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C:\Users\Yohelina.ferreras\Desktop\"/>
    </mc:Choice>
  </mc:AlternateContent>
  <xr:revisionPtr revIDLastSave="0" documentId="13_ncr:1_{18D92F74-2EB6-49A4-A154-FBF2143EBA3C}" xr6:coauthVersionLast="47" xr6:coauthVersionMax="47" xr10:uidLastSave="{00000000-0000-0000-0000-000000000000}"/>
  <bookViews>
    <workbookView xWindow="-120" yWindow="-120" windowWidth="29040" windowHeight="15840" xr2:uid="{00000000-000D-0000-FFFF-FFFF00000000}"/>
  </bookViews>
  <sheets>
    <sheet name="Portal Enero 2024" sheetId="2" r:id="rId1"/>
    <sheet name="Diciembre" sheetId="4" state="hidden" r:id="rId2"/>
    <sheet name="ENERO SIN 0" sheetId="8" state="hidden" r:id="rId3"/>
    <sheet name="ENERO C" sheetId="7" state="hidden" r:id="rId4"/>
  </sheets>
  <externalReferences>
    <externalReference r:id="rId5"/>
  </externalReferences>
  <definedNames>
    <definedName name="_xlnm.Print_Area" localSheetId="0">'Portal Enero 2024'!$B$1:$G$6017</definedName>
    <definedName name="_xlnm.Print_Titles" localSheetId="0">'Portal Enero 2024'!$1:$5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969" i="2" l="1"/>
  <c r="W7" i="8"/>
  <c r="F5999" i="8"/>
  <c r="D5999" i="8"/>
  <c r="G5999" i="8"/>
  <c r="U3" i="8"/>
  <c r="U4" i="8"/>
  <c r="U5" i="8"/>
  <c r="U6" i="8"/>
  <c r="T3" i="8"/>
  <c r="T4" i="8"/>
  <c r="T5" i="8"/>
  <c r="T6" i="8"/>
  <c r="I5999" i="8"/>
  <c r="U10" i="8"/>
  <c r="C3" i="7"/>
  <c r="C4" i="7"/>
  <c r="C5" i="7"/>
  <c r="C2976" i="7"/>
  <c r="C2977" i="7"/>
  <c r="C8" i="7"/>
  <c r="C9" i="7"/>
  <c r="C10" i="7"/>
  <c r="C11" i="7"/>
  <c r="C12" i="7"/>
  <c r="C4995" i="7"/>
  <c r="C2978" i="7"/>
  <c r="C2979" i="7"/>
  <c r="C2980" i="7"/>
  <c r="C4996" i="7"/>
  <c r="C18" i="7"/>
  <c r="C6" i="7"/>
  <c r="C7" i="7"/>
  <c r="C13" i="7"/>
  <c r="C4997" i="7"/>
  <c r="C4998" i="7"/>
  <c r="C24" i="7"/>
  <c r="C25" i="7"/>
  <c r="C26" i="7"/>
  <c r="C14" i="7"/>
  <c r="C5000" i="7"/>
  <c r="C15" i="7"/>
  <c r="C16" i="7"/>
  <c r="C5002" i="7"/>
  <c r="C2981" i="7"/>
  <c r="C2982" i="7"/>
  <c r="C2983" i="7"/>
  <c r="C17" i="7"/>
  <c r="C5005" i="7"/>
  <c r="C19" i="7"/>
  <c r="C20" i="7"/>
  <c r="C5006" i="7"/>
  <c r="C21" i="7"/>
  <c r="C5007" i="7"/>
  <c r="C22" i="7"/>
  <c r="C2984" i="7"/>
  <c r="C23" i="7"/>
  <c r="C45" i="7"/>
  <c r="C2985" i="7"/>
  <c r="C27" i="7"/>
  <c r="C5008" i="7"/>
  <c r="C28" i="7"/>
  <c r="C29" i="7"/>
  <c r="C30" i="7"/>
  <c r="C5009" i="7"/>
  <c r="C31" i="7"/>
  <c r="C5010" i="7"/>
  <c r="C5011" i="7"/>
  <c r="C32" i="7"/>
  <c r="C33" i="7"/>
  <c r="C5012" i="7"/>
  <c r="C59" i="7"/>
  <c r="C34" i="7"/>
  <c r="C35" i="7"/>
  <c r="C36" i="7"/>
  <c r="C37" i="7"/>
  <c r="C5013" i="7"/>
  <c r="C38" i="7"/>
  <c r="C66" i="7"/>
  <c r="C67" i="7"/>
  <c r="C39" i="7"/>
  <c r="C40" i="7"/>
  <c r="C41" i="7"/>
  <c r="C5014" i="7"/>
  <c r="C5016" i="7"/>
  <c r="C42" i="7"/>
  <c r="C74" i="7"/>
  <c r="C5017" i="7"/>
  <c r="C5018" i="7"/>
  <c r="C43" i="7"/>
  <c r="C44" i="7"/>
  <c r="C46" i="7"/>
  <c r="C80" i="7"/>
  <c r="C47" i="7"/>
  <c r="C48" i="7"/>
  <c r="C49" i="7"/>
  <c r="C84" i="7"/>
  <c r="C85" i="7"/>
  <c r="C86" i="7"/>
  <c r="C5020" i="7"/>
  <c r="C50" i="7"/>
  <c r="C51" i="7"/>
  <c r="C52" i="7"/>
  <c r="C5021" i="7"/>
  <c r="C5022" i="7"/>
  <c r="C53" i="7"/>
  <c r="C5023" i="7"/>
  <c r="C5024" i="7"/>
  <c r="C54" i="7"/>
  <c r="C55" i="7"/>
  <c r="C5025" i="7"/>
  <c r="C56" i="7"/>
  <c r="C57" i="7"/>
  <c r="C5027" i="7"/>
  <c r="C58" i="7"/>
  <c r="C5028" i="7"/>
  <c r="C60" i="7"/>
  <c r="C61" i="7"/>
  <c r="C62" i="7"/>
  <c r="C5029" i="7"/>
  <c r="C5030" i="7"/>
  <c r="C63" i="7"/>
  <c r="C5031" i="7"/>
  <c r="C5032" i="7"/>
  <c r="C5033" i="7"/>
  <c r="C64" i="7"/>
  <c r="C65" i="7"/>
  <c r="C68" i="7"/>
  <c r="C69" i="7"/>
  <c r="C70" i="7"/>
  <c r="C5034" i="7"/>
  <c r="C119" i="7"/>
  <c r="C71" i="7"/>
  <c r="C5035" i="7"/>
  <c r="C72" i="7"/>
  <c r="C5036" i="7"/>
  <c r="C73" i="7"/>
  <c r="C5037" i="7"/>
  <c r="C5038" i="7"/>
  <c r="C5039" i="7"/>
  <c r="C75" i="7"/>
  <c r="C5040" i="7"/>
  <c r="C5041" i="7"/>
  <c r="C2986" i="7"/>
  <c r="C2987" i="7"/>
  <c r="C2988" i="7"/>
  <c r="C5042" i="7"/>
  <c r="C76" i="7"/>
  <c r="C77" i="7"/>
  <c r="C5043" i="7"/>
  <c r="C5044" i="7"/>
  <c r="C5045" i="7"/>
  <c r="C5046" i="7"/>
  <c r="C78" i="7"/>
  <c r="C79" i="7"/>
  <c r="C5048" i="7"/>
  <c r="C81" i="7"/>
  <c r="C5049" i="7"/>
  <c r="C5050" i="7"/>
  <c r="C82" i="7"/>
  <c r="C83" i="7"/>
  <c r="C5051" i="7"/>
  <c r="C5052" i="7"/>
  <c r="C87" i="7"/>
  <c r="C5053" i="7"/>
  <c r="C5054" i="7"/>
  <c r="C5055" i="7"/>
  <c r="C88" i="7"/>
  <c r="C2989" i="7"/>
  <c r="C89" i="7"/>
  <c r="C90" i="7"/>
  <c r="C91" i="7"/>
  <c r="C92" i="7"/>
  <c r="C93" i="7"/>
  <c r="C5056" i="7"/>
  <c r="C2990" i="7"/>
  <c r="C2991" i="7"/>
  <c r="C94" i="7"/>
  <c r="C95" i="7"/>
  <c r="C96" i="7"/>
  <c r="C5057" i="7"/>
  <c r="C5058" i="7"/>
  <c r="C97" i="7"/>
  <c r="C98" i="7"/>
  <c r="C99" i="7"/>
  <c r="C100" i="7"/>
  <c r="C101" i="7"/>
  <c r="C102" i="7"/>
  <c r="C103" i="7"/>
  <c r="C104" i="7"/>
  <c r="C105" i="7"/>
  <c r="C106" i="7"/>
  <c r="C107" i="7"/>
  <c r="C108" i="7"/>
  <c r="C109" i="7"/>
  <c r="C110" i="7"/>
  <c r="C111" i="7"/>
  <c r="C112" i="7"/>
  <c r="C113" i="7"/>
  <c r="C114" i="7"/>
  <c r="C115" i="7"/>
  <c r="C116" i="7"/>
  <c r="C190" i="7"/>
  <c r="C117" i="7"/>
  <c r="C118" i="7"/>
  <c r="C193" i="7"/>
  <c r="C120" i="7"/>
  <c r="C121" i="7"/>
  <c r="C122" i="7"/>
  <c r="C5059" i="7"/>
  <c r="C123" i="7"/>
  <c r="C124" i="7"/>
  <c r="C125" i="7"/>
  <c r="C126" i="7"/>
  <c r="C127" i="7"/>
  <c r="C128" i="7"/>
  <c r="C129" i="7"/>
  <c r="C130" i="7"/>
  <c r="C5060" i="7"/>
  <c r="C131" i="7"/>
  <c r="C5061" i="7"/>
  <c r="C132" i="7"/>
  <c r="C133" i="7"/>
  <c r="C134" i="7"/>
  <c r="C135" i="7"/>
  <c r="C136" i="7"/>
  <c r="C137" i="7"/>
  <c r="C138" i="7"/>
  <c r="C5062" i="7"/>
  <c r="C139" i="7"/>
  <c r="C140" i="7"/>
  <c r="C141" i="7"/>
  <c r="C142" i="7"/>
  <c r="C143" i="7"/>
  <c r="C5063" i="7"/>
  <c r="C144" i="7"/>
  <c r="C145" i="7"/>
  <c r="C146" i="7"/>
  <c r="C147" i="7"/>
  <c r="C148" i="7"/>
  <c r="C5064" i="7"/>
  <c r="C5065" i="7"/>
  <c r="C5066" i="7"/>
  <c r="C5067" i="7"/>
  <c r="C2992" i="7"/>
  <c r="C5068" i="7"/>
  <c r="C149" i="7"/>
  <c r="C5069" i="7"/>
  <c r="C150" i="7"/>
  <c r="C151" i="7"/>
  <c r="C5070" i="7"/>
  <c r="C2993" i="7"/>
  <c r="C5072" i="7"/>
  <c r="C5073" i="7"/>
  <c r="C152" i="7"/>
  <c r="C153" i="7"/>
  <c r="C5074" i="7"/>
  <c r="C154" i="7"/>
  <c r="C5075" i="7"/>
  <c r="C5076" i="7"/>
  <c r="C2994" i="7"/>
  <c r="C5077" i="7"/>
  <c r="C5078" i="7"/>
  <c r="C5079" i="7"/>
  <c r="C5080" i="7"/>
  <c r="C5084" i="7"/>
  <c r="C5085" i="7"/>
  <c r="C5086" i="7"/>
  <c r="C155" i="7"/>
  <c r="C2995" i="7"/>
  <c r="C156" i="7"/>
  <c r="C5087" i="7"/>
  <c r="C157" i="7"/>
  <c r="C158" i="7"/>
  <c r="C159" i="7"/>
  <c r="C5089" i="7"/>
  <c r="C160" i="7"/>
  <c r="C265" i="7"/>
  <c r="C2996" i="7"/>
  <c r="C5090" i="7"/>
  <c r="C161" i="7"/>
  <c r="C5091" i="7"/>
  <c r="C162" i="7"/>
  <c r="C5092" i="7"/>
  <c r="C5093" i="7"/>
  <c r="C163" i="7"/>
  <c r="C164" i="7"/>
  <c r="C165" i="7"/>
  <c r="C166" i="7"/>
  <c r="C167" i="7"/>
  <c r="C5094" i="7"/>
  <c r="C168" i="7"/>
  <c r="C5095" i="7"/>
  <c r="C2997" i="7"/>
  <c r="C282" i="7"/>
  <c r="C169" i="7"/>
  <c r="C5096" i="7"/>
  <c r="C5097" i="7"/>
  <c r="C5098" i="7"/>
  <c r="C5101" i="7"/>
  <c r="C170" i="7"/>
  <c r="C5103" i="7"/>
  <c r="C5104" i="7"/>
  <c r="C5105" i="7"/>
  <c r="C171" i="7"/>
  <c r="C5106" i="7"/>
  <c r="C2998" i="7"/>
  <c r="C172" i="7"/>
  <c r="C173" i="7"/>
  <c r="C5107" i="7"/>
  <c r="C5108" i="7"/>
  <c r="C5110" i="7"/>
  <c r="C5111" i="7"/>
  <c r="C5112" i="7"/>
  <c r="C302" i="7"/>
  <c r="C303" i="7"/>
  <c r="C304" i="7"/>
  <c r="C5113" i="7"/>
  <c r="C5114" i="7"/>
  <c r="C5115" i="7"/>
  <c r="C174" i="7"/>
  <c r="C175" i="7"/>
  <c r="C176" i="7"/>
  <c r="C177" i="7"/>
  <c r="C178" i="7"/>
  <c r="C179" i="7"/>
  <c r="C5116" i="7"/>
  <c r="C180" i="7"/>
  <c r="C5117" i="7"/>
  <c r="C5118" i="7"/>
  <c r="C5119" i="7"/>
  <c r="C2999" i="7"/>
  <c r="C181" i="7"/>
  <c r="C182" i="7"/>
  <c r="C5120" i="7"/>
  <c r="C5121" i="7"/>
  <c r="C5122" i="7"/>
  <c r="C5123" i="7"/>
  <c r="C183" i="7"/>
  <c r="C3000" i="7"/>
  <c r="C5124" i="7"/>
  <c r="C5125" i="7"/>
  <c r="C184" i="7"/>
  <c r="C5126" i="7"/>
  <c r="C5127" i="7"/>
  <c r="C3001" i="7"/>
  <c r="C185" i="7"/>
  <c r="C186" i="7"/>
  <c r="C187" i="7"/>
  <c r="C5128" i="7"/>
  <c r="C5129" i="7"/>
  <c r="C5132" i="7"/>
  <c r="C188" i="7"/>
  <c r="C5133" i="7"/>
  <c r="C189" i="7"/>
  <c r="C191" i="7"/>
  <c r="C192" i="7"/>
  <c r="C5134" i="7"/>
  <c r="C194" i="7"/>
  <c r="C5135" i="7"/>
  <c r="C5136" i="7"/>
  <c r="C195" i="7"/>
  <c r="C5137" i="7"/>
  <c r="C5138" i="7"/>
  <c r="C5139" i="7"/>
  <c r="C5140" i="7"/>
  <c r="C196" i="7"/>
  <c r="C197" i="7"/>
  <c r="C5144" i="7"/>
  <c r="C5145" i="7"/>
  <c r="C3002" i="7"/>
  <c r="C5147" i="7"/>
  <c r="C5148" i="7"/>
  <c r="C5149" i="7"/>
  <c r="C5150" i="7"/>
  <c r="C198" i="7"/>
  <c r="C199" i="7"/>
  <c r="C200" i="7"/>
  <c r="C201" i="7"/>
  <c r="C5151" i="7"/>
  <c r="C202" i="7"/>
  <c r="C203" i="7"/>
  <c r="C5153" i="7"/>
  <c r="C204" i="7"/>
  <c r="C5154" i="7"/>
  <c r="C205" i="7"/>
  <c r="C5157" i="7"/>
  <c r="C5158" i="7"/>
  <c r="C206" i="7"/>
  <c r="C207" i="7"/>
  <c r="C5159" i="7"/>
  <c r="C5160" i="7"/>
  <c r="C208" i="7"/>
  <c r="C209" i="7"/>
  <c r="C5161" i="7"/>
  <c r="C5162" i="7"/>
  <c r="C210" i="7"/>
  <c r="C5163" i="7"/>
  <c r="C5164" i="7"/>
  <c r="C211" i="7"/>
  <c r="C388" i="7"/>
  <c r="C5165" i="7"/>
  <c r="C5166" i="7"/>
  <c r="C5167" i="7"/>
  <c r="C5168" i="7"/>
  <c r="C5169" i="7"/>
  <c r="C212" i="7"/>
  <c r="C5170" i="7"/>
  <c r="C5171" i="7"/>
  <c r="C5172" i="7"/>
  <c r="C213" i="7"/>
  <c r="C5173" i="7"/>
  <c r="C5174" i="7"/>
  <c r="C214" i="7"/>
  <c r="C215" i="7"/>
  <c r="C5175" i="7"/>
  <c r="C5176" i="7"/>
  <c r="C5177" i="7"/>
  <c r="C216" i="7"/>
  <c r="C217" i="7"/>
  <c r="C218" i="7"/>
  <c r="C219" i="7"/>
  <c r="C5178" i="7"/>
  <c r="C220" i="7"/>
  <c r="C221" i="7"/>
  <c r="C5179" i="7"/>
  <c r="C414" i="7"/>
  <c r="C5180" i="7"/>
  <c r="C222" i="7"/>
  <c r="C3003" i="7"/>
  <c r="C5181" i="7"/>
  <c r="C5182" i="7"/>
  <c r="C223" i="7"/>
  <c r="C3005" i="7"/>
  <c r="C5183" i="7"/>
  <c r="C5184" i="7"/>
  <c r="C5185" i="7"/>
  <c r="C5186" i="7"/>
  <c r="C224" i="7"/>
  <c r="C5187" i="7"/>
  <c r="C225" i="7"/>
  <c r="C5189" i="7"/>
  <c r="C226" i="7"/>
  <c r="C227" i="7"/>
  <c r="C228" i="7"/>
  <c r="C6948" i="7"/>
  <c r="C5191" i="7"/>
  <c r="C229" i="7"/>
  <c r="C3006" i="7"/>
  <c r="C230" i="7"/>
  <c r="C5192" i="7"/>
  <c r="C5193" i="7"/>
  <c r="C5194" i="7"/>
  <c r="C231" i="7"/>
  <c r="C5195" i="7"/>
  <c r="C5196" i="7"/>
  <c r="C5197" i="7"/>
  <c r="C5198" i="7"/>
  <c r="C232" i="7"/>
  <c r="C5199" i="7"/>
  <c r="C233" i="7"/>
  <c r="C234" i="7"/>
  <c r="C5200" i="7"/>
  <c r="C235" i="7"/>
  <c r="C5201" i="7"/>
  <c r="C236" i="7"/>
  <c r="C237" i="7"/>
  <c r="C5203" i="7"/>
  <c r="C5204" i="7"/>
  <c r="C5205" i="7"/>
  <c r="C5206" i="7"/>
  <c r="C5208" i="7"/>
  <c r="C5210" i="7"/>
  <c r="C5211" i="7"/>
  <c r="C6949" i="7"/>
  <c r="C238" i="7"/>
  <c r="C5212" i="7"/>
  <c r="C5213" i="7"/>
  <c r="C5215" i="7"/>
  <c r="C5216" i="7"/>
  <c r="C5217" i="7"/>
  <c r="C3007" i="7"/>
  <c r="C5218" i="7"/>
  <c r="C239" i="7"/>
  <c r="C5219" i="7"/>
  <c r="C5221" i="7"/>
  <c r="C5222" i="7"/>
  <c r="C240" i="7"/>
  <c r="C5223" i="7"/>
  <c r="C5224" i="7"/>
  <c r="C5225" i="7"/>
  <c r="C241" i="7"/>
  <c r="C5226" i="7"/>
  <c r="C3008" i="7"/>
  <c r="C242" i="7"/>
  <c r="C243" i="7"/>
  <c r="C244" i="7"/>
  <c r="C5227" i="7"/>
  <c r="C5228" i="7"/>
  <c r="C245" i="7"/>
  <c r="C488" i="7"/>
  <c r="C5229" i="7"/>
  <c r="C5230" i="7"/>
  <c r="C5231" i="7"/>
  <c r="C5234" i="7"/>
  <c r="C5235" i="7"/>
  <c r="C3009" i="7"/>
  <c r="C246" i="7"/>
  <c r="C5236" i="7"/>
  <c r="C5237" i="7"/>
  <c r="C5238" i="7"/>
  <c r="C5239" i="7"/>
  <c r="C5240" i="7"/>
  <c r="C5241" i="7"/>
  <c r="C5242" i="7"/>
  <c r="C247" i="7"/>
  <c r="C248" i="7"/>
  <c r="C5243" i="7"/>
  <c r="C249" i="7"/>
  <c r="C5244" i="7"/>
  <c r="C250" i="7"/>
  <c r="C5245" i="7"/>
  <c r="C5246" i="7"/>
  <c r="C251" i="7"/>
  <c r="C5247" i="7"/>
  <c r="C252" i="7"/>
  <c r="C253" i="7"/>
  <c r="C254" i="7"/>
  <c r="C5250" i="7"/>
  <c r="C255" i="7"/>
  <c r="C5251" i="7"/>
  <c r="C5252" i="7"/>
  <c r="C5253" i="7"/>
  <c r="C5254" i="7"/>
  <c r="C5255" i="7"/>
  <c r="C5257" i="7"/>
  <c r="C5258" i="7"/>
  <c r="C256" i="7"/>
  <c r="C5260" i="7"/>
  <c r="C257" i="7"/>
  <c r="C5261" i="7"/>
  <c r="C5262" i="7"/>
  <c r="C5263" i="7"/>
  <c r="C258" i="7"/>
  <c r="C259" i="7"/>
  <c r="C5264" i="7"/>
  <c r="C3010" i="7"/>
  <c r="C260" i="7"/>
  <c r="C261" i="7"/>
  <c r="C5265" i="7"/>
  <c r="C5266" i="7"/>
  <c r="C5267" i="7"/>
  <c r="C262" i="7"/>
  <c r="C5268" i="7"/>
  <c r="C5269" i="7"/>
  <c r="C263" i="7"/>
  <c r="C3011" i="7"/>
  <c r="C5270" i="7"/>
  <c r="C5271" i="7"/>
  <c r="C547" i="7"/>
  <c r="C264" i="7"/>
  <c r="C5272" i="7"/>
  <c r="C266" i="7"/>
  <c r="C267" i="7"/>
  <c r="C5277" i="7"/>
  <c r="C268" i="7"/>
  <c r="C269" i="7"/>
  <c r="C5278" i="7"/>
  <c r="C270" i="7"/>
  <c r="C271" i="7"/>
  <c r="C5279" i="7"/>
  <c r="C272" i="7"/>
  <c r="C273" i="7"/>
  <c r="C274" i="7"/>
  <c r="C275" i="7"/>
  <c r="C6950" i="7"/>
  <c r="C276" i="7"/>
  <c r="C5280" i="7"/>
  <c r="C277" i="7"/>
  <c r="C278" i="7"/>
  <c r="C5281" i="7"/>
  <c r="C279" i="7"/>
  <c r="C5282" i="7"/>
  <c r="C5283" i="7"/>
  <c r="C5285" i="7"/>
  <c r="C280" i="7"/>
  <c r="C5286" i="7"/>
  <c r="C5287" i="7"/>
  <c r="C5288" i="7"/>
  <c r="C3012" i="7"/>
  <c r="C5289" i="7"/>
  <c r="C5290" i="7"/>
  <c r="C281" i="7"/>
  <c r="C5294" i="7"/>
  <c r="C3013" i="7"/>
  <c r="C5295" i="7"/>
  <c r="C6951" i="7"/>
  <c r="C5296" i="7"/>
  <c r="C283" i="7"/>
  <c r="C5297" i="7"/>
  <c r="C284" i="7"/>
  <c r="C285" i="7"/>
  <c r="C6952" i="7"/>
  <c r="C5299" i="7"/>
  <c r="C286" i="7"/>
  <c r="C5300" i="7"/>
  <c r="C5301" i="7"/>
  <c r="C287" i="7"/>
  <c r="C5302" i="7"/>
  <c r="C5303" i="7"/>
  <c r="C288" i="7"/>
  <c r="C5304" i="7"/>
  <c r="C5305" i="7"/>
  <c r="C289" i="7"/>
  <c r="C5306" i="7"/>
  <c r="C290" i="7"/>
  <c r="C5307" i="7"/>
  <c r="C291" i="7"/>
  <c r="C5308" i="7"/>
  <c r="C5309" i="7"/>
  <c r="C292" i="7"/>
  <c r="C293" i="7"/>
  <c r="C294" i="7"/>
  <c r="C5310" i="7"/>
  <c r="C5311" i="7"/>
  <c r="C5312" i="7"/>
  <c r="C5313" i="7"/>
  <c r="C5314" i="7"/>
  <c r="C295" i="7"/>
  <c r="C5315" i="7"/>
  <c r="C5316" i="7"/>
  <c r="C5317" i="7"/>
  <c r="C5318" i="7"/>
  <c r="C5319" i="7"/>
  <c r="C5320" i="7"/>
  <c r="C623" i="7"/>
  <c r="C5321" i="7"/>
  <c r="C5322" i="7"/>
  <c r="C296" i="7"/>
  <c r="C3014" i="7"/>
  <c r="C5327" i="7"/>
  <c r="C5328" i="7"/>
  <c r="C297" i="7"/>
  <c r="C298" i="7"/>
  <c r="C299" i="7"/>
  <c r="C5329" i="7"/>
  <c r="C5331" i="7"/>
  <c r="C5332" i="7"/>
  <c r="C5333" i="7"/>
  <c r="C637" i="7"/>
  <c r="C300" i="7"/>
  <c r="C5334" i="7"/>
  <c r="C5338" i="7"/>
  <c r="C301" i="7"/>
  <c r="C5339" i="7"/>
  <c r="C5344" i="7"/>
  <c r="C6953" i="7"/>
  <c r="C305" i="7"/>
  <c r="C5345" i="7"/>
  <c r="C306" i="7"/>
  <c r="C648" i="7"/>
  <c r="C307" i="7"/>
  <c r="C308" i="7"/>
  <c r="C309" i="7"/>
  <c r="C5346" i="7"/>
  <c r="C310" i="7"/>
  <c r="C311" i="7"/>
  <c r="C312" i="7"/>
  <c r="C5347" i="7"/>
  <c r="C5348" i="7"/>
  <c r="C313" i="7"/>
  <c r="C5350" i="7"/>
  <c r="C314" i="7"/>
  <c r="C3015" i="7"/>
  <c r="C5351" i="7"/>
  <c r="C5352" i="7"/>
  <c r="C315" i="7"/>
  <c r="C316" i="7"/>
  <c r="C5353" i="7"/>
  <c r="C3016" i="7"/>
  <c r="C5355" i="7"/>
  <c r="C317" i="7"/>
  <c r="C318" i="7"/>
  <c r="C319" i="7"/>
  <c r="C320" i="7"/>
  <c r="C5356" i="7"/>
  <c r="C321" i="7"/>
  <c r="C322" i="7"/>
  <c r="C323" i="7"/>
  <c r="C3017" i="7"/>
  <c r="C6954" i="7"/>
  <c r="C5357" i="7"/>
  <c r="C324" i="7"/>
  <c r="C5358" i="7"/>
  <c r="C5359" i="7"/>
  <c r="C3018" i="7"/>
  <c r="C5360" i="7"/>
  <c r="C5361" i="7"/>
  <c r="C3019" i="7"/>
  <c r="C325" i="7"/>
  <c r="C5362" i="7"/>
  <c r="C326" i="7"/>
  <c r="C5363" i="7"/>
  <c r="C5364" i="7"/>
  <c r="C3020" i="7"/>
  <c r="C3021" i="7"/>
  <c r="C327" i="7"/>
  <c r="C5365" i="7"/>
  <c r="C328" i="7"/>
  <c r="C329" i="7"/>
  <c r="C5366" i="7"/>
  <c r="C5367" i="7"/>
  <c r="C5368" i="7"/>
  <c r="C330" i="7"/>
  <c r="C331" i="7"/>
  <c r="C5372" i="7"/>
  <c r="C5373" i="7"/>
  <c r="C332" i="7"/>
  <c r="C333" i="7"/>
  <c r="C707" i="7"/>
  <c r="C5374" i="7"/>
  <c r="C3022" i="7"/>
  <c r="C710" i="7"/>
  <c r="C5375" i="7"/>
  <c r="C3023" i="7"/>
  <c r="C6955" i="7"/>
  <c r="C5376" i="7"/>
  <c r="C3024" i="7"/>
  <c r="C3025" i="7"/>
  <c r="C3026" i="7"/>
  <c r="C5377" i="7"/>
  <c r="C5378" i="7"/>
  <c r="C334" i="7"/>
  <c r="C5379" i="7"/>
  <c r="C5380" i="7"/>
  <c r="C6956" i="7"/>
  <c r="C3027" i="7"/>
  <c r="C335" i="7"/>
  <c r="C5381" i="7"/>
  <c r="C336" i="7"/>
  <c r="C3028" i="7"/>
  <c r="C337" i="7"/>
  <c r="C3029" i="7"/>
  <c r="C5382" i="7"/>
  <c r="C338" i="7"/>
  <c r="C5383" i="7"/>
  <c r="C5384" i="7"/>
  <c r="C5385" i="7"/>
  <c r="C5386" i="7"/>
  <c r="C5388" i="7"/>
  <c r="C5389" i="7"/>
  <c r="C5390" i="7"/>
  <c r="C5391" i="7"/>
  <c r="C5392" i="7"/>
  <c r="C5393" i="7"/>
  <c r="C5394" i="7"/>
  <c r="C5395" i="7"/>
  <c r="C3030" i="7"/>
  <c r="C339" i="7"/>
  <c r="C5396" i="7"/>
  <c r="C5397" i="7"/>
  <c r="C5398" i="7"/>
  <c r="C5399" i="7"/>
  <c r="C340" i="7"/>
  <c r="C5401" i="7"/>
  <c r="C6957" i="7"/>
  <c r="C5402" i="7"/>
  <c r="C5403" i="7"/>
  <c r="C6958" i="7"/>
  <c r="C5408" i="7"/>
  <c r="C6959" i="7"/>
  <c r="C5409" i="7"/>
  <c r="C760" i="7"/>
  <c r="C5410" i="7"/>
  <c r="C3031" i="7"/>
  <c r="C5411" i="7"/>
  <c r="C5412" i="7"/>
  <c r="C5414" i="7"/>
  <c r="C341" i="7"/>
  <c r="C5415" i="7"/>
  <c r="C342" i="7"/>
  <c r="C5416" i="7"/>
  <c r="C5417" i="7"/>
  <c r="C5418" i="7"/>
  <c r="C5419" i="7"/>
  <c r="C343" i="7"/>
  <c r="C344" i="7"/>
  <c r="C345" i="7"/>
  <c r="C5420" i="7"/>
  <c r="C346" i="7"/>
  <c r="C3033" i="7"/>
  <c r="C6960" i="7"/>
  <c r="C780" i="7"/>
  <c r="C5421" i="7"/>
  <c r="C347" i="7"/>
  <c r="C348" i="7"/>
  <c r="C349" i="7"/>
  <c r="C785" i="7"/>
  <c r="C786" i="7"/>
  <c r="C787" i="7"/>
  <c r="C788" i="7"/>
  <c r="C5423" i="7"/>
  <c r="C5424" i="7"/>
  <c r="C350" i="7"/>
  <c r="C5425" i="7"/>
  <c r="C3034" i="7"/>
  <c r="C351" i="7"/>
  <c r="C5426" i="7"/>
  <c r="C352" i="7"/>
  <c r="C353" i="7"/>
  <c r="C354" i="7"/>
  <c r="C5427" i="7"/>
  <c r="C5428" i="7"/>
  <c r="C5430" i="7"/>
  <c r="C6961" i="7"/>
  <c r="C5431" i="7"/>
  <c r="C5432" i="7"/>
  <c r="C355" i="7"/>
  <c r="C5433" i="7"/>
  <c r="C356" i="7"/>
  <c r="C5434" i="7"/>
  <c r="C357" i="7"/>
  <c r="C358" i="7"/>
  <c r="C5435" i="7"/>
  <c r="C5436" i="7"/>
  <c r="C359" i="7"/>
  <c r="C5437" i="7"/>
  <c r="C5438" i="7"/>
  <c r="C360" i="7"/>
  <c r="C5439" i="7"/>
  <c r="C3035" i="7"/>
  <c r="C361" i="7"/>
  <c r="C3036" i="7"/>
  <c r="C362" i="7"/>
  <c r="C5440" i="7"/>
  <c r="C363" i="7"/>
  <c r="C5441" i="7"/>
  <c r="C364" i="7"/>
  <c r="C3037" i="7"/>
  <c r="C365" i="7"/>
  <c r="C828" i="7"/>
  <c r="C366" i="7"/>
  <c r="C367" i="7"/>
  <c r="C3038" i="7"/>
  <c r="C5442" i="7"/>
  <c r="C368" i="7"/>
  <c r="C834" i="7"/>
  <c r="C6962" i="7"/>
  <c r="C3039" i="7"/>
  <c r="C369" i="7"/>
  <c r="C5443" i="7"/>
  <c r="C370" i="7"/>
  <c r="C840" i="7"/>
  <c r="C841" i="7"/>
  <c r="C3040" i="7"/>
  <c r="C5444" i="7"/>
  <c r="C5445" i="7"/>
  <c r="C845" i="7"/>
  <c r="C371" i="7"/>
  <c r="C372" i="7"/>
  <c r="C3041" i="7"/>
  <c r="C3042" i="7"/>
  <c r="C3043" i="7"/>
  <c r="C5446" i="7"/>
  <c r="C5447" i="7"/>
  <c r="C853" i="7"/>
  <c r="C3044" i="7"/>
  <c r="C3045" i="7"/>
  <c r="C3046" i="7"/>
  <c r="C5448" i="7"/>
  <c r="C5449" i="7"/>
  <c r="C5450" i="7"/>
  <c r="C5452" i="7"/>
  <c r="C5453" i="7"/>
  <c r="C5454" i="7"/>
  <c r="C5455" i="7"/>
  <c r="C5456" i="7"/>
  <c r="C865" i="7"/>
  <c r="C866" i="7"/>
  <c r="C5457" i="7"/>
  <c r="C373" i="7"/>
  <c r="C3047" i="7"/>
  <c r="C3048" i="7"/>
  <c r="C6963" i="7"/>
  <c r="C3049" i="7"/>
  <c r="C3050" i="7"/>
  <c r="C3051" i="7"/>
  <c r="C374" i="7"/>
  <c r="C3052" i="7"/>
  <c r="C3053" i="7"/>
  <c r="C375" i="7"/>
  <c r="C3054" i="7"/>
  <c r="C3055" i="7"/>
  <c r="C5458" i="7"/>
  <c r="C5459" i="7"/>
  <c r="C3056" i="7"/>
  <c r="C5460" i="7"/>
  <c r="C5461" i="7"/>
  <c r="C5462" i="7"/>
  <c r="C5464" i="7"/>
  <c r="C3057" i="7"/>
  <c r="C376" i="7"/>
  <c r="C377" i="7"/>
  <c r="C378" i="7"/>
  <c r="C5465" i="7"/>
  <c r="C379" i="7"/>
  <c r="C6964" i="7"/>
  <c r="C3058" i="7"/>
  <c r="C3059" i="7"/>
  <c r="C3060" i="7"/>
  <c r="C380" i="7"/>
  <c r="C5466" i="7"/>
  <c r="C381" i="7"/>
  <c r="C3061" i="7"/>
  <c r="C5467" i="7"/>
  <c r="C5468" i="7"/>
  <c r="C382" i="7"/>
  <c r="C5469" i="7"/>
  <c r="C383" i="7"/>
  <c r="C384" i="7"/>
  <c r="C5470" i="7"/>
  <c r="C6965" i="7"/>
  <c r="C910" i="7"/>
  <c r="C385" i="7"/>
  <c r="C3062" i="7"/>
  <c r="C5471" i="7"/>
  <c r="C386" i="7"/>
  <c r="C387" i="7"/>
  <c r="C5472" i="7"/>
  <c r="C389" i="7"/>
  <c r="C390" i="7"/>
  <c r="C5473" i="7"/>
  <c r="C391" i="7"/>
  <c r="C392" i="7"/>
  <c r="C5474" i="7"/>
  <c r="C923" i="7"/>
  <c r="C393" i="7"/>
  <c r="C394" i="7"/>
  <c r="C395" i="7"/>
  <c r="C396" i="7"/>
  <c r="C397" i="7"/>
  <c r="C398" i="7"/>
  <c r="C399" i="7"/>
  <c r="C3063" i="7"/>
  <c r="C5475" i="7"/>
  <c r="C5476" i="7"/>
  <c r="C5477" i="7"/>
  <c r="C400" i="7"/>
  <c r="C401" i="7"/>
  <c r="C5478" i="7"/>
  <c r="C3064" i="7"/>
  <c r="C402" i="7"/>
  <c r="C403" i="7"/>
  <c r="C3065" i="7"/>
  <c r="C404" i="7"/>
  <c r="C405" i="7"/>
  <c r="C406" i="7"/>
  <c r="C407" i="7"/>
  <c r="C5479" i="7"/>
  <c r="C3066" i="7"/>
  <c r="C6966" i="7"/>
  <c r="C5480" i="7"/>
  <c r="C3067" i="7"/>
  <c r="C3068" i="7"/>
  <c r="C3069" i="7"/>
  <c r="C408" i="7"/>
  <c r="C5481" i="7"/>
  <c r="C5482" i="7"/>
  <c r="C3070" i="7"/>
  <c r="C5483" i="7"/>
  <c r="C5484" i="7"/>
  <c r="C5485" i="7"/>
  <c r="C409" i="7"/>
  <c r="C410" i="7"/>
  <c r="C411" i="7"/>
  <c r="C412" i="7"/>
  <c r="C3071" i="7"/>
  <c r="C413" i="7"/>
  <c r="C5486" i="7"/>
  <c r="C5487" i="7"/>
  <c r="C3072" i="7"/>
  <c r="C3073" i="7"/>
  <c r="C3074" i="7"/>
  <c r="C415" i="7"/>
  <c r="C416" i="7"/>
  <c r="C417" i="7"/>
  <c r="C5489" i="7"/>
  <c r="C418" i="7"/>
  <c r="C5490" i="7"/>
  <c r="C5491" i="7"/>
  <c r="C3075" i="7"/>
  <c r="C419" i="7"/>
  <c r="C420" i="7"/>
  <c r="C3076" i="7"/>
  <c r="C421" i="7"/>
  <c r="C422" i="7"/>
  <c r="C5492" i="7"/>
  <c r="C423" i="7"/>
  <c r="C5493" i="7"/>
  <c r="C424" i="7"/>
  <c r="C3077" i="7"/>
  <c r="C3078" i="7"/>
  <c r="C3079" i="7"/>
  <c r="C3080" i="7"/>
  <c r="C425" i="7"/>
  <c r="C5494" i="7"/>
  <c r="C5495" i="7"/>
  <c r="C5496" i="7"/>
  <c r="C5498" i="7"/>
  <c r="C5499" i="7"/>
  <c r="C426" i="7"/>
  <c r="C5500" i="7"/>
  <c r="C5501" i="7"/>
  <c r="C5504" i="7"/>
  <c r="C5505" i="7"/>
  <c r="C5507" i="7"/>
  <c r="C5508" i="7"/>
  <c r="C5509" i="7"/>
  <c r="C5510" i="7"/>
  <c r="C5511" i="7"/>
  <c r="C5512" i="7"/>
  <c r="C3081" i="7"/>
  <c r="C5513" i="7"/>
  <c r="C3082" i="7"/>
  <c r="C427" i="7"/>
  <c r="C5514" i="7"/>
  <c r="C428" i="7"/>
  <c r="C5515" i="7"/>
  <c r="C6967" i="7"/>
  <c r="C6968" i="7"/>
  <c r="C6969" i="7"/>
  <c r="C5516" i="7"/>
  <c r="C5517" i="7"/>
  <c r="C6970" i="7"/>
  <c r="C429" i="7"/>
  <c r="C430" i="7"/>
  <c r="C5518" i="7"/>
  <c r="C431" i="7"/>
  <c r="C5519" i="7"/>
  <c r="C432" i="7"/>
  <c r="C433" i="7"/>
  <c r="C5520" i="7"/>
  <c r="C5521" i="7"/>
  <c r="C5522" i="7"/>
  <c r="C5523" i="7"/>
  <c r="C5524" i="7"/>
  <c r="C5525" i="7"/>
  <c r="C5529" i="7"/>
  <c r="C5530" i="7"/>
  <c r="C434" i="7"/>
  <c r="C5531" i="7"/>
  <c r="C5532" i="7"/>
  <c r="C5533" i="7"/>
  <c r="C435" i="7"/>
  <c r="C5534" i="7"/>
  <c r="C436" i="7"/>
  <c r="C5535" i="7"/>
  <c r="C3083" i="7"/>
  <c r="C3084" i="7"/>
  <c r="C3085" i="7"/>
  <c r="C3086" i="7"/>
  <c r="C437" i="7"/>
  <c r="C438" i="7"/>
  <c r="C5536" i="7"/>
  <c r="C5537" i="7"/>
  <c r="C439" i="7"/>
  <c r="C440" i="7"/>
  <c r="C441" i="7"/>
  <c r="C442" i="7"/>
  <c r="C443" i="7"/>
  <c r="C5538" i="7"/>
  <c r="C3087" i="7"/>
  <c r="C1060" i="7"/>
  <c r="C444" i="7"/>
  <c r="C445" i="7"/>
  <c r="C446" i="7"/>
  <c r="C447" i="7"/>
  <c r="C448" i="7"/>
  <c r="C5539" i="7"/>
  <c r="C5540" i="7"/>
  <c r="C449" i="7"/>
  <c r="C5541" i="7"/>
  <c r="C450" i="7"/>
  <c r="C451" i="7"/>
  <c r="C5542" i="7"/>
  <c r="C3088" i="7"/>
  <c r="C452" i="7"/>
  <c r="C5543" i="7"/>
  <c r="C5544" i="7"/>
  <c r="C453" i="7"/>
  <c r="C3089" i="7"/>
  <c r="C3090" i="7"/>
  <c r="C454" i="7"/>
  <c r="C455" i="7"/>
  <c r="C456" i="7"/>
  <c r="C5545" i="7"/>
  <c r="C457" i="7"/>
  <c r="C5546" i="7"/>
  <c r="C458" i="7"/>
  <c r="C5547" i="7"/>
  <c r="C5548" i="7"/>
  <c r="C459" i="7"/>
  <c r="C5550" i="7"/>
  <c r="C460" i="7"/>
  <c r="C461" i="7"/>
  <c r="C462" i="7"/>
  <c r="C5551" i="7"/>
  <c r="C5552" i="7"/>
  <c r="C5553" i="7"/>
  <c r="C5554" i="7"/>
  <c r="C463" i="7"/>
  <c r="C5555" i="7"/>
  <c r="C5556" i="7"/>
  <c r="C3091" i="7"/>
  <c r="C3092" i="7"/>
  <c r="C464" i="7"/>
  <c r="C3093" i="7"/>
  <c r="C465" i="7"/>
  <c r="C466" i="7"/>
  <c r="C1107" i="7"/>
  <c r="C467" i="7"/>
  <c r="C5557" i="7"/>
  <c r="C5558" i="7"/>
  <c r="C5560" i="7"/>
  <c r="C5561" i="7"/>
  <c r="C5562" i="7"/>
  <c r="C1114" i="7"/>
  <c r="C468" i="7"/>
  <c r="C5563" i="7"/>
  <c r="C469" i="7"/>
  <c r="C470" i="7"/>
  <c r="C471" i="7"/>
  <c r="C472" i="7"/>
  <c r="C473" i="7"/>
  <c r="C474" i="7"/>
  <c r="C475" i="7"/>
  <c r="C476" i="7"/>
  <c r="C477" i="7"/>
  <c r="C5564" i="7"/>
  <c r="C478" i="7"/>
  <c r="C479" i="7"/>
  <c r="C3094" i="7"/>
  <c r="C3095" i="7"/>
  <c r="C6971" i="7"/>
  <c r="C6972" i="7"/>
  <c r="C6973" i="7"/>
  <c r="C6974" i="7"/>
  <c r="C6975" i="7"/>
  <c r="C6976" i="7"/>
  <c r="C480" i="7"/>
  <c r="C5565" i="7"/>
  <c r="C5566" i="7"/>
  <c r="C481" i="7"/>
  <c r="C482" i="7"/>
  <c r="C483" i="7"/>
  <c r="C5567" i="7"/>
  <c r="C5568" i="7"/>
  <c r="C5569" i="7"/>
  <c r="C3096" i="7"/>
  <c r="C484" i="7"/>
  <c r="C485" i="7"/>
  <c r="C486" i="7"/>
  <c r="C487" i="7"/>
  <c r="C3097" i="7"/>
  <c r="C489" i="7"/>
  <c r="C5570" i="7"/>
  <c r="C5571" i="7"/>
  <c r="C5572" i="7"/>
  <c r="C5574" i="7"/>
  <c r="C490" i="7"/>
  <c r="C491" i="7"/>
  <c r="C492" i="7"/>
  <c r="C5575" i="7"/>
  <c r="C5577" i="7"/>
  <c r="C5578" i="7"/>
  <c r="C493" i="7"/>
  <c r="C494" i="7"/>
  <c r="C495" i="7"/>
  <c r="C496" i="7"/>
  <c r="C3098" i="7"/>
  <c r="C497" i="7"/>
  <c r="C5579" i="7"/>
  <c r="C5582" i="7"/>
  <c r="C6977" i="7"/>
  <c r="C498" i="7"/>
  <c r="C5583" i="7"/>
  <c r="C499" i="7"/>
  <c r="C3099" i="7"/>
  <c r="C500" i="7"/>
  <c r="C501" i="7"/>
  <c r="C5584" i="7"/>
  <c r="C5585" i="7"/>
  <c r="C502" i="7"/>
  <c r="C3100" i="7"/>
  <c r="C503" i="7"/>
  <c r="C5586" i="7"/>
  <c r="C504" i="7"/>
  <c r="C505" i="7"/>
  <c r="C3101" i="7"/>
  <c r="C506" i="7"/>
  <c r="C5587" i="7"/>
  <c r="C507" i="7"/>
  <c r="C508" i="7"/>
  <c r="C5588" i="7"/>
  <c r="C509" i="7"/>
  <c r="C3102" i="7"/>
  <c r="C5589" i="7"/>
  <c r="C510" i="7"/>
  <c r="C5590" i="7"/>
  <c r="C511" i="7"/>
  <c r="C3103" i="7"/>
  <c r="C5592" i="7"/>
  <c r="C3104" i="7"/>
  <c r="C512" i="7"/>
  <c r="C513" i="7"/>
  <c r="C3105" i="7"/>
  <c r="C3106" i="7"/>
  <c r="C3107" i="7"/>
  <c r="C3108" i="7"/>
  <c r="C514" i="7"/>
  <c r="C515" i="7"/>
  <c r="C5593" i="7"/>
  <c r="C5594" i="7"/>
  <c r="C5595" i="7"/>
  <c r="C3109" i="7"/>
  <c r="C3110" i="7"/>
  <c r="C3111" i="7"/>
  <c r="C5599" i="7"/>
  <c r="C5600" i="7"/>
  <c r="C516" i="7"/>
  <c r="C5601" i="7"/>
  <c r="C517" i="7"/>
  <c r="C5602" i="7"/>
  <c r="C5603" i="7"/>
  <c r="C518" i="7"/>
  <c r="C5604" i="7"/>
  <c r="C5605" i="7"/>
  <c r="C5606" i="7"/>
  <c r="C5607" i="7"/>
  <c r="C1227" i="7"/>
  <c r="C5608" i="7"/>
  <c r="C519" i="7"/>
  <c r="C520" i="7"/>
  <c r="C521" i="7"/>
  <c r="C522" i="7"/>
  <c r="C1233" i="7"/>
  <c r="C523" i="7"/>
  <c r="C524" i="7"/>
  <c r="C525" i="7"/>
  <c r="C5609" i="7"/>
  <c r="C5610" i="7"/>
  <c r="C5611" i="7"/>
  <c r="C1240" i="7"/>
  <c r="C526" i="7"/>
  <c r="C527" i="7"/>
  <c r="C528" i="7"/>
  <c r="C5612" i="7"/>
  <c r="C529" i="7"/>
  <c r="C6978" i="7"/>
  <c r="C5613" i="7"/>
  <c r="C530" i="7"/>
  <c r="C531" i="7"/>
  <c r="C1250" i="7"/>
  <c r="C532" i="7"/>
  <c r="C533" i="7"/>
  <c r="C534" i="7"/>
  <c r="C5614" i="7"/>
  <c r="C535" i="7"/>
  <c r="C536" i="7"/>
  <c r="C3112" i="7"/>
  <c r="C537" i="7"/>
  <c r="C538" i="7"/>
  <c r="C539" i="7"/>
  <c r="C5615" i="7"/>
  <c r="C5616" i="7"/>
  <c r="C540" i="7"/>
  <c r="C5617" i="7"/>
  <c r="C3114" i="7"/>
  <c r="C5618" i="7"/>
  <c r="C541" i="7"/>
  <c r="C3115" i="7"/>
  <c r="C542" i="7"/>
  <c r="C543" i="7"/>
  <c r="C5619" i="7"/>
  <c r="C544" i="7"/>
  <c r="C3116" i="7"/>
  <c r="C1274" i="7"/>
  <c r="C5620" i="7"/>
  <c r="C545" i="7"/>
  <c r="C5621" i="7"/>
  <c r="C5622" i="7"/>
  <c r="C5623" i="7"/>
  <c r="C546" i="7"/>
  <c r="C5624" i="7"/>
  <c r="C5625" i="7"/>
  <c r="C5629" i="7"/>
  <c r="C5630" i="7"/>
  <c r="C3117" i="7"/>
  <c r="C548" i="7"/>
  <c r="C5631" i="7"/>
  <c r="C5633" i="7"/>
  <c r="C5634" i="7"/>
  <c r="C549" i="7"/>
  <c r="C6979" i="7"/>
  <c r="C1292" i="7"/>
  <c r="C3118" i="7"/>
  <c r="C550" i="7"/>
  <c r="C551" i="7"/>
  <c r="C5635" i="7"/>
  <c r="C3119" i="7"/>
  <c r="C552" i="7"/>
  <c r="C553" i="7"/>
  <c r="C5636" i="7"/>
  <c r="C5637" i="7"/>
  <c r="C5638" i="7"/>
  <c r="C1303" i="7"/>
  <c r="C554" i="7"/>
  <c r="C3120" i="7"/>
  <c r="C3121" i="7"/>
  <c r="C3122" i="7"/>
  <c r="C3123" i="7"/>
  <c r="C3124" i="7"/>
  <c r="C3125" i="7"/>
  <c r="C1311" i="7"/>
  <c r="C5639" i="7"/>
  <c r="C6980" i="7"/>
  <c r="C5640" i="7"/>
  <c r="C555" i="7"/>
  <c r="C556" i="7"/>
  <c r="C557" i="7"/>
  <c r="C558" i="7"/>
  <c r="C5641" i="7"/>
  <c r="C5642" i="7"/>
  <c r="C3126" i="7"/>
  <c r="C3127" i="7"/>
  <c r="C5643" i="7"/>
  <c r="C1324" i="7"/>
  <c r="C559" i="7"/>
  <c r="C5644" i="7"/>
  <c r="C560" i="7"/>
  <c r="C3128" i="7"/>
  <c r="C5645" i="7"/>
  <c r="C6981" i="7"/>
  <c r="C5646" i="7"/>
  <c r="C5647" i="7"/>
  <c r="C561" i="7"/>
  <c r="C5648" i="7"/>
  <c r="C6982" i="7"/>
  <c r="C562" i="7"/>
  <c r="C1337" i="7"/>
  <c r="C5649" i="7"/>
  <c r="C563" i="7"/>
  <c r="C564" i="7"/>
  <c r="C6983" i="7"/>
  <c r="C565" i="7"/>
  <c r="C3129" i="7"/>
  <c r="C5650" i="7"/>
  <c r="C5651" i="7"/>
  <c r="C566" i="7"/>
  <c r="C5652" i="7"/>
  <c r="C567" i="7"/>
  <c r="C5653" i="7"/>
  <c r="C6984" i="7"/>
  <c r="C568" i="7"/>
  <c r="C3130" i="7"/>
  <c r="C5654" i="7"/>
  <c r="C5656" i="7"/>
  <c r="C569" i="7"/>
  <c r="C3131" i="7"/>
  <c r="C3132" i="7"/>
  <c r="C6985" i="7"/>
  <c r="C570" i="7"/>
  <c r="C571" i="7"/>
  <c r="C3133" i="7"/>
  <c r="C1362" i="7"/>
  <c r="C5657" i="7"/>
  <c r="C6986" i="7"/>
  <c r="C3134" i="7"/>
  <c r="C6987" i="7"/>
  <c r="C5659" i="7"/>
  <c r="C5660" i="7"/>
  <c r="C3135" i="7"/>
  <c r="C5661" i="7"/>
  <c r="C572" i="7"/>
  <c r="C3136" i="7"/>
  <c r="C573" i="7"/>
  <c r="C6988" i="7"/>
  <c r="C574" i="7"/>
  <c r="C575" i="7"/>
  <c r="C3137" i="7"/>
  <c r="C3138" i="7"/>
  <c r="C3139" i="7"/>
  <c r="C576" i="7"/>
  <c r="C1381" i="7"/>
  <c r="C5662" i="7"/>
  <c r="C5663" i="7"/>
  <c r="C5665" i="7"/>
  <c r="C577" i="7"/>
  <c r="C3140" i="7"/>
  <c r="C1387" i="7"/>
  <c r="C3141" i="7"/>
  <c r="C5666" i="7"/>
  <c r="C6989" i="7"/>
  <c r="C578" i="7"/>
  <c r="C579" i="7"/>
  <c r="C580" i="7"/>
  <c r="C5670" i="7"/>
  <c r="C581" i="7"/>
  <c r="C582" i="7"/>
  <c r="C583" i="7"/>
  <c r="C584" i="7"/>
  <c r="C1399" i="7"/>
  <c r="C1400" i="7"/>
  <c r="C5671" i="7"/>
  <c r="C6990" i="7"/>
  <c r="C3142" i="7"/>
  <c r="C3143" i="7"/>
  <c r="C3144" i="7"/>
  <c r="C6991" i="7"/>
  <c r="C585" i="7"/>
  <c r="C3145" i="7"/>
  <c r="C586" i="7"/>
  <c r="C5672" i="7"/>
  <c r="C5673" i="7"/>
  <c r="C587" i="7"/>
  <c r="C1413" i="7"/>
  <c r="C588" i="7"/>
  <c r="C589" i="7"/>
  <c r="C5674" i="7"/>
  <c r="C3147" i="7"/>
  <c r="C5675" i="7"/>
  <c r="C3148" i="7"/>
  <c r="C5676" i="7"/>
  <c r="C3149" i="7"/>
  <c r="C590" i="7"/>
  <c r="C6992" i="7"/>
  <c r="C3150" i="7"/>
  <c r="C6994" i="7"/>
  <c r="C591" i="7"/>
  <c r="C592" i="7"/>
  <c r="C593" i="7"/>
  <c r="C3151" i="7"/>
  <c r="C3152" i="7"/>
  <c r="C5677" i="7"/>
  <c r="C3153" i="7"/>
  <c r="C3154" i="7"/>
  <c r="C3156" i="7"/>
  <c r="C3157" i="7"/>
  <c r="C3158" i="7"/>
  <c r="C3159" i="7"/>
  <c r="C594" i="7"/>
  <c r="C3160" i="7"/>
  <c r="C595" i="7"/>
  <c r="C3161" i="7"/>
  <c r="C5678" i="7"/>
  <c r="C3162" i="7"/>
  <c r="C5679" i="7"/>
  <c r="C596" i="7"/>
  <c r="C3163" i="7"/>
  <c r="C3164" i="7"/>
  <c r="C6995" i="7"/>
  <c r="C5680" i="7"/>
  <c r="C3165" i="7"/>
  <c r="C5681" i="7"/>
  <c r="C597" i="7"/>
  <c r="C598" i="7"/>
  <c r="C599" i="7"/>
  <c r="C600" i="7"/>
  <c r="C601" i="7"/>
  <c r="C602" i="7"/>
  <c r="C603" i="7"/>
  <c r="C5682" i="7"/>
  <c r="C5684" i="7"/>
  <c r="C604" i="7"/>
  <c r="C605" i="7"/>
  <c r="C5685" i="7"/>
  <c r="C5686" i="7"/>
  <c r="C606" i="7"/>
  <c r="C5687" i="7"/>
  <c r="C5688" i="7"/>
  <c r="C607" i="7"/>
  <c r="C3166" i="7"/>
  <c r="C5689" i="7"/>
  <c r="C608" i="7"/>
  <c r="C5690" i="7"/>
  <c r="C5692" i="7"/>
  <c r="C3167" i="7"/>
  <c r="C5693" i="7"/>
  <c r="C1476" i="7"/>
  <c r="C1477" i="7"/>
  <c r="C1478" i="7"/>
  <c r="C3168" i="7"/>
  <c r="C609" i="7"/>
  <c r="C610" i="7"/>
  <c r="C5694" i="7"/>
  <c r="C5695" i="7"/>
  <c r="C5696" i="7"/>
  <c r="C6996" i="7"/>
  <c r="C611" i="7"/>
  <c r="C612" i="7"/>
  <c r="C5697" i="7"/>
  <c r="C5699" i="7"/>
  <c r="C613" i="7"/>
  <c r="C5700" i="7"/>
  <c r="C3169" i="7"/>
  <c r="C3170" i="7"/>
  <c r="C3171" i="7"/>
  <c r="C614" i="7"/>
  <c r="C615" i="7"/>
  <c r="C3172" i="7"/>
  <c r="C3173" i="7"/>
  <c r="C6997" i="7"/>
  <c r="C6998" i="7"/>
  <c r="C616" i="7"/>
  <c r="C3174" i="7"/>
  <c r="C617" i="7"/>
  <c r="C618" i="7"/>
  <c r="C619" i="7"/>
  <c r="C620" i="7"/>
  <c r="C5701" i="7"/>
  <c r="C3175" i="7"/>
  <c r="C1509" i="7"/>
  <c r="C6999" i="7"/>
  <c r="C621" i="7"/>
  <c r="C5703" i="7"/>
  <c r="C622" i="7"/>
  <c r="C5704" i="7"/>
  <c r="C624" i="7"/>
  <c r="C3176" i="7"/>
  <c r="C3177" i="7"/>
  <c r="C625" i="7"/>
  <c r="C626" i="7"/>
  <c r="C3178" i="7"/>
  <c r="C5706" i="7"/>
  <c r="C627" i="7"/>
  <c r="C628" i="7"/>
  <c r="C5707" i="7"/>
  <c r="C3179" i="7"/>
  <c r="C5708" i="7"/>
  <c r="C629" i="7"/>
  <c r="C630" i="7"/>
  <c r="C3180" i="7"/>
  <c r="C5709" i="7"/>
  <c r="C5711" i="7"/>
  <c r="C631" i="7"/>
  <c r="C7000" i="7"/>
  <c r="C5713" i="7"/>
  <c r="C632" i="7"/>
  <c r="C5714" i="7"/>
  <c r="C3181" i="7"/>
  <c r="C3182" i="7"/>
  <c r="C1539" i="7"/>
  <c r="C7001" i="7"/>
  <c r="C5715" i="7"/>
  <c r="C5716" i="7"/>
  <c r="C3183" i="7"/>
  <c r="C3184" i="7"/>
  <c r="C3185" i="7"/>
  <c r="C5717" i="7"/>
  <c r="C3187" i="7"/>
  <c r="C633" i="7"/>
  <c r="C5718" i="7"/>
  <c r="C5719" i="7"/>
  <c r="C634" i="7"/>
  <c r="C3188" i="7"/>
  <c r="C7002" i="7"/>
  <c r="C635" i="7"/>
  <c r="C7003" i="7"/>
  <c r="C5720" i="7"/>
  <c r="C636" i="7"/>
  <c r="C638" i="7"/>
  <c r="C639" i="7"/>
  <c r="C7004" i="7"/>
  <c r="C640" i="7"/>
  <c r="C641" i="7"/>
  <c r="C642" i="7"/>
  <c r="C643" i="7"/>
  <c r="C644" i="7"/>
  <c r="C645" i="7"/>
  <c r="C646" i="7"/>
  <c r="C647" i="7"/>
  <c r="C649" i="7"/>
  <c r="C650" i="7"/>
  <c r="C5721" i="7"/>
  <c r="C5722" i="7"/>
  <c r="C5723" i="7"/>
  <c r="C5724" i="7"/>
  <c r="C5725" i="7"/>
  <c r="C5726" i="7"/>
  <c r="C3189" i="7"/>
  <c r="C651" i="7"/>
  <c r="C652" i="7"/>
  <c r="C3190" i="7"/>
  <c r="C5727" i="7"/>
  <c r="C653" i="7"/>
  <c r="C654" i="7"/>
  <c r="C3191" i="7"/>
  <c r="C3192" i="7"/>
  <c r="C655" i="7"/>
  <c r="C656" i="7"/>
  <c r="C657" i="7"/>
  <c r="C658" i="7"/>
  <c r="C659" i="7"/>
  <c r="C660" i="7"/>
  <c r="C661" i="7"/>
  <c r="C662" i="7"/>
  <c r="C663" i="7"/>
  <c r="C664" i="7"/>
  <c r="C665" i="7"/>
  <c r="C3193" i="7"/>
  <c r="C3194" i="7"/>
  <c r="C666" i="7"/>
  <c r="C1600" i="7"/>
  <c r="C667" i="7"/>
  <c r="C3195" i="7"/>
  <c r="C3196" i="7"/>
  <c r="C668" i="7"/>
  <c r="C5728" i="7"/>
  <c r="C5729" i="7"/>
  <c r="C5730" i="7"/>
  <c r="C3197" i="7"/>
  <c r="C3198" i="7"/>
  <c r="C669" i="7"/>
  <c r="C670" i="7"/>
  <c r="C5731" i="7"/>
  <c r="C5732" i="7"/>
  <c r="C3199" i="7"/>
  <c r="C671" i="7"/>
  <c r="C672" i="7"/>
  <c r="C673" i="7"/>
  <c r="C5733" i="7"/>
  <c r="C674" i="7"/>
  <c r="C675" i="7"/>
  <c r="C1621" i="7"/>
  <c r="C3200" i="7"/>
  <c r="C676" i="7"/>
  <c r="C5734" i="7"/>
  <c r="C3201" i="7"/>
  <c r="C7005" i="7"/>
  <c r="C677" i="7"/>
  <c r="C5735" i="7"/>
  <c r="C678" i="7"/>
  <c r="C7006" i="7"/>
  <c r="C1631" i="7"/>
  <c r="C679" i="7"/>
  <c r="C680" i="7"/>
  <c r="C5736" i="7"/>
  <c r="C681" i="7"/>
  <c r="C3202" i="7"/>
  <c r="C682" i="7"/>
  <c r="C683" i="7"/>
  <c r="C684" i="7"/>
  <c r="C5737" i="7"/>
  <c r="C5738" i="7"/>
  <c r="C5739" i="7"/>
  <c r="C5740" i="7"/>
  <c r="C7007" i="7"/>
  <c r="C3203" i="7"/>
  <c r="C685" i="7"/>
  <c r="C3204" i="7"/>
  <c r="C686" i="7"/>
  <c r="C687" i="7"/>
  <c r="C3205" i="7"/>
  <c r="C3206" i="7"/>
  <c r="C3207" i="7"/>
  <c r="C1653" i="7"/>
  <c r="C688" i="7"/>
  <c r="C3208" i="7"/>
  <c r="C3209" i="7"/>
  <c r="C5741" i="7"/>
  <c r="C1658" i="7"/>
  <c r="C3210" i="7"/>
  <c r="C689" i="7"/>
  <c r="C690" i="7"/>
  <c r="C691" i="7"/>
  <c r="C5743" i="7"/>
  <c r="C692" i="7"/>
  <c r="C693" i="7"/>
  <c r="C694" i="7"/>
  <c r="C695" i="7"/>
  <c r="C696" i="7"/>
  <c r="C697" i="7"/>
  <c r="C1670" i="7"/>
  <c r="C698" i="7"/>
  <c r="C3211" i="7"/>
  <c r="C7008" i="7"/>
  <c r="C699" i="7"/>
  <c r="C5744" i="7"/>
  <c r="C3212" i="7"/>
  <c r="C3213" i="7"/>
  <c r="C700" i="7"/>
  <c r="C701" i="7"/>
  <c r="C5745" i="7"/>
  <c r="C5746" i="7"/>
  <c r="C702" i="7"/>
  <c r="C3214" i="7"/>
  <c r="C7009" i="7"/>
  <c r="C703" i="7"/>
  <c r="C1686" i="7"/>
  <c r="C5747" i="7"/>
  <c r="C5748" i="7"/>
  <c r="C5749" i="7"/>
  <c r="C5750" i="7"/>
  <c r="C5751" i="7"/>
  <c r="C5752" i="7"/>
  <c r="C5753" i="7"/>
  <c r="C3215" i="7"/>
  <c r="C704" i="7"/>
  <c r="C3216" i="7"/>
  <c r="C3217" i="7"/>
  <c r="C5754" i="7"/>
  <c r="C5755" i="7"/>
  <c r="C5756" i="7"/>
  <c r="C5757" i="7"/>
  <c r="C5758" i="7"/>
  <c r="C5759" i="7"/>
  <c r="C705" i="7"/>
  <c r="C5760" i="7"/>
  <c r="C706" i="7"/>
  <c r="C708" i="7"/>
  <c r="C7010" i="7"/>
  <c r="C709" i="7"/>
  <c r="C711" i="7"/>
  <c r="C3218" i="7"/>
  <c r="C3219" i="7"/>
  <c r="C3220" i="7"/>
  <c r="C3221" i="7"/>
  <c r="C3222" i="7"/>
  <c r="C712" i="7"/>
  <c r="C5761" i="7"/>
  <c r="C713" i="7"/>
  <c r="C7011" i="7"/>
  <c r="C5762" i="7"/>
  <c r="C714" i="7"/>
  <c r="C715" i="7"/>
  <c r="C5763" i="7"/>
  <c r="C716" i="7"/>
  <c r="C717" i="7"/>
  <c r="C718" i="7"/>
  <c r="C3223" i="7"/>
  <c r="C5764" i="7"/>
  <c r="C3224" i="7"/>
  <c r="C3225" i="7"/>
  <c r="C3226" i="7"/>
  <c r="C3227" i="7"/>
  <c r="C5765" i="7"/>
  <c r="C5766" i="7"/>
  <c r="C7012" i="7"/>
  <c r="C3228" i="7"/>
  <c r="C5767" i="7"/>
  <c r="C719" i="7"/>
  <c r="C5768" i="7"/>
  <c r="C5769" i="7"/>
  <c r="C3229" i="7"/>
  <c r="C1742" i="7"/>
  <c r="C720" i="7"/>
  <c r="C3230" i="7"/>
  <c r="C5770" i="7"/>
  <c r="C721" i="7"/>
  <c r="C722" i="7"/>
  <c r="C723" i="7"/>
  <c r="C5771" i="7"/>
  <c r="C3231" i="7"/>
  <c r="C5772" i="7"/>
  <c r="C724" i="7"/>
  <c r="C725" i="7"/>
  <c r="C3232" i="7"/>
  <c r="C726" i="7"/>
  <c r="C727" i="7"/>
  <c r="C5773" i="7"/>
  <c r="C1758" i="7"/>
  <c r="C7013" i="7"/>
  <c r="C728" i="7"/>
  <c r="C5774" i="7"/>
  <c r="C3233" i="7"/>
  <c r="C3234" i="7"/>
  <c r="C729" i="7"/>
  <c r="C730" i="7"/>
  <c r="C5775" i="7"/>
  <c r="C7014" i="7"/>
  <c r="C5776" i="7"/>
  <c r="C5777" i="7"/>
  <c r="C5778" i="7"/>
  <c r="C731" i="7"/>
  <c r="C5779" i="7"/>
  <c r="C5780" i="7"/>
  <c r="C732" i="7"/>
  <c r="C733" i="7"/>
  <c r="C734" i="7"/>
  <c r="C3235" i="7"/>
  <c r="C1778" i="7"/>
  <c r="C7015" i="7"/>
  <c r="C3236" i="7"/>
  <c r="C735" i="7"/>
  <c r="C5781" i="7"/>
  <c r="C736" i="7"/>
  <c r="C3237" i="7"/>
  <c r="C737" i="7"/>
  <c r="C738" i="7"/>
  <c r="C739" i="7"/>
  <c r="C740" i="7"/>
  <c r="C741" i="7"/>
  <c r="C3238" i="7"/>
  <c r="C5782" i="7"/>
  <c r="C3239" i="7"/>
  <c r="C742" i="7"/>
  <c r="C5783" i="7"/>
  <c r="C743" i="7"/>
  <c r="C744" i="7"/>
  <c r="C745" i="7"/>
  <c r="C5784" i="7"/>
  <c r="C3240" i="7"/>
  <c r="C3241" i="7"/>
  <c r="C3242" i="7"/>
  <c r="C3243" i="7"/>
  <c r="C3244" i="7"/>
  <c r="C3245" i="7"/>
  <c r="C7016" i="7"/>
  <c r="C746" i="7"/>
  <c r="C747" i="7"/>
  <c r="C748" i="7"/>
  <c r="C3246" i="7"/>
  <c r="C3247" i="7"/>
  <c r="C5785" i="7"/>
  <c r="C3248" i="7"/>
  <c r="C749" i="7"/>
  <c r="C3249" i="7"/>
  <c r="C3250" i="7"/>
  <c r="C3251" i="7"/>
  <c r="C5786" i="7"/>
  <c r="C3252" i="7"/>
  <c r="C7017" i="7"/>
  <c r="C3253" i="7"/>
  <c r="C3254" i="7"/>
  <c r="C5787" i="7"/>
  <c r="C750" i="7"/>
  <c r="C3255" i="7"/>
  <c r="C7018" i="7"/>
  <c r="C751" i="7"/>
  <c r="C3256" i="7"/>
  <c r="C3257" i="7"/>
  <c r="C752" i="7"/>
  <c r="C753" i="7"/>
  <c r="C754" i="7"/>
  <c r="C755" i="7"/>
  <c r="C5788" i="7"/>
  <c r="C5789" i="7"/>
  <c r="C3258" i="7"/>
  <c r="C5790" i="7"/>
  <c r="C756" i="7"/>
  <c r="C757" i="7"/>
  <c r="C758" i="7"/>
  <c r="C759" i="7"/>
  <c r="C3259" i="7"/>
  <c r="C761" i="7"/>
  <c r="C762" i="7"/>
  <c r="C3260" i="7"/>
  <c r="C3261" i="7"/>
  <c r="C5791" i="7"/>
  <c r="C3262" i="7"/>
  <c r="C763" i="7"/>
  <c r="C764" i="7"/>
  <c r="C5792" i="7"/>
  <c r="C765" i="7"/>
  <c r="C766" i="7"/>
  <c r="C767" i="7"/>
  <c r="C5793" i="7"/>
  <c r="C5794" i="7"/>
  <c r="C5795" i="7"/>
  <c r="C7019" i="7"/>
  <c r="C1858" i="7"/>
  <c r="C768" i="7"/>
  <c r="C3263" i="7"/>
  <c r="C769" i="7"/>
  <c r="C3264" i="7"/>
  <c r="C3265" i="7"/>
  <c r="C5796" i="7"/>
  <c r="C5797" i="7"/>
  <c r="C5798" i="7"/>
  <c r="C5800" i="7"/>
  <c r="C770" i="7"/>
  <c r="C771" i="7"/>
  <c r="C772" i="7"/>
  <c r="C5801" i="7"/>
  <c r="C5802" i="7"/>
  <c r="C1873" i="7"/>
  <c r="C5803" i="7"/>
  <c r="C5804" i="7"/>
  <c r="C5805" i="7"/>
  <c r="C3266" i="7"/>
  <c r="C5806" i="7"/>
  <c r="C7020" i="7"/>
  <c r="C773" i="7"/>
  <c r="C1881" i="7"/>
  <c r="C774" i="7"/>
  <c r="C775" i="7"/>
  <c r="C1884" i="7"/>
  <c r="C776" i="7"/>
  <c r="C5807" i="7"/>
  <c r="C777" i="7"/>
  <c r="C3267" i="7"/>
  <c r="C5808" i="7"/>
  <c r="C778" i="7"/>
  <c r="C3268" i="7"/>
  <c r="C3269" i="7"/>
  <c r="C779" i="7"/>
  <c r="C5809" i="7"/>
  <c r="C5810" i="7"/>
  <c r="C781" i="7"/>
  <c r="C782" i="7"/>
  <c r="C783" i="7"/>
  <c r="C5811" i="7"/>
  <c r="C784" i="7"/>
  <c r="C789" i="7"/>
  <c r="C5813" i="7"/>
  <c r="C5814" i="7"/>
  <c r="C790" i="7"/>
  <c r="C1905" i="7"/>
  <c r="C791" i="7"/>
  <c r="C7021" i="7"/>
  <c r="C3270" i="7"/>
  <c r="C792" i="7"/>
  <c r="C5815" i="7"/>
  <c r="C793" i="7"/>
  <c r="C794" i="7"/>
  <c r="C795" i="7"/>
  <c r="C1914" i="7"/>
  <c r="C796" i="7"/>
  <c r="C3271" i="7"/>
  <c r="C5816" i="7"/>
  <c r="C5817" i="7"/>
  <c r="C7022" i="7"/>
  <c r="C7023" i="7"/>
  <c r="C797" i="7"/>
  <c r="C798" i="7"/>
  <c r="C799" i="7"/>
  <c r="C800" i="7"/>
  <c r="C5818" i="7"/>
  <c r="C5819" i="7"/>
  <c r="C5820" i="7"/>
  <c r="C5821" i="7"/>
  <c r="C3272" i="7"/>
  <c r="C801" i="7"/>
  <c r="C5822" i="7"/>
  <c r="C802" i="7"/>
  <c r="C5823" i="7"/>
  <c r="C5824" i="7"/>
  <c r="C5825" i="7"/>
  <c r="C1936" i="7"/>
  <c r="C3273" i="7"/>
  <c r="C803" i="7"/>
  <c r="C804" i="7"/>
  <c r="C3274" i="7"/>
  <c r="C7024" i="7"/>
  <c r="C3275" i="7"/>
  <c r="C3276" i="7"/>
  <c r="C805" i="7"/>
  <c r="C806" i="7"/>
  <c r="C807" i="7"/>
  <c r="C808" i="7"/>
  <c r="C3277" i="7"/>
  <c r="C3278" i="7"/>
  <c r="C5826" i="7"/>
  <c r="C5827" i="7"/>
  <c r="C3279" i="7"/>
  <c r="C809" i="7"/>
  <c r="C810" i="7"/>
  <c r="C811" i="7"/>
  <c r="C812" i="7"/>
  <c r="C813" i="7"/>
  <c r="C7025" i="7"/>
  <c r="C5828" i="7"/>
  <c r="C5829" i="7"/>
  <c r="C5830" i="7"/>
  <c r="C814" i="7"/>
  <c r="C3280" i="7"/>
  <c r="C3281" i="7"/>
  <c r="C815" i="7"/>
  <c r="C816" i="7"/>
  <c r="C817" i="7"/>
  <c r="C5831" i="7"/>
  <c r="C5832" i="7"/>
  <c r="C5833" i="7"/>
  <c r="C5834" i="7"/>
  <c r="C5838" i="7"/>
  <c r="C818" i="7"/>
  <c r="C3282" i="7"/>
  <c r="C819" i="7"/>
  <c r="C820" i="7"/>
  <c r="C3283" i="7"/>
  <c r="C821" i="7"/>
  <c r="C822" i="7"/>
  <c r="C823" i="7"/>
  <c r="C824" i="7"/>
  <c r="C825" i="7"/>
  <c r="C826" i="7"/>
  <c r="C3284" i="7"/>
  <c r="C3285" i="7"/>
  <c r="C7026" i="7"/>
  <c r="C3286" i="7"/>
  <c r="C827" i="7"/>
  <c r="C3287" i="7"/>
  <c r="C829" i="7"/>
  <c r="C830" i="7"/>
  <c r="C831" i="7"/>
  <c r="C5839" i="7"/>
  <c r="C5840" i="7"/>
  <c r="C3288" i="7"/>
  <c r="C832" i="7"/>
  <c r="C833" i="7"/>
  <c r="C835" i="7"/>
  <c r="C3289" i="7"/>
  <c r="C3290" i="7"/>
  <c r="C3291" i="7"/>
  <c r="C3292" i="7"/>
  <c r="C3293" i="7"/>
  <c r="C836" i="7"/>
  <c r="C5841" i="7"/>
  <c r="C5842" i="7"/>
  <c r="C7027" i="7"/>
  <c r="C3294" i="7"/>
  <c r="C7028" i="7"/>
  <c r="C5843" i="7"/>
  <c r="C7029" i="7"/>
  <c r="C3295" i="7"/>
  <c r="C5844" i="7"/>
  <c r="C7030" i="7"/>
  <c r="C5845" i="7"/>
  <c r="C837" i="7"/>
  <c r="C838" i="7"/>
  <c r="C5846" i="7"/>
  <c r="C5847" i="7"/>
  <c r="C839" i="7"/>
  <c r="C842" i="7"/>
  <c r="C843" i="7"/>
  <c r="C844" i="7"/>
  <c r="C846" i="7"/>
  <c r="C847" i="7"/>
  <c r="C848" i="7"/>
  <c r="C849" i="7"/>
  <c r="C5848" i="7"/>
  <c r="C5849" i="7"/>
  <c r="C5850" i="7"/>
  <c r="C2031" i="7"/>
  <c r="C3296" i="7"/>
  <c r="C5851" i="7"/>
  <c r="C7031" i="7"/>
  <c r="C850" i="7"/>
  <c r="C851" i="7"/>
  <c r="C852" i="7"/>
  <c r="C5852" i="7"/>
  <c r="C854" i="7"/>
  <c r="C855" i="7"/>
  <c r="C5853" i="7"/>
  <c r="C856" i="7"/>
  <c r="C857" i="7"/>
  <c r="C2044" i="7"/>
  <c r="C5854" i="7"/>
  <c r="C858" i="7"/>
  <c r="C3297" i="7"/>
  <c r="C3298" i="7"/>
  <c r="C859" i="7"/>
  <c r="C860" i="7"/>
  <c r="C5855" i="7"/>
  <c r="C861" i="7"/>
  <c r="C862" i="7"/>
  <c r="C863" i="7"/>
  <c r="C864" i="7"/>
  <c r="C867" i="7"/>
  <c r="C3299" i="7"/>
  <c r="C868" i="7"/>
  <c r="C869" i="7"/>
  <c r="C3300" i="7"/>
  <c r="C3301" i="7"/>
  <c r="C5856" i="7"/>
  <c r="C5857" i="7"/>
  <c r="C870" i="7"/>
  <c r="C871" i="7"/>
  <c r="C872" i="7"/>
  <c r="C873" i="7"/>
  <c r="C874" i="7"/>
  <c r="C875" i="7"/>
  <c r="C876" i="7"/>
  <c r="C877" i="7"/>
  <c r="C5858" i="7"/>
  <c r="C3302" i="7"/>
  <c r="C5860" i="7"/>
  <c r="C5861" i="7"/>
  <c r="C5862" i="7"/>
  <c r="C5863"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3303" i="7"/>
  <c r="C5864" i="7"/>
  <c r="C5865" i="7"/>
  <c r="C5866" i="7"/>
  <c r="C5867" i="7"/>
  <c r="C5868" i="7"/>
  <c r="C5869" i="7"/>
  <c r="C5870" i="7"/>
  <c r="C5871" i="7"/>
  <c r="C7032" i="7"/>
  <c r="C7033" i="7"/>
  <c r="C3304" i="7"/>
  <c r="C7034" i="7"/>
  <c r="C7035" i="7"/>
  <c r="C3305" i="7"/>
  <c r="C3306" i="7"/>
  <c r="C903" i="7"/>
  <c r="C3307" i="7"/>
  <c r="C3308" i="7"/>
  <c r="C7036" i="7"/>
  <c r="C5872" i="7"/>
  <c r="C7037" i="7"/>
  <c r="C5873" i="7"/>
  <c r="C5874" i="7"/>
  <c r="C904" i="7"/>
  <c r="C7038" i="7"/>
  <c r="C3309" i="7"/>
  <c r="C905" i="7"/>
  <c r="C5875" i="7"/>
  <c r="C5876" i="7"/>
  <c r="C5877" i="7"/>
  <c r="C3310" i="7"/>
  <c r="C906" i="7"/>
  <c r="C907" i="7"/>
  <c r="C908" i="7"/>
  <c r="C3311" i="7"/>
  <c r="C3313" i="7"/>
  <c r="C5878" i="7"/>
  <c r="C909" i="7"/>
  <c r="C911" i="7"/>
  <c r="C912" i="7"/>
  <c r="C5881" i="7"/>
  <c r="C913" i="7"/>
  <c r="C914" i="7"/>
  <c r="C3314" i="7"/>
  <c r="C5882" i="7"/>
  <c r="C7039" i="7"/>
  <c r="C5883" i="7"/>
  <c r="C3315" i="7"/>
  <c r="C2152" i="7"/>
  <c r="C5884" i="7"/>
  <c r="C5885" i="7"/>
  <c r="C5886" i="7"/>
  <c r="C915" i="7"/>
  <c r="C7040" i="7"/>
  <c r="C916" i="7"/>
  <c r="C3316" i="7"/>
  <c r="C5887" i="7"/>
  <c r="C917" i="7"/>
  <c r="C918" i="7"/>
  <c r="C919" i="7"/>
  <c r="C5888" i="7"/>
  <c r="C5889" i="7"/>
  <c r="C3317" i="7"/>
  <c r="C920" i="7"/>
  <c r="C5890" i="7"/>
  <c r="C921" i="7"/>
  <c r="C7041" i="7"/>
  <c r="C922" i="7"/>
  <c r="C3318" i="7"/>
  <c r="C5892" i="7"/>
  <c r="C924" i="7"/>
  <c r="C925" i="7"/>
  <c r="C926" i="7"/>
  <c r="C7042" i="7"/>
  <c r="C927" i="7"/>
  <c r="C928" i="7"/>
  <c r="C929" i="7"/>
  <c r="C930" i="7"/>
  <c r="C931" i="7"/>
  <c r="C932" i="7"/>
  <c r="C933" i="7"/>
  <c r="C934" i="7"/>
  <c r="C935" i="7"/>
  <c r="C936" i="7"/>
  <c r="C3319" i="7"/>
  <c r="C3320" i="7"/>
  <c r="C3321" i="7"/>
  <c r="C5893" i="7"/>
  <c r="C5894" i="7"/>
  <c r="C5895" i="7"/>
  <c r="C5896" i="7"/>
  <c r="C5897" i="7"/>
  <c r="C937" i="7"/>
  <c r="C3322" i="7"/>
  <c r="C938" i="7"/>
  <c r="C5898" i="7"/>
  <c r="C5899" i="7"/>
  <c r="C5900" i="7"/>
  <c r="C5901" i="7"/>
  <c r="C5902" i="7"/>
  <c r="C5903" i="7"/>
  <c r="C5904" i="7"/>
  <c r="C5905" i="7"/>
  <c r="C5909" i="7"/>
  <c r="C5910" i="7"/>
  <c r="C5911" i="7"/>
  <c r="C5912" i="7"/>
  <c r="C5915" i="7"/>
  <c r="C5917" i="7"/>
  <c r="C5918" i="7"/>
  <c r="C5919" i="7"/>
  <c r="C5920" i="7"/>
  <c r="C5921" i="7"/>
  <c r="C5923" i="7"/>
  <c r="C5926" i="7"/>
  <c r="C5930" i="7"/>
  <c r="C5931" i="7"/>
  <c r="C939" i="7"/>
  <c r="C3323" i="7"/>
  <c r="C3324" i="7"/>
  <c r="C940" i="7"/>
  <c r="C3325" i="7"/>
  <c r="C7043" i="7"/>
  <c r="C941" i="7"/>
  <c r="C942" i="7"/>
  <c r="C943" i="7"/>
  <c r="C3326" i="7"/>
  <c r="C944" i="7"/>
  <c r="C3327" i="7"/>
  <c r="C5932" i="7"/>
  <c r="C945" i="7"/>
  <c r="C5933" i="7"/>
  <c r="C946" i="7"/>
  <c r="C947" i="7"/>
  <c r="C948" i="7"/>
  <c r="C949" i="7"/>
  <c r="C950" i="7"/>
  <c r="C3328" i="7"/>
  <c r="C3329" i="7"/>
  <c r="C5934" i="7"/>
  <c r="C5935" i="7"/>
  <c r="C5942" i="7"/>
  <c r="C5944" i="7"/>
  <c r="C3330" i="7"/>
  <c r="C2248" i="7"/>
  <c r="C3331" i="7"/>
  <c r="C951" i="7"/>
  <c r="C7044" i="7"/>
  <c r="C7045" i="7"/>
  <c r="C7046" i="7"/>
  <c r="C7047" i="7"/>
  <c r="C3332" i="7"/>
  <c r="C952" i="7"/>
  <c r="C953" i="7"/>
  <c r="C3333" i="7"/>
  <c r="C954" i="7"/>
  <c r="C955" i="7"/>
  <c r="C956" i="7"/>
  <c r="C957" i="7"/>
  <c r="C958" i="7"/>
  <c r="C959" i="7"/>
  <c r="C960" i="7"/>
  <c r="C961" i="7"/>
  <c r="C3334" i="7"/>
  <c r="C962" i="7"/>
  <c r="C7048" i="7"/>
  <c r="C3335" i="7"/>
  <c r="C5948" i="7"/>
  <c r="C963" i="7"/>
  <c r="C964" i="7"/>
  <c r="C965" i="7"/>
  <c r="C966" i="7"/>
  <c r="C3336" i="7"/>
  <c r="C3337" i="7"/>
  <c r="C967" i="7"/>
  <c r="C968" i="7"/>
  <c r="C969" i="7"/>
  <c r="C3338" i="7"/>
  <c r="C5949" i="7"/>
  <c r="C5950" i="7"/>
  <c r="C5951" i="7"/>
  <c r="C5952" i="7"/>
  <c r="C970" i="7"/>
  <c r="C2287" i="7"/>
  <c r="C971" i="7"/>
  <c r="C3339" i="7"/>
  <c r="C3340" i="7"/>
  <c r="C3341" i="7"/>
  <c r="C972" i="7"/>
  <c r="C973" i="7"/>
  <c r="C5953" i="7"/>
  <c r="C974" i="7"/>
  <c r="C975" i="7"/>
  <c r="C3342" i="7"/>
  <c r="C3343" i="7"/>
  <c r="C3344" i="7"/>
  <c r="C3345" i="7"/>
  <c r="C3346" i="7"/>
  <c r="C3347" i="7"/>
  <c r="C3348" i="7"/>
  <c r="C976" i="7"/>
  <c r="C5954" i="7"/>
  <c r="C3349" i="7"/>
  <c r="C977" i="7"/>
  <c r="C978" i="7"/>
  <c r="C979" i="7"/>
  <c r="C7049" i="7"/>
  <c r="C7050" i="7"/>
  <c r="C5955" i="7"/>
  <c r="C5956" i="7"/>
  <c r="C5957" i="7"/>
  <c r="C5958" i="7"/>
  <c r="C5959" i="7"/>
  <c r="C980" i="7"/>
  <c r="C3350" i="7"/>
  <c r="C5960" i="7"/>
  <c r="C3351" i="7"/>
  <c r="C981" i="7"/>
  <c r="C982" i="7"/>
  <c r="C983" i="7"/>
  <c r="C5961" i="7"/>
  <c r="C5962" i="7"/>
  <c r="C5963" i="7"/>
  <c r="C5964" i="7"/>
  <c r="C984" i="7"/>
  <c r="C985" i="7"/>
  <c r="C5965" i="7"/>
  <c r="C5966" i="7"/>
  <c r="C5967" i="7"/>
  <c r="C5968" i="7"/>
  <c r="C986" i="7"/>
  <c r="C3352" i="7"/>
  <c r="C3353" i="7"/>
  <c r="C5969" i="7"/>
  <c r="C5970" i="7"/>
  <c r="C987" i="7"/>
  <c r="C988" i="7"/>
  <c r="C3354" i="7"/>
  <c r="C3355" i="7"/>
  <c r="C3356" i="7"/>
  <c r="C3357" i="7"/>
  <c r="C3358" i="7"/>
  <c r="C3359" i="7"/>
  <c r="C3360" i="7"/>
  <c r="C989" i="7"/>
  <c r="C2349" i="7"/>
  <c r="C990" i="7"/>
  <c r="C991" i="7"/>
  <c r="C992" i="7"/>
  <c r="C2353" i="7"/>
  <c r="C993" i="7"/>
  <c r="C994" i="7"/>
  <c r="C3361" i="7"/>
  <c r="C3362" i="7"/>
  <c r="C3363" i="7"/>
  <c r="C3364" i="7"/>
  <c r="C3365" i="7"/>
  <c r="C5971" i="7"/>
  <c r="C2362" i="7"/>
  <c r="C995" i="7"/>
  <c r="C996" i="7"/>
  <c r="C997" i="7"/>
  <c r="C7051" i="7"/>
  <c r="C998" i="7"/>
  <c r="C999" i="7"/>
  <c r="C1000" i="7"/>
  <c r="C1001" i="7"/>
  <c r="C1002" i="7"/>
  <c r="C1003" i="7"/>
  <c r="C5972" i="7"/>
  <c r="C3366" i="7"/>
  <c r="C3367" i="7"/>
  <c r="C3368" i="7"/>
  <c r="C1004" i="7"/>
  <c r="C3369" i="7"/>
  <c r="C7052" i="7"/>
  <c r="C3370" i="7"/>
  <c r="C3371" i="7"/>
  <c r="C1005" i="7"/>
  <c r="C5973" i="7"/>
  <c r="C3372" i="7"/>
  <c r="C3373" i="7"/>
  <c r="C3374" i="7"/>
  <c r="C3375" i="7"/>
  <c r="C2388" i="7"/>
  <c r="C3376" i="7"/>
  <c r="C3377" i="7"/>
  <c r="C3378" i="7"/>
  <c r="C1006" i="7"/>
  <c r="C1007" i="7"/>
  <c r="C5974" i="7"/>
  <c r="C5975" i="7"/>
  <c r="C7053" i="7"/>
  <c r="C1008" i="7"/>
  <c r="C3379" i="7"/>
  <c r="C1009" i="7"/>
  <c r="C1010" i="7"/>
  <c r="C1011" i="7"/>
  <c r="C2402" i="7"/>
  <c r="C3380" i="7"/>
  <c r="C1012" i="7"/>
  <c r="C2405" i="7"/>
  <c r="C5976" i="7"/>
  <c r="C3381" i="7"/>
  <c r="C3382" i="7"/>
  <c r="C3383" i="7"/>
  <c r="C3384" i="7"/>
  <c r="C3385" i="7"/>
  <c r="C3386" i="7"/>
  <c r="C3387" i="7"/>
  <c r="C3388" i="7"/>
  <c r="C3389" i="7"/>
  <c r="C1013" i="7"/>
  <c r="C1014" i="7"/>
  <c r="C1015" i="7"/>
  <c r="C3390" i="7"/>
  <c r="C7054" i="7"/>
  <c r="C1016" i="7"/>
  <c r="C1017" i="7"/>
  <c r="C7055" i="7"/>
  <c r="C1018" i="7"/>
  <c r="C1019" i="7"/>
  <c r="C1020" i="7"/>
  <c r="C3391" i="7"/>
  <c r="C3392" i="7"/>
  <c r="C5977" i="7"/>
  <c r="C5978" i="7"/>
  <c r="C2431" i="7"/>
  <c r="C7056" i="7"/>
  <c r="C3393" i="7"/>
  <c r="C3394" i="7"/>
  <c r="C1021" i="7"/>
  <c r="C3395" i="7"/>
  <c r="C2437" i="7"/>
  <c r="C1022" i="7"/>
  <c r="C1023" i="7"/>
  <c r="C3396" i="7"/>
  <c r="C3397" i="7"/>
  <c r="C1024" i="7"/>
  <c r="C1025" i="7"/>
  <c r="C5979" i="7"/>
  <c r="C1026" i="7"/>
  <c r="C3398" i="7"/>
  <c r="C7057" i="7"/>
  <c r="C5980" i="7"/>
  <c r="C3399" i="7"/>
  <c r="C3400" i="7"/>
  <c r="C3401" i="7"/>
  <c r="C3402" i="7"/>
  <c r="C3404" i="7"/>
  <c r="C3405" i="7"/>
  <c r="C3406" i="7"/>
  <c r="C3407" i="7"/>
  <c r="C3408" i="7"/>
  <c r="C3409" i="7"/>
  <c r="C3410" i="7"/>
  <c r="C3411" i="7"/>
  <c r="C3412" i="7"/>
  <c r="C1027" i="7"/>
  <c r="C5981" i="7"/>
  <c r="C5982" i="7"/>
  <c r="C1028" i="7"/>
  <c r="C1029" i="7"/>
  <c r="C7058" i="7"/>
  <c r="C3413" i="7"/>
  <c r="C3414" i="7"/>
  <c r="C3415" i="7"/>
  <c r="C3416" i="7"/>
  <c r="C3417" i="7"/>
  <c r="C1030" i="7"/>
  <c r="C1031" i="7"/>
  <c r="C3419" i="7"/>
  <c r="C2476" i="7"/>
  <c r="C3420" i="7"/>
  <c r="C3421" i="7"/>
  <c r="C3422" i="7"/>
  <c r="C3423" i="7"/>
  <c r="C3424" i="7"/>
  <c r="C3426" i="7"/>
  <c r="C3427" i="7"/>
  <c r="C3428" i="7"/>
  <c r="C3429" i="7"/>
  <c r="C3430" i="7"/>
  <c r="C3431" i="7"/>
  <c r="C3432" i="7"/>
  <c r="C3433" i="7"/>
  <c r="C3434" i="7"/>
  <c r="C3435" i="7"/>
  <c r="C3436" i="7"/>
  <c r="C3437" i="7"/>
  <c r="C3438" i="7"/>
  <c r="C3439" i="7"/>
  <c r="C1032" i="7"/>
  <c r="C3440" i="7"/>
  <c r="C3441" i="7"/>
  <c r="C1033" i="7"/>
  <c r="C1034" i="7"/>
  <c r="C1035" i="7"/>
  <c r="C1036" i="7"/>
  <c r="C3442" i="7"/>
  <c r="C3443" i="7"/>
  <c r="C5983" i="7"/>
  <c r="C1037" i="7"/>
  <c r="C3444" i="7"/>
  <c r="C1038" i="7"/>
  <c r="C1039" i="7"/>
  <c r="C3445" i="7"/>
  <c r="C3446" i="7"/>
  <c r="C2512" i="7"/>
  <c r="C1040" i="7"/>
  <c r="C3447" i="7"/>
  <c r="C5984" i="7"/>
  <c r="C5985" i="7"/>
  <c r="C3448" i="7"/>
  <c r="C3449" i="7"/>
  <c r="C3450" i="7"/>
  <c r="C1041" i="7"/>
  <c r="C3451" i="7"/>
  <c r="C1042" i="7"/>
  <c r="C7059" i="7"/>
  <c r="C1043" i="7"/>
  <c r="C1044" i="7"/>
  <c r="C3452" i="7"/>
  <c r="C1045" i="7"/>
  <c r="C3453" i="7"/>
  <c r="C3454" i="7"/>
  <c r="C3455" i="7"/>
  <c r="C3459" i="7"/>
  <c r="C3460" i="7"/>
  <c r="C3461" i="7"/>
  <c r="C3462" i="7"/>
  <c r="C3463" i="7"/>
  <c r="C3464" i="7"/>
  <c r="C3465" i="7"/>
  <c r="C3466" i="7"/>
  <c r="C1046" i="7"/>
  <c r="C3467" i="7"/>
  <c r="C1047" i="7"/>
  <c r="C3468" i="7"/>
  <c r="C1048" i="7"/>
  <c r="C1049" i="7"/>
  <c r="C3469" i="7"/>
  <c r="C3470" i="7"/>
  <c r="C5986" i="7"/>
  <c r="C3471" i="7"/>
  <c r="C3472" i="7"/>
  <c r="C1050" i="7"/>
  <c r="C1051" i="7"/>
  <c r="C5987" i="7"/>
  <c r="C3473" i="7"/>
  <c r="C3474" i="7"/>
  <c r="C3475" i="7"/>
  <c r="C3476" i="7"/>
  <c r="C1052" i="7"/>
  <c r="C3477" i="7"/>
  <c r="C1053" i="7"/>
  <c r="C1054" i="7"/>
  <c r="C3478" i="7"/>
  <c r="C3479" i="7"/>
  <c r="C3480" i="7"/>
  <c r="C3481" i="7"/>
  <c r="C1055" i="7"/>
  <c r="C5988" i="7"/>
  <c r="C3482" i="7"/>
  <c r="C3483" i="7"/>
  <c r="C1056" i="7"/>
  <c r="C1057" i="7"/>
  <c r="C1058" i="7"/>
  <c r="C1059" i="7"/>
  <c r="C1061" i="7"/>
  <c r="C1062" i="7"/>
  <c r="C1063" i="7"/>
  <c r="C1064" i="7"/>
  <c r="C1065" i="7"/>
  <c r="C1066" i="7"/>
  <c r="C1067" i="7"/>
  <c r="C1068" i="7"/>
  <c r="C1069" i="7"/>
  <c r="C1070" i="7"/>
  <c r="C1071" i="7"/>
  <c r="C1072" i="7"/>
  <c r="C5989" i="7"/>
  <c r="C1073" i="7"/>
  <c r="C1074" i="7"/>
  <c r="C1075" i="7"/>
  <c r="C1076" i="7"/>
  <c r="C1077" i="7"/>
  <c r="C3484" i="7"/>
  <c r="C3485" i="7"/>
  <c r="C7060" i="7"/>
  <c r="C1078" i="7"/>
  <c r="C2595" i="7"/>
  <c r="C3486" i="7"/>
  <c r="C3487" i="7"/>
  <c r="C3488" i="7"/>
  <c r="C3489" i="7"/>
  <c r="C1079" i="7"/>
  <c r="C1080" i="7"/>
  <c r="C3490" i="7"/>
  <c r="C1081" i="7"/>
  <c r="C3493" i="7"/>
  <c r="C3494" i="7"/>
  <c r="C3495" i="7"/>
  <c r="C3496" i="7"/>
  <c r="C3497" i="7"/>
  <c r="C3498" i="7"/>
  <c r="C3499" i="7"/>
  <c r="C3500" i="7"/>
  <c r="C3501" i="7"/>
  <c r="C3502" i="7"/>
  <c r="C3503" i="7"/>
  <c r="C3504" i="7"/>
  <c r="C3505" i="7"/>
  <c r="C1082" i="7"/>
  <c r="C1083" i="7"/>
  <c r="C1084" i="7"/>
  <c r="C1085" i="7"/>
  <c r="C1086" i="7"/>
  <c r="C1087" i="7"/>
  <c r="C1088" i="7"/>
  <c r="C1089" i="7"/>
  <c r="C1090" i="7"/>
  <c r="C1091" i="7"/>
  <c r="C1092" i="7"/>
  <c r="C1093" i="7"/>
  <c r="C1094" i="7"/>
  <c r="C1095" i="7"/>
  <c r="C1096" i="7"/>
  <c r="C1097" i="7"/>
  <c r="C2633" i="7"/>
  <c r="C3506" i="7"/>
  <c r="C3507" i="7"/>
  <c r="C7061" i="7"/>
  <c r="C1098" i="7"/>
  <c r="C1099" i="7"/>
  <c r="C1100" i="7"/>
  <c r="C1101" i="7"/>
  <c r="C1102" i="7"/>
  <c r="C1103" i="7"/>
  <c r="C1104" i="7"/>
  <c r="C1105"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5990" i="7"/>
  <c r="C1106" i="7"/>
  <c r="C1108" i="7"/>
  <c r="C1109" i="7"/>
  <c r="C1110" i="7"/>
  <c r="C1111" i="7"/>
  <c r="C1112" i="7"/>
  <c r="C1113" i="7"/>
  <c r="C1115" i="7"/>
  <c r="C1116" i="7"/>
  <c r="C1117" i="7"/>
  <c r="C1118" i="7"/>
  <c r="C1119" i="7"/>
  <c r="C1120" i="7"/>
  <c r="C1121" i="7"/>
  <c r="C1122" i="7"/>
  <c r="C3534" i="7"/>
  <c r="C3535" i="7"/>
  <c r="C3536" i="7"/>
  <c r="C3537" i="7"/>
  <c r="C3538" i="7"/>
  <c r="C3539" i="7"/>
  <c r="C3540" i="7"/>
  <c r="C3541" i="7"/>
  <c r="C3542" i="7"/>
  <c r="C1123" i="7"/>
  <c r="C3543" i="7"/>
  <c r="C5991" i="7"/>
  <c r="C1124" i="7"/>
  <c r="C7062" i="7"/>
  <c r="C1125" i="7"/>
  <c r="C1126" i="7"/>
  <c r="C5992" i="7"/>
  <c r="C7063" i="7"/>
  <c r="C1127" i="7"/>
  <c r="C3544" i="7"/>
  <c r="C1128" i="7"/>
  <c r="C1129" i="7"/>
  <c r="C3545" i="7"/>
  <c r="C3546" i="7"/>
  <c r="C1130" i="7"/>
  <c r="C3548" i="7"/>
  <c r="C1131" i="7"/>
  <c r="C1132" i="7"/>
  <c r="C1133" i="7"/>
  <c r="C1134" i="7"/>
  <c r="C1135" i="7"/>
  <c r="C1136" i="7"/>
  <c r="C1137" i="7"/>
  <c r="C1138" i="7"/>
  <c r="C1139" i="7"/>
  <c r="C5993" i="7"/>
  <c r="C5994" i="7"/>
  <c r="C1140" i="7"/>
  <c r="C1141" i="7"/>
  <c r="C1142" i="7"/>
  <c r="C1143" i="7"/>
  <c r="C5995" i="7"/>
  <c r="C5996" i="7"/>
  <c r="C5997" i="7"/>
  <c r="C5998" i="7"/>
  <c r="C1144" i="7"/>
  <c r="C3549" i="7"/>
  <c r="C3550" i="7"/>
  <c r="C3551" i="7"/>
  <c r="C3552" i="7"/>
  <c r="C3553" i="7"/>
  <c r="C3554" i="7"/>
  <c r="C3555" i="7"/>
  <c r="C2740" i="7"/>
  <c r="C7064" i="7"/>
  <c r="C3556" i="7"/>
  <c r="C3557" i="7"/>
  <c r="C5999" i="7"/>
  <c r="C3558" i="7"/>
  <c r="C1145" i="7"/>
  <c r="C6000" i="7"/>
  <c r="C1146" i="7"/>
  <c r="C3559" i="7"/>
  <c r="C3560" i="7"/>
  <c r="C3561" i="7"/>
  <c r="C3562" i="7"/>
  <c r="C3563" i="7"/>
  <c r="C3564" i="7"/>
  <c r="C3565" i="7"/>
  <c r="C3566" i="7"/>
  <c r="C3567" i="7"/>
  <c r="C3568" i="7"/>
  <c r="C3569" i="7"/>
  <c r="C1147" i="7"/>
  <c r="C3570" i="7"/>
  <c r="C3571" i="7"/>
  <c r="C1148" i="7"/>
  <c r="C1149" i="7"/>
  <c r="C6001" i="7"/>
  <c r="C3572" i="7"/>
  <c r="C3573" i="7"/>
  <c r="C3574" i="7"/>
  <c r="C3575" i="7"/>
  <c r="C3576" i="7"/>
  <c r="C3577" i="7"/>
  <c r="C3578" i="7"/>
  <c r="C3579" i="7"/>
  <c r="C3580" i="7"/>
  <c r="C3581" i="7"/>
  <c r="C3582" i="7"/>
  <c r="C3583" i="7"/>
  <c r="C6002" i="7"/>
  <c r="C1150" i="7"/>
  <c r="C3584" i="7"/>
  <c r="C3585" i="7"/>
  <c r="C3586" i="7"/>
  <c r="C3587" i="7"/>
  <c r="C1151" i="7"/>
  <c r="C1152" i="7"/>
  <c r="C7065" i="7"/>
  <c r="C6003" i="7"/>
  <c r="C1153" i="7"/>
  <c r="C3588" i="7"/>
  <c r="C6004" i="7"/>
  <c r="C1154" i="7"/>
  <c r="C3589" i="7"/>
  <c r="C6005" i="7"/>
  <c r="C3590" i="7"/>
  <c r="C3591" i="7"/>
  <c r="C3592" i="7"/>
  <c r="C3593" i="7"/>
  <c r="C1155" i="7"/>
  <c r="C1156" i="7"/>
  <c r="C1157" i="7"/>
  <c r="C3594" i="7"/>
  <c r="C3595" i="7"/>
  <c r="C3596" i="7"/>
  <c r="C1158" i="7"/>
  <c r="C6006" i="7"/>
  <c r="C6007" i="7"/>
  <c r="C7066" i="7"/>
  <c r="C1159" i="7"/>
  <c r="C1160" i="7"/>
  <c r="C1161" i="7"/>
  <c r="C1162" i="7"/>
  <c r="C1163" i="7"/>
  <c r="C1164" i="7"/>
  <c r="C1165" i="7"/>
  <c r="C1166" i="7"/>
  <c r="C1167" i="7"/>
  <c r="C1168" i="7"/>
  <c r="C1169" i="7"/>
  <c r="C1170" i="7"/>
  <c r="C1171" i="7"/>
  <c r="C1172" i="7"/>
  <c r="C1173" i="7"/>
  <c r="C1174" i="7"/>
  <c r="C1175" i="7"/>
  <c r="C1176" i="7"/>
  <c r="C1177" i="7"/>
  <c r="C1178" i="7"/>
  <c r="C3597" i="7"/>
  <c r="C3598" i="7"/>
  <c r="C3599" i="7"/>
  <c r="C3600" i="7"/>
  <c r="C3601" i="7"/>
  <c r="C3602" i="7"/>
  <c r="C3603" i="7"/>
  <c r="C3604" i="7"/>
  <c r="C3605" i="7"/>
  <c r="C3606" i="7"/>
  <c r="C3607" i="7"/>
  <c r="C3608" i="7"/>
  <c r="C6008" i="7"/>
  <c r="C6009" i="7"/>
  <c r="C6010" i="7"/>
  <c r="C6011" i="7"/>
  <c r="C6012" i="7"/>
  <c r="C6013" i="7"/>
  <c r="C6014" i="7"/>
  <c r="C6015" i="7"/>
  <c r="C6016" i="7"/>
  <c r="C6017" i="7"/>
  <c r="C6018" i="7"/>
  <c r="C6019" i="7"/>
  <c r="C6020" i="7"/>
  <c r="C6021" i="7"/>
  <c r="C6022" i="7"/>
  <c r="C6023" i="7"/>
  <c r="C3609" i="7"/>
  <c r="C3610" i="7"/>
  <c r="C3611" i="7"/>
  <c r="C6024" i="7"/>
  <c r="C7067" i="7"/>
  <c r="C1179" i="7"/>
  <c r="C1180" i="7"/>
  <c r="C1181" i="7"/>
  <c r="C3612" i="7"/>
  <c r="C3613" i="7"/>
  <c r="C3614" i="7"/>
  <c r="C3615" i="7"/>
  <c r="C3616" i="7"/>
  <c r="C3617" i="7"/>
  <c r="C3618" i="7"/>
  <c r="C3619" i="7"/>
  <c r="C3620" i="7"/>
  <c r="C3621" i="7"/>
  <c r="C3622" i="7"/>
  <c r="C3623" i="7"/>
  <c r="C3624" i="7"/>
  <c r="C3625" i="7"/>
  <c r="C3626" i="7"/>
  <c r="C3627" i="7"/>
  <c r="C3628" i="7"/>
  <c r="C3629" i="7"/>
  <c r="C6025" i="7"/>
  <c r="C3630" i="7"/>
  <c r="C2884" i="7"/>
  <c r="C1182" i="7"/>
  <c r="C3631" i="7"/>
  <c r="C3632" i="7"/>
  <c r="C6026" i="7"/>
  <c r="C6027" i="7"/>
  <c r="C6028" i="7"/>
  <c r="C6030" i="7"/>
  <c r="C6031" i="7"/>
  <c r="C6032" i="7"/>
  <c r="C1183" i="7"/>
  <c r="C3633" i="7"/>
  <c r="C3634" i="7"/>
  <c r="C3635" i="7"/>
  <c r="C3636" i="7"/>
  <c r="C3637" i="7"/>
  <c r="C3639" i="7"/>
  <c r="C3640" i="7"/>
  <c r="C3641" i="7"/>
  <c r="C3642" i="7"/>
  <c r="C3643" i="7"/>
  <c r="C3644" i="7"/>
  <c r="C3645" i="7"/>
  <c r="C3647" i="7"/>
  <c r="C3648" i="7"/>
  <c r="C3649" i="7"/>
  <c r="C3650" i="7"/>
  <c r="C1184" i="7"/>
  <c r="C1185" i="7"/>
  <c r="C1186" i="7"/>
  <c r="C7068" i="7"/>
  <c r="C7070" i="7"/>
  <c r="C7071" i="7"/>
  <c r="C1187" i="7"/>
  <c r="C3651" i="7"/>
  <c r="C1188" i="7"/>
  <c r="C3652" i="7"/>
  <c r="C1189" i="7"/>
  <c r="C3653" i="7"/>
  <c r="C7072" i="7"/>
  <c r="C2924" i="7"/>
  <c r="C1190" i="7"/>
  <c r="C3654" i="7"/>
  <c r="C3655" i="7"/>
  <c r="C3656" i="7"/>
  <c r="C3657" i="7"/>
  <c r="C3658" i="7"/>
  <c r="C3659" i="7"/>
  <c r="C6033" i="7"/>
  <c r="C7073" i="7"/>
  <c r="C3660" i="7"/>
  <c r="C3661" i="7"/>
  <c r="C1191" i="7"/>
  <c r="C3662" i="7"/>
  <c r="C3663" i="7"/>
  <c r="C3664" i="7"/>
  <c r="C3665" i="7"/>
  <c r="C3666" i="7"/>
  <c r="C1192" i="7"/>
  <c r="C1193" i="7"/>
  <c r="C1194" i="7"/>
  <c r="C6034" i="7"/>
  <c r="C6035" i="7"/>
  <c r="C1195" i="7"/>
  <c r="C1196" i="7"/>
  <c r="C3667" i="7"/>
  <c r="C6036" i="7"/>
  <c r="C6037" i="7"/>
  <c r="C6038" i="7"/>
  <c r="C6039" i="7"/>
  <c r="C3668" i="7"/>
  <c r="C6040" i="7"/>
  <c r="C6041" i="7"/>
  <c r="C1197" i="7"/>
  <c r="C6042" i="7"/>
  <c r="C3670" i="7"/>
  <c r="C6043" i="7"/>
  <c r="C1198" i="7"/>
  <c r="C3671" i="7"/>
  <c r="C1199" i="7"/>
  <c r="C3672" i="7"/>
  <c r="C3673" i="7"/>
  <c r="C6044" i="7"/>
  <c r="C6045" i="7"/>
  <c r="C6046" i="7"/>
  <c r="C6047" i="7"/>
  <c r="C1200" i="7"/>
  <c r="C3674" i="7"/>
  <c r="C1201" i="7"/>
  <c r="C2973" i="7"/>
  <c r="C7074" i="7"/>
  <c r="C1202" i="7"/>
  <c r="C1203" i="7"/>
  <c r="C3675" i="7"/>
  <c r="C6048" i="7"/>
  <c r="C1204" i="7"/>
  <c r="C1205" i="7"/>
  <c r="C3676" i="7"/>
  <c r="C6049" i="7"/>
  <c r="C6050" i="7"/>
  <c r="C1206" i="7"/>
  <c r="C6051" i="7"/>
  <c r="C3677" i="7"/>
  <c r="C1207" i="7"/>
  <c r="C1208" i="7"/>
  <c r="C3678" i="7"/>
  <c r="C1209" i="7"/>
  <c r="C6052" i="7"/>
  <c r="C6053" i="7"/>
  <c r="C6054" i="7"/>
  <c r="C3679" i="7"/>
  <c r="C1210" i="7"/>
  <c r="C1211" i="7"/>
  <c r="C1212" i="7"/>
  <c r="C3680" i="7"/>
  <c r="C3681" i="7"/>
  <c r="C3682" i="7"/>
  <c r="C6055" i="7"/>
  <c r="C6056" i="7"/>
  <c r="C6057" i="7"/>
  <c r="C3004" i="7"/>
  <c r="C6058" i="7"/>
  <c r="C3683" i="7"/>
  <c r="C3684" i="7"/>
  <c r="C1213" i="7"/>
  <c r="C3685" i="7"/>
  <c r="C3686" i="7"/>
  <c r="C3687" i="7"/>
  <c r="C3688" i="7"/>
  <c r="C1214" i="7"/>
  <c r="C1215" i="7"/>
  <c r="C7075" i="7"/>
  <c r="C1216" i="7"/>
  <c r="C1217" i="7"/>
  <c r="C1218" i="7"/>
  <c r="C1219" i="7"/>
  <c r="C1220" i="7"/>
  <c r="C6059" i="7"/>
  <c r="C3689" i="7"/>
  <c r="C3691" i="7"/>
  <c r="C7076" i="7"/>
  <c r="C7077" i="7"/>
  <c r="C7078" i="7"/>
  <c r="C7079" i="7"/>
  <c r="C3692" i="7"/>
  <c r="C3693" i="7"/>
  <c r="C3694" i="7"/>
  <c r="C3695" i="7"/>
  <c r="C3032" i="7"/>
  <c r="C3696" i="7"/>
  <c r="C3697" i="7"/>
  <c r="C3698" i="7"/>
  <c r="C3699" i="7"/>
  <c r="C1221" i="7"/>
  <c r="C1222" i="7"/>
  <c r="C3700" i="7"/>
  <c r="C1223" i="7"/>
  <c r="C1224" i="7"/>
  <c r="C3701" i="7"/>
  <c r="C6060" i="7"/>
  <c r="C3703" i="7"/>
  <c r="C1225" i="7"/>
  <c r="C1226" i="7"/>
  <c r="C3704" i="7"/>
  <c r="C3705" i="7"/>
  <c r="C3706" i="7"/>
  <c r="C3707" i="7"/>
  <c r="C3708" i="7"/>
  <c r="C3709" i="7"/>
  <c r="C3710" i="7"/>
  <c r="C3711" i="7"/>
  <c r="C3712" i="7"/>
  <c r="C3713" i="7"/>
  <c r="C6061" i="7"/>
  <c r="C6062" i="7"/>
  <c r="C6063" i="7"/>
  <c r="C6064" i="7"/>
  <c r="C6065" i="7"/>
  <c r="C7080" i="7"/>
  <c r="C6066" i="7"/>
  <c r="C3714" i="7"/>
  <c r="C3715" i="7"/>
  <c r="C3716" i="7"/>
  <c r="C6067" i="7"/>
  <c r="C1228" i="7"/>
  <c r="C3717" i="7"/>
  <c r="C3718" i="7"/>
  <c r="C3719" i="7"/>
  <c r="C1229" i="7"/>
  <c r="C1230" i="7"/>
  <c r="C1231" i="7"/>
  <c r="C1232" i="7"/>
  <c r="C1234" i="7"/>
  <c r="C1235" i="7"/>
  <c r="C1236" i="7"/>
  <c r="C1237" i="7"/>
  <c r="C1238" i="7"/>
  <c r="C1239" i="7"/>
  <c r="C1241" i="7"/>
  <c r="C1242" i="7"/>
  <c r="C3720" i="7"/>
  <c r="C3721" i="7"/>
  <c r="C3722" i="7"/>
  <c r="C3723" i="7"/>
  <c r="C3724" i="7"/>
  <c r="C3725" i="7"/>
  <c r="C3726" i="7"/>
  <c r="C3727" i="7"/>
  <c r="C6068" i="7"/>
  <c r="C6069" i="7"/>
  <c r="C6070" i="7"/>
  <c r="C6071" i="7"/>
  <c r="C6072" i="7"/>
  <c r="C6073" i="7"/>
  <c r="C6074" i="7"/>
  <c r="C6075" i="7"/>
  <c r="C6076" i="7"/>
  <c r="C6077" i="7"/>
  <c r="C6078" i="7"/>
  <c r="C6079" i="7"/>
  <c r="C6080" i="7"/>
  <c r="C6081" i="7"/>
  <c r="C1243" i="7"/>
  <c r="C1244" i="7"/>
  <c r="C1245" i="7"/>
  <c r="C7081" i="7"/>
  <c r="C7082" i="7"/>
  <c r="C1246" i="7"/>
  <c r="C1247" i="7"/>
  <c r="C3113" i="7"/>
  <c r="C6082" i="7"/>
  <c r="C7083" i="7"/>
  <c r="C1248" i="7"/>
  <c r="C6083" i="7"/>
  <c r="C1249" i="7"/>
  <c r="C3728" i="7"/>
  <c r="C3729" i="7"/>
  <c r="C3731" i="7"/>
  <c r="C3732" i="7"/>
  <c r="C3733" i="7"/>
  <c r="C3734" i="7"/>
  <c r="C1251" i="7"/>
  <c r="C1252" i="7"/>
  <c r="C3735" i="7"/>
  <c r="C3736" i="7"/>
  <c r="C3737" i="7"/>
  <c r="C3738" i="7"/>
  <c r="C6084" i="7"/>
  <c r="C3739" i="7"/>
  <c r="C3740" i="7"/>
  <c r="C3741" i="7"/>
  <c r="C6085" i="7"/>
  <c r="C6086" i="7"/>
  <c r="C1253" i="7"/>
  <c r="C3742" i="7"/>
  <c r="C3743" i="7"/>
  <c r="C6087" i="7"/>
  <c r="C6088" i="7"/>
  <c r="C6089" i="7"/>
  <c r="C1254" i="7"/>
  <c r="C3744" i="7"/>
  <c r="C3745" i="7"/>
  <c r="C3146" i="7"/>
  <c r="C1255" i="7"/>
  <c r="C3746" i="7"/>
  <c r="C3747" i="7"/>
  <c r="C3748" i="7"/>
  <c r="C3749" i="7"/>
  <c r="C3750" i="7"/>
  <c r="C6090" i="7"/>
  <c r="C6091" i="7"/>
  <c r="C3155" i="7"/>
  <c r="C6092" i="7"/>
  <c r="C1256" i="7"/>
  <c r="C1257" i="7"/>
  <c r="C3751" i="7"/>
  <c r="C3752" i="7"/>
  <c r="C6093" i="7"/>
  <c r="C6094" i="7"/>
  <c r="C3753" i="7"/>
  <c r="C1258" i="7"/>
  <c r="C3754" i="7"/>
  <c r="C3755" i="7"/>
  <c r="C3756" i="7"/>
  <c r="C3757" i="7"/>
  <c r="C3758" i="7"/>
  <c r="C3759" i="7"/>
  <c r="C1259" i="7"/>
  <c r="C1260" i="7"/>
  <c r="C3760" i="7"/>
  <c r="C3761" i="7"/>
  <c r="C3762" i="7"/>
  <c r="C3763" i="7"/>
  <c r="C3764" i="7"/>
  <c r="C3765" i="7"/>
  <c r="C3766" i="7"/>
  <c r="C1261" i="7"/>
  <c r="C6095" i="7"/>
  <c r="C6096" i="7"/>
  <c r="C1262" i="7"/>
  <c r="C1263" i="7"/>
  <c r="C1264" i="7"/>
  <c r="C3186" i="7"/>
  <c r="C1265" i="7"/>
  <c r="C1266" i="7"/>
  <c r="C3767" i="7"/>
  <c r="C3768" i="7"/>
  <c r="C3769" i="7"/>
  <c r="C3770" i="7"/>
  <c r="C1267" i="7"/>
  <c r="C1268" i="7"/>
  <c r="C3771" i="7"/>
  <c r="C3772" i="7"/>
  <c r="C1269" i="7"/>
  <c r="C1270" i="7"/>
  <c r="C1271" i="7"/>
  <c r="C3773" i="7"/>
  <c r="C1272" i="7"/>
  <c r="C1273" i="7"/>
  <c r="C1275" i="7"/>
  <c r="C1276" i="7"/>
  <c r="C3774" i="7"/>
  <c r="C1277" i="7"/>
  <c r="C1278" i="7"/>
  <c r="C3775" i="7"/>
  <c r="C6097" i="7"/>
  <c r="C3776" i="7"/>
  <c r="C3777" i="7"/>
  <c r="C1279" i="7"/>
  <c r="C1280" i="7"/>
  <c r="C3778" i="7"/>
  <c r="C6098" i="7"/>
  <c r="C6099" i="7"/>
  <c r="C1281" i="7"/>
  <c r="C1282" i="7"/>
  <c r="C3779" i="7"/>
  <c r="C3780" i="7"/>
  <c r="C3781" i="7"/>
  <c r="C3782" i="7"/>
  <c r="C3783" i="7"/>
  <c r="C3784" i="7"/>
  <c r="C3785" i="7"/>
  <c r="C3786" i="7"/>
  <c r="C3787" i="7"/>
  <c r="C1283" i="7"/>
  <c r="C6100" i="7"/>
  <c r="C1284" i="7"/>
  <c r="C6101" i="7"/>
  <c r="C3788" i="7"/>
  <c r="C7084" i="7"/>
  <c r="C6102" i="7"/>
  <c r="C1285" i="7"/>
  <c r="C3789" i="7"/>
  <c r="C1286" i="7"/>
  <c r="C6103" i="7"/>
  <c r="C6104" i="7"/>
  <c r="C3790" i="7"/>
  <c r="C3791" i="7"/>
  <c r="C3792" i="7"/>
  <c r="C3793" i="7"/>
  <c r="C1287" i="7"/>
  <c r="C1288" i="7"/>
  <c r="C3794" i="7"/>
  <c r="C3795" i="7"/>
  <c r="C3796" i="7"/>
  <c r="C1289" i="7"/>
  <c r="C3797" i="7"/>
  <c r="C6105" i="7"/>
  <c r="C1290" i="7"/>
  <c r="C1291" i="7"/>
  <c r="C1293" i="7"/>
  <c r="C3798" i="7"/>
  <c r="C6106" i="7"/>
  <c r="C6107" i="7"/>
  <c r="C6108" i="7"/>
  <c r="C6109" i="7"/>
  <c r="C6110" i="7"/>
  <c r="C6111" i="7"/>
  <c r="C6112" i="7"/>
  <c r="C6113" i="7"/>
  <c r="C3799" i="7"/>
  <c r="C1294" i="7"/>
  <c r="C3800" i="7"/>
  <c r="C1295" i="7"/>
  <c r="C3801" i="7"/>
  <c r="C3802" i="7"/>
  <c r="C3803" i="7"/>
  <c r="C3804" i="7"/>
  <c r="C3805" i="7"/>
  <c r="C3806" i="7"/>
  <c r="C3807" i="7"/>
  <c r="C3808" i="7"/>
  <c r="C3809" i="7"/>
  <c r="C3810" i="7"/>
  <c r="C1296" i="7"/>
  <c r="C3811" i="7"/>
  <c r="C3812" i="7"/>
  <c r="C1297" i="7"/>
  <c r="C6114" i="7"/>
  <c r="C6115" i="7"/>
  <c r="C3813" i="7"/>
  <c r="C3814" i="7"/>
  <c r="C6116" i="7"/>
  <c r="C7085" i="7"/>
  <c r="C1298" i="7"/>
  <c r="C1299" i="7"/>
  <c r="C1300" i="7"/>
  <c r="C3815" i="7"/>
  <c r="C3816" i="7"/>
  <c r="C3817" i="7"/>
  <c r="C3818" i="7"/>
  <c r="C6117" i="7"/>
  <c r="C6118" i="7"/>
  <c r="C6119" i="7"/>
  <c r="C7086" i="7"/>
  <c r="C3819" i="7"/>
  <c r="C1301" i="7"/>
  <c r="C6120" i="7"/>
  <c r="C1302" i="7"/>
  <c r="C1304" i="7"/>
  <c r="C1305" i="7"/>
  <c r="C7087" i="7"/>
  <c r="C1306" i="7"/>
  <c r="C1307" i="7"/>
  <c r="C1308" i="7"/>
  <c r="C1309" i="7"/>
  <c r="C1310" i="7"/>
  <c r="C1312" i="7"/>
  <c r="C3312" i="7"/>
  <c r="C6121" i="7"/>
  <c r="C1313" i="7"/>
  <c r="C1314" i="7"/>
  <c r="C6122" i="7"/>
  <c r="C6123" i="7"/>
  <c r="C6124" i="7"/>
  <c r="C6125" i="7"/>
  <c r="C6126" i="7"/>
  <c r="C3820" i="7"/>
  <c r="C3821" i="7"/>
  <c r="C3822" i="7"/>
  <c r="C3823" i="7"/>
  <c r="C3824" i="7"/>
  <c r="C3825" i="7"/>
  <c r="C3826" i="7"/>
  <c r="C3827" i="7"/>
  <c r="C3828" i="7"/>
  <c r="C3829" i="7"/>
  <c r="C3830" i="7"/>
  <c r="C3831" i="7"/>
  <c r="C3832" i="7"/>
  <c r="C3833" i="7"/>
  <c r="C3834" i="7"/>
  <c r="C3835" i="7"/>
  <c r="C3836" i="7"/>
  <c r="C3837" i="7"/>
  <c r="C3838" i="7"/>
  <c r="C3839" i="7"/>
  <c r="C3840" i="7"/>
  <c r="C6127" i="7"/>
  <c r="C1315" i="7"/>
  <c r="C3841" i="7"/>
  <c r="C3842" i="7"/>
  <c r="C1316" i="7"/>
  <c r="C1317" i="7"/>
  <c r="C3843" i="7"/>
  <c r="C3844" i="7"/>
  <c r="C3845" i="7"/>
  <c r="C1318" i="7"/>
  <c r="C6128" i="7"/>
  <c r="C1319" i="7"/>
  <c r="C1320" i="7"/>
  <c r="C1321" i="7"/>
  <c r="C1322" i="7"/>
  <c r="C1323" i="7"/>
  <c r="C1325" i="7"/>
  <c r="C1326" i="7"/>
  <c r="C1327" i="7"/>
  <c r="C1328" i="7"/>
  <c r="C1329" i="7"/>
  <c r="C1330" i="7"/>
  <c r="C1331" i="7"/>
  <c r="C1332" i="7"/>
  <c r="C1333" i="7"/>
  <c r="C1334" i="7"/>
  <c r="C6129" i="7"/>
  <c r="C3846" i="7"/>
  <c r="C3847" i="7"/>
  <c r="C3848" i="7"/>
  <c r="C3849" i="7"/>
  <c r="C3850" i="7"/>
  <c r="C3851" i="7"/>
  <c r="C3852" i="7"/>
  <c r="C3853" i="7"/>
  <c r="C3854" i="7"/>
  <c r="C3855" i="7"/>
  <c r="C3856" i="7"/>
  <c r="C3857" i="7"/>
  <c r="C3858" i="7"/>
  <c r="C3859" i="7"/>
  <c r="C3860" i="7"/>
  <c r="C3861" i="7"/>
  <c r="C3862" i="7"/>
  <c r="C3863" i="7"/>
  <c r="C3864" i="7"/>
  <c r="C3865" i="7"/>
  <c r="C3866" i="7"/>
  <c r="C3867" i="7"/>
  <c r="C3868" i="7"/>
  <c r="C3869" i="7"/>
  <c r="C3870" i="7"/>
  <c r="C3871" i="7"/>
  <c r="C3872" i="7"/>
  <c r="C3873" i="7"/>
  <c r="C1335" i="7"/>
  <c r="C3874" i="7"/>
  <c r="C3875" i="7"/>
  <c r="C1336" i="7"/>
  <c r="C3876" i="7"/>
  <c r="C7088" i="7"/>
  <c r="C3403" i="7"/>
  <c r="C6130" i="7"/>
  <c r="C1338" i="7"/>
  <c r="C1339" i="7"/>
  <c r="C3877" i="7"/>
  <c r="C3878" i="7"/>
  <c r="C1340" i="7"/>
  <c r="C1341" i="7"/>
  <c r="C3879" i="7"/>
  <c r="C3880" i="7"/>
  <c r="C3881" i="7"/>
  <c r="C3882" i="7"/>
  <c r="C1342" i="7"/>
  <c r="C1343" i="7"/>
  <c r="C6131" i="7"/>
  <c r="C3418" i="7"/>
  <c r="C3883" i="7"/>
  <c r="C6132" i="7"/>
  <c r="C1344" i="7"/>
  <c r="C3884" i="7"/>
  <c r="C3885" i="7"/>
  <c r="C3886" i="7"/>
  <c r="C3425" i="7"/>
  <c r="C7089" i="7"/>
  <c r="C3887" i="7"/>
  <c r="C1345" i="7"/>
  <c r="C3888" i="7"/>
  <c r="C3889" i="7"/>
  <c r="C3890" i="7"/>
  <c r="C3891" i="7"/>
  <c r="C1346" i="7"/>
  <c r="C1347" i="7"/>
  <c r="C1348" i="7"/>
  <c r="C6133" i="7"/>
  <c r="C1349" i="7"/>
  <c r="C1350" i="7"/>
  <c r="C1351" i="7"/>
  <c r="C1352" i="7"/>
  <c r="C1353" i="7"/>
  <c r="C1354" i="7"/>
  <c r="C1355" i="7"/>
  <c r="C3892" i="7"/>
  <c r="C3893" i="7"/>
  <c r="C3894" i="7"/>
  <c r="C3895" i="7"/>
  <c r="C3896" i="7"/>
  <c r="C3897" i="7"/>
  <c r="C3898" i="7"/>
  <c r="C3899" i="7"/>
  <c r="C3900" i="7"/>
  <c r="C1356" i="7"/>
  <c r="C1357" i="7"/>
  <c r="C1358" i="7"/>
  <c r="C3456" i="7"/>
  <c r="C3457" i="7"/>
  <c r="C3458" i="7"/>
  <c r="C1359" i="7"/>
  <c r="C1360" i="7"/>
  <c r="C1361" i="7"/>
  <c r="C1363" i="7"/>
  <c r="C1364" i="7"/>
  <c r="C1365" i="7"/>
  <c r="C1366" i="7"/>
  <c r="C1367" i="7"/>
  <c r="C1368" i="7"/>
  <c r="C1369" i="7"/>
  <c r="C1370" i="7"/>
  <c r="C1371" i="7"/>
  <c r="C1372" i="7"/>
  <c r="C1373" i="7"/>
  <c r="C1374" i="7"/>
  <c r="C1375" i="7"/>
  <c r="C1376" i="7"/>
  <c r="C1377" i="7"/>
  <c r="C3901" i="7"/>
  <c r="C3902" i="7"/>
  <c r="C3903" i="7"/>
  <c r="C3904" i="7"/>
  <c r="C6134" i="7"/>
  <c r="C6135" i="7"/>
  <c r="C6136" i="7"/>
  <c r="C6137" i="7"/>
  <c r="C6138" i="7"/>
  <c r="C6139" i="7"/>
  <c r="C6140" i="7"/>
  <c r="C3905" i="7"/>
  <c r="C3906" i="7"/>
  <c r="C1378" i="7"/>
  <c r="C3491" i="7"/>
  <c r="C3492" i="7"/>
  <c r="C1379" i="7"/>
  <c r="C1380" i="7"/>
  <c r="C3907" i="7"/>
  <c r="C3908" i="7"/>
  <c r="C6141" i="7"/>
  <c r="C6142" i="7"/>
  <c r="C6143" i="7"/>
  <c r="C6144" i="7"/>
  <c r="C6145" i="7"/>
  <c r="C6146" i="7"/>
  <c r="C6147" i="7"/>
  <c r="C6148" i="7"/>
  <c r="C6149" i="7"/>
  <c r="C6150" i="7"/>
  <c r="C6151" i="7"/>
  <c r="C6152" i="7"/>
  <c r="C6153" i="7"/>
  <c r="C3909" i="7"/>
  <c r="C3910" i="7"/>
  <c r="C3911" i="7"/>
  <c r="C3912" i="7"/>
  <c r="C3913" i="7"/>
  <c r="C3914" i="7"/>
  <c r="C3915" i="7"/>
  <c r="C3916" i="7"/>
  <c r="C3917" i="7"/>
  <c r="C1382" i="7"/>
  <c r="C7090" i="7"/>
  <c r="C1383" i="7"/>
  <c r="C1384" i="7"/>
  <c r="C1385" i="7"/>
  <c r="C3918" i="7"/>
  <c r="C6154" i="7"/>
  <c r="C3919" i="7"/>
  <c r="C3920" i="7"/>
  <c r="C3921" i="7"/>
  <c r="C3922" i="7"/>
  <c r="C3923" i="7"/>
  <c r="C3924" i="7"/>
  <c r="C3925" i="7"/>
  <c r="C3926" i="7"/>
  <c r="C3927" i="7"/>
  <c r="C3928" i="7"/>
  <c r="C3929" i="7"/>
  <c r="C3930" i="7"/>
  <c r="C3931" i="7"/>
  <c r="C3932" i="7"/>
  <c r="C3933" i="7"/>
  <c r="C3934" i="7"/>
  <c r="C3935" i="7"/>
  <c r="C3936" i="7"/>
  <c r="C3937" i="7"/>
  <c r="C1386" i="7"/>
  <c r="C3938" i="7"/>
  <c r="C3547" i="7"/>
  <c r="C3939" i="7"/>
  <c r="C3940" i="7"/>
  <c r="C3941" i="7"/>
  <c r="C3942" i="7"/>
  <c r="C3943" i="7"/>
  <c r="C3944" i="7"/>
  <c r="C3945" i="7"/>
  <c r="C3946" i="7"/>
  <c r="C3947" i="7"/>
  <c r="C3948" i="7"/>
  <c r="C3949" i="7"/>
  <c r="C3950" i="7"/>
  <c r="C3951" i="7"/>
  <c r="C3952" i="7"/>
  <c r="C3953" i="7"/>
  <c r="C3954" i="7"/>
  <c r="C3955" i="7"/>
  <c r="C3956" i="7"/>
  <c r="C3958" i="7"/>
  <c r="C3959" i="7"/>
  <c r="C3960" i="7"/>
  <c r="C3961" i="7"/>
  <c r="C3962" i="7"/>
  <c r="C3963" i="7"/>
  <c r="C3964" i="7"/>
  <c r="C3965" i="7"/>
  <c r="C3966" i="7"/>
  <c r="C3967" i="7"/>
  <c r="C3968" i="7"/>
  <c r="C3969" i="7"/>
  <c r="C3970" i="7"/>
  <c r="C3971" i="7"/>
  <c r="C3972" i="7"/>
  <c r="C3973" i="7"/>
  <c r="C3974" i="7"/>
  <c r="C3975" i="7"/>
  <c r="C3976" i="7"/>
  <c r="C3977" i="7"/>
  <c r="C3978" i="7"/>
  <c r="C3979" i="7"/>
  <c r="C3980" i="7"/>
  <c r="C3981" i="7"/>
  <c r="C3982" i="7"/>
  <c r="C1388" i="7"/>
  <c r="C3983" i="7"/>
  <c r="C6155" i="7"/>
  <c r="C1389" i="7"/>
  <c r="C1390" i="7"/>
  <c r="C1391" i="7"/>
  <c r="C1392" i="7"/>
  <c r="C1393" i="7"/>
  <c r="C3984" i="7"/>
  <c r="C3985" i="7"/>
  <c r="C3986" i="7"/>
  <c r="C3987" i="7"/>
  <c r="C3988" i="7"/>
  <c r="C3989" i="7"/>
  <c r="C3990" i="7"/>
  <c r="C3991" i="7"/>
  <c r="C3992" i="7"/>
  <c r="C3993" i="7"/>
  <c r="C3994" i="7"/>
  <c r="C3995" i="7"/>
  <c r="C1394" i="7"/>
  <c r="C1395" i="7"/>
  <c r="C1396" i="7"/>
  <c r="C3996" i="7"/>
  <c r="C1397" i="7"/>
  <c r="C1398" i="7"/>
  <c r="C6156" i="7"/>
  <c r="C3997" i="7"/>
  <c r="C1401" i="7"/>
  <c r="C6157" i="7"/>
  <c r="C6158" i="7"/>
  <c r="C6159" i="7"/>
  <c r="C6160" i="7"/>
  <c r="C6161" i="7"/>
  <c r="C6162" i="7"/>
  <c r="C6163" i="7"/>
  <c r="C6164" i="7"/>
  <c r="C6165" i="7"/>
  <c r="C6166" i="7"/>
  <c r="C3998" i="7"/>
  <c r="C3999" i="7"/>
  <c r="C4000" i="7"/>
  <c r="C4001" i="7"/>
  <c r="C4002" i="7"/>
  <c r="C4003" i="7"/>
  <c r="C4004" i="7"/>
  <c r="C1402" i="7"/>
  <c r="C3638" i="7"/>
  <c r="C1403" i="7"/>
  <c r="C1404" i="7"/>
  <c r="C1405" i="7"/>
  <c r="C4005" i="7"/>
  <c r="C4006" i="7"/>
  <c r="C4007" i="7"/>
  <c r="C1406" i="7"/>
  <c r="C3646" i="7"/>
  <c r="C1407" i="7"/>
  <c r="C4008" i="7"/>
  <c r="C1408" i="7"/>
  <c r="C6167" i="7"/>
  <c r="C4009" i="7"/>
  <c r="C6168" i="7"/>
  <c r="C6169" i="7"/>
  <c r="C1409" i="7"/>
  <c r="C4010" i="7"/>
  <c r="C1410" i="7"/>
  <c r="C4011" i="7"/>
  <c r="C4012" i="7"/>
  <c r="C4013" i="7"/>
  <c r="C4014" i="7"/>
  <c r="C4015" i="7"/>
  <c r="C4016" i="7"/>
  <c r="C4017" i="7"/>
  <c r="C4018" i="7"/>
  <c r="C1411" i="7"/>
  <c r="C4019" i="7"/>
  <c r="C4020" i="7"/>
  <c r="C4021" i="7"/>
  <c r="C3669" i="7"/>
  <c r="C1412" i="7"/>
  <c r="C1414" i="7"/>
  <c r="C7091" i="7"/>
  <c r="C6170" i="7"/>
  <c r="C4022" i="7"/>
  <c r="C7092" i="7"/>
  <c r="C1415" i="7"/>
  <c r="C4023" i="7"/>
  <c r="C6171" i="7"/>
  <c r="C4024" i="7"/>
  <c r="C4025" i="7"/>
  <c r="C4026" i="7"/>
  <c r="C4027" i="7"/>
  <c r="C1416" i="7"/>
  <c r="C1417" i="7"/>
  <c r="C1418" i="7"/>
  <c r="C4028" i="7"/>
  <c r="C4029" i="7"/>
  <c r="C4030" i="7"/>
  <c r="C6172" i="7"/>
  <c r="C3690" i="7"/>
  <c r="C1419" i="7"/>
  <c r="C6173" i="7"/>
  <c r="C4031" i="7"/>
  <c r="C6174" i="7"/>
  <c r="C4032" i="7"/>
  <c r="C4033" i="7"/>
  <c r="C1420" i="7"/>
  <c r="C1421" i="7"/>
  <c r="C1422" i="7"/>
  <c r="C1423" i="7"/>
  <c r="C1424" i="7"/>
  <c r="C3702" i="7"/>
  <c r="C1425" i="7"/>
  <c r="C4034" i="7"/>
  <c r="C1426" i="7"/>
  <c r="C7093" i="7"/>
  <c r="C1427" i="7"/>
  <c r="C1428" i="7"/>
  <c r="C1429" i="7"/>
  <c r="C1430" i="7"/>
  <c r="C4035" i="7"/>
  <c r="C4036" i="7"/>
  <c r="C1431" i="7"/>
  <c r="C1432" i="7"/>
  <c r="C1433" i="7"/>
  <c r="C1434" i="7"/>
  <c r="C4037" i="7"/>
  <c r="C4038" i="7"/>
  <c r="C4039" i="7"/>
  <c r="C4040" i="7"/>
  <c r="C4041" i="7"/>
  <c r="C4042" i="7"/>
  <c r="C4043" i="7"/>
  <c r="C4044" i="7"/>
  <c r="C4045" i="7"/>
  <c r="C4046" i="7"/>
  <c r="C6175" i="7"/>
  <c r="C6176" i="7"/>
  <c r="C6177" i="7"/>
  <c r="C3730" i="7"/>
  <c r="C4047" i="7"/>
  <c r="C4048" i="7"/>
  <c r="C1435" i="7"/>
  <c r="C1436" i="7"/>
  <c r="C1437" i="7"/>
  <c r="C4049" i="7"/>
  <c r="C4050" i="7"/>
  <c r="C4051" i="7"/>
  <c r="C1438" i="7"/>
  <c r="C4052" i="7"/>
  <c r="C1439" i="7"/>
  <c r="C1440" i="7"/>
  <c r="C1441" i="7"/>
  <c r="C1442" i="7"/>
  <c r="C1443" i="7"/>
  <c r="C1444" i="7"/>
  <c r="C1445" i="7"/>
  <c r="C1446" i="7"/>
  <c r="C1447" i="7"/>
  <c r="C1448" i="7"/>
  <c r="C1449" i="7"/>
  <c r="C1450" i="7"/>
  <c r="C1451" i="7"/>
  <c r="C4053" i="7"/>
  <c r="C4054" i="7"/>
  <c r="C4055" i="7"/>
  <c r="C4056" i="7"/>
  <c r="C4057" i="7"/>
  <c r="C4058" i="7"/>
  <c r="C4059" i="7"/>
  <c r="C4060" i="7"/>
  <c r="C6178" i="7"/>
  <c r="C6179" i="7"/>
  <c r="C6180" i="7"/>
  <c r="C6181" i="7"/>
  <c r="C6182" i="7"/>
  <c r="C6183" i="7"/>
  <c r="C4061" i="7"/>
  <c r="C4062" i="7"/>
  <c r="C4063" i="7"/>
  <c r="C4064" i="7"/>
  <c r="C4065" i="7"/>
  <c r="C4066" i="7"/>
  <c r="C4067" i="7"/>
  <c r="C4068" i="7"/>
  <c r="C4069" i="7"/>
  <c r="C4070" i="7"/>
  <c r="C1452" i="7"/>
  <c r="C1453" i="7"/>
  <c r="C4071" i="7"/>
  <c r="C4072" i="7"/>
  <c r="C1454" i="7"/>
  <c r="C1455" i="7"/>
  <c r="C1456" i="7"/>
  <c r="C4073" i="7"/>
  <c r="C4074" i="7"/>
  <c r="C4075" i="7"/>
  <c r="C4076" i="7"/>
  <c r="C4077" i="7"/>
  <c r="C4078" i="7"/>
  <c r="C4079" i="7"/>
  <c r="C4080" i="7"/>
  <c r="C4081" i="7"/>
  <c r="C4082" i="7"/>
  <c r="C4083" i="7"/>
  <c r="C4084" i="7"/>
  <c r="C4085" i="7"/>
  <c r="C4088" i="7"/>
  <c r="C4089" i="7"/>
  <c r="C4090" i="7"/>
  <c r="C4091" i="7"/>
  <c r="C4092" i="7"/>
  <c r="C4093" i="7"/>
  <c r="C1457" i="7"/>
  <c r="C1458" i="7"/>
  <c r="C1459" i="7"/>
  <c r="C4094" i="7"/>
  <c r="C1460" i="7"/>
  <c r="C1461" i="7"/>
  <c r="C1462" i="7"/>
  <c r="C1463" i="7"/>
  <c r="C4095" i="7"/>
  <c r="C4096" i="7"/>
  <c r="C4097" i="7"/>
  <c r="C4098" i="7"/>
  <c r="C4099" i="7"/>
  <c r="C4100" i="7"/>
  <c r="C4101" i="7"/>
  <c r="C4102" i="7"/>
  <c r="C4103" i="7"/>
  <c r="C4104" i="7"/>
  <c r="C4105" i="7"/>
  <c r="C4106" i="7"/>
  <c r="C4107" i="7"/>
  <c r="C1464" i="7"/>
  <c r="C1465" i="7"/>
  <c r="C1466" i="7"/>
  <c r="C1467" i="7"/>
  <c r="C6184" i="7"/>
  <c r="C6185" i="7"/>
  <c r="C6186" i="7"/>
  <c r="C6187" i="7"/>
  <c r="C6188" i="7"/>
  <c r="C6189" i="7"/>
  <c r="C6190" i="7"/>
  <c r="C6191" i="7"/>
  <c r="C6192" i="7"/>
  <c r="C6193" i="7"/>
  <c r="C6194" i="7"/>
  <c r="C6195" i="7"/>
  <c r="C6196" i="7"/>
  <c r="C6197" i="7"/>
  <c r="C6198" i="7"/>
  <c r="C6199" i="7"/>
  <c r="C6200" i="7"/>
  <c r="C6201" i="7"/>
  <c r="C1468" i="7"/>
  <c r="C4108" i="7"/>
  <c r="C4109" i="7"/>
  <c r="C4110" i="7"/>
  <c r="C4111" i="7"/>
  <c r="C4112" i="7"/>
  <c r="C4113" i="7"/>
  <c r="C4114" i="7"/>
  <c r="C4115" i="7"/>
  <c r="C4116" i="7"/>
  <c r="C4117" i="7"/>
  <c r="C4118" i="7"/>
  <c r="C4119" i="7"/>
  <c r="C4121" i="7"/>
  <c r="C4122" i="7"/>
  <c r="C4123" i="7"/>
  <c r="C4124" i="7"/>
  <c r="C4126" i="7"/>
  <c r="C4127" i="7"/>
  <c r="C4128" i="7"/>
  <c r="C4129" i="7"/>
  <c r="C4130" i="7"/>
  <c r="C4131" i="7"/>
  <c r="C4132" i="7"/>
  <c r="C4133" i="7"/>
  <c r="C4134" i="7"/>
  <c r="C4136" i="7"/>
  <c r="C4137" i="7"/>
  <c r="C4138" i="7"/>
  <c r="C4139" i="7"/>
  <c r="C4140" i="7"/>
  <c r="C4141" i="7"/>
  <c r="C4142" i="7"/>
  <c r="C1469" i="7"/>
  <c r="C1470" i="7"/>
  <c r="C4143" i="7"/>
  <c r="C4144" i="7"/>
  <c r="C4145" i="7"/>
  <c r="C4146" i="7"/>
  <c r="C4148" i="7"/>
  <c r="C4149" i="7"/>
  <c r="C4150" i="7"/>
  <c r="C4151" i="7"/>
  <c r="C6202" i="7"/>
  <c r="C6203" i="7"/>
  <c r="C6204" i="7"/>
  <c r="C6205" i="7"/>
  <c r="C6206" i="7"/>
  <c r="C6207" i="7"/>
  <c r="C6208" i="7"/>
  <c r="C6209" i="7"/>
  <c r="C6210" i="7"/>
  <c r="C6211" i="7"/>
  <c r="C6212" i="7"/>
  <c r="C6213" i="7"/>
  <c r="C6214" i="7"/>
  <c r="C6215" i="7"/>
  <c r="C6216" i="7"/>
  <c r="C1471" i="7"/>
  <c r="C4152" i="7"/>
  <c r="C4153" i="7"/>
  <c r="C4154" i="7"/>
  <c r="C6217" i="7"/>
  <c r="C1472" i="7"/>
  <c r="C4155" i="7"/>
  <c r="C4156" i="7"/>
  <c r="C1473" i="7"/>
  <c r="C4157" i="7"/>
  <c r="C4158" i="7"/>
  <c r="C4159" i="7"/>
  <c r="C4161" i="7"/>
  <c r="C4162" i="7"/>
  <c r="C4163" i="7"/>
  <c r="C4164" i="7"/>
  <c r="C4165" i="7"/>
  <c r="C4166" i="7"/>
  <c r="C1474" i="7"/>
  <c r="C1475" i="7"/>
  <c r="C4167" i="7"/>
  <c r="C1479" i="7"/>
  <c r="C6218" i="7"/>
  <c r="C1480" i="7"/>
  <c r="C4168" i="7"/>
  <c r="C4169" i="7"/>
  <c r="C1481" i="7"/>
  <c r="C1482" i="7"/>
  <c r="C1483" i="7"/>
  <c r="C4170" i="7"/>
  <c r="C1484" i="7"/>
  <c r="C1485" i="7"/>
  <c r="C4171" i="7"/>
  <c r="C6219" i="7"/>
  <c r="C7094" i="7"/>
  <c r="C7095" i="7"/>
  <c r="C7096" i="7"/>
  <c r="C7097" i="7"/>
  <c r="C7098" i="7"/>
  <c r="C7099" i="7"/>
  <c r="C7100" i="7"/>
  <c r="C7101" i="7"/>
  <c r="C7102" i="7"/>
  <c r="C7103" i="7"/>
  <c r="C7104" i="7"/>
  <c r="C7105" i="7"/>
  <c r="C7106" i="7"/>
  <c r="C7107" i="7"/>
  <c r="C1486" i="7"/>
  <c r="C4172" i="7"/>
  <c r="C4173" i="7"/>
  <c r="C1487" i="7"/>
  <c r="C3957" i="7"/>
  <c r="C4174" i="7"/>
  <c r="C1488" i="7"/>
  <c r="C4175" i="7"/>
  <c r="C1489" i="7"/>
  <c r="C4176" i="7"/>
  <c r="C1490" i="7"/>
  <c r="C4177" i="7"/>
  <c r="C1491" i="7"/>
  <c r="C4178" i="7"/>
  <c r="C4179" i="7"/>
  <c r="C1492" i="7"/>
  <c r="C7108" i="7"/>
  <c r="C4180" i="7"/>
  <c r="C1493" i="7"/>
  <c r="C4181" i="7"/>
  <c r="C4182" i="7"/>
  <c r="C4183" i="7"/>
  <c r="C4184" i="7"/>
  <c r="C1494" i="7"/>
  <c r="C4185" i="7"/>
  <c r="C1495" i="7"/>
  <c r="C4186" i="7"/>
  <c r="C4187" i="7"/>
  <c r="C1496" i="7"/>
  <c r="C1497" i="7"/>
  <c r="C1498" i="7"/>
  <c r="C4188" i="7"/>
  <c r="C1499" i="7"/>
  <c r="C4189" i="7"/>
  <c r="C1500" i="7"/>
  <c r="C1501" i="7"/>
  <c r="C1502" i="7"/>
  <c r="C1503" i="7"/>
  <c r="C1504" i="7"/>
  <c r="C1505" i="7"/>
  <c r="C1506" i="7"/>
  <c r="C1507" i="7"/>
  <c r="C4190" i="7"/>
  <c r="C7109" i="7"/>
  <c r="C4191" i="7"/>
  <c r="C1508" i="7"/>
  <c r="C1510" i="7"/>
  <c r="C1511" i="7"/>
  <c r="C4192" i="7"/>
  <c r="C4193" i="7"/>
  <c r="C1512" i="7"/>
  <c r="C1513" i="7"/>
  <c r="C4194" i="7"/>
  <c r="C4195" i="7"/>
  <c r="C1514" i="7"/>
  <c r="C1515" i="7"/>
  <c r="C1516" i="7"/>
  <c r="C6220" i="7"/>
  <c r="C6221" i="7"/>
  <c r="C6222" i="7"/>
  <c r="C6223" i="7"/>
  <c r="C6224" i="7"/>
  <c r="C1517" i="7"/>
  <c r="C1518" i="7"/>
  <c r="C6225" i="7"/>
  <c r="C6226" i="7"/>
  <c r="C6227" i="7"/>
  <c r="C6228" i="7"/>
  <c r="C4196" i="7"/>
  <c r="C7110" i="7"/>
  <c r="C1519" i="7"/>
  <c r="C1520" i="7"/>
  <c r="C1521" i="7"/>
  <c r="C1522" i="7"/>
  <c r="C1523" i="7"/>
  <c r="C4197" i="7"/>
  <c r="C4198" i="7"/>
  <c r="C1524" i="7"/>
  <c r="C4199" i="7"/>
  <c r="C1525" i="7"/>
  <c r="C4200" i="7"/>
  <c r="C4201" i="7"/>
  <c r="C4202" i="7"/>
  <c r="C4203" i="7"/>
  <c r="C4204" i="7"/>
  <c r="C4205" i="7"/>
  <c r="C4206" i="7"/>
  <c r="C4207" i="7"/>
  <c r="C4208" i="7"/>
  <c r="C4209" i="7"/>
  <c r="C4210" i="7"/>
  <c r="C4211" i="7"/>
  <c r="C4212" i="7"/>
  <c r="C1526" i="7"/>
  <c r="C1527" i="7"/>
  <c r="C6229" i="7"/>
  <c r="C6230" i="7"/>
  <c r="C1528" i="7"/>
  <c r="C1529" i="7"/>
  <c r="C4213" i="7"/>
  <c r="C1530" i="7"/>
  <c r="C1531" i="7"/>
  <c r="C4214" i="7"/>
  <c r="C1532" i="7"/>
  <c r="C4215" i="7"/>
  <c r="C1533" i="7"/>
  <c r="C1534" i="7"/>
  <c r="C4216" i="7"/>
  <c r="C4217" i="7"/>
  <c r="C4218" i="7"/>
  <c r="C1535" i="7"/>
  <c r="C4219" i="7"/>
  <c r="C4221" i="7"/>
  <c r="C4222" i="7"/>
  <c r="C4223" i="7"/>
  <c r="C6231" i="7"/>
  <c r="C4224" i="7"/>
  <c r="C1536" i="7"/>
  <c r="C1537" i="7"/>
  <c r="C1538" i="7"/>
  <c r="C4225" i="7"/>
  <c r="C4226" i="7"/>
  <c r="C4227" i="7"/>
  <c r="C4228" i="7"/>
  <c r="C4229" i="7"/>
  <c r="C4230" i="7"/>
  <c r="C4231" i="7"/>
  <c r="C4232" i="7"/>
  <c r="C4233" i="7"/>
  <c r="C4235" i="7"/>
  <c r="C4236" i="7"/>
  <c r="C4237" i="7"/>
  <c r="C4238" i="7"/>
  <c r="C4086" i="7"/>
  <c r="C4087" i="7"/>
  <c r="C4239" i="7"/>
  <c r="C1540" i="7"/>
  <c r="C1541" i="7"/>
  <c r="C1542" i="7"/>
  <c r="C1543" i="7"/>
  <c r="C1544" i="7"/>
  <c r="C1545" i="7"/>
  <c r="C1546" i="7"/>
  <c r="C1547" i="7"/>
  <c r="C1548" i="7"/>
  <c r="C1549" i="7"/>
  <c r="C1550" i="7"/>
  <c r="C1551" i="7"/>
  <c r="C1552" i="7"/>
  <c r="C4240" i="7"/>
  <c r="C4241" i="7"/>
  <c r="C4242" i="7"/>
  <c r="C6232" i="7"/>
  <c r="C6233" i="7"/>
  <c r="C6234" i="7"/>
  <c r="C6235" i="7"/>
  <c r="C6236" i="7"/>
  <c r="C6237" i="7"/>
  <c r="C6238" i="7"/>
  <c r="C6239" i="7"/>
  <c r="C1553" i="7"/>
  <c r="C1554" i="7"/>
  <c r="C1555" i="7"/>
  <c r="C1556" i="7"/>
  <c r="C4243" i="7"/>
  <c r="C6240" i="7"/>
  <c r="C4244" i="7"/>
  <c r="C4120" i="7"/>
  <c r="C1557" i="7"/>
  <c r="C1558" i="7"/>
  <c r="C4245" i="7"/>
  <c r="C1559" i="7"/>
  <c r="C4125" i="7"/>
  <c r="C4246" i="7"/>
  <c r="C1560" i="7"/>
  <c r="C6241" i="7"/>
  <c r="C1561" i="7"/>
  <c r="C4247" i="7"/>
  <c r="C4248" i="7"/>
  <c r="C1562" i="7"/>
  <c r="C6242" i="7"/>
  <c r="C4249" i="7"/>
  <c r="C4135" i="7"/>
  <c r="C1563" i="7"/>
  <c r="C4250" i="7"/>
  <c r="C4251" i="7"/>
  <c r="C4252" i="7"/>
  <c r="C4253" i="7"/>
  <c r="C4254" i="7"/>
  <c r="C4255" i="7"/>
  <c r="C1564" i="7"/>
  <c r="C4256" i="7"/>
  <c r="C1565" i="7"/>
  <c r="C1566" i="7"/>
  <c r="C4147" i="7"/>
  <c r="C4257" i="7"/>
  <c r="C4258" i="7"/>
  <c r="C4259" i="7"/>
  <c r="C4260" i="7"/>
  <c r="C4261" i="7"/>
  <c r="C4262" i="7"/>
  <c r="C4263" i="7"/>
  <c r="C7111" i="7"/>
  <c r="C4264" i="7"/>
  <c r="C6243" i="7"/>
  <c r="C4265" i="7"/>
  <c r="C4266" i="7"/>
  <c r="C4160" i="7"/>
  <c r="C1567" i="7"/>
  <c r="C1568" i="7"/>
  <c r="C4267" i="7"/>
  <c r="C4268" i="7"/>
  <c r="C6244" i="7"/>
  <c r="C1569" i="7"/>
  <c r="C1570" i="7"/>
  <c r="C4269" i="7"/>
  <c r="C4270" i="7"/>
  <c r="C4271" i="7"/>
  <c r="C4272" i="7"/>
  <c r="C4273" i="7"/>
  <c r="C4274" i="7"/>
  <c r="C1571" i="7"/>
  <c r="C1572" i="7"/>
  <c r="C1573" i="7"/>
  <c r="C1574" i="7"/>
  <c r="C1575" i="7"/>
  <c r="C4275" i="7"/>
  <c r="C7112" i="7"/>
  <c r="C1576" i="7"/>
  <c r="C1577" i="7"/>
  <c r="C4276" i="7"/>
  <c r="C4277" i="7"/>
  <c r="C4278" i="7"/>
  <c r="C4279" i="7"/>
  <c r="C4280" i="7"/>
  <c r="C4281" i="7"/>
  <c r="C4282" i="7"/>
  <c r="C1578" i="7"/>
  <c r="C1579" i="7"/>
  <c r="C1580" i="7"/>
  <c r="C1581" i="7"/>
  <c r="C1582" i="7"/>
  <c r="C1583" i="7"/>
  <c r="C1584" i="7"/>
  <c r="C1585" i="7"/>
  <c r="C4283" i="7"/>
  <c r="C4285" i="7"/>
  <c r="C1586" i="7"/>
  <c r="C4286" i="7"/>
  <c r="C1587" i="7"/>
  <c r="C6245" i="7"/>
  <c r="C6246" i="7"/>
  <c r="C4288" i="7"/>
  <c r="C4289" i="7"/>
  <c r="C4290" i="7"/>
  <c r="C4291" i="7"/>
  <c r="C4292" i="7"/>
  <c r="C4293" i="7"/>
  <c r="C4294" i="7"/>
  <c r="C4295" i="7"/>
  <c r="C4296" i="7"/>
  <c r="C4297" i="7"/>
  <c r="C1588" i="7"/>
  <c r="C6247" i="7"/>
  <c r="C4298" i="7"/>
  <c r="C1589" i="7"/>
  <c r="C1590" i="7"/>
  <c r="C4220" i="7"/>
  <c r="C4299" i="7"/>
  <c r="C1591" i="7"/>
  <c r="C6248" i="7"/>
  <c r="C4300" i="7"/>
  <c r="C1592" i="7"/>
  <c r="C6249" i="7"/>
  <c r="C6250" i="7"/>
  <c r="C6251" i="7"/>
  <c r="C6252" i="7"/>
  <c r="C6253" i="7"/>
  <c r="C1593" i="7"/>
  <c r="C1594" i="7"/>
  <c r="C6254" i="7"/>
  <c r="C4234" i="7"/>
  <c r="C1595" i="7"/>
  <c r="C1596" i="7"/>
  <c r="C1597" i="7"/>
  <c r="C1598" i="7"/>
  <c r="C1599" i="7"/>
  <c r="C1601" i="7"/>
  <c r="C1602" i="7"/>
  <c r="C4301" i="7"/>
  <c r="C7113" i="7"/>
  <c r="C6255" i="7"/>
  <c r="C4302" i="7"/>
  <c r="C6256" i="7"/>
  <c r="C1603" i="7"/>
  <c r="C4303" i="7"/>
  <c r="C4304" i="7"/>
  <c r="C4305" i="7"/>
  <c r="C4306" i="7"/>
  <c r="C6257" i="7"/>
  <c r="C6258" i="7"/>
  <c r="C1604" i="7"/>
  <c r="C1605" i="7"/>
  <c r="C1606" i="7"/>
  <c r="C1607" i="7"/>
  <c r="C1608" i="7"/>
  <c r="C1609" i="7"/>
  <c r="C4307" i="7"/>
  <c r="C4308" i="7"/>
  <c r="C4309" i="7"/>
  <c r="C4310" i="7"/>
  <c r="C4311" i="7"/>
  <c r="C4312" i="7"/>
  <c r="C4313" i="7"/>
  <c r="C4315" i="7"/>
  <c r="C4316" i="7"/>
  <c r="C4317" i="7"/>
  <c r="C4318" i="7"/>
  <c r="C4319" i="7"/>
  <c r="C4320" i="7"/>
  <c r="C4321" i="7"/>
  <c r="C4322" i="7"/>
  <c r="C6259" i="7"/>
  <c r="C6260" i="7"/>
  <c r="C6261" i="7"/>
  <c r="C6262" i="7"/>
  <c r="C6263" i="7"/>
  <c r="C6264" i="7"/>
  <c r="C6265" i="7"/>
  <c r="C6266" i="7"/>
  <c r="C6267" i="7"/>
  <c r="C4284" i="7"/>
  <c r="C1610" i="7"/>
  <c r="C1611" i="7"/>
  <c r="C4287" i="7"/>
  <c r="C1612" i="7"/>
  <c r="C1613" i="7"/>
  <c r="C1614" i="7"/>
  <c r="C1615" i="7"/>
  <c r="C4323" i="7"/>
  <c r="C4324" i="7"/>
  <c r="C4325" i="7"/>
  <c r="C1616" i="7"/>
  <c r="C1617" i="7"/>
  <c r="C4326" i="7"/>
  <c r="C1618" i="7"/>
  <c r="C4327" i="7"/>
  <c r="C1619" i="7"/>
  <c r="C6268" i="7"/>
  <c r="C6269" i="7"/>
  <c r="C6270" i="7"/>
  <c r="C6271" i="7"/>
  <c r="C1620" i="7"/>
  <c r="C1622" i="7"/>
  <c r="C1623" i="7"/>
  <c r="C1624" i="7"/>
  <c r="C1625" i="7"/>
  <c r="C4328" i="7"/>
  <c r="C4329" i="7"/>
  <c r="C4330" i="7"/>
  <c r="C4331" i="7"/>
  <c r="C4314" i="7"/>
  <c r="C1626" i="7"/>
  <c r="C4332" i="7"/>
  <c r="C4333" i="7"/>
  <c r="C4334" i="7"/>
  <c r="C1627" i="7"/>
  <c r="C1628" i="7"/>
  <c r="C1629" i="7"/>
  <c r="C1630" i="7"/>
  <c r="C1632" i="7"/>
  <c r="C4335" i="7"/>
  <c r="C1633" i="7"/>
  <c r="C1634" i="7"/>
  <c r="C1635" i="7"/>
  <c r="C1636" i="7"/>
  <c r="C1637" i="7"/>
  <c r="C1638" i="7"/>
  <c r="C1639" i="7"/>
  <c r="C4336" i="7"/>
  <c r="C4337" i="7"/>
  <c r="C1640" i="7"/>
  <c r="C1641" i="7"/>
  <c r="C1642" i="7"/>
  <c r="C1643" i="7"/>
  <c r="C1644" i="7"/>
  <c r="C1645" i="7"/>
  <c r="C1646" i="7"/>
  <c r="C1647" i="7"/>
  <c r="C1648" i="7"/>
  <c r="C1649" i="7"/>
  <c r="C1650" i="7"/>
  <c r="C1651" i="7"/>
  <c r="C1652" i="7"/>
  <c r="C1654" i="7"/>
  <c r="C1655" i="7"/>
  <c r="C1656" i="7"/>
  <c r="C1657" i="7"/>
  <c r="C1659" i="7"/>
  <c r="C4338" i="7"/>
  <c r="C4339" i="7"/>
  <c r="C4354" i="7"/>
  <c r="C6272" i="7"/>
  <c r="C1660" i="7"/>
  <c r="C1661" i="7"/>
  <c r="C1662" i="7"/>
  <c r="C7114" i="7"/>
  <c r="C1663" i="7"/>
  <c r="C1664" i="7"/>
  <c r="C1665" i="7"/>
  <c r="C7115" i="7"/>
  <c r="C1666" i="7"/>
  <c r="C6273" i="7"/>
  <c r="C4366" i="7"/>
  <c r="C4340" i="7"/>
  <c r="C1667" i="7"/>
  <c r="C1668" i="7"/>
  <c r="C1669" i="7"/>
  <c r="C1671" i="7"/>
  <c r="C1672" i="7"/>
  <c r="C1673" i="7"/>
  <c r="C1674" i="7"/>
  <c r="C1675" i="7"/>
  <c r="C1676" i="7"/>
  <c r="C1677" i="7"/>
  <c r="C1678" i="7"/>
  <c r="C1679" i="7"/>
  <c r="C1680" i="7"/>
  <c r="C4341" i="7"/>
  <c r="C4342" i="7"/>
  <c r="C4343" i="7"/>
  <c r="C4344" i="7"/>
  <c r="C6274" i="7"/>
  <c r="C6275" i="7"/>
  <c r="C6276" i="7"/>
  <c r="C6277" i="7"/>
  <c r="C1681" i="7"/>
  <c r="C4345" i="7"/>
  <c r="C7116" i="7"/>
  <c r="C4392" i="7"/>
  <c r="C1682" i="7"/>
  <c r="C6278" i="7"/>
  <c r="C1683" i="7"/>
  <c r="C4346" i="7"/>
  <c r="C4347" i="7"/>
  <c r="C1684" i="7"/>
  <c r="C4348" i="7"/>
  <c r="C6279" i="7"/>
  <c r="C4349" i="7"/>
  <c r="C4350" i="7"/>
  <c r="C1685" i="7"/>
  <c r="C1687" i="7"/>
  <c r="C1688" i="7"/>
  <c r="C1689" i="7"/>
  <c r="C1690" i="7"/>
  <c r="C1691" i="7"/>
  <c r="C1692" i="7"/>
  <c r="C1693" i="7"/>
  <c r="C1694" i="7"/>
  <c r="C1695" i="7"/>
  <c r="C4351" i="7"/>
  <c r="C4352" i="7"/>
  <c r="C1696" i="7"/>
  <c r="C1697" i="7"/>
  <c r="C1698" i="7"/>
  <c r="C4353" i="7"/>
  <c r="C4355" i="7"/>
  <c r="C1699" i="7"/>
  <c r="C4356" i="7"/>
  <c r="C1700" i="7"/>
  <c r="C1701" i="7"/>
  <c r="C4357" i="7"/>
  <c r="C1702" i="7"/>
  <c r="C1703" i="7"/>
  <c r="C1704" i="7"/>
  <c r="C4358" i="7"/>
  <c r="C6280" i="7"/>
  <c r="C4359" i="7"/>
  <c r="C4360" i="7"/>
  <c r="C4361" i="7"/>
  <c r="C1705" i="7"/>
  <c r="C4362" i="7"/>
  <c r="C1706" i="7"/>
  <c r="C1707" i="7"/>
  <c r="C6281" i="7"/>
  <c r="C1708" i="7"/>
  <c r="C4363" i="7"/>
  <c r="C1709" i="7"/>
  <c r="C1710" i="7"/>
  <c r="C1711" i="7"/>
  <c r="C4364" i="7"/>
  <c r="C4444" i="7"/>
  <c r="C1712" i="7"/>
  <c r="C6282" i="7"/>
  <c r="C1713" i="7"/>
  <c r="C1714" i="7"/>
  <c r="C4365" i="7"/>
  <c r="C4367" i="7"/>
  <c r="C4368" i="7"/>
  <c r="C4369" i="7"/>
  <c r="C6283" i="7"/>
  <c r="C6284" i="7"/>
  <c r="C6285" i="7"/>
  <c r="C6286" i="7"/>
  <c r="C6287" i="7"/>
  <c r="C6288" i="7"/>
  <c r="C6289" i="7"/>
  <c r="C6290" i="7"/>
  <c r="C6291" i="7"/>
  <c r="C6292" i="7"/>
  <c r="C6293" i="7"/>
  <c r="C6294" i="7"/>
  <c r="C4465" i="7"/>
  <c r="C4370" i="7"/>
  <c r="C4371" i="7"/>
  <c r="C1715" i="7"/>
  <c r="C4372" i="7"/>
  <c r="C4373" i="7"/>
  <c r="C4471" i="7"/>
  <c r="C7117" i="7"/>
  <c r="C1716" i="7"/>
  <c r="C4374" i="7"/>
  <c r="C4375" i="7"/>
  <c r="C4376" i="7"/>
  <c r="C1717" i="7"/>
  <c r="C1718" i="7"/>
  <c r="C1719" i="7"/>
  <c r="C6295" i="7"/>
  <c r="C1720" i="7"/>
  <c r="C1721" i="7"/>
  <c r="C1722" i="7"/>
  <c r="C1723" i="7"/>
  <c r="C6296" i="7"/>
  <c r="C1724" i="7"/>
  <c r="C4487" i="7"/>
  <c r="C4377" i="7"/>
  <c r="C1725" i="7"/>
  <c r="C1726" i="7"/>
  <c r="C4378" i="7"/>
  <c r="C6297" i="7"/>
  <c r="C1727" i="7"/>
  <c r="C1728" i="7"/>
  <c r="C1729" i="7"/>
  <c r="C1730" i="7"/>
  <c r="C4379" i="7"/>
  <c r="C4380" i="7"/>
  <c r="C4381" i="7"/>
  <c r="C4382" i="7"/>
  <c r="C4383" i="7"/>
  <c r="C4384" i="7"/>
  <c r="C4385" i="7"/>
  <c r="C4386" i="7"/>
  <c r="C6298" i="7"/>
  <c r="C4387" i="7"/>
  <c r="C4388" i="7"/>
  <c r="C7118" i="7"/>
  <c r="C4509" i="7"/>
  <c r="C1731" i="7"/>
  <c r="C1732" i="7"/>
  <c r="C7119" i="7"/>
  <c r="C1733" i="7"/>
  <c r="C4514" i="7"/>
  <c r="C1734" i="7"/>
  <c r="C6299" i="7"/>
  <c r="C4389" i="7"/>
  <c r="C4518" i="7"/>
  <c r="C4390" i="7"/>
  <c r="C4391" i="7"/>
  <c r="C1735" i="7"/>
  <c r="C6300" i="7"/>
  <c r="C1736" i="7"/>
  <c r="C6301" i="7"/>
  <c r="C6302" i="7"/>
  <c r="C4393" i="7"/>
  <c r="C4394" i="7"/>
  <c r="C4395" i="7"/>
  <c r="C1737" i="7"/>
  <c r="C1738" i="7"/>
  <c r="C1739" i="7"/>
  <c r="C4396" i="7"/>
  <c r="C4397" i="7"/>
  <c r="C4534" i="7"/>
  <c r="C4398" i="7"/>
  <c r="C4399" i="7"/>
  <c r="C4400" i="7"/>
  <c r="C4401" i="7"/>
  <c r="C1740" i="7"/>
  <c r="C4540" i="7"/>
  <c r="C1741" i="7"/>
  <c r="C1743" i="7"/>
  <c r="C4402" i="7"/>
  <c r="C4403" i="7"/>
  <c r="C4404" i="7"/>
  <c r="C4405" i="7"/>
  <c r="C4406" i="7"/>
  <c r="C4407" i="7"/>
  <c r="C4408" i="7"/>
  <c r="C1744" i="7"/>
  <c r="C4551" i="7"/>
  <c r="C4409" i="7"/>
  <c r="C1745" i="7"/>
  <c r="C6303" i="7"/>
  <c r="C1746" i="7"/>
  <c r="C4410" i="7"/>
  <c r="C4557" i="7"/>
  <c r="C4411" i="7"/>
  <c r="C4412" i="7"/>
  <c r="C1747" i="7"/>
  <c r="C1748" i="7"/>
  <c r="C1749" i="7"/>
  <c r="C1750" i="7"/>
  <c r="C1751" i="7"/>
  <c r="C1752" i="7"/>
  <c r="C4413" i="7"/>
  <c r="C1753" i="7"/>
  <c r="C1754" i="7"/>
  <c r="C1755" i="7"/>
  <c r="C1756" i="7"/>
  <c r="C4571" i="7"/>
  <c r="C1757" i="7"/>
  <c r="C1759" i="7"/>
  <c r="C4414" i="7"/>
  <c r="C4575" i="7"/>
  <c r="C1760" i="7"/>
  <c r="C4577" i="7"/>
  <c r="C4415" i="7"/>
  <c r="C1761" i="7"/>
  <c r="C1762" i="7"/>
  <c r="C1763" i="7"/>
  <c r="C4416" i="7"/>
  <c r="C1764" i="7"/>
  <c r="C6304" i="7"/>
  <c r="C6305" i="7"/>
  <c r="C6306" i="7"/>
  <c r="C6307" i="7"/>
  <c r="C6308" i="7"/>
  <c r="C1765" i="7"/>
  <c r="C1766" i="7"/>
  <c r="C4417" i="7"/>
  <c r="C4418" i="7"/>
  <c r="C1767" i="7"/>
  <c r="C1768" i="7"/>
  <c r="C1769" i="7"/>
  <c r="C6309" i="7"/>
  <c r="C4419" i="7"/>
  <c r="C4420" i="7"/>
  <c r="C1770" i="7"/>
  <c r="C1771" i="7"/>
  <c r="C4421" i="7"/>
  <c r="C4422" i="7"/>
  <c r="C4603" i="7"/>
  <c r="C1772" i="7"/>
  <c r="C4423" i="7"/>
  <c r="C4424" i="7"/>
  <c r="C1773" i="7"/>
  <c r="C4608" i="7"/>
  <c r="C7120" i="7"/>
  <c r="C1774" i="7"/>
  <c r="C1775" i="7"/>
  <c r="C1776" i="7"/>
  <c r="C1777" i="7"/>
  <c r="C1779" i="7"/>
  <c r="C1780" i="7"/>
  <c r="C4425" i="7"/>
  <c r="C4617" i="7"/>
  <c r="C1781" i="7"/>
  <c r="C1782" i="7"/>
  <c r="C4620" i="7"/>
  <c r="C1783" i="7"/>
  <c r="C1784" i="7"/>
  <c r="C1785" i="7"/>
  <c r="C1786" i="7"/>
  <c r="C1787" i="7"/>
  <c r="C1788" i="7"/>
  <c r="C4426" i="7"/>
  <c r="C4427" i="7"/>
  <c r="C4428" i="7"/>
  <c r="C6310" i="7"/>
  <c r="C6311" i="7"/>
  <c r="C6312" i="7"/>
  <c r="C6313" i="7"/>
  <c r="C6314" i="7"/>
  <c r="C6315" i="7"/>
  <c r="C6316" i="7"/>
  <c r="C6317" i="7"/>
  <c r="C6318" i="7"/>
  <c r="C6319" i="7"/>
  <c r="C6320" i="7"/>
  <c r="C6321" i="7"/>
  <c r="C6322" i="7"/>
  <c r="C6323" i="7"/>
  <c r="C6324" i="7"/>
  <c r="C4645" i="7"/>
  <c r="C1789" i="7"/>
  <c r="C4429" i="7"/>
  <c r="C7122" i="7"/>
  <c r="C4430" i="7"/>
  <c r="C1790" i="7"/>
  <c r="C4431" i="7"/>
  <c r="C1791" i="7"/>
  <c r="C1792" i="7"/>
  <c r="C1793" i="7"/>
  <c r="C4432" i="7"/>
  <c r="C4433" i="7"/>
  <c r="C4657" i="7"/>
  <c r="C1794" i="7"/>
  <c r="C4434" i="7"/>
  <c r="C6325" i="7"/>
  <c r="C6326" i="7"/>
  <c r="C6327" i="7"/>
  <c r="C6328" i="7"/>
  <c r="C4664" i="7"/>
  <c r="C1795" i="7"/>
  <c r="C1796" i="7"/>
  <c r="C1797" i="7"/>
  <c r="C4668" i="7"/>
  <c r="C1798" i="7"/>
  <c r="C1799" i="7"/>
  <c r="C4671" i="7"/>
  <c r="C1800" i="7"/>
  <c r="C4673" i="7"/>
  <c r="C4674" i="7"/>
  <c r="C4435" i="7"/>
  <c r="C1801" i="7"/>
  <c r="C1802" i="7"/>
  <c r="C4436" i="7"/>
  <c r="C1803" i="7"/>
  <c r="C4437" i="7"/>
  <c r="C4438" i="7"/>
  <c r="C1804" i="7"/>
  <c r="C1805" i="7"/>
  <c r="C4439" i="7"/>
  <c r="C1806" i="7"/>
  <c r="C4440" i="7"/>
  <c r="C1807" i="7"/>
  <c r="C4441" i="7"/>
  <c r="C1808" i="7"/>
  <c r="C4442" i="7"/>
  <c r="C4443" i="7"/>
  <c r="C4445" i="7"/>
  <c r="C1809" i="7"/>
  <c r="C4446" i="7"/>
  <c r="C4695" i="7"/>
  <c r="C4696" i="7"/>
  <c r="C4447" i="7"/>
  <c r="C1810" i="7"/>
  <c r="C7123" i="7"/>
  <c r="C1811" i="7"/>
  <c r="C4448" i="7"/>
  <c r="C1812" i="7"/>
  <c r="C4703" i="7"/>
  <c r="C1813" i="7"/>
  <c r="C1814" i="7"/>
  <c r="C4706" i="7"/>
  <c r="C4707" i="7"/>
  <c r="C1815" i="7"/>
  <c r="C7124" i="7"/>
  <c r="C1816" i="7"/>
  <c r="C1817" i="7"/>
  <c r="C4449" i="7"/>
  <c r="C1818" i="7"/>
  <c r="C1819" i="7"/>
  <c r="C4450" i="7"/>
  <c r="C1820" i="7"/>
  <c r="C1821" i="7"/>
  <c r="C1822" i="7"/>
  <c r="C1823" i="7"/>
  <c r="C1824" i="7"/>
  <c r="C1825" i="7"/>
  <c r="C1826" i="7"/>
  <c r="C4451" i="7"/>
  <c r="C4452" i="7"/>
  <c r="C4453" i="7"/>
  <c r="C4454" i="7"/>
  <c r="C4455" i="7"/>
  <c r="C4456" i="7"/>
  <c r="C4457" i="7"/>
  <c r="C4458" i="7"/>
  <c r="C4459" i="7"/>
  <c r="C4460" i="7"/>
  <c r="C4461" i="7"/>
  <c r="C6329" i="7"/>
  <c r="C6330" i="7"/>
  <c r="C6331" i="7"/>
  <c r="C6332" i="7"/>
  <c r="C6333" i="7"/>
  <c r="C1827" i="7"/>
  <c r="C1828" i="7"/>
  <c r="C1829" i="7"/>
  <c r="C1830" i="7"/>
  <c r="C1831" i="7"/>
  <c r="C1832" i="7"/>
  <c r="C4745" i="7"/>
  <c r="C1833" i="7"/>
  <c r="C7125" i="7"/>
  <c r="C7126" i="7"/>
  <c r="C1834" i="7"/>
  <c r="C1835" i="7"/>
  <c r="C1836" i="7"/>
  <c r="C7127" i="7"/>
  <c r="C7128" i="7"/>
  <c r="C1837" i="7"/>
  <c r="C4755" i="7"/>
  <c r="C7129" i="7"/>
  <c r="C4462" i="7"/>
  <c r="C4463" i="7"/>
  <c r="C4464" i="7"/>
  <c r="C4466" i="7"/>
  <c r="C6334" i="7"/>
  <c r="C6335" i="7"/>
  <c r="C6336" i="7"/>
  <c r="C6337" i="7"/>
  <c r="C6338" i="7"/>
  <c r="C6339" i="7"/>
  <c r="C6340" i="7"/>
  <c r="C6341" i="7"/>
  <c r="C6342" i="7"/>
  <c r="C6343" i="7"/>
  <c r="C6344" i="7"/>
  <c r="C4467" i="7"/>
  <c r="C1838" i="7"/>
  <c r="C4468" i="7"/>
  <c r="C4469" i="7"/>
  <c r="C1839" i="7"/>
  <c r="C4470" i="7"/>
  <c r="C1840" i="7"/>
  <c r="C4472" i="7"/>
  <c r="C4780" i="7"/>
  <c r="C4473" i="7"/>
  <c r="C1841" i="7"/>
  <c r="C4474" i="7"/>
  <c r="C1842" i="7"/>
  <c r="C1843" i="7"/>
  <c r="C7130" i="7"/>
  <c r="C1844" i="7"/>
  <c r="C4475" i="7"/>
  <c r="C1845" i="7"/>
  <c r="C1846" i="7"/>
  <c r="C1847" i="7"/>
  <c r="C1848" i="7"/>
  <c r="C6345" i="7"/>
  <c r="C6346" i="7"/>
  <c r="C4476" i="7"/>
  <c r="C1849" i="7"/>
  <c r="C7131" i="7"/>
  <c r="C1850" i="7"/>
  <c r="C4799" i="7"/>
  <c r="C1851" i="7"/>
  <c r="C4477" i="7"/>
  <c r="C4478" i="7"/>
  <c r="C4803" i="7"/>
  <c r="C7132" i="7"/>
  <c r="C4479" i="7"/>
  <c r="C1852" i="7"/>
  <c r="C1853" i="7"/>
  <c r="C4480" i="7"/>
  <c r="C4481" i="7"/>
  <c r="C4810" i="7"/>
  <c r="C4482" i="7"/>
  <c r="C4483" i="7"/>
  <c r="C4813" i="7"/>
  <c r="C4814" i="7"/>
  <c r="C1854" i="7"/>
  <c r="C1855" i="7"/>
  <c r="C4484" i="7"/>
  <c r="C4485" i="7"/>
  <c r="C1856" i="7"/>
  <c r="C1857" i="7"/>
  <c r="C4486" i="7"/>
  <c r="C4488" i="7"/>
  <c r="C1859" i="7"/>
  <c r="C4489" i="7"/>
  <c r="C1860" i="7"/>
  <c r="C1861" i="7"/>
  <c r="C1862" i="7"/>
  <c r="C4490" i="7"/>
  <c r="C4491" i="7"/>
  <c r="C4492" i="7"/>
  <c r="C4493" i="7"/>
  <c r="C1863" i="7"/>
  <c r="C1864" i="7"/>
  <c r="C1865" i="7"/>
  <c r="C1866" i="7"/>
  <c r="C1867" i="7"/>
  <c r="C1868" i="7"/>
  <c r="C1869" i="7"/>
  <c r="C1870" i="7"/>
  <c r="C1871" i="7"/>
  <c r="C1872" i="7"/>
  <c r="C1874" i="7"/>
  <c r="C1875" i="7"/>
  <c r="C1876" i="7"/>
  <c r="C1877" i="7"/>
  <c r="C1878" i="7"/>
  <c r="C1879" i="7"/>
  <c r="C1880" i="7"/>
  <c r="C1882" i="7"/>
  <c r="C1883" i="7"/>
  <c r="C1885" i="7"/>
  <c r="C1886" i="7"/>
  <c r="C1887" i="7"/>
  <c r="C4494" i="7"/>
  <c r="C4495" i="7"/>
  <c r="C4496" i="7"/>
  <c r="C4497" i="7"/>
  <c r="C4498" i="7"/>
  <c r="C4499" i="7"/>
  <c r="C4500" i="7"/>
  <c r="C4501" i="7"/>
  <c r="C4502" i="7"/>
  <c r="C4503" i="7"/>
  <c r="C4504" i="7"/>
  <c r="C4505" i="7"/>
  <c r="C4506" i="7"/>
  <c r="C4507" i="7"/>
  <c r="C4508" i="7"/>
  <c r="C4510" i="7"/>
  <c r="C4511" i="7"/>
  <c r="C4512" i="7"/>
  <c r="C4513" i="7"/>
  <c r="C4515" i="7"/>
  <c r="C4516" i="7"/>
  <c r="C4517" i="7"/>
  <c r="C4519" i="7"/>
  <c r="C4520" i="7"/>
  <c r="C4521" i="7"/>
  <c r="C4522" i="7"/>
  <c r="C4523" i="7"/>
  <c r="C4524" i="7"/>
  <c r="C4525" i="7"/>
  <c r="C4526" i="7"/>
  <c r="C4527" i="7"/>
  <c r="C4528" i="7"/>
  <c r="C4529" i="7"/>
  <c r="C4530" i="7"/>
  <c r="C4531" i="7"/>
  <c r="C4532" i="7"/>
  <c r="C4533" i="7"/>
  <c r="C4535" i="7"/>
  <c r="C4536" i="7"/>
  <c r="C4537" i="7"/>
  <c r="C4538" i="7"/>
  <c r="C4539" i="7"/>
  <c r="C4541" i="7"/>
  <c r="C4542" i="7"/>
  <c r="C4543" i="7"/>
  <c r="C4544" i="7"/>
  <c r="C4545" i="7"/>
  <c r="C4546" i="7"/>
  <c r="C4547" i="7"/>
  <c r="C4548" i="7"/>
  <c r="C4549" i="7"/>
  <c r="C4550" i="7"/>
  <c r="C4552" i="7"/>
  <c r="C4553" i="7"/>
  <c r="C4554" i="7"/>
  <c r="C4555" i="7"/>
  <c r="C4910" i="7"/>
  <c r="C4911" i="7"/>
  <c r="C4912" i="7"/>
  <c r="C4913" i="7"/>
  <c r="C4914" i="7"/>
  <c r="C7133" i="7"/>
  <c r="C4556" i="7"/>
  <c r="C1888" i="7"/>
  <c r="C4558" i="7"/>
  <c r="C4919" i="7"/>
  <c r="C4920" i="7"/>
  <c r="C4921" i="7"/>
  <c r="C1889" i="7"/>
  <c r="C4923" i="7"/>
  <c r="C4559" i="7"/>
  <c r="C1890" i="7"/>
  <c r="C1891" i="7"/>
  <c r="C1892" i="7"/>
  <c r="C4928" i="7"/>
  <c r="C4560" i="7"/>
  <c r="C7134" i="7"/>
  <c r="C1893" i="7"/>
  <c r="C1894" i="7"/>
  <c r="C1895" i="7"/>
  <c r="C1896" i="7"/>
  <c r="C6347" i="7"/>
  <c r="C1897" i="7"/>
  <c r="C4937" i="7"/>
  <c r="C4561" i="7"/>
  <c r="C1898" i="7"/>
  <c r="C1899" i="7"/>
  <c r="C1900" i="7"/>
  <c r="C4562" i="7"/>
  <c r="C1901" i="7"/>
  <c r="C1902" i="7"/>
  <c r="C1903" i="7"/>
  <c r="C1904" i="7"/>
  <c r="C1906" i="7"/>
  <c r="C4563" i="7"/>
  <c r="C1907" i="7"/>
  <c r="C1908" i="7"/>
  <c r="C4564" i="7"/>
  <c r="C1909" i="7"/>
  <c r="C1910" i="7"/>
  <c r="C1911" i="7"/>
  <c r="C1912" i="7"/>
  <c r="C1913" i="7"/>
  <c r="C1915" i="7"/>
  <c r="C4958" i="7"/>
  <c r="C1916" i="7"/>
  <c r="C6348" i="7"/>
  <c r="C4565" i="7"/>
  <c r="C4566" i="7"/>
  <c r="C4567" i="7"/>
  <c r="C1917" i="7"/>
  <c r="C4568" i="7"/>
  <c r="C4569" i="7"/>
  <c r="C1918" i="7"/>
  <c r="C4570" i="7"/>
  <c r="C4572" i="7"/>
  <c r="C6349" i="7"/>
  <c r="C4573" i="7"/>
  <c r="C1919" i="7"/>
  <c r="C1920" i="7"/>
  <c r="C1921" i="7"/>
  <c r="C1922" i="7"/>
  <c r="C4574" i="7"/>
  <c r="C4576" i="7"/>
  <c r="C4978" i="7"/>
  <c r="C6350" i="7"/>
  <c r="C4980" i="7"/>
  <c r="C4981" i="7"/>
  <c r="C4982" i="7"/>
  <c r="C4983" i="7"/>
  <c r="C1923" i="7"/>
  <c r="C1924" i="7"/>
  <c r="C1925" i="7"/>
  <c r="C4578" i="7"/>
  <c r="C4988" i="7"/>
  <c r="C4579" i="7"/>
  <c r="C1926" i="7"/>
  <c r="C1927" i="7"/>
  <c r="C4992" i="7"/>
  <c r="C1928" i="7"/>
  <c r="C4994" i="7"/>
  <c r="C1929" i="7"/>
  <c r="C1930" i="7"/>
  <c r="C1931" i="7"/>
  <c r="C4580" i="7"/>
  <c r="C4999" i="7"/>
  <c r="C7135" i="7"/>
  <c r="C5001" i="7"/>
  <c r="C1932" i="7"/>
  <c r="C5003" i="7"/>
  <c r="C5004" i="7"/>
  <c r="C1933" i="7"/>
  <c r="C4581" i="7"/>
  <c r="C1934" i="7"/>
  <c r="C1935" i="7"/>
  <c r="C1937" i="7"/>
  <c r="C1938" i="7"/>
  <c r="C1939" i="7"/>
  <c r="C4582" i="7"/>
  <c r="C1940" i="7"/>
  <c r="C4583" i="7"/>
  <c r="C5015" i="7"/>
  <c r="C1941" i="7"/>
  <c r="C4584" i="7"/>
  <c r="C4585" i="7"/>
  <c r="C5019" i="7"/>
  <c r="C4586" i="7"/>
  <c r="C1942" i="7"/>
  <c r="C4587" i="7"/>
  <c r="C1943" i="7"/>
  <c r="C1944" i="7"/>
  <c r="C7136" i="7"/>
  <c r="C5026" i="7"/>
  <c r="C4588" i="7"/>
  <c r="C1945" i="7"/>
  <c r="C1946" i="7"/>
  <c r="C4589" i="7"/>
  <c r="C1947" i="7"/>
  <c r="C1948" i="7"/>
  <c r="C4590" i="7"/>
  <c r="C4591" i="7"/>
  <c r="C4592" i="7"/>
  <c r="C4593" i="7"/>
  <c r="C4594" i="7"/>
  <c r="C4595" i="7"/>
  <c r="C4596" i="7"/>
  <c r="C4597" i="7"/>
  <c r="C4598" i="7"/>
  <c r="C4599" i="7"/>
  <c r="C4600" i="7"/>
  <c r="C4601" i="7"/>
  <c r="C4602" i="7"/>
  <c r="C6351" i="7"/>
  <c r="C5047" i="7"/>
  <c r="C7137" i="7"/>
  <c r="C4604" i="7"/>
  <c r="C1949" i="7"/>
  <c r="C4605" i="7"/>
  <c r="C1950" i="7"/>
  <c r="C1951" i="7"/>
  <c r="C1952" i="7"/>
  <c r="C1953" i="7"/>
  <c r="C1954" i="7"/>
  <c r="C1955" i="7"/>
  <c r="C1956" i="7"/>
  <c r="C1957" i="7"/>
  <c r="C1958" i="7"/>
  <c r="C1959" i="7"/>
  <c r="C1960" i="7"/>
  <c r="C1961" i="7"/>
  <c r="C1962" i="7"/>
  <c r="C1963" i="7"/>
  <c r="C4606" i="7"/>
  <c r="C4607" i="7"/>
  <c r="C4609" i="7"/>
  <c r="C1964" i="7"/>
  <c r="C1965" i="7"/>
  <c r="C5071" i="7"/>
  <c r="C1966" i="7"/>
  <c r="C1967" i="7"/>
  <c r="C1968" i="7"/>
  <c r="C1969" i="7"/>
  <c r="C4610" i="7"/>
  <c r="C1970" i="7"/>
  <c r="C1971" i="7"/>
  <c r="C1972" i="7"/>
  <c r="C1973" i="7"/>
  <c r="C5081" i="7"/>
  <c r="C5082" i="7"/>
  <c r="C5083" i="7"/>
  <c r="C1974" i="7"/>
  <c r="C4611" i="7"/>
  <c r="C1975" i="7"/>
  <c r="C7138" i="7"/>
  <c r="C5088" i="7"/>
  <c r="C4612" i="7"/>
  <c r="C1976" i="7"/>
  <c r="C1977" i="7"/>
  <c r="C1978" i="7"/>
  <c r="C1979" i="7"/>
  <c r="C1980" i="7"/>
  <c r="C1981" i="7"/>
  <c r="C4613" i="7"/>
  <c r="C1982" i="7"/>
  <c r="C1983" i="7"/>
  <c r="C5099" i="7"/>
  <c r="C5100" i="7"/>
  <c r="C1984" i="7"/>
  <c r="C5102" i="7"/>
  <c r="C1985" i="7"/>
  <c r="C1986" i="7"/>
  <c r="C1987" i="7"/>
  <c r="C1988" i="7"/>
  <c r="C1989" i="7"/>
  <c r="C1990" i="7"/>
  <c r="C5109" i="7"/>
  <c r="C1991" i="7"/>
  <c r="C1992" i="7"/>
  <c r="C1993" i="7"/>
  <c r="C1994" i="7"/>
  <c r="C4614" i="7"/>
  <c r="C1995" i="7"/>
  <c r="C4615" i="7"/>
  <c r="C1996" i="7"/>
  <c r="C1997" i="7"/>
  <c r="C1998" i="7"/>
  <c r="C1999" i="7"/>
  <c r="C4616" i="7"/>
  <c r="C4618" i="7"/>
  <c r="C2000" i="7"/>
  <c r="C2001" i="7"/>
  <c r="C2002" i="7"/>
  <c r="C2003" i="7"/>
  <c r="C2004" i="7"/>
  <c r="C2005" i="7"/>
  <c r="C2006" i="7"/>
  <c r="C5130" i="7"/>
  <c r="C5131" i="7"/>
  <c r="C2007" i="7"/>
  <c r="C2008" i="7"/>
  <c r="C2009" i="7"/>
  <c r="C2010" i="7"/>
  <c r="C2011" i="7"/>
  <c r="C4619" i="7"/>
  <c r="C4621" i="7"/>
  <c r="C6352" i="7"/>
  <c r="C6353" i="7"/>
  <c r="C5141" i="7"/>
  <c r="C5142" i="7"/>
  <c r="C5143" i="7"/>
  <c r="C2012" i="7"/>
  <c r="C2013" i="7"/>
  <c r="C5146" i="7"/>
  <c r="C2014" i="7"/>
  <c r="C2015" i="7"/>
  <c r="C7139" i="7"/>
  <c r="C2016" i="7"/>
  <c r="C2017" i="7"/>
  <c r="C5152" i="7"/>
  <c r="C2018" i="7"/>
  <c r="C4622" i="7"/>
  <c r="C5155" i="7"/>
  <c r="C5156" i="7"/>
  <c r="C4623" i="7"/>
  <c r="C4624" i="7"/>
  <c r="C2019" i="7"/>
  <c r="C2020" i="7"/>
  <c r="C2021" i="7"/>
  <c r="C2022" i="7"/>
  <c r="C4625" i="7"/>
  <c r="C2023" i="7"/>
  <c r="C2024" i="7"/>
  <c r="C2025" i="7"/>
  <c r="C2026" i="7"/>
  <c r="C7140" i="7"/>
  <c r="C7141" i="7"/>
  <c r="C4626" i="7"/>
  <c r="C2027" i="7"/>
  <c r="C4627" i="7"/>
  <c r="C2028" i="7"/>
  <c r="C6354" i="7"/>
  <c r="C6355" i="7"/>
  <c r="C6356" i="7"/>
  <c r="C6357" i="7"/>
  <c r="C6358" i="7"/>
  <c r="C6359" i="7"/>
  <c r="C6360" i="7"/>
  <c r="C2029" i="7"/>
  <c r="C2030" i="7"/>
  <c r="C4628" i="7"/>
  <c r="C2032" i="7"/>
  <c r="C2033" i="7"/>
  <c r="C4629" i="7"/>
  <c r="C2034" i="7"/>
  <c r="C5188" i="7"/>
  <c r="C4630" i="7"/>
  <c r="C5190" i="7"/>
  <c r="C6361" i="7"/>
  <c r="C6362" i="7"/>
  <c r="C6363" i="7"/>
  <c r="C4631" i="7"/>
  <c r="C4632" i="7"/>
  <c r="C4633" i="7"/>
  <c r="C2035" i="7"/>
  <c r="C2036" i="7"/>
  <c r="C2037" i="7"/>
  <c r="C2038" i="7"/>
  <c r="C2039" i="7"/>
  <c r="C5202" i="7"/>
  <c r="C2040" i="7"/>
  <c r="C4634" i="7"/>
  <c r="C4635" i="7"/>
  <c r="C2041" i="7"/>
  <c r="C5207" i="7"/>
  <c r="C2042" i="7"/>
  <c r="C5209" i="7"/>
  <c r="C4636" i="7"/>
  <c r="C2043" i="7"/>
  <c r="C4637" i="7"/>
  <c r="C2045" i="7"/>
  <c r="C5214" i="7"/>
  <c r="C2046" i="7"/>
  <c r="C2047" i="7"/>
  <c r="C2048" i="7"/>
  <c r="C4638" i="7"/>
  <c r="C4639" i="7"/>
  <c r="C5220" i="7"/>
  <c r="C2049" i="7"/>
  <c r="C4640" i="7"/>
  <c r="C4641" i="7"/>
  <c r="C4642" i="7"/>
  <c r="C2050" i="7"/>
  <c r="C2051" i="7"/>
  <c r="C2052" i="7"/>
  <c r="C4643" i="7"/>
  <c r="C2053" i="7"/>
  <c r="C2054" i="7"/>
  <c r="C2055" i="7"/>
  <c r="C5232" i="7"/>
  <c r="C5233" i="7"/>
  <c r="C2056" i="7"/>
  <c r="C2057" i="7"/>
  <c r="C2058" i="7"/>
  <c r="C2059" i="7"/>
  <c r="C4644" i="7"/>
  <c r="C4646" i="7"/>
  <c r="C4647" i="7"/>
  <c r="C2060" i="7"/>
  <c r="C2061" i="7"/>
  <c r="C2062" i="7"/>
  <c r="C2063" i="7"/>
  <c r="C6364" i="7"/>
  <c r="C2064" i="7"/>
  <c r="C4648" i="7"/>
  <c r="C5248" i="7"/>
  <c r="C5249" i="7"/>
  <c r="C4649" i="7"/>
  <c r="C2065" i="7"/>
  <c r="C2066" i="7"/>
  <c r="C2067" i="7"/>
  <c r="C2068" i="7"/>
  <c r="C2069" i="7"/>
  <c r="C5256" i="7"/>
  <c r="C4650" i="7"/>
  <c r="C4651" i="7"/>
  <c r="C5259" i="7"/>
  <c r="C4652" i="7"/>
  <c r="C2070" i="7"/>
  <c r="C2071" i="7"/>
  <c r="C2072" i="7"/>
  <c r="C2073" i="7"/>
  <c r="C2074" i="7"/>
  <c r="C2075" i="7"/>
  <c r="C2076" i="7"/>
  <c r="C2077" i="7"/>
  <c r="C4653" i="7"/>
  <c r="C4654" i="7"/>
  <c r="C4655" i="7"/>
  <c r="C4656" i="7"/>
  <c r="C5273" i="7"/>
  <c r="C5274" i="7"/>
  <c r="C5275" i="7"/>
  <c r="C5276" i="7"/>
  <c r="C4658" i="7"/>
  <c r="C4659" i="7"/>
  <c r="C7142" i="7"/>
  <c r="C4660" i="7"/>
  <c r="C4661" i="7"/>
  <c r="C4662" i="7"/>
  <c r="C2078" i="7"/>
  <c r="C5284" i="7"/>
  <c r="C4663" i="7"/>
  <c r="C2079" i="7"/>
  <c r="C2080" i="7"/>
  <c r="C4665" i="7"/>
  <c r="C7143" i="7"/>
  <c r="C4666" i="7"/>
  <c r="C5291" i="7"/>
  <c r="C5292" i="7"/>
  <c r="C5293" i="7"/>
  <c r="C2081" i="7"/>
  <c r="C2082" i="7"/>
  <c r="C2083" i="7"/>
  <c r="C4667" i="7"/>
  <c r="C5298" i="7"/>
  <c r="C4669" i="7"/>
  <c r="C4670" i="7"/>
  <c r="C2084" i="7"/>
  <c r="C2085" i="7"/>
  <c r="C4672" i="7"/>
  <c r="C2086" i="7"/>
  <c r="C4675" i="7"/>
  <c r="C2087" i="7"/>
  <c r="C2088" i="7"/>
  <c r="C4676" i="7"/>
  <c r="C4677" i="7"/>
  <c r="C2089" i="7"/>
  <c r="C4678" i="7"/>
  <c r="C2090" i="7"/>
  <c r="C4679" i="7"/>
  <c r="C2091" i="7"/>
  <c r="C2092" i="7"/>
  <c r="C2093" i="7"/>
  <c r="C2094" i="7"/>
  <c r="C2095" i="7"/>
  <c r="C4680" i="7"/>
  <c r="C6365" i="7"/>
  <c r="C6366" i="7"/>
  <c r="C6367" i="7"/>
  <c r="C5323" i="7"/>
  <c r="C5324" i="7"/>
  <c r="C5325" i="7"/>
  <c r="C5326" i="7"/>
  <c r="C2096" i="7"/>
  <c r="C2097" i="7"/>
  <c r="C2098" i="7"/>
  <c r="C5330" i="7"/>
  <c r="C4681" i="7"/>
  <c r="C2099" i="7"/>
  <c r="C2100" i="7"/>
  <c r="C2101" i="7"/>
  <c r="C5335" i="7"/>
  <c r="C5336" i="7"/>
  <c r="C5337" i="7"/>
  <c r="C4682" i="7"/>
  <c r="C2102" i="7"/>
  <c r="C5340" i="7"/>
  <c r="C5341" i="7"/>
  <c r="C5342" i="7"/>
  <c r="C5343" i="7"/>
  <c r="C4683" i="7"/>
  <c r="C2103" i="7"/>
  <c r="C2104" i="7"/>
  <c r="C2105" i="7"/>
  <c r="C2106" i="7"/>
  <c r="C5349" i="7"/>
  <c r="C2107" i="7"/>
  <c r="C4684" i="7"/>
  <c r="C4685" i="7"/>
  <c r="C6368" i="7"/>
  <c r="C5354" i="7"/>
  <c r="C2108" i="7"/>
  <c r="C2109" i="7"/>
  <c r="C2110" i="7"/>
  <c r="C2111" i="7"/>
  <c r="C4686" i="7"/>
  <c r="C2112" i="7"/>
  <c r="C4687" i="7"/>
  <c r="C2113" i="7"/>
  <c r="C2114" i="7"/>
  <c r="C2115" i="7"/>
  <c r="C2116" i="7"/>
  <c r="C2117" i="7"/>
  <c r="C2118" i="7"/>
  <c r="C6369" i="7"/>
  <c r="C5369" i="7"/>
  <c r="C5370" i="7"/>
  <c r="C5371" i="7"/>
  <c r="C4688" i="7"/>
  <c r="C4689" i="7"/>
  <c r="C4690" i="7"/>
  <c r="C4691" i="7"/>
  <c r="C6370" i="7"/>
  <c r="C2119" i="7"/>
  <c r="C4692" i="7"/>
  <c r="C2120" i="7"/>
  <c r="C2121" i="7"/>
  <c r="C2122" i="7"/>
  <c r="C4693" i="7"/>
  <c r="C4694" i="7"/>
  <c r="C2123" i="7"/>
  <c r="C2124" i="7"/>
  <c r="C2125" i="7"/>
  <c r="C5387" i="7"/>
  <c r="C2126" i="7"/>
  <c r="C2127" i="7"/>
  <c r="C4697" i="7"/>
  <c r="C2128" i="7"/>
  <c r="C2129" i="7"/>
  <c r="C4698" i="7"/>
  <c r="C7144" i="7"/>
  <c r="C4699" i="7"/>
  <c r="C4700" i="7"/>
  <c r="C2130" i="7"/>
  <c r="C2131" i="7"/>
  <c r="C2132" i="7"/>
  <c r="C5400" i="7"/>
  <c r="C2133" i="7"/>
  <c r="C2134" i="7"/>
  <c r="C2135" i="7"/>
  <c r="C5404" i="7"/>
  <c r="C5405" i="7"/>
  <c r="C5406" i="7"/>
  <c r="C5407" i="7"/>
  <c r="C4701" i="7"/>
  <c r="C4702" i="7"/>
  <c r="C2136" i="7"/>
  <c r="C2137" i="7"/>
  <c r="C2138" i="7"/>
  <c r="C5413" i="7"/>
  <c r="C2139" i="7"/>
  <c r="C2140" i="7"/>
  <c r="C2141" i="7"/>
  <c r="C2142" i="7"/>
  <c r="C7145" i="7"/>
  <c r="C2143" i="7"/>
  <c r="C2144" i="7"/>
  <c r="C4704" i="7"/>
  <c r="C5422" i="7"/>
  <c r="C2145" i="7"/>
  <c r="C2146" i="7"/>
  <c r="C2147" i="7"/>
  <c r="C2148" i="7"/>
  <c r="C4705" i="7"/>
  <c r="C2149" i="7"/>
  <c r="C5429" i="7"/>
  <c r="C2150" i="7"/>
  <c r="C2151" i="7"/>
  <c r="C2153" i="7"/>
  <c r="C2154" i="7"/>
  <c r="C2155" i="7"/>
  <c r="C2156" i="7"/>
  <c r="C2157" i="7"/>
  <c r="C2158" i="7"/>
  <c r="C2159" i="7"/>
  <c r="C2160" i="7"/>
  <c r="C4708" i="7"/>
  <c r="C4709" i="7"/>
  <c r="C7146" i="7"/>
  <c r="C2161" i="7"/>
  <c r="C2162" i="7"/>
  <c r="C6371" i="7"/>
  <c r="C2163" i="7"/>
  <c r="C2164" i="7"/>
  <c r="C2165" i="7"/>
  <c r="C4710" i="7"/>
  <c r="C2166" i="7"/>
  <c r="C5451" i="7"/>
  <c r="C2167" i="7"/>
  <c r="C2168" i="7"/>
  <c r="C2169" i="7"/>
  <c r="C2170" i="7"/>
  <c r="C2171" i="7"/>
  <c r="C2172" i="7"/>
  <c r="C4711" i="7"/>
  <c r="C4712" i="7"/>
  <c r="C2173" i="7"/>
  <c r="C6372" i="7"/>
  <c r="C2174" i="7"/>
  <c r="C5463" i="7"/>
  <c r="C4713" i="7"/>
  <c r="C4714" i="7"/>
  <c r="C6373" i="7"/>
  <c r="C6374" i="7"/>
  <c r="C4715" i="7"/>
  <c r="C4716" i="7"/>
  <c r="C2175" i="7"/>
  <c r="C4717" i="7"/>
  <c r="C4718" i="7"/>
  <c r="C4719" i="7"/>
  <c r="C2176" i="7"/>
  <c r="C2177" i="7"/>
  <c r="C2178" i="7"/>
  <c r="C2179" i="7"/>
  <c r="C2180" i="7"/>
  <c r="C2181" i="7"/>
  <c r="C2182" i="7"/>
  <c r="C4720" i="7"/>
  <c r="C4721" i="7"/>
  <c r="C4722" i="7"/>
  <c r="C4723" i="7"/>
  <c r="C4724" i="7"/>
  <c r="C2183" i="7"/>
  <c r="C2184" i="7"/>
  <c r="C5488" i="7"/>
  <c r="C4725" i="7"/>
  <c r="C2185" i="7"/>
  <c r="C2186" i="7"/>
  <c r="C2187" i="7"/>
  <c r="C2188" i="7"/>
  <c r="C2189" i="7"/>
  <c r="C4726" i="7"/>
  <c r="C4727" i="7"/>
  <c r="C5497" i="7"/>
  <c r="C2190" i="7"/>
  <c r="C2191" i="7"/>
  <c r="C2192" i="7"/>
  <c r="C2193" i="7"/>
  <c r="C5502" i="7"/>
  <c r="C5503" i="7"/>
  <c r="C2194" i="7"/>
  <c r="C2195" i="7"/>
  <c r="C5506" i="7"/>
  <c r="C2196" i="7"/>
  <c r="C2197" i="7"/>
  <c r="C2198" i="7"/>
  <c r="C2199" i="7"/>
  <c r="C4728" i="7"/>
  <c r="C2200" i="7"/>
  <c r="C2201" i="7"/>
  <c r="C2202" i="7"/>
  <c r="C2203" i="7"/>
  <c r="C2204" i="7"/>
  <c r="C2205" i="7"/>
  <c r="C2206" i="7"/>
  <c r="C2207" i="7"/>
  <c r="C2208" i="7"/>
  <c r="C2209" i="7"/>
  <c r="C2210" i="7"/>
  <c r="C2211" i="7"/>
  <c r="C2212" i="7"/>
  <c r="C2213" i="7"/>
  <c r="C5526" i="7"/>
  <c r="C5527" i="7"/>
  <c r="C5528" i="7"/>
  <c r="C2214" i="7"/>
  <c r="C4729" i="7"/>
  <c r="C2215" i="7"/>
  <c r="C2216" i="7"/>
  <c r="C2217" i="7"/>
  <c r="C4730" i="7"/>
  <c r="C4731" i="7"/>
  <c r="C2218" i="7"/>
  <c r="C4732" i="7"/>
  <c r="C4733" i="7"/>
  <c r="C2219" i="7"/>
  <c r="C2220" i="7"/>
  <c r="C2221" i="7"/>
  <c r="C2222" i="7"/>
  <c r="C2223" i="7"/>
  <c r="C4734" i="7"/>
  <c r="C4735" i="7"/>
  <c r="C2224" i="7"/>
  <c r="C6375" i="7"/>
  <c r="C2225" i="7"/>
  <c r="C5549" i="7"/>
  <c r="C4736" i="7"/>
  <c r="C4737" i="7"/>
  <c r="C2226" i="7"/>
  <c r="C2227" i="7"/>
  <c r="C2228" i="7"/>
  <c r="C4738" i="7"/>
  <c r="C4739" i="7"/>
  <c r="C4740" i="7"/>
  <c r="C2229" i="7"/>
  <c r="C5559" i="7"/>
  <c r="C2230" i="7"/>
  <c r="C2231" i="7"/>
  <c r="C2232" i="7"/>
  <c r="C2233" i="7"/>
  <c r="C2234" i="7"/>
  <c r="C2235" i="7"/>
  <c r="C2236" i="7"/>
  <c r="C2237" i="7"/>
  <c r="C2238" i="7"/>
  <c r="C4741" i="7"/>
  <c r="C4742" i="7"/>
  <c r="C2239" i="7"/>
  <c r="C6376" i="7"/>
  <c r="C5573" i="7"/>
  <c r="C2240" i="7"/>
  <c r="C2241" i="7"/>
  <c r="C5576" i="7"/>
  <c r="C2242" i="7"/>
  <c r="C2243" i="7"/>
  <c r="C2244" i="7"/>
  <c r="C5580" i="7"/>
  <c r="C5581" i="7"/>
  <c r="C2245" i="7"/>
  <c r="C2246" i="7"/>
  <c r="C2247" i="7"/>
  <c r="C2249" i="7"/>
  <c r="C2250" i="7"/>
  <c r="C2251" i="7"/>
  <c r="C4743" i="7"/>
  <c r="C2252" i="7"/>
  <c r="C4744" i="7"/>
  <c r="C5591" i="7"/>
  <c r="C2253" i="7"/>
  <c r="C4746" i="7"/>
  <c r="C2254" i="7"/>
  <c r="C2255" i="7"/>
  <c r="C5596" i="7"/>
  <c r="C5597" i="7"/>
  <c r="C5598" i="7"/>
  <c r="C4747" i="7"/>
  <c r="C2256" i="7"/>
  <c r="C2257" i="7"/>
  <c r="C2258" i="7"/>
  <c r="C2259" i="7"/>
  <c r="C4748" i="7"/>
  <c r="C2260" i="7"/>
  <c r="C2261" i="7"/>
  <c r="C4749" i="7"/>
  <c r="C2262" i="7"/>
  <c r="C2263" i="7"/>
  <c r="C2264" i="7"/>
  <c r="C2265" i="7"/>
  <c r="C2266" i="7"/>
  <c r="C4750" i="7"/>
  <c r="C4751" i="7"/>
  <c r="C4752" i="7"/>
  <c r="C4753" i="7"/>
  <c r="C4754" i="7"/>
  <c r="C4756" i="7"/>
  <c r="C4757" i="7"/>
  <c r="C4758" i="7"/>
  <c r="C4759" i="7"/>
  <c r="C4760" i="7"/>
  <c r="C4761" i="7"/>
  <c r="C4762" i="7"/>
  <c r="C4763" i="7"/>
  <c r="C5626" i="7"/>
  <c r="C5627" i="7"/>
  <c r="C5628" i="7"/>
  <c r="C2267" i="7"/>
  <c r="C2268" i="7"/>
  <c r="C2269" i="7"/>
  <c r="C5632" i="7"/>
  <c r="C2270" i="7"/>
  <c r="C2271" i="7"/>
  <c r="C2272" i="7"/>
  <c r="C2273" i="7"/>
  <c r="C2274" i="7"/>
  <c r="C2275" i="7"/>
  <c r="C4764" i="7"/>
  <c r="C4765" i="7"/>
  <c r="C4766" i="7"/>
  <c r="C2276" i="7"/>
  <c r="C4767" i="7"/>
  <c r="C4768" i="7"/>
  <c r="C4769" i="7"/>
  <c r="C2277" i="7"/>
  <c r="C2278" i="7"/>
  <c r="C2279" i="7"/>
  <c r="C4770" i="7"/>
  <c r="C2280" i="7"/>
  <c r="C2281" i="7"/>
  <c r="C2282" i="7"/>
  <c r="C2283" i="7"/>
  <c r="C2284" i="7"/>
  <c r="C5655" i="7"/>
  <c r="C2285" i="7"/>
  <c r="C2286" i="7"/>
  <c r="C5658" i="7"/>
  <c r="C4771" i="7"/>
  <c r="C4772" i="7"/>
  <c r="C4773" i="7"/>
  <c r="C4774" i="7"/>
  <c r="C6377" i="7"/>
  <c r="C5664" i="7"/>
  <c r="C2288" i="7"/>
  <c r="C2289" i="7"/>
  <c r="C5667" i="7"/>
  <c r="C5668" i="7"/>
  <c r="C5669" i="7"/>
  <c r="C2290" i="7"/>
  <c r="C2291" i="7"/>
  <c r="C2292" i="7"/>
  <c r="C2293" i="7"/>
  <c r="C2294" i="7"/>
  <c r="C4775" i="7"/>
  <c r="C2295" i="7"/>
  <c r="C2296" i="7"/>
  <c r="C2297" i="7"/>
  <c r="C2298" i="7"/>
  <c r="C2299" i="7"/>
  <c r="C2300" i="7"/>
  <c r="C2301" i="7"/>
  <c r="C5683" i="7"/>
  <c r="C2302" i="7"/>
  <c r="C4776" i="7"/>
  <c r="C2303" i="7"/>
  <c r="C2304" i="7"/>
  <c r="C2305" i="7"/>
  <c r="C2306" i="7"/>
  <c r="C4777" i="7"/>
  <c r="C5691" i="7"/>
  <c r="C2307" i="7"/>
  <c r="C2308" i="7"/>
  <c r="C2309" i="7"/>
  <c r="C2310" i="7"/>
  <c r="C2311" i="7"/>
  <c r="C4778" i="7"/>
  <c r="C5698" i="7"/>
  <c r="C2312" i="7"/>
  <c r="C2313" i="7"/>
  <c r="C2314" i="7"/>
  <c r="C5702" i="7"/>
  <c r="C2315" i="7"/>
  <c r="C2316" i="7"/>
  <c r="C5705" i="7"/>
  <c r="C2317" i="7"/>
  <c r="C2318" i="7"/>
  <c r="C4779" i="7"/>
  <c r="C2319" i="7"/>
  <c r="C5710" i="7"/>
  <c r="C7147" i="7"/>
  <c r="C5712" i="7"/>
  <c r="C2320" i="7"/>
  <c r="C2321" i="7"/>
  <c r="C2322" i="7"/>
  <c r="C2323" i="7"/>
  <c r="C2324" i="7"/>
  <c r="C2325" i="7"/>
  <c r="C2326" i="7"/>
  <c r="C2327" i="7"/>
  <c r="C2328" i="7"/>
  <c r="C2329" i="7"/>
  <c r="C2330" i="7"/>
  <c r="C2331" i="7"/>
  <c r="C2332" i="7"/>
  <c r="C2333" i="7"/>
  <c r="C2334" i="7"/>
  <c r="C4781" i="7"/>
  <c r="C4782" i="7"/>
  <c r="C4783" i="7"/>
  <c r="C7148" i="7"/>
  <c r="C2335" i="7"/>
  <c r="C2336" i="7"/>
  <c r="C2337" i="7"/>
  <c r="C4784" i="7"/>
  <c r="C2338" i="7"/>
  <c r="C4785" i="7"/>
  <c r="C7149" i="7"/>
  <c r="C2339" i="7"/>
  <c r="C2340" i="7"/>
  <c r="C2341" i="7"/>
  <c r="C5742" i="7"/>
  <c r="C2342" i="7"/>
  <c r="C2343" i="7"/>
  <c r="C6378" i="7"/>
  <c r="C6379" i="7"/>
  <c r="C6380" i="7"/>
  <c r="C6381" i="7"/>
  <c r="C6382" i="7"/>
  <c r="C6383" i="7"/>
  <c r="C6384" i="7"/>
  <c r="C6385" i="7"/>
  <c r="C6386" i="7"/>
  <c r="C6387" i="7"/>
  <c r="C2344" i="7"/>
  <c r="C2345" i="7"/>
  <c r="C2346" i="7"/>
  <c r="C2347" i="7"/>
  <c r="C2348" i="7"/>
  <c r="C2350" i="7"/>
  <c r="C2351" i="7"/>
  <c r="C2352" i="7"/>
  <c r="C2354" i="7"/>
  <c r="C2355" i="7"/>
  <c r="C2356" i="7"/>
  <c r="C2357" i="7"/>
  <c r="C2358" i="7"/>
  <c r="C2359" i="7"/>
  <c r="C2360" i="7"/>
  <c r="C2361" i="7"/>
  <c r="C2363" i="7"/>
  <c r="C4786" i="7"/>
  <c r="C4787" i="7"/>
  <c r="C4788" i="7"/>
  <c r="C4789" i="7"/>
  <c r="C2364" i="7"/>
  <c r="C2365" i="7"/>
  <c r="C2366" i="7"/>
  <c r="C2367" i="7"/>
  <c r="C2368" i="7"/>
  <c r="C2369" i="7"/>
  <c r="C2370" i="7"/>
  <c r="C2371" i="7"/>
  <c r="C2372" i="7"/>
  <c r="C2373" i="7"/>
  <c r="C2374" i="7"/>
  <c r="C2375" i="7"/>
  <c r="C2376" i="7"/>
  <c r="C2377" i="7"/>
  <c r="C2378" i="7"/>
  <c r="C2379" i="7"/>
  <c r="C2380" i="7"/>
  <c r="C2381" i="7"/>
  <c r="C2382" i="7"/>
  <c r="C4790" i="7"/>
  <c r="C2383" i="7"/>
  <c r="C2384" i="7"/>
  <c r="C2385" i="7"/>
  <c r="C5799" i="7"/>
  <c r="C4791" i="7"/>
  <c r="C2386" i="7"/>
  <c r="C4792" i="7"/>
  <c r="C2387" i="7"/>
  <c r="C2389" i="7"/>
  <c r="C2390" i="7"/>
  <c r="C2391" i="7"/>
  <c r="C2392" i="7"/>
  <c r="C4793" i="7"/>
  <c r="C4794" i="7"/>
  <c r="C2393" i="7"/>
  <c r="C2394" i="7"/>
  <c r="C5812" i="7"/>
  <c r="C2395" i="7"/>
  <c r="C2396" i="7"/>
  <c r="C2397" i="7"/>
  <c r="C2398" i="7"/>
  <c r="C4795" i="7"/>
  <c r="C2399" i="7"/>
  <c r="C2400" i="7"/>
  <c r="C2401" i="7"/>
  <c r="C2403" i="7"/>
  <c r="C4796" i="7"/>
  <c r="C2404" i="7"/>
  <c r="C2406" i="7"/>
  <c r="C2407" i="7"/>
  <c r="C2408" i="7"/>
  <c r="C4797" i="7"/>
  <c r="C2409" i="7"/>
  <c r="C2410" i="7"/>
  <c r="C2411" i="7"/>
  <c r="C2412" i="7"/>
  <c r="C2413" i="7"/>
  <c r="C2414" i="7"/>
  <c r="C2415" i="7"/>
  <c r="C5835" i="7"/>
  <c r="C5836" i="7"/>
  <c r="C5837" i="7"/>
  <c r="C2416" i="7"/>
  <c r="C2417" i="7"/>
  <c r="C2418" i="7"/>
  <c r="C4798" i="7"/>
  <c r="C2419" i="7"/>
  <c r="C2420" i="7"/>
  <c r="C2421" i="7"/>
  <c r="C2422" i="7"/>
  <c r="C4800" i="7"/>
  <c r="C2423" i="7"/>
  <c r="C2424" i="7"/>
  <c r="C2425" i="7"/>
  <c r="C2426" i="7"/>
  <c r="C2427" i="7"/>
  <c r="C2428" i="7"/>
  <c r="C2429" i="7"/>
  <c r="C4801" i="7"/>
  <c r="C2430" i="7"/>
  <c r="C2432" i="7"/>
  <c r="C2433" i="7"/>
  <c r="C2434" i="7"/>
  <c r="C5859" i="7"/>
  <c r="C2435" i="7"/>
  <c r="C2436" i="7"/>
  <c r="C2438" i="7"/>
  <c r="C2439" i="7"/>
  <c r="C2440" i="7"/>
  <c r="C2441" i="7"/>
  <c r="C2442" i="7"/>
  <c r="C2443" i="7"/>
  <c r="C2444" i="7"/>
  <c r="C2445" i="7"/>
  <c r="C2446" i="7"/>
  <c r="C2447" i="7"/>
  <c r="C2448" i="7"/>
  <c r="C4802" i="7"/>
  <c r="C4804" i="7"/>
  <c r="C4805" i="7"/>
  <c r="C4806" i="7"/>
  <c r="C4807" i="7"/>
  <c r="C2449" i="7"/>
  <c r="C5879" i="7"/>
  <c r="C5880" i="7"/>
  <c r="C2450" i="7"/>
  <c r="C2451" i="7"/>
  <c r="C2452" i="7"/>
  <c r="C2453" i="7"/>
  <c r="C2454" i="7"/>
  <c r="C6388" i="7"/>
  <c r="C2455" i="7"/>
  <c r="C2456" i="7"/>
  <c r="C2457" i="7"/>
  <c r="C2458" i="7"/>
  <c r="C5891" i="7"/>
  <c r="C2459" i="7"/>
  <c r="C2460" i="7"/>
  <c r="C2461" i="7"/>
  <c r="C2462" i="7"/>
  <c r="C2463" i="7"/>
  <c r="C2464" i="7"/>
  <c r="C2465" i="7"/>
  <c r="C2466" i="7"/>
  <c r="C4808" i="7"/>
  <c r="C4809" i="7"/>
  <c r="C4811" i="7"/>
  <c r="C2467" i="7"/>
  <c r="C4812" i="7"/>
  <c r="C2468" i="7"/>
  <c r="C5906" i="7"/>
  <c r="C5907" i="7"/>
  <c r="C5908" i="7"/>
  <c r="C2469" i="7"/>
  <c r="C2470" i="7"/>
  <c r="C2471" i="7"/>
  <c r="C2472" i="7"/>
  <c r="C5913" i="7"/>
  <c r="C5914" i="7"/>
  <c r="C2473" i="7"/>
  <c r="C5916" i="7"/>
  <c r="C2474" i="7"/>
  <c r="C2475" i="7"/>
  <c r="C2477" i="7"/>
  <c r="C2478" i="7"/>
  <c r="C2479" i="7"/>
  <c r="C5922" i="7"/>
  <c r="C2480" i="7"/>
  <c r="C5924" i="7"/>
  <c r="C5925" i="7"/>
  <c r="C2481" i="7"/>
  <c r="C5927" i="7"/>
  <c r="C5928" i="7"/>
  <c r="C5929" i="7"/>
  <c r="C2482" i="7"/>
  <c r="C2483" i="7"/>
  <c r="C2484" i="7"/>
  <c r="C2485" i="7"/>
  <c r="C4815" i="7"/>
  <c r="C4816" i="7"/>
  <c r="C5936" i="7"/>
  <c r="C5937" i="7"/>
  <c r="C5938" i="7"/>
  <c r="C5939" i="7"/>
  <c r="C5940" i="7"/>
  <c r="C5941" i="7"/>
  <c r="C2486" i="7"/>
  <c r="C5943" i="7"/>
  <c r="C2487" i="7"/>
  <c r="C5945" i="7"/>
  <c r="C5946" i="7"/>
  <c r="C5947" i="7"/>
  <c r="C4817" i="7"/>
  <c r="C4818" i="7"/>
  <c r="C6389" i="7"/>
  <c r="C2488" i="7"/>
  <c r="C6390" i="7"/>
  <c r="C2489" i="7"/>
  <c r="C6391" i="7"/>
  <c r="C6392" i="7"/>
  <c r="C2490" i="7"/>
  <c r="C6393" i="7"/>
  <c r="C6394" i="7"/>
  <c r="C2491" i="7"/>
  <c r="C2492" i="7"/>
  <c r="C2493" i="7"/>
  <c r="C4819" i="7"/>
  <c r="C6395" i="7"/>
  <c r="C6396" i="7"/>
  <c r="C6397" i="7"/>
  <c r="C6398" i="7"/>
  <c r="C6399" i="7"/>
  <c r="C6400" i="7"/>
  <c r="C2494" i="7"/>
  <c r="C2495" i="7"/>
  <c r="C2496" i="7"/>
  <c r="C2497" i="7"/>
  <c r="C2498" i="7"/>
  <c r="C2499" i="7"/>
  <c r="C2500" i="7"/>
  <c r="C2501" i="7"/>
  <c r="C2502" i="7"/>
  <c r="C2503" i="7"/>
  <c r="C2504" i="7"/>
  <c r="C2505" i="7"/>
  <c r="C2506" i="7"/>
  <c r="C2507" i="7"/>
  <c r="C2508" i="7"/>
  <c r="C2509" i="7"/>
  <c r="C2510" i="7"/>
  <c r="C2511" i="7"/>
  <c r="C2513" i="7"/>
  <c r="C2514" i="7"/>
  <c r="C2515" i="7"/>
  <c r="C2516" i="7"/>
  <c r="C2517" i="7"/>
  <c r="C2518" i="7"/>
  <c r="C2519" i="7"/>
  <c r="C2520" i="7"/>
  <c r="C2521" i="7"/>
  <c r="C2522" i="7"/>
  <c r="C2523" i="7"/>
  <c r="C4820" i="7"/>
  <c r="C4821" i="7"/>
  <c r="C4822" i="7"/>
  <c r="C4823" i="7"/>
  <c r="C6401" i="7"/>
  <c r="C6402" i="7"/>
  <c r="C6403" i="7"/>
  <c r="C6404" i="7"/>
  <c r="C6405" i="7"/>
  <c r="C6406" i="7"/>
  <c r="C6407" i="7"/>
  <c r="C6408" i="7"/>
  <c r="C6409" i="7"/>
  <c r="C6410" i="7"/>
  <c r="C6411" i="7"/>
  <c r="C6412" i="7"/>
  <c r="C6413" i="7"/>
  <c r="C6414" i="7"/>
  <c r="C6415" i="7"/>
  <c r="C6416" i="7"/>
  <c r="C6417" i="7"/>
  <c r="C6418" i="7"/>
  <c r="C6419" i="7"/>
  <c r="C6420" i="7"/>
  <c r="C6421" i="7"/>
  <c r="C6422" i="7"/>
  <c r="C6423" i="7"/>
  <c r="C6424" i="7"/>
  <c r="C6425" i="7"/>
  <c r="C6426" i="7"/>
  <c r="C6427" i="7"/>
  <c r="C6029"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4824" i="7"/>
  <c r="C4825" i="7"/>
  <c r="C4826" i="7"/>
  <c r="C4827" i="7"/>
  <c r="C4828" i="7"/>
  <c r="C4829" i="7"/>
  <c r="C4830" i="7"/>
  <c r="C4831" i="7"/>
  <c r="C4832" i="7"/>
  <c r="C4833" i="7"/>
  <c r="C4834" i="7"/>
  <c r="C4835" i="7"/>
  <c r="C4836" i="7"/>
  <c r="C4837" i="7"/>
  <c r="C4838" i="7"/>
  <c r="C4839" i="7"/>
  <c r="C4840" i="7"/>
  <c r="C4841" i="7"/>
  <c r="C4842" i="7"/>
  <c r="C4843" i="7"/>
  <c r="C4844" i="7"/>
  <c r="C4845" i="7"/>
  <c r="C4846" i="7"/>
  <c r="C4847" i="7"/>
  <c r="C4848" i="7"/>
  <c r="C4849" i="7"/>
  <c r="C4850" i="7"/>
  <c r="C4851" i="7"/>
  <c r="C4852" i="7"/>
  <c r="C4853" i="7"/>
  <c r="C4854" i="7"/>
  <c r="C4855" i="7"/>
  <c r="C4856" i="7"/>
  <c r="C4857" i="7"/>
  <c r="C4858" i="7"/>
  <c r="C4859" i="7"/>
  <c r="C4860" i="7"/>
  <c r="C4861" i="7"/>
  <c r="C4862" i="7"/>
  <c r="C4863" i="7"/>
  <c r="C4864" i="7"/>
  <c r="C4865" i="7"/>
  <c r="C4866" i="7"/>
  <c r="C4867" i="7"/>
  <c r="C4868" i="7"/>
  <c r="C4869" i="7"/>
  <c r="C4870" i="7"/>
  <c r="C4871" i="7"/>
  <c r="C4872" i="7"/>
  <c r="C4873" i="7"/>
  <c r="C4874" i="7"/>
  <c r="C4875" i="7"/>
  <c r="C4876" i="7"/>
  <c r="C4877" i="7"/>
  <c r="C4878" i="7"/>
  <c r="C4879" i="7"/>
  <c r="C4880" i="7"/>
  <c r="C4881" i="7"/>
  <c r="C4882" i="7"/>
  <c r="C4883" i="7"/>
  <c r="C4884" i="7"/>
  <c r="C4885" i="7"/>
  <c r="C4886" i="7"/>
  <c r="C4887" i="7"/>
  <c r="C4888" i="7"/>
  <c r="C4889" i="7"/>
  <c r="C4890" i="7"/>
  <c r="C4891" i="7"/>
  <c r="C6428" i="7"/>
  <c r="C6429" i="7"/>
  <c r="C6430" i="7"/>
  <c r="C6431" i="7"/>
  <c r="C6432" i="7"/>
  <c r="C6433" i="7"/>
  <c r="C6434" i="7"/>
  <c r="C6435" i="7"/>
  <c r="C6436" i="7"/>
  <c r="C6437" i="7"/>
  <c r="C6438" i="7"/>
  <c r="C6439" i="7"/>
  <c r="C6440" i="7"/>
  <c r="C6441" i="7"/>
  <c r="C6442" i="7"/>
  <c r="C6443" i="7"/>
  <c r="C6444" i="7"/>
  <c r="C6445" i="7"/>
  <c r="C6446" i="7"/>
  <c r="C6447" i="7"/>
  <c r="C6448" i="7"/>
  <c r="C6449" i="7"/>
  <c r="C6450" i="7"/>
  <c r="C6451" i="7"/>
  <c r="C6452" i="7"/>
  <c r="C6453" i="7"/>
  <c r="C6454" i="7"/>
  <c r="C6455" i="7"/>
  <c r="C6456" i="7"/>
  <c r="C6457" i="7"/>
  <c r="C6458" i="7"/>
  <c r="C6459" i="7"/>
  <c r="C6460" i="7"/>
  <c r="C6461" i="7"/>
  <c r="C6462" i="7"/>
  <c r="C6463" i="7"/>
  <c r="C6464" i="7"/>
  <c r="C6465" i="7"/>
  <c r="C6466" i="7"/>
  <c r="C6467" i="7"/>
  <c r="C6468" i="7"/>
  <c r="C6469" i="7"/>
  <c r="C6470" i="7"/>
  <c r="C6471" i="7"/>
  <c r="C6472" i="7"/>
  <c r="C6473" i="7"/>
  <c r="C6474" i="7"/>
  <c r="C6475" i="7"/>
  <c r="C6476" i="7"/>
  <c r="C6477" i="7"/>
  <c r="C6478" i="7"/>
  <c r="C6479" i="7"/>
  <c r="C6480" i="7"/>
  <c r="C6481" i="7"/>
  <c r="C6482" i="7"/>
  <c r="C6483" i="7"/>
  <c r="C6484" i="7"/>
  <c r="C6485" i="7"/>
  <c r="C6486" i="7"/>
  <c r="C6487" i="7"/>
  <c r="C6488" i="7"/>
  <c r="C6489" i="7"/>
  <c r="C6490" i="7"/>
  <c r="C6491" i="7"/>
  <c r="C6492" i="7"/>
  <c r="C6493" i="7"/>
  <c r="C6494" i="7"/>
  <c r="C6495" i="7"/>
  <c r="C6496" i="7"/>
  <c r="C6497" i="7"/>
  <c r="C6498" i="7"/>
  <c r="C6499" i="7"/>
  <c r="C6500" i="7"/>
  <c r="C6501" i="7"/>
  <c r="C6502" i="7"/>
  <c r="C6503" i="7"/>
  <c r="C6504" i="7"/>
  <c r="C6505" i="7"/>
  <c r="C6506" i="7"/>
  <c r="C6507" i="7"/>
  <c r="C6508" i="7"/>
  <c r="C6509" i="7"/>
  <c r="C6510" i="7"/>
  <c r="C6511" i="7"/>
  <c r="C6512" i="7"/>
  <c r="C6513" i="7"/>
  <c r="C6514" i="7"/>
  <c r="C6515" i="7"/>
  <c r="C6516" i="7"/>
  <c r="C6517" i="7"/>
  <c r="C6518" i="7"/>
  <c r="C6519" i="7"/>
  <c r="C6520" i="7"/>
  <c r="C6521" i="7"/>
  <c r="C6522" i="7"/>
  <c r="C6523" i="7"/>
  <c r="C6524" i="7"/>
  <c r="C6525" i="7"/>
  <c r="C6526" i="7"/>
  <c r="C6527" i="7"/>
  <c r="C6528" i="7"/>
  <c r="C6529" i="7"/>
  <c r="C6530" i="7"/>
  <c r="C6531" i="7"/>
  <c r="C6532" i="7"/>
  <c r="C6533" i="7"/>
  <c r="C6534" i="7"/>
  <c r="C6535" i="7"/>
  <c r="C6536" i="7"/>
  <c r="C6537" i="7"/>
  <c r="C6538" i="7"/>
  <c r="C6539" i="7"/>
  <c r="C6540" i="7"/>
  <c r="C6541" i="7"/>
  <c r="C6542" i="7"/>
  <c r="C6543" i="7"/>
  <c r="C6544" i="7"/>
  <c r="C6545" i="7"/>
  <c r="C6546" i="7"/>
  <c r="C6547" i="7"/>
  <c r="C6548" i="7"/>
  <c r="C6549" i="7"/>
  <c r="C6550" i="7"/>
  <c r="C6551" i="7"/>
  <c r="C6552" i="7"/>
  <c r="C6553" i="7"/>
  <c r="C6554" i="7"/>
  <c r="C6555" i="7"/>
  <c r="C6556" i="7"/>
  <c r="C6557" i="7"/>
  <c r="C6558" i="7"/>
  <c r="C6559" i="7"/>
  <c r="C6560" i="7"/>
  <c r="C6561" i="7"/>
  <c r="C6562" i="7"/>
  <c r="C6563" i="7"/>
  <c r="C6564" i="7"/>
  <c r="C6565" i="7"/>
  <c r="C6566" i="7"/>
  <c r="C6567" i="7"/>
  <c r="C6568" i="7"/>
  <c r="C6569" i="7"/>
  <c r="C6570" i="7"/>
  <c r="C6571" i="7"/>
  <c r="C6572" i="7"/>
  <c r="C6573" i="7"/>
  <c r="C6574" i="7"/>
  <c r="C6575" i="7"/>
  <c r="C6576" i="7"/>
  <c r="C6577" i="7"/>
  <c r="C6578" i="7"/>
  <c r="C6579" i="7"/>
  <c r="C6580" i="7"/>
  <c r="C6581" i="7"/>
  <c r="C6582" i="7"/>
  <c r="C6583" i="7"/>
  <c r="C6584" i="7"/>
  <c r="C6585" i="7"/>
  <c r="C6586" i="7"/>
  <c r="C6587" i="7"/>
  <c r="C6588" i="7"/>
  <c r="C6589" i="7"/>
  <c r="C6590" i="7"/>
  <c r="C6591" i="7"/>
  <c r="C6592" i="7"/>
  <c r="C6593" i="7"/>
  <c r="C6594" i="7"/>
  <c r="C6595" i="7"/>
  <c r="C6596" i="7"/>
  <c r="C6597" i="7"/>
  <c r="C6598" i="7"/>
  <c r="C6599" i="7"/>
  <c r="C6600" i="7"/>
  <c r="C6601" i="7"/>
  <c r="C6602" i="7"/>
  <c r="C6603" i="7"/>
  <c r="C6604" i="7"/>
  <c r="C6605" i="7"/>
  <c r="C6606" i="7"/>
  <c r="C6607" i="7"/>
  <c r="C6608" i="7"/>
  <c r="C6609" i="7"/>
  <c r="C6610" i="7"/>
  <c r="C6611" i="7"/>
  <c r="C6612" i="7"/>
  <c r="C6613" i="7"/>
  <c r="C6614" i="7"/>
  <c r="C6615" i="7"/>
  <c r="C6616" i="7"/>
  <c r="C6617" i="7"/>
  <c r="C6618" i="7"/>
  <c r="C6619" i="7"/>
  <c r="C6620" i="7"/>
  <c r="C6621" i="7"/>
  <c r="C6622" i="7"/>
  <c r="C6623" i="7"/>
  <c r="C6624" i="7"/>
  <c r="C6625" i="7"/>
  <c r="C6626" i="7"/>
  <c r="C6627" i="7"/>
  <c r="C6628" i="7"/>
  <c r="C6629" i="7"/>
  <c r="C6630" i="7"/>
  <c r="C6631" i="7"/>
  <c r="C6632" i="7"/>
  <c r="C6633" i="7"/>
  <c r="C6634" i="7"/>
  <c r="C6635" i="7"/>
  <c r="C6636" i="7"/>
  <c r="C6637" i="7"/>
  <c r="C6638" i="7"/>
  <c r="C6639" i="7"/>
  <c r="C6640" i="7"/>
  <c r="C6641" i="7"/>
  <c r="C6642" i="7"/>
  <c r="C6643" i="7"/>
  <c r="C6644" i="7"/>
  <c r="C6645" i="7"/>
  <c r="C6646" i="7"/>
  <c r="C6647" i="7"/>
  <c r="C6648" i="7"/>
  <c r="C6649" i="7"/>
  <c r="C6650" i="7"/>
  <c r="C6651" i="7"/>
  <c r="C6652" i="7"/>
  <c r="C6653" i="7"/>
  <c r="C6654" i="7"/>
  <c r="C6655" i="7"/>
  <c r="C6656" i="7"/>
  <c r="C6657" i="7"/>
  <c r="C6658" i="7"/>
  <c r="C6659" i="7"/>
  <c r="C6660" i="7"/>
  <c r="C6661" i="7"/>
  <c r="C6662" i="7"/>
  <c r="C6663" i="7"/>
  <c r="C6664" i="7"/>
  <c r="C6665" i="7"/>
  <c r="C6666" i="7"/>
  <c r="C6667" i="7"/>
  <c r="C6668" i="7"/>
  <c r="C6669" i="7"/>
  <c r="C6670" i="7"/>
  <c r="C6671" i="7"/>
  <c r="C6672" i="7"/>
  <c r="C6673" i="7"/>
  <c r="C6674" i="7"/>
  <c r="C6675" i="7"/>
  <c r="C6676" i="7"/>
  <c r="C6677" i="7"/>
  <c r="C6678" i="7"/>
  <c r="C6679" i="7"/>
  <c r="C6680" i="7"/>
  <c r="C6681" i="7"/>
  <c r="C6682" i="7"/>
  <c r="C6683" i="7"/>
  <c r="C6684" i="7"/>
  <c r="C6685" i="7"/>
  <c r="C6686" i="7"/>
  <c r="C6687" i="7"/>
  <c r="C6688" i="7"/>
  <c r="C6689" i="7"/>
  <c r="C6690" i="7"/>
  <c r="C6691" i="7"/>
  <c r="C6692" i="7"/>
  <c r="C6693" i="7"/>
  <c r="C6694" i="7"/>
  <c r="C6695" i="7"/>
  <c r="C6696" i="7"/>
  <c r="C6697" i="7"/>
  <c r="C6698" i="7"/>
  <c r="C6699" i="7"/>
  <c r="C6700" i="7"/>
  <c r="C6701" i="7"/>
  <c r="C6702" i="7"/>
  <c r="C6703" i="7"/>
  <c r="C6704" i="7"/>
  <c r="C6705" i="7"/>
  <c r="C6706" i="7"/>
  <c r="C6707" i="7"/>
  <c r="C2799" i="7"/>
  <c r="C2800" i="7"/>
  <c r="C2801" i="7"/>
  <c r="C2802" i="7"/>
  <c r="C2803" i="7"/>
  <c r="C2804" i="7"/>
  <c r="C2805" i="7"/>
  <c r="C2806" i="7"/>
  <c r="C2807" i="7"/>
  <c r="C2808" i="7"/>
  <c r="C2809" i="7"/>
  <c r="C2810" i="7"/>
  <c r="C4892" i="7"/>
  <c r="C4893" i="7"/>
  <c r="C4894" i="7"/>
  <c r="C4895" i="7"/>
  <c r="C4896" i="7"/>
  <c r="C4897" i="7"/>
  <c r="C4898" i="7"/>
  <c r="C4899" i="7"/>
  <c r="C4900" i="7"/>
  <c r="C4901" i="7"/>
  <c r="C4902" i="7"/>
  <c r="C4903" i="7"/>
  <c r="C4904" i="7"/>
  <c r="C4905" i="7"/>
  <c r="C4906" i="7"/>
  <c r="C6708" i="7"/>
  <c r="C6709" i="7"/>
  <c r="C6710" i="7"/>
  <c r="C6711" i="7"/>
  <c r="C6712" i="7"/>
  <c r="C6713" i="7"/>
  <c r="C6714" i="7"/>
  <c r="C6715" i="7"/>
  <c r="C6716" i="7"/>
  <c r="C6717" i="7"/>
  <c r="C6718" i="7"/>
  <c r="C6719" i="7"/>
  <c r="C6720" i="7"/>
  <c r="C6721" i="7"/>
  <c r="C6722" i="7"/>
  <c r="C6723" i="7"/>
  <c r="C2811" i="7"/>
  <c r="C2812" i="7"/>
  <c r="C2813" i="7"/>
  <c r="C2814" i="7"/>
  <c r="C2815" i="7"/>
  <c r="C2816" i="7"/>
  <c r="C4907" i="7"/>
  <c r="C4908" i="7"/>
  <c r="C4909" i="7"/>
  <c r="C4915" i="7"/>
  <c r="C4916" i="7"/>
  <c r="C4917" i="7"/>
  <c r="C4918" i="7"/>
  <c r="C4922" i="7"/>
  <c r="C4924" i="7"/>
  <c r="C4925" i="7"/>
  <c r="C4926" i="7"/>
  <c r="C4927" i="7"/>
  <c r="C6724" i="7"/>
  <c r="C6725" i="7"/>
  <c r="C6726" i="7"/>
  <c r="C6727" i="7"/>
  <c r="C6728" i="7"/>
  <c r="C4929" i="7"/>
  <c r="C4930" i="7"/>
  <c r="C4931" i="7"/>
  <c r="C6729" i="7"/>
  <c r="C6730" i="7"/>
  <c r="C2817" i="7"/>
  <c r="C2818" i="7"/>
  <c r="C2819" i="7"/>
  <c r="C2820" i="7"/>
  <c r="C2821" i="7"/>
  <c r="C2822" i="7"/>
  <c r="C2823" i="7"/>
  <c r="C4932" i="7"/>
  <c r="C4933" i="7"/>
  <c r="C4934" i="7"/>
  <c r="C2824" i="7"/>
  <c r="C2825" i="7"/>
  <c r="C6731" i="7"/>
  <c r="C6732" i="7"/>
  <c r="C4935" i="7"/>
  <c r="C4936" i="7"/>
  <c r="C6737" i="7"/>
  <c r="C6738" i="7"/>
  <c r="C2826" i="7"/>
  <c r="C6733" i="7"/>
  <c r="C6734" i="7"/>
  <c r="C6742" i="7"/>
  <c r="C2827" i="7"/>
  <c r="C6744" i="7"/>
  <c r="C2828" i="7"/>
  <c r="C6735" i="7"/>
  <c r="C4938" i="7"/>
  <c r="C6748" i="7"/>
  <c r="C2829" i="7"/>
  <c r="C4939" i="7"/>
  <c r="C6736" i="7"/>
  <c r="C2830" i="7"/>
  <c r="C6739" i="7"/>
  <c r="C6754" i="7"/>
  <c r="C6755" i="7"/>
  <c r="C6756" i="7"/>
  <c r="C2831" i="7"/>
  <c r="C6740" i="7"/>
  <c r="C6741" i="7"/>
  <c r="C2832" i="7"/>
  <c r="C6761" i="7"/>
  <c r="C6743" i="7"/>
  <c r="C2833" i="7"/>
  <c r="C2834" i="7"/>
  <c r="C6765" i="7"/>
  <c r="C6766" i="7"/>
  <c r="C6767" i="7"/>
  <c r="C6768" i="7"/>
  <c r="C6769" i="7"/>
  <c r="C2835" i="7"/>
  <c r="C2836" i="7"/>
  <c r="C2837" i="7"/>
  <c r="C2838" i="7"/>
  <c r="C2839" i="7"/>
  <c r="C2840" i="7"/>
  <c r="C6745" i="7"/>
  <c r="C6746" i="7"/>
  <c r="C2841" i="7"/>
  <c r="C6747" i="7"/>
  <c r="C6749" i="7"/>
  <c r="C2842" i="7"/>
  <c r="C2843" i="7"/>
  <c r="C2844" i="7"/>
  <c r="C2845" i="7"/>
  <c r="C6750" i="7"/>
  <c r="C6751" i="7"/>
  <c r="C6752" i="7"/>
  <c r="C4940" i="7"/>
  <c r="C2846" i="7"/>
  <c r="C6753" i="7"/>
  <c r="C6757" i="7"/>
  <c r="C2847" i="7"/>
  <c r="C2848" i="7"/>
  <c r="C6758" i="7"/>
  <c r="C2849" i="7"/>
  <c r="C4941" i="7"/>
  <c r="C4942" i="7"/>
  <c r="C6759" i="7"/>
  <c r="C6760" i="7"/>
  <c r="C4943" i="7"/>
  <c r="C6762" i="7"/>
  <c r="C6763" i="7"/>
  <c r="C6764" i="7"/>
  <c r="C6770" i="7"/>
  <c r="C6771" i="7"/>
  <c r="C2850" i="7"/>
  <c r="C6807" i="7"/>
  <c r="C4944" i="7"/>
  <c r="C6809" i="7"/>
  <c r="C4945" i="7"/>
  <c r="C2851" i="7"/>
  <c r="C6772" i="7"/>
  <c r="C2852" i="7"/>
  <c r="C4946" i="7"/>
  <c r="C2853" i="7"/>
  <c r="C6773" i="7"/>
  <c r="C4947" i="7"/>
  <c r="C6774" i="7"/>
  <c r="C2854" i="7"/>
  <c r="C2855" i="7"/>
  <c r="C6775" i="7"/>
  <c r="C6776" i="7"/>
  <c r="C2856" i="7"/>
  <c r="C6777" i="7"/>
  <c r="C6778" i="7"/>
  <c r="C6779" i="7"/>
  <c r="C6827" i="7"/>
  <c r="C2857" i="7"/>
  <c r="C2858" i="7"/>
  <c r="C6780" i="7"/>
  <c r="C6781" i="7"/>
  <c r="C2859" i="7"/>
  <c r="C2860" i="7"/>
  <c r="C6782" i="7"/>
  <c r="C6783" i="7"/>
  <c r="C4948" i="7"/>
  <c r="C6784" i="7"/>
  <c r="C4949" i="7"/>
  <c r="C4950" i="7"/>
  <c r="C4951" i="7"/>
  <c r="C4952" i="7"/>
  <c r="C4953" i="7"/>
  <c r="C2861" i="7"/>
  <c r="C2862" i="7"/>
  <c r="C4954" i="7"/>
  <c r="C6785" i="7"/>
  <c r="C2863" i="7"/>
  <c r="C6786" i="7"/>
  <c r="C6787" i="7"/>
  <c r="C2864" i="7"/>
  <c r="C6788" i="7"/>
  <c r="C2865" i="7"/>
  <c r="C6789" i="7"/>
  <c r="C6790" i="7"/>
  <c r="C6855" i="7"/>
  <c r="C6791" i="7"/>
  <c r="C2866" i="7"/>
  <c r="C2867" i="7"/>
  <c r="C2868" i="7"/>
  <c r="C4955" i="7"/>
  <c r="C4956" i="7"/>
  <c r="C6792" i="7"/>
  <c r="C6793" i="7"/>
  <c r="C2869" i="7"/>
  <c r="C6794" i="7"/>
  <c r="C4957" i="7"/>
  <c r="C4959" i="7"/>
  <c r="C4960" i="7"/>
  <c r="C4961" i="7"/>
  <c r="C4962" i="7"/>
  <c r="C6795" i="7"/>
  <c r="C2870" i="7"/>
  <c r="C2871" i="7"/>
  <c r="C6796" i="7"/>
  <c r="C6797" i="7"/>
  <c r="C4963" i="7"/>
  <c r="C6877" i="7"/>
  <c r="C6798" i="7"/>
  <c r="C4964" i="7"/>
  <c r="C6880" i="7"/>
  <c r="C4965" i="7"/>
  <c r="C2872" i="7"/>
  <c r="C6799" i="7"/>
  <c r="C2873" i="7"/>
  <c r="C6800" i="7"/>
  <c r="C2874" i="7"/>
  <c r="C2875" i="7"/>
  <c r="C6801" i="7"/>
  <c r="C2876" i="7"/>
  <c r="C2877" i="7"/>
  <c r="C2878" i="7"/>
  <c r="C6802" i="7"/>
  <c r="C6803" i="7"/>
  <c r="C6804" i="7"/>
  <c r="C6805" i="7"/>
  <c r="C6806" i="7"/>
  <c r="C6808" i="7"/>
  <c r="C2879" i="7"/>
  <c r="C2880" i="7"/>
  <c r="C4966" i="7"/>
  <c r="C6810" i="7"/>
  <c r="C2881" i="7"/>
  <c r="C6811" i="7"/>
  <c r="C2882" i="7"/>
  <c r="C2883" i="7"/>
  <c r="C4967" i="7"/>
  <c r="C2885" i="7"/>
  <c r="C4968" i="7"/>
  <c r="C2886" i="7"/>
  <c r="C2887" i="7"/>
  <c r="C2888" i="7"/>
  <c r="C6812" i="7"/>
  <c r="C6813" i="7"/>
  <c r="C6814" i="7"/>
  <c r="C6815" i="7"/>
  <c r="C2889" i="7"/>
  <c r="C6816" i="7"/>
  <c r="C6918" i="7"/>
  <c r="C4969" i="7"/>
  <c r="C2890" i="7"/>
  <c r="C6817" i="7"/>
  <c r="C2891" i="7"/>
  <c r="C6818" i="7"/>
  <c r="C6819" i="7"/>
  <c r="C2892" i="7"/>
  <c r="C6820" i="7"/>
  <c r="C2893" i="7"/>
  <c r="C6821" i="7"/>
  <c r="C2894" i="7"/>
  <c r="C2895" i="7"/>
  <c r="C6822" i="7"/>
  <c r="C6823" i="7"/>
  <c r="C6824" i="7"/>
  <c r="C6825" i="7"/>
  <c r="C6826" i="7"/>
  <c r="C6828" i="7"/>
  <c r="C6829" i="7"/>
  <c r="C6830" i="7"/>
  <c r="C2896" i="7"/>
  <c r="C6831" i="7"/>
  <c r="C6832" i="7"/>
  <c r="C6833" i="7"/>
  <c r="C2897" i="7"/>
  <c r="C6834" i="7"/>
  <c r="C2898" i="7"/>
  <c r="C6835" i="7"/>
  <c r="C2899" i="7"/>
  <c r="C2900" i="7"/>
  <c r="C6836" i="7"/>
  <c r="C2901" i="7"/>
  <c r="C2902" i="7"/>
  <c r="C6837" i="7"/>
  <c r="C6838" i="7"/>
  <c r="C6839" i="7"/>
  <c r="C2903" i="7"/>
  <c r="C6840" i="7"/>
  <c r="C6841" i="7"/>
  <c r="C2904" i="7"/>
  <c r="C6842" i="7"/>
  <c r="C6843" i="7"/>
  <c r="C6844" i="7"/>
  <c r="C6845" i="7"/>
  <c r="C6846" i="7"/>
  <c r="C6847" i="7"/>
  <c r="C6848" i="7"/>
  <c r="C2905" i="7"/>
  <c r="C2906" i="7"/>
  <c r="C2907" i="7"/>
  <c r="C6849" i="7"/>
  <c r="C2908" i="7"/>
  <c r="C2909" i="7"/>
  <c r="C2910" i="7"/>
  <c r="C2911" i="7"/>
  <c r="C4970" i="7"/>
  <c r="C2912" i="7"/>
  <c r="C6850" i="7"/>
  <c r="C6851" i="7"/>
  <c r="C6852" i="7"/>
  <c r="C2913" i="7"/>
  <c r="C2914" i="7"/>
  <c r="C6853" i="7"/>
  <c r="C6854" i="7"/>
  <c r="C6856" i="7"/>
  <c r="C2915" i="7"/>
  <c r="C2916" i="7"/>
  <c r="C2917" i="7"/>
  <c r="C6857" i="7"/>
  <c r="C6858" i="7"/>
  <c r="C6859" i="7"/>
  <c r="C2918" i="7"/>
  <c r="C2919" i="7"/>
  <c r="C6860" i="7"/>
  <c r="C6993" i="7"/>
  <c r="C4971" i="7"/>
  <c r="C6861" i="7"/>
  <c r="C2920" i="7"/>
  <c r="C6862" i="7"/>
  <c r="C6863" i="7"/>
  <c r="C6864" i="7"/>
  <c r="C6865" i="7"/>
  <c r="C2921" i="7"/>
  <c r="C6866" i="7"/>
  <c r="C6867" i="7"/>
  <c r="C6868" i="7"/>
  <c r="C6869" i="7"/>
  <c r="C2922" i="7"/>
  <c r="C4972" i="7"/>
  <c r="C6870" i="7"/>
  <c r="C6871" i="7"/>
  <c r="C6872" i="7"/>
  <c r="C6873" i="7"/>
  <c r="C2923" i="7"/>
  <c r="C6874" i="7"/>
  <c r="C6875" i="7"/>
  <c r="C6876" i="7"/>
  <c r="C4973" i="7"/>
  <c r="C6878" i="7"/>
  <c r="C4974" i="7"/>
  <c r="C2925" i="7"/>
  <c r="C6879" i="7"/>
  <c r="C2926" i="7"/>
  <c r="C6881" i="7"/>
  <c r="C2927" i="7"/>
  <c r="C6882" i="7"/>
  <c r="C2928" i="7"/>
  <c r="C2929" i="7"/>
  <c r="C6883" i="7"/>
  <c r="C4975" i="7"/>
  <c r="C6884" i="7"/>
  <c r="C2930" i="7"/>
  <c r="C6885" i="7"/>
  <c r="C6886" i="7"/>
  <c r="C4976" i="7"/>
  <c r="C6887" i="7"/>
  <c r="C6888" i="7"/>
  <c r="C2931" i="7"/>
  <c r="C6889" i="7"/>
  <c r="C6890" i="7"/>
  <c r="C6891" i="7"/>
  <c r="C2932" i="7"/>
  <c r="C6892" i="7"/>
  <c r="C2933" i="7"/>
  <c r="C4977" i="7"/>
  <c r="C6893" i="7"/>
  <c r="C6894" i="7"/>
  <c r="C2934" i="7"/>
  <c r="C4979" i="7"/>
  <c r="C6895" i="7"/>
  <c r="C2935" i="7"/>
  <c r="C2936" i="7"/>
  <c r="C2937" i="7"/>
  <c r="C2938" i="7"/>
  <c r="C6896" i="7"/>
  <c r="C6897" i="7"/>
  <c r="C2939" i="7"/>
  <c r="C2940" i="7"/>
  <c r="C2941" i="7"/>
  <c r="C6898" i="7"/>
  <c r="C6899" i="7"/>
  <c r="C6900" i="7"/>
  <c r="C6901" i="7"/>
  <c r="C6902" i="7"/>
  <c r="C6903" i="7"/>
  <c r="C6904" i="7"/>
  <c r="C6905" i="7"/>
  <c r="C6906" i="7"/>
  <c r="C2942" i="7"/>
  <c r="C6907" i="7"/>
  <c r="C7069" i="7"/>
  <c r="C2943" i="7"/>
  <c r="C6908" i="7"/>
  <c r="C6909" i="7"/>
  <c r="C6910" i="7"/>
  <c r="C4984" i="7"/>
  <c r="C6911" i="7"/>
  <c r="C6912" i="7"/>
  <c r="C6913" i="7"/>
  <c r="C6914" i="7"/>
  <c r="C6915" i="7"/>
  <c r="C6916" i="7"/>
  <c r="C6917" i="7"/>
  <c r="C6919" i="7"/>
  <c r="C6920" i="7"/>
  <c r="C2944" i="7"/>
  <c r="C2945" i="7"/>
  <c r="C6921" i="7"/>
  <c r="C2946" i="7"/>
  <c r="C6922" i="7"/>
  <c r="C2947" i="7"/>
  <c r="C4985" i="7"/>
  <c r="C6923" i="7"/>
  <c r="C6924" i="7"/>
  <c r="C6925" i="7"/>
  <c r="C6926" i="7"/>
  <c r="C2948" i="7"/>
  <c r="C6927" i="7"/>
  <c r="C2949" i="7"/>
  <c r="C4986" i="7"/>
  <c r="C6928" i="7"/>
  <c r="C6929" i="7"/>
  <c r="C2950" i="7"/>
  <c r="C2951" i="7"/>
  <c r="C2952" i="7"/>
  <c r="C6930" i="7"/>
  <c r="C2953" i="7"/>
  <c r="C2954" i="7"/>
  <c r="C2955" i="7"/>
  <c r="C2956" i="7"/>
  <c r="C2957" i="7"/>
  <c r="C2958" i="7"/>
  <c r="C4987" i="7"/>
  <c r="C6931" i="7"/>
  <c r="C6932" i="7"/>
  <c r="C6933" i="7"/>
  <c r="C2959" i="7"/>
  <c r="C2960" i="7"/>
  <c r="C2961" i="7"/>
  <c r="C4989" i="7"/>
  <c r="C6934" i="7"/>
  <c r="C2962" i="7"/>
  <c r="C7121" i="7"/>
  <c r="C2963" i="7"/>
  <c r="C6935" i="7"/>
  <c r="C2964" i="7"/>
  <c r="C2965" i="7"/>
  <c r="C2966" i="7"/>
  <c r="C4990" i="7"/>
  <c r="C6936" i="7"/>
  <c r="C6937" i="7"/>
  <c r="C6938" i="7"/>
  <c r="C2967" i="7"/>
  <c r="C4991" i="7"/>
  <c r="C6939" i="7"/>
  <c r="C2968" i="7"/>
  <c r="C6940" i="7"/>
  <c r="C6941" i="7"/>
  <c r="C2969" i="7"/>
  <c r="C2970" i="7"/>
  <c r="C6942" i="7"/>
  <c r="C2971" i="7"/>
  <c r="C2972" i="7"/>
  <c r="C6943" i="7"/>
  <c r="C6944" i="7"/>
  <c r="C6945" i="7"/>
  <c r="C4993" i="7"/>
  <c r="C6946" i="7"/>
  <c r="C2974" i="7"/>
  <c r="C2975" i="7"/>
  <c r="C6947" i="7"/>
  <c r="N7150" i="7"/>
  <c r="X3" i="8"/>
  <c r="X4" i="8"/>
  <c r="X5" i="8"/>
  <c r="X6" i="8"/>
  <c r="L355" i="4" a="1"/>
  <c r="L355" i="4" s="1"/>
  <c r="G5785" i="4"/>
  <c r="G5809" i="4"/>
  <c r="V7" i="8" l="1"/>
  <c r="U7" i="8"/>
  <c r="U11" i="8" s="1"/>
  <c r="G5991"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<sst xmlns="http://schemas.openxmlformats.org/spreadsheetml/2006/main" count="140372" uniqueCount="24339">
  <si>
    <t>DIRECCIÓN GENERAL  DE CONTABILIDAD</t>
  </si>
  <si>
    <t>CUENTAS POR PAGAR A  SUPLIDORES</t>
  </si>
  <si>
    <t>VALORES EN RD$</t>
  </si>
  <si>
    <t>PROVEEDOR</t>
  </si>
  <si>
    <t>RNC</t>
  </si>
  <si>
    <t>FACTURA</t>
  </si>
  <si>
    <t>DETALLE</t>
  </si>
  <si>
    <t>FECHA</t>
  </si>
  <si>
    <t>MONTO EN $</t>
  </si>
  <si>
    <t>A M MULTIGRAFICA S. A.</t>
  </si>
  <si>
    <t>101197579</t>
  </si>
  <si>
    <t>2DO. ABONO A COMPRA DE GUILLOTINA ELECTRICA, SEGUN CONTRATO</t>
  </si>
  <si>
    <t>ELINO RAFAEL CORTES SEGURA</t>
  </si>
  <si>
    <t>ODL SERVICES DOMINICANA S A</t>
  </si>
  <si>
    <t>130144885</t>
  </si>
  <si>
    <t>PAGO POR SERVICIOS  DE MANTENIMIENTO E INSTALACION DE DISCO</t>
  </si>
  <si>
    <t>COLECTOR DE IMPUESTOS INTERNOS</t>
  </si>
  <si>
    <t>499999984</t>
  </si>
  <si>
    <t>PAGO DE LAS RETENCIONES DEL 5% Y EL 10% CORRESPONDIENTE AL M</t>
  </si>
  <si>
    <t>PAGO RETENCION DE ITBIS, CORRESPONDIENTE AL MES DE MAYO 2009</t>
  </si>
  <si>
    <t>LAPA COMERCIAL SRL.</t>
  </si>
  <si>
    <t>124014034</t>
  </si>
  <si>
    <t>ADQUISICION DE CAJA DE GRAPAS ESTANDAR , LAS CUALES SERAN UT</t>
  </si>
  <si>
    <t>DINORAH ALTAGRACIA DE LIMA JIMENEZ</t>
  </si>
  <si>
    <t>BALANCE AL31/06/2012</t>
  </si>
  <si>
    <t>OFICINA CENTENARIA TAVAREZ S.A.</t>
  </si>
  <si>
    <t>102322971</t>
  </si>
  <si>
    <t>PAGO FACTURA NO.0048223, POR MANTENIMIENTO Y CAMBIO DE TAMBO</t>
  </si>
  <si>
    <t>REPOSICION DE LOS CHEQUES #S. 01276 Y 407589, POR CONCEPTO D</t>
  </si>
  <si>
    <t>WENDY MARINA PEREZ MORONTA</t>
  </si>
  <si>
    <t>CUBICACION UNICA CORRESP. A REPARACIONES VARIAS EN EL CENTRO</t>
  </si>
  <si>
    <t>CYNTHIA ARLENE DIPP CAAMAÑO</t>
  </si>
  <si>
    <t>PAPELERIA EDITORAL GAMMA C. POR A.</t>
  </si>
  <si>
    <t>101719087</t>
  </si>
  <si>
    <t>PAGO DE ORDEN DE COMPRA NO.09 POR ADQUISICION DE INVITACIONE</t>
  </si>
  <si>
    <t>GIORDANO GREGORIO DE JESUS MANCEBO GARCIA</t>
  </si>
  <si>
    <t>100848936</t>
  </si>
  <si>
    <t>SERVICIOS PROFESIONALES COMO ASESOR DE PROYECTOS EN LA DIREC</t>
  </si>
  <si>
    <t>JUAN ROSARIO CASTRO</t>
  </si>
  <si>
    <t>105192306</t>
  </si>
  <si>
    <t>SUELDO AL PERSONAL DE LA DIRECCION GRAL. DE MANTENIMIENTO, C</t>
  </si>
  <si>
    <t>HIPOLITO GIL DE JESUS</t>
  </si>
  <si>
    <t>ASIGNACION DE COMBUSTIBLE AL DISTRITO 07-03 CASTILLO, CORRES</t>
  </si>
  <si>
    <t>LORENZO MOYA KELLY</t>
  </si>
  <si>
    <t>ASIGNACION DE COMBUSTIBLE AL DISTRITO 14-04 SAMANA, CORRESP.</t>
  </si>
  <si>
    <t>ANGELA MARIA AGUERO DIAZ</t>
  </si>
  <si>
    <t>110062643</t>
  </si>
  <si>
    <t>REPOSICION FONDO CAJA CHICA DE IMPRESOS Y PUBLICACIONES</t>
  </si>
  <si>
    <t>BONANZA SERVICIOS S. A.</t>
  </si>
  <si>
    <t>101027398</t>
  </si>
  <si>
    <t>PAGO MANTENIMIENTO DE (1) JEEPETA, A?O 2006, CHASIS NO.JMYOR</t>
  </si>
  <si>
    <t>BLAUDINA BERIHUETE CONTRERAS</t>
  </si>
  <si>
    <t>101378453</t>
  </si>
  <si>
    <t>PAGO SERVICIOS PRESTADOS, QUIEN FUE DESIGNADA EN EL MES DE S</t>
  </si>
  <si>
    <t>ALTAGRACIA REYES GOMEZ</t>
  </si>
  <si>
    <t>108380833</t>
  </si>
  <si>
    <t>PAGO DE LAS RETENCIONES DEL 0.5% Y 10% CORRESPONDIENTE AL ME</t>
  </si>
  <si>
    <t>RAMON CABRERA POLANCO</t>
  </si>
  <si>
    <t>ARZOBISPADO DE SANTO DOMINGO / ARQUIDIOCESIS DE SANTO DOMINGO</t>
  </si>
  <si>
    <t>401502615</t>
  </si>
  <si>
    <t>COLABORACION CON LA COMPRA DE 10 BOLETOS PARA PARTICIPAR EN</t>
  </si>
  <si>
    <t>VERNON ANIBAL JOSE CABRERA CABRERA</t>
  </si>
  <si>
    <t>VIATICOS CORRESP. A VIAJE A LA CIUDAD DE BOGOTA, COLOMBIA  D</t>
  </si>
  <si>
    <t>KATTY JOSEFINA PE¥A</t>
  </si>
  <si>
    <t>REPOSICION FONDO CAJA CHICA DE LA SUB-DIRECCION GENERAL DE E</t>
  </si>
  <si>
    <t>FRANKLIN BASILIO DECENA RAFAEL</t>
  </si>
  <si>
    <t>100555853</t>
  </si>
  <si>
    <t>REEMBOLSO POR CONCEPTO DE ALQUILER DE UNA JEEPETA CHEVROLET</t>
  </si>
  <si>
    <t>MERCEDES ELIZABETH LORA NUÑEZ</t>
  </si>
  <si>
    <t>101826105</t>
  </si>
  <si>
    <t>REEMBOLSO DE FACTURAS POR IMPRESION Y ENCUADERNACION DE LOS</t>
  </si>
  <si>
    <t>LUIS MARTIN GOMEZ PERERA</t>
  </si>
  <si>
    <t>PARTICIPACION COMO CONFERENCISTA EN LE DIALOGO  ! CARA A CAR</t>
  </si>
  <si>
    <t>ROSA SILVERIO</t>
  </si>
  <si>
    <t>PARTICIPACION COMO CONFERENCISTA EN EL DIALOGO  "CARA A CARA</t>
  </si>
  <si>
    <t>PARTICIPACION COMO CONFERENCISTA  EN EL DIALOGO   , !CARA A</t>
  </si>
  <si>
    <t>JEANNETTE DE LOS ANGELES  MILLER  RIVAS</t>
  </si>
  <si>
    <t>101679702</t>
  </si>
  <si>
    <t>PARTICIPACION COMO CONFERNCISTA , EN EL DIALOG ! CARA A CARA</t>
  </si>
  <si>
    <t>EDWIN MANUEL PI¥EYRO MENDEZ</t>
  </si>
  <si>
    <t>SUELDO AL PERSONAL DE LA DIRECCION GENERAL DE MANTENIMIENTO,</t>
  </si>
  <si>
    <t>MG CLEAN &amp; SUPPLY S A</t>
  </si>
  <si>
    <t>130537224</t>
  </si>
  <si>
    <t>PAGO ORDEN DE COMPRA NO.104, POR ADQUISICION DE BANDERAS QUE</t>
  </si>
  <si>
    <t>V M ENTERPRICE C POR A</t>
  </si>
  <si>
    <t>130422702</t>
  </si>
  <si>
    <t>PAGO ORDEN DE COMPRA NO.103 POR ADQUISICION DE TONERS QUE SE</t>
  </si>
  <si>
    <t>CRISTINA MOLINA SENA</t>
  </si>
  <si>
    <t>100565605</t>
  </si>
  <si>
    <t>PAGO DE TRANSPORTE PARA EL PERSONAL DOCENTE QUE PARTICIPARAN</t>
  </si>
  <si>
    <t>REPOSICION CAJA CHICA DEL DEPTO. MODELO GESTION DE CALIDAD</t>
  </si>
  <si>
    <t>A LA MESA S.A.</t>
  </si>
  <si>
    <t>101809795</t>
  </si>
  <si>
    <t>PAGO REFRIGERIO SEGUN FACTURA NO. 3835,  PARA LA ACTIVIDAD D</t>
  </si>
  <si>
    <t>KELVIN RAFAEL MEDINA</t>
  </si>
  <si>
    <t>SERVICIOS PRESTADOS AL PERSONAL DEL POLITECNICO PASTOR ABAJO</t>
  </si>
  <si>
    <t>LUIS RAMON MARTINEZ ESPINAL</t>
  </si>
  <si>
    <t>ASIGNACION DE COMBUSTIBLE PARA CONSUMO DE PLANTA ELECTRICA D</t>
  </si>
  <si>
    <t>PRISMA  ADVERTISING  C. por  A.</t>
  </si>
  <si>
    <t>122015167</t>
  </si>
  <si>
    <t>ADQUISICION DE CUADERNILLOS DE VALORES  " EL TIEMPO", QUE SE</t>
  </si>
  <si>
    <t>MARIA DEL CARMEN LUPERON LIRIANO</t>
  </si>
  <si>
    <t>ASIGNACION DE COMBUSTIBLE AL DISTRITO 14-03 DE RIO SAN JUAN</t>
  </si>
  <si>
    <t>MARIA GRACIELA CORONA  CASTRO (YAQUE BUFETS)</t>
  </si>
  <si>
    <t>101254548</t>
  </si>
  <si>
    <t>PAGO FACTURA NO.547, POR GASTOS DE REFRIGERIOS Y ALMUERZOS B</t>
  </si>
  <si>
    <t>CONSTRUCTORA DE PROYECTOS DE LEON C. POR A.</t>
  </si>
  <si>
    <t>130187967</t>
  </si>
  <si>
    <t>CUBICACION NO. 03 (DE CIERRE) DEL CONTRATO 965/22/08/07, COR</t>
  </si>
  <si>
    <t>ANNY GONZALEZ LARA</t>
  </si>
  <si>
    <t>101553949</t>
  </si>
  <si>
    <t>REEMBOLSO GASTOS INCURRIDOS EN CENA OFRECIDA POR EL SR. MINI</t>
  </si>
  <si>
    <t>MARIO RAFAEL CABRAL</t>
  </si>
  <si>
    <t>103561437</t>
  </si>
  <si>
    <t>CLEMENTE CORPORAN</t>
  </si>
  <si>
    <t>200683647</t>
  </si>
  <si>
    <t>PAGO POR TRABAJOS AL PERSONAL TEMPORERO, REALIZADOS DEL 07 A</t>
  </si>
  <si>
    <t>MATILDE TATIS CRUZ</t>
  </si>
  <si>
    <t>SALDO A JUNIO 2012</t>
  </si>
  <si>
    <t>ADELA RAMIREZ</t>
  </si>
  <si>
    <t>ASIGNACION DE COMBUSTIBLE AL  DISTRITO 05-02 DE SAN P.MACORI</t>
  </si>
  <si>
    <t>PILAR DIVINA GONZALEZ DE GONZALEZ</t>
  </si>
  <si>
    <t>ASIGNACION DE COMBUSTIBLE AL DISTRITO 13-03 DE VILLA VASQUEZ</t>
  </si>
  <si>
    <t>MANUEL DE JESUS MATEO VALDEZ</t>
  </si>
  <si>
    <t>102220027</t>
  </si>
  <si>
    <t>SUELDO CORRESPONDIENTE A LOS MESES DE JUNIO Y JULIO/2010, QU</t>
  </si>
  <si>
    <t>ROSA ELBA AQUINO CALZADO</t>
  </si>
  <si>
    <t>BAUTISTA COMERCIAL CXA.</t>
  </si>
  <si>
    <t>101890347</t>
  </si>
  <si>
    <t>COMPRA DE ENVASES PARA ALMACENAR GASOIL PARA CONSTRUCCION DE</t>
  </si>
  <si>
    <t>JESUS MARIA CRUZ DE LA ROSA</t>
  </si>
  <si>
    <t>GILDA DE LA CRUZ DE SOSA</t>
  </si>
  <si>
    <t>REEMBOLSO POR GASTOS DE DESAYUNO Y ALMUERZO , UTILIZADOS EN</t>
  </si>
  <si>
    <t>C S &amp; ASOCIADOS REPARACION DE AUTOBUSES C POR A.</t>
  </si>
  <si>
    <t>130418462</t>
  </si>
  <si>
    <t>MANTENIMIENTO A VEHICULOS DE MINERD SEGUN FACTURA #302</t>
  </si>
  <si>
    <t>COMEDOR ADELA O HILDA ALTAGRACIA LIRIANO</t>
  </si>
  <si>
    <t>PAGO FACTURA NO.01220506, POR PICADERA PARA 410 PERSONAS, PO</t>
  </si>
  <si>
    <t>DAVID AMAURIS MONTERO MELGEN</t>
  </si>
  <si>
    <t>108571316</t>
  </si>
  <si>
    <t>B &amp; H MOBILIARIO S. A.</t>
  </si>
  <si>
    <t>101606002</t>
  </si>
  <si>
    <t>PAGO ORDEN DE COMPRA # 279, POR ADQUISICION DE ESCRITORIOS P</t>
  </si>
  <si>
    <t>SEGUROS BANRESERVAS</t>
  </si>
  <si>
    <t>101874503</t>
  </si>
  <si>
    <t>PAGO FACTURAS NOS.683074, 676983 Y 676970, CORRESP. A AUMENT</t>
  </si>
  <si>
    <t>REEMBOLSO FACTURA NO. 72686, POR MANTENIMIENTO DE LA JEEPETA</t>
  </si>
  <si>
    <t>RENOVACION DEL CONTRATI DE SEGURO DE LA POLIZA 2-2-502-01063</t>
  </si>
  <si>
    <t>JOSEFA HEREDIA SEVERINO</t>
  </si>
  <si>
    <t>100708584</t>
  </si>
  <si>
    <t>PENSION ALIMENTICIA CORRESP.  A  OCTUBRE/2010****ORIGINALES</t>
  </si>
  <si>
    <t>RUDELANIA DE LOS SANTOS VALENZUELA</t>
  </si>
  <si>
    <t>JUAN ANTONIO REYNOSO MORONTA</t>
  </si>
  <si>
    <t>107440836</t>
  </si>
  <si>
    <t>COMBUSTIBLE PARA LOS SUPERVISORES QUE PARTICIPARAN EN LA APL</t>
  </si>
  <si>
    <t>PROMOCIONES Y PROYECTOS, S.A.</t>
  </si>
  <si>
    <t>101035872</t>
  </si>
  <si>
    <t>PARA CUBRIR GASTOS PARA LA REALIZACION DE "ENCUENTRO CON DIR</t>
  </si>
  <si>
    <t>COMPANIA DE LUZ Y FUERZA DE LAS TERRENAS, S.A.</t>
  </si>
  <si>
    <t>101598883</t>
  </si>
  <si>
    <t>SERVICIO DE ENERGIA ELECTRICA EN LA ESCUELA "LAS TERRENAS",</t>
  </si>
  <si>
    <t>SERVICIO DE ENERGIA ELECTRICA EN VARIAS ESCUELAS,  SEGUN CON</t>
  </si>
  <si>
    <t>RESTAURANT SCHEREZADE C. X  A.</t>
  </si>
  <si>
    <t>101683287</t>
  </si>
  <si>
    <t>PAGO FACTURA NO.264984, POR ALMUERZO SERVIDO EN LA REUNION D</t>
  </si>
  <si>
    <t>PENSION ALIMENTICIA CORRESP. A NOVIEMBRE/2010****ORIGINALES</t>
  </si>
  <si>
    <t>MARIA ESTELA VASQUEZ POLANCO.</t>
  </si>
  <si>
    <t>PAGO FACTURA NO.0152, POR DIFUSION DE CAPSULAS, MENCIONES, A</t>
  </si>
  <si>
    <t>DISTRIBUIDORA TOSHIBA S. A. (DISTOSA)</t>
  </si>
  <si>
    <t>122001672</t>
  </si>
  <si>
    <t>REPARACION FOTOCOPIADORA DE LA DIRECCION GRAL. TECNICO PROFE</t>
  </si>
  <si>
    <t>MARIA DELIA BLANCO</t>
  </si>
  <si>
    <t>118462928</t>
  </si>
  <si>
    <t>SERVICIOS PROFESIONALES COMO "ASESORA PEDAGOGICA DEL VICEMIN</t>
  </si>
  <si>
    <t>CENTRO DE COPIADO LA ESCALERA SRL</t>
  </si>
  <si>
    <t>130687668</t>
  </si>
  <si>
    <t>PARA CUBRIR GASTOS DE FOTOCOPIAS EN TALLER DE CAPACITACION D</t>
  </si>
  <si>
    <t>OFISERVICIOS DOMINICANOS S.A.</t>
  </si>
  <si>
    <t>101804343</t>
  </si>
  <si>
    <t>COMPRA TONER PARA CONSULTORIA JURIDICA, SEGUN OC #347, FACTU</t>
  </si>
  <si>
    <t>DOMINGO REYNOSO REYNOSO</t>
  </si>
  <si>
    <t>112719158</t>
  </si>
  <si>
    <t>SERVICIOS PROFESIONALES COMO SUPEVISOR DE OBRAS CIVILES DEL</t>
  </si>
  <si>
    <t>MULTISERVICIOS VALDEZ MARTINEZ C POR A</t>
  </si>
  <si>
    <t>130394814</t>
  </si>
  <si>
    <t>PARA CUBRIR GASTOS DE ALMUERZO Y REFRIGERIOS EN TALLER DE CA</t>
  </si>
  <si>
    <t>CESAR OVIDIO ALCANTARA</t>
  </si>
  <si>
    <t>105736904</t>
  </si>
  <si>
    <t>CIERRE FONDO CAJA CHICA DEL DEPTO. GOBERNACION.</t>
  </si>
  <si>
    <t>PENSION ALIMENTICIA CORRESP. A DICIEMBRE/2010****ORIGINALES</t>
  </si>
  <si>
    <t>MANUEL ANDUJAR O PRENSA DE HAINA</t>
  </si>
  <si>
    <t>PUBLICIDAD ALUSIVA AL MINRED, A TRAVES DEL PERIODICO LA PREN</t>
  </si>
  <si>
    <t>MARCEL MUEBLES O MANUEL E. GARCIA MARTINEZ</t>
  </si>
  <si>
    <t>COFECCION DE 2,702 TIPOS DIGENOR II DE UN TOTAL DE BUTACAS C</t>
  </si>
  <si>
    <t>PUBLICACIONES AHORA, C.POR A.</t>
  </si>
  <si>
    <t>101011122</t>
  </si>
  <si>
    <t>PUBLICACI?N DE ANUNCIO: "INVITACION A PRESENTAR EXPRESIONES</t>
  </si>
  <si>
    <t>GRUPO DIARIO LIBRE, S.A.</t>
  </si>
  <si>
    <t>101619262</t>
  </si>
  <si>
    <t>PUBLICACION ANUNCIO: "LICITACION LPN-06-2010". SEGUN FACTURA</t>
  </si>
  <si>
    <t>GENEROSO RAMIREZ</t>
  </si>
  <si>
    <t>ASIGNACION DE COMBUSTIBLE AL DISTRITO 03-02 DE PADRE LAS CAS</t>
  </si>
  <si>
    <t>CARLOS MANUEL MATOS MEDINA</t>
  </si>
  <si>
    <t>ASIGNACION DE COMBUSTIBLE AL DISTRITO 01-03 DE BARAHONA, COR</t>
  </si>
  <si>
    <t>FABIO NELSON HERASME MENDEZ</t>
  </si>
  <si>
    <t>ASIGNACION DE COMBUSTIBLE AL DISTRITO 18-03 DE VILLA JARAGUA</t>
  </si>
  <si>
    <t>PLINIO ANTONIO CABRERA GARCIA</t>
  </si>
  <si>
    <t>ASIGNACION DE COMBUSTIBLE AL DISTRITO 07-02 DE SALCEDO  , CO</t>
  </si>
  <si>
    <t>AMERICA  ANTONIA GARCIAS RODRIGUEZ</t>
  </si>
  <si>
    <t>ALQUILER DEL LOCAL QUE ALOJA EL LICEO "CA?A ABAJO", DISTRITO</t>
  </si>
  <si>
    <t>JOSE DE LOS SANTOS MEDRANO VOLQUEZ</t>
  </si>
  <si>
    <t>ASIGNACION DE COMBUSTIBLE AL DISTRITO 01-01 DE PEDERNALES, C</t>
  </si>
  <si>
    <t>YOSELIN MEJIA VALERA</t>
  </si>
  <si>
    <t>ASIGNACION DE COMBUSTIBLE AL DISTRITO 17-04 DE SABANA GDE. D</t>
  </si>
  <si>
    <t>DARIO MATEO MORA</t>
  </si>
  <si>
    <t>DIETA  A LOS MIEMBROS DEL CONSEJO NACIONAL DE EDUCACION ASIS</t>
  </si>
  <si>
    <t>DE ARIS DELICATESSEN O  ARISLEIDA BALBUENA SOSA</t>
  </si>
  <si>
    <t>110285673</t>
  </si>
  <si>
    <t>REFRIGERIO Y ALMUERZO PARA LA REALIZACION DEL " ENCUENTRO DE</t>
  </si>
  <si>
    <t>LIGIA AMADA MELO DE CARDONA</t>
  </si>
  <si>
    <t>BALANCE AL 31/06/2012</t>
  </si>
  <si>
    <t>RAMON ANTONIO CID MARTINEZ</t>
  </si>
  <si>
    <t>ALQUILER LOCAL QUE ALOJA EL CENTRO EDUCATIVO LOS RIELES II D</t>
  </si>
  <si>
    <t>CORPORACION ESTATAL DE RADIO Y TELEVISION</t>
  </si>
  <si>
    <t>401500973</t>
  </si>
  <si>
    <t>PAGO FACTURA NO.4680, CORRESPONDIENTE AL 10% PUBLICIDAD DE A</t>
  </si>
  <si>
    <t>50-2</t>
  </si>
  <si>
    <t>PAGO FACTURA #4680 CORRESP.  AL 10% PUBLICIDAD, DE ACUERDO A</t>
  </si>
  <si>
    <t>SOLGENTINA MINIER</t>
  </si>
  <si>
    <t>PENSION ALIMENTICIA CORRESP.  A  ENERO/2011****DOCS. ORIGINA</t>
  </si>
  <si>
    <t>SANTA MARITZA PEREZ HEREDIA</t>
  </si>
  <si>
    <t>105638084</t>
  </si>
  <si>
    <t>SANTA JACKELINE LARA VILLA</t>
  </si>
  <si>
    <t>200706026</t>
  </si>
  <si>
    <t>JASMIN SORIANO DEL ROSARIO</t>
  </si>
  <si>
    <t>800259236</t>
  </si>
  <si>
    <t>SELENIA ALTAGRACIA SANCHEZ</t>
  </si>
  <si>
    <t>SANTA ISABEL MERCEDES</t>
  </si>
  <si>
    <t>VRIGILDA DIGNA INOA GOMEZ</t>
  </si>
  <si>
    <t>ANYELINA VASQUEZ ROSARIO</t>
  </si>
  <si>
    <t>JOSE TEODORO ESCAÑO</t>
  </si>
  <si>
    <t>101523025</t>
  </si>
  <si>
    <t>PAGO FACTURA NO.0023, POR REEDICION DE DOCUMENTAL DE YOUTUBE</t>
  </si>
  <si>
    <t>PAGO FACTURAS #S. 1236 Y 1235,  CORRESP. A FOTOCOPIADO MATER</t>
  </si>
  <si>
    <t>JULIO MOREL CASTRO O JULIVIOT FLORISTERIA</t>
  </si>
  <si>
    <t>100575828</t>
  </si>
  <si>
    <t>PAGO FACTURA #00110  POR CORONA FLORAL ENVIADA AL SR. MARINO</t>
  </si>
  <si>
    <t>MARIA AURORA GONZALEZ JORGE</t>
  </si>
  <si>
    <t>REPOSICION CAJA CHICA DEL DISTRITO EDUCATIVO 07-07, VILLA TA</t>
  </si>
  <si>
    <t>ARISA MERCEDES HERNANDEZ FLORES</t>
  </si>
  <si>
    <t>105229744</t>
  </si>
  <si>
    <t>INCENTIVO AL EQUIPO ADMINISTRATIVO DEL PROYECTO "EDUCANDO EN</t>
  </si>
  <si>
    <t>ARCADIO RADHAMES ESPINAL RODRIGUEZ</t>
  </si>
  <si>
    <t>ASINACION DE COMBUSTIBLE AL DISTRITO 13-05 DE LOMA DE CABRER</t>
  </si>
  <si>
    <t>FLORENTINA  JIMENEZ  PEÑA</t>
  </si>
  <si>
    <t>ASINACION DE COMBUSTIBLE AL DISTRITO 05-09 DE EL VALLE , COR</t>
  </si>
  <si>
    <t>VIRGINIA FELIZ ROSARIO</t>
  </si>
  <si>
    <t>100248970</t>
  </si>
  <si>
    <t>ALQUILER LOCAL QUE ALOJA EL CENTRO MANUEL EMILIO JIMENEZ, DE</t>
  </si>
  <si>
    <t>BRENDA MAGNOLIA E. ALCANTARA FAMILIA</t>
  </si>
  <si>
    <t>100647825</t>
  </si>
  <si>
    <t>REPOSICION CAJA CHICA DEL IDEICE.</t>
  </si>
  <si>
    <t>TOMAS GOMEZ CHECO C POR A.</t>
  </si>
  <si>
    <t>101056304</t>
  </si>
  <si>
    <t>COMPRA DE TICKETS DE COMBUSTIBLE PREPAGADOS PARA EL IDEICE.</t>
  </si>
  <si>
    <t>SERVICIOS PORTATILES DOMINICANOS SRL.</t>
  </si>
  <si>
    <t>124022886</t>
  </si>
  <si>
    <t>ALQUILER DE OCHO (8)  BA?OS PORTATILES NOS.291084, 291044, 2</t>
  </si>
  <si>
    <t>RICARDO MARTE</t>
  </si>
  <si>
    <t>108115676</t>
  </si>
  <si>
    <t>USO DE MOTOR PROPIO EN LABORES DE MENSAJERIA PARA EL IDEICE,</t>
  </si>
  <si>
    <t>AMARILYS YSABEL SANTANA URE?A</t>
  </si>
  <si>
    <t>LICENCIAS PRE Y POST NATAL DE LA MAESTRA BIMELKIS MARIA GIL</t>
  </si>
  <si>
    <t>JAVIER SUERO GARCIA</t>
  </si>
  <si>
    <t>PARA CUBRIR GASTOS OPERATIVOS EN EL ACTO DE CELEBRACION DEL</t>
  </si>
  <si>
    <t>ANA YORKIRIS CARRASCO RODRIGUEZ</t>
  </si>
  <si>
    <t>REPOSICION CAJA CHICA DEL DEPTO. CULTURA Y CULTOS.</t>
  </si>
  <si>
    <t>RAMONITA ALTAGRACIA PEREZ LOPEZ</t>
  </si>
  <si>
    <t>LICENCIAS PRE Y POST NATAL DE LA MAESTRA MIRTHA TERESA ABREU</t>
  </si>
  <si>
    <t>LEONIDAS AYALA DE JESUS DE CRISOSTOMO</t>
  </si>
  <si>
    <t>LICENCIAS PRE Y POST NATAL DE LA MAESTRA MILAGROS MENDEZ CRU</t>
  </si>
  <si>
    <t>GLORI CELI  ENCARNACION</t>
  </si>
  <si>
    <t>115587560</t>
  </si>
  <si>
    <t>REPOSICION FONDO CAJA CHICA DE LA DIRECCION GRAL. DE INFORMA</t>
  </si>
  <si>
    <t>MANUEL FELIZ FERRERAS</t>
  </si>
  <si>
    <t>REEMBOLSO FACTURA NO.4621153, POR GASTOS INCURRIDOS EN LA FE</t>
  </si>
  <si>
    <t>AMAURIS ANTONIO  OLIVERO  MENDOZA</t>
  </si>
  <si>
    <t>104950431</t>
  </si>
  <si>
    <t>INCENTIVO COMO CHOFER DEL MINIBUS DEL INEFI, QUE TRANSPORTO</t>
  </si>
  <si>
    <t>GONZALO KING RIVERAS</t>
  </si>
  <si>
    <t>LUIS EDUARDO HOLGUIN VERAS MARTINEZ</t>
  </si>
  <si>
    <t>100786532</t>
  </si>
  <si>
    <t>VIATICOS AL EQUIPO QUE VIAJARA EL 11 FEBRERO/2011, A LA FUND</t>
  </si>
  <si>
    <t>FRANCISCO BDO. MARTINEZ SIMON</t>
  </si>
  <si>
    <t>102328994</t>
  </si>
  <si>
    <t>LUIS FRANCISCO VASQUEZ CASTILLO</t>
  </si>
  <si>
    <t>108104639</t>
  </si>
  <si>
    <t>MANUEL ANTONIO ORTIZ ROSARIO</t>
  </si>
  <si>
    <t>108318460</t>
  </si>
  <si>
    <t>AYUNTAMIENTO DEL MUNICIPIO DE SANTIAGO</t>
  </si>
  <si>
    <t>402002364</t>
  </si>
  <si>
    <t>SERVICIO DE RECOGIDA DE BASURA CORRESP. AL MES DE FEBRERO/20</t>
  </si>
  <si>
    <t>ROSA MARLENNY CASTILLO SEGURA</t>
  </si>
  <si>
    <t>CLEMENTINA SUERO</t>
  </si>
  <si>
    <t>106541147</t>
  </si>
  <si>
    <t>PARA CUBRIR VIATICOS Y COMBUSTIBLE EN LOS "TALLERES DE SOCIA</t>
  </si>
  <si>
    <t>DANILO CONTRERAS FELIZ</t>
  </si>
  <si>
    <t>ALMUERZO Y TRANSPORTE  PARA LA REALIZACION DE ENCUENTROS POR</t>
  </si>
  <si>
    <t>SANTOS FELICIANO PAYANO JIMENEZ</t>
  </si>
  <si>
    <t>REPOSICION FONDO CAJA CHICA DEL DISTRITO 06-02 DE  CONSTANZA</t>
  </si>
  <si>
    <t>VIATICOS AL EQUIPO QUE VIAJARA A SABANA DE LA MAR PARA LA PR</t>
  </si>
  <si>
    <t>VIATICOS AL EQUIPO QUE VIAJARA  AL MUNICIPIO FUNDACION, PROV</t>
  </si>
  <si>
    <t>REIDOSA TRAVEL C POR A</t>
  </si>
  <si>
    <t>101174277</t>
  </si>
  <si>
    <t>PAGO PENALIDAD POR CAMBIO DE FECHA DE BOLETO AEREO YA EMITID</t>
  </si>
  <si>
    <t>DENNICHER ANTONIO ALCANTARA</t>
  </si>
  <si>
    <t>101347961</t>
  </si>
  <si>
    <t>VIATICOS UTILIZADOS EN EL PROGRAMA DE INAUGURACIONES 2011, Y</t>
  </si>
  <si>
    <t>ELIZABETH PEÑA LORENZO</t>
  </si>
  <si>
    <t>111440772</t>
  </si>
  <si>
    <t>REPOSICION FONDO ESPECIAL DIRECCION GENERAL DE RECURSOS HUMA</t>
  </si>
  <si>
    <t>EUGENIA GARCIA GUZMAN</t>
  </si>
  <si>
    <t>BENEFICIOS LABORALES, SEGUN CALCULOS DEL MAP</t>
  </si>
  <si>
    <t>MARIA ELVIRA CHARRIA VILLEGAS</t>
  </si>
  <si>
    <t>VIATICOS DE BOLSILLO Y CONFERENCIAS, PARA LA SRA. MARIA ELVI</t>
  </si>
  <si>
    <t>LUIS REYNALDO PINEDA LORENZO</t>
  </si>
  <si>
    <t>JORGE ALBERTO  DE LEON AMPARO</t>
  </si>
  <si>
    <t>FERNANDO OBISPO BRITO</t>
  </si>
  <si>
    <t>ASIGNACION DE COMBUSTIBLE AL DISTRITO 05-07 SAN JOSE D LLANO</t>
  </si>
  <si>
    <t>JOSE LUIS VILLALONA REYES</t>
  </si>
  <si>
    <t>LOIDA ALTAGRACIA SANTANA CORDERO</t>
  </si>
  <si>
    <t>HAILA SRL.</t>
  </si>
  <si>
    <t>130247153</t>
  </si>
  <si>
    <t>PAGO FACTURA # 500000395, CORRESP. A LA ADQUISICION DE GUIAS</t>
  </si>
  <si>
    <t>515-2</t>
  </si>
  <si>
    <t>MAURICIO ANTIGUA MARTINEZ</t>
  </si>
  <si>
    <t>RAULINA MATOS BATISTA</t>
  </si>
  <si>
    <t>LICENCIA PRE Y POST NATAL DE LA MAESTRA WIRDY MATOS LEDESMA,</t>
  </si>
  <si>
    <t>RUDELINDA  FELIZ FELIZ</t>
  </si>
  <si>
    <t>LICENCIA PRE Y POST NATAL DE LA MAESTRA ANDREA RUBIO FELIZ,</t>
  </si>
  <si>
    <t>375-2</t>
  </si>
  <si>
    <t>ADRIAN MORILLO MARTINEZ</t>
  </si>
  <si>
    <t>LICENCIA PRE Y POST NATAL DE LA MAESTRA MARIA MAGDALENA ROSA</t>
  </si>
  <si>
    <t>MEREGILDA TORIBIO CABRERA</t>
  </si>
  <si>
    <t>LICENCIA PRE Y POST NATAL DE LA MAESTRA ROSE MARY PAULINO CA</t>
  </si>
  <si>
    <t>FRANCISCO DEL ROSARIO SANCHEZ FERNANDEZ</t>
  </si>
  <si>
    <t>LICENCIA PRE Y POST NATAL DE LA MAESTRA BASILIA ANTONIA BELL</t>
  </si>
  <si>
    <t>MARIA PE?A SANTIAGO</t>
  </si>
  <si>
    <t>LICENCIA PRE Y POST NATAL DE LA MAESTRA MARIA ROSA GOMEZ EST</t>
  </si>
  <si>
    <t>SANTA GONZALEZ RODRIGUEZ</t>
  </si>
  <si>
    <t>105872840</t>
  </si>
  <si>
    <t>LICENCIA PRE Y POST NATAL DE LA MAESTRA ROBERTINA ABREU C. D</t>
  </si>
  <si>
    <t>DOLORES ANGOMAS PERALTA</t>
  </si>
  <si>
    <t>LICENCIAS PRE Y POST NATAL DE LA MAESTRA PATRICIA RAMIREZ OG</t>
  </si>
  <si>
    <t>CENTRO CULTURAL POVEDA</t>
  </si>
  <si>
    <t>401502607</t>
  </si>
  <si>
    <t>REEMBOLSO GASTOS DEL EQUIPO DE CONGESTION DE LA REGIONAL 10,</t>
  </si>
  <si>
    <t>VM DISENO CONCEPTUAL C. POR A.</t>
  </si>
  <si>
    <t>130235937</t>
  </si>
  <si>
    <t>COMPRA POLOHIRTS CON LOGOS BORDADOS PARA SER USADO POR LOS V</t>
  </si>
  <si>
    <t>MARICELA ALBANIA LOPEZ URE?A</t>
  </si>
  <si>
    <t>AYUDA ECONOMICA****DOCUMENTOS ORIGINALES EN HRE #4220****</t>
  </si>
  <si>
    <t>FEDERACION DE MUJERES EMPRESARIAS DOMINICO - INTERNACIONAL</t>
  </si>
  <si>
    <t>424000182</t>
  </si>
  <si>
    <t>CONTRIBUCION ECONOMICA</t>
  </si>
  <si>
    <t>ARTEMICHES, INC.</t>
  </si>
  <si>
    <t>MASITA POST &amp; MEDIA C POR A</t>
  </si>
  <si>
    <t>130206325</t>
  </si>
  <si>
    <t>PAGO FACTURA #09-0440 CORRESP. A REALIZACION DE 2 COMERCIALE</t>
  </si>
  <si>
    <t>GRACIELA DEL CARMEN ROSARIO CONCEPCION</t>
  </si>
  <si>
    <t>PARA CUBRIR GASTOS EN "JORNADA DE CAPACITACION DE VERANO A D</t>
  </si>
  <si>
    <t>APOLINAR MANUEL  ALEJO ROQUE</t>
  </si>
  <si>
    <t>ASIGNACION DE COMBUSTIBLE AL DISTRITO 07-06 SAN FCO.D MACORI</t>
  </si>
  <si>
    <t>DELVIN MANUEL OLIVO RAMOS</t>
  </si>
  <si>
    <t>COLABORACION ECONOMICA PARA PROCEDIMIENTO QUIRURGICO, EN LA</t>
  </si>
  <si>
    <t>EDWIN OSCAR PLASCENCIA SANCHEZ</t>
  </si>
  <si>
    <t>SANTO DANY ZAYAS RODRIGUEZ</t>
  </si>
  <si>
    <t>113924989</t>
  </si>
  <si>
    <t>REEMBOLSO DESCUENTO INDEBIDO CORRESP. A PRESTAMO EMPLEADO FE</t>
  </si>
  <si>
    <t>MARICELA  JIMENEZ RODRIGUEZ</t>
  </si>
  <si>
    <t>JUAN DE LA CRUZ PERALTA</t>
  </si>
  <si>
    <t>108054644</t>
  </si>
  <si>
    <t>ALQ-02</t>
  </si>
  <si>
    <t>ALQUILER LOCAL QUE ALOJA EL CENTRO EDUCATIVO "PROGRESO INFAN</t>
  </si>
  <si>
    <t>JACINTA SANCHEZ SOLANO</t>
  </si>
  <si>
    <t>ARGENTINA  RODRIGUEZ TAVERAS</t>
  </si>
  <si>
    <t>108212325</t>
  </si>
  <si>
    <t>1184-2010</t>
  </si>
  <si>
    <t>ALQUILER LOCAL QUE ALOJA EL CENTRO EDUCATIVO "MI HOGAR" DIST</t>
  </si>
  <si>
    <t>ALEJANDRO RODRIGUEZ</t>
  </si>
  <si>
    <t>PAGO FACTURA NO.676064, CORRESP. A LA INCLUSION DE 1 CAMION</t>
  </si>
  <si>
    <t>PAGO FACTURA NO.690385, CORRESP. A INCLUSION DE 20 CAMIONETA</t>
  </si>
  <si>
    <t>PAGO FACTURA NO.676155, CORRESP. A LA INCLUSION DE 11 FEEP F</t>
  </si>
  <si>
    <t>PARA CUBRIR VIATICOS , PARA EL DESARROLLO DEL ENCUENTRO-TALL</t>
  </si>
  <si>
    <t>TECNIGLOBAL S. A.</t>
  </si>
  <si>
    <t>130557098</t>
  </si>
  <si>
    <t>PAGO FACTURA #06, NCF 148 POR ALQUILER DE FURGONES PARA OPER</t>
  </si>
  <si>
    <t>MANUEL ANTONIO POZO</t>
  </si>
  <si>
    <t>ALQ-08</t>
  </si>
  <si>
    <t>FRANCIA JOSEFINA IMBERT TORRES</t>
  </si>
  <si>
    <t>ALQ-09</t>
  </si>
  <si>
    <t>KCETTES PROFESIONALES</t>
  </si>
  <si>
    <t>101767189</t>
  </si>
  <si>
    <t>COMPRA DE CASSETTE DVCAM 184 MIN. SONY PARA RUEDA DE PRENSA</t>
  </si>
  <si>
    <t>COMPLEMENTOS S A</t>
  </si>
  <si>
    <t>130236828</t>
  </si>
  <si>
    <t>PAGO ALQUILER DE ARTICULOS PARA RUEDA DE PRENSA CON MOTIVO A</t>
  </si>
  <si>
    <t>PANIFICADORA THANIA SRL</t>
  </si>
  <si>
    <t>101808241</t>
  </si>
  <si>
    <t>DOTACION DE PRODUCTOS  ALIMENTACION ESCOLAR , CORRESP. A</t>
  </si>
  <si>
    <t>SCARLEN CEPEDA</t>
  </si>
  <si>
    <t>104271937</t>
  </si>
  <si>
    <t>PARA CUBRIR PAGO DE HORAS EXTRAS  DE LA DIRECCION GENERAL DE</t>
  </si>
  <si>
    <t>SAYURIS ROGELINA MORETA PEÑA</t>
  </si>
  <si>
    <t>BENEFICIOS LABORALES SEGUN CALCULOS ANEXOS DEL MINISTERIO DE</t>
  </si>
  <si>
    <t>GABRIEL ANTONIO QUEZADA ROSARIO</t>
  </si>
  <si>
    <t>BENEFICIOS  LABORALES, SEGUN CALCULOS DEL MINISTERIO DE ADM.</t>
  </si>
  <si>
    <t>SARAH VEGA ACOSTA</t>
  </si>
  <si>
    <t>101322279</t>
  </si>
  <si>
    <t>YOJANNA MORA</t>
  </si>
  <si>
    <t>MERCEDES ISABEL VASQUEZ</t>
  </si>
  <si>
    <t>ALFIDA LUISA TORRES L. DE JIMENEZ</t>
  </si>
  <si>
    <t>ALQ-15</t>
  </si>
  <si>
    <t>JULIO CESAR DOMINGUEZ MONTAS</t>
  </si>
  <si>
    <t>ALQ-17</t>
  </si>
  <si>
    <t>ALQUILER LOCAL QUE ALOJA EL CENTRO EDUCATIVO "GENOVEVA GURID</t>
  </si>
  <si>
    <t>AAA DOMINICANA S A</t>
  </si>
  <si>
    <t>101841621</t>
  </si>
  <si>
    <t>PAGO INICIAL DE UN 35% DE LA DEUDA TOTAL DE $3,305,330.00, P</t>
  </si>
  <si>
    <t>LUIS PEREZ CASANOVA</t>
  </si>
  <si>
    <t>100914720</t>
  </si>
  <si>
    <t>PAGO FACTURA NCF #129, CORRESP. A PUBLICIDAD AL MINISTERIO D</t>
  </si>
  <si>
    <t>SERVICIO SISTEMA MOTRIZ A M G, EIRL</t>
  </si>
  <si>
    <t>101869755</t>
  </si>
  <si>
    <t>MANTENIMIENTO DE VEHICULOS DEL MINERD, SEGUN FACTURAS #S.  8</t>
  </si>
  <si>
    <t>BERTHA YUDERQUI VILLAR TEJEDA</t>
  </si>
  <si>
    <t>MARIBEL DE LOS SANTOS VENTURA</t>
  </si>
  <si>
    <t>MAURA MARTINEZ MARTINEZ</t>
  </si>
  <si>
    <t>MONICA JOCELIN RUIZ MEDINA</t>
  </si>
  <si>
    <t>BETHANIA YADANIRA LINARES MEDRANO</t>
  </si>
  <si>
    <t>WILLIAM ARTURO PE?A ENCARNACION</t>
  </si>
  <si>
    <t>LICENCIA PRE Y POST NATAL DE LA MAESTRA JAHAIRA PE?A ENCARNA</t>
  </si>
  <si>
    <t>YENIFER MERIELIS GONZALEZ JIMENEZ</t>
  </si>
  <si>
    <t>LICENCIA PRE Y POST NATAL DE LA MAESTRA ANIBALIZA ROCHA GARC</t>
  </si>
  <si>
    <t>MERCEDES MONTERO OTAÑO</t>
  </si>
  <si>
    <t>LICENCIA PRE Y POST NATAL DE LA MAESTRA OLGA LIDIA MOJICA RA</t>
  </si>
  <si>
    <t>MARIA REGINA GARCIA FLORES</t>
  </si>
  <si>
    <t>LICENCIA PRE Y POST NATAL DE LA MAESTRA SANDRA ALTAGRACIA PA</t>
  </si>
  <si>
    <t>FRANCISCO ANT. RODRIGUEZ DE LEON</t>
  </si>
  <si>
    <t>LICENCIAS PRE Y POST NATAL DE LA MAESTRA CINTHIA TAVERAS BRI</t>
  </si>
  <si>
    <t>GLORIA MARIA MENA VASQUEZ</t>
  </si>
  <si>
    <t>LICENCIAS PRE Y POST NATAL DE LA MAESTRA WOODY GUMIR POLANCO</t>
  </si>
  <si>
    <t>MIDONIA ULERIO REYES</t>
  </si>
  <si>
    <t>LICENCIA PRE Y POST NATAL DE LA MAESTRA ORDELISSE MENDEZ HER</t>
  </si>
  <si>
    <t>JAIRA O. PEREZ CARVAJAL DE ENCARNACION</t>
  </si>
  <si>
    <t>LICENCIAS PRE Y POST NATAL DE LA MAESTRA CATALINA PINEDA MES</t>
  </si>
  <si>
    <t>ANDREA TEJADA DE LOS SANTOS</t>
  </si>
  <si>
    <t>LICENCIAS PRE Y POST NATAL DE LA MAESTRA NURIS DE LEON FABIA</t>
  </si>
  <si>
    <t>105805022</t>
  </si>
  <si>
    <t>SANDRA ROA AGRAMONTE DE ARAUJO</t>
  </si>
  <si>
    <t>200634079</t>
  </si>
  <si>
    <t>LICENCIA PRE Y POST NATAL DE LA MAESTRA MAIRA ANDREA CARMONA</t>
  </si>
  <si>
    <t>RUT DELANIA BRITO FRIAS</t>
  </si>
  <si>
    <t>LICENCIAS PRE Y POST NATAL DE LA MAESTRA KEY ZORAYA DE LA RO</t>
  </si>
  <si>
    <t>SANTA REGINA MOTA BAEZ</t>
  </si>
  <si>
    <t>300731148</t>
  </si>
  <si>
    <t>LICENCIA PRE Y POST NATAL DE LA MAESTRA MAGDALENA GONZALEZ A</t>
  </si>
  <si>
    <t>ROSSIS SOTO BAEZ</t>
  </si>
  <si>
    <t>300925401</t>
  </si>
  <si>
    <t>LICENCIA PRE Y POST NATAL DE LA MAESTRA ALEXAIRA MEDINA, COR</t>
  </si>
  <si>
    <t>ANTONIO ARQUIMEDES GARCIA RODRIGUEZ</t>
  </si>
  <si>
    <t>DOLORES SOSA SANTOS</t>
  </si>
  <si>
    <t>FRANCISCA ESCOLASTICO ROSA</t>
  </si>
  <si>
    <t>LEONIDA BAUTISTA</t>
  </si>
  <si>
    <t>MARIA MERCEDES</t>
  </si>
  <si>
    <t>NORCA CECILIA ARAUJO Y MOYA</t>
  </si>
  <si>
    <t>UBARDA GUZMAN DE MERCEDES</t>
  </si>
  <si>
    <t>DAISY CASTILLO</t>
  </si>
  <si>
    <t>FRANCISCA CASTILLO BAUTISTA</t>
  </si>
  <si>
    <t>JUANA ELISA MORENO SOLANO.</t>
  </si>
  <si>
    <t>ALQ-24</t>
  </si>
  <si>
    <t>ALQUILER LOCAL QUE ALOJA EL CENTRO EDUCATIVO "NIDO DE AMOR",</t>
  </si>
  <si>
    <t>MODESTO SANCHEZ BRITO</t>
  </si>
  <si>
    <t>LABORATORIO DIESEL MARTINEZ C. X A.</t>
  </si>
  <si>
    <t>130436584</t>
  </si>
  <si>
    <t>MANTENIMIENTO A VEHICULOS DEL MINERD SEGUN FACTURAS #S. 979</t>
  </si>
  <si>
    <t>VIMARTE PUBLICIDAD S. A.</t>
  </si>
  <si>
    <t>124007135</t>
  </si>
  <si>
    <t>ADQUISICION DE BAJANTE, GAFETES DE IDENTIFICACION, IMPRESION</t>
  </si>
  <si>
    <t>YANERY BURGOS</t>
  </si>
  <si>
    <t>BENEFICIOS LABORALES SEGUN  CALCULOS DEL MINISTERIO  DE ADM.</t>
  </si>
  <si>
    <t>SOYLA MARIA DE LA CRUZ</t>
  </si>
  <si>
    <t>MARITZA TAVERAS POLANCO</t>
  </si>
  <si>
    <t>ALEJANDRINA SUAREZ HERNANDEZ</t>
  </si>
  <si>
    <t>MIRIAN ANNORIS NOVAS CUEVAS</t>
  </si>
  <si>
    <t>PARA CUBRIR PAGO DE VIATICOS Y COMBUSTIBLE PARA REALIZAR "TA</t>
  </si>
  <si>
    <t>JOSE RAMON OZUNA MARTINEZ</t>
  </si>
  <si>
    <t>MARIELLA ORTEGA RABASSA</t>
  </si>
  <si>
    <t>ELVIN AMAURYS OVANDO COMAS</t>
  </si>
  <si>
    <t>FELIX ACOSTA</t>
  </si>
  <si>
    <t>STEFANY POU RODRIGUEZ</t>
  </si>
  <si>
    <t>114428600</t>
  </si>
  <si>
    <t>PARA CUBRIR  PAGO DE VIATICOS, COMB. Y APOYO DE TRANSPORTE,</t>
  </si>
  <si>
    <t>JUAN FRANCISCO SANTILLAN GUZMAN</t>
  </si>
  <si>
    <t>CUBICACION #4 (FINAL) DEL CONTRATO #1309/2007 CORRESP. A LA</t>
  </si>
  <si>
    <t>RAMON TEMISTOCLES COISCOU MOTA</t>
  </si>
  <si>
    <t>115842759</t>
  </si>
  <si>
    <t>ELABORACION DE UN MURAL  EN UNA ESCUELA DE STO. DGO., EN EL</t>
  </si>
  <si>
    <t>CONSTRUCTORA JOSE B. ALMONTE Y ASOC. SRL</t>
  </si>
  <si>
    <t>130153272</t>
  </si>
  <si>
    <t>CUBICACION UNICA, CORRESP. A LOS TRABAJOS DE REPARACIONES VA</t>
  </si>
  <si>
    <t>REEMBOLSO GASTOS DEL EQUIPO DE LA COGESTION DE LA REGIONAL 1</t>
  </si>
  <si>
    <t>LEONARDA GONZALEZ</t>
  </si>
  <si>
    <t>NELSON ALMONTE TORRES</t>
  </si>
  <si>
    <t>FRANCISCO DURAN ACOSTA</t>
  </si>
  <si>
    <t>ESTANISLA CASTRO DE JESUS</t>
  </si>
  <si>
    <t>EDUVIGIS POLANCO</t>
  </si>
  <si>
    <t>AGUSTINA ANTIGUA</t>
  </si>
  <si>
    <t>ANA RAMONA RODRIGUEZ</t>
  </si>
  <si>
    <t>JOSE JUAN PEÑA ACOSTA</t>
  </si>
  <si>
    <t>115027914</t>
  </si>
  <si>
    <t>AGAPITO  BERROA MONTANO</t>
  </si>
  <si>
    <t>BALANCE AL CORTE 01/06/2012</t>
  </si>
  <si>
    <t>FLORES Y EVENTOS JARDIN ORIENTAL PEREZ</t>
  </si>
  <si>
    <t>PARA CUBRIR GASTOS DE ALQUILER DE SILLAS, MESAS Y MANTELES,</t>
  </si>
  <si>
    <t>LUBRIMPORT SANGUZ SRL.</t>
  </si>
  <si>
    <t>130688702</t>
  </si>
  <si>
    <t>ADQUISICION DE GOMAS UTILIZADAS POR EL DPTO. DE TRANSPORTACI</t>
  </si>
  <si>
    <t>CINDY LUCIANO MERCEDES</t>
  </si>
  <si>
    <t>PAGO HONORARIO POR RECOLECCION DE DATOS SOBRE INVESTIGACION</t>
  </si>
  <si>
    <t>RAMON REYES</t>
  </si>
  <si>
    <t>111446431</t>
  </si>
  <si>
    <t>PAGO FACTURA NCF #1554360, CORRESP. A COMPRA DE LIQUIDO REFR</t>
  </si>
  <si>
    <t>MANTENIMIENTO A VEHICULOS DEL MINERD SEGUN FACTURAS #S. 1016</t>
  </si>
  <si>
    <t>A010010011500000712</t>
  </si>
  <si>
    <t>JUNTA AGROEMPRESARIAL DOMINICANA</t>
  </si>
  <si>
    <t>401053055</t>
  </si>
  <si>
    <t>INSPECCIONES FISICO-QUIMICAS Y BACTERIOLOGICAS REALIZADAS A</t>
  </si>
  <si>
    <t>MOISES OSORIO Y MOREL</t>
  </si>
  <si>
    <t>JOHANNA ESMERALDA PEREZ</t>
  </si>
  <si>
    <t>FRANCIA DIAZ GUERRERO</t>
  </si>
  <si>
    <t>FIOR MARIA GARCIA SANCHEZ</t>
  </si>
  <si>
    <t>GABRIELA MARITZA JAVIER BRITO</t>
  </si>
  <si>
    <t>MARIA DE LOURDES GONZALEZ LARA</t>
  </si>
  <si>
    <t>ALTAGRACIA VIRGINIA MINYETY CASADO</t>
  </si>
  <si>
    <t>DANIELA DE LA CRUZ DE LOS SANTOS</t>
  </si>
  <si>
    <t>RAFAEL NOVA ROMERO</t>
  </si>
  <si>
    <t>LICENCIA PRE Y POST NATAL DE LA MAESTRA ARECELIS SANCHEZ MOR</t>
  </si>
  <si>
    <t>ARCADIA TEJADA REYES</t>
  </si>
  <si>
    <t>LICENCIA PRE Y POST NATAL DE LA MAESTRA MARCELINA THEN RODRI</t>
  </si>
  <si>
    <t>ANA JOAQUINA GARCIA PUELLO</t>
  </si>
  <si>
    <t>LICENCIA PRE Y POST NATAL DE LA MAESTRA SOBEIDA MARIA CRUZ R</t>
  </si>
  <si>
    <t>MERCEDES DE LOS ANGELES BLANCO VILORIA</t>
  </si>
  <si>
    <t>LICENCIA PRE Y POST NATAL DE LA MAESTRA  DAMARIS PERES LOPEZ</t>
  </si>
  <si>
    <t>JOSE GENARO PEREZ MENDEZ</t>
  </si>
  <si>
    <t>LICENCIA PRE Y POST NATAL DE LA MAESTRA ELVA MIGUELINA MARTI</t>
  </si>
  <si>
    <t>YDELSA ALTAGRACIA ACEVEDO MEJIA</t>
  </si>
  <si>
    <t>LICENCIA PRE Y POST NATAL DE LA MAESTRA KENIA CONCEPCION URE</t>
  </si>
  <si>
    <t>ERNESTINA FLORES DE JESUS</t>
  </si>
  <si>
    <t>109356303</t>
  </si>
  <si>
    <t>LICENCIA PRE Y POST NATAL DE LA MAESTRA  LIDIA ALTAGRACIA FE</t>
  </si>
  <si>
    <t>SANTA HERRERA DEL CARMEN</t>
  </si>
  <si>
    <t>111584413</t>
  </si>
  <si>
    <t>LICENCIA PRE Y POST NATAL DE LA MAESTRA ALEXANDRA FELIZ PERE</t>
  </si>
  <si>
    <t>SANTA MARGARITA SANTANA DE LOS SANTOS</t>
  </si>
  <si>
    <t>112919436</t>
  </si>
  <si>
    <t>LICENCIA PRE Y POST NATAL DE LA MAESTRA CARMEN ALMONTE CALDE</t>
  </si>
  <si>
    <t>ROSA MARGARITA PEÑA RAMON</t>
  </si>
  <si>
    <t>114298599</t>
  </si>
  <si>
    <t>LICENCIA PRE Y POST NATAL DE LA MAESTRA CESALINA POLANCO LOR</t>
  </si>
  <si>
    <t>TANIA ALCANTARA AQUINO</t>
  </si>
  <si>
    <t>114376924</t>
  </si>
  <si>
    <t>LICENCIA PRE Y POST NATAL DE LA MAESTRA GISELA SOFIA TINEO C</t>
  </si>
  <si>
    <t>JOEL ALBERTO ESPINOSA  GUILLEN</t>
  </si>
  <si>
    <t>200927895</t>
  </si>
  <si>
    <t>LICENCIA PRE Y POST NATAL DE LA MAESTRA  SANTA MARTINEZ ARIA</t>
  </si>
  <si>
    <t>VIKIANA ALTAGRACIA GUERRERO LARA</t>
  </si>
  <si>
    <t>300928074</t>
  </si>
  <si>
    <t>LICENCIA PRE Y POST NATAL DE LA MAESTRA JOHANNY MARGARITA EN</t>
  </si>
  <si>
    <t>JOSE VALDEZ MUÑOZ</t>
  </si>
  <si>
    <t>20% DE AVANCE CORRESP. A LA REHABILITACION DEL CENTRO EDUCAT</t>
  </si>
  <si>
    <t>AMELFIS ALTAGRACIA RIJO ROSARIO</t>
  </si>
  <si>
    <t>103338901</t>
  </si>
  <si>
    <t>REEMBOLSO  GASTOS DE COMBUSTIBLE UTILIZADOS PARA LA SUPERVIS</t>
  </si>
  <si>
    <t>ADRIA MARIA FIGUEREO MATOS</t>
  </si>
  <si>
    <t>PAGO HONORARIOS COMO CO-COORDINADORA DE LA ZONA DE SANTO DOM</t>
  </si>
  <si>
    <t>LUZ NOBERQUIN NIN NOBOA</t>
  </si>
  <si>
    <t>LUIS EDUARDO DOMINGUEZ DESPRADEL</t>
  </si>
  <si>
    <t>100888486</t>
  </si>
  <si>
    <t>PAGO HONORARIOS COMO RESPONSABLE DE MONITOREO EN LA INVESTIG</t>
  </si>
  <si>
    <t>MANTENIMIENTO DE VEHICULOS DEL MINERD, SEGUN FACTURAS  #1031</t>
  </si>
  <si>
    <t>UNITRADE SRL.</t>
  </si>
  <si>
    <t>101566914</t>
  </si>
  <si>
    <t>COMPRA REGULADOR DE VOLTAJE PARA RADIO EDUCATIVA DOMINICANA,</t>
  </si>
  <si>
    <t>YESSENIA YVETTE SUERO PEÑA</t>
  </si>
  <si>
    <t>118055128</t>
  </si>
  <si>
    <t>SERVICIOS PRESTADOS COMO CONFERENCISTA, EN LA XV FERIA INTER</t>
  </si>
  <si>
    <t>PAOLA PEGUERO BENITEZ</t>
  </si>
  <si>
    <t>SERVICIOS PRESTADOS EN LA XV FERIA INTERNACIONAL DEL LIBRO S</t>
  </si>
  <si>
    <t>CAROLE ALEXANDRA MOLINA LIZARDO</t>
  </si>
  <si>
    <t>BENJAMIN FELIZ MORILLO</t>
  </si>
  <si>
    <t>IVAN ARGELIS DIAZ MALDONADO</t>
  </si>
  <si>
    <t>DORIS ELENA PERALTA VASQUEZ</t>
  </si>
  <si>
    <t>JUANA PATRICIA LEROUX MARTINEZ</t>
  </si>
  <si>
    <t>SAURY ALTAGRACIA FERREIRAS PEÑA</t>
  </si>
  <si>
    <t>DORIAN NEHEMIAS JIMENEZ DE JESUS</t>
  </si>
  <si>
    <t>INTEGRAL TRAINING SOLUTIONS, SRL</t>
  </si>
  <si>
    <t>101844752</t>
  </si>
  <si>
    <t>SERVICIOS DE ENTRENAMIENTO EN EL SEMINARIO-TALLER "DOCUMENTA</t>
  </si>
  <si>
    <t>SANTA MARIA VALENCIO NIEVE</t>
  </si>
  <si>
    <t>103204970</t>
  </si>
  <si>
    <t>SERVICIOS DE PUBLICIDAD ALUSIVA AL MINERD, A TRAVES DEL PROG</t>
  </si>
  <si>
    <t>LEONIDAS PINALES RODRIGUEZ O LEONI JARDINERIAS</t>
  </si>
  <si>
    <t>200538924</t>
  </si>
  <si>
    <t>SERVICIOS DE AMBIENTACION PARA LA DGBE Y JARDINERIA PARA LA</t>
  </si>
  <si>
    <t>GL PROMOCIONES,SRL</t>
  </si>
  <si>
    <t>101889561</t>
  </si>
  <si>
    <t>PAGO FACTURA #35436, NCF #01129 Y ODC #422, CORRESP. A LA AD</t>
  </si>
  <si>
    <t>425 1</t>
  </si>
  <si>
    <t>DISTRIBUIDORA TREMOLS S.R.L.</t>
  </si>
  <si>
    <t>101855231</t>
  </si>
  <si>
    <t>DOTACION DE PRODUCTOS AL PROGRAMA ALIMENTACION ESCOLAR PAE-R</t>
  </si>
  <si>
    <t>JOSE HERMOGENES MARIA BODDEN RAMOS</t>
  </si>
  <si>
    <t>107679334</t>
  </si>
  <si>
    <t>PAGO FACTURA #445, CORRESP. A LA COMPRA DE DOS BATERIAS DE S</t>
  </si>
  <si>
    <t>CORPORACION DEL ACUEDUCTO Y ALCANTARILLADO DE STO. DGO, CAASD</t>
  </si>
  <si>
    <t>401037272</t>
  </si>
  <si>
    <t>PAGO SERVICIO DE AGUA CORRESPONDIENTE AL MES DE JUNIO 2012 F</t>
  </si>
  <si>
    <t>PANIFICADORA HNOS BAEZ  O EDILIO ZORRILLA</t>
  </si>
  <si>
    <t>110452679</t>
  </si>
  <si>
    <t>PUBLICACION ANUNCIO SEGUN  FACTURA #68807 NCF #5631,  "ADQUI</t>
  </si>
  <si>
    <t>PAGO RETENCIONES DEL 3% Y 10% CORRESPONDIENTES AL MES DE ABR</t>
  </si>
  <si>
    <t>MIGUEL ANIBAL LIBERATO ROSARIO</t>
  </si>
  <si>
    <t>NCF 2012701</t>
  </si>
  <si>
    <t>NCF 2012702</t>
  </si>
  <si>
    <t>NCF 2012703</t>
  </si>
  <si>
    <t>NCF 201273</t>
  </si>
  <si>
    <t>CELIO SENATUS RICHE</t>
  </si>
  <si>
    <t>SERVICIOS PRESTADOS CORRESP. A LOS MESES DE MARZO,  ABRIL, M</t>
  </si>
  <si>
    <t>PAGO RETENCIONES DEL 3% Y 10% CORRESPONDIENTES AL MES DE MAY</t>
  </si>
  <si>
    <t>HECTOR JOSE URIBE DOMINGUEZ</t>
  </si>
  <si>
    <t>KATHRYN EMILI SUBERO ACOSTA</t>
  </si>
  <si>
    <t>101745479</t>
  </si>
  <si>
    <t>CUBICACION #4 (DE CIERRE) DEL CONTRATO #1132/2007 CORRESP. A</t>
  </si>
  <si>
    <t>IMPRESOS TURISTICOS A &amp; T SRL</t>
  </si>
  <si>
    <t>101601981</t>
  </si>
  <si>
    <t>000102</t>
  </si>
  <si>
    <t>PAGO IMPR. MATERIALES DIDACTICOS SG. LB 10262</t>
  </si>
  <si>
    <t>PROYECTOS INVERSIONES Y CONSTRUCCIONES, SRL</t>
  </si>
  <si>
    <t>101150302</t>
  </si>
  <si>
    <t>OF 1188</t>
  </si>
  <si>
    <t>REGIST. CUB.# 7 CONT. #447</t>
  </si>
  <si>
    <t>ALTAGRACIA ANTONIA PERDOMO MENDEZ</t>
  </si>
  <si>
    <t>JOSE ERNESTO PEÑA PERDOMO.</t>
  </si>
  <si>
    <t>CUBICACION #2, CORRESP. A CONSTRUCCION DEL CENTRO EDUCATIVO</t>
  </si>
  <si>
    <t>EUFEMIA DE LA ROSA NU?EZ</t>
  </si>
  <si>
    <t>LICENCIA PRE Y POST NATAL SEGUN CK11429</t>
  </si>
  <si>
    <t>GEURY ALEXANDER MOTA GIL</t>
  </si>
  <si>
    <t>OFC.1168</t>
  </si>
  <si>
    <t>FACT-NO.00920</t>
  </si>
  <si>
    <t>015248</t>
  </si>
  <si>
    <t>014037</t>
  </si>
  <si>
    <t>R &amp; S DISEÑOS Y CONSTRUCCIONES, S.R.L</t>
  </si>
  <si>
    <t>114016787</t>
  </si>
  <si>
    <t>CHICO AUTO PAINT, EIRL</t>
  </si>
  <si>
    <t>130235384</t>
  </si>
  <si>
    <t>NCF-2161</t>
  </si>
  <si>
    <t>SECURITY PLUS INTERNATIONAL S A</t>
  </si>
  <si>
    <t>130555664</t>
  </si>
  <si>
    <t>NCF - 02035</t>
  </si>
  <si>
    <t>PAGO POR MANTENIMIENTO EXTINTOR DE INCENDIOS CK 011842</t>
  </si>
  <si>
    <t>ELACIA SALDA?A DE LOS SANTOS</t>
  </si>
  <si>
    <t>OFCIO 0040</t>
  </si>
  <si>
    <t>LICENCIA PRE Y POST NATAL CK 011352</t>
  </si>
  <si>
    <t>OFICIO 00040</t>
  </si>
  <si>
    <t>PAGO LICENCIA PRE Y POST NATAL CK 011541</t>
  </si>
  <si>
    <t>NARCISA CASTA?O CARABALLO</t>
  </si>
  <si>
    <t>OFICIO 000040</t>
  </si>
  <si>
    <t>PAGO LICENCIA PRE Y POST NATAL CK 011542</t>
  </si>
  <si>
    <t>OFICO 00040</t>
  </si>
  <si>
    <t>PAGO LICENCIA PRE Y POST NATAL CK 011539</t>
  </si>
  <si>
    <t>MARIA MONTAS GARCIA</t>
  </si>
  <si>
    <t>CARLOS DAVID MORILLO ABREU</t>
  </si>
  <si>
    <t>SOLICITUD DE PAGO PERSONAL</t>
  </si>
  <si>
    <t>ARTURO ANIBAL RINCON VERAS</t>
  </si>
  <si>
    <t>cub.no.4</t>
  </si>
  <si>
    <t>OFI. 891/12</t>
  </si>
  <si>
    <t>GASTOS VARIOS</t>
  </si>
  <si>
    <t>NATURALEZA PRODUCTION DOMINICANA SRL.</t>
  </si>
  <si>
    <t>130412049</t>
  </si>
  <si>
    <t>NCF - 01030</t>
  </si>
  <si>
    <t>PAGO PUBLICIDAD RADIAL MES DE JULIO 2012</t>
  </si>
  <si>
    <t>RIGOBERTO DE LOS SANTOS GUERRERO</t>
  </si>
  <si>
    <t>HERMINIO  AQUINO MORA</t>
  </si>
  <si>
    <t>VIATICO DENTRO DEL PAIS CK 011087</t>
  </si>
  <si>
    <t>FAT 0</t>
  </si>
  <si>
    <t>CK011CK011099 ALQUILER DE SILLAS Y MESAS</t>
  </si>
  <si>
    <t>OFICIO#2493</t>
  </si>
  <si>
    <t>REPOSICION FONDO VIATICO DE LA DIRECCION DE SERVICIOS GENERA</t>
  </si>
  <si>
    <t>MINERVA ERCILIA VICTORIA VINCENT PEREZ</t>
  </si>
  <si>
    <t>OFICIO #106</t>
  </si>
  <si>
    <t>DIETA MIEMBROS DEL CONSEJO NACIONAL DE EDUCACION 3ERA SESION</t>
  </si>
  <si>
    <t>JOSE NICOLAS ALMANZAR GARCIA</t>
  </si>
  <si>
    <t>TALLER DE MECANICA VARGAS &amp; ASOCIADOS, SRL</t>
  </si>
  <si>
    <t>101817348</t>
  </si>
  <si>
    <t>NCF-0114</t>
  </si>
  <si>
    <t>CLAUDIA DE LOS SANTOS PAREDES</t>
  </si>
  <si>
    <t>OFI-858</t>
  </si>
  <si>
    <t>GASTOS DE PASAJES</t>
  </si>
  <si>
    <t>ROSARIO DEL CARMEN RODRIGUEZ</t>
  </si>
  <si>
    <t>OFICIO #293</t>
  </si>
  <si>
    <t>LICENCIA PRE Y POST NATAL DE LA MAESTRA RAFAELA BRITO</t>
  </si>
  <si>
    <t>NCF-1117</t>
  </si>
  <si>
    <t>DOMINGA DE PAULA DE LA CRUZ</t>
  </si>
  <si>
    <t>OFIC-293</t>
  </si>
  <si>
    <t>LICENCIA PRE Y POST NATAL</t>
  </si>
  <si>
    <t>SERV. PRESTADO MARZO-JUNIO 2012 CK 011314</t>
  </si>
  <si>
    <t>NCF-1120</t>
  </si>
  <si>
    <t>DGSG-2493</t>
  </si>
  <si>
    <t>REPOSICION FONDO DE VIATICOS</t>
  </si>
  <si>
    <t>FRANKLYN PEREZ BONILLA</t>
  </si>
  <si>
    <t>0885</t>
  </si>
  <si>
    <t>NCF-1122</t>
  </si>
  <si>
    <t xml:space="preserve"> VIAMAR S. A</t>
  </si>
  <si>
    <t>101011149</t>
  </si>
  <si>
    <t>DG293</t>
  </si>
  <si>
    <t>CK011457 PAGO DE LICENCIAS</t>
  </si>
  <si>
    <t>ZENEIDA BRITO VILLAR</t>
  </si>
  <si>
    <t>OF657</t>
  </si>
  <si>
    <t>OFC 40</t>
  </si>
  <si>
    <t>LICENCIA PRE Y POST NATAL CK 11479</t>
  </si>
  <si>
    <t>Of #0040</t>
  </si>
  <si>
    <t>NCF-1126</t>
  </si>
  <si>
    <t>0040</t>
  </si>
  <si>
    <t>CK011569</t>
  </si>
  <si>
    <t>ROSARIO ENCARNACION, LOURDES</t>
  </si>
  <si>
    <t>Oficio #40</t>
  </si>
  <si>
    <t>NCF-1132</t>
  </si>
  <si>
    <t>RAFAEL JHONNY JIMENEZ RAMIREZ</t>
  </si>
  <si>
    <t>Of. 1339</t>
  </si>
  <si>
    <t>of #1347</t>
  </si>
  <si>
    <t>pension julio 2012</t>
  </si>
  <si>
    <t>NCF-4476</t>
  </si>
  <si>
    <t>MILENY ALEJANDRA SIERRA BENZANT</t>
  </si>
  <si>
    <t>OFICIO #657</t>
  </si>
  <si>
    <t>LICENCIA PRE Y POST NATAL DE L MAESTRA LUCIA FRUTUOSO CUEVAS</t>
  </si>
  <si>
    <t>ELADIA DE JESUS  DURAN TORRES</t>
  </si>
  <si>
    <t>OFICIO 00657</t>
  </si>
  <si>
    <t>PAGO LICENCIA PRE Y POST NATAL CK 011969</t>
  </si>
  <si>
    <t>TOMAS FRANCISCO DE LA CRUZ CUEVAS</t>
  </si>
  <si>
    <t>00000163</t>
  </si>
  <si>
    <t>LONATER SRL.</t>
  </si>
  <si>
    <t>130313253</t>
  </si>
  <si>
    <t>Of. 1366</t>
  </si>
  <si>
    <t>SOCIEDAD ANOMINA ESPAÑOLA IBERTEST</t>
  </si>
  <si>
    <t>130859051</t>
  </si>
  <si>
    <t>Of.396</t>
  </si>
  <si>
    <t>OFI-1944/12</t>
  </si>
  <si>
    <t>PAGO DE TRANSPORTE</t>
  </si>
  <si>
    <t>CARMEN LOURDES VALERA GUERRA</t>
  </si>
  <si>
    <t>101731396</t>
  </si>
  <si>
    <t>OFICIO #896</t>
  </si>
  <si>
    <t>SERVICIO DE REFRIGERIO OFRECIDOS EN LA PLANIFICACION DE RH</t>
  </si>
  <si>
    <t>NCF-1140</t>
  </si>
  <si>
    <t>GABRIELA FELICIA TEJADA PEÑA</t>
  </si>
  <si>
    <t>OFICIO 511</t>
  </si>
  <si>
    <t>SERVICIOS PROFESIONALES COMO DIGITADORA CK 011944</t>
  </si>
  <si>
    <t>ANTHONY`S ANTONIO CHAHIN M. CXA</t>
  </si>
  <si>
    <t>101088222</t>
  </si>
  <si>
    <t>FACT. 196</t>
  </si>
  <si>
    <t>COMPRA UNIFORME CONJERIA CK 11704</t>
  </si>
  <si>
    <t>EXPRESO VEGANO C POR A</t>
  </si>
  <si>
    <t>103033725</t>
  </si>
  <si>
    <t>OF646</t>
  </si>
  <si>
    <t>CK011701 TRANSPORTE A ESTUDIANTES</t>
  </si>
  <si>
    <t>DEMJA &amp; CIA  C POR A.</t>
  </si>
  <si>
    <t>101730986</t>
  </si>
  <si>
    <t>Ofic.1431</t>
  </si>
  <si>
    <t>VIRGINIA ALTAGRACIA PEREZ PINEDA</t>
  </si>
  <si>
    <t>OF508</t>
  </si>
  <si>
    <t>CK011726 SUELDOS DEJADOS DE PERSIBIR</t>
  </si>
  <si>
    <t>JOSANNY MONI MOTA</t>
  </si>
  <si>
    <t>385/12</t>
  </si>
  <si>
    <t>of#385-12</t>
  </si>
  <si>
    <t>CONSTRUCTORA RIZEK &amp; ASOCIADOS SRL.</t>
  </si>
  <si>
    <t>101578041</t>
  </si>
  <si>
    <t>NCF 016</t>
  </si>
  <si>
    <t>SERV. PUBLICIDAD PROGRMA IMPACTO VERDE</t>
  </si>
  <si>
    <t>TAIDE AQUINO SRL</t>
  </si>
  <si>
    <t>130431469</t>
  </si>
  <si>
    <t>FACT. 04</t>
  </si>
  <si>
    <t>PAGO DE CONSUTORIA SEGUN  CK 11806</t>
  </si>
  <si>
    <t>NCF-4610</t>
  </si>
  <si>
    <t>JOSE  NELSON BERNARDO MONTAS UREÑA</t>
  </si>
  <si>
    <t>OFIC-1408-2012</t>
  </si>
  <si>
    <t>PAGO CUB#7 ADICIONAL POR REPARACION DE LA ESC.ANGEL FERMIN N</t>
  </si>
  <si>
    <t>TALLERES BENJAMIN EGLI S.R.L.</t>
  </si>
  <si>
    <t>101695102</t>
  </si>
  <si>
    <t>NCF-9167</t>
  </si>
  <si>
    <t>MULTIPARQUES, S.R.L.</t>
  </si>
  <si>
    <t>130284083</t>
  </si>
  <si>
    <t>CK011324 PAGO ENERGIA</t>
  </si>
  <si>
    <t>INVERPLATA S.A</t>
  </si>
  <si>
    <t>101108525</t>
  </si>
  <si>
    <t>NCF-00001436</t>
  </si>
  <si>
    <t>PRODIMPA C. POR A.</t>
  </si>
  <si>
    <t>102316635</t>
  </si>
  <si>
    <t>NCF-1061</t>
  </si>
  <si>
    <t>MIMCA, SRL</t>
  </si>
  <si>
    <t>NCF 004</t>
  </si>
  <si>
    <t>NCF-4622</t>
  </si>
  <si>
    <t>NCF-4623</t>
  </si>
  <si>
    <t>SERVICES TRAVEL S. R. L.</t>
  </si>
  <si>
    <t>101566078</t>
  </si>
  <si>
    <t>NCF-01841</t>
  </si>
  <si>
    <t>TESORERIA DE LA SEGURIDAD SOCIAL</t>
  </si>
  <si>
    <t>401517078</t>
  </si>
  <si>
    <t>ROSA MARGARITA PE?A RAMON</t>
  </si>
  <si>
    <t>DGF-293</t>
  </si>
  <si>
    <t>of.#2012-50</t>
  </si>
  <si>
    <t>LEIDY YAQUEIRY ARIAS POLANCO</t>
  </si>
  <si>
    <t>of. #40</t>
  </si>
  <si>
    <t>EVELYN PATRICIA BELLO PEREZ</t>
  </si>
  <si>
    <t>of#2010412b</t>
  </si>
  <si>
    <t>OFC2012412</t>
  </si>
  <si>
    <t>CK011953 LICENCIA PRE Y POST</t>
  </si>
  <si>
    <t>MILBIA ROSA ESPINAL SANTOS</t>
  </si>
  <si>
    <t>OFC 748</t>
  </si>
  <si>
    <t>LICENCIA PRE Y POST NATAL CK 11961</t>
  </si>
  <si>
    <t>RICHARD MICHEL PEREZ ALVAREZ</t>
  </si>
  <si>
    <t>OFC511</t>
  </si>
  <si>
    <t>CK011962 SERVICIOS PROFESIONALES</t>
  </si>
  <si>
    <t>NCF-4629</t>
  </si>
  <si>
    <t>NCF-1453</t>
  </si>
  <si>
    <t>SERVICIOS DE REPARACIONES VEHICULO DEL MINERD</t>
  </si>
  <si>
    <t>OZAMA TRAVEL C. POR A.</t>
  </si>
  <si>
    <t>101661909</t>
  </si>
  <si>
    <t>NCF-000095</t>
  </si>
  <si>
    <t>NCF-00003</t>
  </si>
  <si>
    <t>DT-NO.1398</t>
  </si>
  <si>
    <t>MANTENIMIENTO A VEHICULO DEL MINERD</t>
  </si>
  <si>
    <t>OFIC-1567-15891</t>
  </si>
  <si>
    <t>CARMEN IRIS ROSARIO ABREU DE PERALTA</t>
  </si>
  <si>
    <t>OFICIO-657/2012</t>
  </si>
  <si>
    <t>LIC,. PRE Y POST NATAL, DE LA MESTRA MARIBEL ALMONTE SIERRA</t>
  </si>
  <si>
    <t>NCF-000096</t>
  </si>
  <si>
    <t>NCF-4632</t>
  </si>
  <si>
    <t>NCF-4634</t>
  </si>
  <si>
    <t>NCF-4635</t>
  </si>
  <si>
    <t>NCF-05713</t>
  </si>
  <si>
    <t>PAGO DE RENOVACION DE SUSCRIPCION P.AHORA</t>
  </si>
  <si>
    <t>CREACIONES D TRES S A</t>
  </si>
  <si>
    <t>130326012</t>
  </si>
  <si>
    <t>NCF-02114</t>
  </si>
  <si>
    <t>SERVICIOS DE ARREGLOS FLORALES</t>
  </si>
  <si>
    <t>OZAVI RENT A CAR SRL</t>
  </si>
  <si>
    <t>123003846</t>
  </si>
  <si>
    <t>NCF-01842</t>
  </si>
  <si>
    <t>ALQUILER DE VEHICULO UTILIZADO POR LA SRA. MINISTRA</t>
  </si>
  <si>
    <t>NCF-272</t>
  </si>
  <si>
    <t>MANT. DE VEHIC, DEL MINERD,LVB8JE689E100061</t>
  </si>
  <si>
    <t>NCF-276</t>
  </si>
  <si>
    <t>MANT. DE VEHIC, DEL MINERD,LN1450045020</t>
  </si>
  <si>
    <t>NCF-275</t>
  </si>
  <si>
    <t>MANT. DE VEHIC, DEL MINERD,1HGCG16602A500040</t>
  </si>
  <si>
    <t>NCF-264</t>
  </si>
  <si>
    <t>MANT. DE VEHIC, DEL MINERD,LN1450044815</t>
  </si>
  <si>
    <t>NCF-273</t>
  </si>
  <si>
    <t>MANT. DE VEHIC, DEL MINERD,JN1CJUD22Z0731507</t>
  </si>
  <si>
    <t>NCF-277</t>
  </si>
  <si>
    <t>MANT. DE VEHIC, DEL MINERD,SED54MWL4W826266</t>
  </si>
  <si>
    <t>NCF-274</t>
  </si>
  <si>
    <t>MANT. DE VEHIC, DEL MINERD,JAATFS69H37100680</t>
  </si>
  <si>
    <t>NCF-271</t>
  </si>
  <si>
    <t>MANT. DE VEHIC, DEL MINERD,JAATFS54HW7100374</t>
  </si>
  <si>
    <t>NCF-268</t>
  </si>
  <si>
    <t>MANT. DE VEHIC, DEL MINERD,4TANL42NOXZ510265</t>
  </si>
  <si>
    <t>NCF-281</t>
  </si>
  <si>
    <t>MANT. DE VEHIC, DEL MINERD,MPATFS85H7H522653</t>
  </si>
  <si>
    <t>NCF-280</t>
  </si>
  <si>
    <t>MANT. DE VEHIC, DEL MINERD,MPATFS85H7H519928</t>
  </si>
  <si>
    <t>NCF-279</t>
  </si>
  <si>
    <t>MANT. DE VEHIC, DEL MINERD,LVAEC5BAO8B001799</t>
  </si>
  <si>
    <t>NCF-4648</t>
  </si>
  <si>
    <t>ADELAIDA YSOLINA DE LEON LIZARDO</t>
  </si>
  <si>
    <t>NCF-1810334</t>
  </si>
  <si>
    <t>NCF-1810335</t>
  </si>
  <si>
    <t>OFC-750/2012</t>
  </si>
  <si>
    <t>LICENCIA PRE Y POST NATAL, DE LA MAESTRA GENY ALT. VICENTE V</t>
  </si>
  <si>
    <t>CANDIDA  ROSA FABIAN FROMETA</t>
  </si>
  <si>
    <t>OF-620</t>
  </si>
  <si>
    <t>JOSE MANUEL MARTINEZ D`OLEO</t>
  </si>
  <si>
    <t>OFC 657/2012</t>
  </si>
  <si>
    <t>LICENCIA PRE Y POST NATAL, DEL  MAESTRA JOHANNY FAMILIA J.</t>
  </si>
  <si>
    <t>JUAN RAMON BRITO CALDERON</t>
  </si>
  <si>
    <t>FAC 657/2012</t>
  </si>
  <si>
    <t>LIC. PRE Y POST NATAL, DE LA MAESTRA SANTA BERROA M.</t>
  </si>
  <si>
    <t>JOHANNA ROSALIA ALMONTE ZARZUELA</t>
  </si>
  <si>
    <t>108137464</t>
  </si>
  <si>
    <t>09/12</t>
  </si>
  <si>
    <t>PABLO CESAR PEÑA</t>
  </si>
  <si>
    <t>YAN CARLOS CHANEL MERIÑO DE LUNA</t>
  </si>
  <si>
    <t>LEANDRO GERMAN ROMERO MATEO</t>
  </si>
  <si>
    <t>JUAN DE DIOS VALLEJO GUZMAN</t>
  </si>
  <si>
    <t>HANS CHRISTIAN LARA FRIAS</t>
  </si>
  <si>
    <t>YULEYDI MARTE JESUS</t>
  </si>
  <si>
    <t>INMOBILIARIA MVP, S R L.</t>
  </si>
  <si>
    <t>101561157</t>
  </si>
  <si>
    <t>NCF 042</t>
  </si>
  <si>
    <t>NCF-02120</t>
  </si>
  <si>
    <t>CIZZKO INTERNACIONAL SRL</t>
  </si>
  <si>
    <t>130829497</t>
  </si>
  <si>
    <t>NCF-0002</t>
  </si>
  <si>
    <t>SERVICIOS PROFESIONALES COMO "DIGITADOR  EN LA DIRECCION DE ACREDITACION Y  TITULACION DE ESTUDIOS", CORRESP AL MES DE SEPTIEMBRE/2012, SEGUN CONTRATO #337/2012, (DOCUMENTOS ORIGINALES EN LOTE DG004757).</t>
  </si>
  <si>
    <t>SERVICIOS PROFESIONALES COMO "DIGITADOR  EN LA DIRECCION DE ACREDITACION Y  TITULACION DE ESTUDIOS", CORRESP. AL MES DE SEPTIEMBRE/2012, SEGUN CONTRATO #335/2012.</t>
  </si>
  <si>
    <t>SERVICIOS PROFESIONALES COMO "DIGITADOR  EN LA DIRECCION DE ACREDITACION Y  TITULACION DE ESTUDIOS", CORRESP. AL MES DE SEPTIEMBRE/2012, SEGUN CONTRATO #342/2012, (DOCUMENTOS ORIGINALES EN LOTE DG004757).</t>
  </si>
  <si>
    <t>SERVICIOS PROFESIONALES COMO "DIGITADOR  EN LA DIRECCION DE ACREDITACION Y  TITULACION DE ESTUDIOS", CORRESP. AL MES DE SEPTIEMBRE/2012, SEGUN CONTRATO #339/2012, (DOCUMENTOS ORIGINALES EN LOTE DG004757).</t>
  </si>
  <si>
    <t>SERVICIOS PROFESIONALES COMO "DIGITADOR  EN LA DIRECCION DE ACREDITACION Y  TITULACION DE ESTUDIOS", CORRESP. AL MES DE SEPTIEMBRE/2012, SEGUN CONTRATO #340/2012, (DOCUMENTOS  ORIGINALES EN LOTE DG004757).</t>
  </si>
  <si>
    <t>GREGORIO ANTONIO DURAN</t>
  </si>
  <si>
    <t>F-00000175</t>
  </si>
  <si>
    <t>F-0000173</t>
  </si>
  <si>
    <t>F-0000174</t>
  </si>
  <si>
    <t>JUAN ALBERTO LUGO ZAMORA</t>
  </si>
  <si>
    <t>OFIC. 1612</t>
  </si>
  <si>
    <t>OFICIO-136-5/2012</t>
  </si>
  <si>
    <t>DIETA P/MIEMBRO DEL CNE CORRESP. AL 12 DE OCT.(ORG.PI000921)</t>
  </si>
  <si>
    <t>JOSE ALTAGRACIA MEJIA DIAZ</t>
  </si>
  <si>
    <t>06-07-08-09-10/2012</t>
  </si>
  <si>
    <t>JOSE EMILIO DE LA ROCHA FAJARDO</t>
  </si>
  <si>
    <t>OFICIO-800/2012</t>
  </si>
  <si>
    <t>P/CUBRIR VIATICOS Y COMB. EN LA REG. BARAHONA,</t>
  </si>
  <si>
    <t>CJ,N0.00429/2012</t>
  </si>
  <si>
    <t>CALCULO DE BENEFICIARIOS LABORALES DEL MAP</t>
  </si>
  <si>
    <t>CJ,N0.06765/2011</t>
  </si>
  <si>
    <t>JEANNE EUGENIA BOGAERT BATLLE DE PEREZ</t>
  </si>
  <si>
    <t>OFICIO-208/2012</t>
  </si>
  <si>
    <t>VIATICO DE BOLSILLO,VIAJE A LA CIUDAD DE CARTAGENA,COLOMBIA.</t>
  </si>
  <si>
    <t>OFICIO-72/2012</t>
  </si>
  <si>
    <t>VIATICO DE BOLSILLO,VIAJE A LA CIUDAD DE SAN JOSE,COSTA RICA</t>
  </si>
  <si>
    <t>LICENCIA PRE Y POST NATAL DE LA MAESTRA SANTA BERROA MARTINEZ, CORRESP.   A  DOS TANDAS DE  58 DIAS TRABAJADOS, SEGUN OFICIO #2012741-B Y 2012742-B.</t>
  </si>
  <si>
    <t>BLAS ACEVEDO</t>
  </si>
  <si>
    <t>CJ,NO.05590</t>
  </si>
  <si>
    <t>CALCULO DE BENEFICIOS LABORALES MAP</t>
  </si>
  <si>
    <t>JAVIER ADOLFO PEREZ VICTORIA</t>
  </si>
  <si>
    <t>CJ,NO.01884/2012</t>
  </si>
  <si>
    <t>UNIVERSO DE BANDERAS  S. A.</t>
  </si>
  <si>
    <t>101755202</t>
  </si>
  <si>
    <t>F-648-13/08/2012</t>
  </si>
  <si>
    <t>LOURDES CINERO DEL ROSARIO</t>
  </si>
  <si>
    <t>OFICIO-74/2012</t>
  </si>
  <si>
    <t>VIATICOS DE BOLSILLO P/VIAJE A LA CIUDAD DE LIMA, PERU</t>
  </si>
  <si>
    <t>DCC-1069/12</t>
  </si>
  <si>
    <t>JOSEFA MENDEZ</t>
  </si>
  <si>
    <t>OFIC.2822/2012</t>
  </si>
  <si>
    <t>VIATICOS Y COMBUSTIBLE ORIENTADORES Y PSICOLOGOS REG.03</t>
  </si>
  <si>
    <t>OFIC2817/2012</t>
  </si>
  <si>
    <t>VIATICOS Y COMBUSTIBLE ORIENTADORES Y PSICOLOGOS REG.04</t>
  </si>
  <si>
    <t>OF-2829/2012</t>
  </si>
  <si>
    <t>VIATICOS Y TRANSPORTE AL PERSONAL DEL PROG. REG.08, 09, Y 16</t>
  </si>
  <si>
    <t>OFIC-2837/2012</t>
  </si>
  <si>
    <t>PASAJE TECNICOS REGIONALES P/SUPERVISION Y PROG.DE BECAS</t>
  </si>
  <si>
    <t>ROSA MARIA GUABA LORA</t>
  </si>
  <si>
    <t>OFC.2821/2012</t>
  </si>
  <si>
    <t>PASAJE AL PERSONAL DEL ENCUENTRO DE SOCIALIZACION REG.03</t>
  </si>
  <si>
    <t>JOSE RICARDO HERNANDEZ TEJADA</t>
  </si>
  <si>
    <t>OFC.2792/2012</t>
  </si>
  <si>
    <t>VIATICOS Y TRANSPORTE ENCUENTRO SOCIALIZACION  TECNICOS</t>
  </si>
  <si>
    <t>ALBA ELENA PEGUERO SANTOS</t>
  </si>
  <si>
    <t>OF.2818/2012</t>
  </si>
  <si>
    <t>PASAJE AL PERSONAL QUE ASISTIRA AL ENCUENTRO  SOCIALIZACION</t>
  </si>
  <si>
    <t>OF.2814/2012</t>
  </si>
  <si>
    <t>PASAJE AL PERSONAL PATICIPARA ENCUENTRO SOC. REG.#8</t>
  </si>
  <si>
    <t>MEJIA ALMANZAR Y ASOCIADOS, S R L</t>
  </si>
  <si>
    <t>130478066</t>
  </si>
  <si>
    <t>NCF-01748241</t>
  </si>
  <si>
    <t>DOMINICAN INDUSTRY INVESTMENT GROUP DIG SRL</t>
  </si>
  <si>
    <t>130767203</t>
  </si>
  <si>
    <t>DTA-02</t>
  </si>
  <si>
    <t>CARMEN ROSANNA MERCEDES LIZARDO</t>
  </si>
  <si>
    <t>OFICIO-2916/2012</t>
  </si>
  <si>
    <t xml:space="preserve"> VIATICOS Y COMB. PARA SUPERVISAR CENTROS EDU DE JORNADA EXT</t>
  </si>
  <si>
    <t>SANZ TRAILERS, S.A</t>
  </si>
  <si>
    <t>114080507</t>
  </si>
  <si>
    <t>NCF 736</t>
  </si>
  <si>
    <t>JOSE  ARMANDO  CARBONELL ESPINOSA</t>
  </si>
  <si>
    <t>OFIC.739/2012</t>
  </si>
  <si>
    <t>LICENCIA PRE Y POST NATAL MAESTRA KENIA CABRERA RAMIREZ</t>
  </si>
  <si>
    <t>CORPORACION DEL ACUEDUCTO Y ALCANTARILLADO  DE SANTIAGO</t>
  </si>
  <si>
    <t>402006238</t>
  </si>
  <si>
    <t>DGA# 701-12</t>
  </si>
  <si>
    <t>SERVICIO PAGO FACT-AGUA POTABLE AL MES DE AGOSTO 2012</t>
  </si>
  <si>
    <t>EMMA VIOLETA ALONZO MARTINEZ DE PEREZ</t>
  </si>
  <si>
    <t>4-5-6-7-8-9-10/12</t>
  </si>
  <si>
    <t>DGA# 702-12</t>
  </si>
  <si>
    <t>OFIC. 1459</t>
  </si>
  <si>
    <t>CUBICACION #2 (ADICIONAL)</t>
  </si>
  <si>
    <t>CARMEN MARIA GARCIA ALEJO DE PEREZ</t>
  </si>
  <si>
    <t>OFICIO-2974/2012</t>
  </si>
  <si>
    <t>VIATICOS Y COMBUSTIBLE P/REALIZAR ACTIVIDADES DE SUPERV.</t>
  </si>
  <si>
    <t>CARINA ALTAGRACIA ANTIGUA AGRAMONTE</t>
  </si>
  <si>
    <t>LICENCIA PRE Y POST NATAL MAESTRA RAISA DE LA CRUZ J.</t>
  </si>
  <si>
    <t>GLADY  VIRGINIA CANELA</t>
  </si>
  <si>
    <t>739/2012</t>
  </si>
  <si>
    <t>LICENCIA PRE Y POST NATAL MAESTRO ANDRIZ MELENCIANO DE LOS .</t>
  </si>
  <si>
    <t>KIRSTY ERISABETH SANCHEZ MELLA</t>
  </si>
  <si>
    <t>657/2012</t>
  </si>
  <si>
    <t>LICENCIA PRE Y POST NATAL DE LA MAESTRA OLGA L. PEREZ HNDEZ.</t>
  </si>
  <si>
    <t>NCF 737</t>
  </si>
  <si>
    <t>OFIC. 1741</t>
  </si>
  <si>
    <t>CUBICACION #6 (DE CIERRE)</t>
  </si>
  <si>
    <t>JULIO CESAR MATEO CRUZ.</t>
  </si>
  <si>
    <t>OFIC. 1512</t>
  </si>
  <si>
    <t>SATURNINO DE LOS SANTOS SOLIS</t>
  </si>
  <si>
    <t>No.011-12</t>
  </si>
  <si>
    <t>SERVICIOS DE SEGURO DE VIAJE,PARA VIAJAR A MTGO, BAY JAMAICA</t>
  </si>
  <si>
    <t>OFICIO-3892/2012</t>
  </si>
  <si>
    <t>PAGO DE TRANSPORTE A TECN P/ASISTIR A ENCUENTRO EN SAN JUAN</t>
  </si>
  <si>
    <t>WINSTON JOSE FORTUNA SUERO</t>
  </si>
  <si>
    <t>OFIC. 1646</t>
  </si>
  <si>
    <t>ANDREA MORENO NUÑEZ</t>
  </si>
  <si>
    <t>OFIC. 2012-17-B</t>
  </si>
  <si>
    <t>LICENCIA PRE Y POST NATAL DE LA MAESTRA MARIA ISABEL GUZMAN</t>
  </si>
  <si>
    <t>JEAN CARLOS SALETA TAVERAS</t>
  </si>
  <si>
    <t>OFICIO-611-1/2012</t>
  </si>
  <si>
    <t>PAGO P/PREPARACION DE ESCENARIO EN FESTIVAL (ORIG PI001724)</t>
  </si>
  <si>
    <t>CAMILA GOMEZ ENCARNACION</t>
  </si>
  <si>
    <t>OFIC. 787-5</t>
  </si>
  <si>
    <t>NCF-0313</t>
  </si>
  <si>
    <t>NCF-0314</t>
  </si>
  <si>
    <t>CENTRO DE MADRE LA INMACULADA PALMARITO</t>
  </si>
  <si>
    <t>430011894</t>
  </si>
  <si>
    <t>NCF#60003</t>
  </si>
  <si>
    <t>OFICIO-2969/2012</t>
  </si>
  <si>
    <t>YUDELKA JOSEFINA TOBAL CASTILLO</t>
  </si>
  <si>
    <t>OFICIO-3128/2012</t>
  </si>
  <si>
    <t>VIATICOS Y TRANSP P/REALIZAR INVENTARIOS DE LAS COOP. ESC.</t>
  </si>
  <si>
    <t>OFICIO-3084/2012</t>
  </si>
  <si>
    <t>P/CUBRIR GASTOS DE RUTA EDUCATIVA EN LA CIUDAD DE STO.DGO.</t>
  </si>
  <si>
    <t>NCF-5906</t>
  </si>
  <si>
    <t>OFICIO-1230/2012</t>
  </si>
  <si>
    <t>NCF-4829</t>
  </si>
  <si>
    <t>NCF-4830</t>
  </si>
  <si>
    <t>ARIEL RAMON SANTOS CRUZ</t>
  </si>
  <si>
    <t>DGRI-253-12</t>
  </si>
  <si>
    <t>SOLICITUD VIATICOS DE BOLSILLOS,DOC,ORG,DG 9273</t>
  </si>
  <si>
    <t>OFIC. 1626</t>
  </si>
  <si>
    <t>CUBICACION #10 (ADICIONAL)</t>
  </si>
  <si>
    <t>NCF-5910</t>
  </si>
  <si>
    <t>NCF#00171</t>
  </si>
  <si>
    <t>NCF-2515</t>
  </si>
  <si>
    <t>OFICIO-2774/2012</t>
  </si>
  <si>
    <t>NCF-1871-1</t>
  </si>
  <si>
    <t>ARTELUZ SRL</t>
  </si>
  <si>
    <t>102326381</t>
  </si>
  <si>
    <t>NCF 679</t>
  </si>
  <si>
    <t>MONTAJE EVENTO P/INAUGURACIONES CENTROS EDUCATIVOS</t>
  </si>
  <si>
    <t>NCF 678</t>
  </si>
  <si>
    <t>NCF 669</t>
  </si>
  <si>
    <t>NCF#00080</t>
  </si>
  <si>
    <t>RAMON ANTONIO DE LA ROSA NUÑEZ</t>
  </si>
  <si>
    <t>OFIC. 1332</t>
  </si>
  <si>
    <t>REPARACIONES VARIAS</t>
  </si>
  <si>
    <t>NCF-969</t>
  </si>
  <si>
    <t>NCF-972</t>
  </si>
  <si>
    <t>D &amp; H SERVICIOS DE MECANICA EN GENERAL SRL</t>
  </si>
  <si>
    <t>130812391</t>
  </si>
  <si>
    <t>NCF-00098</t>
  </si>
  <si>
    <t>NCF-00099</t>
  </si>
  <si>
    <t>NCF-0100</t>
  </si>
  <si>
    <t>NCF-0109</t>
  </si>
  <si>
    <t>NCF /1848</t>
  </si>
  <si>
    <t>COMPRA BOLETOS AEREOAS</t>
  </si>
  <si>
    <t>NCF/1848</t>
  </si>
  <si>
    <t>NCF 1810</t>
  </si>
  <si>
    <t>NCF 1811</t>
  </si>
  <si>
    <t>SEGURO DE VIAJE</t>
  </si>
  <si>
    <t>OFICIO-1529/2012</t>
  </si>
  <si>
    <t>OFICIO-1751/2012</t>
  </si>
  <si>
    <t>OFICIO-1710/2012</t>
  </si>
  <si>
    <t>CONSTRUCTORA LUIS RAFAEL GONZALEZ LEONARDO CLURAGOLEO SRL</t>
  </si>
  <si>
    <t>130747369</t>
  </si>
  <si>
    <t>OFIC. 1640</t>
  </si>
  <si>
    <t>OFICIO-1640/2012</t>
  </si>
  <si>
    <t>CARIBE TOURS S.A.</t>
  </si>
  <si>
    <t>101153806</t>
  </si>
  <si>
    <t>NCF-001822</t>
  </si>
  <si>
    <t>LASERTEK DOMINICANA S.A.</t>
  </si>
  <si>
    <t>130199167</t>
  </si>
  <si>
    <t>NCF-0033</t>
  </si>
  <si>
    <t>HENRY ADOLFO POLANCO SUERO</t>
  </si>
  <si>
    <t>OFIC. 1973</t>
  </si>
  <si>
    <t>DOMINGO EUGENIO GONZALEZ CASTRO</t>
  </si>
  <si>
    <t>OFICIO-2014</t>
  </si>
  <si>
    <t>VIATICOS PARA TRABAJOS DE REPARACION EN VARIAS ESCUELAS</t>
  </si>
  <si>
    <t>ANNY MELVINA GONZALEZ DINZEY</t>
  </si>
  <si>
    <t>OFICIO-263/2012</t>
  </si>
  <si>
    <t>VIATICOS DE BOLSILLO POR VIAJE A LA CIUDAD DE MEXICO</t>
  </si>
  <si>
    <t>MARIA ORTIZ TAPIA</t>
  </si>
  <si>
    <t>01689804</t>
  </si>
  <si>
    <t>TRABAJOS EN VERJA PERIMETRA;</t>
  </si>
  <si>
    <t>CRISTINA HERMINIA RIVAS SOSA</t>
  </si>
  <si>
    <t>oficio #275/2012</t>
  </si>
  <si>
    <t>VIATICOS GRALES. E INSCRIP., EN EL XXVIII CONGRESO, BRASIL</t>
  </si>
  <si>
    <t>OFI-157</t>
  </si>
  <si>
    <t>DIETA A LOS MIEMBROS DEL CONSEJO NAC. DE EDUCACION</t>
  </si>
  <si>
    <t>Rvdo. NESTOR PAZOS</t>
  </si>
  <si>
    <t>LEASING DE LA HISPANIOLA S.R.L.</t>
  </si>
  <si>
    <t>101839732</t>
  </si>
  <si>
    <t>NCF-000014381</t>
  </si>
  <si>
    <t>ADRIANA CELAYDA CRUZ</t>
  </si>
  <si>
    <t>OFICIO #0127/2012</t>
  </si>
  <si>
    <t>AGUSTINA VASQUEZ FRIAS</t>
  </si>
  <si>
    <t>OFICIO #127/2012</t>
  </si>
  <si>
    <t>CONFECCIONES ISLARENGUE S. A.</t>
  </si>
  <si>
    <t>130372365</t>
  </si>
  <si>
    <t>OFIC. 1899</t>
  </si>
  <si>
    <t>CONSTRUCTORA INGENIERIA DANIELA MATERIALES Y CONSTRUCCIONES   S.R.L</t>
  </si>
  <si>
    <t>1302055231</t>
  </si>
  <si>
    <t>OFIC. 2147</t>
  </si>
  <si>
    <t>NCF-00177</t>
  </si>
  <si>
    <t>NCF-00178</t>
  </si>
  <si>
    <t>NCF-00179</t>
  </si>
  <si>
    <t>PAGO FACTURA NCF #02161 POR REPARACION DE LA CAMIONETA FORD RANGER DEL MINERD, SEGUN ANEXOS.</t>
  </si>
  <si>
    <t>NCF-1980</t>
  </si>
  <si>
    <t>NCF-1981</t>
  </si>
  <si>
    <t>NCF-1982</t>
  </si>
  <si>
    <t>CLARA ROBLES ROBLES DE COLLADO</t>
  </si>
  <si>
    <t>MERCEDES MARIA ANDUJAR SANTANA</t>
  </si>
  <si>
    <t>COMPAÑIA DOMINICANA DE TELEFONOS, S.A (CODETEL)</t>
  </si>
  <si>
    <t>101001577</t>
  </si>
  <si>
    <t>F-241392-2012</t>
  </si>
  <si>
    <t>SOLICITUD PAGO SERVICIO TELEFONICO FUERA DE SUMARIA/NOV.12</t>
  </si>
  <si>
    <t>F-241391-2012</t>
  </si>
  <si>
    <t>F-241393-2012</t>
  </si>
  <si>
    <t>F-241394-2012</t>
  </si>
  <si>
    <t>F-241396-2012</t>
  </si>
  <si>
    <t>F-241395-2012</t>
  </si>
  <si>
    <t>F-241398-2012</t>
  </si>
  <si>
    <t>F-241403-2012</t>
  </si>
  <si>
    <t>F-241404-2012</t>
  </si>
  <si>
    <t>F-241405-2012</t>
  </si>
  <si>
    <t>F-241406-2012</t>
  </si>
  <si>
    <t>F-241407-2012</t>
  </si>
  <si>
    <t>F-241409-2012</t>
  </si>
  <si>
    <t>F-241397-2012</t>
  </si>
  <si>
    <t>F-241408-2012</t>
  </si>
  <si>
    <t>F-1109441-2012</t>
  </si>
  <si>
    <t>F-1108919-2012</t>
  </si>
  <si>
    <t>F-242013-2012</t>
  </si>
  <si>
    <t>F-241410-2012</t>
  </si>
  <si>
    <t>F-241390-2012</t>
  </si>
  <si>
    <t>F-1109436-2012</t>
  </si>
  <si>
    <t>NCF-00083</t>
  </si>
  <si>
    <t>SHAFINC-DISH</t>
  </si>
  <si>
    <t>107953143</t>
  </si>
  <si>
    <t>NCF-1958391</t>
  </si>
  <si>
    <t>MOTO MARITZA, SRL</t>
  </si>
  <si>
    <t>130174539</t>
  </si>
  <si>
    <t>NCF-01874</t>
  </si>
  <si>
    <t>NCF-01875</t>
  </si>
  <si>
    <t>NCF-01876</t>
  </si>
  <si>
    <t>NCF-6026</t>
  </si>
  <si>
    <t xml:space="preserve"> GRAN ESTAR CENTRO DEL  COMER O RAMON AUGUSTO RUIZ</t>
  </si>
  <si>
    <t>NCF-00267</t>
  </si>
  <si>
    <t>MARGARITA JUMELLES NUÑEZ</t>
  </si>
  <si>
    <t>OFIC896-18</t>
  </si>
  <si>
    <t>JULIO CESAR LUNA GUZMAN</t>
  </si>
  <si>
    <t>OFIC. 1823</t>
  </si>
  <si>
    <t>CUBICACION #5 (ADICIONAL Y FINAL)</t>
  </si>
  <si>
    <t>OFIC. 1828</t>
  </si>
  <si>
    <t>CUBICACION #4 (FINAL)</t>
  </si>
  <si>
    <t>M P UNIFORMES DE EMPRESAS S.A.</t>
  </si>
  <si>
    <t>101819324</t>
  </si>
  <si>
    <t>NCF 165</t>
  </si>
  <si>
    <t>NCF-00265</t>
  </si>
  <si>
    <t>NCF#00181</t>
  </si>
  <si>
    <t>SERVICOLT SRL</t>
  </si>
  <si>
    <t>101026669</t>
  </si>
  <si>
    <t>A010010011500000495</t>
  </si>
  <si>
    <t>JULIO CESAR VEGA PEGUERO</t>
  </si>
  <si>
    <t>NCF-01306896</t>
  </si>
  <si>
    <t>F-69495-2012</t>
  </si>
  <si>
    <t>SERVICIOS DE PUBLICACION DE ANUNCIOS ALUSIVOS AL MINERD</t>
  </si>
  <si>
    <t>OFICIO-5/2013</t>
  </si>
  <si>
    <t>SUMINISTROS Y SERVICIOS LUAZA SRL</t>
  </si>
  <si>
    <t>130725489</t>
  </si>
  <si>
    <t>NCF 07</t>
  </si>
  <si>
    <t>SUSTITUCION DE SUB-ESTACION EN CENTRO  EDUC. REP. DE PANAMA</t>
  </si>
  <si>
    <t>NCF 07B</t>
  </si>
  <si>
    <t>SUSTITUCION DE SUB-ESTACION EN CENTRO EDUC. REP. DE PANAMA</t>
  </si>
  <si>
    <t>ROSITA ENCARNACION DE LOS SANTOS.</t>
  </si>
  <si>
    <t>NCF-2087337</t>
  </si>
  <si>
    <t>NCF-01985</t>
  </si>
  <si>
    <t>CARLOS  MANUEL  VARGAS DE LOS SANTOS</t>
  </si>
  <si>
    <t>OFICIO #0020/2013</t>
  </si>
  <si>
    <t>VIATICOS AL PERSONAL DE LA DIR. DE MANTANIMIENTO</t>
  </si>
  <si>
    <t>NCF#00085</t>
  </si>
  <si>
    <t>RICHARD LOPEZ VALERIO</t>
  </si>
  <si>
    <t>OFICIO-1398/2012</t>
  </si>
  <si>
    <t>NCF-00002363</t>
  </si>
  <si>
    <t>NCF-00005</t>
  </si>
  <si>
    <t>NCF-6061</t>
  </si>
  <si>
    <t>MONEGRO AUTO PARTS C. POR A.</t>
  </si>
  <si>
    <t>130248087</t>
  </si>
  <si>
    <t>NCF-1454</t>
  </si>
  <si>
    <t>NCF-324</t>
  </si>
  <si>
    <t>RAYSA ANTONIA VALDEZ GUERRERO</t>
  </si>
  <si>
    <t>OFICIO #130/2013</t>
  </si>
  <si>
    <t>NCF-325</t>
  </si>
  <si>
    <t>NCF-01306897</t>
  </si>
  <si>
    <t>A010010011500000497</t>
  </si>
  <si>
    <t>NCF-00000497</t>
  </si>
  <si>
    <t>INDUSTRIA NACIONAL DE ETIQUETAS C. por  A.</t>
  </si>
  <si>
    <t>101129451</t>
  </si>
  <si>
    <t>NCF-804</t>
  </si>
  <si>
    <t>201301-01</t>
  </si>
  <si>
    <t>LIBRAMIENTO-231, PAGO NOMINA Y RETENCIONES</t>
  </si>
  <si>
    <t>RECLAS. DE RCLS-000841 POR ERROR EN REGISTRO</t>
  </si>
  <si>
    <t>MINISTERIO DE EDUCACION</t>
  </si>
  <si>
    <t>401007339</t>
  </si>
  <si>
    <t>OFIC. 23</t>
  </si>
  <si>
    <t>CUBICACION #3 COMPLETIVO A LA FINAL</t>
  </si>
  <si>
    <t>GUILLERMO MATEO MONTERO</t>
  </si>
  <si>
    <t>OFICIO 28/2013</t>
  </si>
  <si>
    <t>SERVICIOS PRESTADO</t>
  </si>
  <si>
    <t>RADHAMES ALBERTO  BORG CONCEPCION</t>
  </si>
  <si>
    <t>NCF-00090</t>
  </si>
  <si>
    <t>00001247</t>
  </si>
  <si>
    <t>SERVICIOS DE REFRIGERIO Y ALMUERZO</t>
  </si>
  <si>
    <t>00001247-1</t>
  </si>
  <si>
    <t>SERVICIOS DE AUDIOVISUAL</t>
  </si>
  <si>
    <t>00001247-2</t>
  </si>
  <si>
    <t>SERVICIOS DE MISCELANEOS</t>
  </si>
  <si>
    <t>FABIAN LORENZO MONTILLA.</t>
  </si>
  <si>
    <t>CJ,07972-1</t>
  </si>
  <si>
    <t>SOLICITUD PAGO DE LEGALIZACION</t>
  </si>
  <si>
    <t>RAFAEL ANTONIO JORGE POLANCO.</t>
  </si>
  <si>
    <t>NCF 01943001</t>
  </si>
  <si>
    <t>REPARACION DE BUTACAS</t>
  </si>
  <si>
    <t>NCF 01943002</t>
  </si>
  <si>
    <t>OFICIO-1863</t>
  </si>
  <si>
    <t>ANA VIRGINIA DE LEON GOMEZ</t>
  </si>
  <si>
    <t>OFICIO #198</t>
  </si>
  <si>
    <t>Viaticos</t>
  </si>
  <si>
    <t>ROSARIO CUEVAS FELIZ</t>
  </si>
  <si>
    <t>OFIC. 1596/2009</t>
  </si>
  <si>
    <t>CUBICACION #6 (ADICIONAL)</t>
  </si>
  <si>
    <t>OFIC. 9420/2008</t>
  </si>
  <si>
    <t>CUBICACION #5 (ADICIONAL)</t>
  </si>
  <si>
    <t>YANELY MARIA POLANCO CABRERA.</t>
  </si>
  <si>
    <t>OFIC. 1262</t>
  </si>
  <si>
    <t>CUBICACION #3 (ADICIONAL)</t>
  </si>
  <si>
    <t>OFICIO #40/2013</t>
  </si>
  <si>
    <t>MATERIAL GASTABLE</t>
  </si>
  <si>
    <t>JOSE ARTURO PEÑA TINEO</t>
  </si>
  <si>
    <t>OFIC. 1189</t>
  </si>
  <si>
    <t>CUBICACION UNICA REPARACIONES VARIAS</t>
  </si>
  <si>
    <t>ACOG S. A.</t>
  </si>
  <si>
    <t>101735341</t>
  </si>
  <si>
    <t>OFIC. 952</t>
  </si>
  <si>
    <t>LEONARDO TOURS S.R.L</t>
  </si>
  <si>
    <t>130195633</t>
  </si>
  <si>
    <t>NCF-573</t>
  </si>
  <si>
    <t>OFICIO-1941/2012</t>
  </si>
  <si>
    <t>STI, SRL</t>
  </si>
  <si>
    <t>101652128</t>
  </si>
  <si>
    <t>OFIC. 2407</t>
  </si>
  <si>
    <t>NCF-00002438</t>
  </si>
  <si>
    <t>LUIS ERNESTO BEATO GIL</t>
  </si>
  <si>
    <t>CONTR. 1148</t>
  </si>
  <si>
    <t>CONTR. 51148</t>
  </si>
  <si>
    <t>SERVICIOS DE REPARACION A DIFERENTES VEHICULOS DEL MINERD</t>
  </si>
  <si>
    <t>OFICIO #51</t>
  </si>
  <si>
    <t>GASTOS VARIOS PARA LA JORNADA DE CAPACITACION</t>
  </si>
  <si>
    <t>PANIAGUA YOST CONSTRUCCIONES SRL</t>
  </si>
  <si>
    <t>130940428</t>
  </si>
  <si>
    <t>CONTR. 1166</t>
  </si>
  <si>
    <t>DISEC  DISEÑOS SERVICIOS Y CONSTRUCCION SRL.</t>
  </si>
  <si>
    <t>130594092</t>
  </si>
  <si>
    <t>CONTRATO-1077</t>
  </si>
  <si>
    <t>CASA DUARTE, S.R.L.</t>
  </si>
  <si>
    <t>130050864</t>
  </si>
  <si>
    <t>NCF-00000081</t>
  </si>
  <si>
    <t>RODOLFO ANTONIO FELIZ ALBA</t>
  </si>
  <si>
    <t>CONTR. 478</t>
  </si>
  <si>
    <t>CUBICACION #2</t>
  </si>
  <si>
    <t>LUIS EUGENIO CAMNITZER</t>
  </si>
  <si>
    <t>304311495</t>
  </si>
  <si>
    <t>OFICIO #134</t>
  </si>
  <si>
    <t>HONORARIOS</t>
  </si>
  <si>
    <t>498-1</t>
  </si>
  <si>
    <t>ALQUILER DE CAMIONETAS P/SER UTILIZADOS EN EL 2DO SORTEOS</t>
  </si>
  <si>
    <t>ANGELA MARIA GONZALEZ HERRERA DE SOTO</t>
  </si>
  <si>
    <t>CJ,No. 01299</t>
  </si>
  <si>
    <t>SOLICITUD DE PAGO LEGALIZACIONES DEL 1ER.2DO.SORTEO DE OBRAS</t>
  </si>
  <si>
    <t>FRANK RAMIREZ</t>
  </si>
  <si>
    <t>ANIBAL RIPOLL SANTANA</t>
  </si>
  <si>
    <t>002667</t>
  </si>
  <si>
    <t>COMPRA DE BOLETO AEREO, 3,4 Y 5 DE OCT/2012,SANTIAGO CHILE</t>
  </si>
  <si>
    <t>001512</t>
  </si>
  <si>
    <t>COMPRA SEGURO DE VIAJE,3,4 Y 5 DE OCT/2012,SANTIAGO CHILE</t>
  </si>
  <si>
    <t>MANUEL SALVADOR REYNOSO</t>
  </si>
  <si>
    <t>OFIC.# 22</t>
  </si>
  <si>
    <t>PAGO LICENCIA PRE Y POST NATAL</t>
  </si>
  <si>
    <t>ROSA  NOELIA MARTINEZ PAULINO</t>
  </si>
  <si>
    <t>MIRTHA ROSA MARTINA HERNANDEZ</t>
  </si>
  <si>
    <t>CONTR. 722</t>
  </si>
  <si>
    <t>LINABEL MONTERO RAMIREZ</t>
  </si>
  <si>
    <t>ADQUIS. DE MATERIAL GASTABLE DE OFIC. P/DIF.DEPTO DEL MINERD</t>
  </si>
  <si>
    <t>AYARILIS SANCHEZ DE MEJIA</t>
  </si>
  <si>
    <t>01312743</t>
  </si>
  <si>
    <t>SOLICITUD PAGO DE LEGALIZACION  DE LOS CONTRATOS</t>
  </si>
  <si>
    <t>SCARLET POLANCO ROSARIO</t>
  </si>
  <si>
    <t>CONTR. 00739-1</t>
  </si>
  <si>
    <t>MARIA OGANDO MONTILLA.</t>
  </si>
  <si>
    <t>CONTR. 646-1</t>
  </si>
  <si>
    <t>KELVA ANTONIA PEREZ MENCIA</t>
  </si>
  <si>
    <t>CONTR. 33-1</t>
  </si>
  <si>
    <t>NCF-00000158</t>
  </si>
  <si>
    <t>NEUS DOLSET GONZALEZ DE FELIX</t>
  </si>
  <si>
    <t>CONTR. 75-1</t>
  </si>
  <si>
    <t>002660</t>
  </si>
  <si>
    <t>COMPRA DE BOLETO AEREO A NEW YORK,ESTADOS UNIDOS</t>
  </si>
  <si>
    <t>001511</t>
  </si>
  <si>
    <t>SEGURO DE VIAJE,NEW YORK,ESTADOS UNIDOS</t>
  </si>
  <si>
    <t>GENSO S.R.L</t>
  </si>
  <si>
    <t>130408904</t>
  </si>
  <si>
    <t>CONTR. 1207</t>
  </si>
  <si>
    <t>CONTR. 1203</t>
  </si>
  <si>
    <t>CJ,No.01299-2</t>
  </si>
  <si>
    <t>PAGO LEGALIZ.DEL 1ER.Y 2DO.S.DE OBRAS DOC.ORG.DG019526</t>
  </si>
  <si>
    <t>CJ,No.01299-3</t>
  </si>
  <si>
    <t>PAGO LEGALIZ.DEL 1ER. Y 2DO. S. DE OBRAS DOC.ORG.DG019526</t>
  </si>
  <si>
    <t>LUIS FELIPE NICASIO RODRIGUEZ</t>
  </si>
  <si>
    <t>CONTR. 773</t>
  </si>
  <si>
    <t>50% DE LA COMPRA TERRENO DENTRO DEL AMBITO DE LA PARCELA #315306713973, DISTRITO CATASTRAL #18, UBICADO EN EL MUNIC. VILLA TAPIA, PROV.  HNAS. MIRABAL, CERTIFICADO  DE TITULO #1600003372, INSCRITO EN EL LIBRO #0038, FOLIO #204, SEGUN CONTRATO #773/2013, OFICIO #111/2013.**DOC. ORIGINALES EN LOTE DG019329**</t>
  </si>
  <si>
    <t>EDITORA  CIPRIANO ,S.R.L</t>
  </si>
  <si>
    <t>101050721</t>
  </si>
  <si>
    <t>NCF-0000393</t>
  </si>
  <si>
    <t>PAGO SERVICIO DE PUBLICACION DE ANUNCIOS ALUSIVOS AL MINERD, SEGUN FACTURAS, NCF 05906 Y 05910</t>
  </si>
  <si>
    <t>MC PRODUCCIONES, SRL.</t>
  </si>
  <si>
    <t>106013625</t>
  </si>
  <si>
    <t>RAFAEL ANTONIO PEREZ BELLIARD.</t>
  </si>
  <si>
    <t>113786255</t>
  </si>
  <si>
    <t>NCF-00000020</t>
  </si>
  <si>
    <t>EULOGIA  JULIANA  FAMILIA TAPIA</t>
  </si>
  <si>
    <t>OFIC. #38</t>
  </si>
  <si>
    <t>DIETA AL CNE</t>
  </si>
  <si>
    <t>JESUS ANDUJAR</t>
  </si>
  <si>
    <t>INCENTIVO CONAVIHSIDA MES ENERO-FEBRERO/2013, OFIC/EPVS 100</t>
  </si>
  <si>
    <t>SERVICIOS DE ALQUILER DE CAMIONETAS PARA SER UTILIZADAS EN EL PROCESO DE SELECCION DE SOLARES, PARA LAS ESCUELAS QUE SERAN CONSTRUIDAS POR EL MINERD, SEGUN FACTURAS ANEXAS, OFICIO #131/2013.</t>
  </si>
  <si>
    <t>NCF-00005168</t>
  </si>
  <si>
    <t>MARQUEZ SARRAFF CONSTRUCTORA SRL.</t>
  </si>
  <si>
    <t>130673861</t>
  </si>
  <si>
    <t>CONTR. 1167-2</t>
  </si>
  <si>
    <t>MOVIMIENTO DE CURSILLOS DE CRISTIANDAD</t>
  </si>
  <si>
    <t>422000276</t>
  </si>
  <si>
    <t>NCF-00000039</t>
  </si>
  <si>
    <t>ANTONIO ANDRES RODRIGUEZ FERNANDEZ</t>
  </si>
  <si>
    <t>CONTR. 74-2</t>
  </si>
  <si>
    <t>MIGUEL  EDUARDO ALBURQUERQUE DURAN</t>
  </si>
  <si>
    <t>CONTR. 77-2</t>
  </si>
  <si>
    <t>CESAR BIENVENIDO COLON ESTEVEZ</t>
  </si>
  <si>
    <t>CONTR. 718-2</t>
  </si>
  <si>
    <t>FRANCISCO JOSE PEÑA RIVAS.</t>
  </si>
  <si>
    <t>CONTR. 1007-1</t>
  </si>
  <si>
    <t>CJ, No.01299</t>
  </si>
  <si>
    <t>PAGO LEGALIZACION 1ER.Y 2DO. SORTEO DE O,DOC.ORIG.DG020546</t>
  </si>
  <si>
    <t>ANULACION CKR695, CORRESP. ABRIL</t>
  </si>
  <si>
    <t>JUANA ANTONIA ROSARIO Y POLANCO</t>
  </si>
  <si>
    <t>CONTR. 959</t>
  </si>
  <si>
    <t>PAGO ALQUILER LOCAL DESDE OCTUBRE/2012 A SEPT./2013</t>
  </si>
  <si>
    <t>ARISTIDES DE JESUS CARRASCO CASTILLO</t>
  </si>
  <si>
    <t>CONTR. 413</t>
  </si>
  <si>
    <t>CUBICACION #7 (FINAL)</t>
  </si>
  <si>
    <t>NCF-00002696</t>
  </si>
  <si>
    <t>LIB-8248/2013</t>
  </si>
  <si>
    <t>OSCAR SANCHEZ SANCHEZ</t>
  </si>
  <si>
    <t>ALQUILER LOCAL QUE ALOJA EL CENTRO EDUCATIVO "EL PINO ABAJO", UBICADO EN PARAJE LA PALMA, EL PINO, ENRIQUILLO, PROV. BARAHONA, A RAZON DE RD$4,000.00 C/MES, CORRESP. AL MES DE MARZO/2013, SEGUN CONTRARTO #2165/2012, OFICIO #24/2013</t>
  </si>
  <si>
    <t>RAYMUNDO GONZALEZ</t>
  </si>
  <si>
    <t>OFIC. DGC #300-2</t>
  </si>
  <si>
    <t>GASTOS VARIOS "TALLER CON TECNICOS REG. Y DISTRITALES"</t>
  </si>
  <si>
    <t>CLAUDIA PATRICIA CASTILLO DE LEON</t>
  </si>
  <si>
    <t>OFIC. #211/2013</t>
  </si>
  <si>
    <t>PAGO DE TRANSPORTE AL PERSONAL DE EDUCACION ESPECIAL</t>
  </si>
  <si>
    <t>MINELLIS AQUINO CESAR</t>
  </si>
  <si>
    <t>OFICIO # 35-69/2013</t>
  </si>
  <si>
    <t>LICENCIA PRE Y POST NATAL, YOHANNA DILEYCA ROSALIA HERNANDEZ</t>
  </si>
  <si>
    <t>OFICIO # 9420/2008</t>
  </si>
  <si>
    <t>CUBICACION # 5 (ADICIONAL)</t>
  </si>
  <si>
    <t>CONTR. 0609</t>
  </si>
  <si>
    <t>NCF  00000073</t>
  </si>
  <si>
    <t>CENTRO SALESIANO DE PROMOCION Y FORMACION</t>
  </si>
  <si>
    <t>430001572</t>
  </si>
  <si>
    <t>00000003</t>
  </si>
  <si>
    <t>SERVICIO DE ALIEMENTACION Y HOSPEDAJE,ENCUENTRO DE ORIENTAC.</t>
  </si>
  <si>
    <t>GUILLERMO ERNESTO STERLING MONTES DE OCA</t>
  </si>
  <si>
    <t>00002-13</t>
  </si>
  <si>
    <t>SOLICITUD PAGO DE LEGALIZACION DE SERVICIOS PRESTADOS</t>
  </si>
  <si>
    <t>00005165</t>
  </si>
  <si>
    <t>SERVICIOS DE REPARACION DE VEHICULOS</t>
  </si>
  <si>
    <t>CONTRS.1023,846,1211</t>
  </si>
  <si>
    <t>CUBICACION # 6 (ADICIONAL)</t>
  </si>
  <si>
    <t>CONTR. 362</t>
  </si>
  <si>
    <t>CUBICACION 3 DE CIERRE</t>
  </si>
  <si>
    <t>AMAURY VLADIMIR DIAZ GOMEZ</t>
  </si>
  <si>
    <t>CONTR. 595</t>
  </si>
  <si>
    <t>CUBICACION 1 (FINAL)</t>
  </si>
  <si>
    <t>DGA # 282-2013</t>
  </si>
  <si>
    <t>SERVICIO RECOGIDA DE BASURA AYUNT. DE SANT.CORRESP.DIC/2012</t>
  </si>
  <si>
    <t>GRUPO PALMCAR SRL</t>
  </si>
  <si>
    <t>130501505</t>
  </si>
  <si>
    <t>NCF-00000295</t>
  </si>
  <si>
    <t>JOHANNA MARIA CALDERON POPA</t>
  </si>
  <si>
    <t>00000048</t>
  </si>
  <si>
    <t>IMPRESION DEL LIBRO FORMACION DE DIRECTORES Y DOCENTES-REFLE</t>
  </si>
  <si>
    <t>00000049</t>
  </si>
  <si>
    <t>FOTOCOPIAS B/N 8.5 X11</t>
  </si>
  <si>
    <t>OFIC. #415</t>
  </si>
  <si>
    <t>RECARGOS E INTERESES, ENERO-FEBRERO/2013</t>
  </si>
  <si>
    <t>SUELDOS DEJADOS DE PAGAR ABRIL-MAYO/2013 "SEGUROS DE PENSION</t>
  </si>
  <si>
    <t>SUELDOS DEJADOS DE PAGAR ABRIL-MAYO/2013 "PLAN DE RETIRO COM</t>
  </si>
  <si>
    <t>SUELDOS DEJADOS DE PAGAR ABRIL-MAYO/2013 "SEGURO FAMILIAR</t>
  </si>
  <si>
    <t>MARTIN ANDRES TEJEDA MASCARO</t>
  </si>
  <si>
    <t>CONTR. 1261</t>
  </si>
  <si>
    <t>MILAGROS EMILIA TAVERAS TAVERAS</t>
  </si>
  <si>
    <t>CONTR. 1235</t>
  </si>
  <si>
    <t>COOP NACIONAL DE SERVICIOS MULTIPLES MAESTROS,</t>
  </si>
  <si>
    <t>401047039</t>
  </si>
  <si>
    <t>00001539</t>
  </si>
  <si>
    <t xml:space="preserve"> ALOJAMIENTO DURANTE EL TALLER DE CAPACITACION</t>
  </si>
  <si>
    <t>00001539-1</t>
  </si>
  <si>
    <t>REFRIGERIOS Y ALMUERZOS DURANTE EL TALLER DE CAPACITACION</t>
  </si>
  <si>
    <t>RAMON ANTONIO TELLERIAS RAMIREZ</t>
  </si>
  <si>
    <t>CONTR. 1315-1</t>
  </si>
  <si>
    <t>CONTRIBUCION  AL SEGURO DE PENSIONES, MARZO-JUNIO/2013</t>
  </si>
  <si>
    <t>CONTRIBUCION  AL SEGURO DE SALUD, MARZO-JUNIO/2013</t>
  </si>
  <si>
    <t>CONTRIBUCION  AL SEGURO DE PENSIONES, MES DE MAYO/2013</t>
  </si>
  <si>
    <t>CONTRIBUCION  AL SEGURO DE SALUD, MES DE MAYO/2013</t>
  </si>
  <si>
    <t>DANIEL DE DIOS CERI</t>
  </si>
  <si>
    <t>CONTR. 1329</t>
  </si>
  <si>
    <t>YANALIANKA SANTIAGO</t>
  </si>
  <si>
    <t>435314815</t>
  </si>
  <si>
    <t>CONTR. 1327</t>
  </si>
  <si>
    <t>000001543</t>
  </si>
  <si>
    <t>SERVICIOS DE ALOJAMIENTO Y ALQUILERES 70 PERSON. PARA 70 PER</t>
  </si>
  <si>
    <t>000001543-1</t>
  </si>
  <si>
    <t>SERVICIOS DE ,ALIMENTACION  PARA 70 PERSONAS,JORNADA</t>
  </si>
  <si>
    <t>JESUS SALVADOR BATISTA GONZALVO</t>
  </si>
  <si>
    <t>OFIC. #263-11</t>
  </si>
  <si>
    <t>PAGO CONFERENCISTA BICENTENARIO ABRIL-JUNIO/2013</t>
  </si>
  <si>
    <t>01312747</t>
  </si>
  <si>
    <t>LEGALIZACION DE LOS CONTRATOS DE TRABAJO DE ALFABETIZACION</t>
  </si>
  <si>
    <t>NCF-00000047</t>
  </si>
  <si>
    <t>SAMUEL TAVERAS TIBURCIO</t>
  </si>
  <si>
    <t>ANULANDO PAG00027214 POR QUE NO SE PAGO EN SIGEF</t>
  </si>
  <si>
    <t>BASILIO FLORENTINO MORILLO</t>
  </si>
  <si>
    <t>OFIC. #568-1</t>
  </si>
  <si>
    <t>PARA CUBRIR GASTOS EN EL CONCURSO DE OPOSICION</t>
  </si>
  <si>
    <t>OFIC. #569-4</t>
  </si>
  <si>
    <t>PARA CUBRIR GASTOS EN EL CONCURSO DE OPOSICION G4</t>
  </si>
  <si>
    <t>ANA YERIS RODRIGUEZ GUZMAN</t>
  </si>
  <si>
    <t>OFIC. #568-5</t>
  </si>
  <si>
    <t>DGA# 456/2013</t>
  </si>
  <si>
    <t>SERVICIO DE AGUA,CORRESP.AL MES DE JULIO,ALCANT. DE SANTIAGO</t>
  </si>
  <si>
    <t>DGA# 455/2013</t>
  </si>
  <si>
    <t>INSTITUTO NACIONAL DE FORMACION AGRARIA Y SINDICAL.</t>
  </si>
  <si>
    <t>401018012</t>
  </si>
  <si>
    <t>P010010011502311401</t>
  </si>
  <si>
    <t>NCF-02311401</t>
  </si>
  <si>
    <t>INOCENCIO GUZMAN PEREZ</t>
  </si>
  <si>
    <t>CONTR. 1468-04NULO</t>
  </si>
  <si>
    <t>CONTR. 1468-04</t>
  </si>
  <si>
    <t>QUILVIO ARSENIO HERRERA FRANCO</t>
  </si>
  <si>
    <t>CONTR. 395-1</t>
  </si>
  <si>
    <t>COLEGIO DOMINICANO DE PERIODISTAS.</t>
  </si>
  <si>
    <t>424001065</t>
  </si>
  <si>
    <t>00000229</t>
  </si>
  <si>
    <t>PAGO DE PUBLICACION DE ANUNCIO,TRABAJAR LA EDUC.ES TRABAJAR</t>
  </si>
  <si>
    <t>Logisitica y Servicios Nacionales</t>
  </si>
  <si>
    <t>101831448</t>
  </si>
  <si>
    <t>CONTR. 655</t>
  </si>
  <si>
    <t>3RA. CUBICACION (FINAL), ADECUACION 58 CENTROS EDUCATIVOS</t>
  </si>
  <si>
    <t>NINOSKA MARÍA ISIDOR IMSENG</t>
  </si>
  <si>
    <t>000000052</t>
  </si>
  <si>
    <t>SOLICITUD PAGO LEGALIZACION DE LOS CONTRATOS</t>
  </si>
  <si>
    <t>RHODES DIOMAR NINA SANTANA</t>
  </si>
  <si>
    <t>CONTR. 1401-4</t>
  </si>
  <si>
    <t>CONTRIB. SEGURO DE PENSIONES/ JUNIO Y JULIO (15%), ANNY K.</t>
  </si>
  <si>
    <t>CONTRIB. SEG. FAMILIAR DE SALUD/JUNIO Y JULIO (15%), ANNY K.</t>
  </si>
  <si>
    <t>KELVIS ERIXON OLIVERO CARABALLO</t>
  </si>
  <si>
    <t>CONTR. 983-3</t>
  </si>
  <si>
    <t>RETENCION I S/R MES DE JUNIO Y JULIO (15%), ANNY KAROLINA</t>
  </si>
  <si>
    <t>MARCOS DE PAULA MARTINEZ</t>
  </si>
  <si>
    <t>CONTR. 417-1</t>
  </si>
  <si>
    <t>ALQUILER CORRESP. A LOS MESES DESDE JUNIO A DICIEMBRE/2012</t>
  </si>
  <si>
    <t>RAISA  MARIA CRUZ BIDO</t>
  </si>
  <si>
    <t>Of. 52-54</t>
  </si>
  <si>
    <t>DGA # 474-2013</t>
  </si>
  <si>
    <t>SERVICIO DE AGUA DE SANTIAGO CORAASAN,CORRESP.MAYO/2013</t>
  </si>
  <si>
    <t>DGA # 473-2013</t>
  </si>
  <si>
    <t>SERVICIO DE AGUA DE SANTIAGO CORAASAN,CORRESP.ABRIL/2013</t>
  </si>
  <si>
    <t>SALARIOS MESES DE JULIO-AGOSTO/2013</t>
  </si>
  <si>
    <t>SEGURO DE PENSIONES, JULIO-AGOSTO/2013</t>
  </si>
  <si>
    <t>SEGURO FAMILIAR DE SALUD, JULIO-AGOSTO/2013</t>
  </si>
  <si>
    <t>SEGURO DE VIDA, JULIO-AGOSTO/2013</t>
  </si>
  <si>
    <t>REVERTIR/ED00002478</t>
  </si>
  <si>
    <t>PENSIONES  MES  DE JULIO OF. 630, SEGUN ANEXO</t>
  </si>
  <si>
    <t>SEGURO FAMILIAR DE SALUD, MES DE JULIO, OF. 630, S A.</t>
  </si>
  <si>
    <t>SEG. FAMILIAR DE SALUD, JULIO-AGOSTO/2013, OF.776/2013, S. A</t>
  </si>
  <si>
    <t>SEG. DE PENSIONES, MES DE AGOSTO, OF. 778/2013, SEGUN ANEXOS</t>
  </si>
  <si>
    <t>SEG. FAMILIAR DE SALUD, MES DE AGOSTO, OF. 778/2013, S/A</t>
  </si>
  <si>
    <t>PLAN DE RETIRO, MES DE AGOSTO, OF. 778/2013, S/A</t>
  </si>
  <si>
    <t>SEG. DE PENSIONES, JULIO-AGOSTO/2013, OF.776/2013, SEGUN A</t>
  </si>
  <si>
    <t>SEG. PENSIONES,  AGOSTO/2013, OF. 777, SEGUN ANEXOS</t>
  </si>
  <si>
    <t>SEG. FAMILIAR DE SALUD,  AGOSTO/2013, OF. 777, SEGUN ANEXOS</t>
  </si>
  <si>
    <t>CONTR. 0015-2</t>
  </si>
  <si>
    <t>PAGO SEGURO DE PENSIONES S/A., PERIODO JULIO-AGOSTO/2013</t>
  </si>
  <si>
    <t>PAGO SEGURO FAMILIAR DE SALUD, PERIODO JULIO-AGOSTO/2013</t>
  </si>
  <si>
    <t>PAGO SEGURO DE PENSIONES  CORRESP AL MES DE AGOSTO/2013</t>
  </si>
  <si>
    <t>PAGO SEGURO FAMILIAR DE SALUD  CORRESP AL MES DE AGOSTO/2013</t>
  </si>
  <si>
    <t>MANUEL MARTINEZ RIJO</t>
  </si>
  <si>
    <t>TR. #243-02.NULO</t>
  </si>
  <si>
    <t>CONTR. #243-02</t>
  </si>
  <si>
    <t>RCLS. CKR000946 POR ERROR EN FECHA, ANULA PAG00027214</t>
  </si>
  <si>
    <t>DAVID EMILIO ESPINAL HERNANDEZ.</t>
  </si>
  <si>
    <t>NCF-00000177</t>
  </si>
  <si>
    <t>FLOR DALIZA ROSARIO ROMERO</t>
  </si>
  <si>
    <t>OFIC. #64-43</t>
  </si>
  <si>
    <t>LIC. PRE Y POST NATAL, OFIC. 2013800/801-B</t>
  </si>
  <si>
    <t>FRANCISCO ARIEL LACHAPEL AQUINO</t>
  </si>
  <si>
    <t>OFIC. #64-45</t>
  </si>
  <si>
    <t>LIC. PRE Y POST NATAL, OFIC. 2013804-B</t>
  </si>
  <si>
    <t>ANA MERCEDES ADAMES MORETA</t>
  </si>
  <si>
    <t>OFIC. #64-30</t>
  </si>
  <si>
    <t>LIC. PRE Y POST NATAL OFIC. 2013781-B</t>
  </si>
  <si>
    <t>HERIDANIA SUERO BRIOSO</t>
  </si>
  <si>
    <t>OFIC. #64-23</t>
  </si>
  <si>
    <t>LIC. PRE Y POST NATAL, OFIC. 2013769-B</t>
  </si>
  <si>
    <t>NCF-00000178</t>
  </si>
  <si>
    <t>JUANA DEL CARMEN RAMIREZ</t>
  </si>
  <si>
    <t>OFICIO 64-27</t>
  </si>
  <si>
    <t>LICENCIA PRE Y POST NATAL, OFICIO 2013773/774-B</t>
  </si>
  <si>
    <t>SEGURO DE PENSIONES MES DE AGOSTO ANNY KAROLINA GOMEZ</t>
  </si>
  <si>
    <t>SEGURO FAMILIAR DE SALUD MES DE AGOSTO ANNY KAROLINA GOMEZ</t>
  </si>
  <si>
    <t>SEGURO DE PENSIONES MES DE AGOSTO A BIENVENIDO ARIAS BATISTA</t>
  </si>
  <si>
    <t>SEGURO FAMILIAR DE SALUD, AGOSTO A BIENVENIDO ARIAS BATISTA</t>
  </si>
  <si>
    <t>PAGO SEG. DE PENSIONES, CORRESP. AL MES DE AGOSTO/2013</t>
  </si>
  <si>
    <t>PAGO SEG. FAMILIAR, CORRESP. AL MES DE AGOSTO/2013</t>
  </si>
  <si>
    <t>PAGO PLAN DE RETI.RO, CORRESP. AL MES DE AGOSTO/2013</t>
  </si>
  <si>
    <t>CRISTIAN ARISMENDY MATIAS FERNANDEZ</t>
  </si>
  <si>
    <t>NCF-35018</t>
  </si>
  <si>
    <t>REEMBOLSO FACT. TALLER CAPACITACION CONCURSO DOCENTE 2013,</t>
  </si>
  <si>
    <t>ROSA ELENA ENCARNACION CEDANO</t>
  </si>
  <si>
    <t>OFIC. #64-29</t>
  </si>
  <si>
    <t>LIC. PRE Y POST NATAL DEL OF. 2013776-B DE LA MAESTRA IDENNA</t>
  </si>
  <si>
    <t>HNAS. DE LA VIRGEN MARIA DEL MONTE CARMELO</t>
  </si>
  <si>
    <t>401509441</t>
  </si>
  <si>
    <t>CONTR. 0965-2</t>
  </si>
  <si>
    <t>SERTELSA SERVICIOS TECNICOS DE TELEVISION SATELITES Y ANTENAS SRL</t>
  </si>
  <si>
    <t>101705094</t>
  </si>
  <si>
    <t>00000380</t>
  </si>
  <si>
    <t>DISTRIB. DE SEÑAL DE VIDEO Y AUDIO VIA STREAMING DEL ACTO IN</t>
  </si>
  <si>
    <t>MIAMI DIESEL TURBOCHARGERS C. POR A.</t>
  </si>
  <si>
    <t>130358508</t>
  </si>
  <si>
    <t>NCF-00000000878</t>
  </si>
  <si>
    <t>VAMDOME COMERCIAL, S.R.L.</t>
  </si>
  <si>
    <t>130333556</t>
  </si>
  <si>
    <t>00000065</t>
  </si>
  <si>
    <t>ADQUISICION DE INODORO BLANCO,CENTRO EDUC. EL JAMO PUERTO PL</t>
  </si>
  <si>
    <t>00000065-1</t>
  </si>
  <si>
    <t>ADQUISICION DE REJILLA DE PISO,CENTRO EDUC. EL JAMO PUERTO P</t>
  </si>
  <si>
    <t>00000065-2</t>
  </si>
  <si>
    <t>ADQUISICION DE CODO EN PVC,CENTR.EDUC.EL JAMO PUERTO PLATA</t>
  </si>
  <si>
    <t>00000065-3</t>
  </si>
  <si>
    <t>ADQUISICION DE BLOCK,CENTRO EDUC. EL JAMO, PUERTO PLATA</t>
  </si>
  <si>
    <t>00000065-4</t>
  </si>
  <si>
    <t>ADQUISICION DE GRAPA P/ CONSTRUCCION,C.EL JAMO PUERTO PLATA</t>
  </si>
  <si>
    <t>00000065-5</t>
  </si>
  <si>
    <t>ADQUISICION DE COLA EN GALON CENTRO EDUC. EL JAMO PUERTO PLA</t>
  </si>
  <si>
    <t>ARCA FERRETERA SRL.</t>
  </si>
  <si>
    <t>130413223</t>
  </si>
  <si>
    <t>NCF-00000153</t>
  </si>
  <si>
    <t>GTB RADIODIFUSORES, SRL</t>
  </si>
  <si>
    <t>101117125</t>
  </si>
  <si>
    <t>00001031</t>
  </si>
  <si>
    <t>SERVICIO PROGRAMA ESPECIAL SEMANAL DEL DIA 17 Y 18 AGOSTO 13</t>
  </si>
  <si>
    <t>NCF-02311418</t>
  </si>
  <si>
    <t>SEGURO DE PENSIONES , MES DE SEPT. CAROLY PENELOPE C.</t>
  </si>
  <si>
    <t>SEGURO FAMILIAR DE SALUD, MES DE SEPT. CAROLY PENELOPE C.</t>
  </si>
  <si>
    <t>SEGURO FAMILIAR DE SALUD, MES DE SEPT. REYES MANUEL JUMA</t>
  </si>
  <si>
    <t>SEGURO DE SALUD, MES DE SEPT. SEGUN OFICIO DRH #851</t>
  </si>
  <si>
    <t>SEGURO DE PENSIONES, MES DE SEPT. SEGUN OFICIO DRH #851</t>
  </si>
  <si>
    <t>OFICIO # 100-16</t>
  </si>
  <si>
    <t>DIETA A LOS MIEMBROS DEL CONSEJOS</t>
  </si>
  <si>
    <t>CONT. PENSIONES, SALARIOS MES SEPT. S/OFICIO #946</t>
  </si>
  <si>
    <t>SEGURO FAMILIAR DE SALUD, SALARIOS MES SEPT. S/OFICIO #946</t>
  </si>
  <si>
    <t>SEGURO DE PENSIONES, CORRESP. AL MES DE SEPT. S/OFIC. #848,</t>
  </si>
  <si>
    <t>SEGURO FAMILIAR DE SALUD, CORRESP. AL MES SEPT. S/OFIC. #946</t>
  </si>
  <si>
    <t>SANDRA  MARGARITA MARTINEZ RODRIGUEZ</t>
  </si>
  <si>
    <t>OFICIO #70</t>
  </si>
  <si>
    <t>LICENCIA PRE Y POST NATAL DEL OFIC. #2013931-B CRUZ ANACAONA</t>
  </si>
  <si>
    <t>TERESA JOSEFINA TORRES DE JESUS</t>
  </si>
  <si>
    <t>LICENCIA PRE Y POST NATAL DEL OFIC. #2013900-B JUANA MERCADO</t>
  </si>
  <si>
    <t>JOSE ANTONIO HERNANDEZ HUNGRIA</t>
  </si>
  <si>
    <t>CONTR. 578</t>
  </si>
  <si>
    <t>SEG. FAMILIAR DE SALUD, CORRESP. AL MES DE SEPT. S/OFIC. 947</t>
  </si>
  <si>
    <t>SEGURO DE PENSIONES, CORRESP. AL MES DE SEPT. S/OFIC. 947</t>
  </si>
  <si>
    <t>PAGO SEG. DE PENSIONES, CORRESP. AL MES DE SEPT. S/OFIC. 854</t>
  </si>
  <si>
    <t>SEG. FAMILIAR DE SALUD DE CORRESP. A SEPT. S/OFIC. 854</t>
  </si>
  <si>
    <t>SEG. SALUD PADRES, CORRESP. AL MES DE SEPT. S/OF. 854</t>
  </si>
  <si>
    <t>PENSIONES, CORRESP. AL MES DE SEPT. S/OFIC. 948/2013</t>
  </si>
  <si>
    <t>SEGURO F. DE SALUD, CORRESP. AL MES DE SEPT. S/OFIC. 948/13</t>
  </si>
  <si>
    <t>PENSIONES, CORRESP. AL MES DE SEPT. S/OFIC. 949/2013</t>
  </si>
  <si>
    <t>SEGURO F. DE SALUD, CORRESP. AL MES DE SEPT. S/OFIC. 949/13</t>
  </si>
  <si>
    <t>PENSIONES,  CORRESP. AL MES DE SEPT. S/OFIC. 787/13</t>
  </si>
  <si>
    <t>SEG. F. DE SALUD,  CORRESP. AL MES DE SEPT. S/OFIC. 787/13</t>
  </si>
  <si>
    <t>PLAN DE RETIRO,  CORRESP. AL MES DE SEPT. S/OFIC. 787/13</t>
  </si>
  <si>
    <t>NCF-02311419</t>
  </si>
  <si>
    <t>00002659</t>
  </si>
  <si>
    <t>PAGO DEDUCIBLE CORRESP.AL RECLAMO DEL ACCIDENTE DE TRANSITO</t>
  </si>
  <si>
    <t>LEASING AUTOMOTRIZ DEL SUR SRL</t>
  </si>
  <si>
    <t>101591285</t>
  </si>
  <si>
    <t>NCF-000004327</t>
  </si>
  <si>
    <t>F-023114200</t>
  </si>
  <si>
    <t>NCF-02311420</t>
  </si>
  <si>
    <t>SEGURO DE PENSIONES CORRESP. AL MES DE SEPT. S/OFIC. 950/13</t>
  </si>
  <si>
    <t>SEGURO FAM. DE SALUD CORRESP. AL MES DE SEPT. S/OFIC. 950/13</t>
  </si>
  <si>
    <t>CONTR. 1500-7</t>
  </si>
  <si>
    <t>PENSIONES CORRESP. AL MES DE SEPTIEMBRE/OFIC. 951/13</t>
  </si>
  <si>
    <t>SEG. FAM. DE SALUD CORRESP. AL MES SEPTIEMBRE/OFIC. 951</t>
  </si>
  <si>
    <t>SEG. PENSIONES CORRESP. AL MES DE SEPT. S/OFIC. 954/13</t>
  </si>
  <si>
    <t>SEG. FAM. SALUD CORRESP. AL MES DE SEPT. S/OFIC. 954/13</t>
  </si>
  <si>
    <t>SEG. PENS CORRESP. A LOS DIAS DEL 22 AL 30/08/13, S/OFIC 952</t>
  </si>
  <si>
    <t>SEG. F. S CORRESP. A LOS DIAS DEL 22 AL 30/08/13, S/OFIC 952</t>
  </si>
  <si>
    <t>PASCAL DOMINICANA S. A.</t>
  </si>
  <si>
    <t>101888946</t>
  </si>
  <si>
    <t>CONTR. 1258-1</t>
  </si>
  <si>
    <t>CUBICACION 4 FINAL C. E. FCO. ALBERTO CAMAÑO 2DA ETAPA</t>
  </si>
  <si>
    <t>SEGURO DE PENSIONES CORRESP. AL MES DE SEPT. S/OFIC. 1010/13</t>
  </si>
  <si>
    <t>SEGURO F. DE SALUD CORRESP. AL MES DE SEPT. S/OFIC. 1010/13</t>
  </si>
  <si>
    <t>SEG. PENSIONES CORRESP. AL MES DE SEPT. S/OFIC. 955/13</t>
  </si>
  <si>
    <t>SEG. F. DE SALUD CORRESP. AL MES DE SEPT. S/OFIC. 955/13</t>
  </si>
  <si>
    <t>SEG. DE PENSIONES CORRESP. AL MES DE SEPT. S/OFIC. 1008/13</t>
  </si>
  <si>
    <t>SEG. F. DE SALUD CORRESP. AL MES DE SEPT. S/OFIC. 1008/13</t>
  </si>
  <si>
    <t>GRUPO SENDAS GLOBALES SRL</t>
  </si>
  <si>
    <t>130955549</t>
  </si>
  <si>
    <t>CONTR. 597-2</t>
  </si>
  <si>
    <t>SEG. DE PENSIONES CORRESP. AL MES DE SEPT. S/OFIC. 1011/13</t>
  </si>
  <si>
    <t>SEG. F. DE SALUD CORRESP. AL MES DE SEPT. S/OFIC. 1011/13</t>
  </si>
  <si>
    <t>NCF-02311421</t>
  </si>
  <si>
    <t>PAGO ALQUILER DE LOCAL QUE ALOJA EL CENTRO EDUCATIVO  "MI NUEVA ESPERANZA", DISTRITO EDUCATIVO 15-01,  UBICADO EN LA CALLE ESFUERZO, NO.3,SECTOR PANTOJA, MUNICIPIO LOS ALCARRIZOS, PROVINCIA, STO. DGO. CORRESPONDIENTE AL MES DE OCTUBRE 2013, OFIC. #. 96/2013. **DOCUMENTOS ORIGINALES EN LOTE DG030589**</t>
  </si>
  <si>
    <t>PENSIONES CORRESP. A LOS MESES DE AGOSTO Y SEPT. S/OFIC 1013</t>
  </si>
  <si>
    <t>SEG. DE SALUD CORRESP. A LOS MESES DE AG. Y SEPT. S/OF 1013</t>
  </si>
  <si>
    <t>SEG. PENSIONES MES DE  SEPTIEMBRE, SEGUN OFIC. #1014/2013</t>
  </si>
  <si>
    <t>SEG. F. DE SALUD MES DE  SEPTIEMBRE, SEGUN OFIC. #1014/2013</t>
  </si>
  <si>
    <t>JENNI LUCELINA ARIAS SANTOS</t>
  </si>
  <si>
    <t>cONTR.431-1</t>
  </si>
  <si>
    <t>MIGUEL CEBALLOS POUERIE</t>
  </si>
  <si>
    <t>CONTR. 1418-2</t>
  </si>
  <si>
    <t>COMPUSOLUCIONES JC SRL.</t>
  </si>
  <si>
    <t>101711452</t>
  </si>
  <si>
    <t>00000239</t>
  </si>
  <si>
    <t>SERVICIO DE REPARACION DE RADIO INAFOCAM PUERTO DE HAINA</t>
  </si>
  <si>
    <t>RF COMUNICACIONES EDUCATIVAS C. POR A.</t>
  </si>
  <si>
    <t>130023042</t>
  </si>
  <si>
    <t>NCF-00000181</t>
  </si>
  <si>
    <t>CUBICACION #1  DEL CONTRATO #431/2013, POR LA CONSTRUCCION  DEL CENTRO EDUCATIVO "ESCUELA BASICA SANTOS GUILLERMO  PLACENCIO CARMONA", UBICADO EN EL MUNICIPIO NIZAO, PROVINCIA  PERAVIA, MEDIANTE EL 2DO. SORTEO DE OBRA ME-CCC-SO-2013-GD, OFICIO #1062/2013.</t>
  </si>
  <si>
    <t>CUBICACION #4  DEL CONTRATO #1418/2012, POR LA CONSTRUCION DEL CENTRO EDUCATIVO "ESCUELA BASICA "LA OTRA BANDA 2", UBICADO EN LA PROVINCIA LA ALTAGRACIA, MUNICIPIO HIGUEY, MEDIANTE MODALIDAD SORTEO DE OBRAS ME-PU-SO-01-2012-GD, 1ER SORTEO DE OBRAS, OFICIO #1061/2013.</t>
  </si>
  <si>
    <t>MANUEL DE LEON &amp; ASESORES,SRL.</t>
  </si>
  <si>
    <t>130075506</t>
  </si>
  <si>
    <t>00920942</t>
  </si>
  <si>
    <t>SERVICIO DE ACTO AUTENTICO LEGALIZACION,SORTEO ESTANCIA INFA</t>
  </si>
  <si>
    <t>BERIAN MIGDALIA SENA BENITEZ</t>
  </si>
  <si>
    <t>CONTR. 1477</t>
  </si>
  <si>
    <t>SEG. PENSIONES A CELIO SENATUS R. MES SEPT./OCTUB-S/OFIC.953</t>
  </si>
  <si>
    <t>SEG. F. SALUD A CELIO SENATUS R. MES SEPT./OCTUB-S/OFIC.953</t>
  </si>
  <si>
    <t>SEG. PENSIONES CORRESP. AL MES DE SEPT. S/OFIC. DRH #1012</t>
  </si>
  <si>
    <t>SEG. F. DE SALUD CORRESP. AL MES DE SEPT. S/OFIC. DRH #1012</t>
  </si>
  <si>
    <t>SEG. PENSIONES  DESDE JUNIO A OCTUBRE. S/OFIC. DRH #1016</t>
  </si>
  <si>
    <t>SEG. F. DE SALUD DESDE JUNIO A OCTUBRE. S/OFIC. DRH #1016</t>
  </si>
  <si>
    <t>MILAGROS ALTAGRACIA CARABALLO MADERA.</t>
  </si>
  <si>
    <t>CONTR. 423-2</t>
  </si>
  <si>
    <t>EDINSA ELADIO DURAN INVESTMENTS, SRL</t>
  </si>
  <si>
    <t>130415872</t>
  </si>
  <si>
    <t>CONTR. 2229-ANTICIPO</t>
  </si>
  <si>
    <t>CONTRATO #2229</t>
  </si>
  <si>
    <t>PENSIONES CORRESP. AL MES DE OCTUBRE SEGUN OFIC. DRH #1107</t>
  </si>
  <si>
    <t>SEG. F. DE SALUD CORRESP. AL MES DE OCTUBREOFIC. DRH #1107</t>
  </si>
  <si>
    <t>PENSIONES CORRESP. AL MES DE OCTUBRE SEGUN OFIC. DRH #1109</t>
  </si>
  <si>
    <t>SEG. F. DE SALUD CORRESP. AL MES DE OCTUBRE S/OFIC. #1109</t>
  </si>
  <si>
    <t>PENSIONES CORRESP. AL MES DE OCTUBRE S/OFIC. DRH #1113</t>
  </si>
  <si>
    <t>SEG. DE SALUD CORRESP. AL MES DE OCTUBRE S/OFIC. DRH #1113</t>
  </si>
  <si>
    <t>SEGURO DE SALUD CORRESP. AL MES DE OCTUBRE S/OFIC. #1112</t>
  </si>
  <si>
    <t>PENSIONES CORRESP. AL MES DE OCTUBRE S/OFIC. #1112</t>
  </si>
  <si>
    <t>SEG. PENSIONES CORRESP. AL MES DE OCTUBRE S/OFIC. DRH #111</t>
  </si>
  <si>
    <t>SEG. DE VIDA CORRESP. AL MES DE OCTUBRE</t>
  </si>
  <si>
    <t>PENSIONES CORRESP. AL MES DE OCTUBRE S/OFIC. #1105/2013</t>
  </si>
  <si>
    <t>SEGURO DE SALUD CORRESP. AL MES DE OCTUBRE S/OFIC. #1105/13</t>
  </si>
  <si>
    <t>CESAR JULIO PACHECO VARELA</t>
  </si>
  <si>
    <t>CONTR. 565-1</t>
  </si>
  <si>
    <t>JAIME LUIS RODRIGUEZ RODRIGUEZ</t>
  </si>
  <si>
    <t>CONTR. 1772</t>
  </si>
  <si>
    <t>PENSION CORRESP. A LOS M. DE SEPT-OCTUBRE. S/OFIC. DRH #1129</t>
  </si>
  <si>
    <t>SEG. F. DE SALUD CORRESP. A  SEPT-OCTUBRE. S/OFIC. DRH #1129</t>
  </si>
  <si>
    <t>PENSION CORRESP. AL MES DE OCTUBRE. S/OFIC. DRH #1106</t>
  </si>
  <si>
    <t>SEG. DE SALUD CORRESP. AL MES DE OCTUBRE. S/OFIC. DRH #1106</t>
  </si>
  <si>
    <t>PENSION CORRESP. AL MES DE OCTUBRE. S/OFIC. DRH #1130/2013</t>
  </si>
  <si>
    <t>SEG. F. DE SALUD CORRESP. A OCTUBRE. S/OFIC. DRH #1130/2013</t>
  </si>
  <si>
    <t>CONTR. 00646-2</t>
  </si>
  <si>
    <t>CONTR. 1500-8</t>
  </si>
  <si>
    <t>SEG. PENSION A PRICE NOVO CRUZ, MES DE OCTUBRE OFIC. #1133/</t>
  </si>
  <si>
    <t>SEG. SALUD A PRICE NOVO CRUZ, MES DE OCTUBRE OFIC. #1133</t>
  </si>
  <si>
    <t>SEG. PENSIONES "ANUNCIADA MONTERO", OCTUBRE OFIC. #1134/2013</t>
  </si>
  <si>
    <t>SEG. PENSION CORRESP. MES DE OCTUBRE SANTA HILARIO OF.1132</t>
  </si>
  <si>
    <t>SEG. DE SALUD "ANUNCIADA MONTERO", OCTUBRE OFIC. #1134/2013</t>
  </si>
  <si>
    <t>SEG. SALUD CORRESP. MES DE OCTUBRE SANTA HILARIO OF.1132</t>
  </si>
  <si>
    <t>SEG. DE SALUD A RAFAEL I. DE LEON, OCTUBRE OFIC. #1131</t>
  </si>
  <si>
    <t>SEG. DE PENSIONES A RAFAEL I. DE LEON, OCTUBRE OFIC. #1131</t>
  </si>
  <si>
    <t>PAGO ALQUILER DE LOCAL QUE ALOJA EL CENTRO EDUCATIVO  "MI NUEVA ESPERANZA", DISTRITO EDUCATIVO 15-01,  UBICADO EN LA CALLE ESFUERZO, NO.3,SECTOR PANTOJA, MUNICIPIO LOS ALCARRIZOS, PROVINCIA, STO. DGO. CORRESPONDIENTE AL MES DE NOVIEMBRE 2013, OFIC. #. 119/2013. **DOCUMENTOS ORIGINALES EN LOTE DG033859**</t>
  </si>
  <si>
    <t>CONTR. 1714-2</t>
  </si>
  <si>
    <t>SEGURO DE SALUD CORRESP. AL MES DE SEPT. 2013 OFIC. #1105/13</t>
  </si>
  <si>
    <t>SEG. PENSIONES CORRESP. AL MES DE SEPTIEMBRE, OFIC. #1105/13</t>
  </si>
  <si>
    <t>SEG. SALUD CORRESP. AL MES DE OCTUBRE 2013, OFIC. #1145/13</t>
  </si>
  <si>
    <t>SEG. PENSIONES CORRESP. AL MES DE OCT. 2013, OFIC. #1145/13</t>
  </si>
  <si>
    <t>SEG. DE PENSIONES CORRESP. MES SEPTIEMBRE 2013, OFIC. #1144</t>
  </si>
  <si>
    <t>SEG. DE SALUD CORRESP. MES SEPTIEMBRE 2013, OFIC. #1144</t>
  </si>
  <si>
    <t>NCF-00000055</t>
  </si>
  <si>
    <t>PAGO PENSION DE  MARIA E. BAEZ H. (SEPT) S/OF. 1140</t>
  </si>
  <si>
    <t>SEG. FAMILIAR DE SALUD  MARIA E. BAEZ H. (SEPT) S/OF. 1140</t>
  </si>
  <si>
    <t>MANUEL AUGUSTO MATOS MOQUETE</t>
  </si>
  <si>
    <t>CONTR. 1587</t>
  </si>
  <si>
    <t>INGRID ACEVEDO ROMERO</t>
  </si>
  <si>
    <t>CONTR. 1628-5</t>
  </si>
  <si>
    <t>NCF-000000182</t>
  </si>
  <si>
    <t>REBECA  OCTAVIA VARGAS DE HERNANDEZ</t>
  </si>
  <si>
    <t>OFICIO #1172</t>
  </si>
  <si>
    <t>PAGO PRESTACIONES LABORALES.</t>
  </si>
  <si>
    <t>GISELLE DE LOS ANGELES FELIZ GARCIA</t>
  </si>
  <si>
    <t>OFICIO #3939</t>
  </si>
  <si>
    <t>CARLOS  NUÑEZ</t>
  </si>
  <si>
    <t>OFICIO #1210</t>
  </si>
  <si>
    <t>MANUEL FELIZ DE LOS SANTOS VIZCAINO</t>
  </si>
  <si>
    <t>OFICIO #5378</t>
  </si>
  <si>
    <t>DANIEL ORTEGA COLON</t>
  </si>
  <si>
    <t>OFICIO #7828</t>
  </si>
  <si>
    <t>JULIAN  ANTONIO BURGOS REGALADO</t>
  </si>
  <si>
    <t>OFICIO #7829</t>
  </si>
  <si>
    <t>PLACIDO FLORES VENTURA</t>
  </si>
  <si>
    <t>OFICIO #1803</t>
  </si>
  <si>
    <t>PEDRO  ENRIQUE COMAS</t>
  </si>
  <si>
    <t>OFICIO #7834</t>
  </si>
  <si>
    <t>DIOCO JOSE MARIÑE</t>
  </si>
  <si>
    <t>OFICIO #7826</t>
  </si>
  <si>
    <t>YERALDIN COLLADO MONTES DE OCA</t>
  </si>
  <si>
    <t>OFICIO #7830</t>
  </si>
  <si>
    <t>MARIANO PAYANO DE LEON</t>
  </si>
  <si>
    <t>OFICIO #2109</t>
  </si>
  <si>
    <t>FAUSTINO GARCIA CASTRO</t>
  </si>
  <si>
    <t>OFICIO #7967</t>
  </si>
  <si>
    <t>MADISON CONSTRUCCIONES SRL.</t>
  </si>
  <si>
    <t>130107432</t>
  </si>
  <si>
    <t>CONTR. 551-11-1</t>
  </si>
  <si>
    <t>SONIA DE LOS SANTOS BELTRE</t>
  </si>
  <si>
    <t>OFICIO #2107</t>
  </si>
  <si>
    <t>PAGO PRESTACIONES LABORALES</t>
  </si>
  <si>
    <t>00000057-1</t>
  </si>
  <si>
    <t>SERVICIO DE DESAYUNO,REFRIG.ALMUERZOS,JORNADA DE ORIENTACION</t>
  </si>
  <si>
    <t>00000057</t>
  </si>
  <si>
    <t>SERVICIO DE ALQUILER DE HABITACION,Y SALON,JORNADA DE ORIENT</t>
  </si>
  <si>
    <t>PABLO PEGUERO</t>
  </si>
  <si>
    <t>OFICIO #2811</t>
  </si>
  <si>
    <t>PAGO DE PRESTACIONES LABORALES</t>
  </si>
  <si>
    <t>RADIBELKA  SANCHEZ RAMIREZ</t>
  </si>
  <si>
    <t>OFICIO #1209</t>
  </si>
  <si>
    <t>WILBEGTO ANTONIO GUERRERO BRITO</t>
  </si>
  <si>
    <t>OFICIO #1212</t>
  </si>
  <si>
    <t>CRISTOBAL CORPORAN TEJEDA</t>
  </si>
  <si>
    <t>OFICIO #1557</t>
  </si>
  <si>
    <t>ALBA MARIA DE LEON SANFLE</t>
  </si>
  <si>
    <t>OFICIO #2808</t>
  </si>
  <si>
    <t>MARIA  DE LA CRUZ DEL ROSARIO  DECENA</t>
  </si>
  <si>
    <t>OFICIO #1561</t>
  </si>
  <si>
    <t>LOYDA  MARGARITA DE LA ROSA</t>
  </si>
  <si>
    <t>OFICIO #1211</t>
  </si>
  <si>
    <t>BILL JHONATTAN GIL FERNANDEZ</t>
  </si>
  <si>
    <t>OFICIO #2912</t>
  </si>
  <si>
    <t>FELIX RAUL MESA MINAY</t>
  </si>
  <si>
    <t>OFICIO #2639</t>
  </si>
  <si>
    <t>LUISA MARIA DOTEL MATOS</t>
  </si>
  <si>
    <t>OFICIO #2111</t>
  </si>
  <si>
    <t>MIGUEL ANTONIO SIMEON ARIAS</t>
  </si>
  <si>
    <t>OFICIO #2813</t>
  </si>
  <si>
    <t>JULIAN  DURAN GARCIA</t>
  </si>
  <si>
    <t>OFICIO #1560</t>
  </si>
  <si>
    <t>MERCEDES  EUSEBIO PAULINO</t>
  </si>
  <si>
    <t>OFICIO #7827</t>
  </si>
  <si>
    <t>OFICIO #424</t>
  </si>
  <si>
    <t>NELSON MOREL POLANCO</t>
  </si>
  <si>
    <t>OFICIO #2911</t>
  </si>
  <si>
    <t>MARTA CUEVAS Y CUEVAS</t>
  </si>
  <si>
    <t>OFICIO #1171</t>
  </si>
  <si>
    <t>JUAN PEÑA Y FERNANDEZ</t>
  </si>
  <si>
    <t>CONTR. 1893-1</t>
  </si>
  <si>
    <t>COMPRA TERRENO (100% DEL MONTO)</t>
  </si>
  <si>
    <t>SEG. SALUD CONAVIHSIDA TRIMESTRE JUNIO-AGOSTO, OFIC. 174/13</t>
  </si>
  <si>
    <t>PENSIONES CONAVIHSIDA TRIMESTRE JUNIO-AGOSTO, OFIC. 174/2013</t>
  </si>
  <si>
    <t>JOSE MERCEDES SEVERINO DE LA CRUZ</t>
  </si>
  <si>
    <t>OFICIO #2810</t>
  </si>
  <si>
    <t>JOSE ANTONIO HENRIQUEZ MANZUETA.</t>
  </si>
  <si>
    <t>CONTR. 1316-4</t>
  </si>
  <si>
    <t>ABRAHAM ARIAS FELIZ</t>
  </si>
  <si>
    <t>CONTR. 1440-1</t>
  </si>
  <si>
    <t>RAUL OSVALDO HERNANDEZ GENAO Y/O RAYSA B. GOMEZ</t>
  </si>
  <si>
    <t>CONTR. 0836-1</t>
  </si>
  <si>
    <t>PRODUCCIONES MESA &amp; ASOCIADOS SRL</t>
  </si>
  <si>
    <t>130399532</t>
  </si>
  <si>
    <t>NCF-0000000050</t>
  </si>
  <si>
    <t>PRIMARY BUSINESS GROUP, SRL</t>
  </si>
  <si>
    <t>130139113</t>
  </si>
  <si>
    <t>NCF-000000003</t>
  </si>
  <si>
    <t>GISELLE ALTAGRACIA GARCIA MEYRELES</t>
  </si>
  <si>
    <t>NCF-00000004</t>
  </si>
  <si>
    <t>ALTICE DOMINICANA, S. A.</t>
  </si>
  <si>
    <t>101618787</t>
  </si>
  <si>
    <t>SERVICIO DE DATA ORANGE CORRESP. MES NOVIEMBRE 2013</t>
  </si>
  <si>
    <t>SEG. DE PENSIONES DE OCTUBRE 2013, SEGUN OFICIO DRH#1148</t>
  </si>
  <si>
    <t>SEG. DE SALUD MES DE OCTUBRE 2013, SEGUN OFICIO DRH#1148</t>
  </si>
  <si>
    <t>SEG. PENSIONES CORRESP. MES NOVIEMBRE 2013, OFICIO. 873</t>
  </si>
  <si>
    <t>SEG. DE SALUD FAM. CORRESP. MES DE NOVIEMBRE 2013, OFIC. 873</t>
  </si>
  <si>
    <t>PENSIONES CORRESP. MES DE NOVIEMBRE OFIC. DGA #877-13</t>
  </si>
  <si>
    <t>SEG. SALUD CORRESP. MES DE NOVIEMBRE OFIC. DGA #877-13</t>
  </si>
  <si>
    <t>SEG. PENSIONES CORRESP. MES NOVIEMBRE 2013</t>
  </si>
  <si>
    <t>SEG. DE SALUD FAM. CORRESP. MES DE NOVIEMBRE 2013, OFIC. 874</t>
  </si>
  <si>
    <t>OFICIO #3095/13</t>
  </si>
  <si>
    <t>ALQUILERES EN LA JORNADA DE ORIENTACION CON ORIENT. Y PSIC</t>
  </si>
  <si>
    <t>JOSE  ENRIQUE SANTANA</t>
  </si>
  <si>
    <t>SUELDO CORRESP. MES NOVIEMBRE 2013, OFIC. 873</t>
  </si>
  <si>
    <t>JOSEFINA TURBI RIVERA</t>
  </si>
  <si>
    <t>OFICIO #20131089-B</t>
  </si>
  <si>
    <t>LICENCIA PRE Y POST NATAL NO. 20131089-B MAESTRA CRUZ GARCIA</t>
  </si>
  <si>
    <t>CRUZ ELISA MENDEZ BRITO</t>
  </si>
  <si>
    <t>OFICIO #20131086-B</t>
  </si>
  <si>
    <t>LICENCIA PRE Y POST NATAL NO. 20131086-B MAESTRA MERCEDES S.</t>
  </si>
  <si>
    <t>JOHANNI  CAPELLAN RAMIREZ</t>
  </si>
  <si>
    <t>OFICIO #20131109-B</t>
  </si>
  <si>
    <t>LICENCIA PRE Y POST NATAL NO. 20131109-B</t>
  </si>
  <si>
    <t>CONTR. 1418-7-NULO</t>
  </si>
  <si>
    <t>CONTR. 1418-7</t>
  </si>
  <si>
    <t>SEG. DE PENSIONES, CORRESP. AL OFICIO DRH/1199/2013</t>
  </si>
  <si>
    <t>SEG. DE SALUD, CORRESP. AL OFICIO DRH/1199/2013</t>
  </si>
  <si>
    <t>SEG./PENSIONES, CELIO SENATUS MES NOV./DIC-S/OFIC.1207/2013</t>
  </si>
  <si>
    <t>SEG./SALUD, CELIO SENATUS MES NOV./DIC-S/OFIC.1207/2013</t>
  </si>
  <si>
    <t>SEG./PENSIONES,  CORRESP. AL OFICIO #DRH #1209/2013</t>
  </si>
  <si>
    <t>SEG. DE SALUD,  CORRESP. AL OFICIO #DRH #1209/2013</t>
  </si>
  <si>
    <t>MISAEL SILVERIO ESPINAL</t>
  </si>
  <si>
    <t>OFIC. 129-2/2013</t>
  </si>
  <si>
    <t>LIC. PRE Y POST PROF. HILDA AMPARO MINAYA OFIC. 2013/1134-B</t>
  </si>
  <si>
    <t>CONTR. 1477-1</t>
  </si>
  <si>
    <t>SEG. PENSIONES, CORRESP. AL OFIC. DRH#1198/2013</t>
  </si>
  <si>
    <t>SEG. DE SALUD FAMILIAR, CORRESP. AL OFIC. DRH#1198/2013</t>
  </si>
  <si>
    <t>SEG. DE PENSIONES, CORRESP. AL OFIC. DRH#1201/2013</t>
  </si>
  <si>
    <t>SEG. DE SALUD, CORRESP. AL OFIC. DRH#1201/2013</t>
  </si>
  <si>
    <t>SEG. PENSIONES, CORRESP. AL OFIC. DRH#1206/2013</t>
  </si>
  <si>
    <t>SEG. DE SALUD, CORRESP. AL OFIC. DRH#1206/2013</t>
  </si>
  <si>
    <t>SEG. PENSIONES CORRESP. AL OFICIO DRH #1202/2013</t>
  </si>
  <si>
    <t>SEG. FAMILIAR DE SALUD CORRESP. AL OFICIO DRH #1202/2013</t>
  </si>
  <si>
    <t>JOSE FABIAN ROSARIO</t>
  </si>
  <si>
    <t>NCF-00000262</t>
  </si>
  <si>
    <t>SEG. FAMILIAR DE SALUD CORRESP. MES SEPTIEMBRE 2013</t>
  </si>
  <si>
    <t>SEG. PENSIONES CORRESP. MES SEPTIEMBRE 2013</t>
  </si>
  <si>
    <t>SEG. FAMILIAR DE SALUD CORRESP. MESES NOV. - DIC. 2013</t>
  </si>
  <si>
    <t>SEG. PENSIONES CORRESP. MESES NOV. - DIC.  2013</t>
  </si>
  <si>
    <t>SEG. DE  PENSIONES  A DOCENTES DE JORNADA EXT., S/OF. 2084</t>
  </si>
  <si>
    <t>SEG. DE SALUD FAMILIAR A DOCENTES DE JORNADA EXT. S/OF. 2084</t>
  </si>
  <si>
    <t>CONTRATO 0625-REG.</t>
  </si>
  <si>
    <t>REGALIA PASCUAL AÑO 2013</t>
  </si>
  <si>
    <t>DANIRDA GOMEZ MONTERO</t>
  </si>
  <si>
    <t>OFICIO #20131308-B</t>
  </si>
  <si>
    <t>LIC. PRE Y POST NATAL NO. 20131308-B MAESTRA JUANA SANCHEZ</t>
  </si>
  <si>
    <t>JOSEFINA CONTRERAS</t>
  </si>
  <si>
    <t>OFICIO #20131307-B</t>
  </si>
  <si>
    <t>LIC. PRE Y POST NATAL NO. 20131307-B MAESTRA JOSEFINA C.</t>
  </si>
  <si>
    <t>ANA MARTINEZ PERALTA</t>
  </si>
  <si>
    <t>OFICIO #20131309-B</t>
  </si>
  <si>
    <t>LIC. PRE Y POST NATAL NO. 20131309-B MAESTRA JUANA SANCHEZ</t>
  </si>
  <si>
    <t>MIGUEL ARTURO ORTIZ HADAD</t>
  </si>
  <si>
    <t>LIB.29313/2013</t>
  </si>
  <si>
    <t>MIGUEL ARTURO ORTIZ H.</t>
  </si>
  <si>
    <t>CONTR. 2074-ANTICIPO</t>
  </si>
  <si>
    <t>SEG. DE PENSIONES MESES OCTUBRE-NOVIEMBRE 2013.</t>
  </si>
  <si>
    <t>SEG. DE SALUD FAMILIAR MESES OCTUBRE-NOVIEMBRE 2013.</t>
  </si>
  <si>
    <t>ISABEL BELLO DE PAULA</t>
  </si>
  <si>
    <t>OFICIO #20131286-B</t>
  </si>
  <si>
    <t>LIC. PREY POST NATAL NO. 20131286-B MAESTRA MARCELINA S.</t>
  </si>
  <si>
    <t>OFICIO #20131285-B</t>
  </si>
  <si>
    <t>LIC. PREY POST NATAL NO. 20131285-B MAESTRA MARCELINA S.</t>
  </si>
  <si>
    <t>SEG. DE PESNSIONES POR SERVICIOS PRESTADOS</t>
  </si>
  <si>
    <t>SEG. DE PESNSIONES MESES AGO-SEPT-OCT. POR SERVICIOS PREST.</t>
  </si>
  <si>
    <t>SEG. FAMILIAR DE SALUD MESES AGO-SEPT-OCT. SERVICIOS PREST.</t>
  </si>
  <si>
    <t>SEG. DE PESNSIONES MES DE NOVIEMBRE 2013, SERVICIOS PREST.</t>
  </si>
  <si>
    <t>SEG. FAMILIAR DE SALUD MES NOVIEMBRE 2013, SERVICIOS PREST.</t>
  </si>
  <si>
    <t>SEG. FAMILIAR DE SALUD POR SERVICIOS PRESTADOS</t>
  </si>
  <si>
    <t>ROSARIO TORRES SANCHEZ</t>
  </si>
  <si>
    <t>OFIC. 1051/2013</t>
  </si>
  <si>
    <t>PAGO DE TRES MEDIAS BECAS PARA JOVENES DEL NIVEL MEDIO</t>
  </si>
  <si>
    <t>JOSE OCTAVIO PEREZ GOMEZ.</t>
  </si>
  <si>
    <t>CONTR. 572</t>
  </si>
  <si>
    <t>ROBERTO SANTIAGO NUÑEZ HENRIQUEZ</t>
  </si>
  <si>
    <t>CONTR. 1620-1</t>
  </si>
  <si>
    <t>ALBERTH  ANTHONY MOSCOSO DURAN</t>
  </si>
  <si>
    <t>CONTR. 1569</t>
  </si>
  <si>
    <t>REV. ED00003275, SEV. PRESTADO OFIC. 1197/2013</t>
  </si>
  <si>
    <t>REV. ED00003276, SEV. PRESTADO OFIC. 1197/2013</t>
  </si>
  <si>
    <t>SERVICIOS PRESTADOS JORNADA TANDA EXTENDIDA 2013</t>
  </si>
  <si>
    <t>AMPARO GUZMAN SORIANO</t>
  </si>
  <si>
    <t>MARIA DEL CARMEN CUEVAS SANTANA</t>
  </si>
  <si>
    <t>JENNY SALOBO CHARLESTON</t>
  </si>
  <si>
    <t>JHONASELY CRISTINA CASTRO MORA</t>
  </si>
  <si>
    <t>RAMONITA CASTRO</t>
  </si>
  <si>
    <t>ISMELL ANTONIA VALERA PEREZ</t>
  </si>
  <si>
    <t>NEMIAS  OVALLE SANCHEZ</t>
  </si>
  <si>
    <t>JACOBA NUÑEZ PILIER</t>
  </si>
  <si>
    <t>ODALIS MELO DE LEON</t>
  </si>
  <si>
    <t>IRIS YANERY GOMEZ OLIVENCE</t>
  </si>
  <si>
    <t>ARACELIS CASTILLO LIRIANO</t>
  </si>
  <si>
    <t>SEG. DE PENSIONES MESES AGO.-SEPT.-OCT. 2013. POR SERV. PRES</t>
  </si>
  <si>
    <t>SEG. FAMILIAR DE SALUD MESES AGO-SEPT-OCT. POR SERV PRESTADO</t>
  </si>
  <si>
    <t>SEG. PENSIONES CORRESP. MES DE NOV/2013 POR SERV. PRESTADOS</t>
  </si>
  <si>
    <t>SEG. DE SALUD CORRESP. MES DE NOV/2013 POR SERV. PRESTADOS</t>
  </si>
  <si>
    <t>GISELLE MARIE VIÑAS COS.</t>
  </si>
  <si>
    <t>A010010011500000112</t>
  </si>
  <si>
    <t>NCF-0000010112</t>
  </si>
  <si>
    <t>OFIC. 132/2013</t>
  </si>
  <si>
    <t>DIETA A LOS MIEMBROS DE LA 5TA. SESION ORDINARIA 2013</t>
  </si>
  <si>
    <t>SEG. DE PENSIONES EN EL MES DE SEPTIEMBRE, OF. 3274</t>
  </si>
  <si>
    <t>SEG. PENSIONES MES MAYO 2013, SERV. PRESTADOS</t>
  </si>
  <si>
    <t>SEG. FAMILIAR DE SALUD MES MAYO 2013, SERV. PRESTADOS</t>
  </si>
  <si>
    <t>SEGURO DE SALUD MES DE SEPTIEMBRE, OF. 3274</t>
  </si>
  <si>
    <t>SEG. PENSIONES MES NOVIEMBRE 2013, SERVICIOS PRESTADOS</t>
  </si>
  <si>
    <t>SEG. FAMILIAR DE SALUD MES NOVIEMBRE 2013, SERV. PRESTADOS</t>
  </si>
  <si>
    <t>SEG. PENSIONES MESES AGOT-SEPT.-OCT. 2013, SERV. PRESTADOS</t>
  </si>
  <si>
    <t>SEG. FAMILIAR DE SALUD MESES AGOT-SEPT.-OCT. 2013, SERV. PRE</t>
  </si>
  <si>
    <t>SEG. PENSIONES MES DICIEMBRE 2013, SERVICIOS PRESTADOS</t>
  </si>
  <si>
    <t>SEG. FAMILIAR DE SALUD MES DICIEMBRE 2013, SERV. PRESTADOS</t>
  </si>
  <si>
    <t>SEG. PENSIONES MESES NOV. - DIC. 2013, SERVICIOS PRESTADOS</t>
  </si>
  <si>
    <t>SEG. FAMILIAR DE SALUD MESES NOV. - DIC. 2013, SERV. PREST.</t>
  </si>
  <si>
    <t>ELI CADMIEL RIVAS DEL ROSARIO</t>
  </si>
  <si>
    <t>OFICIO #82</t>
  </si>
  <si>
    <t>COMB. Y PEAJE ACT. FILMICAS Y FOTOS CENTROS EDUC. JORN. EXT.</t>
  </si>
  <si>
    <t>RAFAEL EMILIO YUNEN</t>
  </si>
  <si>
    <t>OFIC. DGC#740/2013</t>
  </si>
  <si>
    <t>PAGO HONORARIOS REVISION CURRICULAR</t>
  </si>
  <si>
    <t>S &amp; J PRODUCCIONES Y EVENTOS, SRL</t>
  </si>
  <si>
    <t>130249687</t>
  </si>
  <si>
    <t>NCF-0000113</t>
  </si>
  <si>
    <t>SEG. PENSIONES, SERVICIOS PRESTADOS OFIC. DRH#1259/2013</t>
  </si>
  <si>
    <t>SEG. DE SALUD, SERVICIOS PRESTADOS OFIC. DRH#1259/2013</t>
  </si>
  <si>
    <t>YOLANDA IRRISARRI MORALES</t>
  </si>
  <si>
    <t>OFIC. #1082/2013</t>
  </si>
  <si>
    <t>PRESTACIONES LABORALES SEGUN CALCULOS DEL MAP</t>
  </si>
  <si>
    <t>JULIO CARMONA</t>
  </si>
  <si>
    <t>OFIC. #1128/2013</t>
  </si>
  <si>
    <t>ALMA MARIA ARIAS DE ORTIZ</t>
  </si>
  <si>
    <t>CONTR. 249</t>
  </si>
  <si>
    <t>SEG. PENSIONES MES NOVIEMBRE 2013, SERVICIOS PRESTADOS.</t>
  </si>
  <si>
    <t>SEG. FAMILIAR DE SALUD MES NOVIEMBRE 2013, SERV. PREST.</t>
  </si>
  <si>
    <t>ELVIS DAVID CARDENAS PIÑA</t>
  </si>
  <si>
    <t>NCF-00000002</t>
  </si>
  <si>
    <t>SEG. PENSIONES CORRESP. A NOV. Y DIC. 2013, SEGUN OFIC. 1260</t>
  </si>
  <si>
    <t>SEG. FAMILIAR CORRESP. A NOV. Y DIC. 2013, SEGUN OFIC. 1260</t>
  </si>
  <si>
    <t>SEGURO DE PENSIONES SEGUN SERV. PRESTADOS, OFIC. 1235/2013</t>
  </si>
  <si>
    <t>SEG. DE SALUD FAMILIAR SEGUN SERV. PRESTADOS, OFIC. 1235/13</t>
  </si>
  <si>
    <t>FELIX MANUEL MONTERO</t>
  </si>
  <si>
    <t>PAGO SERVICIOS PRESTADOS, SEGUN OFIC. #1235/2013</t>
  </si>
  <si>
    <t>ELSA GERTRUDIS PEREZ</t>
  </si>
  <si>
    <t>01299383</t>
  </si>
  <si>
    <t>SERVICIO DE LEGALIZACION DE CONTRATOS DE COMPRAVENTA DE INM.</t>
  </si>
  <si>
    <t>REV. DG037804, SERVICIOS PRESTADOS A LOS DOC. DE JORNADA</t>
  </si>
  <si>
    <t>SEGURO DE PENSIONES CORRESP. AL OFICIO DRH #1260/2013</t>
  </si>
  <si>
    <t>SEGURO F. DE SALUD CORRESP. AL OFICIO DRH #1260/2013</t>
  </si>
  <si>
    <t>ANGELA DEL CARMEN BELLO PERALTA</t>
  </si>
  <si>
    <t>CONTR. 2652-ANTICIPO</t>
  </si>
  <si>
    <t>REV. ED00003431-SERV. PRESTADOS JORNADA TANDA EXT. OF. 1197</t>
  </si>
  <si>
    <t>REV. ED00003396-SERV. PRESTADOS JORNADA TANDA EXT. OF. 1197</t>
  </si>
  <si>
    <t>REV. ED00003434-SERV. PRESTADOS JORNADA TANDA EXT. OF. 1197</t>
  </si>
  <si>
    <t>REV. ED00003394-SERV. PRESTADOS JORNADA TANDA EXT. OF. 1197</t>
  </si>
  <si>
    <t>REV. ED00003336-SERV. PRESTADOS JORNADA TANDA EXT. OF.1197</t>
  </si>
  <si>
    <t>REV. ED00003345-SERV. PRESTADOS JORNADA TANDA EXT. OF.1197</t>
  </si>
  <si>
    <t>REV. ED00003390-SERV. PRESTADOS JORNADA TANDA EXT. OF.1197</t>
  </si>
  <si>
    <t>REV. ED00003376-SERV. PRESTADOS JORNADA TANDA EXT. OF. 1197</t>
  </si>
  <si>
    <t>REV. ED00003369-SERV. PRESTADOS JORNADA TANDA EXT. OF. 1197</t>
  </si>
  <si>
    <t>CONTR. 1620-2</t>
  </si>
  <si>
    <t>EDITORA CORRIPIO, S.A.S.</t>
  </si>
  <si>
    <t>101087961</t>
  </si>
  <si>
    <t>SEG. DE PENSIONES, SERV. PRESTADO , OF. 1262/2013</t>
  </si>
  <si>
    <t>SEG. FAMILIAR DE SALUD, SERV. PRESTADO , OF. 1262/2013</t>
  </si>
  <si>
    <t>A010010011500000114</t>
  </si>
  <si>
    <t>NCF-0000010114</t>
  </si>
  <si>
    <t>Carlos  Valentin  Mayhew Andujar</t>
  </si>
  <si>
    <t>SERVICIOS PRESTADOS JORNADA TANDA EXTENDIDA 2013, OF-1262-13</t>
  </si>
  <si>
    <t>YANEIRY ZORRILLA MATOS</t>
  </si>
  <si>
    <t>REV. ED00003324-SERV. PRESTADOS JORNADA TANDA EXT. OF. 1197</t>
  </si>
  <si>
    <t>TERESA CASTILLO GONZALEZ</t>
  </si>
  <si>
    <t>ADRIANA  ALEVANTE RODRIGUEZ</t>
  </si>
  <si>
    <t>SERVICIOS PRESTADOS JORNADA TANDA EXTENDIDA 2013, OF. 1262</t>
  </si>
  <si>
    <t>SEG. PENSIONES, MES  DE DICIEMBRE 2013 OFIC. 1288/2013</t>
  </si>
  <si>
    <t>SEG. SALUD FAMILIAR, MES  DE DICIEMBRE 2013 OFIC. 1288/2013</t>
  </si>
  <si>
    <t>JOSE RAFAEL BASORA LOPEZ</t>
  </si>
  <si>
    <t>SUELDO MES NOVIEMBRE 2013</t>
  </si>
  <si>
    <t>SEG. PENSIONES MES NOVIEMBRE 2013.</t>
  </si>
  <si>
    <t>SEG. FAMILIAR DE SALUD MES NOVIEMBRE 2013.</t>
  </si>
  <si>
    <t>SEG. DE PENSIONES, SERV. PRESTADOS S/OFICIO #1303/2013</t>
  </si>
  <si>
    <t>SEG. DE SALUD, SERV. PRESTADOS S/OFICIO #1303/2013</t>
  </si>
  <si>
    <t>NCF. 1713265</t>
  </si>
  <si>
    <t>PAGO SERVICIO DE DATA CORRESP. MES DE DICIEMBRE 2013.</t>
  </si>
  <si>
    <t>POLIBIO  ANTONIO GUZMAN</t>
  </si>
  <si>
    <t>FLOR MONCION DIAZ</t>
  </si>
  <si>
    <t>SERVICIOS PRESTADOS SEGUN OFICIO #1303/2013</t>
  </si>
  <si>
    <t>SILVIA MARGARITA PEÑA RODRIGUEZ</t>
  </si>
  <si>
    <t>SEG. DE PENSIONES,  (AGOSTO/SEPTIEMBRE), S/OFICIO 1283/2013</t>
  </si>
  <si>
    <t>SEG. F. DE SALUD, (AGOSTO/SEPTIEMBRE), S/OFICIO 1283/2013</t>
  </si>
  <si>
    <t>SEG. PENSIONES MESES NOV. - DIC. DEL 2013.</t>
  </si>
  <si>
    <t>SEG. FAMILIAR DE SALUD MESES NOV. - DIC. DEL 2013.</t>
  </si>
  <si>
    <t>NAZARIA DE PAULA RAMIREZ</t>
  </si>
  <si>
    <t>OFICIO #1179</t>
  </si>
  <si>
    <t>PAGO DE PRESTACIONES LABORALES.</t>
  </si>
  <si>
    <t>CONTR. 1500-10</t>
  </si>
  <si>
    <t>SEG. DE PENSIONES MESES NOV. - DIC. DEL 2013.</t>
  </si>
  <si>
    <t>CONSTRUCTORA E INMOBILIARIA INCAMP SRL</t>
  </si>
  <si>
    <t>130949069</t>
  </si>
  <si>
    <t>CONTR. 1214-1</t>
  </si>
  <si>
    <t>RAMON BIENVENIDO PANTALEON HERNANDEZ</t>
  </si>
  <si>
    <t>CONTR. 2347-ANTICIPO</t>
  </si>
  <si>
    <t>NANSSI  ALTAGRACIA ROSARIO TORRES</t>
  </si>
  <si>
    <t>CONTR. 1253-1</t>
  </si>
  <si>
    <t>SEG. PENSIONES,  CORRESP. A 2 MESES OFIC. 1286/2013</t>
  </si>
  <si>
    <t>SEG. DE PENSIONES MES DIC. 2013, SERVICIOS PRESTADOS</t>
  </si>
  <si>
    <t>SEG. F. DE SALUD,  CORRESP. A 2 MESES OFIC. 1286/2013</t>
  </si>
  <si>
    <t>SEG. FAMILIAR DE SALUD MES DIC. 2013, SERV. PRESTADOS</t>
  </si>
  <si>
    <t>NCF-00000005</t>
  </si>
  <si>
    <t>CONTR. 1075 Y 1557</t>
  </si>
  <si>
    <t>WTS TRAVEL SRL</t>
  </si>
  <si>
    <t>130825629</t>
  </si>
  <si>
    <t>OFICIO #60</t>
  </si>
  <si>
    <t>REEXPEDICION CK 498301</t>
  </si>
  <si>
    <t>SEG. DE PENSIONES MESES NOV.-DIC. 2013, SERVICIOS PRESTADOS</t>
  </si>
  <si>
    <t>SEG. FAM. SALUD MESES NOV.-DIC. 2013, SERVICIOS PRESTADOS</t>
  </si>
  <si>
    <t>SEG. DE PENSIONES POR SERVICIOS PREST. CORRESP. AL 2013.</t>
  </si>
  <si>
    <t>SEG. FAM. SALUD POR SERVICIOS PREST. CORRESP. AL 2013.</t>
  </si>
  <si>
    <t>SEG. DE PENSIONES CORRESP. MES SEPTIEMBRE 2013.</t>
  </si>
  <si>
    <t>SEG. FAM. DE SALUD CORRESP. MES SEPTIEMBRE 2013.</t>
  </si>
  <si>
    <t>SEG. DE PENSIONES MES DICIEMBRE 2013, SERV. PRESTADOS.</t>
  </si>
  <si>
    <t>SEG. FAM. DE SALUD MES DICIEMBRE 2013, SERV. PRESTADOS.</t>
  </si>
  <si>
    <t>SEG. DE PENSIONES MESES NOV. - DIC. 2013, SERV. PRESTADOS.</t>
  </si>
  <si>
    <t>SEG. FAM. DE SALUD MESES NOV. - DIC. 2013, SERV. PRESTADOS.</t>
  </si>
  <si>
    <t>SEG. DE PENSIONES CORRESP. MES NOVIEMBRE 2013.</t>
  </si>
  <si>
    <t>SEG. FAM. DE SALUD CORRESP. MES NOVIEMBRE 2013.</t>
  </si>
  <si>
    <t>SEG. DE PENSIONES, INCENTIVOS MES DIC. 2013.</t>
  </si>
  <si>
    <t>SEG. FAM. DE SALUD, INCENTIVOS MES DIC. 2013.</t>
  </si>
  <si>
    <t>SEG. PENSIONES, TRIMESTRE SEPT-NOV. 2013, OFIC. 194/2013</t>
  </si>
  <si>
    <t>SEG. SALUD, TRIMESTRE SEPT-NOV. 2013, OFIC. 194/2013</t>
  </si>
  <si>
    <t>SEG DE SALUD, CORRESP. AL MES DE OCTUBRE 2013, OFIC. 09/2014</t>
  </si>
  <si>
    <t>SUELDO CORRESP. AL MES DE OCTUBRE 2013, OFIC. 09/2014</t>
  </si>
  <si>
    <t>SEG DE PENSIONES, CORRESP. AL MES DE OCT. 2013, OFIC. 09/14</t>
  </si>
  <si>
    <t>SEG. SALUD, CORRESP. AL MES DE OCTUBRE /2013, OFIC. 09/2014</t>
  </si>
  <si>
    <t>SEG. PENSIONES, CORRESP. AL MES DE OCTUBRE /13, OFIC. 09/14</t>
  </si>
  <si>
    <t>SEG. DE PENSIONES MES NOVIEMBRE 2013, SERV. PREST.</t>
  </si>
  <si>
    <t>SEG. DE PENSIONES MES DICIEMBRE 2013, SERV. PREST.</t>
  </si>
  <si>
    <t>SEG. FAMILIAR DE SALUD MES DICIEMBRE 2013, SERV. PREST.</t>
  </si>
  <si>
    <t>SEG. DE PENSIONES MES DIC. 2013, SERV. PREST.</t>
  </si>
  <si>
    <t>SEG. FAMILIAR DE SALUD MES DIC. 2013, SERV. PREST.</t>
  </si>
  <si>
    <t>PENSIONES CORRESP. A NOV./DIC. 2013, OFIC. 08/214</t>
  </si>
  <si>
    <t>SEG. DE SALUD CORRESP. A NOV./DIC. 2013, OFIC. 08/214</t>
  </si>
  <si>
    <t>SEGURO DE SALUD, CORRESP. A NOV. 2013, OFIC. 47/2014</t>
  </si>
  <si>
    <t>SEGURO DE PENSIONES, CORRESP. A NOV. 2013, OFIC. 47/2014</t>
  </si>
  <si>
    <t>SEG. PENSIONES, CORRESP. AL MES DE JULIO 2013</t>
  </si>
  <si>
    <t>SEG. DE SALUD, CORRESP. AL MES DE JULIO 2013</t>
  </si>
  <si>
    <t>SEG. PENSIONES, SERV. PRESTADO MES DIC. 2013, OFIC.04/2014</t>
  </si>
  <si>
    <t>SEG. SALUD, SERV. PRESTADO MES DIC. 2013, OFIC.04/2014</t>
  </si>
  <si>
    <t>SEG. DE PENSIONES MESES DIC. 2013-ENE. 2014, SERV. PRESTADO</t>
  </si>
  <si>
    <t>SEG. FAM. SALUD MESES DIC. 2013-ENE. 2014, SERV. PRESTADO</t>
  </si>
  <si>
    <t>SEG. PENSIONES, CORRESP. A NOV./DIC /2013, SEGUN OFIC. 49/14</t>
  </si>
  <si>
    <t>SEG. FAMILIAR, CORRESP. A NOV./DIC /2013, SEGUN OFIC. 49/14</t>
  </si>
  <si>
    <t>SEG. PENSIONES, DE ENERO A NOV/2013, SEGUN OFIC. 48/2014</t>
  </si>
  <si>
    <t>SEG. S. FAMILIAR, DE ENERO A NOV/2013, SEGUN OFIC. 48/2014</t>
  </si>
  <si>
    <t>SEG. PENSIONES SERV. PRESTADOS CORRESP. 30 SEPT. - 15 NOV.</t>
  </si>
  <si>
    <t>SEG. FAM. SALUD SERV. PRESTADOS CORRESP. 30 SEPT. - 15 NOV.</t>
  </si>
  <si>
    <t>SEG. PENSIONES SERV. PRESTADOS MES ENERO 2014.</t>
  </si>
  <si>
    <t>SEG. FAMILIAR DE SALUD SERV. PRESTADOS MES ENERO 2014.</t>
  </si>
  <si>
    <t>PORFIRIO VERAS MERCEDES</t>
  </si>
  <si>
    <t>NCF-01801761</t>
  </si>
  <si>
    <t>OFIC. 258-ANULADA</t>
  </si>
  <si>
    <t>OFIC. 258-2014</t>
  </si>
  <si>
    <t>MARIA MAGDALENA PAULINO M.</t>
  </si>
  <si>
    <t>OFICIO #2/2014</t>
  </si>
  <si>
    <t>DIETA 1RA. SESION ORDINARIA 2014</t>
  </si>
  <si>
    <t>ALTAGRACIA DIAZ BELLIARD</t>
  </si>
  <si>
    <t>LUIS ENRIQUE MATOS DE LA ROSA</t>
  </si>
  <si>
    <t>EDUARDO  HIDALGO ABREU</t>
  </si>
  <si>
    <t>BELKIS MARITZA ALMONTE ALMONTE</t>
  </si>
  <si>
    <t>OFIC. 10/2014</t>
  </si>
  <si>
    <t>DIETA AL CNE 2DA. SESION ORDINARIA 2014</t>
  </si>
  <si>
    <t>ALBANERY DEL CARMEN BEATO PERALTA</t>
  </si>
  <si>
    <t>SUELDOS CORRESP. AL MES DE NOV./DIC /2013, SEGUN OFIC. 49/14</t>
  </si>
  <si>
    <t>PAGO POR SERVICIOS DE ALQUILER DE VEHICULOS AL MINERD, SEGUN FACTURAS ANEXAS, OFICIO #194.</t>
  </si>
  <si>
    <t>NCF-00002566</t>
  </si>
  <si>
    <t>SERVICIOS DE ALQUILER DE VEHICULOS</t>
  </si>
  <si>
    <t>NCF 00000004</t>
  </si>
  <si>
    <t>NORMAN JOSEPH VARGAS DE LA TORRE</t>
  </si>
  <si>
    <t>CONTR. 491-3</t>
  </si>
  <si>
    <t>CONTR. 491-4</t>
  </si>
  <si>
    <t>RAFAEL ALEJANDRO URIBE</t>
  </si>
  <si>
    <t>CONTR. 2748</t>
  </si>
  <si>
    <t>COMPRA DE TERRENO (100% DEL MONTO)</t>
  </si>
  <si>
    <t>FERNANDO BAEZ VIZCAINO</t>
  </si>
  <si>
    <t>CONTR. 949</t>
  </si>
  <si>
    <t>CUBICACION  4 FINAL DEL C. E. PEDRO SANCHEZ 2DA ETAPA</t>
  </si>
  <si>
    <t>MIGUEL PEREZ FELIZ</t>
  </si>
  <si>
    <t>CONTR. 2766</t>
  </si>
  <si>
    <t>MARIEL HERMINIA MATIAS CHEVALIER</t>
  </si>
  <si>
    <t>OFICIO #4931</t>
  </si>
  <si>
    <t>HONORARIO POR SERVICIOS PRESTADOS CONS. JUR. EN AREA DE TERR</t>
  </si>
  <si>
    <t>MANUELA HERRERA</t>
  </si>
  <si>
    <t>CONTR. 1447-1</t>
  </si>
  <si>
    <t>EDWIN FRANCISCO ALBERTO GONZALEZ LIZARDO</t>
  </si>
  <si>
    <t>OFICIO #14/2014</t>
  </si>
  <si>
    <t>PARA CUBRIR GASTOS DE MOVILIDAD, MES DICIEMBRE/2013</t>
  </si>
  <si>
    <t>ROCIO MARLENY OROZCO CRUZ</t>
  </si>
  <si>
    <t>CONT.370-5</t>
  </si>
  <si>
    <t>INVERSIONES GRADUALES, S. A.</t>
  </si>
  <si>
    <t>130086583</t>
  </si>
  <si>
    <t>CONTR. 3176</t>
  </si>
  <si>
    <t>REYNOLD OSCAR ALVAREZ CRUZ</t>
  </si>
  <si>
    <t>OFICIO #5000</t>
  </si>
  <si>
    <t>HONORARIOS POR SERVICIOS PREST. CORRESP. MES NOV. SORTEO OBR</t>
  </si>
  <si>
    <t>ONTR. 625-7</t>
  </si>
  <si>
    <t>CONTR. 3558</t>
  </si>
  <si>
    <t>ANA SORAYA CAROLINA ESTRELLA ROSARIO</t>
  </si>
  <si>
    <t>JAIME TOMAS FRIAS CARELA</t>
  </si>
  <si>
    <t>A010010011500000170</t>
  </si>
  <si>
    <t>NCF-0000000060</t>
  </si>
  <si>
    <t>DIETA AL CNE 2DA. SESION ORDINARIA 2014.</t>
  </si>
  <si>
    <t>JULIO CESAR RODRIGUEZ</t>
  </si>
  <si>
    <t>NCF-02442205</t>
  </si>
  <si>
    <t>CARMEN ARTENA SEVERINO DE LA CRUZ</t>
  </si>
  <si>
    <t>CONTR. 0419-10</t>
  </si>
  <si>
    <t>CONTR. 249-2</t>
  </si>
  <si>
    <t>SEG. DE PENSIONES, SERVICIOS PRESTADOS OFIC. 128/2014</t>
  </si>
  <si>
    <t>SEG. FAM. DE SALUD, SERVICIOS PRESTADOS OFIC. 128/2014</t>
  </si>
  <si>
    <t>REV. SEG. PENSIONES, SERVICIOS PRESTADOS OFIC. 128/2014</t>
  </si>
  <si>
    <t>SEG. DE PENSIONES, SERVICIOS PRESTADOS OFIC. 0086/2014</t>
  </si>
  <si>
    <t>SEG. FAM. DE SALUD, SERVICIOS PRESTADOS OFIC. 0086/2014</t>
  </si>
  <si>
    <t>SEG. DE PENSIONES, SERVICIOS PRESTADOS OFIC. 0084/2014</t>
  </si>
  <si>
    <t>SEG. FAM. DE SALUD, SERVICIOS PRESTADOS OFIC. 0084/2014</t>
  </si>
  <si>
    <t>SEG. DE PENSIONES, SERVICIOS PRESTADOS OFIC. 0082/2014</t>
  </si>
  <si>
    <t>SEG. FAM. DE SALUD, SERVICIOS PRESTADOS OFIC. 0082/2014</t>
  </si>
  <si>
    <t>SEG. DE PENSIONES, SERVICIOS PRESTADOS OFIC. 0087/2014</t>
  </si>
  <si>
    <t>SEG. FAM. DE SALUD, SERVICIOS PRESTADOS OFIC. 0087/2014</t>
  </si>
  <si>
    <t>SEG. DE PENSIONES, SERVICIOS PRESTADOS OFIC. 0083/2014</t>
  </si>
  <si>
    <t>SEG. FAM. DE SALUD, SERVICIOS PRESTADOS OFIC. 0083/2014</t>
  </si>
  <si>
    <t>SEG. DE PENSIONES, SERVICIOS PRESTADOS OFIC. 73-14</t>
  </si>
  <si>
    <t>SEG. FAM. DE SALUD, SERVICIOS PRESTADOS OFIC. 73-14</t>
  </si>
  <si>
    <t>SEG. PENSIONES, SERVICIOS PRESTADOS OFIC. 128/2014</t>
  </si>
  <si>
    <t>RUBEN DARIO TEJEDA PEÑA.</t>
  </si>
  <si>
    <t>NCF-00000002502</t>
  </si>
  <si>
    <t>ENFOCO SRL</t>
  </si>
  <si>
    <t>131014461</t>
  </si>
  <si>
    <t>NCF-000000005</t>
  </si>
  <si>
    <t>YULIS GABRIEL MERCEDES REYES</t>
  </si>
  <si>
    <t>SERVICIOS PRESTADOS OFIC. 0090/2014. MES ENERO.</t>
  </si>
  <si>
    <t>VALENTIN CONTRERAS BELTRE</t>
  </si>
  <si>
    <t>SERVICIOS PRESTADOS OFIC. 128/2014</t>
  </si>
  <si>
    <t>SEG. DE PENSIONES, SERVICIOS PRESTADOS OFIC. 0080/2014</t>
  </si>
  <si>
    <t>SEG. FAM. DE SALUD, SERVICIOS PRESTADOS OFIC. 0080/2014</t>
  </si>
  <si>
    <t>SEG. DE PENSIONES, SERVICIOS PRESTADOS OFIC. 0060/2014</t>
  </si>
  <si>
    <t>SEG. FAM. DE SALUD, SERVICIOS PRESTADOS OFIC. 0060/2014</t>
  </si>
  <si>
    <t>SEG. PENSIONES CORRESP. A NOVIEMBRE 2013</t>
  </si>
  <si>
    <t>SEG. FAMILIAR DE SALUD CORRESP. A NOVIEMBRE 2013</t>
  </si>
  <si>
    <t>SEG. FAM. DE SALUD  CORRESP. A ENERO 2014, OFICIO 59</t>
  </si>
  <si>
    <t>SEG. DE PENSIONES  CORRESP. A ENERO 2014, OFICIO 59</t>
  </si>
  <si>
    <t xml:space="preserve"> SEG. PENSIONES CORRESP. AL MES DE DIC. 2013, OFIC. 51/2014</t>
  </si>
  <si>
    <t>SEG. FAM. DE SAL CORRESP. AL MES DE DIC. 2013, OFIC. 51/2014</t>
  </si>
  <si>
    <t>SEG. PENSIONES CORRESP. AL MES DE ENERO 2014, OFIC. 89</t>
  </si>
  <si>
    <t>SEG. FAM. DE SALUD CORRESP. AL MES DE ENERO 2014, OFIC. 89</t>
  </si>
  <si>
    <t>DIOGENES ANTONIO CARABALLO NUÑEZ</t>
  </si>
  <si>
    <t>SUELDO, CORRESP. A ENERO 2014, OFICIO 59</t>
  </si>
  <si>
    <t>SEG. DE PENSIONES, SERVICIOS PRESTADOS MES ENERO 2014</t>
  </si>
  <si>
    <t>SEG. FAMILIAR DE SALUD, SERVICIOS PRESTADOS MES ENERO 2014</t>
  </si>
  <si>
    <t>SEG. DE PENSIONES, SERVICIOS PRESTADOS NOV.-DIC. 2013.</t>
  </si>
  <si>
    <t>SEG. FAM. DE SALUD, SERVICIOS PRESTADOS NOV.-DIC. 2013.</t>
  </si>
  <si>
    <t>PENSIONES, CORRESP. A TRES MESES DEL  2013, OFIC. 69/14</t>
  </si>
  <si>
    <t>SEG. FAM. DE S, CORRESP. A TRES MESES DEL  2013, OFIC. 69/14</t>
  </si>
  <si>
    <t>MARIA YSABEL JIMENEZ POLANCO</t>
  </si>
  <si>
    <t>SERV. PRESTADOS CORRESP. A TRES MESES DEL  2013, OFIC. 69/14</t>
  </si>
  <si>
    <t>NELSON DE LA CRUZ ESPINAL</t>
  </si>
  <si>
    <t>ROBERT ESTRELLA CESPEDES</t>
  </si>
  <si>
    <t>JUANA  SALCEDO GRULLON</t>
  </si>
  <si>
    <t>JEANNETTE EVA ALINA INOA</t>
  </si>
  <si>
    <t>RODY ESTHER MARIA BISONO TORRES</t>
  </si>
  <si>
    <t>OBI TV S.R.L.</t>
  </si>
  <si>
    <t>130251738</t>
  </si>
  <si>
    <t>F.000000756</t>
  </si>
  <si>
    <t>NCF.000009756</t>
  </si>
  <si>
    <t>SEG. DE PENSIONES, SERV. PREST. MES ENERO/2014, OFIC. #114.</t>
  </si>
  <si>
    <t>SEG. FAM. DE SALUD, SERV. PREST. MES ENERO/2014, OFIC. #114.</t>
  </si>
  <si>
    <t>CONTR. 0625-9</t>
  </si>
  <si>
    <t>CONTR. 249-3</t>
  </si>
  <si>
    <t>CONTR. 0419-11</t>
  </si>
  <si>
    <t>CONTR. 1291-6</t>
  </si>
  <si>
    <t>CONTR. 1292-6</t>
  </si>
  <si>
    <t>SEG. DE PENSIONES, SERVICIOS PREST. MES ENERO 2014.</t>
  </si>
  <si>
    <t>SEG. FAM. DE SALUD, SERVICIOS PREST. MES ENERO 2014.</t>
  </si>
  <si>
    <t>SEG. DE PENSIONES, SERVICIOS PREST. MESES NOV.-DIC./2013.</t>
  </si>
  <si>
    <t>SEG. FAM. DE SALUD, SERVICIOS PREST. MESES NOV.-DIC./2013.</t>
  </si>
  <si>
    <t>PENSIONES CORRESP. A NOV. 2013, SEGUN OFICIO #108/2014</t>
  </si>
  <si>
    <t>SEG. FAM. SALUD CORRESP. A NOV. 2013, SEGUN OFICIO #108/2014</t>
  </si>
  <si>
    <t>PENSIONES CORRESP. A ENERO 2014, SEGUN OFICIO #110/2014</t>
  </si>
  <si>
    <t>SEG. FAMILIAR CORRESP. A ENERO 2014, SEGUN OFICIO #110/2014</t>
  </si>
  <si>
    <t>PENSIONES CORRESP. A ENERO 2014, SEGUN OFICIO #111/2014</t>
  </si>
  <si>
    <t>SEG. FAMILIAR CORRESP. A ENERO 2014, SEGUN OFICIO #111/2014</t>
  </si>
  <si>
    <t>PENSIONES CORRESP. A ENERO 2014, SEGUN OFICIO #112/2014</t>
  </si>
  <si>
    <t>SEG. FAMILIAR CORRESP. A ENERO 2014, SEGUN OFICIO #112/2014</t>
  </si>
  <si>
    <t>WILLIAM FRANCISCO ORTIZ MORA</t>
  </si>
  <si>
    <t>SUELDO CORRESP. AL MES DE ENERO 2014, SEGUN OFICIO #110/2014</t>
  </si>
  <si>
    <t>GEORGE ATAHUALPA POLANCO PEREZ</t>
  </si>
  <si>
    <t>SUELDO CORRESP. AL MES DE ENERO 2014, SEGUN OFICIO #111/2014</t>
  </si>
  <si>
    <t>YAMELY NUÑEZ MOREL</t>
  </si>
  <si>
    <t>SUELDO CORRESP. AL MES DE ENERO 2014, SEGUN OFICIO #112/2014</t>
  </si>
  <si>
    <t>EDUPROGRESO SRL</t>
  </si>
  <si>
    <t>101717688</t>
  </si>
  <si>
    <t>OFIC. 982/2013</t>
  </si>
  <si>
    <t>REEMBOLSO PAGO ITBIS PAGADO A LA DGII DEL CONTRATO #120</t>
  </si>
  <si>
    <t>ALICIA ROXANNEE DE JESUS ALMONTE POLANCO.</t>
  </si>
  <si>
    <t>CONTR. 511</t>
  </si>
  <si>
    <t>CUBICACION 1 DE CIERRE DEL C. E. CLARIDELIA PEPIN</t>
  </si>
  <si>
    <t>DELICIAS NANI CATERING &amp; ALGO MAS, EIRL</t>
  </si>
  <si>
    <t>130902011</t>
  </si>
  <si>
    <t>NCF-02075535</t>
  </si>
  <si>
    <t>JORGE DE LOS SANTOS MULLIX</t>
  </si>
  <si>
    <t>CONTR. 638</t>
  </si>
  <si>
    <t>CUBICACION 3 DE CIERRE POR TRABAJOS EN EL C.E. LOS CACAOS</t>
  </si>
  <si>
    <t>JUSTINA GERMANIA TEJADA HICIANO.</t>
  </si>
  <si>
    <t>P010010011501980616</t>
  </si>
  <si>
    <t>AMABLE GRULLON FERMIN</t>
  </si>
  <si>
    <t>NCF-00987834</t>
  </si>
  <si>
    <t>LUIS FELIPE ESPINAL</t>
  </si>
  <si>
    <t>NCF-01950215</t>
  </si>
  <si>
    <t>OFIC. 46/2014</t>
  </si>
  <si>
    <t>REXP. CK. 494356/2013 (VENCIDO)</t>
  </si>
  <si>
    <t>HENRY ESTEBAN BAEZ MEJIA</t>
  </si>
  <si>
    <t>A010010011500000323</t>
  </si>
  <si>
    <t>SEG. DE PENSIONES MES FEBRERO 2014, SERV. PRESTADOS.</t>
  </si>
  <si>
    <t>SEG. FAM. DE SALUD MES FEBRERO 2014, SERV. PRESTADOS.</t>
  </si>
  <si>
    <t>YDALIA MERCEDES FELIZ ALCANTARA</t>
  </si>
  <si>
    <t>OFICIO #143/2013</t>
  </si>
  <si>
    <t>PREST. LABORALES SEGUN CALCULOS REALIZADOS POR EL MAP</t>
  </si>
  <si>
    <t>SILVIA MARTINA INFANTE TORIBIO</t>
  </si>
  <si>
    <t>NCF-000000234</t>
  </si>
  <si>
    <t>00000038</t>
  </si>
  <si>
    <t>ADQUISICION DE MATERIALES FERRETEROS PARA LA ESCUELA FEDERIC</t>
  </si>
  <si>
    <t>00000038-1</t>
  </si>
  <si>
    <t>00000038-2</t>
  </si>
  <si>
    <t>00000038-3</t>
  </si>
  <si>
    <t>00000038-5</t>
  </si>
  <si>
    <t>00000038-6</t>
  </si>
  <si>
    <t>00000038-7</t>
  </si>
  <si>
    <t>00000038-8</t>
  </si>
  <si>
    <t>00000038-9</t>
  </si>
  <si>
    <t>00000038-10</t>
  </si>
  <si>
    <t>A010010011500006975</t>
  </si>
  <si>
    <t>PAGO 10% DEL PRESUP. DE PUBLICIDAD, ENERO 2014</t>
  </si>
  <si>
    <t>A010010011500007035</t>
  </si>
  <si>
    <t>PAGO 10% DEL PRESUP. DE PUBLICIDAD, FEBRERO 2014</t>
  </si>
  <si>
    <t>SEG. PENSIONES POR SERV. PREST. MESES DIC/2013-ENERO/2014.</t>
  </si>
  <si>
    <t>SEG. FAM. SALUD POR SERV. PREST. MESES DIC/2013-ENERO/2014.</t>
  </si>
  <si>
    <t>FEDERICO REYNOSO BENZAN</t>
  </si>
  <si>
    <t>NCF-00000026</t>
  </si>
  <si>
    <t>NCF. 00000067-1</t>
  </si>
  <si>
    <t>ADQUISICION DE MATERIALES DE CONSTRUCCION.</t>
  </si>
  <si>
    <t>NCF. 00000067-2</t>
  </si>
  <si>
    <t>NCF. 00000067-3</t>
  </si>
  <si>
    <t>NCF. 00000067-4</t>
  </si>
  <si>
    <t>NCF. 00000067-5</t>
  </si>
  <si>
    <t>NCF. 00000067-6</t>
  </si>
  <si>
    <t>NCF. 00000067-7</t>
  </si>
  <si>
    <t>NCF. 00000067-8</t>
  </si>
  <si>
    <t>NCF. 00000067-9</t>
  </si>
  <si>
    <t>NCF. 00000067-10</t>
  </si>
  <si>
    <t>NCF. 00000067-11</t>
  </si>
  <si>
    <t>NCF. 00000067-12</t>
  </si>
  <si>
    <t>NCF. 00000067-13</t>
  </si>
  <si>
    <t>NCF. 00000067-14</t>
  </si>
  <si>
    <t>NCF. 00000067-15</t>
  </si>
  <si>
    <t>SEG. DE PENSIONES MESES OCT-DIC/2013 Y ENE-FEB/2014.</t>
  </si>
  <si>
    <t>SEG. FAM. DE SALUD MESES OCT-DIC/2013 Y ENE-FEB/2014.</t>
  </si>
  <si>
    <t>SEG. DE PENSIONES CORRESP. MES JULIO/2013, SERVICIOS PREST.</t>
  </si>
  <si>
    <t>SEG. FAM. DE SALUD CORRESP. MES JULIO/2013, SERVICIOS PREST.</t>
  </si>
  <si>
    <t>SEG. PENSIONES, PERIODO OCTUBRE-DIC. 2013, OFIC. 239</t>
  </si>
  <si>
    <t>SEG. FAM. DE SALUD, PERIODO OCTUBRE-DIC. 2013, OFIC. 239</t>
  </si>
  <si>
    <t>CARMEN RAQUEL GONZALEZ BISONO</t>
  </si>
  <si>
    <t>SERV. PRESTADO, PERIODO OCTUBRE-DIC. 2013, OFIC. 239</t>
  </si>
  <si>
    <t>JUANA TAPIA VARGAS</t>
  </si>
  <si>
    <t>OFCIO 456-B DGRH</t>
  </si>
  <si>
    <t>PAGO LICENCIA PRE Y POST NATAL DE LA MAESTRA   JUANA TAPIA</t>
  </si>
  <si>
    <t>CAMILA INDIRA  BRITO CASTRO</t>
  </si>
  <si>
    <t>OFCIO 1466</t>
  </si>
  <si>
    <t>PAGO LICENCIA PRE Y POST NATAL DE LA MAESTRA  CAMILA INDIRA</t>
  </si>
  <si>
    <t>MATILDE JULIANA PEREZ VOLQUEZ</t>
  </si>
  <si>
    <t>OFCIO1385-B DGRH</t>
  </si>
  <si>
    <t>PAGO LICENCIA PRE Y POST NATAL DE LA MAESTRA MATILDE J. PERE</t>
  </si>
  <si>
    <t>MARILENNYS ALTAGRACIA MENDEZ PEREZ</t>
  </si>
  <si>
    <t>OFCIO 13-B DGRH</t>
  </si>
  <si>
    <t>PAGO LICENCIA PRE Y POST NATAL DE LA MAESTRA  MARILENNYS ALT</t>
  </si>
  <si>
    <t>NIURKA EFIGENIA GONZALEZ TAVERAS</t>
  </si>
  <si>
    <t>OFCIO 1438</t>
  </si>
  <si>
    <t>PAGO LICENCIA PRE Y POST NATAL DE LA MAESTRA  NIURKA EFIGENI</t>
  </si>
  <si>
    <t>SANTIAGO MARTINEZ FORTUNATO</t>
  </si>
  <si>
    <t>CONTR. 2985</t>
  </si>
  <si>
    <t>CONTR. 1620-3</t>
  </si>
  <si>
    <t>A010010011500004628</t>
  </si>
  <si>
    <t>SEG. DE PENSIONES MESES ENER-FEBRERO/2014.</t>
  </si>
  <si>
    <t>SEG. FAM. DE SALUD MESES ENER-FEBRERO/2014.</t>
  </si>
  <si>
    <t>SEG. DE PENSIONES, MESES DIC/2013, ENER-FEBRERO/2014.</t>
  </si>
  <si>
    <t>SEG. FAM. DE SALUD, MESES DIC/2013, ENER-FEBRERO/2014.</t>
  </si>
  <si>
    <t>SEG. DE PENSIONES, MES FEBRERO 2014.</t>
  </si>
  <si>
    <t>SEG. FAM. DE SALUD, MES FEBRERO 2014.</t>
  </si>
  <si>
    <t>SEG. DE PENSIONES MES ENERO 2014, SERVICIOS PRESTADOS.</t>
  </si>
  <si>
    <t>SEG. FAM. DE SALUD MES ENERO 2014, SERVICIOS PRESTADOS</t>
  </si>
  <si>
    <t>SEG. DE PENSIONES MESES ENERO-FEBRERO/2014.</t>
  </si>
  <si>
    <t>SEG. FAM. DE SALUD MESES ENERO-FEBRERO/2014.</t>
  </si>
  <si>
    <t>LUISA SUAREZ  NUÑEZ</t>
  </si>
  <si>
    <t>OFICIO #042-2014</t>
  </si>
  <si>
    <t>PARA CUBRIR GASTOS DE TRANSPORTE MES ENERO/2014 A COORDIN.</t>
  </si>
  <si>
    <t>OFICIO #074-2014</t>
  </si>
  <si>
    <t>PARA CUBRIR GASTOS DE TRANSPORTE MES FEBRERO/2014 A COORDIN.</t>
  </si>
  <si>
    <t>A010010011500004629</t>
  </si>
  <si>
    <t>EDITORA EL NUEVO DIARIO S. A.</t>
  </si>
  <si>
    <t>101100508</t>
  </si>
  <si>
    <t>A010010011500004147</t>
  </si>
  <si>
    <t>SEG. DE PENSIONES CORRESP. MES FEBRERO 2014.</t>
  </si>
  <si>
    <t>SEG. FAM. DE SALUD CORRESP. MES FEBRERO 2014.</t>
  </si>
  <si>
    <t>PEDRO ARGENIS ARIAS NAVARRO</t>
  </si>
  <si>
    <t>CONTR.#3390</t>
  </si>
  <si>
    <t>COMPRA TERRENO (100% DEL MONTO</t>
  </si>
  <si>
    <t>CONSTRUCTORA VILLA MEJIA S. R. L.</t>
  </si>
  <si>
    <t>124022169</t>
  </si>
  <si>
    <t>CONTR 548-8</t>
  </si>
  <si>
    <t>L B F IMPORT SRL</t>
  </si>
  <si>
    <t>130368252</t>
  </si>
  <si>
    <t>CONTR. 0041</t>
  </si>
  <si>
    <t>EDITORA DEL CARIBE C. POR A.</t>
  </si>
  <si>
    <t>101003561</t>
  </si>
  <si>
    <t>A010030021500005515</t>
  </si>
  <si>
    <t>NCF-0000005515</t>
  </si>
  <si>
    <t>A010030021500005517</t>
  </si>
  <si>
    <t>SEG. DE PENSIONES MES ENERO 2014, SERV. PRESTADOS</t>
  </si>
  <si>
    <t>SEG. FAM. DE SALUD MES ENERO 2014, SERV. PRESTADOS</t>
  </si>
  <si>
    <t>SEG. DE PENSIONES MES FEBRERO 2014, SERV. PRESTADOS</t>
  </si>
  <si>
    <t>SEG. FAM. DE SALUD MES FEBRERO 2014, SERV. PRESTADOS</t>
  </si>
  <si>
    <t>SEG. DE PENSIONES MESES NOV.-DIC./2013.</t>
  </si>
  <si>
    <t>SEG. FAM. DE SALUD MESES NOV.-DIC./2013.</t>
  </si>
  <si>
    <t>NCF-00001367</t>
  </si>
  <si>
    <t>NCF-00001368</t>
  </si>
  <si>
    <t>CRISTIAN RAFAEL ROSA ROSARIO</t>
  </si>
  <si>
    <t>OFICIO #152</t>
  </si>
  <si>
    <t>PRESTACIONES LABORALES SEGUN CALCULOS DEL MAP, VACACIONES.</t>
  </si>
  <si>
    <t>VIRGILIO QUEZADA JIMENEZ</t>
  </si>
  <si>
    <t>CONTR. 3199</t>
  </si>
  <si>
    <t>LUIS RAMON SANTANA MOSQUEA</t>
  </si>
  <si>
    <t>CONTR. 2998</t>
  </si>
  <si>
    <t>SANTIAGO ISAAC POLANCO RODRIGUEZ.</t>
  </si>
  <si>
    <t>CONTR. 1587-NULA</t>
  </si>
  <si>
    <t>CUBICACION # 8 DEL CONTRATO # 548/2012 Y ADENDA 1334/2013, POR LOS TRABAJOS DE CONSTRUCCION, AMPLIACION Y/O REPARACION MAYOR DE LOS CENTROS EDUCATIVOS CORRESPONDIENTES AL LOTE 1, 3 Y 8, UBICADOS EN LAS PROVINCIAS PERAVIA, SANTO DOMINGO Y SANTIAGO, OFICIO #188/2014.</t>
  </si>
  <si>
    <t>MAYTE CHILE LAFFITTE DE TORRES</t>
  </si>
  <si>
    <t>NCF-02393607</t>
  </si>
  <si>
    <t>APOLINAR ENRIQUE OTAÑEZ FERNANDEZ.</t>
  </si>
  <si>
    <t>NCF-000000071</t>
  </si>
  <si>
    <t>A010010011500006977</t>
  </si>
  <si>
    <t>NCF-000006977</t>
  </si>
  <si>
    <t>A010010011500006979</t>
  </si>
  <si>
    <t>NCF-0000006979</t>
  </si>
  <si>
    <t>A010010011500004161</t>
  </si>
  <si>
    <t>NCF-00004161</t>
  </si>
  <si>
    <t>A010010011500004162</t>
  </si>
  <si>
    <t>RICARDO VEGA PEGUERO</t>
  </si>
  <si>
    <t>109991067</t>
  </si>
  <si>
    <t>NCF-000000109</t>
  </si>
  <si>
    <t>MIGUEL AUGUSTO STROFER FLAQUER.</t>
  </si>
  <si>
    <t>NCF-02224118</t>
  </si>
  <si>
    <t>DENNIS RAFAELINA  PIÑA RODRIGUEZ</t>
  </si>
  <si>
    <t>OFICIO #126/2014</t>
  </si>
  <si>
    <t>PAGO PRESTACIONES LABORALES SEGUN CALCULOS MAP (VACACIONES)</t>
  </si>
  <si>
    <t>SEG. PENS. SERVICIOS PRESTADO OFIC. 138, MES DE FEBRERO 2014</t>
  </si>
  <si>
    <t>SEG. SALUD SERVICIOS PRESTADO OFIC. 138, MES DE FEBRERO 2014</t>
  </si>
  <si>
    <t>SEG. PENSIONES,  SERV. PRESTADO OFIC. 246, MES DE ENERO 2014</t>
  </si>
  <si>
    <t>SEG. SALUD,  SERV. PRESTADO OFIC. 246, MES DE ENERO 2014</t>
  </si>
  <si>
    <t>SEG. DE PENSIONES MES ENERO 2014.</t>
  </si>
  <si>
    <t>SEG. FAM. DE SALUD MES ENERO 2014</t>
  </si>
  <si>
    <t>SEG. PENSIONES, SERV. PRESTADO OF. 136, DIC/2013-ENERO 2014</t>
  </si>
  <si>
    <t>SEG. SALUD, SERV. PRESTADO OF. 136, DIC/2013-ENERO 2014</t>
  </si>
  <si>
    <t>SEG. DE PENSIONES MESES NOV.-DIC./20113.</t>
  </si>
  <si>
    <t>SEG. DE PENSIONES MESES DE ENERO - ABRIL/2014</t>
  </si>
  <si>
    <t>SEG. FAM. DE SALUD MESES DE ENERO - ABRIL/2014</t>
  </si>
  <si>
    <t>SEG. PENSIONES, SERVICIO PRESTADO OFIC. 81, MES ENERO 2014</t>
  </si>
  <si>
    <t>SEG. DE SALUD, SERVICIO PRESTADO OFIC. 81, MES ENERO 2014</t>
  </si>
  <si>
    <t>SEG. PENSIONES SERV. PRESTADO OFIC. 211, MES DE FEBRERO 2014</t>
  </si>
  <si>
    <t>SEG. DE SALUD, SERV. PRESTADO OFIC. 211, MES DE FEBRERO 2014</t>
  </si>
  <si>
    <t>GLORIA  JOSEFINA DEL CARMEN CASADO ESTRELLA</t>
  </si>
  <si>
    <t>CONTR. 1911-1</t>
  </si>
  <si>
    <t>A010010011500006986</t>
  </si>
  <si>
    <t>NCF-0000006986</t>
  </si>
  <si>
    <t>VICTOR DE JESUS DE LA MOTA CACERES</t>
  </si>
  <si>
    <t>CONTR. 3304</t>
  </si>
  <si>
    <t>100% COMPRA TERRENO</t>
  </si>
  <si>
    <t>PAGO SUELDO MES DE FEBRERO 2014, OFIC. #247, SEG. PENSION</t>
  </si>
  <si>
    <t>PAGO SUELDO MES DE FEBRERO 2014, OFIC. #247. SEG. FAMILIA</t>
  </si>
  <si>
    <t>SEG. PENSIONES SERV. PRESTADOS PER. OCT.-DIC. 2013, OF. 296</t>
  </si>
  <si>
    <t>SEG. FAMILIAR, SERV. PRESTADOS PER. OCT.-DIC. 2013, OF. 296</t>
  </si>
  <si>
    <t>FELIX ANTONIO BATISTA ENCARNACION.</t>
  </si>
  <si>
    <t>NCF-02120341</t>
  </si>
  <si>
    <t>JORMARI, SRL.</t>
  </si>
  <si>
    <t>130895139</t>
  </si>
  <si>
    <t>NCF-000000075</t>
  </si>
  <si>
    <t>JOSE MANUEL DISLA RAMIREZ</t>
  </si>
  <si>
    <t>OFICIO #159</t>
  </si>
  <si>
    <t>VIATICOS POR INVESTIGACION POR NOVEDAD VIAJE A MOCA Y V. ALT</t>
  </si>
  <si>
    <t>JOAQUIN DIAZ CANELA</t>
  </si>
  <si>
    <t>SERVICIO PRESTADO OFIC. #256/2014-OCTUBRE-DIC. 2013</t>
  </si>
  <si>
    <t>ANDREA CASTILLO LUCA</t>
  </si>
  <si>
    <t>YAQUELIN NOVAS PARRA</t>
  </si>
  <si>
    <t>SERVICIOS PRESTADOS PERIODO OCT.-DIC. 2013, OFIC. 296</t>
  </si>
  <si>
    <t>JESUS ANTONIO PICHARDO PANTALEON.</t>
  </si>
  <si>
    <t>NCF-00329770</t>
  </si>
  <si>
    <t>NCF00000238</t>
  </si>
  <si>
    <t>SEG. DE PENSIONES OFIC. #256/2014-OCTUBRE-DIC. 2013</t>
  </si>
  <si>
    <t>SEG. FAM. DE SALUD OFIC. #256/2014-OCTUBRE-DIC. 2013</t>
  </si>
  <si>
    <t>ROSA PAYANO ALCANTARA</t>
  </si>
  <si>
    <t>SERVICIOS PRESTADOS OFIC. #256/14-OCTUBRE-DIC.2013</t>
  </si>
  <si>
    <t>WENDY ELIZABETH SUAZO CONTRERA</t>
  </si>
  <si>
    <t>NANCY MARIA A. TOLENTINO PERALTA</t>
  </si>
  <si>
    <t>MELISA  DEL CARMEN ZAPATA PAYAMPS</t>
  </si>
  <si>
    <t>SERVICIOS PRESTADOS OFIC. #256/14- OCTUBRE-DIC.2013</t>
  </si>
  <si>
    <t>ANTONIA  MAIRA VALDEZ CRUZ</t>
  </si>
  <si>
    <t>JUAN JOSE JAVIER DEL CARMEN</t>
  </si>
  <si>
    <t>YELENNY  MORIS BURGOS</t>
  </si>
  <si>
    <t>ALTAGRACIA YAQUELINA LOPEZ RODRIGUEZ</t>
  </si>
  <si>
    <t>JUAN MANUEL GUERRERO DE JESUS</t>
  </si>
  <si>
    <t>CONTR. #0789-12</t>
  </si>
  <si>
    <t>YASMIN ALVAREZ STRACHAN</t>
  </si>
  <si>
    <t>CONTR. 2311-NULA</t>
  </si>
  <si>
    <t>CONTR. 2311</t>
  </si>
  <si>
    <t>SAMUEL CASTILLO ORTEGA</t>
  </si>
  <si>
    <t>CONTR. 2319-NULA</t>
  </si>
  <si>
    <t>CONTR. 2319</t>
  </si>
  <si>
    <t>NCF-0000000561</t>
  </si>
  <si>
    <t>CONTR. 1620-4</t>
  </si>
  <si>
    <t>P010010011501980640</t>
  </si>
  <si>
    <t>LETREROS DEL CIBAO PF, SRL.</t>
  </si>
  <si>
    <t>130919429</t>
  </si>
  <si>
    <t>NCF. 00000132</t>
  </si>
  <si>
    <t>COMPRA DE LETRERO 36X60 EN CRISTAL PARA ENTRADA PRINC. USOE</t>
  </si>
  <si>
    <t>NCF. 00000133</t>
  </si>
  <si>
    <t>LETRAS EN MICA PARA LETRERO CON LOGO PARA ENT. USOE</t>
  </si>
  <si>
    <t>SEG. PENSIONES, PAGO SERV. PREST. MESES DESDE 03/12 A 02/14</t>
  </si>
  <si>
    <t>SEG. FAM. DE SALUD, SERV. PREST. MESES DESDE 03/12 A 02/14</t>
  </si>
  <si>
    <t>CARLOS MARINO MERCEDES GONZALEZ</t>
  </si>
  <si>
    <t>OFICIO #0220</t>
  </si>
  <si>
    <t>SERV. PREST. CORRESP. DIAS 26 Y 27 ENERO 2014 OFIC. DRH#0220</t>
  </si>
  <si>
    <t>DEBORAH ISABEL BISONO MEDINA</t>
  </si>
  <si>
    <t>OFICIO #135-2014</t>
  </si>
  <si>
    <t>PARA CUBRIR GASTOS DE TRANSPORTE MES MARZO/2014, COORDINADOR</t>
  </si>
  <si>
    <t>JOSE REYES SURIEL PEREZ</t>
  </si>
  <si>
    <t>NCF-02380407</t>
  </si>
  <si>
    <t>A010010011500000027</t>
  </si>
  <si>
    <t>LAVISSETTE COMUNICACIONES SRL</t>
  </si>
  <si>
    <t>130944407</t>
  </si>
  <si>
    <t>NCF-00000077</t>
  </si>
  <si>
    <t>NEW PLANET MARKETING AND EVENTS SRL</t>
  </si>
  <si>
    <t>130971234</t>
  </si>
  <si>
    <t>NCF-00000013</t>
  </si>
  <si>
    <t>SEG. DE PENSIONES, SERV. PREST. MES DE MARZO 2014</t>
  </si>
  <si>
    <t>SEG. FAM. DE SALUD, SERV. PREST. MES DE MARZO 2014</t>
  </si>
  <si>
    <t>SEG. DE PENSIONES, SERV. PREST. MES DE FEBRERO 2014</t>
  </si>
  <si>
    <t>SEG. FAM. DE SALUD, SERV. PREST. MES DE FEBRERO 2014</t>
  </si>
  <si>
    <t>SEG. DE PENSIONES, SERV. PREST. CORRESP. MES DE MARZO 2014.</t>
  </si>
  <si>
    <t>SEG. FAM. DE SALUD, SERV. PREST. CORRESP. MES DE MARZO 2014.</t>
  </si>
  <si>
    <t>SEG. DE PENSIONES, COMPLETIVO SERV. PREST. MES MARZO 2014</t>
  </si>
  <si>
    <t>SEG. FAM. SALUD, COMPLETIVO SERV. PREST. MES MARZO 2014</t>
  </si>
  <si>
    <t>SERV. PRESTADO MES DE MARZO, OFIC. DRH 249/2014</t>
  </si>
  <si>
    <t>NCF-00000056</t>
  </si>
  <si>
    <t>NCF-00987836</t>
  </si>
  <si>
    <t>NCF-01801768</t>
  </si>
  <si>
    <t>RANCHO AL 1/2 GOURMET SRL.</t>
  </si>
  <si>
    <t>130719217</t>
  </si>
  <si>
    <t>NCF-00000434</t>
  </si>
  <si>
    <t>DALIREINIS  AMPARO HERNANDEZ PEREZ</t>
  </si>
  <si>
    <t>OFICIO #44-14</t>
  </si>
  <si>
    <t>VIATICOS DE BOLSILLOS PARA FORO MUNDIAL DE MICROSOFT, ESPAÑA</t>
  </si>
  <si>
    <t>CONTR. 2984</t>
  </si>
  <si>
    <t>EDGAR THOMAS PELEGRIN QUINTANA</t>
  </si>
  <si>
    <t>P010010011502216924</t>
  </si>
  <si>
    <t>D TEC DEFENSA &amp; TECNOLOGIA SRL.</t>
  </si>
  <si>
    <t>122021795</t>
  </si>
  <si>
    <t>NCF-00000134</t>
  </si>
  <si>
    <t>M &amp; M CONSULTING FIRM, SRL</t>
  </si>
  <si>
    <t>130049238</t>
  </si>
  <si>
    <t>NCF-000000163</t>
  </si>
  <si>
    <t>NCF-000000164</t>
  </si>
  <si>
    <t>NCF-00000109</t>
  </si>
  <si>
    <t>NCF-00001645</t>
  </si>
  <si>
    <t>GLOBALTEC, SRL</t>
  </si>
  <si>
    <t>131016685</t>
  </si>
  <si>
    <t>00000004</t>
  </si>
  <si>
    <t>SERVICIO DE ALMUERZO,OFRECIDO EN LA REUNION SOSTENIDA,EN ADP</t>
  </si>
  <si>
    <t>00000004-1</t>
  </si>
  <si>
    <t>SERVICIO DE TRANSPORTE, EN LA REUNION SOSTENIDA,EN ADP</t>
  </si>
  <si>
    <t>MIGUEL ANDRES PERALTA ABREU</t>
  </si>
  <si>
    <t>cONTR. #1260</t>
  </si>
  <si>
    <t>GRUPO  LUTHJE, SRL.</t>
  </si>
  <si>
    <t>130192812</t>
  </si>
  <si>
    <t>NCF-00000008</t>
  </si>
  <si>
    <t>NCF0002928</t>
  </si>
  <si>
    <t>DEDUCIBLE RECLAMACION NO. 180176, OFIC. 469/2014</t>
  </si>
  <si>
    <t>SEG. DE PENS., SERV. PREST. MESES DESDE NOV./13 A MARZO/14.</t>
  </si>
  <si>
    <t>SEG. FAM. SALUD SERV. PREST. MESES DESDE NOV./13 A MARZO/14.</t>
  </si>
  <si>
    <t>SEG. PENSIONES, SERV. PRESTADOS DE MARZO 2014, S/OF. #300</t>
  </si>
  <si>
    <t>SEG. SALUD, SERV. PRESTADOS DE MARZO 2014, S/OF. #300</t>
  </si>
  <si>
    <t>SEG. PENSIONES, SERV. PRESTADOS DE MARZO 2014, S/OF. #252</t>
  </si>
  <si>
    <t>SEG. SALUD, SERV. PRESTADOS DE MARZO 2014, S/OF. #252</t>
  </si>
  <si>
    <t>SEG. DE PENSION, SERVICIOS PRESTADOS MARZO 2014, S/OF. #255</t>
  </si>
  <si>
    <t>SEG. DE SALUD, SERVICIOS PRESTADOS MARZO 2014, S/OF. #255</t>
  </si>
  <si>
    <t>SEG. PENS. RETROATIVO SERV. PRESTADOS FEBRERO/14, S/OF. #298</t>
  </si>
  <si>
    <t>SEG. SALUD RETROATIVO SERV. PRESTADOS FEBRERO/14, S/OF. #298</t>
  </si>
  <si>
    <t>TRICOM S. A.</t>
  </si>
  <si>
    <t>101502525</t>
  </si>
  <si>
    <t>SERVICIO DE DATA DE TRICOM,CORRESP.AL MES DE MARZO 2014</t>
  </si>
  <si>
    <t>ELISA VIRGINIA VERAS ESTEVEZ</t>
  </si>
  <si>
    <t>CONTR. 2775</t>
  </si>
  <si>
    <t>SERVICIOS PROFESIONALES ENERO Y FEBRERO/2014</t>
  </si>
  <si>
    <t>ASOCIACION DE INDUSTRIAS DE LA REPUBLICA DOMINICANA, INC.</t>
  </si>
  <si>
    <t>401000121</t>
  </si>
  <si>
    <t>NCF-00000236</t>
  </si>
  <si>
    <t>SEG. PENSIONES, SERV. PRESTADO OFIC. 312, MES DE MAERZO 2014</t>
  </si>
  <si>
    <t>SEG. SALUD, SERV. PRESTADO OFIC. 312, MES DE MAERZO 2014</t>
  </si>
  <si>
    <t>SEG. PENSION, INCENTIVOS DEJADOS DE PERCIBIR NOV-DIC/2013.</t>
  </si>
  <si>
    <t>SEG. DE SALUD, INCENTIVOS DEJADOS DE PERCIBIR NOV-DIC/2013.</t>
  </si>
  <si>
    <t>SEG.DE PENSIONES, SERVICIO PRESTADO OFICIO #223/2014</t>
  </si>
  <si>
    <t>SEG. DE SALUD, SERVICIO PRESTADO OFICIO #223/2014</t>
  </si>
  <si>
    <t>CORPORACION DOMINICANA DE RADIO Y TELEVISION SRL.</t>
  </si>
  <si>
    <t>102001499</t>
  </si>
  <si>
    <t>A010010011500001536</t>
  </si>
  <si>
    <t>NCF-00001536</t>
  </si>
  <si>
    <t>A010010011500001537</t>
  </si>
  <si>
    <t>NCF-00001537</t>
  </si>
  <si>
    <t>SEG. PENSIONES, SERVICIOS PRESTASDOS, OFICIO #313/2014</t>
  </si>
  <si>
    <t>SEG. SALUD, SERVICIOS PRESTASDOS, OFICIO #313/2014</t>
  </si>
  <si>
    <t>SEG. PENSIONES, SERVICIOS PRESTASDOS, OFICIO #304/2014</t>
  </si>
  <si>
    <t>SEG. DE SALUD, SERVICIOS PRESTASDOS, OFICIO #304/2014</t>
  </si>
  <si>
    <t>SEG. PENSIONES, SERVICIOS PRESTASDOS, OFICIO #308/2014</t>
  </si>
  <si>
    <t>SEG. DE SALUD, SERVICIOS PRESTASDOS, OFICIO #308/2014</t>
  </si>
  <si>
    <t>SEG. PENSIONES, SERVICIOS PRESTASDOS, OFICIO #307/2014</t>
  </si>
  <si>
    <t>SEG. DE SALUD, SERVICIOS PRESTASDOS, OFICIO #307/2014</t>
  </si>
  <si>
    <t>SEG. PENSIONES, SERVICIOS PRESTASDOS, OFICIO #306/2014</t>
  </si>
  <si>
    <t>SEG. DE SALUD, SERVICIOS PRESTASDOS, OFICIO #306/2014</t>
  </si>
  <si>
    <t>SEG. SALUD, SERV. PRESTADOS, OF. #309, NOV.2013 A MARZ/14</t>
  </si>
  <si>
    <t>SEG. PENSIONES, SERV. PRESTADOS, OF.#309, NOV.2013 A MARZ/14</t>
  </si>
  <si>
    <t>EULALIO ANIBAL HERRERA FERNANDEZ</t>
  </si>
  <si>
    <t>NCF-00000275</t>
  </si>
  <si>
    <t>YUNIRIA ESTHEFANI GIL RODRIGUEZ</t>
  </si>
  <si>
    <t>SERVICIOS PRESTASDOS, OFICIO #304/2014</t>
  </si>
  <si>
    <t>LUIS MERVIN TEJADA TEJADA</t>
  </si>
  <si>
    <t>CONTR. 2182-NULA</t>
  </si>
  <si>
    <t>CONTR. 2182</t>
  </si>
  <si>
    <t>ROSA  NOEMI PEÑA REYNOSO</t>
  </si>
  <si>
    <t>OFICIO #109/2014</t>
  </si>
  <si>
    <t>PARA CUBRIR GASTOS A COORD. REGIONALES DE DESC.</t>
  </si>
  <si>
    <t>CARLOS PORFIRIO ARIAS SANCHEZ</t>
  </si>
  <si>
    <t>CONTR. 1583-2</t>
  </si>
  <si>
    <t>JOAQUIN FELIX POLANCO GUZMAN</t>
  </si>
  <si>
    <t>NTR. 1586-2 ANULADA</t>
  </si>
  <si>
    <t>CONTR. 1586-2</t>
  </si>
  <si>
    <t>SEG. PENSIONES, SERVICIOS PRESTADOS OFIC. 315/2014</t>
  </si>
  <si>
    <t>SEG. FAMILIA, SERVICIOS PRESTADOS OFIC. 315/2014</t>
  </si>
  <si>
    <t>NCF-02120346</t>
  </si>
  <si>
    <t>ROBIN ESTEBAN VERAS GENAO</t>
  </si>
  <si>
    <t>OFIC DRH 238/2014</t>
  </si>
  <si>
    <t>RAMONA PINALES VALERA</t>
  </si>
  <si>
    <t>OFCIO 1451-B</t>
  </si>
  <si>
    <t>PGO LICENCIA PRE Y POST NATAL A MAESTRA RAMONA COLUMNA</t>
  </si>
  <si>
    <t>DIGNA ESTHER SEVERINO ROSARIO</t>
  </si>
  <si>
    <t>OFCIO 1422-B</t>
  </si>
  <si>
    <t>PGO LICENCIA PRE Y POST NATAL A MAESTRA VIRGINIA GALVEZ CONC</t>
  </si>
  <si>
    <t>ROSALIA MORENO</t>
  </si>
  <si>
    <t>OFCIO 1361-B</t>
  </si>
  <si>
    <t>PGO LICENCIA PRE Y POST NATAL A MAESTRA ROSALIA MONTERO</t>
  </si>
  <si>
    <t>ROSMERY CARELA</t>
  </si>
  <si>
    <t>OFCIO 21-B</t>
  </si>
  <si>
    <t>PGO LICENCIA PRE Y POST NATAL A MAESTRA ROSMERY CARELA</t>
  </si>
  <si>
    <t>LUZ  DEL CARMEN JEREZ NUÑEZ</t>
  </si>
  <si>
    <t>OFCIO 24-B</t>
  </si>
  <si>
    <t>PGO LICENCIA PRE Y POST NATAL A MAESTRA LUZ DEL CRMEN JEREZ</t>
  </si>
  <si>
    <t>ROMERY ROSA VELEZ</t>
  </si>
  <si>
    <t>OFCIO 23-B</t>
  </si>
  <si>
    <t>PGO LICENCIA PRE Y POST NATAL A MAESTRA ROMERY ROSA VELEZ</t>
  </si>
  <si>
    <t>AGUSTINA NUÑEZ GIROM</t>
  </si>
  <si>
    <t>OFCIO 409-B</t>
  </si>
  <si>
    <t>PGO LICENCIA PRE Y POST NATAL A MAESTRA AGUSTINA NUÑEZ GIRON</t>
  </si>
  <si>
    <t>EVELIN DEL ORBE JAQUEZ</t>
  </si>
  <si>
    <t>OFCIO 1363-B</t>
  </si>
  <si>
    <t>PGO LICENCIA PRE Y POST NATAL A MAESTRA EVELIN DEL ORBE JAQU</t>
  </si>
  <si>
    <t>ANAYEISIS  MONTERO CANARIO</t>
  </si>
  <si>
    <t>OFCIO 37-B</t>
  </si>
  <si>
    <t>PGO LICENCIA PRE Y POST NATAL A MAESTRA ANAYEISIS MONTERO</t>
  </si>
  <si>
    <t>JULIO DE LOS SANTOS GOMEZ REYES</t>
  </si>
  <si>
    <t>OFCIO 1419-B</t>
  </si>
  <si>
    <t>PGO LICENCIA PRE Y POST NATAL A MAESTRA DEISY YUDELYS CASADO</t>
  </si>
  <si>
    <t>SANTA CLARIBEL ORTIZ  BAUTISTA</t>
  </si>
  <si>
    <t>OFCIO 1376-B</t>
  </si>
  <si>
    <t>PGO LICENCIA PRE Y POST NATAL A MAESTRA WENDY CAROLINA LACHA</t>
  </si>
  <si>
    <t>JOSE MARIA MEJIA ALCANTARA</t>
  </si>
  <si>
    <t>OFCIO 46-B</t>
  </si>
  <si>
    <t>PGO LICENCIA PRE Y POST NATAL A MAESTRA JOSE MARIA MEJIA</t>
  </si>
  <si>
    <t>SONIA RAMIREZ VICENTE</t>
  </si>
  <si>
    <t>OFCIO 1389-B</t>
  </si>
  <si>
    <t>PGO LICENCIA PRE Y POST NATAL A MAESTRA CECILIA SISA PAYANO</t>
  </si>
  <si>
    <t>ROSA MARIA TERRERO FELIZ</t>
  </si>
  <si>
    <t>OFCIO1383-B</t>
  </si>
  <si>
    <t>PGO LICENCIA PRE Y POST NATAL A MAESTRA ROSA MARIA TERRERO</t>
  </si>
  <si>
    <t>FRANCIS NOHEMI FERRERAS FELIZ</t>
  </si>
  <si>
    <t>OFCIO 1374-B</t>
  </si>
  <si>
    <t>PGO LICENCIA PRE Y POST NATAL A MAESTRA FRANCIS NOHEMI FERRE</t>
  </si>
  <si>
    <t>VIRGINIA LOURDES FELIZ RODRIGUEZ</t>
  </si>
  <si>
    <t>OFCIO 449-B</t>
  </si>
  <si>
    <t>PGO LICENCIA PRE Y POST NATAL A MAESTRA VIRGINIA LOURDES FEL</t>
  </si>
  <si>
    <t>SERGIO RAMIREZ MATOS</t>
  </si>
  <si>
    <t>OFCIO 1381-B</t>
  </si>
  <si>
    <t>PGO LICENCIA PRE Y POST NATAL A MAESTRA SERGIO RAMIREZ MATOS</t>
  </si>
  <si>
    <t>JUSTINA ALTAGRACIA CUEVAS SANCHEZ</t>
  </si>
  <si>
    <t>OFCIO 1411-B</t>
  </si>
  <si>
    <t>PGO LICENCIA PRE Y POST NATAL A MAESTRA YANIRIS PEGUERO RAMO</t>
  </si>
  <si>
    <t>MARIA AUSTRALIA SANCHEZ ARIAS</t>
  </si>
  <si>
    <t>OFCIO 1447-B</t>
  </si>
  <si>
    <t>PGO LICENCIA PRE Y POST NATAL A MAESTRA MARIA SANCHEZ ARIAS</t>
  </si>
  <si>
    <t>OFCIO 47-B</t>
  </si>
  <si>
    <t>PGO LICENCIA PRE Y POST NATAL A MAESTRA MARIA AUSTRALIA SANC</t>
  </si>
  <si>
    <t>JUANA NUÑEZ CABRERA</t>
  </si>
  <si>
    <t>OFCIO 1370-B</t>
  </si>
  <si>
    <t>PGO LICENCIA PRE Y POST NATAL A MAESTRA SURY SADAY UREÑA</t>
  </si>
  <si>
    <t>DEYANIIRA AGUSTINA MARMOLEJOS DOMINGUEZ</t>
  </si>
  <si>
    <t>OFCIO 1441-B</t>
  </si>
  <si>
    <t>PGO LICENCIA PRE Y POST NATAL A MAESTRA DEYANIRA MARMOLEJOS</t>
  </si>
  <si>
    <t>OFCIO 1438-B</t>
  </si>
  <si>
    <t>PGO LICENCIA PRE Y POST NATAL A MAESTRA NIURKA GONZALEZ</t>
  </si>
  <si>
    <t>ANTONIA MARICE GONZALEZ GUZMAN</t>
  </si>
  <si>
    <t>OFCIO 1436-B</t>
  </si>
  <si>
    <t>PGO LICENCIA PRE Y POST NATAL A MAESTRA ANTONIA GONZALEZ</t>
  </si>
  <si>
    <t>JOSELIN REINOSO SUSANA</t>
  </si>
  <si>
    <t>OFCIO 36-B</t>
  </si>
  <si>
    <t>PGO LICENCIA PRE Y POST NATAL A MAESTRA CARMEN IRIS LOPEZ</t>
  </si>
  <si>
    <t>LAURA ISABEL SANCHE GUZMAN</t>
  </si>
  <si>
    <t>OFCIO 1347-B</t>
  </si>
  <si>
    <t>PGO LICENCIA PRE Y POST NATAL A MAESTRA LAURA ISABEL SANCHEZ</t>
  </si>
  <si>
    <t>ADALGISA VARGAS JIMENEZ</t>
  </si>
  <si>
    <t>OFCIO 1402-B</t>
  </si>
  <si>
    <t>PGO LICENCIA PRE Y POST NATAL A MAESTRAYANIDE PATRICIA GUERR</t>
  </si>
  <si>
    <t>ORQUIDEA  ALTAGRACIA ACOSTA PEREZ</t>
  </si>
  <si>
    <t>OFCIO 19-B</t>
  </si>
  <si>
    <t>PGO LICENCIA PRE Y POST NATAL A MAESTRA ORQUIDEA ALT. ACOSTA</t>
  </si>
  <si>
    <t>ELENA MARTINEZ JIMENEZ</t>
  </si>
  <si>
    <t>OFCIO 1360-B</t>
  </si>
  <si>
    <t>PGO LICENCIA PRE Y POST NATAL A MAESTRA YOANNY MERCEDES SANC</t>
  </si>
  <si>
    <t>ANDILI MARIA LUISA MERCEDES DISLA</t>
  </si>
  <si>
    <t>OFCIO 1365-B</t>
  </si>
  <si>
    <t>PGO LICENCIA PRE Y POST NATAL A MAESTRA ANDILI MARIA MERCEDE</t>
  </si>
  <si>
    <t>BRENS PEÑA MARIA</t>
  </si>
  <si>
    <t>OFCIO 1472-B</t>
  </si>
  <si>
    <t>PGO LICENCIA PRE Y POST NATAL A MAESTRA YOHANNA MAGALIS RODR</t>
  </si>
  <si>
    <t>MARIA LOURDES MEZON ROMERO</t>
  </si>
  <si>
    <t>OFCIO 1211-B</t>
  </si>
  <si>
    <t>PGO LICENCIA PRE Y POST NATAL A MAESTRA  MARIA LOURDES MEZON</t>
  </si>
  <si>
    <t>XIOMARA SUAREZ ALMONTE</t>
  </si>
  <si>
    <t>OFCIO 1377-B</t>
  </si>
  <si>
    <t>PGO LICENCIA PRE Y POST NATAL A MAESTRA MAYELIN ROSA MARTINE</t>
  </si>
  <si>
    <t>JOSEFINA CASTRO ROJAS</t>
  </si>
  <si>
    <t>OFCIO 1372-B</t>
  </si>
  <si>
    <t>PGO LICENCIA PRE Y POST NATAL A MAESTRA TOMASA CASTRO</t>
  </si>
  <si>
    <t>NCF-000001162</t>
  </si>
  <si>
    <t>NCF-0000001161</t>
  </si>
  <si>
    <t>NCF-000001163</t>
  </si>
  <si>
    <t>NCF-0000001197</t>
  </si>
  <si>
    <t>NCF-0000001209</t>
  </si>
  <si>
    <t>XIOMARA  ALTAGRACIA RAMIREZ HIRALDO</t>
  </si>
  <si>
    <t>OFC. 1392-B</t>
  </si>
  <si>
    <t>PAGO LICENCIA PRE Y POST NATAL DE LA MAESTRA  CRISELVA  FELI</t>
  </si>
  <si>
    <t>ALTAGRACIA LUCIA CRUZ</t>
  </si>
  <si>
    <t>OFC. 1440-B</t>
  </si>
  <si>
    <t>PAGO LICENCIA PRE Y POST NATAL DE LA MAESTRA ALBA LUZ MERAN</t>
  </si>
  <si>
    <t>MINERVA PAULINO FIGUEROA</t>
  </si>
  <si>
    <t>OFC. 1439-B</t>
  </si>
  <si>
    <t>PAGO LICENCIA PRE Y POST NATAL DE LA MAESTRA  GERMANIA PAULI</t>
  </si>
  <si>
    <t>ROSALBA DIAZ AGUSTIN</t>
  </si>
  <si>
    <t>OFC. 1384-B</t>
  </si>
  <si>
    <t>PAGO LICENCIA PRE Y POST NATAL DE LA MAESTRA  RAFAELA ANT. V</t>
  </si>
  <si>
    <t>MADELINE ELIZABETH ALCANTARA PEREZ</t>
  </si>
  <si>
    <t>OFC. 1432-B</t>
  </si>
  <si>
    <t>PAGO LICENCIA PRE Y POST NATAL DE LA MAESTRA  ANA R. ALCANTA</t>
  </si>
  <si>
    <t>MARILU ESPINAL</t>
  </si>
  <si>
    <t>OFC. 1448-B</t>
  </si>
  <si>
    <t>PAGO LICENCIA PRE Y POST NATAL DE LA MAESTRA  CARMEN BERNARD</t>
  </si>
  <si>
    <t>JUANA MOREL DURAN</t>
  </si>
  <si>
    <t>OFC. 1446-B</t>
  </si>
  <si>
    <t>MARLENY ALTAGRACIA AGRAMONTE RODRIGUEZ</t>
  </si>
  <si>
    <t>OFC. 1475-B</t>
  </si>
  <si>
    <t>PAGO LICENCIA PRE Y POST NATAL DE LA MAESTRA  YESENIA ALT. G</t>
  </si>
  <si>
    <t>ALTAGRACIA  PEREZ BEJARAN</t>
  </si>
  <si>
    <t>OFC. 1442-B</t>
  </si>
  <si>
    <t>PAGO LICENCIA PRE Y POST NATAL DE LA MAESTRA  MAGALYS RODRIG</t>
  </si>
  <si>
    <t>MIDALMA DEL CARMEN MADERA VARGAS</t>
  </si>
  <si>
    <t>OFC. 1493-B</t>
  </si>
  <si>
    <t>ERIKA MARIELI ROSARIO BURGOS</t>
  </si>
  <si>
    <t>OFC. 1473-B</t>
  </si>
  <si>
    <t>PAGO LICENCIA PRE Y POST NATAL DE LA MAESTRA MIGUELINA ANT.</t>
  </si>
  <si>
    <t>EVELYN  YOKASTA JIMENEZ BASORA</t>
  </si>
  <si>
    <t>OFC. 1474-B</t>
  </si>
  <si>
    <t>SABINA DEYANIRA SUSANA LAMAR</t>
  </si>
  <si>
    <t>OFC. 1398-B</t>
  </si>
  <si>
    <t>PAGO LICENCIA PRE Y POST NATAL DE LA MAESTRA  ADELAIDA SUSAN</t>
  </si>
  <si>
    <t>FRANCISCA YAROLIN LEONARDO ROSARIO</t>
  </si>
  <si>
    <t>OFC. 1397-B</t>
  </si>
  <si>
    <t>PAGO LICENCIA PRE Y POST NATAL DE LA MAESTRA  FANIA CASTILLO</t>
  </si>
  <si>
    <t>FIOR DALIZA TERRERO RODRIGUEZ</t>
  </si>
  <si>
    <t>PAGO LICENCIA PRE Y POST NATAL DE LA MAESTRA</t>
  </si>
  <si>
    <t>MARIA  REYES  DE LA ROSA</t>
  </si>
  <si>
    <t>OFC. 1463-B</t>
  </si>
  <si>
    <t>PAGO LICENCIA PRE Y POST NATAL DE LA MAESTRA  MAYRENI MATOS</t>
  </si>
  <si>
    <t>JENNY MARIELA GONZALEZ RODRIGUEZ</t>
  </si>
  <si>
    <t>OFC. 1462-B</t>
  </si>
  <si>
    <t>PAGO LICENCIA PRE Y POST NATAL DE LA MAESTRA  ANGELA POLANCO</t>
  </si>
  <si>
    <t>YOHAN ARIEL AQUINO NICACIO</t>
  </si>
  <si>
    <t>OFC. 1464-B</t>
  </si>
  <si>
    <t>JOSELYN SOLIS REYES</t>
  </si>
  <si>
    <t>OFC. 1453-B</t>
  </si>
  <si>
    <t>PAGO LICENCIA PRE Y POST NATAL DE LA MAESTRA HANNY GRELANDY</t>
  </si>
  <si>
    <t>SANDRA MARIA  MARTE HERNANDEZ</t>
  </si>
  <si>
    <t>OFC. 27-B</t>
  </si>
  <si>
    <t>PAGO LICENCIA PRE Y POST NATAL DE LA MAESTRA  RISEL ALT. CAR</t>
  </si>
  <si>
    <t>DOROTEO ANTONIO ESCARRAMAN CACERES</t>
  </si>
  <si>
    <t>CONTR. 1952-1</t>
  </si>
  <si>
    <t>COMPLETIVO COMPRA TERRENO, SEGUN CONTRATO #1952-2013</t>
  </si>
  <si>
    <t>JOAQUIN ALBERTO MELO VILLAR.</t>
  </si>
  <si>
    <t>CONTR. 124-4</t>
  </si>
  <si>
    <t>METRO ELECTRICA S.R.L</t>
  </si>
  <si>
    <t>101838418</t>
  </si>
  <si>
    <t>CONTR. 2383</t>
  </si>
  <si>
    <t>NCF-0000001164</t>
  </si>
  <si>
    <t>NCF-0000001165</t>
  </si>
  <si>
    <t>NCF-000001166</t>
  </si>
  <si>
    <t>NCF-000001167</t>
  </si>
  <si>
    <t>IDAIRIS PUJOLS GUZMAN</t>
  </si>
  <si>
    <t>OFCIO 1414-B</t>
  </si>
  <si>
    <t>PGO LICENCIA PRE Y POST NATAL DE LA MAESTRA IONICIA Y. TEJA</t>
  </si>
  <si>
    <t>LUEDIS  GERALDO LEREBOURS AQUINO</t>
  </si>
  <si>
    <t>OFCIO 1388-B</t>
  </si>
  <si>
    <t>PGO LICENCIA PRE Y POST NATAL DE LA MAESTRA JOCELYN DE LA CR</t>
  </si>
  <si>
    <t>MARGARITA SEGURA MENDEZ</t>
  </si>
  <si>
    <t>OFCIO 1395-B</t>
  </si>
  <si>
    <t>PGO LICENCIA PRE Y POST NATAL DE LA MAESTRA RAQUEL M. NOVAS</t>
  </si>
  <si>
    <t>MARIBEL PEGUERO SANCHEZ</t>
  </si>
  <si>
    <t>OFCIO 1412-B</t>
  </si>
  <si>
    <t>PGO LICENCIA PRE Y POST NATAL DE LA MAESTRA MARIA F. AVELINO</t>
  </si>
  <si>
    <t>JOSE  LUIS  PAULINO SOSA</t>
  </si>
  <si>
    <t>OFCIO 1452-B</t>
  </si>
  <si>
    <t>PGO LICENCIA PRE Y POST NATAL DE LA MAESTRA JOHANNY ALT. CA</t>
  </si>
  <si>
    <t>ELVIRA  LISSETTE  DEL CARMEN CALDERON</t>
  </si>
  <si>
    <t>OFCIO 1434-B</t>
  </si>
  <si>
    <t>PGO LICENCIA PRE Y POST NATAL DE LA MAESTRA RAISA ROBLES RIN</t>
  </si>
  <si>
    <t>JUAN OSCAR DE PEÑA GARCIA</t>
  </si>
  <si>
    <t>CONTR. 1715-1</t>
  </si>
  <si>
    <t>ANGELITA PEREZ JALEN</t>
  </si>
  <si>
    <t>CONTR. 2999</t>
  </si>
  <si>
    <t>PORFIRIO RAMIREZ</t>
  </si>
  <si>
    <t>CONTR. 3069</t>
  </si>
  <si>
    <t>BEATO MARIÑE MILIANO</t>
  </si>
  <si>
    <t>-ANULADA-</t>
  </si>
  <si>
    <t>CONTR. 3008</t>
  </si>
  <si>
    <t>SANTO BONIFACIO MATEO MARTINEZ</t>
  </si>
  <si>
    <t>CONTR. 3001</t>
  </si>
  <si>
    <t>FLERID EDUARDO SANTOS LORA</t>
  </si>
  <si>
    <t>CONTR. 2121</t>
  </si>
  <si>
    <t>JUANA MARIA TORRES</t>
  </si>
  <si>
    <t>A010010011500000032</t>
  </si>
  <si>
    <t>A010010011500000732</t>
  </si>
  <si>
    <t>ANA SOFIA ALCANTARA CABRERA</t>
  </si>
  <si>
    <t>OFC. 1349-B</t>
  </si>
  <si>
    <t>PGO LICENCIA PRE Y POST NATAL DE LA MAESTRA EVELYN A. TRINID</t>
  </si>
  <si>
    <t>NCF00086</t>
  </si>
  <si>
    <t>CONFERENCIA TALLER DE COACHING, OFICIO DRH-DCA#83/2014</t>
  </si>
  <si>
    <t>OFC. 37-B</t>
  </si>
  <si>
    <t>PGO LICENCIA PRE Y POST NATAL DE LA MAESTRA BORAVIA CUSTODIA</t>
  </si>
  <si>
    <t>ANTONIA  MUÑOZ</t>
  </si>
  <si>
    <t>OFC. 1418-B</t>
  </si>
  <si>
    <t>PGO LICENCIA PRE Y POST NATAL DE LA MAESTRA ALEYDA SAVIÑON</t>
  </si>
  <si>
    <t>SONIA BELTRE MENDEZ</t>
  </si>
  <si>
    <t>OFC. 1401-B</t>
  </si>
  <si>
    <t>PGO LICENCIA PRE Y POST NATAL DE LA MAESTRA YANIRA MENDEZ F</t>
  </si>
  <si>
    <t>RHINA  TERESA DE LA PAZ CESPEDES</t>
  </si>
  <si>
    <t>OFC. 1405-B</t>
  </si>
  <si>
    <t>PGO LICENCIA PRE Y POST NATAL DE LA MAESTRA ELAYNE B. PEREZ</t>
  </si>
  <si>
    <t>SANTA SOBEIDA NOBA PATROCINO</t>
  </si>
  <si>
    <t>OFC. 1492-B</t>
  </si>
  <si>
    <t>PGO LICENCIA PRE Y POST NATAL DE LA MAESTRA WENDY A. MORDAN</t>
  </si>
  <si>
    <t>ANA DELENCIA LACHAPEL SANCHEZ</t>
  </si>
  <si>
    <t>OFC. 1350-B</t>
  </si>
  <si>
    <t>PGO LICENCIA PRE Y POST NATAL DE LA MAESTRA ZORAIDA M. PEGU</t>
  </si>
  <si>
    <t>ORIS LORISMEY FELIZ FERRERAS</t>
  </si>
  <si>
    <t>OFC. 14-B</t>
  </si>
  <si>
    <t>PGO LICENCIA PRE Y POST NATAL DE LA MAESTRA MARTIRES ESCOTO</t>
  </si>
  <si>
    <t>YESENIA LORENZO SIERRA</t>
  </si>
  <si>
    <t>OFC. 1369-B</t>
  </si>
  <si>
    <t>PGO LICENCIA PRE Y POST NATAL DE LA MAESTRA  ANGELA RAMOS BA</t>
  </si>
  <si>
    <t>TRINA  ANTONIA  SOSA</t>
  </si>
  <si>
    <t>OFC. 25-B</t>
  </si>
  <si>
    <t>PGO LICENCIA PRE Y POST NATAL DE LA MAESTRA MARISOL HIDALGO</t>
  </si>
  <si>
    <t>YOLINA  ALBANIA GARCIA FRANCISCO</t>
  </si>
  <si>
    <t>OFC. 11351-B</t>
  </si>
  <si>
    <t>PGO LICENCIA PRE Y POST NATAL DE LA MAESTRA ANIBELKA CID</t>
  </si>
  <si>
    <t>JUANA ALTAGRACIA DURAN REYES</t>
  </si>
  <si>
    <t>OFC. 1476-B</t>
  </si>
  <si>
    <t>PGO LICENCIA PRE Y POST NATAL DE LA MAESTRA YOLANDA C. MARTI</t>
  </si>
  <si>
    <t>IVELISSE JOSEFINA REYES BENCOSME</t>
  </si>
  <si>
    <t>OFC. 1366-B</t>
  </si>
  <si>
    <t>PGO LICENCIA PRE Y POST NATAL DE LA MAESTRA LOURDES GARCIA G</t>
  </si>
  <si>
    <t>SILENY HERNANDEZ</t>
  </si>
  <si>
    <t>OFC. 1396-B</t>
  </si>
  <si>
    <t>PGO LICENCIA PRE Y POST NATAL DE LA MAESTRA CLARIBEL GENAO L</t>
  </si>
  <si>
    <t>LUISA ANYELINE ALVAREZ VASQUEZ</t>
  </si>
  <si>
    <t>OFC. 1367-B</t>
  </si>
  <si>
    <t>PGO LICENCIA PRE Y POST NATAL DE LA MAESTRA SAGRARIO TEJADA</t>
  </si>
  <si>
    <t>PETRA MARIA PEREZ MEDRANO</t>
  </si>
  <si>
    <t>OFC. 1386-B</t>
  </si>
  <si>
    <t>PGO LICENCIA PRE Y POST NATAL DE LA MAESTRA VIANNY M. TRINID</t>
  </si>
  <si>
    <t>ELGIS  ISMAEL DIAZ PIÑA</t>
  </si>
  <si>
    <t>OFC. 1445-B</t>
  </si>
  <si>
    <t>PGO LICENCIA PRE Y POST NATAL DE LA MAESTRA FLOR M. RAMIREZ</t>
  </si>
  <si>
    <t>FORO COMUNITARIO, EIRL.</t>
  </si>
  <si>
    <t>130667225</t>
  </si>
  <si>
    <t>NCF-01688946</t>
  </si>
  <si>
    <t>LEONIDAS HEREDIA DE JESUS</t>
  </si>
  <si>
    <t>PGO. LICENCIA PRE Y POST NATAL DE LA MAESTRA JUANA FCA. MART</t>
  </si>
  <si>
    <t>VIRGINIA VALLEJO MARTINEZ</t>
  </si>
  <si>
    <t>OFC. 1444-B</t>
  </si>
  <si>
    <t>VERONICA MUÑOZ MARTINEZ</t>
  </si>
  <si>
    <t>OFC. 1404-B</t>
  </si>
  <si>
    <t>PGO. LICENCIA PRE Y POST NATAL DE LA MAESTRA  YORANGE MARTE</t>
  </si>
  <si>
    <t>SANDRA EMILIA ARIAS ZAPATA</t>
  </si>
  <si>
    <t>OFC. 35-B</t>
  </si>
  <si>
    <t>PGO. LICENCIA PRE Y POST NATAL DE LA MAESTRA MARTHY YANELIS</t>
  </si>
  <si>
    <t>GREGORIO GARCIA GONZALEZ</t>
  </si>
  <si>
    <t>OFIC. #249/2014</t>
  </si>
  <si>
    <t>CONTR. 0789-13</t>
  </si>
  <si>
    <t>DELLANIRA ALCANTARA JIMENEZ.</t>
  </si>
  <si>
    <t>CONTR.2538-1</t>
  </si>
  <si>
    <t>CONTR. 1620-5</t>
  </si>
  <si>
    <t>FRANCIA ESTELA GUERRERO NINA</t>
  </si>
  <si>
    <t>OFC. 1407-B</t>
  </si>
  <si>
    <t>PGO LICENCIA PRE Y POST NATAL DE LA MAESTRA JULIA M. BAEZ</t>
  </si>
  <si>
    <t>MARIA  DE LA CRUZ MORENO</t>
  </si>
  <si>
    <t>OFC. 1408-B</t>
  </si>
  <si>
    <t>WANDA MARIEL PEGUERO ROMERO</t>
  </si>
  <si>
    <t>OFC. 1430-B</t>
  </si>
  <si>
    <t>PGO LICENCIA PRE Y POST NATAL DE LA MAESTRA XIOMARA JUAN GRU</t>
  </si>
  <si>
    <t>CONTR. 0267-7</t>
  </si>
  <si>
    <t>CONTR. 0267-9</t>
  </si>
  <si>
    <t>HERIBERTO ARIAS MARTINEZ</t>
  </si>
  <si>
    <t>CONTR. 3100</t>
  </si>
  <si>
    <t>JOANDY MANUEL MARTIN RAYMER</t>
  </si>
  <si>
    <t>P010010011502158907</t>
  </si>
  <si>
    <t>JOSEFA DE JESUS  GIRON</t>
  </si>
  <si>
    <t>OFIC. DGRH#24/2014</t>
  </si>
  <si>
    <t>LIC. PRE Y POST MTRA EVITANIA M. GUERRERO</t>
  </si>
  <si>
    <t>BEJARDINA MATEO BERNABEL DE VALDEZ</t>
  </si>
  <si>
    <t>LIC. PRE Y POST MTRA MARTHY Y. RUIZ</t>
  </si>
  <si>
    <t>DANNY SUZAÑA MORA</t>
  </si>
  <si>
    <t>LIC. PRE Y POST MTRA DIONE GARCIA LUNA</t>
  </si>
  <si>
    <t>LOIDA MAGDALENA MONEGRO VALDEZ</t>
  </si>
  <si>
    <t>LIC. PRE Y POST MTRA ALQUIDAMIA M. RODRIGUEZ</t>
  </si>
  <si>
    <t>RADIO CADENA COMERCIAL, SRL</t>
  </si>
  <si>
    <t>101604654</t>
  </si>
  <si>
    <t>NCF-00000357</t>
  </si>
  <si>
    <t>SOEM &amp; COMERCIAL EIRL.</t>
  </si>
  <si>
    <t>130701441</t>
  </si>
  <si>
    <t>NCF 00000473</t>
  </si>
  <si>
    <t>ADQUISICION DE MATERIALES ELECTRICOS</t>
  </si>
  <si>
    <t>A010010011500000247</t>
  </si>
  <si>
    <t>A010010011500000245</t>
  </si>
  <si>
    <t>A010010011500000249</t>
  </si>
  <si>
    <t>A010010011500000248</t>
  </si>
  <si>
    <t>A010010011500000246</t>
  </si>
  <si>
    <t>WANDA ROSALINDA MARTE FLETE</t>
  </si>
  <si>
    <t>CONTR. 810-10</t>
  </si>
  <si>
    <t>CONTR. 0419-13</t>
  </si>
  <si>
    <t>GUZMAN &amp; THEN COMERCIAL SEGURIDAD S. A.</t>
  </si>
  <si>
    <t>130479127</t>
  </si>
  <si>
    <t>cONTR.330-1</t>
  </si>
  <si>
    <t>GILBERTO LOPEZ GUZMAN</t>
  </si>
  <si>
    <t>NCF-000000023</t>
  </si>
  <si>
    <t>RUBEN DARIO BATISTA HERRERA</t>
  </si>
  <si>
    <t>NCF-00215056</t>
  </si>
  <si>
    <t>MANUEL ENRIQUE BRITO MARTINEZ</t>
  </si>
  <si>
    <t>000001577</t>
  </si>
  <si>
    <t>SERVICIO DE HABITACIONES DOBLE,SENCILLA,JORNADA EXTENDIDA</t>
  </si>
  <si>
    <t>000001577-1</t>
  </si>
  <si>
    <t>SERVICIO DE USO DE SALON,SONIDO,JORNADA EXTENDIDA</t>
  </si>
  <si>
    <t>000001577-2</t>
  </si>
  <si>
    <t>SERVICIO DE ALIMENTACION ,JORNADA EXTENDIDA</t>
  </si>
  <si>
    <t>000000006</t>
  </si>
  <si>
    <t>SERVIC. DE ALMUERZO OFREC. EN L REUNION SOSTENIDA EN LA ADP</t>
  </si>
  <si>
    <t>000000006-1</t>
  </si>
  <si>
    <t>SERVIC. DE TRANSPOR OFREC. EN L REUNION SOSTENIDA EN LA ADP</t>
  </si>
  <si>
    <t>000000007</t>
  </si>
  <si>
    <t>000000007-1</t>
  </si>
  <si>
    <t>NCF-000001196</t>
  </si>
  <si>
    <t>NCF-000001208</t>
  </si>
  <si>
    <t>NCF-000001235</t>
  </si>
  <si>
    <t>NCF-000001236</t>
  </si>
  <si>
    <t>NCF-0000001256</t>
  </si>
  <si>
    <t>NCF-000001292</t>
  </si>
  <si>
    <t>NCF-0000001255</t>
  </si>
  <si>
    <t>NCF-000001291</t>
  </si>
  <si>
    <t>NCF-000001313</t>
  </si>
  <si>
    <t>NCF-000001312</t>
  </si>
  <si>
    <t>MARISOL ALTAGRACIA PEREZ</t>
  </si>
  <si>
    <t>OFIC. 176/2014</t>
  </si>
  <si>
    <t>ENCUENTRO CON TECNICOS REG. "CAMPAMENTO LEER Y ESCRIBIR"</t>
  </si>
  <si>
    <t>SEG. PENSIONES, SERVICIOS PRESTADOS OFIC. 347/2014</t>
  </si>
  <si>
    <t>SEG. DE SALUD, SERVICIOS PRESTADOS OFIC. 347/2014</t>
  </si>
  <si>
    <t>JOSE ISMAEL BATISTA</t>
  </si>
  <si>
    <t>OFIC. 275/2014</t>
  </si>
  <si>
    <t>PRESTACIONES LABORALES, SEGUN CALCULOS DEL MAP</t>
  </si>
  <si>
    <t>REYES ABAD MUÑOZ</t>
  </si>
  <si>
    <t>OFIC 24/2014</t>
  </si>
  <si>
    <t>LIC. PRE Y POST DE LA MTRA. ARELIS TEJADA,  OFIC. 20131495-B</t>
  </si>
  <si>
    <t>MIRCIADES MARINO ANDUJAR BAEZ</t>
  </si>
  <si>
    <t>OFICIO #219/14</t>
  </si>
  <si>
    <t>HONORARIO POR IMPARTIR TALLERES A TEC. REG. Y DIST. ARES E.F</t>
  </si>
  <si>
    <t>CONTR. 0249-4</t>
  </si>
  <si>
    <t>ONTR. 3099 ANULADA</t>
  </si>
  <si>
    <t>CONTR. 3099</t>
  </si>
  <si>
    <t>VENTURA POLANCO &amp; ASOCIADOS</t>
  </si>
  <si>
    <t>101759951</t>
  </si>
  <si>
    <t>00000223</t>
  </si>
  <si>
    <t>SERVICIO DE LEGALIZACION,ADQUISICION DE MOBILIARIOS,ARTICULO</t>
  </si>
  <si>
    <t>SYTI  SRL.</t>
  </si>
  <si>
    <t>130002088</t>
  </si>
  <si>
    <t>NCF. 00000029</t>
  </si>
  <si>
    <t>PART. 5 COLAB. ENTRENAM. PROJECT. MG. PROF. Y MET. DIR. PROY</t>
  </si>
  <si>
    <t>A010010011500000739</t>
  </si>
  <si>
    <t>NORBERTA ODALY MARTE HERNANDEZ</t>
  </si>
  <si>
    <t>OFIC.#34/2014</t>
  </si>
  <si>
    <t>LIC.PRE Y POST DE MSTRA. NEREIDA SANTANA, OFIC. 201455/54-B</t>
  </si>
  <si>
    <t>CARMEN  LIDIA FRANJUL DE LOS SANTOS</t>
  </si>
  <si>
    <t>LIC. PRE Y POST DE LA MSTRA.EVELIN JOSEFINA, OFIC.201495-B</t>
  </si>
  <si>
    <t>JUANA JIMENEZ GONZALEZ</t>
  </si>
  <si>
    <t>OFIC. 34/2014</t>
  </si>
  <si>
    <t>LIC. PRE Y POST DE LA MTRA. YADIRA PEREZ.OF.201497-B</t>
  </si>
  <si>
    <t>JUANA CASTILLO  REYES</t>
  </si>
  <si>
    <t>LIC. PRE Y POST DE LA MSTRA. CRISTINA DE LUNA.OFIC. 201456-B</t>
  </si>
  <si>
    <t>FRANCISCA RAMIREZ TAVERA</t>
  </si>
  <si>
    <t>LIC. PRE Y POST DE LA MSTRA. ANA JULIA SUERO, OFIC 2014101-B</t>
  </si>
  <si>
    <t>BLEIDY ALTAGRACIA MIESES SORIANO</t>
  </si>
  <si>
    <t>LIC.PRE Y POST DE LA MSTRA. MIGUELINA PERDOMO, OFIC2014217-B</t>
  </si>
  <si>
    <t>ELADIA DE LOS SANTOS LINARES</t>
  </si>
  <si>
    <t>LIC.PRE Y POST LA MSTRA.MIGUELINA P. PAULINO,OFIC. 2014144-B</t>
  </si>
  <si>
    <t>KENIA MERCEDES HERNANDEZ GUANTE</t>
  </si>
  <si>
    <t>LIC. PRE Y POST DE LA MTRA. ERIDANIA PAYANO OF. 201453-B</t>
  </si>
  <si>
    <t>MARIBEL DEL MILAGRO  PEREZ VICTORIANO</t>
  </si>
  <si>
    <t>LIC. PRE Y POST  DE LA MTRA. MARIA TRINIDAD.OF.2014336/37-B</t>
  </si>
  <si>
    <t>CLARIBEL RODRIGUEZ RODRIGUEZ</t>
  </si>
  <si>
    <t>LIC. PRE Y POST DE LA MTRA. NELISA FERREIRA.OF.2014222-B</t>
  </si>
  <si>
    <t>ROSAURA DE LA CRUZ DE LOS SANTOS</t>
  </si>
  <si>
    <t>LIC. PRE Y POST DE LA MTRA. FRANCISCA VIZCAINO. OF.2014122-</t>
  </si>
  <si>
    <t>CLEVERT DE LOS SANTOS MENDEZ</t>
  </si>
  <si>
    <t>LIC.PRE Y POST DE LA MSTRA. ALT. AGRAMONTE, OFIC.201458/57-B</t>
  </si>
  <si>
    <t>YDANIA ESTEBANIA FELIZ CARRASCO</t>
  </si>
  <si>
    <t>LIC. PRE Y POST DE LA MTRA. YOKASTA SANCHEZ.OF.2014105-B</t>
  </si>
  <si>
    <t>CLARA CONSOROS NATTA</t>
  </si>
  <si>
    <t>LIC. PRE Y POST DE LA MTRA. LUZ RAMBALDE. OF.2014344-B</t>
  </si>
  <si>
    <t>ANA MARIA SANTANA MONTILLA</t>
  </si>
  <si>
    <t>LIC. PRE Y POST  DE LA MTRA. SORAIDA SANCHEZ C .2014343-B</t>
  </si>
  <si>
    <t>ESTHER LOUIS  RODRIGUEZ</t>
  </si>
  <si>
    <t>LIC. PRE Y POST  DE LA MTRA. DOMINGA LORENZO N.OF.2014342/41</t>
  </si>
  <si>
    <t>LINA ALEJANDRA FONFRIAS MEJIA</t>
  </si>
  <si>
    <t>OFIC. 34-1/2014</t>
  </si>
  <si>
    <t>LIC. PRE Y POST  DE LA MTRA. CRUZ VILLAFAÑA.OF.2014333-B</t>
  </si>
  <si>
    <t>OFIC. 34-2/2014</t>
  </si>
  <si>
    <t>LIC. PRE Y POST  DE LA MTRA. REINA ROSARIO.OF.2014331/32-B</t>
  </si>
  <si>
    <t>ANYELINA DEL CARMEN QUEZADA ESTEVEZ</t>
  </si>
  <si>
    <t>LIC. PRE Y POST  DE LA MTRA. MARILENI REYES B.OF.2014338-B</t>
  </si>
  <si>
    <t>ANA ELSA  LAMU MIGUEL</t>
  </si>
  <si>
    <t>LIC. PRE Y POST  DE LA MTRA. LINA EUSEBIO J.OF.2014339-B</t>
  </si>
  <si>
    <t>MILCIA GRISELINE GUZMAN GUZMAN</t>
  </si>
  <si>
    <t>LIC. PRE Y POST DE LA MTRA. MARIBEL GOMEZ OF. 20131150-B</t>
  </si>
  <si>
    <t>JOEL DE JESUS GARCIA PEÑA</t>
  </si>
  <si>
    <t>LIC.PRE Y POST DE LA MSTRA. ROSALBA DEL CARMEN, OF. 201475-B</t>
  </si>
  <si>
    <t>ROSE MARY HIRALDO PADILLA</t>
  </si>
  <si>
    <t>oFIC.#34/2014</t>
  </si>
  <si>
    <t>LIC.PRE Y POST DE LA MSTRA. DIOVANNA REYES, OFIC.201473/74-B</t>
  </si>
  <si>
    <t>MARIA ISABEL MARTINEZ RODRIGUEZ</t>
  </si>
  <si>
    <t>LIC. PRE Y POST DE LA MTRA. ALONDRA CISNERO.OF.2014117-B</t>
  </si>
  <si>
    <t>MIGUELINA OSORIA TAVERA</t>
  </si>
  <si>
    <t>LIC. PRE Y POST  DE LA MTRA. DENISSE ALMONTE. OF. 2014114-B</t>
  </si>
  <si>
    <t>ALTAGRACIA SANTOS CABRERA DE FRANCIS</t>
  </si>
  <si>
    <t>LIC.PRE Y POST MSTRA.DAHIANA ISABEL RGUEZ,OFIC,2014115/116-B</t>
  </si>
  <si>
    <t>ANA MERCEDES JIMENEZ RODRIGUEZ</t>
  </si>
  <si>
    <t>OFIC. #34/2014</t>
  </si>
  <si>
    <t>LIC. PRE Y POST DE LA MTRA. EVELYN BILELKA, OF. 201499/100-B</t>
  </si>
  <si>
    <t>DOMINGO CRISTIANO TORRES FERNANDEZ</t>
  </si>
  <si>
    <t>LIC .PRE Y POST DE LA MTRA. MARIA GOMEZ . OF.2014136-B</t>
  </si>
  <si>
    <t>NATIVIDA TOMASINA LOPEZ LEON</t>
  </si>
  <si>
    <t>LIC. PRE Y POST  DE LA MTRA.  ODELSI GARCIA.OF.2014316/17</t>
  </si>
  <si>
    <t>MERCEDES ADOLFINA VASQUEZ GARCIA</t>
  </si>
  <si>
    <t>LIC. PRE Y POST DE LA MTRA. TONILA AQUINO, OF. 201450-B</t>
  </si>
  <si>
    <t>GISELA MIGUELINA NUÑEZ PICHARDO</t>
  </si>
  <si>
    <t>LIC. PRE Y POST  DE LA MTRA. RAMONA PERALTA.OF.2014325-B</t>
  </si>
  <si>
    <t>ANTONIA  ROSARIO MARIA</t>
  </si>
  <si>
    <t>LIC. PRE Y POST DE LA MTRA. YENELSY TAPIA.OF.2014145-B</t>
  </si>
  <si>
    <t>WENDY JOSEFINA JIMENEZ CONCEPCION</t>
  </si>
  <si>
    <t>LIC.PRE Y POST DE MSTRA. ANGELA TOMASINA,OFIC. 201476/77-B</t>
  </si>
  <si>
    <t>CRISNELDA ANABEL PERDOMO PERDOMO</t>
  </si>
  <si>
    <t>LIC.PRE Y POST LA MSTRA. ERIDANIA MERCEDES,OFI. 201479/78-B</t>
  </si>
  <si>
    <t>CARMEN SOCORRO VASQUEZ PEÑA</t>
  </si>
  <si>
    <t>LIC. PRE Y POST  DE LA MTRA. GRISMALDY VASQ. OF. 201449-B</t>
  </si>
  <si>
    <t>ARGELIA CABRERA CARMONA</t>
  </si>
  <si>
    <t>LIC. PRE Y POST DE LA MTRA. AGUSTINA JOAQUIN.OF.2014330/29</t>
  </si>
  <si>
    <t>ANA CONFESORA CORCINO CORCINO</t>
  </si>
  <si>
    <t>LIC. PRE Y POST  DE LA MTRA. EUSEBIA MARTE B.OF.2014326-B</t>
  </si>
  <si>
    <t>STARLIN RADHAMES BRITO RAMIREZ</t>
  </si>
  <si>
    <t>LIC. PRE Y POST  DE LA MTRA.  GRISELYN PEREZ S.OF.2014324-B</t>
  </si>
  <si>
    <t>ARLENI DISLA ROJAS</t>
  </si>
  <si>
    <t>LIC. PRE Y POST  DE LA MTRA. MAGALIS SANCHEZ.OF.2014313-B</t>
  </si>
  <si>
    <t>MECEDES VILLA SANDOVAL</t>
  </si>
  <si>
    <t>LIC. PRE Y POST  DE LA MTRA. CELENIA V. PEÑA OF 2014315/14</t>
  </si>
  <si>
    <t>GREGORIA GUILLEN ABREU</t>
  </si>
  <si>
    <t>LIC. PRE Y POST DE LA MTRA. MAGALIS MEZON. OF.2014154-B</t>
  </si>
  <si>
    <t>ALBANIA MERCEDES CABRERA CABREJA</t>
  </si>
  <si>
    <t>LIC. PRE Y POST  DE LA MTRA. ARIBELIS GOMEZ. OF.2014334-B</t>
  </si>
  <si>
    <t>GABRIELA MARIA VILLALONA ESPINAL</t>
  </si>
  <si>
    <t>LIC. PRE Y POST  DE LA MTRA. ALFAKENI PEÑA OF.2014328/27</t>
  </si>
  <si>
    <t>MARIA CRISTINA BAEZ ROMAN</t>
  </si>
  <si>
    <t>LIC. PRE Y POST DE LA MSTRA. CAROLINA RAFAELA, OF. 2014141-B</t>
  </si>
  <si>
    <t>ELIZABETH  HERRERA ORTIZ</t>
  </si>
  <si>
    <t>LIC. PRE Y POST DE LA MTRA. MARIA ALMARANTE CO.OF.2014113-B</t>
  </si>
  <si>
    <t>DORIS  MEDINA FRANCO</t>
  </si>
  <si>
    <t>LIC. PRE Y POST DE LA MTRA. CARINA RODRIGUEZ. OF.2014153-B</t>
  </si>
  <si>
    <t>YESSICA MARIEL PARRA DE LOS SANTOS</t>
  </si>
  <si>
    <t>LIC. PRE Y POST  DE LA MTRA. MARLYN RODRIGUEZ OF.2014349/50</t>
  </si>
  <si>
    <t>DIUMAR  YAHAIRA DIAZ</t>
  </si>
  <si>
    <t>LIC. PRE Y POST  DE LA MTRA. ROSANNA CASTRO J .OF.2014345-B</t>
  </si>
  <si>
    <t>A01001001150000744</t>
  </si>
  <si>
    <t>SERVICIOS DIVERSOS AUTO REPUESTO EDDY SRL</t>
  </si>
  <si>
    <t>130533431</t>
  </si>
  <si>
    <t>XXXXXXXXXX</t>
  </si>
  <si>
    <t>OF.#34.2014123/121-B</t>
  </si>
  <si>
    <t>LIC.PRE Y POST MSTRA ROSA ALT. PEÑA LEBRON OFC.2014123/121-B</t>
  </si>
  <si>
    <t>YARDELINA FLORIAN DIAZ</t>
  </si>
  <si>
    <t>OF.#34.2014111/112-B</t>
  </si>
  <si>
    <t>LIC.PRE Y POST MSTRA DOMINGA P. MARTINEZ OFIC.2014111/112-B</t>
  </si>
  <si>
    <t>JUAN ANTONIO DE LA CRUZ RODRIGUEZ</t>
  </si>
  <si>
    <t>OFIC.#34. 201498-B</t>
  </si>
  <si>
    <t>LIC.PRE Y POST MSTRA ANA DINORIS ADAMES ADAMES, OFIC201498-B</t>
  </si>
  <si>
    <t>YAMILKA VALERA LUGO</t>
  </si>
  <si>
    <t>OF.#34.2014352/351-B</t>
  </si>
  <si>
    <t>LIC.PRE Y POST MSTRA RUTH ILIANA PEQUERO OFIC.2014352/351-B</t>
  </si>
  <si>
    <t>NANCY  EMILIA FAMILIA FAMILIA</t>
  </si>
  <si>
    <t>OF.#34/2014150/109-B</t>
  </si>
  <si>
    <t>LIC.PRE Y POST DE LA MSTRA PERLA YAQUIRA, OF.2014150/109-B</t>
  </si>
  <si>
    <t>ZUNILDA GARCIA SANTANA</t>
  </si>
  <si>
    <t>OF.#34.2014120/119-B</t>
  </si>
  <si>
    <t>LIC.PRE Y POST MSTRA NORKA MARIA CASTILLO,OF.2014120/119-B</t>
  </si>
  <si>
    <t>LUISANA EUGENIA MARIÑEZ DURAN</t>
  </si>
  <si>
    <t>OF.#34. 2014139-B</t>
  </si>
  <si>
    <t>LIC.PRE Y POST MSTRA CHRIS ANABEL POZO CASTRO OFIC.2014139-B</t>
  </si>
  <si>
    <t>EVANGELISTA VALERA CORNIELLES</t>
  </si>
  <si>
    <t>OF.#34 2014118-B</t>
  </si>
  <si>
    <t>LIC.PRE Y POST MSTRA YANILKA E. VASQUEZ SOSA, OFIC.2014118-B</t>
  </si>
  <si>
    <t>ROSANNA LOPEZ DE LA PAZ</t>
  </si>
  <si>
    <t>OF.#34.2014358/357-B</t>
  </si>
  <si>
    <t>LIC.PRE Y POST MSTRA JOSEFA LOPEZ HEREDIA, OFIC.2014358/357-</t>
  </si>
  <si>
    <t>CARLA YAJUEL FELIZ</t>
  </si>
  <si>
    <t>OF.#34.2014346/348-B</t>
  </si>
  <si>
    <t>LIC.PRE Y POST MSTRA ANA SOFILIA CRUZ GOMEZ OF,2014346/348-B</t>
  </si>
  <si>
    <t>GEUDYS DEMBER PEREZ</t>
  </si>
  <si>
    <t>OF.#34.2014356-B</t>
  </si>
  <si>
    <t>LIC.PRE Y POST MSTRA MARIA E. REYES MORA, OFIC.2014356-B</t>
  </si>
  <si>
    <t>LUIS JAVIER CARRION</t>
  </si>
  <si>
    <t>OFIC. 2014107-B</t>
  </si>
  <si>
    <t>LIC.PRE Y POST NATAL DE LA MSTRA PAULA VALDEZ,OFIC.2014107-B</t>
  </si>
  <si>
    <t>YUDELKA CARELA GARCIA</t>
  </si>
  <si>
    <t>OF.#34/2014133/32-B</t>
  </si>
  <si>
    <t>LIC.PRE Y POST DE MSTRA IRMA M.POLANCO, OFIC.2014133/132-B</t>
  </si>
  <si>
    <t>FRANCISCA DEL ROSARIO GUERRERO</t>
  </si>
  <si>
    <t>OF.#34.2014309/310-B</t>
  </si>
  <si>
    <t>LIC.PRE Y POST  MSTRA ROSA NICOLYS PAREDES,OF.2014309/310-B</t>
  </si>
  <si>
    <t>MARIA ELENA BASTARDO RAMBALDE</t>
  </si>
  <si>
    <t>OFIC.#34 201466/65-B</t>
  </si>
  <si>
    <t>LIC.PRE Y POST MSTRA LILIANA E. REYES ORTEGA,OFIC.201466/65B</t>
  </si>
  <si>
    <t>MILDRED SUAREZ JIMENEZ</t>
  </si>
  <si>
    <t>OFIC.#34 201472-B</t>
  </si>
  <si>
    <t>LIC.PRE Y POST MSTRA ERIKA M. ROSARIO TORRES, OFIC. 201472-B</t>
  </si>
  <si>
    <t>ARSENIA ALTAGRACIA UCETA JUMELLES</t>
  </si>
  <si>
    <t>OF.#34.2014355/354-B</t>
  </si>
  <si>
    <t>LIC.PRE Y POST MSTRA ROSANGELA C. SERRATA, OFIC2014355/354-B</t>
  </si>
  <si>
    <t>YANELI ALTAGRACIA DE LA ROSA SILVERIO</t>
  </si>
  <si>
    <t>OFIC.#34. 201470-B</t>
  </si>
  <si>
    <t>LIC.PRE Y POST MSTRA TIANA C. BURGOS MEDINA, OFIC. 201470-B</t>
  </si>
  <si>
    <t>RAFAEL MIGUEL ROSARIO GUZMAN</t>
  </si>
  <si>
    <t>OFIC.#34.2014138-B</t>
  </si>
  <si>
    <t>LIC.PRE Y POST MSTRA CHRIS ANABEL POZO CASTRO OFIC.2014138-B</t>
  </si>
  <si>
    <t>ENEROLISA SOSA ABREU</t>
  </si>
  <si>
    <t>OFIC.#34. 2014110-B</t>
  </si>
  <si>
    <t>LIC.PRE Y POST MSTRA ALBANIA RODRIGUEZ FRIAS, OFIC.2014110-B</t>
  </si>
  <si>
    <t>FRANCISCA SAVIÑON DE LA CRUZ</t>
  </si>
  <si>
    <t>OF.#34.2014125/124-B</t>
  </si>
  <si>
    <t>LIC.PRE Y POST MSTRA DIVINA MARIA ALT.COLLADO OF.2014125/124</t>
  </si>
  <si>
    <t>MARINA ELIZABETH PEREZ SUAREZ</t>
  </si>
  <si>
    <t>OF.#34.2014103/102-B</t>
  </si>
  <si>
    <t>LIC.PRE Y POST MSTRA JUDITH DEL CARMEN SUAREZ,OF.2014103/102</t>
  </si>
  <si>
    <t>MARIA MARTE RAMOS</t>
  </si>
  <si>
    <t>OFIC.#34. 2014335-B</t>
  </si>
  <si>
    <t>LIC.PRE Y POST MSTRA MARIA CIRILA M. RAMOS, OFICIO.2014335-B</t>
  </si>
  <si>
    <t>SANTA JUSTINA MONEGRO CALDERON</t>
  </si>
  <si>
    <t>OFIC.#34. 2013191-B</t>
  </si>
  <si>
    <t>LIC.PRE Y POST MSTRA ALBANIA RODRIGUEZ FRIAS, OFIC.2013191-B</t>
  </si>
  <si>
    <t>MARIA CATALINA CESAR TAVAREZ</t>
  </si>
  <si>
    <t>OF.#34.2014553/240-B</t>
  </si>
  <si>
    <t>LIC.PRE Y POST DE MSTRA ROSA ENILDA NUÑEZ.,OF.2014553/240-B</t>
  </si>
  <si>
    <t>FLORENCIA RAMONA POLANCO GONZALEZ</t>
  </si>
  <si>
    <t>OF.#34.2014147/146-B</t>
  </si>
  <si>
    <t>LIC.PRE Y POST MSTRA PATRICIA MONTAS MONTERO,OF2014147/146-B</t>
  </si>
  <si>
    <t>FANIA BERBI YOSEF</t>
  </si>
  <si>
    <t>OFIC.#34. 2014353-B</t>
  </si>
  <si>
    <t>LIC.PRE Y POST MSTRA ANDREA DE LAS M. OZUNA M.OFIC.2014353-B</t>
  </si>
  <si>
    <t>KEILA ESTEFANIA ACEVEDO PAULINO</t>
  </si>
  <si>
    <t>OFIC.#34 201482/71-B</t>
  </si>
  <si>
    <t>LIC.PRE Y POST MSTRA ROSMERY DEL C. VENTURA OFIC.201482/71-B</t>
  </si>
  <si>
    <t>MARGARITA YAN</t>
  </si>
  <si>
    <t>OFIC.#34. 2014340-B</t>
  </si>
  <si>
    <t>LIC.PRE Y POST MSTRA NIURKA MARGARITA BERROA,OFIC. 2014340-B</t>
  </si>
  <si>
    <t>HILDA VASQUEZ FERMIN</t>
  </si>
  <si>
    <t>OFIC.#34 201467-B</t>
  </si>
  <si>
    <t>LIC.PRE Y POST MSTRA DEYANIRA REINOSO REYES, OFIC. 201467-B</t>
  </si>
  <si>
    <t>WENDY JAZMIN POLANCO GARCIA</t>
  </si>
  <si>
    <t>OFIC.#34 201469/68-B</t>
  </si>
  <si>
    <t>LIC.PRE Y POST MSTRA LEOVIGILDA ARIAS FDEZ, OFIC.201469/68-B</t>
  </si>
  <si>
    <t>CONTR. 1309-1</t>
  </si>
  <si>
    <t>CUBICACION 4 FINAL</t>
  </si>
  <si>
    <t>ISOLINA NUÑEZ VENTURA</t>
  </si>
  <si>
    <t>CONTR. 2629-2</t>
  </si>
  <si>
    <t>A01001001150000747</t>
  </si>
  <si>
    <t>SANTA ERMINIA POLANCO TEJEDA</t>
  </si>
  <si>
    <t>OFIC.#34.201481/64-B</t>
  </si>
  <si>
    <t>LIC.PRE Y POST MSTRA ROSA C. PINALES MEJIA, OFIC.201481/64-B</t>
  </si>
  <si>
    <t>MARIA GERTRUDYS DIAZ ENCARNACION</t>
  </si>
  <si>
    <t>OFIC.#34. 201461-B</t>
  </si>
  <si>
    <t>LIC.PRE Y POST MSTRA DORI ROSALIA B. RAMIREZ, OFIC. 201461-B</t>
  </si>
  <si>
    <t>ESTHER RAMONA CHARLOT MORETA</t>
  </si>
  <si>
    <t>NCF-02501507</t>
  </si>
  <si>
    <t>SERV. LEGALIZACION CONTRATOS DE COMPRAVENTA DE INMUEBLES.</t>
  </si>
  <si>
    <t>MARIA VENTURA RODRIGUEZ CESPEDES</t>
  </si>
  <si>
    <t>NCF-206458</t>
  </si>
  <si>
    <t>SERV. LEGALIZACION CONTRATOS COMPRAVENTA DE INMUEBLES</t>
  </si>
  <si>
    <t>NCF-000000025</t>
  </si>
  <si>
    <t>HELICOPTEROS DOMINICANOS S. A.</t>
  </si>
  <si>
    <t>101597852</t>
  </si>
  <si>
    <t>NCF. 00000255</t>
  </si>
  <si>
    <t>FACT. NO. 13940 VUELO CHARTER IGN. VARIOS CENTROS EDUCATIVOS</t>
  </si>
  <si>
    <t>GREENBERRY SERVICES, EIRL</t>
  </si>
  <si>
    <t>130808414</t>
  </si>
  <si>
    <t>TODO PC SRL.</t>
  </si>
  <si>
    <t>101870028</t>
  </si>
  <si>
    <t>NCF. 00000256</t>
  </si>
  <si>
    <t>25 EJEMPLARES DEL LIBRO LA EDUCACION DOMINICANA</t>
  </si>
  <si>
    <t>HAJAMED ABRAHAN MARIÑEZ.</t>
  </si>
  <si>
    <t>CONTR. 0645-14</t>
  </si>
  <si>
    <t>MARIANO DE JESUS CASTILLO RIJO</t>
  </si>
  <si>
    <t>OFICIO 026/2014</t>
  </si>
  <si>
    <t>JURADO EN EL CONCURSO  NAC. DE ORTOGRAFIA 2014</t>
  </si>
  <si>
    <t>JULIO CESAR MIGUEL JEREZ WISKY</t>
  </si>
  <si>
    <t>P010010011502541205</t>
  </si>
  <si>
    <t>HECTOR ARGELI RODRIGUEZ FRIAS</t>
  </si>
  <si>
    <t>NCF00000867</t>
  </si>
  <si>
    <t>MIRIAN ALTAGRACIA FERRERAS RUIZ</t>
  </si>
  <si>
    <t>OFIC.#34.2014241-B</t>
  </si>
  <si>
    <t>LIC.PRE Y POST LA MSTRA ROSA H. DE LEON MARTE,OFIC.2014241-B</t>
  </si>
  <si>
    <t>MARIELA DEYANARA PAULINO DESCHAMPS</t>
  </si>
  <si>
    <t>OFIC.34.2014234-B</t>
  </si>
  <si>
    <t>LIC.PRE Y POST LA MSTRA YUDERNIS PEREYRA MARTE OFIC.2014234-</t>
  </si>
  <si>
    <t>EMILIA HERRERA JIMENEZ</t>
  </si>
  <si>
    <t>OFIC.#34.2014134-B</t>
  </si>
  <si>
    <t>LIC.PRE Y POST LA MSTRA EVELYN AMADOR DOÑE, OFIC.2014134-B</t>
  </si>
  <si>
    <t>MAYRA JOSEFINA ROSSIS PUJOLS</t>
  </si>
  <si>
    <t>OFIC.34.2014231-B</t>
  </si>
  <si>
    <t>LIC.PRE Y POST LA MSTRA JUSTINA MARIÑEZ VALDEZ, OFIC.2014231</t>
  </si>
  <si>
    <t>YASMIN  PEGUERO VIZCAINO</t>
  </si>
  <si>
    <t>OFICIO #25 Y 26B</t>
  </si>
  <si>
    <t>PAGO DE LA LIC PRE Y POST NATAL DE LA MTRA BIRMANIA ZAYAS R.</t>
  </si>
  <si>
    <t>GRISMELDI JAQUEZ ACOSTA</t>
  </si>
  <si>
    <t>OFICIO #95B</t>
  </si>
  <si>
    <t>PAGO DE LA LIC PRE Y POST NATAL DE LA MTRA FLORANGEL GUERRER</t>
  </si>
  <si>
    <t>MARIANA  ANTONIA SIERRA ALMONTE</t>
  </si>
  <si>
    <t>OFICIO # 23 Y 24B</t>
  </si>
  <si>
    <t>PAGO DE LA LIC PRE Y POST NATAL DE LA MTRA ROSELY DOMINGUEZ</t>
  </si>
  <si>
    <t>PATRICIA ABAD TIBURCIO</t>
  </si>
  <si>
    <t>OFICIO #05 Y 06B</t>
  </si>
  <si>
    <t>PAGO DE LA LIC PRE Y POST NATAL DE LA MTRA RAQUEL BURET</t>
  </si>
  <si>
    <t>RAFAEL  FLORENTINO DOTEL</t>
  </si>
  <si>
    <t>OFIC. #59 Y 60B</t>
  </si>
  <si>
    <t>PAGO LIC. PRE Y POST NATAL DE LA MTRA ARIANNY E. ANDUJAR</t>
  </si>
  <si>
    <t>JACINTA CABRERA GOMEZ</t>
  </si>
  <si>
    <t>OFIC.34.2014219-B</t>
  </si>
  <si>
    <t>LIC.PRE Y POST LA MSTRA ELBA M. CONCEPCION S. OFIC.2014219-B</t>
  </si>
  <si>
    <t>ANTIA DAMARIS PASCUAL BELTRAN</t>
  </si>
  <si>
    <t>OFIC.34.2014300-B</t>
  </si>
  <si>
    <t>LIC.PRE Y POST LA MSTRA ROSEMARY M. RODRIGUEZ OFIC.2014300-B</t>
  </si>
  <si>
    <t>DOMINGA MENDEZ VELOZ</t>
  </si>
  <si>
    <t>OFICIO#67B</t>
  </si>
  <si>
    <t>PAGO DE LA LIC PRE Y POST NATAL DE LA MTRA FRANCISCA LUCIANO</t>
  </si>
  <si>
    <t>FRANCISCO RAMIREZ VICENTE</t>
  </si>
  <si>
    <t>OFIC.#34.2014227-B</t>
  </si>
  <si>
    <t>LIC.PRE Y POST LA MSTRA SONEYDA T. BATISTA, OFIC.2014227-B</t>
  </si>
  <si>
    <t>YOHENNY HONOLIA CUEVAS SEGURA</t>
  </si>
  <si>
    <t>OFIC.#34.2014249/248</t>
  </si>
  <si>
    <t>LIC.PRE Y POST LA MSTRA MIKEILIN Y. SEGURA, OFIC.2014249/248</t>
  </si>
  <si>
    <t>LIRIANY FELIZ FERRERAS</t>
  </si>
  <si>
    <t>OFICIO #53B</t>
  </si>
  <si>
    <t>PAGO DE LA LIC PRE Y POST NATAL DE LA MTRA ANYELINA MEDINA</t>
  </si>
  <si>
    <t>BELKIS ANTONIA  SAVIÑON CUEVAS</t>
  </si>
  <si>
    <t>OFICIO #51 Y 52B</t>
  </si>
  <si>
    <t>PAGO DE LA LIC PRE Y POST NATAL DE LA MTRA ALBA SANTANA SAVI</t>
  </si>
  <si>
    <t>YUDILANDIS PEREZ URBAEZ</t>
  </si>
  <si>
    <t>OFICIO#57B</t>
  </si>
  <si>
    <t>PAGO DE LA LIC PRE Y POST NATAL DE LA MTRA MAGNOLIA URBAEZ</t>
  </si>
  <si>
    <t>YOMAIRA MASSIEL FELIZ REYES</t>
  </si>
  <si>
    <t>OFICIO #63B</t>
  </si>
  <si>
    <t>PAGO DE LA LIC PRE Y POST NATAL DE LA MTRA FLOR MATOS VASQ</t>
  </si>
  <si>
    <t>JAQUELIN CARRASCO FELIZ</t>
  </si>
  <si>
    <t>OFICIO #62B</t>
  </si>
  <si>
    <t>PAGO DE LA LIC PRE Y POST NATAL DE LA MTRA MARIA E. RAMIREZ</t>
  </si>
  <si>
    <t>YUBERQUI ALCANTARA ACOSTA</t>
  </si>
  <si>
    <t>OFICIO #58 Y 60B</t>
  </si>
  <si>
    <t>PAGO DE LA LIC PRE Y POST NATAL DE LA MTRA DEYSI JIMENEZ F</t>
  </si>
  <si>
    <t>JOSE ANTONIO NOLASCO RAMIREZ</t>
  </si>
  <si>
    <t>OFIC.2014-34</t>
  </si>
  <si>
    <t>LIC,PRE Y POST LA MSTRA. YANIRY DEL C.MERCEDES, OFIC.2014250</t>
  </si>
  <si>
    <t>LISSETT MARILANDY JIMENEZ RAMBALDE</t>
  </si>
  <si>
    <t>OFICIO #92B</t>
  </si>
  <si>
    <t>PAGO DE LA LIC PRE Y POST NATAL DE LA MTRA ANGELA W. MORA</t>
  </si>
  <si>
    <t>ALGENIS OBISPO CASTRO</t>
  </si>
  <si>
    <t>OFICIO #28 Y 29B</t>
  </si>
  <si>
    <t>PAGO DE LA LIC PRE Y POST NATAL DE LA MTRA TRINIDAD CONSORSO</t>
  </si>
  <si>
    <t>FATIMA MARIA DURAN REYES</t>
  </si>
  <si>
    <t>OFIC.#34.2014247/246</t>
  </si>
  <si>
    <t>LIC.PRE Y POST LA  MSTRA RAMONA CARELA, OFIC.2014247/246-B</t>
  </si>
  <si>
    <t>FELICITA PAYAN ALMONTE</t>
  </si>
  <si>
    <t>OFIC.#34-2014</t>
  </si>
  <si>
    <t>LIC.PRE Y POST LA MSTRA MARIA C. PAYAN A. OFIC.2014245/244-B</t>
  </si>
  <si>
    <t>ROSA LINA MERCEDES FRANCO Y RODRIGUEZ</t>
  </si>
  <si>
    <t>OFIC.34.2014299-B</t>
  </si>
  <si>
    <t>LIC.PRE Y POST LA MSTRA ROSEMARY M. RODRIGUEZ OFIC.2014299-B</t>
  </si>
  <si>
    <t>MERCEDES XIOMARA RIVERA JIMENEZ</t>
  </si>
  <si>
    <t>OFIC.#34.2014239-B</t>
  </si>
  <si>
    <t>LIC.PRE Y POST LA MSTRA RAMONA S. BATISTA, OFIC.2014239-B</t>
  </si>
  <si>
    <t>REYNA  MERCEDES BONILLA ALMONTE</t>
  </si>
  <si>
    <t>OFICIO #35 Y 36B</t>
  </si>
  <si>
    <t>PAGO DE LA LIC PRE Y POST NATAL DE LA MTRA YAHAIRA FRIAS ACO</t>
  </si>
  <si>
    <t>JACQUELIN ESPINOSA</t>
  </si>
  <si>
    <t>OFIC.34.2014221-B</t>
  </si>
  <si>
    <t>LIC.PRE Y POST LA MSTRA NATIVIDAD DE LA CRUZ FCO.OF.2014221-</t>
  </si>
  <si>
    <t>ANA ALTAGRACIA ESPINOSA PAULA</t>
  </si>
  <si>
    <t>OFICIO #71 Y 73B</t>
  </si>
  <si>
    <t>PAGO DE LA LIC PRE Y POST NATAL DE LA MTRA SANTA MINIER LAP</t>
  </si>
  <si>
    <t>CRISTINA GERMAN NAVARRO</t>
  </si>
  <si>
    <t>OFIC.34.2014220-B</t>
  </si>
  <si>
    <t>LIC.PRE Y POST LA MSTRA NATIVIDAD DE LA CRUZ FCO.OF.2014220-</t>
  </si>
  <si>
    <t>CATY VALENZUELA GONZALEZ</t>
  </si>
  <si>
    <t>OFIC.34.2014232-B</t>
  </si>
  <si>
    <t>LIC.PRE Y POST LA MSTRA ANA M. ALVAREZ PINEDA OFIC.2014232-B</t>
  </si>
  <si>
    <t>YEISY MARIA MARMOLEJOS PAREDES</t>
  </si>
  <si>
    <t>OFICIO#30B</t>
  </si>
  <si>
    <t>PAGO DE LA LIC PRE Y POST NATAL DE LA MTRA FLOR A. DIPRE SOR</t>
  </si>
  <si>
    <t>LICIANA JOSEPH</t>
  </si>
  <si>
    <t>OFICIO #61 Y 62 B</t>
  </si>
  <si>
    <t>PAGO DE LA LIC PRE Y POST NATAL DE LA MTRA ERNESTINA ADAMES</t>
  </si>
  <si>
    <t>MARIA TORRES</t>
  </si>
  <si>
    <t>OFICIO #88B</t>
  </si>
  <si>
    <t>PAGO DE LA LIC PRE Y POST NATAL DE LA MTRA GREISY MEDINA CUE</t>
  </si>
  <si>
    <t>DARIO POLANCO RODRIGUEZ</t>
  </si>
  <si>
    <t>OFICIO #02 Y 03B</t>
  </si>
  <si>
    <t>PAGO DE LA LIC PRE Y POST NATAL DE LA MTRA MINERVA CASTILLO</t>
  </si>
  <si>
    <t>CAROLINA FRANCO TAMAREZ</t>
  </si>
  <si>
    <t>OFICIO #04B</t>
  </si>
  <si>
    <t>PAGO DE LA LIC PRE Y POST NATAL DE LA MTRA YANERI HICHE ABRE</t>
  </si>
  <si>
    <t>JHONNY DE JESUS MATEO RIVERA</t>
  </si>
  <si>
    <t>OFIC.#34.2014156/157</t>
  </si>
  <si>
    <t>LIC.PRE Y POST LA MSTRA YESENIA M.SANTOS P.OFIC.2014156/157-</t>
  </si>
  <si>
    <t>LUISA MARIA  POLANCO MENA</t>
  </si>
  <si>
    <t>OFIC. #58B</t>
  </si>
  <si>
    <t>PAGO LICENCIA PRE Y POST NATAL DE LA MAESTRA JULISSA CASTILL</t>
  </si>
  <si>
    <t>ELIZABETH RIVERA PIMENTEL</t>
  </si>
  <si>
    <t>OFIC.34.2014218-B</t>
  </si>
  <si>
    <t>LIC.PRE Y POST LA MSTRA ELBA M. CONCEPCION S. OFIC.2014218-B</t>
  </si>
  <si>
    <t>WILLIAMS RODRIGUEZ CASTRO</t>
  </si>
  <si>
    <t>CONTR. 2204-NULA</t>
  </si>
  <si>
    <t>CONTR. 2204</t>
  </si>
  <si>
    <t>JUAN EVANGELISTA BELTRE</t>
  </si>
  <si>
    <t>CONT.1438-2</t>
  </si>
  <si>
    <t>LUIS NEY TORRES PEREZ</t>
  </si>
  <si>
    <t>CONTR. 0270</t>
  </si>
  <si>
    <t>CONSTRUCTORA LAUGAMA SRL.</t>
  </si>
  <si>
    <t>101730511</t>
  </si>
  <si>
    <t>CONTR. 958</t>
  </si>
  <si>
    <t>ECOLASTICA RONDON VILORIO</t>
  </si>
  <si>
    <t>PAGO LIC. PRE Y POST NATAL DE LA MTRA. HILDA D. MANZUETA</t>
  </si>
  <si>
    <t>DARIANNY BOCIO AMADOR</t>
  </si>
  <si>
    <t>OFICIO #59 Y 60B</t>
  </si>
  <si>
    <t>PAGO LIC. PRE Y POST NATAL DE LA MTRA. ROSA DELIS MENDEZ F</t>
  </si>
  <si>
    <t>EVELIN YINET CATEDRAL PEREZ</t>
  </si>
  <si>
    <t>OFICIO #91B</t>
  </si>
  <si>
    <t>PAGO LIC. PRE Y POST NATAL DE LA MTRA. MIGUELINA CEDANO</t>
  </si>
  <si>
    <t>MIGUELINA ALTAGRACIA GARCIA JIMENEZ</t>
  </si>
  <si>
    <t>OFICIO #65B</t>
  </si>
  <si>
    <t>PAGO LIC. PRE Y POST NATAL DE LA MTRA. INDIRA ALBINO E.</t>
  </si>
  <si>
    <t>ISAURA DE LOS ANGELES AGUILERA LOPEZ</t>
  </si>
  <si>
    <t>OFICIO #93 Y 94B</t>
  </si>
  <si>
    <t>PAGO LIC. PRE Y POST NATAL DE LA MTRA. ESPERANZA PERALTA G.</t>
  </si>
  <si>
    <t>KARINA INMACULADA  RODRIGUEZ FERMIN</t>
  </si>
  <si>
    <t>OFICIO #07B</t>
  </si>
  <si>
    <t>PAGO LIC. PRE Y POST NATAL DE LA MTRA. NANCY SEVERINO</t>
  </si>
  <si>
    <t>DELIBER DE LEON OLAVERRIA</t>
  </si>
  <si>
    <t>OFICIO #66 Y 68B</t>
  </si>
  <si>
    <t>PAGO LIC. PRE Y POST NATAL DE LA MTRA. AGUSTINA FRIAS M.</t>
  </si>
  <si>
    <t>JOHANNY ROSALIS VALOY GUZMAN</t>
  </si>
  <si>
    <t>OFICIO #81 Y 86B</t>
  </si>
  <si>
    <t>PAGO LIC. PRE Y POST NATAL DE LA MTRA. JESUCITA ARIAS R.</t>
  </si>
  <si>
    <t>A01001001150000758</t>
  </si>
  <si>
    <t>A010010011500001869</t>
  </si>
  <si>
    <t>A010010011500001870</t>
  </si>
  <si>
    <t>NCF00000340</t>
  </si>
  <si>
    <t>NCF00000395</t>
  </si>
  <si>
    <t>DRIADES NAYADE FERRERAS GOMEZ</t>
  </si>
  <si>
    <t>OFICIO #0346</t>
  </si>
  <si>
    <t>PAGO PRESTACIONES LAB. CORREGIDAS. SEGUN CALCULOS DEL MAP</t>
  </si>
  <si>
    <t>FREDDY  LOANMY AGRAMONTE FORCHUE</t>
  </si>
  <si>
    <t>LUZ MARITZA GARCIA TORRES</t>
  </si>
  <si>
    <t>NCF-02406204</t>
  </si>
  <si>
    <t>SERV. LEGALIZACION POR CONTRATO DE COMPRAVENTA DE INMUEBLE</t>
  </si>
  <si>
    <t>OSVALDO DE JESUS PIÑA SORIANO</t>
  </si>
  <si>
    <t>CONTR. 2116</t>
  </si>
  <si>
    <t>MANUEL DE JESUS BELTRE</t>
  </si>
  <si>
    <t>CONTR. 2089</t>
  </si>
  <si>
    <t>DIEGO GIRON PAREDES</t>
  </si>
  <si>
    <t>CONTR-1923</t>
  </si>
  <si>
    <t>JESUS  MARIA  GOMEZ</t>
  </si>
  <si>
    <t>CONTR-0236</t>
  </si>
  <si>
    <t>MAXIMO GILBERTO SANTANA GOMEZ</t>
  </si>
  <si>
    <t>OFICIO 467-B 2014</t>
  </si>
  <si>
    <t>LIC. PRE Y POST NATAL DE LA MTRA. ELIZANIA GOMEZ</t>
  </si>
  <si>
    <t>OFICIO#61Y62B-2014</t>
  </si>
  <si>
    <t>LIC. PRE Y POST NATAL DE LA MTRA. KELVI RAMOS OF. #61Y62B</t>
  </si>
  <si>
    <t>CARMEN DIAZ</t>
  </si>
  <si>
    <t>OFICIO#67Y 68 B-2014</t>
  </si>
  <si>
    <t>LIC. PRE Y POST NATAL DE LA MTRA. FLERIDA PUENTE OF. #67Y68B</t>
  </si>
  <si>
    <t>FELICITA CLETO CABRAL</t>
  </si>
  <si>
    <t>OFICIO 2014/512-B</t>
  </si>
  <si>
    <t>LIC. PRE Y POST NATAL DE LA MTRA. PROVIDENCIA CABRAL H.</t>
  </si>
  <si>
    <t>XIOMARA OGANDO SANTANA</t>
  </si>
  <si>
    <t>OFICIO 509-B/2014</t>
  </si>
  <si>
    <t>LIC. PRE Y POST NATAL DE LA MTRA. SANTA BRITO RODRIGUEZ</t>
  </si>
  <si>
    <t>MARINA GUILLEN PIÑA</t>
  </si>
  <si>
    <t>OFICIO 545-B/2014</t>
  </si>
  <si>
    <t>PAGO DE LIC PRE Y POST NATALDE MTRA. ANTONIA PAULA BERROA</t>
  </si>
  <si>
    <t>SMAYLIN RAMON VALDEZ ROSARIO</t>
  </si>
  <si>
    <t>OFICIO#15Y16B-2014</t>
  </si>
  <si>
    <t>LIC. PRE Y POST NATAL DE LA MTRA. MILAIDIS ROMAN OF. #15Y16B</t>
  </si>
  <si>
    <t>ESPERANZA DEL CARMEN REYES ABREU</t>
  </si>
  <si>
    <t>OFICIO #346/2014</t>
  </si>
  <si>
    <t>SANTALISA NINA</t>
  </si>
  <si>
    <t>OFIC. 952-953-B/2014</t>
  </si>
  <si>
    <t>LIC PRE Y POST NATAL DE MTRA.  WENDY M. PEREZ BRITO</t>
  </si>
  <si>
    <t>FRANCIA  RODRIGUEZ SANCHEZ</t>
  </si>
  <si>
    <t>OFICIO#43Y44B-2014</t>
  </si>
  <si>
    <t>LIC. PRE Y POST NATAL DE LA MTRA. EPIFANIA HDEZ OF. #43Y44B</t>
  </si>
  <si>
    <t>MANUEL ELPIDIO PEÑA MENDEZ</t>
  </si>
  <si>
    <t>OFICIO 377-B</t>
  </si>
  <si>
    <t>PAGO DE LICENCIA PRE Y POST NATAL MTRA. BRESNILDA PEREZ</t>
  </si>
  <si>
    <t>EDUARDO FRANCISCO LOPEZ LUNA</t>
  </si>
  <si>
    <t>OFICIO 527-B</t>
  </si>
  <si>
    <t xml:space="preserve"> LIC. PRE Y POST NATAL MSTRA. LEIDY ESTHER SUERO OFI.527-B</t>
  </si>
  <si>
    <t>ANA LIDIA CEPEDA TAVAREZ</t>
  </si>
  <si>
    <t>OFICIO#47 Y 48B-2014</t>
  </si>
  <si>
    <t>LIC. PRE Y POST NATAL DE LA MTRA. WANDA FILPO OF. #47Y48B</t>
  </si>
  <si>
    <t>OFICIO 523-B</t>
  </si>
  <si>
    <t>PAGO DE LICENCIA PRE Y POST NATAL MTRA. JANET ALFONSINA ACOS</t>
  </si>
  <si>
    <t>CRIDE  CASTILLO CASTAÑO</t>
  </si>
  <si>
    <t>OFICIO 654-655</t>
  </si>
  <si>
    <t>LIC PRE Y POST NATAL DE MTRA. ARELIS MERCEDES TAVERA FERNAND</t>
  </si>
  <si>
    <t>CLARA  ELENA JEREZ DIAZ</t>
  </si>
  <si>
    <t>OFICIO #30Y31B-2014</t>
  </si>
  <si>
    <t>LIC. PRE Y POST NATAL DE LA MTRA. CESARINA R.GUEZ OF #30Y31B</t>
  </si>
  <si>
    <t>LUCIA DELGADO MORETA</t>
  </si>
  <si>
    <t>OFICIO #17Y18B-2014</t>
  </si>
  <si>
    <t>LIC. PRE Y POST NATAL DE LA MTRA. ELIZABETH PLAS OF. #17Y18B</t>
  </si>
  <si>
    <t>ESCARLYN HICIANO GONZALEZ</t>
  </si>
  <si>
    <t>OFICIO 5502014-B</t>
  </si>
  <si>
    <t>LIC. PRE Y POST NATAL DE LA MTRA. MARGARITA ROSARIO ESPINAL</t>
  </si>
  <si>
    <t>ONESTA YOLANDA WILLMORE MEJIA</t>
  </si>
  <si>
    <t>OFICIO#57 Y 58B-2014</t>
  </si>
  <si>
    <t>ANA ARISLEIDA PIMENTEL DOÑE</t>
  </si>
  <si>
    <t>OFICIO#57Y58B-2014</t>
  </si>
  <si>
    <t>LIC. PRE Y POST NATAL DE LA MTRA. JENNY REYES OF. #17Y18B</t>
  </si>
  <si>
    <t>FRANCIS MIGUELINA PAULINO LOPEZ</t>
  </si>
  <si>
    <t>OFICIO#28Y29B</t>
  </si>
  <si>
    <t>LIC. PRE Y POST NATAL  LA MTRA.MIGUELINA DE LA  C OF #28Y29B</t>
  </si>
  <si>
    <t>ERNESTO VAZQUEZ OLAVERRIA</t>
  </si>
  <si>
    <t>OFICIO 671-672/2014</t>
  </si>
  <si>
    <t>LIC PRE Y POST NATAL DE MTRA. MARGARITA FREDESVINDA BAEZ SOT</t>
  </si>
  <si>
    <t>YAMILKA HERRERA MATOS</t>
  </si>
  <si>
    <t>OFICIO 526-B</t>
  </si>
  <si>
    <t>PAGO DE LIC PRE Y POST NATALDE MTRA. KENIA DE JESUS H</t>
  </si>
  <si>
    <t>ROSA ELVIRA TRINIDAD DURAN</t>
  </si>
  <si>
    <t>OFIC. 2014/47-460-B</t>
  </si>
  <si>
    <t>LIC.PRE Y POST DE MSTRA KENIA E. VERAS M. OFIC.2014/460-B</t>
  </si>
  <si>
    <t>SOFIA  ARGENTINA SORIANO PEREZ</t>
  </si>
  <si>
    <t>OFICIO#20131455-B</t>
  </si>
  <si>
    <t>LIC. PRE Y POST NATAL DE LA MTRA. PAULA ISABEL MONTERO</t>
  </si>
  <si>
    <t>ANNI KARINA MARCANO GONZALEZ</t>
  </si>
  <si>
    <t>OFICIO-680-681/2014</t>
  </si>
  <si>
    <t>LIC PRE Y POST NATAL DE LA MTRA. JUANA S. BAEZ CARVAJAL</t>
  </si>
  <si>
    <t>MARIA LINA REYNOSO PAULINO</t>
  </si>
  <si>
    <t>OFIC. 2014/47-394-B</t>
  </si>
  <si>
    <t>LIC.PRE Y POST DE MSTRA ALEXANDRA DE LA CRUZ, OFIC.2014/394B</t>
  </si>
  <si>
    <t>ELBA VALERIO HEREDIA</t>
  </si>
  <si>
    <t>OFIC. 2014/47-395-B</t>
  </si>
  <si>
    <t>LIC.PRE Y POST DE MSTRA LUZ M. ALCANTARA, OFIC.2014/395-B</t>
  </si>
  <si>
    <t>ALEXANDRA DE LA CRUZ RAMIREZ</t>
  </si>
  <si>
    <t>OFIC. 2014/47-482-B</t>
  </si>
  <si>
    <t>LIC. PRE Y POST DE MSTRA MAYLENNY DEL CARMEN OFIC.2014/482-B</t>
  </si>
  <si>
    <t>CELIA YLEANA OLIVERO GUERRERO</t>
  </si>
  <si>
    <t>OFIC. 2014/47-658-B</t>
  </si>
  <si>
    <t>LIC. PRE Y POST DE MSTRA ROSIRY AQUINO P. OFIC.2014658-B</t>
  </si>
  <si>
    <t>ZOILA  ALTAGRACIA TAVERAS DE DOMINGUEZ</t>
  </si>
  <si>
    <t>OFIC. 2014/47-653-B</t>
  </si>
  <si>
    <t>LIC.PRE Y POST DE MSTRA MAYELIN FCA. BASTARDO OFIC.2014/653B</t>
  </si>
  <si>
    <t>CESAR  AGUSTIN BARET VALERIO</t>
  </si>
  <si>
    <t>OFIC. 2014/47-646-B</t>
  </si>
  <si>
    <t>LIC.PRE Y POST DE MSTRA BASILIA DEL CARMEN, OFIC.2014/646-B</t>
  </si>
  <si>
    <t>FLOREYA ZAPATA POLANCO</t>
  </si>
  <si>
    <t>OFIC. 2014/47 -641-B</t>
  </si>
  <si>
    <t>LIC. PRE Y POST DE MSTRA ARGENTINA ZAPATA, OFIC.2014/641-B</t>
  </si>
  <si>
    <t>BERENID YANET SANTANA PEÑA</t>
  </si>
  <si>
    <t>oficio-649/650-2014</t>
  </si>
  <si>
    <t>LIC PRE Y POST NATAL DE LA MTRA. NIDIA ALT. GARCIA MEZQUITA</t>
  </si>
  <si>
    <t>ARISLEYDA  DE JESUS JUMELLES OZORIA</t>
  </si>
  <si>
    <t>OFIC. 2014/47-500-B</t>
  </si>
  <si>
    <t>LIC.PRE Y POST DE MSTRA LUZ M. ESPINAL RGUEZ, OFIC.2014/500B</t>
  </si>
  <si>
    <t>YUDERKA DEL CARMEN CACERES HIERRO</t>
  </si>
  <si>
    <t>OFIC. 2014/47-376-B</t>
  </si>
  <si>
    <t>LIC.PRE Y POST DE MSTRA FE CARIDAD DISLA Q. OFIC.2014/376-B</t>
  </si>
  <si>
    <t>GLORIBEL  MERCEDES COMPRES JORGE</t>
  </si>
  <si>
    <t>OFIC. 2014/47-472-B</t>
  </si>
  <si>
    <t>LIC.PRE Y POST DE MSTRA MARGARITA O. NERO. OFIC.2014/472-B</t>
  </si>
  <si>
    <t>ROSA ELENA BRITO GONZALEZ</t>
  </si>
  <si>
    <t>OFICIO-669-670/2014</t>
  </si>
  <si>
    <t>LIC PRE Y POST NATAL DE LA MTRA.SIRILA SABALA RODRIGUEZ</t>
  </si>
  <si>
    <t>ROSA NELY MARTINEZ CRUZ</t>
  </si>
  <si>
    <t>OFICIO-674-643/2014</t>
  </si>
  <si>
    <t>LIC PRE Y POST NATAL DE LA MTRA. ANA LEIDA VASQUEZ GARCIA</t>
  </si>
  <si>
    <t>YOMARIS ALTAGRACIA RAMOS MEZQUITA</t>
  </si>
  <si>
    <t>OFIC. 2014/47 -522-B</t>
  </si>
  <si>
    <t>LIC. PRE Y POST DE LA MSTRA MARIA M. RAMOS M, OFIC.2014/522-</t>
  </si>
  <si>
    <t>AURELINA SANTOS CAMPUSANO</t>
  </si>
  <si>
    <t>OFIC. 2014/47-379-B</t>
  </si>
  <si>
    <t>LIC.PRE Y POST DE MSTRA OLGA L. DE LA CRUZ, OFIC.2014/379-B</t>
  </si>
  <si>
    <t>DARYS DANST FLORIAN FERRERAS</t>
  </si>
  <si>
    <t>OFIC. 2014/47-487-B</t>
  </si>
  <si>
    <t>LIC.PRE Y POST DE MSTRA REGENCY R. FELIZ F. OFIC.2014/487-B</t>
  </si>
  <si>
    <t>DELGINA MESA MARTINEZ</t>
  </si>
  <si>
    <t>OFIC. 2014/47-383-B</t>
  </si>
  <si>
    <t>LIC. PRE Y POST DE MSTRA MARLEN L. RODRIGUEZ, OFIC.2014/383-</t>
  </si>
  <si>
    <t>SARA COCA CABRERA</t>
  </si>
  <si>
    <t>OFIC.2014/47-443-B</t>
  </si>
  <si>
    <t>LIC, PRE Y POST DE MSTRA ANDREA JIMENEZ, OFIC. 2014/443-B</t>
  </si>
  <si>
    <t>MARITZA ACEVEDO MARTINEZ</t>
  </si>
  <si>
    <t>OFIC.2014/47-448-B</t>
  </si>
  <si>
    <t>LIC, PRE Y POST DE MSTRA EVA M.  FIGUEROA H. OFIC. 2014/448-</t>
  </si>
  <si>
    <t>SANTA AMPARO MORILLO</t>
  </si>
  <si>
    <t>OFIC.2014/47-447-B</t>
  </si>
  <si>
    <t>LIC, PRE Y POST DE MSTRA WANDA Y. FELIZ P.OFIC.2014/447B</t>
  </si>
  <si>
    <t>FELIPA TEJADA SOTO</t>
  </si>
  <si>
    <t>OFIC.2014/47-486-B</t>
  </si>
  <si>
    <t>LIC, PRE Y POST DE MSTRA SANTA C. DE LEON  M.OFIC.2014/486-B</t>
  </si>
  <si>
    <t>PASCUALA MAGALLANES NUÑEZ</t>
  </si>
  <si>
    <t>OFICIO#547Y546B-2014</t>
  </si>
  <si>
    <t>LIC. PRE Y POST NATAL DE LA MTRA.INES VILORIO OF. 546Y547-B</t>
  </si>
  <si>
    <t>CARMEN DILIA ASTACIO FERNANDEZ</t>
  </si>
  <si>
    <t>OFICIO#539Y540-2014</t>
  </si>
  <si>
    <t>LIC. PRE Y POST DE LA MTRA. ENERCIDA OGANDO OFIC.539Y540-B</t>
  </si>
  <si>
    <t>LLISSEL YUJANNI PEGUERO BAUTISTA</t>
  </si>
  <si>
    <t>OFIC.2014/47-401-B</t>
  </si>
  <si>
    <t>LIC, PRE Y POST DE MSTRA JUANA Y. CONCEPCION OFIC.2014/401-B</t>
  </si>
  <si>
    <t>DELFINA JIMENEZ LOPEZ</t>
  </si>
  <si>
    <t>OFIC.2014/47-444-B</t>
  </si>
  <si>
    <t>LIC, PRE Y POST DE MSTRA SANTA DE LEON A. OFICIO. 2014/444-B</t>
  </si>
  <si>
    <t>ANDREINA ARMANDO DE JESUS</t>
  </si>
  <si>
    <t>OFIC.2014/47-400-B</t>
  </si>
  <si>
    <t>LIC, PRE Y POST DE MSTRA ROSALINA GONZALEZ, OFIC.2014/400-B</t>
  </si>
  <si>
    <t>VIRTUDES PANIAGUA</t>
  </si>
  <si>
    <t>OFICIO#76Y77B-2014</t>
  </si>
  <si>
    <t>LIC. PRE Y POST NATAL DE LA MTRA. MIGUELINA AMAD OF. #76Y77B</t>
  </si>
  <si>
    <t>DORA SANCHEZ TAPIA</t>
  </si>
  <si>
    <t>OFICIO 530-531/2014</t>
  </si>
  <si>
    <t>LIC PRE Y POST NATAL DE LA MTRA. ANNY RHINA BAEZ A.</t>
  </si>
  <si>
    <t>ANA LUISA FAMILIA REYES</t>
  </si>
  <si>
    <t>OFIC.2014/47-457-B</t>
  </si>
  <si>
    <t>LIC, PRE Y POST DE MSTRA FLORENTINA CRUZ L. OFIC.2014/457-B</t>
  </si>
  <si>
    <t>REYS  FRANCISCO ARIAS CAMPUSANO</t>
  </si>
  <si>
    <t>OFIC.#470-471-B-2014</t>
  </si>
  <si>
    <t>LIC. PRE Y POST NATAL DE LA MTRA.INGRID SEPULVE  OF.#470-471</t>
  </si>
  <si>
    <t>ROSANGELA  SANTANA HERNADEZ</t>
  </si>
  <si>
    <t>OFICIO#468Y469B-2014</t>
  </si>
  <si>
    <t>LIC. PRE Y POST NATAL DE LA MTRA.ELIZABETH CONS OF.468Y469-B</t>
  </si>
  <si>
    <t>JAIRO BIENVENIDO POLANCO RAMOS</t>
  </si>
  <si>
    <t>OFIC.2014/47-375-B</t>
  </si>
  <si>
    <t>LIC, PRE Y POST DE MSTRA MILAGROS DE J. ALVAREZ, OF.2014/375</t>
  </si>
  <si>
    <t>MIRIAN ANTONIA SUAREZ CRUZ DE VENTURA</t>
  </si>
  <si>
    <t>OFIC.2014/47-378-B</t>
  </si>
  <si>
    <t>LIC, PRE Y POST DE MSTRA WENDY M. BENITEZ, OF.2014/378-B</t>
  </si>
  <si>
    <t>BRUNILDA COLON VICIOSO</t>
  </si>
  <si>
    <t>OFIC.2014/47-439-B</t>
  </si>
  <si>
    <t>LIC, PRE Y POST DE MSTRA MARITZA DE J. FDEZ. OFIC. 2014/439-</t>
  </si>
  <si>
    <t>JOHANNA  ALTAGRACIA VALDEZ TAPIA</t>
  </si>
  <si>
    <t>OFIC.2014/47-497-B</t>
  </si>
  <si>
    <t>LORENZO ALVAREZ PICHARDO</t>
  </si>
  <si>
    <t>OFICIO#548Y549-2014</t>
  </si>
  <si>
    <t>LIC. PRE Y POST DE LA MTRA. DANILDA RAMIREZ R. OF.548Y549-B</t>
  </si>
  <si>
    <t>KELIN  LEONARDA RIVERA PUJOLS</t>
  </si>
  <si>
    <t>OFIC.2014/47-399-B</t>
  </si>
  <si>
    <t>LIC, PRE Y POST DE MSTRA LEISYS A. SOSA DOÑE OFIC.2014/399-B</t>
  </si>
  <si>
    <t>REMEDITA  LUIS BATISTA</t>
  </si>
  <si>
    <t>OFIC. #536/537B-2014</t>
  </si>
  <si>
    <t>LIC. PRE Y POST NATAL DE LA MTRA. ROSA IRIS DE LOS SANTOS</t>
  </si>
  <si>
    <t>SANDRA  MASSIEL BREA ALCANTARA</t>
  </si>
  <si>
    <t>OFICIO#541Y542B-2014</t>
  </si>
  <si>
    <t>LIC. PRE Y POST NATAL LA MTRA. LIDIA FLORES  OFIC.541Y542-B</t>
  </si>
  <si>
    <t>IRENE DEL ROSARIO MEDINA</t>
  </si>
  <si>
    <t>OFICIO 451-452/2014</t>
  </si>
  <si>
    <t>LIC PRE Y POST NATAL DE LA MTRA. ANA ROSA FRANCES</t>
  </si>
  <si>
    <t>DULCE MARIA ULERIO HERNANDEZ</t>
  </si>
  <si>
    <t>NCF0000000112</t>
  </si>
  <si>
    <t>SERVICIO LEGALIZACION CONTRATO DE COMPRAVENTA DE INMUEBLE</t>
  </si>
  <si>
    <t>SEG. PENS. SERV. PRESTADOS, PERIODO FEB-MARZO, OFIC. 345/14</t>
  </si>
  <si>
    <t>SEG. SALUD SERV. PRESTADOS, PERIODO FEB-MARZO, OFIC. 345/14</t>
  </si>
  <si>
    <t>ISABEL  MARIA MIESES VALDEZ</t>
  </si>
  <si>
    <t>OFIC.2014/398-B</t>
  </si>
  <si>
    <t>LIC, PRE Y POST DE MSTRA ROSA A. PIMENTEL OFIC.2014/398-B</t>
  </si>
  <si>
    <t>FATIMA RAMONA  MENDEZ</t>
  </si>
  <si>
    <t>OFICIO 661-B/2014</t>
  </si>
  <si>
    <t>LIC PRE Y POST NATAL DE LA MTRA. REBECA SUJEIRIS MEJIA ORTIZ</t>
  </si>
  <si>
    <t>GLADYS AURORA CIPRIAN ORTIZ</t>
  </si>
  <si>
    <t>OFICIO 657-B/2014</t>
  </si>
  <si>
    <t>LIC PRE Y POST NATAL DE LA MTRA.  CANDIDA LUISA LOPEZ MATOS</t>
  </si>
  <si>
    <t>DEYANIRA ALCANTARA</t>
  </si>
  <si>
    <t>OFIC. 125/2014</t>
  </si>
  <si>
    <t>PARA CUBRIR GASTOS DE PARTICIPACION DE LA DIR. DE DESC. EDUC</t>
  </si>
  <si>
    <t>MARTHA BERENICE ESTRADA  TAVAREZ</t>
  </si>
  <si>
    <t>OFICIO 662-B/2014</t>
  </si>
  <si>
    <t>AIDA PEGUERO TORRES</t>
  </si>
  <si>
    <t>OFIC.2014/405/404-B</t>
  </si>
  <si>
    <t>LIC, PRE Y POST DE MSTRA YANNERIS A. VARGAS OF.2014/405/404B</t>
  </si>
  <si>
    <t>ROSA MARIA CORREA GOMEZ</t>
  </si>
  <si>
    <t>OFIC.2014/483/484-B</t>
  </si>
  <si>
    <t>LIC, PRE Y POST DE MSTRA KENNIS RIVERA R. OF.2014/483/484-B</t>
  </si>
  <si>
    <t>YDANIA PILAR CHAVEZ</t>
  </si>
  <si>
    <t>OFIC.14/388/13/1024B</t>
  </si>
  <si>
    <t>LIC, PRE Y POST DE MSTRA VENTURA S.PAREDES OF.14/388/13/1024</t>
  </si>
  <si>
    <t>OFIC.2013/1024-B</t>
  </si>
  <si>
    <t>LIC, PRE Y POST DE MSTRA VENTURA S.PAREDES OF.2013/1024-B</t>
  </si>
  <si>
    <t>LAREN  SUGEY PEÑA ROJAS</t>
  </si>
  <si>
    <t>OFIC.2014/371/370-B</t>
  </si>
  <si>
    <t>LIC, PRE Y POST DE MSTRA XIOMARA MATEO J. OFIC.2014/371/370B</t>
  </si>
  <si>
    <t>FRANCISCA ALTAGRACIA SANTOS MARTINEZ</t>
  </si>
  <si>
    <t>OFIC.2014/397-B</t>
  </si>
  <si>
    <t>LIC, PRE Y POST DE MSTRA ROSA A. PIMENTEL OFIC.2014/397-B</t>
  </si>
  <si>
    <t>MARTHA DE LOS SANTOS DE LOS S.</t>
  </si>
  <si>
    <t>OFIC.2014/463/464-B</t>
  </si>
  <si>
    <t>LIC, PRE Y POST DE MSTRA JOCELYN A. DE JESUS OF.2014/463/464</t>
  </si>
  <si>
    <t>MARIA CRISTINA MENDOZA HEREDIA</t>
  </si>
  <si>
    <t>OFIC.2014/386-B</t>
  </si>
  <si>
    <t>LIC, PRE Y POST DE MSTRA DANILSA M. FRIAS A. OFIC.2014/386-B</t>
  </si>
  <si>
    <t>JULIA GONZALEZ PUELLO</t>
  </si>
  <si>
    <t>OFIC.2014/391/392-B</t>
  </si>
  <si>
    <t>LIC, PRE Y POST DE MSTRA SOBEIDA N. MARTINEZ OF.2014/391/392</t>
  </si>
  <si>
    <t>CONSTANCIA DEYANIRA UBRI</t>
  </si>
  <si>
    <t>OFICIO  505-B/2014</t>
  </si>
  <si>
    <t>LIC PRE Y POST NATAL DE LA MTRA.  SANTA ROBERTA BAEZ BAEZ</t>
  </si>
  <si>
    <t>ANASTACIA AMADOR FRANCO</t>
  </si>
  <si>
    <t>OFICIO 506-B/2014</t>
  </si>
  <si>
    <t>FIORDALIZA VILLAR SIERRA</t>
  </si>
  <si>
    <t>OFICIO 656-B/2014</t>
  </si>
  <si>
    <t>ESTEBANIA GALVEZ VASQUEZ</t>
  </si>
  <si>
    <t>OFIC.14/389/13/1016B</t>
  </si>
  <si>
    <t>LIC, PRE Y POST MSTRA YANIRE HEREDIA, OF,2014/389/2013/1016B</t>
  </si>
  <si>
    <t>ANA LETICIA SEPULVEDA DE LOS SANTOS</t>
  </si>
  <si>
    <t>OFIC.2014/651/652-B</t>
  </si>
  <si>
    <t>LIC, PRE Y POST DE MSTRA NIURKA I. DE LA CRUZ OF.14/651/652-</t>
  </si>
  <si>
    <t>LUISA NELYS SANTANA PALMER</t>
  </si>
  <si>
    <t>OFIC.2014/415/416-B</t>
  </si>
  <si>
    <t>LIC, PRE Y POST DE MSTRA CLEURYS N. TAPIA,OF.2014/415/416-B</t>
  </si>
  <si>
    <t>LEOCADIO ALCANTARA VALDEZ</t>
  </si>
  <si>
    <t>OFICIO 507-508/2014</t>
  </si>
  <si>
    <t>LIC PRE Y POST NATAL DE LA MTRA. ARLETTE CAROLINA MATEO VASQ</t>
  </si>
  <si>
    <t>ALEXANDER RAMON FAMILIA</t>
  </si>
  <si>
    <t>OFICIO 528-529/2014</t>
  </si>
  <si>
    <t>LIC PRE Y POST NATAL DE LA MTRA.LINDA VELOZ RAMIREZ</t>
  </si>
  <si>
    <t>MARIA DE LA CRUZ CASTILLO RODRIGUEZ</t>
  </si>
  <si>
    <t>OFIC.2014/374/373-B</t>
  </si>
  <si>
    <t>LIC, PRE Y POST MSTRA YUDERKY A. DE LA ROSA OF.2014/374/373B</t>
  </si>
  <si>
    <t>ENNY  BERENICE GOMEZ GOMEZ</t>
  </si>
  <si>
    <t>OFIC.2014/1499/409-B</t>
  </si>
  <si>
    <t>LIC, PRE Y POST DE LA MSTRA GRISELYS J. PEÑA, OFIC. 1499/409</t>
  </si>
  <si>
    <t>YOANNETTE MITCHELL NIEVES</t>
  </si>
  <si>
    <t>OFIC.2014/480/481-B</t>
  </si>
  <si>
    <t>LIC, PRE Y POST DE MSTRA LENIS ALT. POLANCO OF.2014/480/481B</t>
  </si>
  <si>
    <t>GISELA CONCEPCION ARAUJO</t>
  </si>
  <si>
    <t>OFIC.2014/495/496-B</t>
  </si>
  <si>
    <t>LIC, PRE Y POST DE MSTRA MARY FIGUEREO F.OFIC2014/495/496-B</t>
  </si>
  <si>
    <t>WINTER ALBERTO DIAZ RAMIREZ</t>
  </si>
  <si>
    <t>OFICIO 518-519/2014</t>
  </si>
  <si>
    <t>LIC PRE Y POST NATAL DE LA MTRA. MILAIDIS JOSEFINA R. REYES</t>
  </si>
  <si>
    <t>NELLY ALTAGRACIA PENA MENDEZ</t>
  </si>
  <si>
    <t>OFICIO 639-640/2014</t>
  </si>
  <si>
    <t>LIC PRE Y POST NATAL DE LA MTRA. CALRIBEL M. RODRIGUEZ VILOR</t>
  </si>
  <si>
    <t>MAYELIN IGLESIAS REYES</t>
  </si>
  <si>
    <t>OFIC.2014/503/504-B</t>
  </si>
  <si>
    <t>LIC, PRE Y POST DE MSTRA ANA S. MORA G.OFIC.2014/503/504-B</t>
  </si>
  <si>
    <t>DILENIA DEL CARMEN CAMPOS PEREZ</t>
  </si>
  <si>
    <t>OFICIO 644-645/2014</t>
  </si>
  <si>
    <t>LIC PRE Y POST NATAL DE LA MTRA. RAFAELINA DEL CARMEN TAPIA</t>
  </si>
  <si>
    <t>ELIZABETH FRANCISCO CABRERA</t>
  </si>
  <si>
    <t>OFICIO 516-B/2014</t>
  </si>
  <si>
    <t>LIC PRE Y POST NATAL DE LA MTRA.  ROSELIA ALT.PEREZ GARCIA</t>
  </si>
  <si>
    <t>TEMPORA MARIA MINAYA RINCON</t>
  </si>
  <si>
    <t>OFIC.2014/380/381-B</t>
  </si>
  <si>
    <t>LIC, PRE Y POST DE MSTRA ANNY TATIS METZ OFIC.2014/380/381-B</t>
  </si>
  <si>
    <t>ANGELA ALTAGRACIA LIMA ZAPATA</t>
  </si>
  <si>
    <t>OFICIO 510-511/2014</t>
  </si>
  <si>
    <t>LIC PRE Y POST NATAL DE LA MTRA. ALIDA DEL CARMEN  FERREIRAS</t>
  </si>
  <si>
    <t>JUDITH DE DIOS NOLBERTO</t>
  </si>
  <si>
    <t>OFIC.2014/440/441-B</t>
  </si>
  <si>
    <t>LIC, PRE Y POST DE MSTRA DILENIA CAPELLAN, OFIC.2014/440/441</t>
  </si>
  <si>
    <t>ROSA MARIA GUZMAN DE LA CRUZ</t>
  </si>
  <si>
    <t>OFIC.2014/412/414-B</t>
  </si>
  <si>
    <t>LIC, PRE Y POST LA MSTRA KENIA A. PICHARDO, OF. 2014/412/414</t>
  </si>
  <si>
    <t>MARIA DOMINGA TEJADA HERRERA</t>
  </si>
  <si>
    <t>OFIC.2014/492/493-B</t>
  </si>
  <si>
    <t>LIC, PRE Y POST DE MSTRA SANTA A. DE PAULA, OF.2014/492/493-</t>
  </si>
  <si>
    <t>ETIFANIA ALTAGRACIA PEREZ GONZALEZ</t>
  </si>
  <si>
    <t>oFIC.2014/384/385-B</t>
  </si>
  <si>
    <t>LIC, PRE Y POST DE MSTRA CARMEN A. BLANCO OF.2014/384/385-B</t>
  </si>
  <si>
    <t>LUATHANY FRANCISCA PEREZ MELO</t>
  </si>
  <si>
    <t>OFICIO 513-515/2014</t>
  </si>
  <si>
    <t>LIC PRE Y POST NATAL DE LA MTRA. WENDY MARITZA ROMERO ALCANT</t>
  </si>
  <si>
    <t>DOLLYS MARTINEZ BRIOSO</t>
  </si>
  <si>
    <t>OFIC.2014/437/438-B</t>
  </si>
  <si>
    <t>LIC, PRE Y POST LA MSTRA YISSELL DIAZ C, OFIC.2014/437/438-B</t>
  </si>
  <si>
    <t>ROHANNY DE JESUS VERAS REYES</t>
  </si>
  <si>
    <t>OFICIO 517-B/2014</t>
  </si>
  <si>
    <t>MERY ALTAGRACIA RIJO REYES</t>
  </si>
  <si>
    <t>OFIC.2014/498/499-B</t>
  </si>
  <si>
    <t>LIC, PRE Y POST DE MSTRA GRISSEL REYES M.OF.2014/498/499-B</t>
  </si>
  <si>
    <t>JOSEFINA CASTRO MARTE</t>
  </si>
  <si>
    <t>OFIC.2014/445/446-B</t>
  </si>
  <si>
    <t>LIC, PRE Y POST DE MSTRA MINIERBA V. RINCON OFC.2014/445/446</t>
  </si>
  <si>
    <t>JENNIFFER MOTA ARACENA</t>
  </si>
  <si>
    <t>OFICIO 663-664/2014</t>
  </si>
  <si>
    <t>LIC PRE Y POST NATAL DE LA MTRA. KATY ELIZABETH FAMILIA</t>
  </si>
  <si>
    <t>ROSMERIS ELIZABETH GOMEZ ACOSTA</t>
  </si>
  <si>
    <t>OFIC.2014/478/479-B</t>
  </si>
  <si>
    <t>LIC, PRE Y POST DE MSTRA LIDIA M. JAQUEZ, OFIC.2014/478/479B</t>
  </si>
  <si>
    <t>HILARIA LAURENCIO GIRON</t>
  </si>
  <si>
    <t>OFIC.2014/402/403-B</t>
  </si>
  <si>
    <t>LIC, PRE Y POST DE MSTRA TOMASINA HQUEZ. OFIC.2014/402/403-B</t>
  </si>
  <si>
    <t>DILCIA  MARGARITA SANTANA</t>
  </si>
  <si>
    <t>OFICIO #466</t>
  </si>
  <si>
    <t>LIC. PRE Y POST NATAL DE MSTRA. NATIVIDAD M. OFIC. 466-B/14</t>
  </si>
  <si>
    <t>NORCA YANET HENRIQUEZ ACOSTA</t>
  </si>
  <si>
    <t>OFICIO #434B</t>
  </si>
  <si>
    <t>LIC. PRE Y POST NATAL DE MTRA. FELICITA CONTRERAS. #434-2014</t>
  </si>
  <si>
    <t>ANGELA  VARGAS CUEVAS</t>
  </si>
  <si>
    <t>OFICIO #465</t>
  </si>
  <si>
    <t>LIC. PRE Y POST NATAL DE MSTRA. NATIVIDAD M. OFIC. 465-B/14</t>
  </si>
  <si>
    <t>YUDELKA MAÑON MIRANDA</t>
  </si>
  <si>
    <t>OFICIO #514B</t>
  </si>
  <si>
    <t>LIC. PRE Y POST NATAL DE LA MTRA. JULIA TORRES. #514-B/2014</t>
  </si>
  <si>
    <t>YAHAIRA MARGARITA JARVIS RAMIREZ</t>
  </si>
  <si>
    <t>OFICIO 382-B/2014</t>
  </si>
  <si>
    <t>LIC PRE Y POST NATAL DE LA MTRA. YAHAIRA MARGARITA JARVIS RA</t>
  </si>
  <si>
    <t>FATIMA DE LEON LORENZO</t>
  </si>
  <si>
    <t>OFICIO #435B</t>
  </si>
  <si>
    <t>LIC. PRE Y POST NATAL DE MTRA. FELICITA CONTRERAS. #435-2014</t>
  </si>
  <si>
    <t>LOURDES MARIA CASTILLO BENITEZ</t>
  </si>
  <si>
    <t>OFICIO #453B</t>
  </si>
  <si>
    <t>LIC. PRE Y POST NATAL DE LA MTRA. JULIA TORRES. #453-B/2014</t>
  </si>
  <si>
    <t>SANTO LUIS SANTANA GUERRERO</t>
  </si>
  <si>
    <t>OFICIO 461-B/2014</t>
  </si>
  <si>
    <t>LIC PRE POST NATAL DE LA MTRA. FRANCIA ALT. BERNABE ENCARNAC</t>
  </si>
  <si>
    <t>PERCEBERADA MELANIA MARTINEZ AYBAR</t>
  </si>
  <si>
    <t>OFICIO 462-B/2014</t>
  </si>
  <si>
    <t>JOSEFINA OTAÑO PEREZ</t>
  </si>
  <si>
    <t>OFICIO.474/475-2014</t>
  </si>
  <si>
    <t>LIC PRE Y POST NATAL DE MSTRA. FLOR I. MONTILLA OF.475/474-B</t>
  </si>
  <si>
    <t>DILENIA DEL CARMEN VALERIO DOMINGUEZ</t>
  </si>
  <si>
    <t>OFICIO 634-B/2014</t>
  </si>
  <si>
    <t>LIC PRE POST NATAL DE LA MTRA. JULISSA RAFAELINA VERAS REYNO</t>
  </si>
  <si>
    <t>OFICIO 647-B/2014</t>
  </si>
  <si>
    <t>LIC PRE POST NATAL DE LA MTRA. CAROLINA MERCESES VASQUE ZFIR</t>
  </si>
  <si>
    <t>ALBANIA CONSUELO TAVAREZ GARCIA</t>
  </si>
  <si>
    <t>OFICIO 635-B/2014</t>
  </si>
  <si>
    <t>ARACELYS DEL CARMEN FILPO CEPEDA</t>
  </si>
  <si>
    <t>OFICIO 648-B/2014</t>
  </si>
  <si>
    <t>JUANA MERCEDES SANDOVAL SANCHEZ</t>
  </si>
  <si>
    <t>OFICIO #544B</t>
  </si>
  <si>
    <t>LIC. PRE Y POST NATAL LA MSTRA.YOSELYN SANCHEZ. OF.544-2014</t>
  </si>
  <si>
    <t>SILVERIA CLARA LUZ LOPEZ</t>
  </si>
  <si>
    <t>OFICIO 638-B/2014</t>
  </si>
  <si>
    <t>LIC PRE POST NATAL DE LA MTRA. BELKIS ALT. PICHARDO RODRIGUE</t>
  </si>
  <si>
    <t>ANA HILDA MERCEDES COLON</t>
  </si>
  <si>
    <t>OFICIO 637-B/2014</t>
  </si>
  <si>
    <t>ALTAGRACIA BARRERA OSORIA</t>
  </si>
  <si>
    <t>OFICIO #521B</t>
  </si>
  <si>
    <t>LIC. PRE Y POST NATAL DE MSTRA.ANGELA ESTRELLA. 521-2014</t>
  </si>
  <si>
    <t>LEONEL  ANTONIO LOPEZ ROJAS</t>
  </si>
  <si>
    <t>OFICIO #520B</t>
  </si>
  <si>
    <t>LIC. PRE Y POST NATAL DE MSTRA.ANGELA ESTRELLA. 520-2014</t>
  </si>
  <si>
    <t>ERIDANIA  ANTONIA GARCIA DISLA</t>
  </si>
  <si>
    <t>OFICIO #533B</t>
  </si>
  <si>
    <t>LIC. PRE Y POST NATAL DE LA MTRA.YAJAIRA ROSARIO. #533-2014</t>
  </si>
  <si>
    <t>ANA MARIA  POLANCO ALMANZAR</t>
  </si>
  <si>
    <t>OFICIO #532B</t>
  </si>
  <si>
    <t>LIC. PRE Y POST NATAL DE LA MTRA.YAJAIRA ROSARIO. #532-2014</t>
  </si>
  <si>
    <t>WENDYS  ESPERANZA  DE LA CRUZ OVALLE</t>
  </si>
  <si>
    <t>OFIC.14/390/13/1055B</t>
  </si>
  <si>
    <t>LIC. PRE Y POST DE MSTRA MERI A. GARCIA OFIC.14/390/13/1055B</t>
  </si>
  <si>
    <t>MAYRA ELIZABETH MOJICA PEREZ</t>
  </si>
  <si>
    <t>OFICIO. 387-B /2014</t>
  </si>
  <si>
    <t>LIC. PRE Y POST DE MSTRA DANILSA M. FRIAS A. OFIC.2014/387-B</t>
  </si>
  <si>
    <t>MARIA ELISA SANTANA VERAS</t>
  </si>
  <si>
    <t>OFICIO 436/2014</t>
  </si>
  <si>
    <t>LIC PRE Y POST NATAL DE LA MTRA. ESTEPHANY ALT. SOTO PEREZ</t>
  </si>
  <si>
    <t>JUANA IRIS CASTILLO CONTRERAS</t>
  </si>
  <si>
    <t>OFICIO 406-407-/2014</t>
  </si>
  <si>
    <t>LIC PRE POST NATAL DE LA MTRA. MARTHA IRIS CASTILLO CONTRERA</t>
  </si>
  <si>
    <t>ARQ ING L &amp; F SRL</t>
  </si>
  <si>
    <t>130277044</t>
  </si>
  <si>
    <t>CONTR. 1594-1</t>
  </si>
  <si>
    <t>DINANYELI MELENDEZ BONILLA</t>
  </si>
  <si>
    <t>CONTR-3377-1</t>
  </si>
  <si>
    <t>SEG. PENSION SALARIOS, MESES MARZO-MAYO/2014, OFIC. 402/14</t>
  </si>
  <si>
    <t>SEG. SALUD SALARIOS, MESES MARZO-MAYO/2014, OFIC. 402/14</t>
  </si>
  <si>
    <t>LEIBNY ELIESSEL RAMON BORGES</t>
  </si>
  <si>
    <t>OFICIO #525-B/2014</t>
  </si>
  <si>
    <t>LIC. PRE Y POST NATAL DE LA MTRA. DEYANIRA PEÑA, OFIC.#525-B</t>
  </si>
  <si>
    <t>ODALIS GUILLERMO PEREZ NINA</t>
  </si>
  <si>
    <t>OFICIO #137</t>
  </si>
  <si>
    <t>CONFERENCISTA PRIMER ENCUENTRO DE ACTUAL. LITERARIA.</t>
  </si>
  <si>
    <t>FIORDALIZA DEL CARMEN POLANCO CRUZ</t>
  </si>
  <si>
    <t>CONTR. 3131</t>
  </si>
  <si>
    <t>CRISTINA RAFAELA ROSARIO ROSARIO</t>
  </si>
  <si>
    <t>NCF-01029529</t>
  </si>
  <si>
    <t>SERV. LEGALIZACION DE CONTRATOS COMPRAVENTA DE INMUEBLE</t>
  </si>
  <si>
    <t>S. PENSIONES, SERV. PREST., FEBRERO Y MARZO, OFIC. 401/14</t>
  </si>
  <si>
    <t>SEG. SALUD, SERV. PREST., FEBRERO Y MARZO, OFIC. 401/14</t>
  </si>
  <si>
    <t>JOSE ROGELIO ESTRELLA RIVAS</t>
  </si>
  <si>
    <t>CONTR. 1537-3</t>
  </si>
  <si>
    <t>DESTINATIONS GROUP SRL</t>
  </si>
  <si>
    <t>130924262</t>
  </si>
  <si>
    <t>NCF-00000010</t>
  </si>
  <si>
    <t>COMPRA DE BOLETO AEREO PARA EL SR. VICTOR GOMEZ V.</t>
  </si>
  <si>
    <t>NCF01688944</t>
  </si>
  <si>
    <t>A010010011500004702</t>
  </si>
  <si>
    <t>RADIO AMISTAD, SRL</t>
  </si>
  <si>
    <t>102317607</t>
  </si>
  <si>
    <t>A010010011500000065</t>
  </si>
  <si>
    <t>A01001001150000776</t>
  </si>
  <si>
    <t>ANGELA TEOLINDA E. FED. CASTRO DIAZ</t>
  </si>
  <si>
    <t>OFIC. 156/2014</t>
  </si>
  <si>
    <t>DANIS PANIAGUA Y PANIAGUA</t>
  </si>
  <si>
    <t>CONTR. 1921-1</t>
  </si>
  <si>
    <t>MINERVA LOPEZ ACEVEDO</t>
  </si>
  <si>
    <t>CONTR.3023-1</t>
  </si>
  <si>
    <t>MARIA DEL CARMEN MINAYA EVANGELISTA</t>
  </si>
  <si>
    <t>CONTR. 1990-1</t>
  </si>
  <si>
    <t>P010010011502075554</t>
  </si>
  <si>
    <t>SEG. PENSION SERV. PREST. AL PERS. DEL ALMACEN, OFIC. 404/14</t>
  </si>
  <si>
    <t>SEG. SALUD SERV. PREST. AL PERS. DEL ALMACEN, OFIC. 404/2014</t>
  </si>
  <si>
    <t>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t>
  </si>
  <si>
    <t>RUDDY ESPINOSA FELIZ</t>
  </si>
  <si>
    <t>CONTR. 3202 ANULADA</t>
  </si>
  <si>
    <t>CONTR. 3202</t>
  </si>
  <si>
    <t>MARINO DELGADO LAGARES</t>
  </si>
  <si>
    <t>CONTR-0200</t>
  </si>
  <si>
    <t>FREDDY FAUSTINO GOICOECHEA RODRIGUEZ</t>
  </si>
  <si>
    <t>CONTR. 3253</t>
  </si>
  <si>
    <t>RAFAEL PEREZ ORAN</t>
  </si>
  <si>
    <t>CONTR-1973</t>
  </si>
  <si>
    <t>LEONEL OCTAVIO DE JS. PIMENTEL PELLERANO</t>
  </si>
  <si>
    <t>CONTR-0063</t>
  </si>
  <si>
    <t>INVERSIONES DOMINICANA AVIGE SRL</t>
  </si>
  <si>
    <t>130894762</t>
  </si>
  <si>
    <t>CONTR. 1991-1</t>
  </si>
  <si>
    <t>A0100100115000000131</t>
  </si>
  <si>
    <t>TRACE INTERNACIONAL, SRL</t>
  </si>
  <si>
    <t>106014117</t>
  </si>
  <si>
    <t>aDQUISICION eQUIPOS TECNOLOGICOS</t>
  </si>
  <si>
    <t>IDENTIFICACIONES COMERCIALES JMB S.R.L</t>
  </si>
  <si>
    <t>130040818</t>
  </si>
  <si>
    <t>A010010011500001187</t>
  </si>
  <si>
    <t>S. PENSIONES, MES DE MARZO, OFIC. #410/2014</t>
  </si>
  <si>
    <t>S. SALUD, MES DE MARZO, OFIC. #410/2014</t>
  </si>
  <si>
    <t>CONTR.1594-2</t>
  </si>
  <si>
    <t>S. SALUD, SERVICIOS PRESTADOS MES DE MAYO, OFIC. #445/2014</t>
  </si>
  <si>
    <t>S. PENSION, SERVICIOS PRESTADOS MES DE MAYO, OFIC. #445/2014</t>
  </si>
  <si>
    <t>SOBEYDA SANCHEZ PEREZ</t>
  </si>
  <si>
    <t>OFICIO #86/2014</t>
  </si>
  <si>
    <t>TRANSPORTE REGIONAL Y DISTRITAL PRUEBAS NACIONALES</t>
  </si>
  <si>
    <t>BERNARDO  DE JESUS  ACOSTA SANTOS</t>
  </si>
  <si>
    <t>FELIX DE LA ROSA MONTAÑO</t>
  </si>
  <si>
    <t>JORGE ABAD SANTOS</t>
  </si>
  <si>
    <t>CONTR-0102</t>
  </si>
  <si>
    <t>CARLOS ALBERTO HENRIQUEZ MARTE</t>
  </si>
  <si>
    <t>NTR.1390-8NULO</t>
  </si>
  <si>
    <t>CONTR.1390-8</t>
  </si>
  <si>
    <t>CASA DIOMEDES, C. X A.</t>
  </si>
  <si>
    <t>101051655</t>
  </si>
  <si>
    <t>CONTR. 0182</t>
  </si>
  <si>
    <t>CONSTRUCTORA BALMOSA, SRL</t>
  </si>
  <si>
    <t>131099025</t>
  </si>
  <si>
    <t>A010010011500000008</t>
  </si>
  <si>
    <t>CONTR-0249-5</t>
  </si>
  <si>
    <t>A10010011502414-Nula</t>
  </si>
  <si>
    <t>A010010011500002414</t>
  </si>
  <si>
    <t>VISANTO MANAGEMENT, INC</t>
  </si>
  <si>
    <t>130531872</t>
  </si>
  <si>
    <t>A010010011500000005</t>
  </si>
  <si>
    <t>MARIO DE LA ROSA LEBRON</t>
  </si>
  <si>
    <t>OFICIO #429-2014</t>
  </si>
  <si>
    <t>INCENTIVOS POR TRABAJOS REALIZADOS MES DE MAYO, DIR. ADMINIS</t>
  </si>
  <si>
    <t>RAMON AMADO PEREZ JIMENEZ</t>
  </si>
  <si>
    <t>KEILI FERRERAS</t>
  </si>
  <si>
    <t>JOSE MARIA PANTALEON BUJOSA MIESES</t>
  </si>
  <si>
    <t>P010010011501810876</t>
  </si>
  <si>
    <t>COMPANIA IMPORT. CENTRO AMERICANA FERNANDEZ P, SRL</t>
  </si>
  <si>
    <t>130274371</t>
  </si>
  <si>
    <t>A010010011500000050</t>
  </si>
  <si>
    <t>JUANA MILAGROS ANDUJAR PAULINO</t>
  </si>
  <si>
    <t>CONTR. 347-7</t>
  </si>
  <si>
    <t>NCF-000289</t>
  </si>
  <si>
    <t>VIAJES REALIZ. EN EL PROCESO DE INAUGURACIONES OFIC. 868/14</t>
  </si>
  <si>
    <t>NCF-000284</t>
  </si>
  <si>
    <t>VIAJES REALIZ. EN EL PROCESO DE INAUGURACIONES OFIC. 867/14</t>
  </si>
  <si>
    <t>NCF-000292</t>
  </si>
  <si>
    <t>VIAJES REALIZ. EN EL PROCESO DE INAUGURACIONES OFIC. 911/14</t>
  </si>
  <si>
    <t>NCF-000297</t>
  </si>
  <si>
    <t>NCF-000300</t>
  </si>
  <si>
    <t>NCF-000275</t>
  </si>
  <si>
    <t>VIAJES REALIZ. EN EL PROCESO DE INAUGURACIONES OFIC. 814/14</t>
  </si>
  <si>
    <t>NCF-000278</t>
  </si>
  <si>
    <t>NCF-000282</t>
  </si>
  <si>
    <t>A010010011500000004</t>
  </si>
  <si>
    <t>A0100100115000000167</t>
  </si>
  <si>
    <t>P010010011501688950</t>
  </si>
  <si>
    <t>HECTOR BIENVENIDO FERRERAS GARCIA</t>
  </si>
  <si>
    <t>MATERIA GRIS PRODUCTIONS C X A.</t>
  </si>
  <si>
    <t>130430675</t>
  </si>
  <si>
    <t>A0100100115000000207</t>
  </si>
  <si>
    <t>A01001001150000019</t>
  </si>
  <si>
    <t>ELVIRA HIDALGO</t>
  </si>
  <si>
    <t xml:space="preserve"> OFIC. #1355/56-2013</t>
  </si>
  <si>
    <t>PAGO LIC PRE Y POST NATAL, A MTRA. AMALIA MINGO 49 DIAS TRAB</t>
  </si>
  <si>
    <t>YOLANDA VASQUEZ MEJIA</t>
  </si>
  <si>
    <t>OFICIO #488-B-2014</t>
  </si>
  <si>
    <t>PAGO LIC PRE Y POST NATAL, A MTRA. CLENNY J CASTILLO 58 DIAS</t>
  </si>
  <si>
    <t>EVELIN  ENCARNACION ENCARNACION</t>
  </si>
  <si>
    <t>OFICIO #535-B-2014</t>
  </si>
  <si>
    <t>PAGO LIC PRE Y POST NATAL, A MTRA. SORANYI MARTINEZ 48 DIAS</t>
  </si>
  <si>
    <t>ROSA IRIS DE LEON GONZALEZ</t>
  </si>
  <si>
    <t>OFICIO #534-B-2014</t>
  </si>
  <si>
    <t>VIRGILIO SEGURA SEGURA</t>
  </si>
  <si>
    <t>CONTR. 3093-1</t>
  </si>
  <si>
    <t>PORFIRIA RINCON</t>
  </si>
  <si>
    <t>OFICIO #485-B-2014</t>
  </si>
  <si>
    <t>PAGO LIC. PRE Y POST NATAL LA MTRA DENNIS MANZANILLO 57 DIAS</t>
  </si>
  <si>
    <t>SUSANA GARCIA JIMENEZ</t>
  </si>
  <si>
    <t>OFICIO #473-B-2014</t>
  </si>
  <si>
    <t>PAGO LIC. PRE Y POST NATAL LA MTRA JOSEFINA DIAZ V.  48 DIAS</t>
  </si>
  <si>
    <t>MERCEDES MARIA REYES ALCANTARAS</t>
  </si>
  <si>
    <t>OF. #450/449-B-2014</t>
  </si>
  <si>
    <t>PAGO LIC. PRE Y POST NATAL LA MTRA ROSSY VILLEGAS 57 DIAS.</t>
  </si>
  <si>
    <t>IRAIDA CELESTE VASQUEZ DEL ROSARIO</t>
  </si>
  <si>
    <t>OF. #490/491-B-2014</t>
  </si>
  <si>
    <t>PAGO LIC. PRE Y POST NATAL LA MTRA NIBELKIS OZORIA 47 DIAS</t>
  </si>
  <si>
    <t>SEFERIN  DIAZ REYES</t>
  </si>
  <si>
    <t>OFICIO #489-B-2014</t>
  </si>
  <si>
    <t>PAGO LIC. PRE Y POST NATAL LA MTRA SOBEIDY POLANCO 57 DIAS</t>
  </si>
  <si>
    <t>YISMEL  ANTONIA PEÑA</t>
  </si>
  <si>
    <t>OFICIO #636-B-2014</t>
  </si>
  <si>
    <t>PAGO LIC. PRE Y POST NATAL MTRA CARMEN MENDEZ 58 DIAS</t>
  </si>
  <si>
    <t>YOHANNA GRISEL CAPELLAN RAMIREZ</t>
  </si>
  <si>
    <t>OFICIO #393-B-2014</t>
  </si>
  <si>
    <t>PAGO LIC. PRE Y POST NATAL LA MTRA ALICIA A. DELGADO 47 DIAS</t>
  </si>
  <si>
    <t>NEHILOT LEODICEA PERALTA ACEVEDO</t>
  </si>
  <si>
    <t>OFICIO #411-B-2014</t>
  </si>
  <si>
    <t>PAGO LIC. PRE Y POST NATAL LA MTRA NERTELISA HDEZ 47 DIAS</t>
  </si>
  <si>
    <t>WENDYS YUBERKIS DUNCAN VALDEZ</t>
  </si>
  <si>
    <t>OFICIO #494-B-2014</t>
  </si>
  <si>
    <t>PAGO LIC. PRE Y POST NATAL LA MTRA GLENIS DE LOS S. 47 DIAS.</t>
  </si>
  <si>
    <t>A010010011500000806</t>
  </si>
  <si>
    <t>NCF-00000806</t>
  </si>
  <si>
    <t>A010010011500000835</t>
  </si>
  <si>
    <t>NCF-00000835</t>
  </si>
  <si>
    <t>A010010011500000828</t>
  </si>
  <si>
    <t>NCF-00000828</t>
  </si>
  <si>
    <t>A010010011500000886</t>
  </si>
  <si>
    <t>NCF-00000886</t>
  </si>
  <si>
    <t>A010010011500000817</t>
  </si>
  <si>
    <t>NCF-00000817</t>
  </si>
  <si>
    <t>A010010011500000778</t>
  </si>
  <si>
    <t>NCF-00000778</t>
  </si>
  <si>
    <t>A010010011500000773</t>
  </si>
  <si>
    <t>NCF-00000773</t>
  </si>
  <si>
    <t>A010010011500000771</t>
  </si>
  <si>
    <t>NCF-00000771</t>
  </si>
  <si>
    <t>A010010011500000769</t>
  </si>
  <si>
    <t>NCF-00000769</t>
  </si>
  <si>
    <t>A010010011500000753</t>
  </si>
  <si>
    <t>NCF-00000753</t>
  </si>
  <si>
    <t>A010010011500000885</t>
  </si>
  <si>
    <t>NCF-00000885</t>
  </si>
  <si>
    <t>A010010011500000842</t>
  </si>
  <si>
    <t>NCF-00000842</t>
  </si>
  <si>
    <t>A010010011500000836</t>
  </si>
  <si>
    <t>NCF-00000836</t>
  </si>
  <si>
    <t>A010010011500000936</t>
  </si>
  <si>
    <t>OFICIO #64-14</t>
  </si>
  <si>
    <t>DIETA AL CNE 3RA. SESION ORDINARIA 2014</t>
  </si>
  <si>
    <t>A01001001150000279</t>
  </si>
  <si>
    <t>NCF-000302</t>
  </si>
  <si>
    <t>PAGO FACTURAS VIAJES INAUGURACIONES DE CENTROS, FACT. 14399</t>
  </si>
  <si>
    <t>NCF-000303</t>
  </si>
  <si>
    <t>PAGO FACTURAS VIAJES INAUGURACION DE CENTROS, FACT.14400</t>
  </si>
  <si>
    <t>NEGOCIOS E INVERSIONES LA RED S.R.L</t>
  </si>
  <si>
    <t>130137129</t>
  </si>
  <si>
    <t>A010010011500000087</t>
  </si>
  <si>
    <t>MARIA YOBON HOSTAL, SRL</t>
  </si>
  <si>
    <t>130945896</t>
  </si>
  <si>
    <t>A01001001150000038</t>
  </si>
  <si>
    <t>A010010011500000039</t>
  </si>
  <si>
    <t>BENJEDI AGUSTIN DIAZ FERREIRA</t>
  </si>
  <si>
    <t>OFICIO #47-2014</t>
  </si>
  <si>
    <t>LICENCIA PRE Y POST NATAL. LA MTRA. ELIZABETH ROD. 39 DIAS</t>
  </si>
  <si>
    <t>CONSTRUCTORA VELOZ DE LA CRUZ, SRL.</t>
  </si>
  <si>
    <t>130430391</t>
  </si>
  <si>
    <t>CONTR. 181-8-NULA</t>
  </si>
  <si>
    <t>CONTR. 181-8</t>
  </si>
  <si>
    <t>P010010011502075556</t>
  </si>
  <si>
    <t>FELIX RAFAEL SANTANA MINAYA.</t>
  </si>
  <si>
    <t>CONTR. 663-3</t>
  </si>
  <si>
    <t>MEIBOL DOMINICANA SRL</t>
  </si>
  <si>
    <t>130757542</t>
  </si>
  <si>
    <t>CONTR. 505-ANTICIPO</t>
  </si>
  <si>
    <t>COMERCIAL MORDIS, SRL</t>
  </si>
  <si>
    <t>131107214</t>
  </si>
  <si>
    <t>NCF0011500001580</t>
  </si>
  <si>
    <t>MARITZA ALTAGRACIA ROSSI QUINTANA  DE PEREZ</t>
  </si>
  <si>
    <t>OFIC. 471/2014</t>
  </si>
  <si>
    <t>MIGUEL CURY MEDINA</t>
  </si>
  <si>
    <t>OFICIO #474-2014</t>
  </si>
  <si>
    <t>PRESTACIONES LABORALES, SEGUN CALCULO DEL MAP.</t>
  </si>
  <si>
    <t>MARCOS ERNESTO FERNANDEZ FELIZ</t>
  </si>
  <si>
    <t>OFICIO #472-2014</t>
  </si>
  <si>
    <t>MARIA  ISABEL TRONCOSO HIRALDO</t>
  </si>
  <si>
    <t>OFICIO #475-2014</t>
  </si>
  <si>
    <t>JUANA HERNANDEZ SEVERINO</t>
  </si>
  <si>
    <t>OFICIO #476-2014</t>
  </si>
  <si>
    <t>EUGENIA PEREZ NOVA</t>
  </si>
  <si>
    <t>OFIC. 488/2014</t>
  </si>
  <si>
    <t>GUSTAVO ANTONIO CABRERA BERROA</t>
  </si>
  <si>
    <t>OFIC. 473/2014</t>
  </si>
  <si>
    <t>CONTR.1594-3</t>
  </si>
  <si>
    <t>NAS EIRL.</t>
  </si>
  <si>
    <t>130171238</t>
  </si>
  <si>
    <t>A0100100115000024975</t>
  </si>
  <si>
    <t>ANA YBELKA COLLADO INFANTE</t>
  </si>
  <si>
    <t>P010010011502512203</t>
  </si>
  <si>
    <t>SERVICIO DE LEGALIZACION ,SORTEO DE OBRAS DE LAS 401 ESCUELA</t>
  </si>
  <si>
    <t>COLEGIO CATOLICO SAN RAFAEL</t>
  </si>
  <si>
    <t>430010383</t>
  </si>
  <si>
    <t>CONTR. 1115-16</t>
  </si>
  <si>
    <t>SEG. DE PENSIONES, SUELDO MES ABRIL 2014</t>
  </si>
  <si>
    <t>SEG. FAM. DE SALUD, SUELDO MES ABRIL 2014</t>
  </si>
  <si>
    <t>JULIO CESAR HENRIQUEZ</t>
  </si>
  <si>
    <t>P010010011502421002</t>
  </si>
  <si>
    <t>SABINO FIDEL MORLA ORTEGA</t>
  </si>
  <si>
    <t>CONTR. 2217-1</t>
  </si>
  <si>
    <t>RUDY ANTONIO CASTILLO TAVERAS</t>
  </si>
  <si>
    <t>R. #1494-03.NULO</t>
  </si>
  <si>
    <t>CONTR. #1494-03</t>
  </si>
  <si>
    <t>FERTI-IRRIGACION DOMINICANA SRL</t>
  </si>
  <si>
    <t>130662517</t>
  </si>
  <si>
    <t>CONTR. 1053 Y 159</t>
  </si>
  <si>
    <t>FAUSTINO EMILIO UREÑA CEBALLOS</t>
  </si>
  <si>
    <t>CONTR.281-#1-NULO</t>
  </si>
  <si>
    <t>CONTR.281-#1</t>
  </si>
  <si>
    <t>SEG. DE PENS. SERVICIOS PRESTADOS MESES ENE. Y JUN./2014.</t>
  </si>
  <si>
    <t>SEG. FAM. SALUD. SERVICIOS PRESTADOS MESES ENE. Y JUN./2014.</t>
  </si>
  <si>
    <t>SANDY ANTONIO MARTE SANTOS</t>
  </si>
  <si>
    <t>OFICIO #514/2014</t>
  </si>
  <si>
    <t>PRESTACIONES LABORALES SEGUN CALCULOS DEL MAP.</t>
  </si>
  <si>
    <t>MARIA ELENA  DUVAL CUEVAS</t>
  </si>
  <si>
    <t>OFICIO #494/2014</t>
  </si>
  <si>
    <t>CONTR.  #27-2</t>
  </si>
  <si>
    <t>CONTR. 1258-2</t>
  </si>
  <si>
    <t>JULIVIOT FLORISTERIA, SRL</t>
  </si>
  <si>
    <t>130645035</t>
  </si>
  <si>
    <t>OFICIO #250-2014</t>
  </si>
  <si>
    <t>PAGO POR SERVICIOS PRESTADOS CORRESP. A JUNIO Y JULIO/14</t>
  </si>
  <si>
    <t>OFICIO #450-2014</t>
  </si>
  <si>
    <t>A030030011500025242</t>
  </si>
  <si>
    <t>SERVICIO DE CONSUMO DE COMBUSTIBLE DE PRUEBAS NACIONALES</t>
  </si>
  <si>
    <t>JUANA BLANCO OTENWALDER</t>
  </si>
  <si>
    <t>CONTR-1575-10</t>
  </si>
  <si>
    <t>SANTA YVELISSE GONZALEZ GONZALEZ</t>
  </si>
  <si>
    <t>CONTR-001-6</t>
  </si>
  <si>
    <t>CATERING 2000 S R L</t>
  </si>
  <si>
    <t>122002952</t>
  </si>
  <si>
    <t>A01001001150000726</t>
  </si>
  <si>
    <t>A010010011500001468</t>
  </si>
  <si>
    <t>A010010011500001467</t>
  </si>
  <si>
    <t>A010010011500000057</t>
  </si>
  <si>
    <t>A010010011500001586</t>
  </si>
  <si>
    <t>JUAN SILVERIO GARCIA NUÑEZ</t>
  </si>
  <si>
    <t>CONTR.354-14</t>
  </si>
  <si>
    <t>A01001001150728NULA</t>
  </si>
  <si>
    <t>A010010011500000728</t>
  </si>
  <si>
    <t>P010010011502075542</t>
  </si>
  <si>
    <t>P010010011502311445</t>
  </si>
  <si>
    <t>FLEURY SILVIO ENCARNACION POLANCO</t>
  </si>
  <si>
    <t>CONTR. 2519-8</t>
  </si>
  <si>
    <t>INFO PUBLICITY, SRL</t>
  </si>
  <si>
    <t>130865231</t>
  </si>
  <si>
    <t>OFICIO #1150</t>
  </si>
  <si>
    <t>DEDUCIBLE CORRESP. RECLAMACION ACCID. DE TRANSITO #173398</t>
  </si>
  <si>
    <t>A010010011500003032</t>
  </si>
  <si>
    <t>DEDUCIBLE RECLAM. DEL ACCIDENTE DE TRANSITO #186340</t>
  </si>
  <si>
    <t>SEG. DE PENSIONES, SERV. PREST. MESES DEJADOS PERCIBIR</t>
  </si>
  <si>
    <t>SEG. FAM. DE SALUD, SERV. PREST. MESES DEJADOS PERCIBIR</t>
  </si>
  <si>
    <t>A010010011500000892</t>
  </si>
  <si>
    <t>A010010011500000970</t>
  </si>
  <si>
    <t>A010010011500000922</t>
  </si>
  <si>
    <t>ESCUELAS RADIOFONICAS SANTA MARIA, INC.</t>
  </si>
  <si>
    <t>403012818</t>
  </si>
  <si>
    <t>CONTR.2777-1</t>
  </si>
  <si>
    <t>A010010011500000536</t>
  </si>
  <si>
    <t>A010010011500000537</t>
  </si>
  <si>
    <t>A010010011500001528</t>
  </si>
  <si>
    <t>A010010011500001529</t>
  </si>
  <si>
    <t>SEG. DE PENSIONES, SERV. PREST. DESDE OCT-2011 A ENE-2014</t>
  </si>
  <si>
    <t>SEG. FAM. DE SALUD, SERV. PREST. DESDE OCT-2011 A ENE-2014</t>
  </si>
  <si>
    <t>P010010011502499608</t>
  </si>
  <si>
    <t>MARIA ALTAGRACIA TURBI EVANGELISTA</t>
  </si>
  <si>
    <t>P010010011501994633</t>
  </si>
  <si>
    <t>SERVICIOS DE NOTAR,SOBRES TERMINACION Y ADAPTACION A TANDA E</t>
  </si>
  <si>
    <t>TRANSFERENCIA A LAS INSTITUCIONES PUBLICAS</t>
  </si>
  <si>
    <t>423000589</t>
  </si>
  <si>
    <t>A010010011500000784</t>
  </si>
  <si>
    <t>A01001001150000063</t>
  </si>
  <si>
    <t>A0100100115000001886</t>
  </si>
  <si>
    <t>A0100100115000001901</t>
  </si>
  <si>
    <t>TELEVIADUCTO, SRL</t>
  </si>
  <si>
    <t>106001201</t>
  </si>
  <si>
    <t>A010010011500000091</t>
  </si>
  <si>
    <t>A010010011500000047</t>
  </si>
  <si>
    <t>A010030021500005820</t>
  </si>
  <si>
    <t>A010030021500005821</t>
  </si>
  <si>
    <t>PENSION, SERV. PRESTADOS, MES DE JULIO/2014, OFIC. 569</t>
  </si>
  <si>
    <t>SALUD, SERV. PRESTADOS, MES DE JULIO/2014, OFIC. 569</t>
  </si>
  <si>
    <t>MIRIAM AURELIA LAMARCHE FEBLES</t>
  </si>
  <si>
    <t>OFICIO DRH/558/2014</t>
  </si>
  <si>
    <t>GENRRY YOVANY SEVERINO MARTES</t>
  </si>
  <si>
    <t>OFICIO DRH/542/2014</t>
  </si>
  <si>
    <t>LUZ AMELIA DEL CARMEN BURGOS PAULINO</t>
  </si>
  <si>
    <t>OFICIO DRH/560/2014</t>
  </si>
  <si>
    <t>IRIS DE LEON CONTRERAS</t>
  </si>
  <si>
    <t>OFICIO DRH/559/2014</t>
  </si>
  <si>
    <t>JOSE ALFONSO JOGA</t>
  </si>
  <si>
    <t>OFICIO # 557-2014</t>
  </si>
  <si>
    <t>PRESTACIONES LABORALES, SEGUN CALCULOS DE INDEMNIZACION</t>
  </si>
  <si>
    <t>BAKERSTREET HOLDINGS, SRL</t>
  </si>
  <si>
    <t>130749531</t>
  </si>
  <si>
    <t>A040010011500000013</t>
  </si>
  <si>
    <t>RAQUEL AWILDA GONZALEZ GONZALEZ</t>
  </si>
  <si>
    <t>A010010011500000012</t>
  </si>
  <si>
    <t>SIDERDOM CONSTRUCTORA, SRL</t>
  </si>
  <si>
    <t>130980969</t>
  </si>
  <si>
    <t>A010010011500000002</t>
  </si>
  <si>
    <t>A010010011500000073</t>
  </si>
  <si>
    <t>A010010011500000072</t>
  </si>
  <si>
    <t>FRANCO RAMON MATEO</t>
  </si>
  <si>
    <t>CONTR. 0681-17</t>
  </si>
  <si>
    <t>CARVAJAL BUS SRL</t>
  </si>
  <si>
    <t>130018707</t>
  </si>
  <si>
    <t>A010010011500001006</t>
  </si>
  <si>
    <t>A010010011500001009</t>
  </si>
  <si>
    <t>AUTOMOTRIZ COSME PEÑA S .R.L</t>
  </si>
  <si>
    <t>102338353</t>
  </si>
  <si>
    <t>A010010011500002108</t>
  </si>
  <si>
    <t>ZAIDA JOSELYN MONTES DE OCA ORTIZ</t>
  </si>
  <si>
    <t>A0100100115000046</t>
  </si>
  <si>
    <t>DAVID RUIZ PEREZ</t>
  </si>
  <si>
    <t>A01001001150000013</t>
  </si>
  <si>
    <t>P010010011502216923</t>
  </si>
  <si>
    <t>PALA PRODUCTIONS, SRL</t>
  </si>
  <si>
    <t>130808473</t>
  </si>
  <si>
    <t>A01001001150000003</t>
  </si>
  <si>
    <t>A010010011500001600</t>
  </si>
  <si>
    <t>YDRITZA ELIZABETH SANZ TEJEDA</t>
  </si>
  <si>
    <t>OFICIO #391/2014</t>
  </si>
  <si>
    <t>TRANSPORTE PARTICIP. EN TALLERES DE FORM. CAPAC. VERANO 2014</t>
  </si>
  <si>
    <t>CONTR.0249-6</t>
  </si>
  <si>
    <t>CONTR. 354-15</t>
  </si>
  <si>
    <t>A010010011500503</t>
  </si>
  <si>
    <t>A010010011500483</t>
  </si>
  <si>
    <t>GRUPO ASAMIRA, SRL</t>
  </si>
  <si>
    <t>131028748</t>
  </si>
  <si>
    <t>A01001001150003</t>
  </si>
  <si>
    <t>P010010011502075588</t>
  </si>
  <si>
    <t>ARCHIVO GENERAL DE LA NACION</t>
  </si>
  <si>
    <t>401036924</t>
  </si>
  <si>
    <t>NCF-0000036</t>
  </si>
  <si>
    <t>"ESPECIALIZACION EN TECNICAS DE EDICION", OFIC. #151/2014</t>
  </si>
  <si>
    <t>A010010011500000003</t>
  </si>
  <si>
    <t>F P EXPO &amp; GRAPHIK S A</t>
  </si>
  <si>
    <t>130387508</t>
  </si>
  <si>
    <t>A01001001150000214</t>
  </si>
  <si>
    <t>A010010011500004287</t>
  </si>
  <si>
    <t>A010010011500004260</t>
  </si>
  <si>
    <t>A010010011500004259</t>
  </si>
  <si>
    <t>A010010011500004257</t>
  </si>
  <si>
    <t>A010010011500004258</t>
  </si>
  <si>
    <t>A010010011500004251</t>
  </si>
  <si>
    <t>A010010011500004249</t>
  </si>
  <si>
    <t>A010010011500004253</t>
  </si>
  <si>
    <t>A010010011500004271</t>
  </si>
  <si>
    <t>A010010011500004247</t>
  </si>
  <si>
    <t>A010010011500004285</t>
  </si>
  <si>
    <t>A010010011500004283</t>
  </si>
  <si>
    <t>A010010011500004288</t>
  </si>
  <si>
    <t>A010010011500004279</t>
  </si>
  <si>
    <t>A010010011500004290</t>
  </si>
  <si>
    <t>A010010011500004289</t>
  </si>
  <si>
    <t>A010010011500004272</t>
  </si>
  <si>
    <t>A010010011500004273</t>
  </si>
  <si>
    <t>A010010011500004281</t>
  </si>
  <si>
    <t>A010010011500004274</t>
  </si>
  <si>
    <t>A010010011500004275</t>
  </si>
  <si>
    <t>A010010011500004276</t>
  </si>
  <si>
    <t>A010010011500004278</t>
  </si>
  <si>
    <t>A010010011500004280</t>
  </si>
  <si>
    <t>A010010011500004277</t>
  </si>
  <si>
    <t>A010010011500004286</t>
  </si>
  <si>
    <t>A010010011500004284</t>
  </si>
  <si>
    <t>A010010011500004282</t>
  </si>
  <si>
    <t>VIALX SOUND &amp; ENTERTAIMENT TECHNOLOGIES S.R.L.</t>
  </si>
  <si>
    <t>130554358</t>
  </si>
  <si>
    <t>A010010011500000298</t>
  </si>
  <si>
    <t>QUINTINO DAVID MARTINEZ</t>
  </si>
  <si>
    <t>CONTR. 1164-13</t>
  </si>
  <si>
    <t>CONTR. 1166-9</t>
  </si>
  <si>
    <t>CONTR. 1167-13</t>
  </si>
  <si>
    <t>CESARINA MARGARITA BAEZ.</t>
  </si>
  <si>
    <t>CONTR. 1165-14</t>
  </si>
  <si>
    <t>CONTR. 0681-18</t>
  </si>
  <si>
    <t>MENCA, SRL.</t>
  </si>
  <si>
    <t>130398526</t>
  </si>
  <si>
    <t>CONTR. 1192-3</t>
  </si>
  <si>
    <t>GRUPO PEREZ SOLUCIONES SANITARIAS AMBIENTALES SRL</t>
  </si>
  <si>
    <t>130598428</t>
  </si>
  <si>
    <t>A0100100115000000125</t>
  </si>
  <si>
    <t>TRABAJOS EN EL C.E. HILDA CELESTE RAMIREZ MATOS, DISTR 01-03</t>
  </si>
  <si>
    <t>JOSE ANDRES PIGUEIRAS TAVERAS.</t>
  </si>
  <si>
    <t>A0100100115000000102</t>
  </si>
  <si>
    <t>TRABAJOS EN EL C.E. LOS TROZOS, DISTR. EDUCATIVO 02-03</t>
  </si>
  <si>
    <t>A0100100115000000101</t>
  </si>
  <si>
    <t>TRABAJOS EN EL C.E.LOS JOVILLOS DISTR. EDUC. 02-03</t>
  </si>
  <si>
    <t>VICTORIANO RODRIGUEZ SIERRA</t>
  </si>
  <si>
    <t>CONTR. 0367-17</t>
  </si>
  <si>
    <t>JAPONESA JULIA ALT. CAPELLAN MEJIA</t>
  </si>
  <si>
    <t>CONTR. 0116</t>
  </si>
  <si>
    <t>SERVICIOS PROFESIONALES DEL 02/JULIO/13 AL 02/MARZO/14</t>
  </si>
  <si>
    <t>SAIRY NOEMI MARTE JUMA</t>
  </si>
  <si>
    <t>P010010011502508902</t>
  </si>
  <si>
    <t>EQUITECH GROUP SRL.</t>
  </si>
  <si>
    <t>130598444</t>
  </si>
  <si>
    <t>A010010011500000018</t>
  </si>
  <si>
    <t>TRABAJOS EN EL C.E.SAN VICENTE DE PAUL, DISTR. 10-04</t>
  </si>
  <si>
    <t>P010010011502075582</t>
  </si>
  <si>
    <t>A080010050100311126</t>
  </si>
  <si>
    <t>SERVICIO DE DATA TRICOM,CORRESP.AL MES DE JULIO 2014</t>
  </si>
  <si>
    <t>A010010011500000767</t>
  </si>
  <si>
    <t>INMOBILIARIA ALIXANDRO TEJEDA SRL</t>
  </si>
  <si>
    <t>130227756</t>
  </si>
  <si>
    <t>A010010011500000024</t>
  </si>
  <si>
    <t>A010010011500000531</t>
  </si>
  <si>
    <t>A0100100115000000533</t>
  </si>
  <si>
    <t>ADES MEDIOS  SRL</t>
  </si>
  <si>
    <t>131055125</t>
  </si>
  <si>
    <t>A010010011500000006</t>
  </si>
  <si>
    <t>ISIDORO RADHAMES SANCHEZ DE LEON</t>
  </si>
  <si>
    <t>CONTR. 1533-9</t>
  </si>
  <si>
    <t>ENRIQUE DESCHAMPS HIDALGO</t>
  </si>
  <si>
    <t>CONTR.1898-1</t>
  </si>
  <si>
    <t>LUIS DECIMO</t>
  </si>
  <si>
    <t>CONTR.1895-1</t>
  </si>
  <si>
    <t>A010010011500000511</t>
  </si>
  <si>
    <t>PENSIONES, SERV. PRESTADO MES DE AGOSTO, OFIC. #652/2014</t>
  </si>
  <si>
    <t>SALUD, SERV. PRESTADO MES DE AGOSTO, OFIC. #652/2014</t>
  </si>
  <si>
    <t>A0100100115000000103</t>
  </si>
  <si>
    <t>TRABAJOS EN EL CENTRO EDUCATIVO MATA DE CAOS DISTR. 02-03</t>
  </si>
  <si>
    <t>A010010011500000104</t>
  </si>
  <si>
    <t>TRABAJOS DE ACERA ACCESO VERJA PERIM. C.E. LOMA DE MAGUA</t>
  </si>
  <si>
    <t>CONTR. 0958-4</t>
  </si>
  <si>
    <t>SEG. PENSIONES DE LOS MESES DE AGOSTO/SEPT., OFIC. 654/2014</t>
  </si>
  <si>
    <t>SEG. SALUD, DE LOS MESES DE AGOSTO/SEPT., OFIC. 654/2014</t>
  </si>
  <si>
    <t>DARIO BARDEMAL FERNANDEZ SANTOS</t>
  </si>
  <si>
    <t>CONTR. 0572</t>
  </si>
  <si>
    <t>ANGEL MANUEL MILANES SOSA</t>
  </si>
  <si>
    <t>P010010011502597102</t>
  </si>
  <si>
    <t>A010010011500004775</t>
  </si>
  <si>
    <t>A010010011500000211</t>
  </si>
  <si>
    <t>A010010011500000209</t>
  </si>
  <si>
    <t>P010010011501704849</t>
  </si>
  <si>
    <t>CONTR. 566 y 1308</t>
  </si>
  <si>
    <t>CONTR. 566-12</t>
  </si>
  <si>
    <t>A040010011500001352</t>
  </si>
  <si>
    <t>JUAN JOSE GUZMAN SANCHEZ</t>
  </si>
  <si>
    <t>CONTR. 3388</t>
  </si>
  <si>
    <t>EPIFANIO ANTONIO RODRIGUEZ RODRIGUEZ</t>
  </si>
  <si>
    <t>A010010011500000159</t>
  </si>
  <si>
    <t>DIAZ EVENTOS Y SERVICIOS, SRL.</t>
  </si>
  <si>
    <t>130823294</t>
  </si>
  <si>
    <t>A010010011500000085</t>
  </si>
  <si>
    <t>A010010011500000086</t>
  </si>
  <si>
    <t>SEG. PENSIONES, SERV. PRESTADOS, ABRIL-JULIO 2014, OF. #651</t>
  </si>
  <si>
    <t>SEG. FAMILIAR , SERV. PRESTADOS, ABRIL-JULIO 2014, OF. #651</t>
  </si>
  <si>
    <t>SEG. DE SALUD, SERVICIOS PRESTADOS MES DE SEPTIEMBRE 2014</t>
  </si>
  <si>
    <t>SEG. PENSIONES, SERVICIOS PRESTADOS MES DE SEPTIEMBRE 2014</t>
  </si>
  <si>
    <t>ELESSIEL JOSE SANCHEZ ALMANZAR</t>
  </si>
  <si>
    <t>OFIC. #670/2014</t>
  </si>
  <si>
    <t>MARIA DOLORES RECIO MATOS</t>
  </si>
  <si>
    <t>OFIC. #667/2014</t>
  </si>
  <si>
    <t>JOSE LISANDRI DE JESUS ACOSTA RODRIGUEZ</t>
  </si>
  <si>
    <t>CONTR. 361-8</t>
  </si>
  <si>
    <t>ANGELITA ANDREINA GONZALEZ MENDEZ</t>
  </si>
  <si>
    <t>CONTR. 3374.ANULADA</t>
  </si>
  <si>
    <t>CONTR. 3374</t>
  </si>
  <si>
    <t>CARMEN SUSANA CARABALLO ACOSTA DE FELIZ</t>
  </si>
  <si>
    <t>CONTR. 0005-2</t>
  </si>
  <si>
    <t>CONTR. 0249-7</t>
  </si>
  <si>
    <t>A010010011500000786</t>
  </si>
  <si>
    <t>CONTR.1533-9</t>
  </si>
  <si>
    <t>A010010011500004551</t>
  </si>
  <si>
    <t>A010010011500004547</t>
  </si>
  <si>
    <t>A010010011500004548</t>
  </si>
  <si>
    <t>A010010011500004541</t>
  </si>
  <si>
    <t>A010010011500004543</t>
  </si>
  <si>
    <t>A010010011500004549</t>
  </si>
  <si>
    <t>A010010011500004550</t>
  </si>
  <si>
    <t>A010010011500004539</t>
  </si>
  <si>
    <t>A010010011500004538</t>
  </si>
  <si>
    <t>A010010011500004540</t>
  </si>
  <si>
    <t>A010010011500004542</t>
  </si>
  <si>
    <t>A010010011500004544</t>
  </si>
  <si>
    <t>A010010011500004546</t>
  </si>
  <si>
    <t>A010010011500004545</t>
  </si>
  <si>
    <t>A010010011500004537</t>
  </si>
  <si>
    <t>JACINTO NOLASCO DE PAULA</t>
  </si>
  <si>
    <t>CONTR. 0636-12</t>
  </si>
  <si>
    <t>CONTR. 551-15</t>
  </si>
  <si>
    <t>FRALEMI DOMINICANA, SRL.</t>
  </si>
  <si>
    <t>130548447</t>
  </si>
  <si>
    <t>CONTR. 0405-3</t>
  </si>
  <si>
    <t xml:space="preserve"> ENMANUEL T. TOUSSENT</t>
  </si>
  <si>
    <t>-ERROR-</t>
  </si>
  <si>
    <t>CONTR. 0386</t>
  </si>
  <si>
    <t>A010010011500002378</t>
  </si>
  <si>
    <t>A010010011500000853</t>
  </si>
  <si>
    <t>A010010011500000843</t>
  </si>
  <si>
    <t>A010010011500000840</t>
  </si>
  <si>
    <t>A010010011500001075</t>
  </si>
  <si>
    <t>DECANOS DEL PERIODISMO TV SRL</t>
  </si>
  <si>
    <t>130760225</t>
  </si>
  <si>
    <t>P010010011501768832</t>
  </si>
  <si>
    <t>CONTR.2519-9</t>
  </si>
  <si>
    <t>CONTR. 0572-1</t>
  </si>
  <si>
    <t>A010010011500004392</t>
  </si>
  <si>
    <t>A010010011500004530</t>
  </si>
  <si>
    <t>A010010011500004393</t>
  </si>
  <si>
    <t>A010010011500004521</t>
  </si>
  <si>
    <t>A010010011500004525</t>
  </si>
  <si>
    <t>A010010011500004523</t>
  </si>
  <si>
    <t>A010010011500004552</t>
  </si>
  <si>
    <t>A010010011500004556</t>
  </si>
  <si>
    <t>A010010011500004554</t>
  </si>
  <si>
    <t>A010010011500004519</t>
  </si>
  <si>
    <t>A010010011500004517</t>
  </si>
  <si>
    <t>A010010011500004515</t>
  </si>
  <si>
    <t>EDISON ANTONIO TRONCOSO CORPORAN</t>
  </si>
  <si>
    <t>CONTR. 1107-13</t>
  </si>
  <si>
    <t>VIVIAN ILEANA DIAZ ROJAS</t>
  </si>
  <si>
    <t>DIEGO ANTONIO CAPELLAN GUZMAN</t>
  </si>
  <si>
    <t>CONTR.3208</t>
  </si>
  <si>
    <t>P010010011500987861</t>
  </si>
  <si>
    <t>MARIA CRISTINA GONZALEZ VARGAS</t>
  </si>
  <si>
    <t>P010010011502216709</t>
  </si>
  <si>
    <t>OFICIO #48/2014</t>
  </si>
  <si>
    <t>PARA CUBRIR GASTOS EN LA 2DA. REUNION INFORMATIVA S/LA15VA.</t>
  </si>
  <si>
    <t>OFICIO #460/2014</t>
  </si>
  <si>
    <t>JORNADA DE ORIENTACION A DOCENTES DE AULAS</t>
  </si>
  <si>
    <t>COSMOPOLITAN WORLD, SRL</t>
  </si>
  <si>
    <t>124023785</t>
  </si>
  <si>
    <t>P010010011500025488</t>
  </si>
  <si>
    <t>JENNY ISABEL LEBRON SANTOS</t>
  </si>
  <si>
    <t>CONTR. 624-10</t>
  </si>
  <si>
    <t>GLENN DAVIS FELIPE CASTRO</t>
  </si>
  <si>
    <t>SEG. PENSIONES, SUELDOS DEJADOS DE PERCIBIR, OFIC. 755/2014</t>
  </si>
  <si>
    <t>SEG. FAM. SUELDOS DEJADOS DE PERCIBIR,  OFIC. 755/2014</t>
  </si>
  <si>
    <t>ROSANGEL JASPE INOA</t>
  </si>
  <si>
    <t>OFICIO #138/2014</t>
  </si>
  <si>
    <t>VIATICOS VIAJES TALLER SEG. Y SUP. TRAB.TSS EN 18 REG. Y DIS</t>
  </si>
  <si>
    <t>NELSON CESAR MILIAN MEJIA</t>
  </si>
  <si>
    <t>CONTR. 2219-1-NULO</t>
  </si>
  <si>
    <t>CONTR. 2219-1</t>
  </si>
  <si>
    <t>CINE&amp;ART2013, SRL</t>
  </si>
  <si>
    <t>131055036</t>
  </si>
  <si>
    <t>SERVICIOS DE PUBLICIDAD RADIO Y TV</t>
  </si>
  <si>
    <t>A010010011500000007</t>
  </si>
  <si>
    <t>MARK MARTIN RUST</t>
  </si>
  <si>
    <t>434203188</t>
  </si>
  <si>
    <t>CONTR. 0333-1</t>
  </si>
  <si>
    <t>MARIA DE LOS ANGELES LEGAÑOA FERRA</t>
  </si>
  <si>
    <t>EO53342</t>
  </si>
  <si>
    <t>CONTR. 0546</t>
  </si>
  <si>
    <t>SEG. PENSIONES SUELDOS DEJADOS DE PERCIBIR, OFICIO #787/2014</t>
  </si>
  <si>
    <t>SEG. F. SALUD SUELDOS DEJADOS DE PERCIBIR, OFICIO #787/2014</t>
  </si>
  <si>
    <t>CONTR. 1107-14</t>
  </si>
  <si>
    <t>ALBADECO S. A.</t>
  </si>
  <si>
    <t>130251241</t>
  </si>
  <si>
    <t>A010010011500000137</t>
  </si>
  <si>
    <t>BIBLIOTECA NACIONAL PEDRO HENRIQUEZ UREÑA</t>
  </si>
  <si>
    <t>401031337</t>
  </si>
  <si>
    <t>NCF-000015</t>
  </si>
  <si>
    <t>ALQUILER SALA LATINOAMERICANA</t>
  </si>
  <si>
    <t>JULIA ALVAREZ REYES</t>
  </si>
  <si>
    <t>OFICIO #893/2014</t>
  </si>
  <si>
    <t>PARA LAS VISITAS DE MONITOREO A LOS CETROS DE JORNADA ESC. E</t>
  </si>
  <si>
    <t>A080010050100317712</t>
  </si>
  <si>
    <t>SERVICIO DE DATA DE TRICOM,CORRESPONDIENTE AL MES SEPT/2014</t>
  </si>
  <si>
    <t>CONTR. 2205-1</t>
  </si>
  <si>
    <t>LAURA DEL PILAR GIL FIALLO</t>
  </si>
  <si>
    <t>CONTR. 2216-1</t>
  </si>
  <si>
    <t>MANUEL ARTURO LAMIZ DILONE</t>
  </si>
  <si>
    <t>CONTR. 3325-1- NULA</t>
  </si>
  <si>
    <t>CONTR. 3325-1</t>
  </si>
  <si>
    <t>A010010011500004797</t>
  </si>
  <si>
    <t>A010010011500004799</t>
  </si>
  <si>
    <t>A010010011500004800</t>
  </si>
  <si>
    <t>A010010011500004798</t>
  </si>
  <si>
    <t>OFIC. 3381</t>
  </si>
  <si>
    <t>CONTR.2216-1</t>
  </si>
  <si>
    <t>B A G CONSTRUCCIONES SRL.</t>
  </si>
  <si>
    <t>130744378</t>
  </si>
  <si>
    <t>CONTR.1206 Y  0832</t>
  </si>
  <si>
    <t>A010010011500004803</t>
  </si>
  <si>
    <t>A010010011500004802</t>
  </si>
  <si>
    <t>A010010011500004801</t>
  </si>
  <si>
    <t>Hotel SDH,S.A</t>
  </si>
  <si>
    <t>124006831</t>
  </si>
  <si>
    <t>A020010011500010662</t>
  </si>
  <si>
    <t>A010010011500004805</t>
  </si>
  <si>
    <t>A010010011500004804</t>
  </si>
  <si>
    <t>A010010011500004806</t>
  </si>
  <si>
    <t>FUNDACION FESTIVALES DE LA MONTANA, INC.</t>
  </si>
  <si>
    <t>430071994</t>
  </si>
  <si>
    <t>A010010011500000009</t>
  </si>
  <si>
    <t>FESTIVAL DE POESIA EN LA MONTAÑA,QUE SE EFECTUARA DEL 28 AL</t>
  </si>
  <si>
    <t>A010010011500001106</t>
  </si>
  <si>
    <t>COMPRA DE OFRENDAS FLORALES</t>
  </si>
  <si>
    <t>OFICIO #885/2014</t>
  </si>
  <si>
    <t>VIATICOS PARA/CHOFERES QUE TRANSP. A LOS EST. VIS. A MUSEOS</t>
  </si>
  <si>
    <t>FLORENCIO ENMANUEL MARTINEZ MUÑIZ</t>
  </si>
  <si>
    <t>CONTR.3192</t>
  </si>
  <si>
    <t>ANTONIO MARTINEZ BERROA</t>
  </si>
  <si>
    <t>OFICIO #3291/2014</t>
  </si>
  <si>
    <t>PAGO A MAESTROS DE LA ESCUELA CAFE CON LECHE. FEBRERO-ABRIL</t>
  </si>
  <si>
    <t>MAIRA  MILADY MATOS PINEDA</t>
  </si>
  <si>
    <t>FERMIN LAURENCIO CARRION</t>
  </si>
  <si>
    <t>OFICIO #669/2014</t>
  </si>
  <si>
    <t>ANITA CABRERA</t>
  </si>
  <si>
    <t>ANULADA</t>
  </si>
  <si>
    <t>CONTR. 1844</t>
  </si>
  <si>
    <t>LUCIANO SBRIZ</t>
  </si>
  <si>
    <t>OFICIO #751/2014</t>
  </si>
  <si>
    <t>NATIVIDAD DE LA ALT MEDINA RIVAS</t>
  </si>
  <si>
    <t>CONTR. 161-10</t>
  </si>
  <si>
    <t>CARMEN ADOLFINA CASTILLO</t>
  </si>
  <si>
    <t>CONTR. 0287</t>
  </si>
  <si>
    <t>DANIEL MAGDALENO VEGA RODRIGUEZ.</t>
  </si>
  <si>
    <t>CONTR. 1416-11</t>
  </si>
  <si>
    <t>JOSE ANTONIO RODRIGUEZ POLANCO</t>
  </si>
  <si>
    <t>CONTR. 1592-2</t>
  </si>
  <si>
    <t>P010010011501980660</t>
  </si>
  <si>
    <t>A010010011500000063</t>
  </si>
  <si>
    <t>A010010011500000837</t>
  </si>
  <si>
    <t>A010010011500000856</t>
  </si>
  <si>
    <t>A010010011500000857</t>
  </si>
  <si>
    <t>A010010011500000855</t>
  </si>
  <si>
    <t>A01001001500000025</t>
  </si>
  <si>
    <t>KILNES BUSINESS SOLUTION SRL</t>
  </si>
  <si>
    <t>130834105</t>
  </si>
  <si>
    <t>DANIEL GARCIA SANTANA</t>
  </si>
  <si>
    <t>110337235</t>
  </si>
  <si>
    <t>A01001001150000048</t>
  </si>
  <si>
    <t>P010010011502421006</t>
  </si>
  <si>
    <t>CONTR. 0789-19</t>
  </si>
  <si>
    <t>PUBLICACIONES NACIONALES SRL.</t>
  </si>
  <si>
    <t>101005335</t>
  </si>
  <si>
    <t>A010010011500000297</t>
  </si>
  <si>
    <t>A0101011500004813</t>
  </si>
  <si>
    <t>P010010011501801794</t>
  </si>
  <si>
    <t>TP END GROUP, SRL</t>
  </si>
  <si>
    <t>130566102</t>
  </si>
  <si>
    <t>A010010011500000023</t>
  </si>
  <si>
    <t>A010010011500000026</t>
  </si>
  <si>
    <t>ABI KARRAM MORILLA INGENIEROS ARQUITECTOS (AMINA), S.R.L.</t>
  </si>
  <si>
    <t>102324761</t>
  </si>
  <si>
    <t>CONTR. 0749 Y 0732</t>
  </si>
  <si>
    <t>URBANIZACION Y VIVIENDAS SRL ( URVISA)</t>
  </si>
  <si>
    <t>130313318</t>
  </si>
  <si>
    <t>CONTR. 2943-3</t>
  </si>
  <si>
    <t>CONTR.2943-3</t>
  </si>
  <si>
    <t>HONDA RENT-A-CAR, SRL</t>
  </si>
  <si>
    <t>101156262</t>
  </si>
  <si>
    <t>A020010011500026701</t>
  </si>
  <si>
    <t>SERVICIO DE DATA ORANGE,CORRESP.AL MES DE NOV.2014</t>
  </si>
  <si>
    <t>CONTR. 0572-3</t>
  </si>
  <si>
    <t>JUAN ANTONIO MARTÍNEZ MARTE</t>
  </si>
  <si>
    <t>CONTR. 0995</t>
  </si>
  <si>
    <t>AYUNTAMIENTO SAN PEDRO DE MACORIS</t>
  </si>
  <si>
    <t>411000476</t>
  </si>
  <si>
    <t>DGA#590-14</t>
  </si>
  <si>
    <t>SERV. RECOGIDA BASURA ESCUELAS SAN PEDRO MAC, ENERO,MARZO 14</t>
  </si>
  <si>
    <t>EMPRESAS INTEGRADAS S. A. S.</t>
  </si>
  <si>
    <t>101517085</t>
  </si>
  <si>
    <t>A010010011500000517</t>
  </si>
  <si>
    <t>MANTENIMIENTO A TRANSFORMADORES Y LINEAS ELECTRICAS</t>
  </si>
  <si>
    <t>A010010011500000515</t>
  </si>
  <si>
    <t>A010010011500001098</t>
  </si>
  <si>
    <t>A010010011500001084</t>
  </si>
  <si>
    <t>A010010011500001080</t>
  </si>
  <si>
    <t>A010010011500001082</t>
  </si>
  <si>
    <t>A010010011500001105</t>
  </si>
  <si>
    <t>A010010011500001107</t>
  </si>
  <si>
    <t>A010010011500001096</t>
  </si>
  <si>
    <t>A010010011500001090</t>
  </si>
  <si>
    <t>SEG. PENSIONES DEJADOS DEJADOS DE PERCIBIR PERIODO 2013-2014</t>
  </si>
  <si>
    <t>SEG. FAMILIAR, DEJADOS DEJADOS DE PERCIBIR PERIODO 2013-2014</t>
  </si>
  <si>
    <t>--ANULADA-</t>
  </si>
  <si>
    <t>CONTR.0749 Y 0732</t>
  </si>
  <si>
    <t>XIOMARI VELOZ D" LUJO FIESTA, SRL</t>
  </si>
  <si>
    <t>131159494</t>
  </si>
  <si>
    <t>P010010011502707760</t>
  </si>
  <si>
    <t>RAFAEL JOSE MINAYA BENCOSME O TALLER MINAYA</t>
  </si>
  <si>
    <t>A010010011500001730</t>
  </si>
  <si>
    <t>A010010011500001731</t>
  </si>
  <si>
    <t>A010010011500001732</t>
  </si>
  <si>
    <t>A010010011500001733</t>
  </si>
  <si>
    <t>A010010011500001734</t>
  </si>
  <si>
    <t>A010010011500001735</t>
  </si>
  <si>
    <t>A010010011500001736</t>
  </si>
  <si>
    <t>RK CREATIVA, SRL</t>
  </si>
  <si>
    <t>131080707</t>
  </si>
  <si>
    <t>JUAN RAMON MEDRANO SOTO</t>
  </si>
  <si>
    <t>CONTR. 0574-13</t>
  </si>
  <si>
    <t>CONTR. 0574-1</t>
  </si>
  <si>
    <t>CONTR. 0748-15</t>
  </si>
  <si>
    <t>CONTR. 0748-16</t>
  </si>
  <si>
    <t>MARVAR Y ASOCIADOS SRL.</t>
  </si>
  <si>
    <t>101145404</t>
  </si>
  <si>
    <t>CONTR. 631 Y 999-8</t>
  </si>
  <si>
    <t>MARIO HUMBERTO ALONZO</t>
  </si>
  <si>
    <t>458027510</t>
  </si>
  <si>
    <t>ONT. 1810-2- ANULADA</t>
  </si>
  <si>
    <t>CONT. 1810-2</t>
  </si>
  <si>
    <t>PAY IMPORT, SRL</t>
  </si>
  <si>
    <t>130209952</t>
  </si>
  <si>
    <t>A010010010100005455</t>
  </si>
  <si>
    <t>DEDUCIBLE RECLAMACION DE ACCIDENTE DE TRANSITO #193985</t>
  </si>
  <si>
    <t>SEG. DE PENSIONES, PERIODO 2013-2014, OF. 852/2014</t>
  </si>
  <si>
    <t>SEG. DE SALUD, PERIODO 2013-2014, OF. 852/2014</t>
  </si>
  <si>
    <t>MARTA MARIA ARGENTINA SANTIAGO</t>
  </si>
  <si>
    <t>OFICIO #932/2014</t>
  </si>
  <si>
    <t>PRESTACIONES LABORALES SEGUN CACULOS DEL MAP (VACACIONES)</t>
  </si>
  <si>
    <t>MARIA ALT. DE LA CRUZ ALMANZAR</t>
  </si>
  <si>
    <t>OFICIO #818/2014</t>
  </si>
  <si>
    <t>PRESTACIONES LABORALES SEGUN CACULOS DEL MAP</t>
  </si>
  <si>
    <t>BIENVENIDO CIPRIAN BASILIO</t>
  </si>
  <si>
    <t>OFICIO #823/2014</t>
  </si>
  <si>
    <t>RAMON  DE JESUS MOREL FERNANDEZ</t>
  </si>
  <si>
    <t>OFICIO #821/2014</t>
  </si>
  <si>
    <t>DIONICIO ROSARIO SEVERINO</t>
  </si>
  <si>
    <t>OFICIO #822/2014</t>
  </si>
  <si>
    <t>DEYANIRA VALDEZ MUÑOZ</t>
  </si>
  <si>
    <t>OFICIO #824/2014</t>
  </si>
  <si>
    <t>MILAGROS MARTINEZ ESPINAL</t>
  </si>
  <si>
    <t>OFICIO #668/2014</t>
  </si>
  <si>
    <t>OFICIO #422-14</t>
  </si>
  <si>
    <t>JOSE  ANTONIO  CONTRERAS BELTRE</t>
  </si>
  <si>
    <t>OFICIO #1125-14</t>
  </si>
  <si>
    <t>COMPLETIVO GASTOS 4TO. SORTEO DE OBRAS PROG. NAC. EDIF. ESC.</t>
  </si>
  <si>
    <t>LEONIDAS PINALES RODRIGUEZ.</t>
  </si>
  <si>
    <t>A010010011500000399</t>
  </si>
  <si>
    <t>MELVIN SANTIAGO ARIAS POLANCO</t>
  </si>
  <si>
    <t>OFICIO #868/2014</t>
  </si>
  <si>
    <t>PARA TECN. DEL AREA C. NATURALES</t>
  </si>
  <si>
    <t>CONTR. 2519-10</t>
  </si>
  <si>
    <t>A010010011500000036</t>
  </si>
  <si>
    <t>MERCEDES LAURA LOPEZ AMEZQUITA</t>
  </si>
  <si>
    <t>OFICIO #413/2014</t>
  </si>
  <si>
    <t>BONOS NAVIDEÑOS</t>
  </si>
  <si>
    <t>CONTR. 0030 Y 0978</t>
  </si>
  <si>
    <t>A010010011500004826</t>
  </si>
  <si>
    <t>A010010011500004827</t>
  </si>
  <si>
    <t>A010010011500004838</t>
  </si>
  <si>
    <t>GRUPO GORIS SRL.</t>
  </si>
  <si>
    <t>130671427</t>
  </si>
  <si>
    <t>CONTR. 2942-2</t>
  </si>
  <si>
    <t>JOSE ANTONIO NUÑEZ DE LA CRUZ</t>
  </si>
  <si>
    <t>CONTR. 604-3</t>
  </si>
  <si>
    <t>AA ADRIAN Y ARIANNA Y ASOCIADOS C POR A</t>
  </si>
  <si>
    <t>130295778</t>
  </si>
  <si>
    <t>OFIC.No. 988/14 USOE</t>
  </si>
  <si>
    <t>CUBICACION # 3 ADICIONAL Y FINAL DEL CONTR. 0465/2011</t>
  </si>
  <si>
    <t>CONTR. 0656-ANTICIPO</t>
  </si>
  <si>
    <t>OFICIO UMNU#111/2014</t>
  </si>
  <si>
    <t>IV CONFERENCIA DEL MILENIO (COMI 2013)</t>
  </si>
  <si>
    <t>JOSE ENRIQUE TRINIDAD MENDOZA</t>
  </si>
  <si>
    <t>NCF-2036</t>
  </si>
  <si>
    <t>REEMB. GASTOS REALIZACION DE SPOT NAVIDEÑO, OF. 768/2014</t>
  </si>
  <si>
    <t>NCF-1384</t>
  </si>
  <si>
    <t>NCF-0104</t>
  </si>
  <si>
    <t>S/N</t>
  </si>
  <si>
    <t>NCF-0247</t>
  </si>
  <si>
    <t>SEG. PENS. INCENTIVOS BONOS NAVIDEÑOS AL PERSONAL DEL IDEICE</t>
  </si>
  <si>
    <t>SEG. FAM., INCENTIVOS BONOS NAVIDEÑOS AL PERSONAL DEL IDEICE</t>
  </si>
  <si>
    <t>OFICIO #524/2014</t>
  </si>
  <si>
    <t>REEMBOLSO COMPRA DE 3 TICKETS AEREOS</t>
  </si>
  <si>
    <t>CONTR. 0748-17</t>
  </si>
  <si>
    <t>INTERNATIONAL BOOK, SRL</t>
  </si>
  <si>
    <t>130541752</t>
  </si>
  <si>
    <t>A010010011500000066</t>
  </si>
  <si>
    <t>REEXP. CK 493164 D/F 27/12/2012, PROF. ANA MERCEDES OSORIA</t>
  </si>
  <si>
    <t>CONTR. 0748-18</t>
  </si>
  <si>
    <t>FRANCISCO MORFE MARTE</t>
  </si>
  <si>
    <t>DEV. OPOSICION A PAG</t>
  </si>
  <si>
    <t>CONTR. 3222</t>
  </si>
  <si>
    <t>A010010011500000688</t>
  </si>
  <si>
    <t>REFRIGERIO EN EL 5TO. CONGRESO IDEICE 2014</t>
  </si>
  <si>
    <t>SEG. PENSION, COMPENSACION POR LABOR REALIZADA</t>
  </si>
  <si>
    <t>SEG. SALUD, COMPENSACION POR LABOR REALIZADA</t>
  </si>
  <si>
    <t>SEG. PEN., COMPLETIVO SUELDO MES DE DICIEMBRE 2014</t>
  </si>
  <si>
    <t>SEG. FAM., COMPLETIVO SUELDO MES DE DICIEMBRE 2014</t>
  </si>
  <si>
    <t>ROGELINA MATOS LOPEZ</t>
  </si>
  <si>
    <t>OFIC. 1303/2014</t>
  </si>
  <si>
    <t>LICENCIA PRE Y POST NATAL DE LA MAESTRA GABRIELA MATOS LOPEZ</t>
  </si>
  <si>
    <t>YDRIALES ALTAGRACIA SILFA</t>
  </si>
  <si>
    <t>OFIC. 1319/2014</t>
  </si>
  <si>
    <t>LICENCIA PRE Y POST NATAL DE LA MAESTRA MAGDALISA VELOZ RAMI</t>
  </si>
  <si>
    <t>ARELYS ESPINAL MORA</t>
  </si>
  <si>
    <t>OFIC. 1500/2014</t>
  </si>
  <si>
    <t>LICENCIA PRE Y POST NATAL DE LA MAESTRA KARINA MEJIA MENDOZA</t>
  </si>
  <si>
    <t>NIURKA MARIBEL OVALLES MEJIA</t>
  </si>
  <si>
    <t>OFIC. 1526-1525/2014</t>
  </si>
  <si>
    <t>LICENCIA PRE Y POST NATAL DE LA MAESTRA ARALIS A. CESPEDES D</t>
  </si>
  <si>
    <t>MARIA LUISA FIGUEREO PANIAGUA</t>
  </si>
  <si>
    <t>OFIC. 1763-1762/2014</t>
  </si>
  <si>
    <t>LICENCIA PRE Y POST NATAL DE LA MAESTRA MARIA R. RODRÍGUEZ</t>
  </si>
  <si>
    <t>MARIA MAGDALENA PAREDES CASTRO</t>
  </si>
  <si>
    <t>OFIC. 1479-1480/2014</t>
  </si>
  <si>
    <t>LICENCIA PRE Y POST NATAL DE LA MAESTRA INGRIS M. MATOS</t>
  </si>
  <si>
    <t>MELIDA MERCEDES PEÑA GALVAN</t>
  </si>
  <si>
    <t>OFIC. 1309/2014</t>
  </si>
  <si>
    <t>LICENCIA PRE Y POST NATAL DE LA MAESTRA LEONARDA ALMANZAR DI</t>
  </si>
  <si>
    <t>ALEJANDRO JOSE ADAMES MINAYA</t>
  </si>
  <si>
    <t>OFIC. 1752/2014</t>
  </si>
  <si>
    <t>LICENCIA PRE Y POST NATAL DE LA MAESTRA CESARINA M PULINARIO</t>
  </si>
  <si>
    <t>FELICIA KEPPIS BREA</t>
  </si>
  <si>
    <t>OFIC. 1393/2014</t>
  </si>
  <si>
    <t>LICENCIA PRE Y POST NATAL DE LA MAESTRA ORQUIDEA A. MORA MER</t>
  </si>
  <si>
    <t>REYES BATISTA CUEVAS</t>
  </si>
  <si>
    <t>OFIC. 1747/2014</t>
  </si>
  <si>
    <t>LICENCIA PRE Y POST NATAL DE LA MAESTRA ROSA BATISTA CUEVAS</t>
  </si>
  <si>
    <t>CLEMENCIA MONTAÑO MARTE</t>
  </si>
  <si>
    <t>OFIC. 1761-1760/2014</t>
  </si>
  <si>
    <t>LICENCIA PRE Y POST NATAL DE LA MAESTRA ROSEINI CARMONA DE L</t>
  </si>
  <si>
    <t>CRISTOBALINA OZORIA MORENO</t>
  </si>
  <si>
    <t>OFIC. 1253/2014</t>
  </si>
  <si>
    <t>LICENCIA PRE Y POST NATAL DE LA MAESTRA MASCULADA DE LA CRUZ</t>
  </si>
  <si>
    <t>ROSA ALTAGRACIA SUAZO EMILIANO</t>
  </si>
  <si>
    <t>OFIC. 1482/2014</t>
  </si>
  <si>
    <t>LICENCIA PRE Y POST NATAL DE LA MAESTRA MERCEDES L. PIRELA F</t>
  </si>
  <si>
    <t>MAXIMINA RUDECINDO ADON</t>
  </si>
  <si>
    <t>OFIC. 1503/2014</t>
  </si>
  <si>
    <t>LICENCIA PRE Y POST NATAL DE LA MAESTRA FRANCISCA MORENO GON</t>
  </si>
  <si>
    <t>BERKIS ROSARIO BAEZ</t>
  </si>
  <si>
    <t>OFIC. 1470/2014</t>
  </si>
  <si>
    <t>LICENCIA PRE Y POST NATAL DE LA MAESTRA SANTA OBISPO ROJAS</t>
  </si>
  <si>
    <t>MATILDES FELIZ SANTANA</t>
  </si>
  <si>
    <t>OFIC. 1657/2014</t>
  </si>
  <si>
    <t>LICENCIA PRE Y POST NATAL DE LA MAESTRA ROSA A. MORALES JAVI</t>
  </si>
  <si>
    <t>FLORENCIA JIMENEZ ORTIZ</t>
  </si>
  <si>
    <t>OFIC. 1486/2014</t>
  </si>
  <si>
    <t>LICENCIA PRE Y POST NATAL DE LA MAESTRA VIOLETA PÉREZ</t>
  </si>
  <si>
    <t>FRANCIA ESTELA PERDOMO RODRIGUEZ</t>
  </si>
  <si>
    <t>OFIC. 1557-1558/2014</t>
  </si>
  <si>
    <t>LICENCIA PRE Y POST NATAL DE LA MAESTRA YENERY I. FELIZ FELI</t>
  </si>
  <si>
    <t>ANGELA GERONIMO PEREZ</t>
  </si>
  <si>
    <t>OFIC. 1538-1522/2014</t>
  </si>
  <si>
    <t>LICENCIA PRE Y POST NATAL DE LA MAESTRA BIANKI E. DE LA ROSA</t>
  </si>
  <si>
    <t>WILFRIDO PEÑA ABAD</t>
  </si>
  <si>
    <t>OFIC. 1326/2014</t>
  </si>
  <si>
    <t>LICENCIA PRE Y POST NATAL DE LA MAESTRA WENDY SANTANA BURDIE</t>
  </si>
  <si>
    <t>BARTOLA SEVERINO CLETO</t>
  </si>
  <si>
    <t>OFIC. 1651/2014</t>
  </si>
  <si>
    <t>LICENCIA PRE Y POST NATAL DE LA MAESTRA ELIZABETH ROMERO POL</t>
  </si>
  <si>
    <t>SONIA MARGARITA MARTINEZ PEREZ</t>
  </si>
  <si>
    <t>OFIC. 1308/2014</t>
  </si>
  <si>
    <t>LICENCIA PRE Y POST NATAL DE LA MAESTRA DOMINGA SANTANA SANT</t>
  </si>
  <si>
    <t>MARIA ELIZABETH DIAZ</t>
  </si>
  <si>
    <t>OFIC. 1501/2014</t>
  </si>
  <si>
    <t>LICENCIA PRE Y POST NATAL DE LA MAESTRA RHINA A. DUVERGE NOV</t>
  </si>
  <si>
    <t>HONSI NOEMI PEREZ MORILLO</t>
  </si>
  <si>
    <t>OFIC. 1442/2014</t>
  </si>
  <si>
    <t>LICENCIA PRE Y POST NATAL DE LA MAESTRA CELEIKA ACOSTA PARRA</t>
  </si>
  <si>
    <t>ANA DIGNA PASCUAL BAEZ</t>
  </si>
  <si>
    <t>OFIC. 1539/2014</t>
  </si>
  <si>
    <t>LICENCIA PRE Y POST NATAL DE LA MAESTRA SANTA R. ROJAS NUÑEZ</t>
  </si>
  <si>
    <t>ANGELA  TAPIA DE LA CRUZ</t>
  </si>
  <si>
    <t>OFIC. 1323/2014</t>
  </si>
  <si>
    <t>LICENCIA PRE Y POST NATAL DE LA MAESTRA ANGELA TAPIA DE LA C</t>
  </si>
  <si>
    <t>AUSTRALIA DE OLEO VERIGUETE</t>
  </si>
  <si>
    <t>OFIC. 1329-1330/2014</t>
  </si>
  <si>
    <t>LICENCIA PRE Y POST NATAL DE LA MAESTRA LUCIA FURCAL QUEVEDO</t>
  </si>
  <si>
    <t>LUCHY QUEZADA VELASQUEZ</t>
  </si>
  <si>
    <t>OFIC. 1316/2014</t>
  </si>
  <si>
    <t>LICENCIA PRE Y POST NATAL DE LA MAESTRA LILIAN FRIAS DE CAPE</t>
  </si>
  <si>
    <t>ANA NUÑEZ VENTURA</t>
  </si>
  <si>
    <t>OFIC. 1664/2014</t>
  </si>
  <si>
    <t>LICENCIA PRE Y POST NATAL DE LA MAESTRA ESNAIDA FELIZ JOSEPH</t>
  </si>
  <si>
    <t>ELIZABETH CASADO SANTANA</t>
  </si>
  <si>
    <t>OFIC. 1571-1570/2014</t>
  </si>
  <si>
    <t>LICENCIA PRE Y POST NATAL DE LA MAESTRA ESLANDRIS PAREDES DE</t>
  </si>
  <si>
    <t>MARGARITA FLORIAN MEJIA</t>
  </si>
  <si>
    <t>OFIC. 1544/2014</t>
  </si>
  <si>
    <t>LICENCIA PRE Y POST NATAL DE LA MAESTRA KEILA E. GALVAN VALE</t>
  </si>
  <si>
    <t>DANIA DE LAS MERCEDES VILLALONA SOTO</t>
  </si>
  <si>
    <t>OFIC. 1417/2014</t>
  </si>
  <si>
    <t>LICENCIA PRE Y POST NATAL DE LA MAESTRA KEYDEL DIAZ</t>
  </si>
  <si>
    <t>MARCELLY MARIA CASTILLO JIMENEZ</t>
  </si>
  <si>
    <t>OFIC. 1310/2014</t>
  </si>
  <si>
    <t>LICENCIA PRE Y POST NATAL DE LA MAESTRA AUILDA KELLY JOHNSON</t>
  </si>
  <si>
    <t>ROSA MARIA DEL ROSARIO CONTRERAS</t>
  </si>
  <si>
    <t>OFIC. 1307/2014</t>
  </si>
  <si>
    <t>JOSEFINA RINCON SANTANA</t>
  </si>
  <si>
    <t>OFIC. 1471/2014</t>
  </si>
  <si>
    <t>LICENCIA PRE Y POST NATAL DE LA MAESTRA ABBI A. MAÑON</t>
  </si>
  <si>
    <t>MERCEDES GUERRERO CAPELLAN</t>
  </si>
  <si>
    <t>OFIC. 1502/2014</t>
  </si>
  <si>
    <t>BRUNILDA  RODRIGUEZ LOPEZ DE GARCIA</t>
  </si>
  <si>
    <t>OFIC. 1321-1322/2014</t>
  </si>
  <si>
    <t>LICENCIA PRE Y POST NATAL DE LA MAESTRA GIOVANNY A. VENTURA</t>
  </si>
  <si>
    <t>EUSEBIA HERNANDEZ FABRE</t>
  </si>
  <si>
    <t>OFIC. 1780/2014</t>
  </si>
  <si>
    <t>LICENCIA PRE Y POST NATAL DE LA MTRA. DOMINGA GUZMAN</t>
  </si>
  <si>
    <t>ROSA MARGARITA MARTINEZ</t>
  </si>
  <si>
    <t>OFIC. 1759-1758/2014</t>
  </si>
  <si>
    <t>LICENCIA PRE Y POST NATAL DE LA MAESTRA FACUNDA GALVEZ</t>
  </si>
  <si>
    <t>OFIC. 1755/2014</t>
  </si>
  <si>
    <t>LICENCIA PRE Y POST NATAL DE LA MAESTRA MARÍA N. SUAREZ SUAR</t>
  </si>
  <si>
    <t>LIDIA TERESA DE LA CRUZ CRUZ</t>
  </si>
  <si>
    <t>OFIC. 1404-1405/2014</t>
  </si>
  <si>
    <t>LICENCIA PRE Y POST NATAL DE LA MAESTRA KEYLA M. DE LA CRUZ</t>
  </si>
  <si>
    <t>GLORIA HERNANDEZ CACERES</t>
  </si>
  <si>
    <t>OFIC. 1441/2014</t>
  </si>
  <si>
    <t>LICENCIA PRE Y POST NATAL DE LA MAESTRA ALEXANDRA TEJADA JOS</t>
  </si>
  <si>
    <t>ESTHER  ORTIZ AQUINO</t>
  </si>
  <si>
    <t>OFIC. 1750-1749/2014</t>
  </si>
  <si>
    <t>LICENCIA PRE Y POST NATAL DE LA MAESTRA ALEXANDRA SOSA HERN</t>
  </si>
  <si>
    <t>ADAMILKA ARACHE MEJIA</t>
  </si>
  <si>
    <t>OFIC. 1499/2014</t>
  </si>
  <si>
    <t>LICENCIA PRE Y POST NATAL DE LA MAESTRA BELKYS Y. FLORES SAN</t>
  </si>
  <si>
    <t>MARILENNY TERRERO MONTERO DE REYES</t>
  </si>
  <si>
    <t>OFIC. 1353/1352/2014</t>
  </si>
  <si>
    <t>LICENCIA PRE Y POST NATAL DE LA MAESTRA PASTORINA  TRINIDAD</t>
  </si>
  <si>
    <t>MARILIN DE JESUS DE LOS SANTOS HERNANDEZ</t>
  </si>
  <si>
    <t>OFIC. 1645/2014</t>
  </si>
  <si>
    <t>LICENCIA PRE Y POST NATAL DE LA MAESTRA ANNY LORENZO FELIZ</t>
  </si>
  <si>
    <t>EVENIS JASMIN GRULLON VALDEZ</t>
  </si>
  <si>
    <t>OFIC. 1483/2014</t>
  </si>
  <si>
    <t>ESMIRNA MARIA OVIEDO GIL</t>
  </si>
  <si>
    <t>OFIC. 1559/2014</t>
  </si>
  <si>
    <t>LICENCIA PRE Y POST NATAL DE LA MAESTRA RAFAELINA E. OVIEDO</t>
  </si>
  <si>
    <t>JEFREY ALEXANDER REYES DE LA ROSA</t>
  </si>
  <si>
    <t>OFIC. 1314/2014</t>
  </si>
  <si>
    <t>LICENCIA PRE Y POST NATAL DE LA MAESTRA EVELIN C. VELEZ THEN</t>
  </si>
  <si>
    <t>MILTHA ARAUJO BRITO</t>
  </si>
  <si>
    <t>OFIC. 1250/2014</t>
  </si>
  <si>
    <t>LICENCIA PRE Y POST NATAL DE LA MAESTRA CLEIRY PLACENCIO HER</t>
  </si>
  <si>
    <t>BENITO DE LOS ANGELES HEREDIA TEJEDA</t>
  </si>
  <si>
    <t>OFIC. 1513/2014</t>
  </si>
  <si>
    <t>LICENCIA PRE Y POST NATAL DE LA MAESTRA ROSA M. MALDONADO JA</t>
  </si>
  <si>
    <t>TOMASINA PEREZ JAQUEZ DE NIVAR</t>
  </si>
  <si>
    <t>OFIC. 1514/2014</t>
  </si>
  <si>
    <t>SEVERINO PINALES CUEVA</t>
  </si>
  <si>
    <t>OFIC. 1478/2014</t>
  </si>
  <si>
    <t>LICENCIA PRE Y POST NATAL DE LA MAESTRA SEYDIS ENCARNACION D</t>
  </si>
  <si>
    <t>RAMONA VALENTIN ARAUJO</t>
  </si>
  <si>
    <t>OFIC. 1242-1243/2014</t>
  </si>
  <si>
    <t>LICENCIA PRE Y POST NATAL DE LA MAESTRA YUNERKA G. DOMINGUEZ</t>
  </si>
  <si>
    <t>YAHAIRA DE LOS SANTOS MORBAN</t>
  </si>
  <si>
    <t>OFIC. 1247/1246/2014</t>
  </si>
  <si>
    <t>LICENCIA PRE Y POST NATAL DE LA MAESTRA ROSANNY CASTRO GUILL</t>
  </si>
  <si>
    <t>KEISY DE LA ROSA CASTILLO</t>
  </si>
  <si>
    <t>OFIC. 1245/2014</t>
  </si>
  <si>
    <t>LICENCIA PRE Y POST NATAL DE LA MAESTRA YUBERQUIS MORENO BRI</t>
  </si>
  <si>
    <t>ANA MERCEDES SOLANO MARTE</t>
  </si>
  <si>
    <t>OFIC. 1579/2014</t>
  </si>
  <si>
    <t>LICENCIA PRE Y POST NATAL DE LA MAESTRA ANYIS B. MENDOZA GAR</t>
  </si>
  <si>
    <t>INGRID YUBELKIS ENCARNACION REYNOSO</t>
  </si>
  <si>
    <t>OFIC. 1560-1561/2014</t>
  </si>
  <si>
    <t>LICENCIA PRE Y POST NATAL DE LA MAESTRA ROSIBEL N. BAUTISTA</t>
  </si>
  <si>
    <t>OFIC. 1561/2014</t>
  </si>
  <si>
    <t>EDRI MERCEDES ALMONTE BAEZ</t>
  </si>
  <si>
    <t>OFIC. 1662/2014</t>
  </si>
  <si>
    <t>LICENCIA PRE Y POST NATAL DE LA MAESTRA YOKAYRA MATOS LAJARA</t>
  </si>
  <si>
    <t>EVELYN YOCASTA SOTO</t>
  </si>
  <si>
    <t>OFIC. 1659/2014</t>
  </si>
  <si>
    <t>LICENCIA PRE Y POST NATAL DE LA MAESTRA SANTA Y. CARVAJAL AR</t>
  </si>
  <si>
    <t>MIGUELINA ALEJANDRA GUZMAN FAMILIA</t>
  </si>
  <si>
    <t>OFIC. 1661/2014</t>
  </si>
  <si>
    <t>LICENCIA PRE Y POST NATAL DE LA MAESTRA WANDA J. MONTERO DE</t>
  </si>
  <si>
    <t>SUANGIE KAOLI MEDINA DE LOS SANTOS</t>
  </si>
  <si>
    <t>OFIC. 1660/2014</t>
  </si>
  <si>
    <t>LICENCIA PRE Y POST NATAL DE LA MAESTRA YAHAIRAE. DÍAZ CAREL</t>
  </si>
  <si>
    <t>VIELKA  MADELIN GONZALEZ GARCIA</t>
  </si>
  <si>
    <t>OFIC. 1495/2014</t>
  </si>
  <si>
    <t>LICENCIA PRE Y POST NATAL DE LA MAESTRA SANTA VIZCAINO ARIAS</t>
  </si>
  <si>
    <t>ROCIO DE LEON GONZALEZ</t>
  </si>
  <si>
    <t>OFIC. 1391/2014</t>
  </si>
  <si>
    <t>LICENCIA PRE Y POST NATAL DE LA MAESTRA MILENY BRAZOBAN DE L</t>
  </si>
  <si>
    <t>LUCIA PANIAGUA DE JESUS</t>
  </si>
  <si>
    <t>OFIC. 1239-1238/2014</t>
  </si>
  <si>
    <t>LICENCIA PRE Y POST NATAL DE LA MAESTRA GENARA MANZUETA LAUR</t>
  </si>
  <si>
    <t>GENARA  GIRON LAURENCIO</t>
  </si>
  <si>
    <t>OFIC. 1237/2014</t>
  </si>
  <si>
    <t>LICENCIA PRE Y POST NATAL DE LA MAESTRA DIONICIA MUÑOZ DE LO</t>
  </si>
  <si>
    <t>YOJANNY  CAMPUSANO MUÑOZ</t>
  </si>
  <si>
    <t>OFIC. 1543-1542/2014</t>
  </si>
  <si>
    <t>LICENCIA PRE Y POST NATAL DE LA MAESTRA CREMENCIA DE LOS SAN</t>
  </si>
  <si>
    <t>JUANA DE LOS SANTOS TAVERAS</t>
  </si>
  <si>
    <t>OFIC. 1569/2014</t>
  </si>
  <si>
    <t>LICENCIA PRE Y POST NATAL DE LA MAESTRA SEILIN A. SIRETT TRI</t>
  </si>
  <si>
    <t>ANA ROBERTA PACHECO RUIS</t>
  </si>
  <si>
    <t>OFIC. 1240/2014</t>
  </si>
  <si>
    <t>LICENCIA PRE Y POST NATAL DE LA MAESTRA ENERSIDA NUÑEZ DE LA</t>
  </si>
  <si>
    <t>OFIC. 1924/2014</t>
  </si>
  <si>
    <t>LICENCIA PRE Y POST NATAL DE LA MAESTRA DOMINGA B.GUZMÁN VEN</t>
  </si>
  <si>
    <t>ROSA MARIA MEJIA DE LEON</t>
  </si>
  <si>
    <t>OFIC. 1327/2014</t>
  </si>
  <si>
    <t>LICENCIA PRE Y POST NATAL DE LA MAESTRA ANGELINA GUANTE MIES</t>
  </si>
  <si>
    <t>LARITZA ODALIS MATOS DIAZ DE CUEVAS</t>
  </si>
  <si>
    <t>OFIC. 1611/2014</t>
  </si>
  <si>
    <t>LICENCIA PRE Y POST NATAL DE LA MAESTRA MAYRA SENCION SORIAN</t>
  </si>
  <si>
    <t>MERCEDES LUISA VAZQUEZ REYES</t>
  </si>
  <si>
    <t>OFIC. 1783-1784/2014</t>
  </si>
  <si>
    <t>LICENCIA PRE Y POST NATAL DE LA MAESTRA MARIBEL FELIZ BELTRE</t>
  </si>
  <si>
    <t>JUANA  EULALIA  MANCEBO MINYETTY</t>
  </si>
  <si>
    <t>OFIC. 1618-1619/2014</t>
  </si>
  <si>
    <t>LICENCIA PRE Y POST NATAL DE LA MAESTRA REYI Y. MARTÍNEZ DE</t>
  </si>
  <si>
    <t>EYISENNIA VALLEJO VASQUEZ</t>
  </si>
  <si>
    <t>OFIC. 1615-1614/2014</t>
  </si>
  <si>
    <t>LICENCIA PRE Y POST NATAL DE LA MAESTRA MEDALIS SISA PÉREZ</t>
  </si>
  <si>
    <t>KENIA FIGUEREO</t>
  </si>
  <si>
    <t>OFIC. 1629-1631/2014</t>
  </si>
  <si>
    <t>LICENCIA PRE Y POST NATAL DE LA MAESTRA DILEYSI PANIAGUA DE</t>
  </si>
  <si>
    <t>DAYALIVE VARGAS</t>
  </si>
  <si>
    <t>OFIC. 1636-1635/2014</t>
  </si>
  <si>
    <t>LICENCIA PRE Y POST NATAL DE LA MAESTRA VIRGINIA NOVA</t>
  </si>
  <si>
    <t>ORAIDA ARIAS CALDERON DE PEREZ</t>
  </si>
  <si>
    <t>OFIC. 1606/2014</t>
  </si>
  <si>
    <t>LICENCIA PRE Y POST NATAL DE LA MAESTRA ADILKA A. GONZÁLEZ L</t>
  </si>
  <si>
    <t>LUZ MARIA HERRERA ECHAVARRIA</t>
  </si>
  <si>
    <t>OFIC. 1757-1756/2014</t>
  </si>
  <si>
    <t>LICENCIA PRE Y POST NATAL DE LA MAESTRA DORIS. J. SANTOS REG</t>
  </si>
  <si>
    <t>ALTAGRACIA MILEYVI ARIAS</t>
  </si>
  <si>
    <t>OFIC. 1517/2014</t>
  </si>
  <si>
    <t>LICENCIA PRE Y POST NATAL DE LA MAESTRA KATERIN C. ORTIZ ARI</t>
  </si>
  <si>
    <t>HECTOR ODALIX CASTILLO RODRIGUEZ</t>
  </si>
  <si>
    <t>OFIC. 1672-1665/2014</t>
  </si>
  <si>
    <t>LICENCIA PRE Y POST NATAL DE LA MAESTRA AUSTRIA MEJIA GERONI</t>
  </si>
  <si>
    <t>MERCEDES VERIGUETE FULGAR</t>
  </si>
  <si>
    <t>OFIC. 1311/2014</t>
  </si>
  <si>
    <t>MERCEDES COLAS PERDOMO</t>
  </si>
  <si>
    <t>OFIC. 1667-1666/2014</t>
  </si>
  <si>
    <t>LICENCIA PRE Y POST NATAL DE LA MAESTRA ROSA I. SEGURA CONCE</t>
  </si>
  <si>
    <t>NURYS MARCLANDIA RIJO MATOS</t>
  </si>
  <si>
    <t>OFIC. 1448/2014</t>
  </si>
  <si>
    <t>LICENCIA PRE Y POST NATAL DE LA MAESTRA ELISA CUEVAS FELIZ</t>
  </si>
  <si>
    <t>EDILI YASIRIS CUEVAS DE SEGURA</t>
  </si>
  <si>
    <t>OFIC. 1638/2014</t>
  </si>
  <si>
    <t>LICENCIA PRE Y POST NATAL DE LA MAESTRA LUISA E. CUEVAS SEGU</t>
  </si>
  <si>
    <t>OFIC. 1454-1455/2014</t>
  </si>
  <si>
    <t>LICENCIA PRE Y POST NATAL DE LA MTRA. BETHYS DE LA PAZ MATOS</t>
  </si>
  <si>
    <t>DAMARIS JIMENEZ JIMENEZ</t>
  </si>
  <si>
    <t>OFIC. 1676/2014</t>
  </si>
  <si>
    <t>LICENCIA PRE Y POST NATAL DE LA MAESTRA IVELISSE FULGENCIO O</t>
  </si>
  <si>
    <t>YESENIA RIVERA MERCEDES</t>
  </si>
  <si>
    <t>OFIC. 1678/2014</t>
  </si>
  <si>
    <t>LICENCIA PRE Y POST NATAL DE LA MAESTRA MARITZA REYES SALAS</t>
  </si>
  <si>
    <t>GUARQUIRIA  NICAURYS ORTIZ CASTRO</t>
  </si>
  <si>
    <t>OFIC. 1608/2014</t>
  </si>
  <si>
    <t>LICENCIA PRE Y POST NATAL DE LA MAESTRA KENIA DISLA MELO</t>
  </si>
  <si>
    <t>RAISA ELIZAZABETH ROSARIO REYES</t>
  </si>
  <si>
    <t>OFIC. 1679/2014</t>
  </si>
  <si>
    <t>LICENCIA PRE Y POST NATAL DE LA MAESTRA JILEINE COLEN MANO</t>
  </si>
  <si>
    <t>JOSEFINA FIGUEROA POLANCO</t>
  </si>
  <si>
    <t>OFIC. 1685-1684/2014</t>
  </si>
  <si>
    <t>LICENCIA PRE Y POST NATAL DE LA MAESTRA YUDERKA A- ZORRILLA</t>
  </si>
  <si>
    <t>OFICI.1685-1684/2014</t>
  </si>
  <si>
    <t>COMPL. LICENCIA PRE Y POST DE LA MTRA.YUDERKA ALT. ZORRILLA</t>
  </si>
  <si>
    <t>BRUNA  VASQUEZ SANTOS</t>
  </si>
  <si>
    <t>OFIC. 1233-1234/2004</t>
  </si>
  <si>
    <t>LICENCIA PRE Y POST NATAL DE LA MAESTRA JOHANNA CONCEPCIÓN A</t>
  </si>
  <si>
    <t>CANDELARIA  IVON ISER GARCIA ABREU DE GARCIA</t>
  </si>
  <si>
    <t>OFIC. 1600/2014</t>
  </si>
  <si>
    <t>LICENCIA PRE Y POST NATAL DE LA MAESTRA ANA M. TAVAREZ ROSAR</t>
  </si>
  <si>
    <t>ELIZABETH CRISTOBALINA VASQUEZ JAVIER</t>
  </si>
  <si>
    <t>OFIC. 1774/2014</t>
  </si>
  <si>
    <t>LICENCIA PRE Y POST NATAL DE LA MAESTRA DINORAH BAUTISTA SAN</t>
  </si>
  <si>
    <t>MARIO PERALTA ALMONTE</t>
  </si>
  <si>
    <t>OFIC. 1269/2014</t>
  </si>
  <si>
    <t>LICENCIA PRE Y POST NATAL DE LA MAESTRA LILIAN MEJIA VELEZ</t>
  </si>
  <si>
    <t>OFIC. 1605/2014</t>
  </si>
  <si>
    <t>LICENCIA PRE Y POST NATAL DE LA MAESTRA LOURDES ADAMES DE LA</t>
  </si>
  <si>
    <t>RAMON ANTONIO PEREZ COLLADO</t>
  </si>
  <si>
    <t>OFIC. 1256/2014</t>
  </si>
  <si>
    <t>LICENCIA PRE Y POST NATAL DE LA MAESTRA ESTHER ESPINAL RODRI</t>
  </si>
  <si>
    <t>PILAR  ROSARIO JAVIER</t>
  </si>
  <si>
    <t>OFIC. 1258/2014</t>
  </si>
  <si>
    <t>LICENCIA PRE Y POST NATAL DE LA MAESTRA MARIDANIA A. NUÑEZ S</t>
  </si>
  <si>
    <t>PAOLA MICHELL SOSA VENTURA</t>
  </si>
  <si>
    <t>OFIC. 1428/2014</t>
  </si>
  <si>
    <t>LICENCIA PRE Y POST NATAL DE LA MAESTRA JUDIT A. GARCIA MEJI</t>
  </si>
  <si>
    <t>HILMA MARIA ALMONTE MARTINEZ</t>
  </si>
  <si>
    <t>OFIC. 1422-1421/2014</t>
  </si>
  <si>
    <t>LICENCIA PRE Y POST NATAL DE LA MAESTRA YAJAIRA A. FRÍAS HER</t>
  </si>
  <si>
    <t>SORAIDA DE LEON LIZ</t>
  </si>
  <si>
    <t>OFIC. 1626-1625/2014</t>
  </si>
  <si>
    <t>LICENCIA PRE Y POST NATAL DE LA MAESTRA WALKERLINA ROSARIO C</t>
  </si>
  <si>
    <t>FERNANDO  CESPEDES CESPEDES</t>
  </si>
  <si>
    <t>OFIC. 1775/2014</t>
  </si>
  <si>
    <t>LICENCIA PRE Y POST NATAL DE LA MTRA. DEYSSI MARTINEZ</t>
  </si>
  <si>
    <t>JOSE AGUSTIN CESPEDES CESPEDES</t>
  </si>
  <si>
    <t>OFIC. 1274/2014</t>
  </si>
  <si>
    <t>LICENCIA PRE Y POST NATAL DE LA MAESTRA YANNERYS A. LIZARDO</t>
  </si>
  <si>
    <t>JEANNHETTE ELBA  VERAS HENRIQUEZ</t>
  </si>
  <si>
    <t>OFIC. 1273/2014</t>
  </si>
  <si>
    <t>YAHAIRA MERCEDES MARTINEZ BONILLA</t>
  </si>
  <si>
    <t>OFIC. 1272-1271/2014</t>
  </si>
  <si>
    <t>LICENCIA PRE Y POST NATAL DE LA MAESTRA GEOVANNY VELASQUEZ M</t>
  </si>
  <si>
    <t>NANCY  DEL CARMEN VASQUEZ LOPEZ</t>
  </si>
  <si>
    <t>OFIC. 1266/2014</t>
  </si>
  <si>
    <t>LICENCIA PRE Y POST NATAL DE LA MAESTRA MILAGROS CESPEDES PO</t>
  </si>
  <si>
    <t>ELIZABETH  MARIA RODRIGUEZ RODRIGUEZ</t>
  </si>
  <si>
    <t>OFIC. 1604-1603/2014</t>
  </si>
  <si>
    <t>LICENCIA PRE Y POST NATAL DE LA MAESTRA ALBANIA TEJADA MELEN</t>
  </si>
  <si>
    <t>YOLANDA YSABEL CESPEDES REINOSO</t>
  </si>
  <si>
    <t>OFIC. 1773/2014</t>
  </si>
  <si>
    <t>LICENCIA PRE Y POST NATAL DE LA MAESTRA YASMIN  RUBIERA PEÑA</t>
  </si>
  <si>
    <t>FRANCISCA ENILDA RODRIGUEZ GOMEZ</t>
  </si>
  <si>
    <t>OFIC. 1554-1553/2014</t>
  </si>
  <si>
    <t>LICENCIA PRE Y POST NATAL DE LA MAESTRA FELICIA F. MARTÍNEZ</t>
  </si>
  <si>
    <t>JULIANA HERRERA MENDEZ</t>
  </si>
  <si>
    <t>OFIC. 1555-1556/2014</t>
  </si>
  <si>
    <t>LICENCIA PRE Y POST NATAL DE LA MAESTRA YAHAIRA Y. SANTANA A</t>
  </si>
  <si>
    <t>ADALGISA MERCEDES JAQUEZ PARRA</t>
  </si>
  <si>
    <t>OFIC. 1487-1488/2014</t>
  </si>
  <si>
    <t>LICENCIA PRE Y POST NATAL DE LA MAESTRA LOATANY A. HIRALDO A</t>
  </si>
  <si>
    <t>ELSA MERCEDES REYES MEDINA</t>
  </si>
  <si>
    <t>OFIC. 1674-1467/2014</t>
  </si>
  <si>
    <t>LICENCIA PRE Y POST NATAL DE LA MAESTRA MORAIMA C. GÓMEZ GOM</t>
  </si>
  <si>
    <t>MARIA MAGDALENA RODRIGUEZ</t>
  </si>
  <si>
    <t>OFIC. 1931-1930/2014</t>
  </si>
  <si>
    <t>LICENCIA PRE Y POST NATAL DE LA MAESTRA MARYELYS O. DE LEON</t>
  </si>
  <si>
    <t>OTILIA ALTAGRACIA TORRES PEREZ</t>
  </si>
  <si>
    <t>OFIC. 1265/2014</t>
  </si>
  <si>
    <t>LICENCIA PRE Y POST NATAL DE LA MAESTRA ALICIA M. SALCEDO DU</t>
  </si>
  <si>
    <t>ALTAGRACIA DEL CARMEN GUTIERREZ CRUZ</t>
  </si>
  <si>
    <t>OFIC. 1777-1776/2014</t>
  </si>
  <si>
    <t>LICENCIA PRE Y POST NATAL DE LA MAESTRA MARIA M. JAQUEZ COLO</t>
  </si>
  <si>
    <t>VICTORIA YLUMINADA VALDEZ ROQUE</t>
  </si>
  <si>
    <t>OFIC. 1597-1596/2014</t>
  </si>
  <si>
    <t>LICENCIA PRE Y POST NATAL DE LA MAESTRA MERLYN ALMONTE AZCON</t>
  </si>
  <si>
    <t>FRANCISCA OLIVA MINAYA PICHARDO</t>
  </si>
  <si>
    <t>OFIC. 1426-1424/2014</t>
  </si>
  <si>
    <t>LICENCIA PRE Y POST NATAL DE LA MAESTRA SARAH A. GÓMEZ NUÑEZ</t>
  </si>
  <si>
    <t>JOEL  ANDRES ORTIZ PERALTA</t>
  </si>
  <si>
    <t>OFIC. 1491-1492/2014</t>
  </si>
  <si>
    <t>LICENCIA PRE Y POST NATAL DE LA MAESTRA NOELIA VILLAMAN BRAV</t>
  </si>
  <si>
    <t>FRANCISCA PADILLA</t>
  </si>
  <si>
    <t>OFIC. 1229/2014</t>
  </si>
  <si>
    <t>LICENCIA PRE Y POST NATAL DE LA MAESTRA POLONKY L. MEDINA LO</t>
  </si>
  <si>
    <t>JAQUERY PEÑA NUÑEZ</t>
  </si>
  <si>
    <t>OFIC. 1251/2014</t>
  </si>
  <si>
    <t>LICENCIA PRE Y POST NATAL DE LA MAESTRA DIOSMARY GONZÁLEZ BR</t>
  </si>
  <si>
    <t>YANIRIS YSABEL HELENA TAVERAS</t>
  </si>
  <si>
    <t>OFIC. 1675/2014</t>
  </si>
  <si>
    <t>LICENCIA PRE Y POST NATAL DE LA MAESTRA LOURDES C. CIERRA ES</t>
  </si>
  <si>
    <t>MINERVA MARIA RODRIGUEZ CABRERA</t>
  </si>
  <si>
    <t>OFIC. 1351/2014</t>
  </si>
  <si>
    <t>LICENCIA PRE Y POST NATAL DE LA MAESTRA MIGUELINA TORRES PIL</t>
  </si>
  <si>
    <t>NORA DAVEIDA POLONIA RESTITUYO</t>
  </si>
  <si>
    <t>OFIC. 1510-1511/2014</t>
  </si>
  <si>
    <t>LICENCIA PRE Y POST NATAL DE LA MAESTRA YOMERY M. SÁNCHEZ SA</t>
  </si>
  <si>
    <t>DEYSI MERCEDES VALERA CANARIO</t>
  </si>
  <si>
    <t>OFIC. 1433-1434/2014</t>
  </si>
  <si>
    <t>LICENCIA PRE Y POST NATAL DE LA PROF. SALUSTINA VALERA</t>
  </si>
  <si>
    <t>OFIC. 1371/2014</t>
  </si>
  <si>
    <t>LICENCIA PRE Y POST NATAL DE LA MAESTRA MARÍA E. MOLINA TRI</t>
  </si>
  <si>
    <t>MARIA CRISTINA HERNANDEZ GALAN</t>
  </si>
  <si>
    <t>OFIC. 1436/2014</t>
  </si>
  <si>
    <t>LICENCIA PRE Y POST NATAL DE LA MAESTRA ROSA I. MINIER MEJÍA</t>
  </si>
  <si>
    <t>FLOR ESTHER VERAS PAULINO</t>
  </si>
  <si>
    <t>OFIC. 1431/2014</t>
  </si>
  <si>
    <t>LICENCIA PRE Y POST NATAL DE LA MAESTRA SANDRA J. MEDINA PAU</t>
  </si>
  <si>
    <t>YANIRIS  ALTAGRACIA  CONCEPCION DIAZ</t>
  </si>
  <si>
    <t>OFIC. 1390/2014</t>
  </si>
  <si>
    <t>LICENCIA PRE Y POST NATAL DE LA MAESTRA CAROLYN CALDERON SUA</t>
  </si>
  <si>
    <t>ARIANNY LISSANE PEREZ MATOS</t>
  </si>
  <si>
    <t>OFIC. 1437/2014</t>
  </si>
  <si>
    <t>OFIC. 1370/2014</t>
  </si>
  <si>
    <t>CRISTOBALINA ESPINAL GARCIA</t>
  </si>
  <si>
    <t>OFIC. 1515-1516/2014</t>
  </si>
  <si>
    <t>LICENCIA PRE Y POST NATAL DE LA MAESTRA NELIA ABREU JEREZ</t>
  </si>
  <si>
    <t>ESTHER  RAFELINA ALMANZAR CABRERA</t>
  </si>
  <si>
    <t>OFIC. 1528-1527/2014</t>
  </si>
  <si>
    <t>LICENCIA PRE Y POST NATAL DE LA MAESTRA SOLANYI M. CAMILO SU</t>
  </si>
  <si>
    <t>MARIA DEL CARMEN LORA GUERRERO</t>
  </si>
  <si>
    <t>OFIC. 1430-1429/2014</t>
  </si>
  <si>
    <t>LICENCIA PRE Y POST NATAL DE LA MAESTRA WENDY A. AYALA GUERR</t>
  </si>
  <si>
    <t>YANIRIS ALTAGRACIA RAMIREZ MORONTA</t>
  </si>
  <si>
    <t>OFIC. 1396/2014</t>
  </si>
  <si>
    <t>LICENCIA PRE Y POST NATAL DE LA MAESTRA PATRICIA C. TRINIDAD</t>
  </si>
  <si>
    <t>JUAN TOMAS RODRIGUEZ CASTILLO</t>
  </si>
  <si>
    <t>OFIC. 1512/2014</t>
  </si>
  <si>
    <t>LICENCIA PRE Y POST NATAL DE LA MAESTRA GLENYS VELOZ VALDEZ</t>
  </si>
  <si>
    <t>MARIULKA CORDERO BRITO</t>
  </si>
  <si>
    <t>OFIC. 1695/2014</t>
  </si>
  <si>
    <t>LICENCIA PRE Y POST NATAL DE LA MAESTRA MASSIEL J. CEPEDA GA</t>
  </si>
  <si>
    <t>CARLOS RAFAEL ALMANZAR SANTOS</t>
  </si>
  <si>
    <t>OFIC. 1348-1349/2014</t>
  </si>
  <si>
    <t>LICENCIA PRE Y POST NATAL DE LA MAESTRA CRISTINA MARTÍNEZ SO</t>
  </si>
  <si>
    <t>OFICI.1348-1349/2014</t>
  </si>
  <si>
    <t>COMPL. LICENCIA PRE Y POST DE LA MTRA. CRISTINA MARTINEZ</t>
  </si>
  <si>
    <t>MARLENI GENEROSA BOBONAGUA</t>
  </si>
  <si>
    <t>OFIC. 1692/2014</t>
  </si>
  <si>
    <t>LICENCIA PRE Y POST NATAL DE LA MAESTRA LEIDY GUZMAN BATISTA</t>
  </si>
  <si>
    <t>YOMARIS MERCEDES DELGADO DOMINGUEZ</t>
  </si>
  <si>
    <t>OFIC. 1438/2014</t>
  </si>
  <si>
    <t>LICENCIA PRE Y POST NATAL DE LA MAESTRA CARMEN M. MORA HERNA</t>
  </si>
  <si>
    <t>FRANCISCO HUMBERTO MEDINA SANCHEZ</t>
  </si>
  <si>
    <t>OFIC. 1374/2014</t>
  </si>
  <si>
    <t>LICENCIA PRE Y POST NATAL DE LA MAESTRA EVELINA SANTOS SOSA</t>
  </si>
  <si>
    <t>CARMENLIDIA MARTINEZ TORIBIO</t>
  </si>
  <si>
    <t>OFIC. 1547-1548/2014</t>
  </si>
  <si>
    <t>LICENCIA PRE Y POST NATAL DE LA MAESTRA WENDI J. FERNÁNDEZ M</t>
  </si>
  <si>
    <t>YSABEL  MARIA  SANTANA MORENO</t>
  </si>
  <si>
    <t>OFIC. 1364-1365/2014</t>
  </si>
  <si>
    <t>LICENCIA PRE Y POST NATAL DE LA MAESTRA NELIA A. SOSA VELLAR</t>
  </si>
  <si>
    <t>LUZ MARIA ACEVEDO LOPEZ</t>
  </si>
  <si>
    <t>OFIC. 1368-1369/2014</t>
  </si>
  <si>
    <t>LICENCIA PRE Y POST NATAL DE LA MAESTRA SOLANYI GARCÍA VELAS</t>
  </si>
  <si>
    <t>SOBEIDA ANTONIA BRITO ACOSTA</t>
  </si>
  <si>
    <t>OFIC. 1549/2014</t>
  </si>
  <si>
    <t>LICENCIA PRE Y POST NATAL DE LA MAESTRA MARÁ M. BEATO ANTIGU</t>
  </si>
  <si>
    <t>ERCILIA ACEVEDO ORTIZ</t>
  </si>
  <si>
    <t>OFIC. 1366/2014</t>
  </si>
  <si>
    <t>LICENCIA PRE Y POST NATAL DE LA MAESTRA ANTONIA LOPEZ VILLAR</t>
  </si>
  <si>
    <t>MARIA ANTONIA DIAZ RAMOS</t>
  </si>
  <si>
    <t>OFIC. 1550/2014</t>
  </si>
  <si>
    <t>LICENCIA PRE Y POST NATAL DE LA MAESTRA ISABEL C. FLORIMAN</t>
  </si>
  <si>
    <t>MARIA PEÑA REYES</t>
  </si>
  <si>
    <t>OFIC. 1535/2014</t>
  </si>
  <si>
    <t>LICENCIA PRE Y POST NATAL DE LA MAESTRA JOSEFA REYES MOLINA</t>
  </si>
  <si>
    <t>JUANA UREÑA ABREU</t>
  </si>
  <si>
    <t>OFIC. 1398/2014</t>
  </si>
  <si>
    <t>LICENCIA PRE Y POST NATAL DE LA MAESTRA ILEANA UREÑA ABREU</t>
  </si>
  <si>
    <t>NELIS  CRUZ DE LA CRUZ</t>
  </si>
  <si>
    <t>OFIC. 1534/204</t>
  </si>
  <si>
    <t>LICENCIA PRE Y POST NATAL DE LA MAESTRA HERMINIA RODRÍGUEZ P</t>
  </si>
  <si>
    <t>YOVANNY FERNANDEZ PERALTA</t>
  </si>
  <si>
    <t>OFIC. 1378/2014</t>
  </si>
  <si>
    <t>LICENCIA PRE Y POST NATAL DE LA MAESTRA YUDERKA M. SANTOS PA</t>
  </si>
  <si>
    <t>MARIA ESPERANZA ALMONTE POLANCO</t>
  </si>
  <si>
    <t>OFIC. 1315/2014</t>
  </si>
  <si>
    <t>LICENCIA PRE Y POST NATAL DE LA MAESTRA OVELY M. REYES CHERY</t>
  </si>
  <si>
    <t>BETHANIA CASTILLO AMADIS</t>
  </si>
  <si>
    <t>OFIC. 1380/2014</t>
  </si>
  <si>
    <t>LICENCIA PRE Y POST NATAL DE LA MAESTRA FATIMA ACOSTA NU´´</t>
  </si>
  <si>
    <t>OFIC. 1536/2014</t>
  </si>
  <si>
    <t>LICENCIA PRE Y POST NATAL DE LA MAESTRA MARÍA Y.SOSA VILORIA</t>
  </si>
  <si>
    <t>ALGIDA DEL CARMEN BAUTISTA</t>
  </si>
  <si>
    <t>OFIC. 1769-1768/2014</t>
  </si>
  <si>
    <t>LICENCIA PRE Y POST NATAL DE LA MAESTRA ADALGISA M. SÁNCHEZ</t>
  </si>
  <si>
    <t>YUDELKY DEL CARMEN ESCOBOZA GARCIA</t>
  </si>
  <si>
    <t>OFIC. 1381/2014</t>
  </si>
  <si>
    <t>DILENIA ALTAGRACIA FRANCO MARTINEZ</t>
  </si>
  <si>
    <t>OFIC. 1395-1394/2014</t>
  </si>
  <si>
    <t>LICENCIA PRE Y POST NATAL DE LA MAESTRA JOSELYN LORA LORA</t>
  </si>
  <si>
    <t>CLARY ESTELA GARCIA PEÑA DE ROQUE</t>
  </si>
  <si>
    <t>OFIC. 1696-1770/2014</t>
  </si>
  <si>
    <t>LICENCIA PRE Y POST NATAL DE LA MAESTRA LIBNI CABRERA GOMEZ</t>
  </si>
  <si>
    <t>EDWIN OSCAR ALVEREZ ABREU</t>
  </si>
  <si>
    <t>OFIC. 1506-1507/2014</t>
  </si>
  <si>
    <t>LICENCIA PRE Y POST NATAL DE LA MAESTRA RAFAELINA E. PÉREZ S</t>
  </si>
  <si>
    <t>GUILLERMO ESTEBAN  CASTILLO PEREZ</t>
  </si>
  <si>
    <t>OFIC. 1781/2014</t>
  </si>
  <si>
    <t>MARIA  CASILDA  VASQUEZ CABRERA</t>
  </si>
  <si>
    <t>OFIC. 1765-1372/2014</t>
  </si>
  <si>
    <t>LICENCIA PRE Y POST NATAL DE LA MAESTRA MARTHA M. VASQUEZ CA</t>
  </si>
  <si>
    <t>CORALINA MERCEDES MOREL TAVERAS DE GOMEZ</t>
  </si>
  <si>
    <t>OFIC. 1532/2014</t>
  </si>
  <si>
    <t>LICENCIA PRE Y POST NATAL DE LA MAESTRA KARINA BELLIARD PÉRE</t>
  </si>
  <si>
    <t>ANGELA MERCEDES TIFA GOMEZ DE GOMEZ</t>
  </si>
  <si>
    <t>OFIC. 1694/2014</t>
  </si>
  <si>
    <t>LICENCIA PRE Y POST NATAL DE LA MAESTRA GRIL K. GÓMEZ AQUINO</t>
  </si>
  <si>
    <t>MAYRA VALENTINA  PEREZ HERNANDEZ</t>
  </si>
  <si>
    <t>OFIC. 1375/2014</t>
  </si>
  <si>
    <t>LICENCIA PRE Y POST NATAL DE LA MAESTRA ISAURA D. PÉREZ HERN</t>
  </si>
  <si>
    <t>YUBELKI IVELISSE TAVERAS GABIN</t>
  </si>
  <si>
    <t>OFIC. 1926/2014</t>
  </si>
  <si>
    <t>LICENCIA PRE Y POST NATAL DE LA MAESTRA ELIANA E. VASQUEZ HE</t>
  </si>
  <si>
    <t>MARIA LUISA FABIAN HENRIQUEZ</t>
  </si>
  <si>
    <t>OFIC. 1423/2014</t>
  </si>
  <si>
    <t>LICENCIA PRE Y POST NATAL DE LA MAESTRA INOCENCIA FABIAN HEN</t>
  </si>
  <si>
    <t>CRISTINA TAVERAS HERNANDEZ</t>
  </si>
  <si>
    <t>OFIC. 1683/2014</t>
  </si>
  <si>
    <t>LICENCIA PRE Y POST NATAL DE LA MAESTRA ELENA M. SANTOS PAUL</t>
  </si>
  <si>
    <t>SONIA MARIA DIAZ RODRIGUEZ</t>
  </si>
  <si>
    <t>OFIC. 1682-1681/2014</t>
  </si>
  <si>
    <t>LICENCIA PRE Y POST NATAL DE LA MAESTRA RAYSI NUÑEZ VENTURA</t>
  </si>
  <si>
    <t>CRUZ MERY REYES DURAN</t>
  </si>
  <si>
    <t>OFIC. 1362/2014</t>
  </si>
  <si>
    <t>LICENCIA PRE Y POST NATAL DE LA MAESTRA ALICIA ROSARIO GIL</t>
  </si>
  <si>
    <t>ANDRIS  ELIZABETH FRIAS ACOSTA</t>
  </si>
  <si>
    <t>OFIC. 1357/2014</t>
  </si>
  <si>
    <t>LICENCIA PRE Y POST NATAL DE LA MAESTRA MASSIEL GARCIA DE LA</t>
  </si>
  <si>
    <t>ARELIS JIMENEZ ROSA</t>
  </si>
  <si>
    <t>OFIC. 1389/2014</t>
  </si>
  <si>
    <t>LICENCIA PRE Y POST NATAL DE LA MAESTRA NELLY M. ARACENA DE</t>
  </si>
  <si>
    <t>ALTAGRACIA JIMENEZ CORTORREAL</t>
  </si>
  <si>
    <t>OFIC. 1406-1402/2014</t>
  </si>
  <si>
    <t>LICENCIA PRE Y POST NATAL DE LA MAESTRA JUANA CRUCEY CRUCEY</t>
  </si>
  <si>
    <t>YAJAIRA  NORKELY  PAREDES ANTIGUA</t>
  </si>
  <si>
    <t>OFIC. 1361-1360/2014</t>
  </si>
  <si>
    <t>LICENCIA PRE Y POST NATAL DE LA MAESTRA PERSEVERANDA REYES C</t>
  </si>
  <si>
    <t>NATIVIDAD CACERES ACOSTA</t>
  </si>
  <si>
    <t>OFIC. 1644/2014</t>
  </si>
  <si>
    <t>RAQUEL ORTIZ DISLA</t>
  </si>
  <si>
    <t>OFIC. 1546/2014</t>
  </si>
  <si>
    <t>LICENCIA PRE Y POST NATAL DE LA MAESTRA YOHANY SANTOS POLANC</t>
  </si>
  <si>
    <t>VICTORIA JOSE VENTURA</t>
  </si>
  <si>
    <t>OFIC. 1551-1552/2014</t>
  </si>
  <si>
    <t>LICENCIA PRE Y POST NATAL DE LA MAESTRA MARÍA M. DOÑE PACHEC</t>
  </si>
  <si>
    <t>OFIC. 1552/2014</t>
  </si>
  <si>
    <t>OFIC. 1551-1552</t>
  </si>
  <si>
    <t>AURELIS RICHERT LARA JIMENEZ</t>
  </si>
  <si>
    <t>OFIC. 1677/2014</t>
  </si>
  <si>
    <t>LICENCIA PRE Y POST NATAL DE LA MAESTRA LEONOR PIMENTEL TRIN</t>
  </si>
  <si>
    <t>ANA HILDA REYNOSO MONTILLA</t>
  </si>
  <si>
    <t>OFIC. 1785/2014</t>
  </si>
  <si>
    <t>LICENCIA PRE Y POST NATAL DE LA MAESTRA ALEXANDRA VASQUEZ JA</t>
  </si>
  <si>
    <t>EMILIA DE LEON SANTAMARIA</t>
  </si>
  <si>
    <t>OFIC. 1580/2014</t>
  </si>
  <si>
    <t>LICENCIA PRE Y POST NATAL DE LA MAESTRA YAHAIRA DE JESUS CAR</t>
  </si>
  <si>
    <t>LEIDY KATIUSKA AQUINO VASQUEZ</t>
  </si>
  <si>
    <t>OFIC. 1583-1637/2014</t>
  </si>
  <si>
    <t>LICENCIA PRE Y POST NATAL DE LA MAESTRA LUISA KARINA DOÑE</t>
  </si>
  <si>
    <t>FRANCISCO LORENZO CABRERA</t>
  </si>
  <si>
    <t>OFIC. 1689-1688/2014</t>
  </si>
  <si>
    <t>LICENCIA PRE Y POST NATAL DE LA MAESTRA ELIZABETH RAMÍREZ NI</t>
  </si>
  <si>
    <t>CAROLINA COSTE CASTILLO</t>
  </si>
  <si>
    <t>OFIC. 1772-1686/2014</t>
  </si>
  <si>
    <t>LICENCIA PRE Y POST NATAL DE LA MAESTRA IRIS F. PUELLO CASTI</t>
  </si>
  <si>
    <t>FERNANDO BATISTA FERMIN</t>
  </si>
  <si>
    <t>OFIC. 1573-1572/2014</t>
  </si>
  <si>
    <t>LICENCIA PRE Y POST NATAL DE LA MAESTRA EVA N. PÉREZ JIMÉNEZ</t>
  </si>
  <si>
    <t>DANIEL IGNACIO VIDAL PEREZ</t>
  </si>
  <si>
    <t>OFIC. 1232/2014</t>
  </si>
  <si>
    <t>LICENCIA PRE Y POST NATAL DE LA MAESTRA MARCELA MERCEDES PER</t>
  </si>
  <si>
    <t>KATHIA MIGUELINA ROSA LUCIANO</t>
  </si>
  <si>
    <t>OFIC. 1445-1504/2014</t>
  </si>
  <si>
    <t>LICENCIA PRE Y POST NATAL DE LA MAESTRA ANA L. ARIAS HERNÁND</t>
  </si>
  <si>
    <t>DIANI MERCEDES BAUTISTA OGANDO</t>
  </si>
  <si>
    <t>OFIC. 1443-1444/2014</t>
  </si>
  <si>
    <t>LICENCIA PRE Y POST NATAL DE LA MAESTRA YUBERCA DÁNCHEZ OGAN</t>
  </si>
  <si>
    <t>MARIA BERTHA PEREZ HEREDIA</t>
  </si>
  <si>
    <t>OFIC. 1304-1305/2014</t>
  </si>
  <si>
    <t>LICENCIA PRE Y POST NATAL DE LA MAESTRA MALENNY MESA PEREZ</t>
  </si>
  <si>
    <t>DIGNA  SANTANA FERRERAS</t>
  </si>
  <si>
    <t>OFIC. 1359-1358/2014</t>
  </si>
  <si>
    <t>LICENCIA PRE Y POST NATAL DE LA MAESTRA ELBA ENCARNACION FEL</t>
  </si>
  <si>
    <t>SANTA ROSA MEDINA PEÑA</t>
  </si>
  <si>
    <t>OFIC. 1416/2014</t>
  </si>
  <si>
    <t>MIGUELINA MUÑOZ REYES</t>
  </si>
  <si>
    <t>OFIC. 1306/2014</t>
  </si>
  <si>
    <t>LICENCIA PRE Y POST NATAL DE LA MAESTRA ELISA VARGAS MOREL</t>
  </si>
  <si>
    <t>FERNELY GUEVARA URBAEZ</t>
  </si>
  <si>
    <t>OFIC. 1458-1459/2014</t>
  </si>
  <si>
    <t>LICENCIA PRE Y POST NATAL DE LA MAESTRA LAIZABETH DE LA CRUZ</t>
  </si>
  <si>
    <t>MARIA ESMERALDA MEDINA MATOS</t>
  </si>
  <si>
    <t>OFIC. 1633-1632/2014</t>
  </si>
  <si>
    <t>LICENCIA PRE Y POST NATAL DE LA MAESTRA DORKA PÉREZ MELLA</t>
  </si>
  <si>
    <t>DINA  ESMERIDA  DIPRE PERDOMO</t>
  </si>
  <si>
    <t>OFIC. 1278/2014</t>
  </si>
  <si>
    <t>LICENCIA PRE Y POST NATAL DE LA MAESTRA LUCILENIA FLORES GAR</t>
  </si>
  <si>
    <t>OSCAR MARTINEZ GUZMAN</t>
  </si>
  <si>
    <t>OFIC. 1577-1578/2014</t>
  </si>
  <si>
    <t>LICENCIA PRE Y POST NATAL DE LA MAESTRA LIGIA T. PÉREZ RIVER</t>
  </si>
  <si>
    <t>GREY  MARGARITA CRUZ DIAZ</t>
  </si>
  <si>
    <t>OFIC. 1610/2014</t>
  </si>
  <si>
    <t>LICENCIA PRE Y POST NATAL DE LA MAESTRA GLENY A. ROCHE MOREN</t>
  </si>
  <si>
    <t>LUIS  APARICIO JUAN RODRIGUEZ GUILLOT</t>
  </si>
  <si>
    <t>OFIC. 1782/2014</t>
  </si>
  <si>
    <t>LICENCIA PRE Y POST NATAL DE LA MAESTRA SOLEDAD FELIPE CRUZ</t>
  </si>
  <si>
    <t>INGRIS FIORDALISA HERNANDEZ PAULINO</t>
  </si>
  <si>
    <t>OFIC. 1508-1509/2014</t>
  </si>
  <si>
    <t>LICENCIA PRE Y POST NATAL DE LA MAESTRA ANGELINA F. FERREIRA</t>
  </si>
  <si>
    <t>IRABELIS ESCALE CORNELIO OLMO</t>
  </si>
  <si>
    <t>OFIC. 1236/2014</t>
  </si>
  <si>
    <t>LICENCIA PRE Y POST NATAL DE LA MAESTRA JUANA VENTURA DE JES</t>
  </si>
  <si>
    <t>LUCI MARIA CIRIACO LUGO</t>
  </si>
  <si>
    <t>OFIC. 1221/2014</t>
  </si>
  <si>
    <t>LICENCIA PRE Y POST NATAL DE LA MAESTRA DEIDAMIA A. SÁNCHEZ</t>
  </si>
  <si>
    <t>LISANDRA MIRIAN ESTRELLA ALONSO</t>
  </si>
  <si>
    <t>OFIC. 1653/2014</t>
  </si>
  <si>
    <t>LICENCIA PRE Y POST NATAL DE LA MAESTRA RUTH E. MARTÍNEZ CEB</t>
  </si>
  <si>
    <t>DYANGO  ARISMENDY  MIRANDA PAULINO</t>
  </si>
  <si>
    <t>OFIC. 1595-1594/2014</t>
  </si>
  <si>
    <t>LICENCIA PRE Y POST NATAL DE LA MAESTRA CLARIBEL J. VASQUEZ</t>
  </si>
  <si>
    <t>SAVIESKIS  DEL ROSARIO ARIAS ARIAS</t>
  </si>
  <si>
    <t>OFIC. 1275/2014</t>
  </si>
  <si>
    <t>LICENCIA PRE Y POST NATAL DE LA MAESTRA JULISSA SANTOS ACEVE</t>
  </si>
  <si>
    <t>YUDY LAPAZ SANCHEZ</t>
  </si>
  <si>
    <t>OFIC. 1493/2014</t>
  </si>
  <si>
    <t>LICENCIA PRE Y POST NATAL DE LA MAESTRA NIRKA R. NUÑEZ RAMOS</t>
  </si>
  <si>
    <t>MARIA ISABEL DE JESUS MEJIA</t>
  </si>
  <si>
    <t>OFIC. 1345/2014</t>
  </si>
  <si>
    <t>LICENCIA PRE Y POST NATAL DE LA MAESTRA NORKELLYS MARTÍNEZ P</t>
  </si>
  <si>
    <t>YANILKA  ELIZABET LIVARES CARTY</t>
  </si>
  <si>
    <t>OFIC. 853/2014</t>
  </si>
  <si>
    <t>LICENCIA PRE Y POST NATAL DE LA MAESTRA RAMONA Y. QUIROZ POL</t>
  </si>
  <si>
    <t>WILFREDO SANCHEZ CHALAS</t>
  </si>
  <si>
    <t>OFIC. 1481/2014</t>
  </si>
  <si>
    <t>LICENCIA PRE Y POST NATAL DE LA MAESTRA MARIDANIA RAMIREZ RA</t>
  </si>
  <si>
    <t>CRISTINA DE LUNA</t>
  </si>
  <si>
    <t>OFIC. 1392/2014</t>
  </si>
  <si>
    <t>LICENCIA PRE Y POST NATAL DE LA MAESTRA MERCEDES TINEO EVANG</t>
  </si>
  <si>
    <t>MANUEL  BRITO PEGUERO</t>
  </si>
  <si>
    <t>OFIC. 1324-1325/2014</t>
  </si>
  <si>
    <t>LICENCIA PRE Y POST NATAL DE LA MAESTRA EDUVIGES REYES DE LE</t>
  </si>
  <si>
    <t>DAUNY ELISA PEÑA DE AZA</t>
  </si>
  <si>
    <t>OFIC. 1562/2014</t>
  </si>
  <si>
    <t>LICENCIA PRE Y POST NATAL DE LA MAESTRA NAIROBY S DE LA CRUZ</t>
  </si>
  <si>
    <t>LUZ ESPERANZA REINOSO LOPEZ</t>
  </si>
  <si>
    <t>OFIC. 1435/2014</t>
  </si>
  <si>
    <t>LICENCIA PRE Y POST NATAL DE LA MAESTRA JUANA D. FELIZ ULERI</t>
  </si>
  <si>
    <t>GEYSA YIMARY BELTRE VALERA</t>
  </si>
  <si>
    <t>OFIC. 1241/2014</t>
  </si>
  <si>
    <t>LICENCIA PRE Y POST NATAL DE LA MAESTRA LICENIA VALERA RODRI</t>
  </si>
  <si>
    <t>DAYHANA VALDEZ SANTOS</t>
  </si>
  <si>
    <t>OFIC. 1581-1582/2014</t>
  </si>
  <si>
    <t>LICENCIA PRE Y POST NATAL DE LA MAESTRA ALTAGRACIA F. RODRÍG</t>
  </si>
  <si>
    <t>MIGUEL SANTIAGO MEDINA GOMEZ</t>
  </si>
  <si>
    <t>OFIC. DGTIC/449/2014</t>
  </si>
  <si>
    <t>PERSONAL CONTRATADO PARA HABILITACION DE ESPACIOS, 3 MESES</t>
  </si>
  <si>
    <t>JUAN CARLOS MARTIN PEREZ GOMEZ</t>
  </si>
  <si>
    <t>JUAN RAMON MEJIA BAUTISTA</t>
  </si>
  <si>
    <t>KENIA SORAYA GALLARDO DE LA ROSA</t>
  </si>
  <si>
    <t>OFICIO #820/2014</t>
  </si>
  <si>
    <t>HONORARIOS REVISION Y ACTUALIZACION CURRICULAR</t>
  </si>
  <si>
    <t>GUSTAVO ANTONIO TRINIDAD PEREZ</t>
  </si>
  <si>
    <t>BELARMINO ANTONIO RAMIREZ SOSA</t>
  </si>
  <si>
    <t>DANILO ALBERTO GARCIA ZAPATA</t>
  </si>
  <si>
    <t>NESTOR OMAR GARCIA LOPEZ</t>
  </si>
  <si>
    <t>SANTIAGO ANTONIO FALS CASTILLO</t>
  </si>
  <si>
    <t>OFICIO #813/2014</t>
  </si>
  <si>
    <t>ROBINSON ALBERTO GRULLON CARABALLO</t>
  </si>
  <si>
    <t>ONAN STERLING  DILONE MEREJO</t>
  </si>
  <si>
    <t>HANSEL EMILIO ROJAS GIL</t>
  </si>
  <si>
    <t>JOSE ARTURO CORPORAN CABRAL</t>
  </si>
  <si>
    <t>CRISTIAN ESPINAL</t>
  </si>
  <si>
    <t>EUDDY ALEXANDER FRIAS HIRALDO</t>
  </si>
  <si>
    <t>CONTR-3008</t>
  </si>
  <si>
    <t>HENRY DE LA CRUZ ABREU</t>
  </si>
  <si>
    <t>LENIN  JAVIER GARO DIAZ</t>
  </si>
  <si>
    <t>OLINDA MARIA MERCEDES MERCEDES</t>
  </si>
  <si>
    <t>REHABILITACION COMEDOR DEL C. E. FRANCISCO DEL ROSARIO SANCH</t>
  </si>
  <si>
    <t>EMILIO JOSE HERNANDEZ TEJADA</t>
  </si>
  <si>
    <t>VERONICA JOSEFINA DILONE ALMONTE</t>
  </si>
  <si>
    <t>NULO</t>
  </si>
  <si>
    <t>CONTR.2340-5</t>
  </si>
  <si>
    <t>MOISES RAMON MEJIA HERNANDEZ</t>
  </si>
  <si>
    <t>ALEXANDER DE LA CRUZ DE CASTRO</t>
  </si>
  <si>
    <t>EDUANY NOEL JAQUEZ DE LA ROSA</t>
  </si>
  <si>
    <t>JORGE LUIS  SANTANA CUELLO</t>
  </si>
  <si>
    <t>VICTOR DANIEL DURAN EVANGELISTA</t>
  </si>
  <si>
    <t>EMMANUEL POLANCO MENDEZ</t>
  </si>
  <si>
    <t>JOSE MODESTO CEPEDA ACOSTA</t>
  </si>
  <si>
    <t>NOEL VIDAL MORILLO SOLIS</t>
  </si>
  <si>
    <t>INVERSIONES GLARUS, SRL</t>
  </si>
  <si>
    <t>130903281</t>
  </si>
  <si>
    <t>A0100100115000000116</t>
  </si>
  <si>
    <t>AVELIA COMERCIAL, SRL</t>
  </si>
  <si>
    <t>131112137</t>
  </si>
  <si>
    <t>A0100100115000000011</t>
  </si>
  <si>
    <t>PEDRO CONTRERAS PARRA</t>
  </si>
  <si>
    <t>P010010011502476206</t>
  </si>
  <si>
    <t>MARLIN LEIDY CHAVEZ VENTURA</t>
  </si>
  <si>
    <t>CONTR. 2865-1</t>
  </si>
  <si>
    <t>CARMEN NELIA FRANCISCO FRANCISCO</t>
  </si>
  <si>
    <t>CONTR.1997-ANULADA</t>
  </si>
  <si>
    <t>CONTR.1997</t>
  </si>
  <si>
    <t>LIVIA  JESUS CABRAL</t>
  </si>
  <si>
    <t>CONTR. 0002-13</t>
  </si>
  <si>
    <t>A010010011500002331</t>
  </si>
  <si>
    <t>ALCADIO SANCHEZ DE LOS SANTOS</t>
  </si>
  <si>
    <t>CONTR. 0209</t>
  </si>
  <si>
    <t>CRUZ CID CONSULTORES ASOCIADOS SRL</t>
  </si>
  <si>
    <t>130308748</t>
  </si>
  <si>
    <t>CONTR. 1659-1</t>
  </si>
  <si>
    <t>AMMY MAÑON PEÑA</t>
  </si>
  <si>
    <t>OFIC. 5/2015</t>
  </si>
  <si>
    <t>PARA CUBRIR GASTOS A PROF. QUE VISITARAN NUESTRO PAIS</t>
  </si>
  <si>
    <t>FRANCISCO MANUEL GONZALEZ BIDO.</t>
  </si>
  <si>
    <t>CONTR. 1221</t>
  </si>
  <si>
    <t>A010010011500000740</t>
  </si>
  <si>
    <t>DIGNA MARIA ADAMES</t>
  </si>
  <si>
    <t>OFICIO DGEP#39/2015</t>
  </si>
  <si>
    <t>PARA CUBRIR VISITAS A ESCUELAS GRUPOS FOCALES CON PRACTICAS</t>
  </si>
  <si>
    <t>CONTR. 1107-16</t>
  </si>
  <si>
    <t>ELISA NUÑEZ SEVERINO PADILLA</t>
  </si>
  <si>
    <t>OFICIO #68/2015</t>
  </si>
  <si>
    <t>PARA CUBRIR GASTOS EN ENCUENTROS CON EQ. TECNICOS</t>
  </si>
  <si>
    <t>CXP00035122</t>
  </si>
  <si>
    <t>CONTR. 0002-14</t>
  </si>
  <si>
    <t>CONTR. 002-14</t>
  </si>
  <si>
    <t>MILEDY ALCANTARA MAMBRU</t>
  </si>
  <si>
    <t>OFICIO #74/2015</t>
  </si>
  <si>
    <t>PARA CUBRIR GASTOS EN ENCUENTROS ESPACIO DE ORIENTACION</t>
  </si>
  <si>
    <t>YOLANDA MERCEDES MARCELINO SALCEDO DE M.</t>
  </si>
  <si>
    <t>OFICIO #985/2015</t>
  </si>
  <si>
    <t>DOMINGO GABRIEL SIERRA</t>
  </si>
  <si>
    <t>OFICIO #44/2015</t>
  </si>
  <si>
    <t>VIATICOS PARA REALIZAR VISITAS DE ACOMPAÑAMIENTO</t>
  </si>
  <si>
    <t>DIALMA PERFIDIA FELIZ MENDEZ</t>
  </si>
  <si>
    <t>CONTR.3247-1</t>
  </si>
  <si>
    <t>CIVIL MEK S A</t>
  </si>
  <si>
    <t>101888903</t>
  </si>
  <si>
    <t>CONTR. 626-10</t>
  </si>
  <si>
    <t>EVELYN PAULA</t>
  </si>
  <si>
    <t>OFICIO DGEI #57/2015</t>
  </si>
  <si>
    <t>PARA CUBRIR MONITOREO AL ENC. DEL EQ. AMPL. CON EL EQ. TEC.</t>
  </si>
  <si>
    <t>MODESTO LEONIDAS PEÑA REYNA</t>
  </si>
  <si>
    <t>CONTR. 426-8</t>
  </si>
  <si>
    <t>SANTA SILVIA RUIZ CEDEÑO</t>
  </si>
  <si>
    <t>CONTR. 0006</t>
  </si>
  <si>
    <t>IV INVERSIONES PLANIFICADAS, SRL</t>
  </si>
  <si>
    <t>130677468</t>
  </si>
  <si>
    <t>CONTR. 1397-13</t>
  </si>
  <si>
    <t>CONTR. 0748-19</t>
  </si>
  <si>
    <t>CONTR. 0748-20</t>
  </si>
  <si>
    <t>A010010011500000513</t>
  </si>
  <si>
    <t>A010010011500000633</t>
  </si>
  <si>
    <t>A010010011500000690</t>
  </si>
  <si>
    <t>A010010011500000702</t>
  </si>
  <si>
    <t>A010010011500000766</t>
  </si>
  <si>
    <t>A010010011500000764</t>
  </si>
  <si>
    <t>A010010011500000762</t>
  </si>
  <si>
    <t>A010010011500000763</t>
  </si>
  <si>
    <t>A010010011500000765</t>
  </si>
  <si>
    <t>A010010011500000775</t>
  </si>
  <si>
    <t>A010010011500000777</t>
  </si>
  <si>
    <t>A010010011500000781</t>
  </si>
  <si>
    <t>A010010011500000782</t>
  </si>
  <si>
    <t>A010010011500000787</t>
  </si>
  <si>
    <t>A010010011500000796</t>
  </si>
  <si>
    <t>A010010011500000798</t>
  </si>
  <si>
    <t>A010010011500000801</t>
  </si>
  <si>
    <t>A010010011500000805</t>
  </si>
  <si>
    <t>A010010011500000815</t>
  </si>
  <si>
    <t>A010010011500000838</t>
  </si>
  <si>
    <t>A010010011500000538</t>
  </si>
  <si>
    <t>A010010011500000639</t>
  </si>
  <si>
    <t>A010010011500000795</t>
  </si>
  <si>
    <t>A010010011500000813</t>
  </si>
  <si>
    <t>A010010011500000780</t>
  </si>
  <si>
    <t>A010010011500000802</t>
  </si>
  <si>
    <t>RUI CONSTRUCTORA, SRL</t>
  </si>
  <si>
    <t>102335992</t>
  </si>
  <si>
    <t>CONTR.1422-16</t>
  </si>
  <si>
    <t>JULIO CESAR PEGUERO</t>
  </si>
  <si>
    <t>P010010011502354105</t>
  </si>
  <si>
    <t>SERVI. DE LEGALIZACION,P/EL SORTEO DE OBRAS CONSTR.DE 312 CE</t>
  </si>
  <si>
    <t>GENSYS DIVANNA GUTIERREZ DE LUNA</t>
  </si>
  <si>
    <t>OFICIO 117/2015</t>
  </si>
  <si>
    <t>PARA REALIZAR VISITAS DE ACOMPAÑAMIENTO</t>
  </si>
  <si>
    <t>SECUNDINO FRANCO VALDEZ</t>
  </si>
  <si>
    <t>OFICIO 116/2015</t>
  </si>
  <si>
    <t>VALENTIN ANTONIO VASQUEZ</t>
  </si>
  <si>
    <t>P010010011502003401</t>
  </si>
  <si>
    <t>SERV. DE LEGALIZ.P/EL SORTEO DE OBRAS CONSTRUC. 312 CENTROS</t>
  </si>
  <si>
    <t>A010010011500001183</t>
  </si>
  <si>
    <t>A010010011500001184</t>
  </si>
  <si>
    <t>A010010011500001182</t>
  </si>
  <si>
    <t>FANCY TABLES SRL.</t>
  </si>
  <si>
    <t>130704651</t>
  </si>
  <si>
    <t>A010010011500001602</t>
  </si>
  <si>
    <t>FRANCISCO JOSE OLIVO GARCIA HOLGUIN</t>
  </si>
  <si>
    <t>OFICIO #17/2015</t>
  </si>
  <si>
    <t>PARA CUBRIR GASTOS EN LA CAPACITACION DE LIDERES COMUNITARIO</t>
  </si>
  <si>
    <t>CESAR LEVIN MARTINEZ MARTINEZ</t>
  </si>
  <si>
    <t>CONTR.3010-1</t>
  </si>
  <si>
    <t>MARIA ISABEL AMINIA SANCHEZ RIVERA DE LUGO</t>
  </si>
  <si>
    <t>P010010011501072709</t>
  </si>
  <si>
    <t>SERVICIO LEGALIZ.CORRESP.A LA RECEPCION Y APERTURA DE CREDEN</t>
  </si>
  <si>
    <t>A010010011500000680</t>
  </si>
  <si>
    <t>A010010011500000730</t>
  </si>
  <si>
    <t>A010010011500000725</t>
  </si>
  <si>
    <t>CONTR. 0249-8</t>
  </si>
  <si>
    <t>CONTR. 426-9</t>
  </si>
  <si>
    <t>REYNALDO ANTONIO ALVAREZ MENDEZ</t>
  </si>
  <si>
    <t>CONTR. 0885-1</t>
  </si>
  <si>
    <t>INMOBILIARIA Y CONSTRUCTORA SOLARAPARTACASA, S. A.</t>
  </si>
  <si>
    <t>104594691</t>
  </si>
  <si>
    <t>CONTR. 2891-1</t>
  </si>
  <si>
    <t>CONTR. 1416-14</t>
  </si>
  <si>
    <t>PLUS INMOBILIARIA SRL</t>
  </si>
  <si>
    <t>123003854</t>
  </si>
  <si>
    <t>A010010011500000028</t>
  </si>
  <si>
    <t>CONTR. 1115-22</t>
  </si>
  <si>
    <t>CONTR. 1115-23</t>
  </si>
  <si>
    <t>AGUSTIN DE JESUS.</t>
  </si>
  <si>
    <t>CONTR. 1117-18</t>
  </si>
  <si>
    <t>CARLOS MANUEL DOMINGUEZ HEREDIA</t>
  </si>
  <si>
    <t>CONTR. 0024-9</t>
  </si>
  <si>
    <t>CONTR. 1416-15</t>
  </si>
  <si>
    <t>ANTONIO ADAMES HEREDIA.</t>
  </si>
  <si>
    <t>CONTR. 1106-15</t>
  </si>
  <si>
    <t>FRANCISCO RAVELO FRIAS</t>
  </si>
  <si>
    <t>CONTR. 2171-18</t>
  </si>
  <si>
    <t>NERYS ALTAGRACIA HERASME</t>
  </si>
  <si>
    <t>CONTR. 0712-1</t>
  </si>
  <si>
    <t>MARTHA ROSELIA ARREDONDO SORIANO</t>
  </si>
  <si>
    <t>OFICIO #21/2015</t>
  </si>
  <si>
    <t>FACILITADORA DE  LOS TALLERES SOBRE FORMADOR DE FORMADORES</t>
  </si>
  <si>
    <t>P010010011501994636</t>
  </si>
  <si>
    <t>SERVICIO DE LEGALIZ.TERMINACION Y ADECUACION DE 53 CENTROS E</t>
  </si>
  <si>
    <t>JULIA JEANNETTE AYBAR SANCHEZ</t>
  </si>
  <si>
    <t>A010010011500000446</t>
  </si>
  <si>
    <t>SERVIC.DE CATERING,PROGRAMA PILOTO ICCS,CELEBRADO EN LA BIBL</t>
  </si>
  <si>
    <t>A010010011500000462</t>
  </si>
  <si>
    <t>A010010011500000463</t>
  </si>
  <si>
    <t>A010010011500000464</t>
  </si>
  <si>
    <t>A010010011500000465</t>
  </si>
  <si>
    <t>A010010011500000466</t>
  </si>
  <si>
    <t>CONTR. 0024-10</t>
  </si>
  <si>
    <t>CONTR. 2171-19</t>
  </si>
  <si>
    <t>CONTR. 1416-16</t>
  </si>
  <si>
    <t>LIDIA ESTHER BARRIENTOS CASTRO</t>
  </si>
  <si>
    <t>P010010011502625801</t>
  </si>
  <si>
    <t>SERVICIO DE LEGALIZ.ADQUIS.DE MOBILIARIO ESCOLAR 2014-2015</t>
  </si>
  <si>
    <t>CONTR. 1115-24</t>
  </si>
  <si>
    <t>RAFAEL BERGES SANCHEZ</t>
  </si>
  <si>
    <t>CONTR. 1453-8</t>
  </si>
  <si>
    <t>RAFAEL PERALTA ROMERO</t>
  </si>
  <si>
    <t>OFICIO #22/2015</t>
  </si>
  <si>
    <t>CONFERENCISTAS DEL TRIMESTRE ENERO-MARZO 2015</t>
  </si>
  <si>
    <t>VALENTIN AMARO ALMONTE</t>
  </si>
  <si>
    <t>BACILIO BOLIVAR BELLIARD SALCEDO</t>
  </si>
  <si>
    <t>AGUSTIN TOMAS CASTRO BURDIEZ</t>
  </si>
  <si>
    <t>DIONYS ALTAGRACIA DIAZ ARIAS</t>
  </si>
  <si>
    <t>AVELINO STANLEY RONDON</t>
  </si>
  <si>
    <t>LEON FELIX BATISTA LUGO</t>
  </si>
  <si>
    <t>CONFERENCISTAS DEL TRIMESTRE ENERO-MARZO</t>
  </si>
  <si>
    <t>PEDRO ANTONIO VALDEZ ALBERTO</t>
  </si>
  <si>
    <t>ADOLFO NICOLAS SOMAVILLA</t>
  </si>
  <si>
    <t>CONTR. 0024-11</t>
  </si>
  <si>
    <t>CUBICACION # 08 DEL CONTRATO #361/2013, PARA LA CONSTRUCCION DEL CENTRO EDUCATIVO "ESCUELA BASICA PAYITA", UBICADA EN EL MUNICIPIO CABRERA, PROVINCIA MARIA TRINIDAD SANCHEZ, CORRESPONDIENTE AL LOTE 7 DEL PROCEDIMIENTO ME-CCC-SO-2013-01-GD DEL 2DO. SORTEO DE OBRAS, OFICIO # 1630/2014.</t>
  </si>
  <si>
    <t>CONTR. 2171-20</t>
  </si>
  <si>
    <t>CONTR. 1416-17</t>
  </si>
  <si>
    <t>ROQUE ALEJANDRO DEL GIUDICE PERERA</t>
  </si>
  <si>
    <t>CONTR. 0385-7</t>
  </si>
  <si>
    <t>CONTR. 1115-25</t>
  </si>
  <si>
    <t>A010010031500037488</t>
  </si>
  <si>
    <t>POLIZA  FLOTILLA VEHICULOS VIGENCIA DEL 15/12/14 AL 26/03/15</t>
  </si>
  <si>
    <t>AQUILES ERNESTO IMBERT ALVAREZ</t>
  </si>
  <si>
    <t>OFICIO #63/2015</t>
  </si>
  <si>
    <t>PARA CUBRIR GASTOS EN LA XVIII FERIA INT. DEL LIBRO 2015</t>
  </si>
  <si>
    <t>EMMANUEL VELEZ NUÑEZ</t>
  </si>
  <si>
    <t>OFICIO #697/2015</t>
  </si>
  <si>
    <t>REEMB. COMBUSTIBLE AL PERS.  QUE ESTUBO REALIZ. REPAR. ELECT</t>
  </si>
  <si>
    <t>A010010011500000262</t>
  </si>
  <si>
    <t>KEISY ALTAGRACIA DIAZ CORCINO</t>
  </si>
  <si>
    <t>OFIC. VA#168/2015</t>
  </si>
  <si>
    <t>FONDOS PARA MANTENIMIENTO DE LAS OFICINAS DE ED. TECN. PROF.</t>
  </si>
  <si>
    <t>A010020021500000033</t>
  </si>
  <si>
    <t>ARLENIS ALEXANDRA GABRIEL MENDEZ</t>
  </si>
  <si>
    <t>OFICIO #46/2015</t>
  </si>
  <si>
    <t>GASTOS PARA LA MOVILIDAD TECNICA DE AREA DE GENERO Y DOCENTE</t>
  </si>
  <si>
    <t>REYNA ISABEL NUÑEZ BATISTA</t>
  </si>
  <si>
    <t>P010010011502821908</t>
  </si>
  <si>
    <t>SERV.LEGALIZAC.PARA LA ADQUIS. DE DUCTOS PARA COCINAS DE 498</t>
  </si>
  <si>
    <t>CONTR. 1575-14</t>
  </si>
  <si>
    <t>JANLER EMMANUEL PEREZ MURRAY</t>
  </si>
  <si>
    <t>P010010011502392904</t>
  </si>
  <si>
    <t>DEPOT, S.R.L.</t>
  </si>
  <si>
    <t>130408998</t>
  </si>
  <si>
    <t>CONTR..0594 Y 0772</t>
  </si>
  <si>
    <t>CUBICACION # 3 ADICIONAL Y FINAL</t>
  </si>
  <si>
    <t>P010010011502392905</t>
  </si>
  <si>
    <t>ARLIN MARIA DE MOYA VALERIO</t>
  </si>
  <si>
    <t>OFICIO #48/2015</t>
  </si>
  <si>
    <t>FACILITADORES EN ACTIVIDADES CULTURALES</t>
  </si>
  <si>
    <t>JULIO CESAR GERMAN FIGUEROA REYES</t>
  </si>
  <si>
    <t>ANA MARGARITA HACHE ALVAREZ DE YUNEN</t>
  </si>
  <si>
    <t>CONTR. 2215-1</t>
  </si>
  <si>
    <t>A010010011500000854</t>
  </si>
  <si>
    <t>CAPACITACION, OFIC. #37/2015</t>
  </si>
  <si>
    <t>P010010011502311500</t>
  </si>
  <si>
    <t>OFICIO #133/2015</t>
  </si>
  <si>
    <t>PARA CUBRIR JORNADA DE ORIENTACION DE ED. ESPECIAL</t>
  </si>
  <si>
    <t>PERSEUS COMERCIAL SRL</t>
  </si>
  <si>
    <t>130139679</t>
  </si>
  <si>
    <t>A010010011500002631</t>
  </si>
  <si>
    <t>DOMINGA ROSA MORENO</t>
  </si>
  <si>
    <t>CONTR. 0808-2</t>
  </si>
  <si>
    <t>PAGO SUELDO PERIODO 24/03 AL 24/04/2015</t>
  </si>
  <si>
    <t>CONTR. 0808.-1</t>
  </si>
  <si>
    <t>PAGO SUELDO PERIODO 24/02 AL 24/03/2015</t>
  </si>
  <si>
    <t>ROSANNA DIAZ BRITO DE ROSSO</t>
  </si>
  <si>
    <t>OFICIO #144/2014</t>
  </si>
  <si>
    <t>PRESTACIOONES LABORALES, SEGUN CALCULOS DEL MAP</t>
  </si>
  <si>
    <t>DANIA BENITEZ CASTILLO</t>
  </si>
  <si>
    <t>CONTR. 0789-20</t>
  </si>
  <si>
    <t>ELSA MARTI VALERA</t>
  </si>
  <si>
    <t>CONTR. 1892</t>
  </si>
  <si>
    <t>OTILIO ANTONIO CASTRO MELENDEZ</t>
  </si>
  <si>
    <t>OFICIO DGC # 80/2015</t>
  </si>
  <si>
    <t>PAGO ACTUACIONES ARTISTICAS, TRIMESTRE ENERO-MARZO/2015</t>
  </si>
  <si>
    <t>PURA LEOPORDINA TAYSON MATEO</t>
  </si>
  <si>
    <t>A010010011500000335</t>
  </si>
  <si>
    <t>OFICIO #116/2015</t>
  </si>
  <si>
    <t>VIATICOS AL PERSONAL DEL AREA DE CIENCIAS DE LA NATURALEZA</t>
  </si>
  <si>
    <t>VANESSA MEDINA ROSA</t>
  </si>
  <si>
    <t>OFICIO #256/2015</t>
  </si>
  <si>
    <t>MONITOREO A LAS EJECUTORIAS DEL POA 2015 EN LAS 18 REG.</t>
  </si>
  <si>
    <t>CONTR. 0385-8</t>
  </si>
  <si>
    <t>DENNY ALEXIS PERALTA CADET</t>
  </si>
  <si>
    <t>OFICIO #49/2015</t>
  </si>
  <si>
    <t>FACILITADOR DE LOS TALLERES DE PREPARACION DE INSTR. FOLKLOR</t>
  </si>
  <si>
    <t>A010010011500004850</t>
  </si>
  <si>
    <t>A010010011500004849</t>
  </si>
  <si>
    <t>A010010011500004846</t>
  </si>
  <si>
    <t>A010010011500004848</t>
  </si>
  <si>
    <t>CONTR. 1336-1</t>
  </si>
  <si>
    <t>JOHALY ARIELA SEPULVEDA MINYETTY</t>
  </si>
  <si>
    <t>CONTR. 1105-4</t>
  </si>
  <si>
    <t>CONTR. 1165-4</t>
  </si>
  <si>
    <t>MARIA VICTORIA BEATO SANCHEZ</t>
  </si>
  <si>
    <t>CONTR. 0982-3</t>
  </si>
  <si>
    <t>CONTR. 1115-26</t>
  </si>
  <si>
    <t>A010010011500001268</t>
  </si>
  <si>
    <t>CONTR. 9611-26</t>
  </si>
  <si>
    <t>CONTR. 1416-18</t>
  </si>
  <si>
    <t>CONTR. 2171-21</t>
  </si>
  <si>
    <t>RAY ANTHONELLY DE LA ROSA RODRIGUEZ</t>
  </si>
  <si>
    <t>CONTR. 1129-25</t>
  </si>
  <si>
    <t>MARIETTE DE INVERSIONES  SRL.</t>
  </si>
  <si>
    <t>130177929</t>
  </si>
  <si>
    <t>A0100100115000000020</t>
  </si>
  <si>
    <t>TRABAJOS EN EL C.E. LOS COPEYES, D.E. 02-04</t>
  </si>
  <si>
    <t>NELSY ANTONIA ASTACIO JIMENEZ DE SOTO</t>
  </si>
  <si>
    <t>P010010011502404511</t>
  </si>
  <si>
    <t>PAGO HON. PROFESIONALES POR LEGALIZACION DE 10 CONTRATOS</t>
  </si>
  <si>
    <t>OFICIO #65/2015</t>
  </si>
  <si>
    <t>DIETA A LOS MIEMBROS DEL CNE. 1RA. SESION ORDINARIA 2015</t>
  </si>
  <si>
    <t>OFICIO #130/2015</t>
  </si>
  <si>
    <t>COMBUSTIBLE PARA LAS REG. Y DISTR. PARA LAS PRUEBAS GRALES</t>
  </si>
  <si>
    <t>FAUSTINO CEDEÑO</t>
  </si>
  <si>
    <t>P010010011502808700</t>
  </si>
  <si>
    <t>SERVICIO DE LEGALIZACION PARA EL SORTEO DE OBRAS CONSTR.312</t>
  </si>
  <si>
    <t>A010010011500000280</t>
  </si>
  <si>
    <t>MARLENI SORIBEL TEJEDA DIAZ</t>
  </si>
  <si>
    <t>CONTR. 0676-5</t>
  </si>
  <si>
    <t>CONTR. 1115-27</t>
  </si>
  <si>
    <t>JUAN FRANCISCO FANITH PEREZ</t>
  </si>
  <si>
    <t>P010010011502830117</t>
  </si>
  <si>
    <t>PAGO HON. POR CONCEPTO DE NOTARIZACIÓN (01) ACTO AUTÉNTICO</t>
  </si>
  <si>
    <t>HIPOLITO CABRAL SOTO</t>
  </si>
  <si>
    <t>CONTR. 0967-8</t>
  </si>
  <si>
    <t>CONTR. 2171-22</t>
  </si>
  <si>
    <t>ERIC OCTAVIO SALAZAR MARIZAN</t>
  </si>
  <si>
    <t>CONTR.2617 Y 0511-4</t>
  </si>
  <si>
    <t>PEDRO ROLANDO ENCARNACION CASTILLO</t>
  </si>
  <si>
    <t>CONTR. 1975-24</t>
  </si>
  <si>
    <t>A010010011500000341</t>
  </si>
  <si>
    <t>A010010011500001538</t>
  </si>
  <si>
    <t>QUISQUEYA VICTORIA MERCEDES VILLAMAN</t>
  </si>
  <si>
    <t>OFICIO #174/2015</t>
  </si>
  <si>
    <t>TRANSPORTE A LA DELEG. DE EST. EN LA GYMN. MUNDIAL 2015</t>
  </si>
  <si>
    <t>OFICIO #200/2015</t>
  </si>
  <si>
    <t>OFICIO #172/2015</t>
  </si>
  <si>
    <t>COMBUSTIBLE PARA LA DELEG. DE EST. EN LA GYMN. MUNDIAL 2015</t>
  </si>
  <si>
    <t>ULISES FABIAN VENTURA</t>
  </si>
  <si>
    <t>CONTR.1522-12</t>
  </si>
  <si>
    <t>A010010011500000103</t>
  </si>
  <si>
    <t>SERVIC.LEGALIZAC.DE DEL SORTEO DE OBRAS CONSTR.312 NUEVAS ES</t>
  </si>
  <si>
    <t>A010010011500000105</t>
  </si>
  <si>
    <t>SERVIC.LEGALIZAC.AL SORTEO DE OBRAS CONSTRUC.312 NUEVAS ESCU</t>
  </si>
  <si>
    <t>CONSORCIO SOLSANIT SRL.</t>
  </si>
  <si>
    <t>130272336</t>
  </si>
  <si>
    <t>CONTR. 1073 Y 668-1</t>
  </si>
  <si>
    <t>CUBICACION # 6 Y ADICIONAL DE LA SEDE CENTRAL</t>
  </si>
  <si>
    <t>DEMUE S R L</t>
  </si>
  <si>
    <t>101045728</t>
  </si>
  <si>
    <t>A010010011500000030</t>
  </si>
  <si>
    <t>JOSE LEONARDO ALMANZAR HIDALGO</t>
  </si>
  <si>
    <t>CONTR. 0861</t>
  </si>
  <si>
    <t>CAROLINA MUESES PEREZ</t>
  </si>
  <si>
    <t>A010010011500000001</t>
  </si>
  <si>
    <t>DIEGO ANTONIO SERULLE RAMIA</t>
  </si>
  <si>
    <t>OFICIO  #047/2015</t>
  </si>
  <si>
    <t>FACILITADORES DE TALLERES DE TEATRO</t>
  </si>
  <si>
    <t>OFICIO  #094/2015</t>
  </si>
  <si>
    <t>CONFERENCISTAS</t>
  </si>
  <si>
    <t>LUIS RHADAMES SANTOS LORA</t>
  </si>
  <si>
    <t>ANA MERCEDES JIMENEZ GRULLON</t>
  </si>
  <si>
    <t>LORENZO ESTEBAN ADAMES</t>
  </si>
  <si>
    <t>CONTR. 1318-LOCAL</t>
  </si>
  <si>
    <t>CONTR. 1308</t>
  </si>
  <si>
    <t>MIGUEL ANGEL MARTINEZ</t>
  </si>
  <si>
    <t>OFICIO #47/2015</t>
  </si>
  <si>
    <t>A010010011500000793</t>
  </si>
  <si>
    <t>P010010011501994661</t>
  </si>
  <si>
    <t>PAGO HON. POR CONCEPTO DE NOTARIZACIÓN (04) ACTOS.</t>
  </si>
  <si>
    <t>NILDA ALTAGRACIA SANDOVAL CASTILLO</t>
  </si>
  <si>
    <t>PEND ANULAR F-0745-4</t>
  </si>
  <si>
    <t>CONTR. 0745-4</t>
  </si>
  <si>
    <t>0100251002</t>
  </si>
  <si>
    <t>SERVICIO DE ASEO URBANO DEL AYUNTAM.SAN P. DE MACORIS/ABRIL</t>
  </si>
  <si>
    <t>DGA#317-2015</t>
  </si>
  <si>
    <t>SERVICIO RECOGIDA DE BASURA AYUNT.DE SANTIAGO,CORRESP.DIC/14</t>
  </si>
  <si>
    <t>FRANCISCO MANUEL TEZANO BAEZ</t>
  </si>
  <si>
    <t>CONTR.166-2-NULA</t>
  </si>
  <si>
    <t>CONTR.166-2</t>
  </si>
  <si>
    <t>JESUS FERNANDO DIAZ VELOZ</t>
  </si>
  <si>
    <t>AMERICO RAFAEL REYES PIMENTEL</t>
  </si>
  <si>
    <t>CONTR. 1328-15</t>
  </si>
  <si>
    <t>FERNANDO (Oposición) ANTONIO REINOSO PEÑA</t>
  </si>
  <si>
    <t>CONTR. 1278-TERRENO</t>
  </si>
  <si>
    <t>PENDIENTE DE ANULAR</t>
  </si>
  <si>
    <t>CONTR. 0734-2</t>
  </si>
  <si>
    <t>CORPORACIÓN DEL ACUEDUCTO Y ALCANTARILLADO DE LA VEGA</t>
  </si>
  <si>
    <t>430093297</t>
  </si>
  <si>
    <t>OFIC. DGA # 323/2015</t>
  </si>
  <si>
    <t>PAGO SERVICIO DE AGUA MES DE FEBRERO/2015</t>
  </si>
  <si>
    <t>FRANCISCO BIENVENIDO MARTINEZ SIMON</t>
  </si>
  <si>
    <t>OFICIO #145/2015</t>
  </si>
  <si>
    <t>Rvdo. JOSE CUELLO DE LA CRUZ</t>
  </si>
  <si>
    <t>OFICIO #73/2015</t>
  </si>
  <si>
    <t>DIETA AL CNE EN LA 2DA. SESION ORDINARIA 2015</t>
  </si>
  <si>
    <t>YOSELIN SOLIS DE OLEO</t>
  </si>
  <si>
    <t>OFICIO #342/2015</t>
  </si>
  <si>
    <t>OSVALDO VARGAS MORETA Y ERIDANIA A. HERRERA</t>
  </si>
  <si>
    <t>CONTR. 0640-20</t>
  </si>
  <si>
    <t>JUAN DARIO JIMENEZ REYES</t>
  </si>
  <si>
    <t>CONTR. 1574-19</t>
  </si>
  <si>
    <t>JUANA MARTICH</t>
  </si>
  <si>
    <t>CONTR. 1612-7</t>
  </si>
  <si>
    <t>EXPRESS TRAILER SERVICE S.A.</t>
  </si>
  <si>
    <t>124007102</t>
  </si>
  <si>
    <t>A010010011500000415</t>
  </si>
  <si>
    <t>CIRILA SEVERINO ARCANGEL</t>
  </si>
  <si>
    <t>CONTR. 0256-25</t>
  </si>
  <si>
    <t>CONTR. 0256-26</t>
  </si>
  <si>
    <t>CONTR. 1115-28</t>
  </si>
  <si>
    <t>A010010011500000294</t>
  </si>
  <si>
    <t>A010010011500000155</t>
  </si>
  <si>
    <t>CONTR. 1575-17</t>
  </si>
  <si>
    <t>WILLY JACOB DIAZ BARREIRO</t>
  </si>
  <si>
    <t>CONTR. 1222-6</t>
  </si>
  <si>
    <t>CONTR. 1105-6</t>
  </si>
  <si>
    <t>CONTR. 0982-5</t>
  </si>
  <si>
    <t>NARCISA MARIA MENDEZ SANCHEZ</t>
  </si>
  <si>
    <t>CONTR. 1829-1 NULA</t>
  </si>
  <si>
    <t>CONTR. 1829-1</t>
  </si>
  <si>
    <t>ALEJANDRINA MORENO YEPES</t>
  </si>
  <si>
    <t>P010010011502278601</t>
  </si>
  <si>
    <t>SERVICIO  LEGALIZACION  DE ACTO AUTENTICO</t>
  </si>
  <si>
    <t>OFFITEK SRL.</t>
  </si>
  <si>
    <t>101893931</t>
  </si>
  <si>
    <t>A010010011500011179</t>
  </si>
  <si>
    <t>DGA#322-2015</t>
  </si>
  <si>
    <t>SERVICIO DE AYUNTAMIENTO DE SANTIAGO PARA EL DEPART.DE ASEO</t>
  </si>
  <si>
    <t>A010010011500000789</t>
  </si>
  <si>
    <t>CONTR. 166-3-NULA</t>
  </si>
  <si>
    <t>CONTR. 166-3</t>
  </si>
  <si>
    <t>INVERSIONES BRADEIRA, SRL</t>
  </si>
  <si>
    <t>130784558</t>
  </si>
  <si>
    <t>A010010011500000011</t>
  </si>
  <si>
    <t>OFICIO CNE #86/2015</t>
  </si>
  <si>
    <t>DIETA A LOS MIEMBROS DEL CNE, 1RA SESION EXTRAORD. 2015</t>
  </si>
  <si>
    <t>ISIDRO BAEZ SUERO</t>
  </si>
  <si>
    <t>OFICIO #92/2015</t>
  </si>
  <si>
    <t>PAGO DE MATRICULACION</t>
  </si>
  <si>
    <t>RAFAEL FELIX DE JESUS</t>
  </si>
  <si>
    <t>CONTR. 1147-TERRENO</t>
  </si>
  <si>
    <t>BOLIVAR GERMAN PIRON</t>
  </si>
  <si>
    <t>OFICIO #55/2015</t>
  </si>
  <si>
    <t>PARA CUBRIR GASTOS EN LA SEMANA ANIVERSARIA DE LA DESC. EDUC</t>
  </si>
  <si>
    <t>SERVICIOS DE CAPACITACION</t>
  </si>
  <si>
    <t>A010010011500000895</t>
  </si>
  <si>
    <t>ELVIN MANUEL BRITO SANTANA</t>
  </si>
  <si>
    <t>A010010011500000010</t>
  </si>
  <si>
    <t>CURSOS PRESUP.Y MICROSOFT PROJECT.REALIZARA,SANDY ELOY RUIZ</t>
  </si>
  <si>
    <t>A010010011500001128</t>
  </si>
  <si>
    <t>COMPRA DE CORONAS FENEBRES</t>
  </si>
  <si>
    <t>A010010011500001077</t>
  </si>
  <si>
    <t>CONTR. 1574-20</t>
  </si>
  <si>
    <t>CONTR. 1336-2</t>
  </si>
  <si>
    <t>CONTR. 1115-29</t>
  </si>
  <si>
    <t>DGA#423-2015</t>
  </si>
  <si>
    <t>SERVICIO RECOGIDA DE BASURA,AYUNT.SANTIA.CORRESP. JUNIO 2015</t>
  </si>
  <si>
    <t>RAFAEL ANTONIO OVALLES RODRIGUEZ</t>
  </si>
  <si>
    <t>CNE.OFIC.14-103/2015</t>
  </si>
  <si>
    <t>PARA CUBRIR DIETA DEL CONSEJO NACIONAL EDUCACION</t>
  </si>
  <si>
    <t>IVAN  MERCEDES GRULLON FERNANDEZ</t>
  </si>
  <si>
    <t>CNE.OFIC.9-103/2015</t>
  </si>
  <si>
    <t>CNE.OFIC.12-103/2015</t>
  </si>
  <si>
    <t>CNE.OFIC.26-103/2015</t>
  </si>
  <si>
    <t>MARIA ARGENTINA VILLA</t>
  </si>
  <si>
    <t>CNE.OFIC.17-103/2015</t>
  </si>
  <si>
    <t>NORMA IRIS RIVERAS MONTALVO</t>
  </si>
  <si>
    <t>CNE.OFIC.15-103/2015</t>
  </si>
  <si>
    <t>RAMON ANTONIO SOSA ALCANTARA</t>
  </si>
  <si>
    <t>CNE.OFIC.10-103/2015</t>
  </si>
  <si>
    <t>CNE.OFIC.23-103/2015</t>
  </si>
  <si>
    <t>CNE.OFIC.21-103/2015</t>
  </si>
  <si>
    <t>ETANISLAO CASTILLO REYNOSO</t>
  </si>
  <si>
    <t>CNE.OFIC.16-103/2015</t>
  </si>
  <si>
    <t>DAVID JUNIOR ALMONTE</t>
  </si>
  <si>
    <t>CNE.OFIC.22-103/2015</t>
  </si>
  <si>
    <t>CNE.OFIC.19-103/2015</t>
  </si>
  <si>
    <t>LESTER FLAQUER</t>
  </si>
  <si>
    <t>CNE.OFIC.24-103/2015</t>
  </si>
  <si>
    <t>VICTOR RICARDO SANCHEZ JAQUEZ</t>
  </si>
  <si>
    <t>CNE.OFIC.6-103/2015</t>
  </si>
  <si>
    <t>DIETA AL CNE EN LA 3RA. SESION ORDINARIA 2015</t>
  </si>
  <si>
    <t>OFIC. 106-2015</t>
  </si>
  <si>
    <t>DIETA AL CNE EN LA 2DA. SESION EXTRAORDINARIA 2015</t>
  </si>
  <si>
    <t>CNE.OFIC.9-#103/2015</t>
  </si>
  <si>
    <t>CNE.OFIC.13-103/2015</t>
  </si>
  <si>
    <t>CNE.OFIC.27-103/2015</t>
  </si>
  <si>
    <t>CNE.OFIC.28-103/2015</t>
  </si>
  <si>
    <t>CNE.OFIC.18-103/2015</t>
  </si>
  <si>
    <t>CNE.OFIC10-#103/2015</t>
  </si>
  <si>
    <t>CNE.OFIC.11-103/2015</t>
  </si>
  <si>
    <t>CNE.OFIC.25-103/2015</t>
  </si>
  <si>
    <t>CNE.OFIC.2-103/2015</t>
  </si>
  <si>
    <t>CNE.OFIC.20-103/2015</t>
  </si>
  <si>
    <t>CNE.OFIC.5-103/2015</t>
  </si>
  <si>
    <t>CNE.OFIC.#6-103/2015</t>
  </si>
  <si>
    <t>CARLOS AMARANTE BARET</t>
  </si>
  <si>
    <t>CNE.OFIC.1-103/2015</t>
  </si>
  <si>
    <t>OFICIO DGA#424-2015</t>
  </si>
  <si>
    <t>SERVICIO DE RECOGIDA DE BASURA,CORRESP.MES DE JULIO 2015</t>
  </si>
  <si>
    <t>CONTR. 3275-11</t>
  </si>
  <si>
    <t>TEOFILO ROBLES PEGUERO</t>
  </si>
  <si>
    <t>CONTR.. 2539-16</t>
  </si>
  <si>
    <t>MARIA ANTONIA RODRIGUEZ GARCIA</t>
  </si>
  <si>
    <t>CONTR. 1321-DEPÓSITO</t>
  </si>
  <si>
    <t>CONTR. 1321-1</t>
  </si>
  <si>
    <t>CONTR. 1321-2</t>
  </si>
  <si>
    <t>A-010010011500000009</t>
  </si>
  <si>
    <t>PAGO CURSOS AUTOCAD BASICO, CIVIL 3D, MS PROJECT</t>
  </si>
  <si>
    <t>CONTR. 1594-4</t>
  </si>
  <si>
    <t>YONY MANUEL SIERRA</t>
  </si>
  <si>
    <t>CONTR. 0917-TERRENO</t>
  </si>
  <si>
    <t>GUSTAVO ADOLFO D OLEO RAMIREZ</t>
  </si>
  <si>
    <t>PAGO FACTURA NCF-02212210, POR TRABAJO DE TASACION DE TREINTA Y SEIS (36)  SOLARES, UBICADOS EN LAS PROVINCIAS SANTO DOMINGO,EL SEIBO, BAHORUCO, INDEPENDENCIA, SANTIAGO Y LA ALTAGRACIA, SEGUN OFICIO #1822/2015.</t>
  </si>
  <si>
    <t>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t>
  </si>
  <si>
    <t>OSYARI, S. R. L.</t>
  </si>
  <si>
    <t>131203043</t>
  </si>
  <si>
    <t>SERVICIO DE LEGALIZACION DE ACTO AUTENTICO,PARA CONSTR.CENTR</t>
  </si>
  <si>
    <t>SERVICIO DE LEGALIZACION DE CONTRATO DE COMPRAVENTA DE INMUE</t>
  </si>
  <si>
    <t>P010010011502404518</t>
  </si>
  <si>
    <t>A010010011500000013</t>
  </si>
  <si>
    <t>SERVICIOS DE NOTARIZACIÓN (01) ACTO DE COMPRAVENTA DE INMUEB</t>
  </si>
  <si>
    <t>ENERLIM, SRL</t>
  </si>
  <si>
    <t>130965562</t>
  </si>
  <si>
    <t>A010010011500000046</t>
  </si>
  <si>
    <t>YNMACULADA CONCEPCION TORRES RODRIGUEZ</t>
  </si>
  <si>
    <t>A010010011500000002.</t>
  </si>
  <si>
    <t>CONTRATO # 0249-8</t>
  </si>
  <si>
    <t>P010010011502700517</t>
  </si>
  <si>
    <t>LEGALIZACION RATIFICACION DE CONTRATO DE COMPRAVENTA DE DESC</t>
  </si>
  <si>
    <t>DOMINGO SANTANA MEDINA</t>
  </si>
  <si>
    <t>P010010011501269819</t>
  </si>
  <si>
    <t>PAGO HONORARIO ACTO # 32/2014</t>
  </si>
  <si>
    <t>P010010011501269822</t>
  </si>
  <si>
    <t>SERV.LEGALIZACION ACTO AUTENTICO NO.41/2014</t>
  </si>
  <si>
    <t>GINA MIREYA QUEZADA BAUTISTA</t>
  </si>
  <si>
    <t>A010010011500000029</t>
  </si>
  <si>
    <t>A010010011500000130</t>
  </si>
  <si>
    <t>P010010011501269823</t>
  </si>
  <si>
    <t>PAGO LEGALIZACION ACTO AUTENTICO NO. 7/2015</t>
  </si>
  <si>
    <t>RUBEN OSMANI DIAZ SCHOTBORGH</t>
  </si>
  <si>
    <t>CONTR. 3316-1</t>
  </si>
  <si>
    <t>ANGELA ALTAGRACIA FRAGOSO DE OLEO</t>
  </si>
  <si>
    <t>CONTRS.0489 Y 0941</t>
  </si>
  <si>
    <t>CONTR. 2539-17</t>
  </si>
  <si>
    <t>BETHANIA DE LOS MILAGROS RODRIGUEZ ORTIZ</t>
  </si>
  <si>
    <t>CONTR. 0465-12</t>
  </si>
  <si>
    <t>CONTR. 1222-7</t>
  </si>
  <si>
    <t>CONTR. 0574-11</t>
  </si>
  <si>
    <t>BRANDALIZ VILLAR MONTERO</t>
  </si>
  <si>
    <t>CONTR. 0257-25</t>
  </si>
  <si>
    <t>CONTR. 1115-30</t>
  </si>
  <si>
    <t>RAFAEL NICOMEDES SANTOS ROSADO.</t>
  </si>
  <si>
    <t>DGMIE.OFI.#2130/2015</t>
  </si>
  <si>
    <t>PARA GASTOS SUPERVISION Y EVALUACION EN CENTROS EDUCATIVOS</t>
  </si>
  <si>
    <t>CONTR. 0465-13</t>
  </si>
  <si>
    <t>FERNANDO PORTORREAL FAJARDO</t>
  </si>
  <si>
    <t>CONTR. 2661-3</t>
  </si>
  <si>
    <t>JOHANNA ESTHER GIL VARGAS</t>
  </si>
  <si>
    <t>CONTR. 1636-8-NULA</t>
  </si>
  <si>
    <t>CONTR. 1636-8</t>
  </si>
  <si>
    <t>CONTR. 0256-27</t>
  </si>
  <si>
    <t>CONTR. 0256-28</t>
  </si>
  <si>
    <t>CONTR. 0256-29</t>
  </si>
  <si>
    <t>NILDA XIOMARA  DEL CARMEN RAMOS</t>
  </si>
  <si>
    <t>CONTR. 0860-3</t>
  </si>
  <si>
    <t>DIONISIO ANTONIO NAVARRO SANTANA</t>
  </si>
  <si>
    <t>OFICIO #438/2015</t>
  </si>
  <si>
    <t>REVISION Y ACTUALIZACION CURRICULAR</t>
  </si>
  <si>
    <t>RAMON ROJAS ROJAS</t>
  </si>
  <si>
    <t>HILTON LEE ASTWOOD ROJAS</t>
  </si>
  <si>
    <t>MARIA ERNESTINA PADILLA BELEN</t>
  </si>
  <si>
    <t>ROSANNA CAROLINA PAREDES FORZANI</t>
  </si>
  <si>
    <t>AUSTRALIA  RAMIREZ GARCIA</t>
  </si>
  <si>
    <t>NESTOR JULIO MATOS UREÑA</t>
  </si>
  <si>
    <t>ELINIC CHANEL ALMONTE CASTILLO</t>
  </si>
  <si>
    <t>JUAN JOSE  NICOLAS RODRIGUEZ CACERES</t>
  </si>
  <si>
    <t>IRIS  MIGUELINA GONZALEZ RODRIGUEZ</t>
  </si>
  <si>
    <t>PEDRO FELIX MERCEDES GERMAN</t>
  </si>
  <si>
    <t>CLUB LAS ORQUIDEAS SRL.</t>
  </si>
  <si>
    <t>130465959</t>
  </si>
  <si>
    <t>A010010011500000074</t>
  </si>
  <si>
    <t>A010010011500000377</t>
  </si>
  <si>
    <t>EDWIN GUILLEN ROSA</t>
  </si>
  <si>
    <t>OFICIO #2289/2015</t>
  </si>
  <si>
    <t>VIATICOS AL PERSONAL DE MANTENIMIENTO ESCOLAR</t>
  </si>
  <si>
    <t>HECTOR AURELIO MARTINEZ ACOSTA</t>
  </si>
  <si>
    <t>CONTR. 1445-11</t>
  </si>
  <si>
    <t>ITRANS SRL</t>
  </si>
  <si>
    <t>130010633</t>
  </si>
  <si>
    <t>NULA</t>
  </si>
  <si>
    <t>CONTR. 2921 Y 0645-1</t>
  </si>
  <si>
    <t>ROBERTO REYES</t>
  </si>
  <si>
    <t>OFIC.#2225/2015</t>
  </si>
  <si>
    <t>PARA GASTOS DE SUPERVISION Y EVALUACION CENTROS EDUCATIVOS</t>
  </si>
  <si>
    <t>OFIC.#2241/2015</t>
  </si>
  <si>
    <t>PARA GASTOS SUPERVICION Y EVALUACION DE CENTROS</t>
  </si>
  <si>
    <t>CUNDINAMARCA INVESTMENTS, SRL</t>
  </si>
  <si>
    <t>130739153</t>
  </si>
  <si>
    <t>CONTR. 0621-1</t>
  </si>
  <si>
    <t>P010010011502700524</t>
  </si>
  <si>
    <t>SERVICIO DE LEGALIZACION,ACTO AUTENT.MUESTRAS Y APERTURA</t>
  </si>
  <si>
    <t>P010010011502700518</t>
  </si>
  <si>
    <t>SERVICIO DE LEGALIZACION,CONVENIO DE COOPERACION INTERINSTIT</t>
  </si>
  <si>
    <t>P010010011502700523</t>
  </si>
  <si>
    <t>SERVICIO DE LEGALIZ.ACTO AUTENT.P/LA CONTRATACION DE SERVICI</t>
  </si>
  <si>
    <t>MARIZA DE LA CRUZ HERNANDEZ</t>
  </si>
  <si>
    <t>SERVICIO DE LEGALIZ.ACTO AUTENT.P/ADQUISICION DE LABORATORIO</t>
  </si>
  <si>
    <t>OFICIO #699/2015</t>
  </si>
  <si>
    <t>PARA VISITAS AL MUSEO MEMORIAL DE LA RESISTENCIA DOM.</t>
  </si>
  <si>
    <t>CONTR. 1106-17</t>
  </si>
  <si>
    <t>PEDRO ERNESTO BLANCO REYES</t>
  </si>
  <si>
    <t>CONTR.0731-2</t>
  </si>
  <si>
    <t>MUNDO PRESTAMOS SRL</t>
  </si>
  <si>
    <t>130241201</t>
  </si>
  <si>
    <t>A010010011500000128</t>
  </si>
  <si>
    <t>A010010011500000052</t>
  </si>
  <si>
    <t>OFIC.#2367/2015</t>
  </si>
  <si>
    <t>PARA GASTOS ENTREGA Y RECOLECCION  DE MOBILIARIOS  EN CENTRO</t>
  </si>
  <si>
    <t>CONSORCIO REGO COMERCIAL, ESCOLARES DIVERSOS, SRL</t>
  </si>
  <si>
    <t>131133193</t>
  </si>
  <si>
    <t>JORGE LUIS MERCEDES ALMONTE</t>
  </si>
  <si>
    <t>CONTRS.257 Y 0624</t>
  </si>
  <si>
    <t>CONTR. 0631 Y 0868</t>
  </si>
  <si>
    <t>FONDO DE BIENESTAR SOCIAL TR- H -</t>
  </si>
  <si>
    <t>401052679</t>
  </si>
  <si>
    <t>CONTR.2743-1</t>
  </si>
  <si>
    <t>A010010011500001320</t>
  </si>
  <si>
    <t>P010010011502700526</t>
  </si>
  <si>
    <t>LEGALIZACION CONTRATO DE TRABAJOS Y ALQUILER</t>
  </si>
  <si>
    <t>SHEILA ACEVEDO FIGUEREO</t>
  </si>
  <si>
    <t>LOGOMOTION S.RL.</t>
  </si>
  <si>
    <t>130383804</t>
  </si>
  <si>
    <t>A010010011500001076</t>
  </si>
  <si>
    <t>CONTR. 0256-30</t>
  </si>
  <si>
    <t>SPLACE GROUP, SRL</t>
  </si>
  <si>
    <t>131218911</t>
  </si>
  <si>
    <t>A010010011500000022</t>
  </si>
  <si>
    <t>P010010011501994691</t>
  </si>
  <si>
    <t>SERVICIOS NOTARIZACIÓN (05) RATIFICACION CONTR. COMPRAVENTA</t>
  </si>
  <si>
    <t>LEONIDAS TITO GUERRERO GUERRERO</t>
  </si>
  <si>
    <t>P010010011502343109</t>
  </si>
  <si>
    <t>SERVICIOS NOTARIZACIÓN (14)CONTR. DE COMPRAVENTAS DE INMUEBL</t>
  </si>
  <si>
    <t>RAUDO OSVALDO BELLIARD</t>
  </si>
  <si>
    <t>P010010011501356010</t>
  </si>
  <si>
    <t>ESCUELA DE CALIDAD MORRISON S.R.L</t>
  </si>
  <si>
    <t>130146144</t>
  </si>
  <si>
    <t>A.010010011500000211</t>
  </si>
  <si>
    <t>SERVICIOS DECAPACITACIÓN A EMPLEADOS DE LA DIR. DE COMUNICAC</t>
  </si>
  <si>
    <t>JUAN ELPIDIO MATOS PEREZ</t>
  </si>
  <si>
    <t>OFICIO #430/2015</t>
  </si>
  <si>
    <t>ACTUALIZACION Y REVISION CURRICULAR</t>
  </si>
  <si>
    <t>P010010011502700527</t>
  </si>
  <si>
    <t>HECTOR AGUSTIN DE JESUS PAULA GONZALEZ</t>
  </si>
  <si>
    <t>OFICIO #2461/2015</t>
  </si>
  <si>
    <t>ORADIA YAHANDRY JAVIER</t>
  </si>
  <si>
    <t>OFICIO #2524/2015</t>
  </si>
  <si>
    <t>P010010011501269825</t>
  </si>
  <si>
    <t>P010010011501269824</t>
  </si>
  <si>
    <t>P010010011501269828</t>
  </si>
  <si>
    <t>P010010011501269821</t>
  </si>
  <si>
    <t>P010010011501269827</t>
  </si>
  <si>
    <t>P010010011501269826</t>
  </si>
  <si>
    <t>RIKELMY DE JESUS ANGELES COLON</t>
  </si>
  <si>
    <t>CONTRS. 339/1077*nul</t>
  </si>
  <si>
    <t>CONTRS. 339 Y 1077</t>
  </si>
  <si>
    <t>OFICIO #2515/2015</t>
  </si>
  <si>
    <t>CONSORCIO PERALTA COMA C. POR A.</t>
  </si>
  <si>
    <t>104017242</t>
  </si>
  <si>
    <t>CONSTRUCTORA ANDUJAR CAMBERO &amp; ASOCS</t>
  </si>
  <si>
    <t>131056318</t>
  </si>
  <si>
    <t>CONTR. 0377-1</t>
  </si>
  <si>
    <t>CREATORS PRODUCTORA, SRL</t>
  </si>
  <si>
    <t>130936226</t>
  </si>
  <si>
    <t>CONTR. 0983-ANTICIPO</t>
  </si>
  <si>
    <t>TERECITA GERALDO MARTINEZ DE MADE</t>
  </si>
  <si>
    <t>CONTR. 1534 Y0780-23</t>
  </si>
  <si>
    <t>CONTR. 0256-31</t>
  </si>
  <si>
    <t>CONTR. 0257-28</t>
  </si>
  <si>
    <t>A010010011500005008</t>
  </si>
  <si>
    <t>FUNDACION ESPACIOS CULTURALES</t>
  </si>
  <si>
    <t>422002317</t>
  </si>
  <si>
    <t>OFICIO VA#761/2015</t>
  </si>
  <si>
    <t>ADQ. DE EJEMPLARES DEL LIBRO MATEO MORRISON ANTOLOGIA POETIC</t>
  </si>
  <si>
    <t>P010010011502625803</t>
  </si>
  <si>
    <t>MARTHA ALEXIS GIRON ESPINOSA</t>
  </si>
  <si>
    <t>SERVICIOS DE CAPACITACIÓN A EMPLEADOS  DEL MINISTERI DE EDUC</t>
  </si>
  <si>
    <t>CONTR.1192-4</t>
  </si>
  <si>
    <t>CESAR MEDINA DE OLEO</t>
  </si>
  <si>
    <t>OFICIO #193/2015</t>
  </si>
  <si>
    <t>PAGO CONFERENCISTAS, TRIMESTRE OCTUBRE -DICIEMBRE 2015</t>
  </si>
  <si>
    <t>JOSE ALTAGRACIA RODRIGUEZ GOMEZ</t>
  </si>
  <si>
    <t>CONTR. 0105 Y 0586-1</t>
  </si>
  <si>
    <t>GRUPO WACHARIX, SRL</t>
  </si>
  <si>
    <t>130767343</t>
  </si>
  <si>
    <t>A010010011500000055</t>
  </si>
  <si>
    <t>A010010011500000119</t>
  </si>
  <si>
    <t>DUCTO LIMPIO S.D. S.R.L</t>
  </si>
  <si>
    <t>130097372</t>
  </si>
  <si>
    <t>ODY TRADING S R L</t>
  </si>
  <si>
    <t>130189412</t>
  </si>
  <si>
    <t>PEDRO JOSE SANCHEZ ESTRELLA</t>
  </si>
  <si>
    <t>EVENTOS Y ALQUILERES DEL VIADUCTO, SRL</t>
  </si>
  <si>
    <t>131241018</t>
  </si>
  <si>
    <t>DAMEILLE COMERCIAL, SRL</t>
  </si>
  <si>
    <t>130190992</t>
  </si>
  <si>
    <t>CONTR. 0988-ANTICIPO</t>
  </si>
  <si>
    <t>POHUT COMERCIAL, SRL</t>
  </si>
  <si>
    <t>130933901</t>
  </si>
  <si>
    <t>OFIC.#2655/2016</t>
  </si>
  <si>
    <t>PARA GASTOS DE SUPERVISION  EVALUACION CENTROS EDUCATIVOS</t>
  </si>
  <si>
    <t>SERVICIO DE LEGALIZACION,CUATRO CONSTAN DE RECIBO DE VALORES</t>
  </si>
  <si>
    <t>PEDRO SIERRA REYES</t>
  </si>
  <si>
    <t>CONTR. 0896</t>
  </si>
  <si>
    <t>YESENIA LORENZO GARCIA</t>
  </si>
  <si>
    <t>A010010011500005108</t>
  </si>
  <si>
    <t>MULTICON CONSTRUCCION EN GENERAL S.R.L</t>
  </si>
  <si>
    <t>130444536</t>
  </si>
  <si>
    <t>CONTR. 1159-ANTICIPO</t>
  </si>
  <si>
    <t>A.010010011500000651</t>
  </si>
  <si>
    <t>P010010011502640179</t>
  </si>
  <si>
    <t>OFICIO #150/2016</t>
  </si>
  <si>
    <t>VIATICOS AL PERSONAL DE MANTENIMIENTO, FORM. 8459 AL 8467</t>
  </si>
  <si>
    <t>CONTR. 0256-32</t>
  </si>
  <si>
    <t>CONSTRUCTORA JOSE REYES S.R.L.</t>
  </si>
  <si>
    <t>123002752</t>
  </si>
  <si>
    <t>CONTR. 1180-ANTICIPO</t>
  </si>
  <si>
    <t>GOURMET CHIC BY PATLIZ, SRL</t>
  </si>
  <si>
    <t>131058108</t>
  </si>
  <si>
    <t>A010010010400000018</t>
  </si>
  <si>
    <t>NOTA DE CREDITO PARA FACT.NCF-A010010011500000165</t>
  </si>
  <si>
    <t>A010010010400000028</t>
  </si>
  <si>
    <t>NOTA DE CREDITO DE NCF-A010010011500000176</t>
  </si>
  <si>
    <t>A0100100110400000015</t>
  </si>
  <si>
    <t>NOTA DE CREDITO PARA LA FACT.NCF-A010010011500000162</t>
  </si>
  <si>
    <t>EULALIA MORILLO RODRIGUEZ</t>
  </si>
  <si>
    <t>CONTR. 0666-4</t>
  </si>
  <si>
    <t>OFICIO #181/2016</t>
  </si>
  <si>
    <t>VIATICOS AL PERSONAL DE MANTENIMIENTO, FORM. 8468-8471</t>
  </si>
  <si>
    <t>FERMIN TEJEDA MOTA</t>
  </si>
  <si>
    <t>OFICIO #670/2015</t>
  </si>
  <si>
    <t>MANUEL DE JESUS ROA ENCARNACION</t>
  </si>
  <si>
    <t>JUAN ELIAS RODRIGUEZ MOREL</t>
  </si>
  <si>
    <t>A010010011500000020</t>
  </si>
  <si>
    <t>A010010011500000017</t>
  </si>
  <si>
    <t>A010010011500000016</t>
  </si>
  <si>
    <t>A010010011500000015</t>
  </si>
  <si>
    <t>A010010011500000021</t>
  </si>
  <si>
    <t>LEGALIZACION DE CONTRATOS</t>
  </si>
  <si>
    <t>AMESCO, SRL</t>
  </si>
  <si>
    <t>130107793</t>
  </si>
  <si>
    <t>A010010011500000176</t>
  </si>
  <si>
    <t>CONTR  0516 Y 1121-4</t>
  </si>
  <si>
    <t>A010010011500002097</t>
  </si>
  <si>
    <t>CONTR 0745-04</t>
  </si>
  <si>
    <t>ARISTIDES JIMENEZ LOPEZ</t>
  </si>
  <si>
    <t>CONTR. 0958-13</t>
  </si>
  <si>
    <t>IMPORTADORA BARBERA SRL.</t>
  </si>
  <si>
    <t>101730951</t>
  </si>
  <si>
    <t>A010010011500000204</t>
  </si>
  <si>
    <t>CONTR. 0256-33</t>
  </si>
  <si>
    <t>INVERSIONES DOCLA, S.R.L.</t>
  </si>
  <si>
    <t>130107947</t>
  </si>
  <si>
    <t>11500000011NULA</t>
  </si>
  <si>
    <t>A010010010400000011</t>
  </si>
  <si>
    <t>NOTA DE CREDITO PARA LA FACT-A010010011500000158</t>
  </si>
  <si>
    <t>CONTR. 0256-34</t>
  </si>
  <si>
    <t>A010010011500000010, 11 Y 12</t>
  </si>
  <si>
    <t>EDITORA HOY S A S</t>
  </si>
  <si>
    <t>101098376</t>
  </si>
  <si>
    <t>ISOLUX, SRL</t>
  </si>
  <si>
    <t>131158021</t>
  </si>
  <si>
    <t>JUAN ANTONIO PAYANO VANDERHORST</t>
  </si>
  <si>
    <t>OFICIO #259/2016</t>
  </si>
  <si>
    <t>VIATICOS AL PERSONAL DE MANTENIMIENTO</t>
  </si>
  <si>
    <t>A010010011500000153</t>
  </si>
  <si>
    <t>GERMAN BENJAMIN MEDINA NUÑEZ</t>
  </si>
  <si>
    <t>CONTR.2465-2</t>
  </si>
  <si>
    <t>RADAMES VASQUEZ REYES</t>
  </si>
  <si>
    <t>P010010011502051122</t>
  </si>
  <si>
    <t>A010010010400000011.</t>
  </si>
  <si>
    <t>DAMALTUM GROUP,SRL.(PEREZ &amp; ROBLES)</t>
  </si>
  <si>
    <t>131243665</t>
  </si>
  <si>
    <t>SERVICIOS ASESORIA LEGAL CONSULTORIA DERECHO AUTOR 005-01-07</t>
  </si>
  <si>
    <t>A010010011500000235</t>
  </si>
  <si>
    <t>A010010010400000024</t>
  </si>
  <si>
    <t>NOTA DE CREDITO PARA LA FACT-A010010011500000172</t>
  </si>
  <si>
    <t>NIEVES ALT. HENRIQUEZ HIDALGO</t>
  </si>
  <si>
    <t>OFICIO #99/2016</t>
  </si>
  <si>
    <t>REC. PARA LA TRANSM. DE APERTURAS DE CUENTAS Y RNC A LAS J.D</t>
  </si>
  <si>
    <t>11500000176NULA</t>
  </si>
  <si>
    <t>A.010010011500000176</t>
  </si>
  <si>
    <t>A010010010400000011-</t>
  </si>
  <si>
    <t>NOTA DE CREDITO PARA LA FACT-A010010011500000158.</t>
  </si>
  <si>
    <t>CLUSTER DEL HIERRO, SRL</t>
  </si>
  <si>
    <t>131048498</t>
  </si>
  <si>
    <t>CONTR. 0185-ANTICIPO</t>
  </si>
  <si>
    <t>MIGUELINA BUFFET, SRL</t>
  </si>
  <si>
    <t>131192467</t>
  </si>
  <si>
    <t>A010010011500000023.</t>
  </si>
  <si>
    <t>CLUSTER DEL MUEBLE DE SANTO DOMINGO CMSD SRL</t>
  </si>
  <si>
    <t>131007554</t>
  </si>
  <si>
    <t>A010010011500001508</t>
  </si>
  <si>
    <t>P010010011502640151</t>
  </si>
  <si>
    <t>MIGUEL ANGEL CUEVAS DE LA CRUZ</t>
  </si>
  <si>
    <t>CONTR. 1352-1</t>
  </si>
  <si>
    <t>RAFAEL MARINO QUIÑONES PEGUERO</t>
  </si>
  <si>
    <t>CONTR. 1694-3-NULA</t>
  </si>
  <si>
    <t>CONTR. 1694-3</t>
  </si>
  <si>
    <t>CABA PRODUCTIONS S. R. L.</t>
  </si>
  <si>
    <t>130465215</t>
  </si>
  <si>
    <t>A010010011500000219</t>
  </si>
  <si>
    <t>RANSA COMERCIAL, SRL</t>
  </si>
  <si>
    <t>130811946</t>
  </si>
  <si>
    <t>A010010011500000078</t>
  </si>
  <si>
    <t>A0100100115000000078</t>
  </si>
  <si>
    <t>CONTR.0257-29</t>
  </si>
  <si>
    <t>CONTR.0257-30</t>
  </si>
  <si>
    <t>CONTR.0257-31</t>
  </si>
  <si>
    <t>OFIC.#94/2016-8</t>
  </si>
  <si>
    <t>PAGOS HONORARIOS A SERV. EXPERTOS EDUC. TECNICO PROFESIONAL</t>
  </si>
  <si>
    <t>JOSIAN GERMAN RUIZ MEJIA.</t>
  </si>
  <si>
    <t>CONTR. 2555-3</t>
  </si>
  <si>
    <t>RINA DAMARIS CARRASCO MATOS</t>
  </si>
  <si>
    <t>A010010011500000138</t>
  </si>
  <si>
    <t>A010010011500001590</t>
  </si>
  <si>
    <t>NOVAVISTA EMPRESARIAL, SRL</t>
  </si>
  <si>
    <t>131217826</t>
  </si>
  <si>
    <t>11500000006.NULA</t>
  </si>
  <si>
    <t>A010010011500000006.</t>
  </si>
  <si>
    <t>A010010011500001391</t>
  </si>
  <si>
    <t>A010010011500002170</t>
  </si>
  <si>
    <t>A010010011500002171</t>
  </si>
  <si>
    <t>A010010011500002172</t>
  </si>
  <si>
    <t>CONTR. 1017-3</t>
  </si>
  <si>
    <t>A010010011500000158</t>
  </si>
  <si>
    <t>SYNERTEK, SRL</t>
  </si>
  <si>
    <t>131011322</t>
  </si>
  <si>
    <t>RINALDO ESTEBAN CRUZ GUZMAN</t>
  </si>
  <si>
    <t>CONTR.0151-2</t>
  </si>
  <si>
    <t>A080010051500001210</t>
  </si>
  <si>
    <t>SERVICIO DE INTERNET,TRICOM,CORRESP.MES ENERO 2016</t>
  </si>
  <si>
    <t>A080010051500001270</t>
  </si>
  <si>
    <t>SERVICIOS DE INTERNET CORRESPONDIENTES AL MES DE MARZO/2016</t>
  </si>
  <si>
    <t>P010010011501810369</t>
  </si>
  <si>
    <t>P010010011501810371</t>
  </si>
  <si>
    <t>ALVARO FORTUNATO VASQUEZ RODRIGUEZ</t>
  </si>
  <si>
    <t>CONTR.0031 Y 0407-38</t>
  </si>
  <si>
    <t>SANTA ESTELA BRIOSO</t>
  </si>
  <si>
    <t>OFICIO-PJEE#097/2016</t>
  </si>
  <si>
    <t xml:space="preserve"> PERSONAL QUE ESTARA PARTIC.EN LA SISTEMATIZACION DE EXPERIE</t>
  </si>
  <si>
    <t>A080010051500001239</t>
  </si>
  <si>
    <t>SERVICIO DE INTERNET</t>
  </si>
  <si>
    <t>A080010051500001329</t>
  </si>
  <si>
    <t>SERVICIO DE INTERNET, CORRESP. AL MES DE ABRIL/2016</t>
  </si>
  <si>
    <t>A010010011500001883</t>
  </si>
  <si>
    <t>A010010011500001889</t>
  </si>
  <si>
    <t>A010010011500001882</t>
  </si>
  <si>
    <t>A010010011500001884</t>
  </si>
  <si>
    <t>A010010011500001885</t>
  </si>
  <si>
    <t>A010010011500001886</t>
  </si>
  <si>
    <t>A010010011500001887</t>
  </si>
  <si>
    <t>A010010011500001888</t>
  </si>
  <si>
    <t>A010010011500001891</t>
  </si>
  <si>
    <t>A010010011500001890</t>
  </si>
  <si>
    <t>A010010011500001896</t>
  </si>
  <si>
    <t>A010010011500001895</t>
  </si>
  <si>
    <t>A010010011500001894</t>
  </si>
  <si>
    <t>A010010011500001893</t>
  </si>
  <si>
    <t>A010010011500001892</t>
  </si>
  <si>
    <t>WILSON  GUAROA  MATOS DE LA PAZ</t>
  </si>
  <si>
    <t>OFIC.#22/2016</t>
  </si>
  <si>
    <t>PARA GASTOS TRANSPORTE  Y VIATICOS IMPLEMENTACION MET. CAF</t>
  </si>
  <si>
    <t>EVENTS SUPPORT SERVICES MINERVA FERNANDEZ, SRL</t>
  </si>
  <si>
    <t>131251714</t>
  </si>
  <si>
    <t>ANGEL DEL CARMEN CASTILLO ESPINAL</t>
  </si>
  <si>
    <t>A010010011500000049</t>
  </si>
  <si>
    <t>SERVICIOS (35)TASACIONES REALIZADAS A SOLARES Y MEJORAS</t>
  </si>
  <si>
    <t>A010010011500000141</t>
  </si>
  <si>
    <t>A010010011500000048</t>
  </si>
  <si>
    <t>TRABAJOS DE TASACION DE 44 SOLARES,PARA CENTROS EDUCATIVOS</t>
  </si>
  <si>
    <t>HUMBERTO RAFAEL GALAN RODRIGUEZ</t>
  </si>
  <si>
    <t>CONTR. 461-16</t>
  </si>
  <si>
    <t>CONTR. 0959-23</t>
  </si>
  <si>
    <t>CONTR. 0959-20</t>
  </si>
  <si>
    <t>CONTR.0151-3</t>
  </si>
  <si>
    <t>JULIANA CORNIEL AMARO</t>
  </si>
  <si>
    <t>CONTR. 0624-30</t>
  </si>
  <si>
    <t>A010010011500004689</t>
  </si>
  <si>
    <t>A010010011500000205</t>
  </si>
  <si>
    <t>A010010011500000206</t>
  </si>
  <si>
    <t>OFIC.ORG#CNE-54-2016</t>
  </si>
  <si>
    <t>OFIC.UF-PNEE-1602/16</t>
  </si>
  <si>
    <t>TRABAJOS DE TASACION DE 46 SOLARES P/VARIOCENTROS EDUCATIVOS</t>
  </si>
  <si>
    <t>A010010011500001880</t>
  </si>
  <si>
    <t>A010010011500001876</t>
  </si>
  <si>
    <t>A010010011500001872</t>
  </si>
  <si>
    <t>A010010011500001871</t>
  </si>
  <si>
    <t>A010010011500001873</t>
  </si>
  <si>
    <t>A010010011500001874</t>
  </si>
  <si>
    <t>A010010011500001875</t>
  </si>
  <si>
    <t>A010010011500001878</t>
  </si>
  <si>
    <t>A010010011500001879</t>
  </si>
  <si>
    <t>A010010011500001877</t>
  </si>
  <si>
    <t>OFIC. DGMIE#357/2016</t>
  </si>
  <si>
    <t>VIÁTICOS AL PERSONAL SUPERVISIÓNDE COMEDORES EN VARIOS C. ED</t>
  </si>
  <si>
    <t>A010030041500002436</t>
  </si>
  <si>
    <t>SERVICIO DE RENOVACION DE SUSCRIPCION EDITORA DEL CARIBE,S.A</t>
  </si>
  <si>
    <t>TRAVENCORE, SRL</t>
  </si>
  <si>
    <t>130458391</t>
  </si>
  <si>
    <t>CONTR. 0522-3</t>
  </si>
  <si>
    <t>NAVAM ARQUITECTURA Y CONSTRUCCIONES MODERNAS,SRL</t>
  </si>
  <si>
    <t>131076041</t>
  </si>
  <si>
    <t>CONTR. 0816-1</t>
  </si>
  <si>
    <t>ELEUTERIO  MOYA JERES</t>
  </si>
  <si>
    <t>OFIC. DGMIE-306/2016</t>
  </si>
  <si>
    <t>VIÁTICOS POR TRABAJOS DE INST. DE INVERSORES EN VARIOS C. ED</t>
  </si>
  <si>
    <t>OFIC.DGMIE#0319-2016</t>
  </si>
  <si>
    <t>PAGO VIATICOS,P/LAS INSTALACIONES DE EQUIPOS DE COCINA,C.E.S</t>
  </si>
  <si>
    <t>SAIPAN SRL.</t>
  </si>
  <si>
    <t>101783712</t>
  </si>
  <si>
    <t>CONTR. 2925 Y 1133-4</t>
  </si>
  <si>
    <t>OFIC.DGMIE#0270-2016</t>
  </si>
  <si>
    <t>PAGO VIATICOS,EVALUACION GENERAL,DE VARIOS C.E.DE CABRERA</t>
  </si>
  <si>
    <t>OFIC.DGMIE#0361-2016</t>
  </si>
  <si>
    <t>PAGO VIATICOS POR EVALUACION Y LEVANTAMIENTO EN C.E.SANTIAGO</t>
  </si>
  <si>
    <t>CONSTRUCTORA ALBA &amp; ASOCIADOS SRL</t>
  </si>
  <si>
    <t>130513651</t>
  </si>
  <si>
    <t>CONTR. #2705</t>
  </si>
  <si>
    <t>CIRCUITO 2000, S.R.L.</t>
  </si>
  <si>
    <t>106013846</t>
  </si>
  <si>
    <t>A010010011500000124</t>
  </si>
  <si>
    <t>OFIC.DGA#679-2015</t>
  </si>
  <si>
    <t>SERVICIO RECOGIDA DE BASURA,AYUNT.SANTIAGO,MES AGOSTO 2015</t>
  </si>
  <si>
    <t>OFIC.DGA#696-2015</t>
  </si>
  <si>
    <t>SERVICIO  RECOGIDA DE BASURA,AYUNT.SANTIAGO MES DE SEPT/2015</t>
  </si>
  <si>
    <t>OFIC.DGA#687-2015</t>
  </si>
  <si>
    <t>SERVICIO DE AGUA POTABLE,CORAAVEGA,MES NOVIEMBRE 2015</t>
  </si>
  <si>
    <t>OFIC.DGA#666-2015</t>
  </si>
  <si>
    <t>SERVICIO DE AGUA POTABLE,CORAAVEGA,MES DE AGOSTO 2015</t>
  </si>
  <si>
    <t>OFIC. DGA-667/2015</t>
  </si>
  <si>
    <t>PAGO SERVICIOS BÁSICO (AGUA) CORAAVEGA, MES DE SEPTIEMBRE/15</t>
  </si>
  <si>
    <t>A010010011500000708</t>
  </si>
  <si>
    <t>CONTRS.631 Y 34</t>
  </si>
  <si>
    <t>NORTEFEM, SRL</t>
  </si>
  <si>
    <t>102624909</t>
  </si>
  <si>
    <t>A010010011500000044</t>
  </si>
  <si>
    <t>GRUPO OGMT, SRL</t>
  </si>
  <si>
    <t>130564744</t>
  </si>
  <si>
    <t>DANIELA MATERIALES Y CONSTRUCCIONES,  SRL</t>
  </si>
  <si>
    <t>130205231</t>
  </si>
  <si>
    <t>CONTR. 0523-3</t>
  </si>
  <si>
    <t>GERARDO TOMAS FERNANDEZ BATISTA</t>
  </si>
  <si>
    <t>CONTR. 2754-1</t>
  </si>
  <si>
    <t>-1150000169NULA</t>
  </si>
  <si>
    <t>-A01001001150000169</t>
  </si>
  <si>
    <t>FULL IMPRESOS, SRL</t>
  </si>
  <si>
    <t>130535531</t>
  </si>
  <si>
    <t>A010010011500000154.</t>
  </si>
  <si>
    <t>OFIC.#-PNEE-1601-16</t>
  </si>
  <si>
    <t>TASACION DE 15 SOLARES DONDE SE ESTAN CONTR.CENTROS EDUCATIV</t>
  </si>
  <si>
    <t>VEXON CONTRUCTION, SRL</t>
  </si>
  <si>
    <t>131319866</t>
  </si>
  <si>
    <t>UNIVERSAL DE COMPUTOS S.R.L</t>
  </si>
  <si>
    <t>102310602</t>
  </si>
  <si>
    <t>A020010011500001339</t>
  </si>
  <si>
    <t>FREDERICK NICOLAS REYES</t>
  </si>
  <si>
    <t>CONTR.2529-27</t>
  </si>
  <si>
    <t>CONTR. 1574-28</t>
  </si>
  <si>
    <t>CONTR. 0959-24</t>
  </si>
  <si>
    <t>CONTR. 0959-21</t>
  </si>
  <si>
    <t>A010010011500000054</t>
  </si>
  <si>
    <t>A010010011500000001.</t>
  </si>
  <si>
    <t>CONTR.0982-11</t>
  </si>
  <si>
    <t>A010010011500004536</t>
  </si>
  <si>
    <t>A010010011500004535</t>
  </si>
  <si>
    <t>LUNES SUPLIDORES DE OFICINA SRL.</t>
  </si>
  <si>
    <t>123013779</t>
  </si>
  <si>
    <t>A010010011500000201</t>
  </si>
  <si>
    <t>A010010011500002254</t>
  </si>
  <si>
    <t>A010010011500000163</t>
  </si>
  <si>
    <t>A010010011500004680</t>
  </si>
  <si>
    <t>A010010011500004677</t>
  </si>
  <si>
    <t>A010010011500004651</t>
  </si>
  <si>
    <t>CIRCUTOR, SRL</t>
  </si>
  <si>
    <t>131198465</t>
  </si>
  <si>
    <t>DARIO FRANCISCO REGALADO ROSA</t>
  </si>
  <si>
    <t>FIHR # 658</t>
  </si>
  <si>
    <t>TRANSPORTE, TALLER DE SEGUIMIENTO AL DESARROLLO CURRICULAR</t>
  </si>
  <si>
    <t>CONTR. 0666 Y 0651-5</t>
  </si>
  <si>
    <t>CONTR. 0151-4</t>
  </si>
  <si>
    <t>OFIC. DGMIE-0578/16</t>
  </si>
  <si>
    <t>PAGO VIÁTICOS POR TRAB, DE POSECIÓN, EVL., Y SUP. EN VARIOS</t>
  </si>
  <si>
    <t>A010010011500000043</t>
  </si>
  <si>
    <t>DGMIE # 0574</t>
  </si>
  <si>
    <t>DIETA PERSONAL AUDITORIA INTERNA CONTRALORIA  GRAL.</t>
  </si>
  <si>
    <t>DEMIE # 0573</t>
  </si>
  <si>
    <t>VIATICOS POR INSTALACION DE INVERSORES EN VARIOS C. E.</t>
  </si>
  <si>
    <t>OFIC. DGA-432/2016</t>
  </si>
  <si>
    <t>SERVICIOS DE AGUA, MES DE ENERO//2015</t>
  </si>
  <si>
    <t>OFIC. DGA-435/2016</t>
  </si>
  <si>
    <t>SERVICIOS DE AGUA, MES DE MAYO//2015</t>
  </si>
  <si>
    <t>A010010011500009602</t>
  </si>
  <si>
    <t>SERVICIOS DE AGUA, MES DE ENERO//2016</t>
  </si>
  <si>
    <t>A010010011500010339</t>
  </si>
  <si>
    <t>SERVICIOS DE AGUA, MES DE MARZO/2016</t>
  </si>
  <si>
    <t>A010010010201564393</t>
  </si>
  <si>
    <t>SERVICIOS DE AGUA, MES DE ABRIL/2016</t>
  </si>
  <si>
    <t>A010010011500000030.</t>
  </si>
  <si>
    <t>NORMA LEONETTE GARCIA ALBA</t>
  </si>
  <si>
    <t>OFICIO#310-2016</t>
  </si>
  <si>
    <t>VIATICOS DE SEGUIMIENTO Y SUPERVISION A LOS EQUIPOS DE TRAB</t>
  </si>
  <si>
    <t>A010010011500000718</t>
  </si>
  <si>
    <t>CONSTRUCTORA RENE DIAZ, SRL</t>
  </si>
  <si>
    <t>130961034</t>
  </si>
  <si>
    <t>CONTR. 561,268 Y 553</t>
  </si>
  <si>
    <t>A010010011500004569</t>
  </si>
  <si>
    <t>A010010011500004567</t>
  </si>
  <si>
    <t>A010010011500004559</t>
  </si>
  <si>
    <t>A010010011500004558</t>
  </si>
  <si>
    <t>A010010011500004557</t>
  </si>
  <si>
    <t>DGEI NO. 256-2016</t>
  </si>
  <si>
    <t>PARA CUBRIR COSTO VIATICO Y TRANSPORTE</t>
  </si>
  <si>
    <t>A010010011500001349</t>
  </si>
  <si>
    <t>A010010011500004574</t>
  </si>
  <si>
    <t>A010010011500004573</t>
  </si>
  <si>
    <t>FUNDACION NOW FUN NOW</t>
  </si>
  <si>
    <t>430155608</t>
  </si>
  <si>
    <t>A010010011500000012.</t>
  </si>
  <si>
    <t>PARTICIPACION SEMINARIO OPTIMIZANDO LAS REL. HUMANAS</t>
  </si>
  <si>
    <t>CONSTRUCTORA T.J .SRL</t>
  </si>
  <si>
    <t>130410879</t>
  </si>
  <si>
    <t>CONTR. 2715,0965,530</t>
  </si>
  <si>
    <t>CONTR.2529-28</t>
  </si>
  <si>
    <t>HUASCAR ENMANUEL JIMENEZ ESQUEA</t>
  </si>
  <si>
    <t>CONTR.2588-30</t>
  </si>
  <si>
    <t>CONTR.0982-12</t>
  </si>
  <si>
    <t>GERMAN ALONZO FAÑA</t>
  </si>
  <si>
    <t>CONTR. 1188-4</t>
  </si>
  <si>
    <t>CONTR. 0113-4</t>
  </si>
  <si>
    <t>DGMIE # 0674</t>
  </si>
  <si>
    <t>VIATICOS, TRABAJOS DE SUPERVISION Y EVALUACION EN VARIOS C.E</t>
  </si>
  <si>
    <t>REMIGIO SANTANA ANTIGUA</t>
  </si>
  <si>
    <t>OFIC.EA#115-2016</t>
  </si>
  <si>
    <t>TRASLADO TECNICOS REGIONALES Y NACIONALES A LA EVALUACION DE</t>
  </si>
  <si>
    <t>CONTR. 0959-26</t>
  </si>
  <si>
    <t>CONTR.0959-20</t>
  </si>
  <si>
    <t>CONTR.0999-7</t>
  </si>
  <si>
    <t>CONTR.0151-5</t>
  </si>
  <si>
    <t>OFIC.DGMIE#0775-2016</t>
  </si>
  <si>
    <t>PAGO DE VIATICS P/EL PERSONAL TRABAJO DE REPARACION SANITARI</t>
  </si>
  <si>
    <t>OFIC.DGMIE#0739-2016</t>
  </si>
  <si>
    <t>PAGO DE VIATICS P/EL PERSONAL, TRABAJOS DE CUBICAR LA BASE</t>
  </si>
  <si>
    <t>OFIC.DGMIE#675-2016</t>
  </si>
  <si>
    <t>PAGO DE VIATICOS P/EL PERSONAL DE TRABAJOS DE LIMPIEZA DE SE</t>
  </si>
  <si>
    <t>INVERSIONES DEL SUR DE LEON GALVAN Y ASOC. SRL.</t>
  </si>
  <si>
    <t>130150567</t>
  </si>
  <si>
    <t>11500004294. NULA</t>
  </si>
  <si>
    <t>OFIC.#DGMIE.0772-16</t>
  </si>
  <si>
    <t>PAGO DE VIATICS P/EL PERSONAL, TRABAJO DE EVALUACION EN V C</t>
  </si>
  <si>
    <t>OFIC.#DGMIE.686-2016</t>
  </si>
  <si>
    <t>PAGO DE VIATICOS P/EL PERSONAL DE TRABAJOS DE EVALUACION GEN</t>
  </si>
  <si>
    <t>OD DOMINICANA CORP</t>
  </si>
  <si>
    <t>130695407</t>
  </si>
  <si>
    <t>A010010011500001711</t>
  </si>
  <si>
    <t>EXPRESS AUTO COLORS JORGE SRL.</t>
  </si>
  <si>
    <t>122028013</t>
  </si>
  <si>
    <t>A010010011500000287</t>
  </si>
  <si>
    <t>A010010011500000288</t>
  </si>
  <si>
    <t>A010010011500000289</t>
  </si>
  <si>
    <t>A010010011500000037</t>
  </si>
  <si>
    <t>JOSE  DANIEL RUMALDO ACOSTA</t>
  </si>
  <si>
    <t>OFIC.DETP-304-2016</t>
  </si>
  <si>
    <t>JORNADA DE TRABAJO A EXPERTOS EXTERNOS CON LA FAMILIA PROFES</t>
  </si>
  <si>
    <t>RAFAEL  ANTONIO  RAMIREZ</t>
  </si>
  <si>
    <t>LAZARO  EDUARDO CRUZ JORGE</t>
  </si>
  <si>
    <t>VICTOR  HUGO  CALDERON LUNG</t>
  </si>
  <si>
    <t>BIENVENIDO  ARMANDO GARCIA LARA</t>
  </si>
  <si>
    <t>ORESI  IGNACIO GARCIA FELIPE</t>
  </si>
  <si>
    <t>FRANKLIN  ESPINAL CRUZ</t>
  </si>
  <si>
    <t>PEDRO JOSE ESPINAL DEL ROSARIO</t>
  </si>
  <si>
    <t>RAMON SURIEL DE LA CRUZ</t>
  </si>
  <si>
    <t>LUIS ALBERTO TRINIDAD URRACA</t>
  </si>
  <si>
    <t>RAMON HUMBERTO DE JESUS VALDEZ SORIANO</t>
  </si>
  <si>
    <t>JUAN ALEJANDRO SANCHEZ CHOVETT</t>
  </si>
  <si>
    <t>CARLOS JOSE HEREDIA</t>
  </si>
  <si>
    <t>LUIS SOBET RAMIREZ</t>
  </si>
  <si>
    <t>JORGE LUIS MALDONADO</t>
  </si>
  <si>
    <t>MARTIN ROBERTO ALNOS GRANO DE ORO</t>
  </si>
  <si>
    <t>ARCADIO ESTEBAN RODRIGUEZ GOMEZ</t>
  </si>
  <si>
    <t>ARCENIO PAULINO SALCEDO</t>
  </si>
  <si>
    <t>EDWIN CRISTOBAL FELIPE PORTORREAL</t>
  </si>
  <si>
    <t>FAUSTO EDUARDO VARGAS DURAN</t>
  </si>
  <si>
    <t>JUAN REYNOSO REINOSO</t>
  </si>
  <si>
    <t>LK WORLDS CONSTRUCTION SRL.</t>
  </si>
  <si>
    <t>130240622</t>
  </si>
  <si>
    <t>ANULACION DE PAG00210351 PORQUE SE ANULO POR ERROR EN SEPTIE</t>
  </si>
  <si>
    <t>JONAL WALDIN VALLEJO REYNOSO</t>
  </si>
  <si>
    <t>PAULA OBISPO QUEZADA</t>
  </si>
  <si>
    <t>OFIC.DGMIE#0714-2016</t>
  </si>
  <si>
    <t>PAGO DE VIATICO PERSONAL,DE SUPERVICION,PRE-RECEPCION Y PUES</t>
  </si>
  <si>
    <t>A080010050100311126.</t>
  </si>
  <si>
    <t>SERVICIO DE DATA TRICOM,CORRESP.MES DE JULIO 2014</t>
  </si>
  <si>
    <t>A010010011500032757</t>
  </si>
  <si>
    <t>ANDREINA POLANCO DE CABRERA</t>
  </si>
  <si>
    <t>CONTR. 0205-9</t>
  </si>
  <si>
    <t>FRIENDS &amp; COMPANY, S.R.L.</t>
  </si>
  <si>
    <t>101857587</t>
  </si>
  <si>
    <t>YURIBEL ISABEL CABRERA JIMENEZ</t>
  </si>
  <si>
    <t>DGMIE # 0785</t>
  </si>
  <si>
    <t>CONSTRUCCION DE 6 AULAS DE EMERGENCIA</t>
  </si>
  <si>
    <t>A080010051500001362</t>
  </si>
  <si>
    <t>SERVICIO DE INTERNET TRICOM,CORRESP.MES DE JUNIO 2016</t>
  </si>
  <si>
    <t>P010010011502212215</t>
  </si>
  <si>
    <t>TASACION DE SOLARES</t>
  </si>
  <si>
    <t>SOLICITUD PAGO LEGALIZACION</t>
  </si>
  <si>
    <t>A010010011500000899</t>
  </si>
  <si>
    <t>A010010011500000900</t>
  </si>
  <si>
    <t>CARLOS MANUEL PAULINO CARDENAS</t>
  </si>
  <si>
    <t>OFIC.DETP#284-2016</t>
  </si>
  <si>
    <t>JORNADA DE TRABAJO A EXPERTO EXTERNOS,FAMILIA PROFESIONAL S</t>
  </si>
  <si>
    <t>ROSANNA VALDEZ COSTE</t>
  </si>
  <si>
    <t>JORNADA DE TRABAJO A EXPERTOS EXTERNOS,FAMILIA PROFESIONAL S</t>
  </si>
  <si>
    <t>AMANCIO PEREYRA MORALES</t>
  </si>
  <si>
    <t>GERALDA DIAZ CORDERO</t>
  </si>
  <si>
    <t>MISAEL VENTURA BRITO</t>
  </si>
  <si>
    <t>SALOMON JOSE ROSA CASTRO</t>
  </si>
  <si>
    <t>JUNIOR RAFAEL CESPEDES AMPARO</t>
  </si>
  <si>
    <t>MARIA DILEIDY PEREZ AYBAR</t>
  </si>
  <si>
    <t>BELKIS GUILLERMINA PEREZ DE MONTAS</t>
  </si>
  <si>
    <t>JORNADA DE TRABAJO A EXPERTOS EXTERNOS,FAMILIA PROFESIONAL</t>
  </si>
  <si>
    <t>A080010051500001393</t>
  </si>
  <si>
    <t>SERVICIOS DE INTERNET CORRESP. AL MES DE JULIO 2016</t>
  </si>
  <si>
    <t>C &amp; A CONSULTING GROUP, S.R.L.</t>
  </si>
  <si>
    <t>131002064</t>
  </si>
  <si>
    <t>CONTR. 0600-3</t>
  </si>
  <si>
    <t>A010010011500000512</t>
  </si>
  <si>
    <t>ACS ASESORES COMPUTADORES Y SERVICIOS, SRL</t>
  </si>
  <si>
    <t>101093201</t>
  </si>
  <si>
    <t>A01001001150000040</t>
  </si>
  <si>
    <t>P010010011502212214.</t>
  </si>
  <si>
    <t>TRABAJOS DE TASACION SOLARES</t>
  </si>
  <si>
    <t>DIOCY ALEXANDER MARTINEZ DIAZ.</t>
  </si>
  <si>
    <t>*P010010011501943813</t>
  </si>
  <si>
    <t>RAMONA TEANE MEJIA</t>
  </si>
  <si>
    <t>CONTR. 0062 Y 0605</t>
  </si>
  <si>
    <t>COMERCIAL DISMA EIRL.</t>
  </si>
  <si>
    <t>130659753</t>
  </si>
  <si>
    <t>A010010011500000028.</t>
  </si>
  <si>
    <t>-11500000170NULA</t>
  </si>
  <si>
    <t>A-010010011500000170</t>
  </si>
  <si>
    <t>/A010010011500000038</t>
  </si>
  <si>
    <t>/A010010011500000170</t>
  </si>
  <si>
    <t>*11500000174NULA</t>
  </si>
  <si>
    <t>A*010010011500000174</t>
  </si>
  <si>
    <t>A010010011500001040</t>
  </si>
  <si>
    <t>OFIC.DGMIE#0860-2016</t>
  </si>
  <si>
    <t>CONSTRUCCION DE 3 AULAS DE EMERGENCIA Y AREAS ADMINISTRATIVA</t>
  </si>
  <si>
    <t>OFIC.DGMIE#0859-2016</t>
  </si>
  <si>
    <t>CONSTRUC. DE SEIS AULAS DE EMERGENCIA MAS BATERIAS DE BAÑO Y</t>
  </si>
  <si>
    <t>DGMIE # 0921</t>
  </si>
  <si>
    <t>INSTALACIONES ELECTRICAS EN C.E. COMUNITARIO MAURICIO BAEZ</t>
  </si>
  <si>
    <t>RAYMOND ALEXANDER ACOSTA SANTANA</t>
  </si>
  <si>
    <t>CONTR. 2358-9</t>
  </si>
  <si>
    <t>/A010010011500000</t>
  </si>
  <si>
    <t>OFIC. No. 176/2016-9</t>
  </si>
  <si>
    <t>PAGO A CONFERENCISTAS  QUE LABORÁ EN LA XIX FERIA LIBRO/2016</t>
  </si>
  <si>
    <t>GERARDO RAFAEL MERCEDES GARCIA</t>
  </si>
  <si>
    <t>OFIC.#DGC-177-2016</t>
  </si>
  <si>
    <t>XIX FERIA INTERNACIONAL DEL LIBRO SANTO DOMINGO 2016</t>
  </si>
  <si>
    <t>CONTR. 2529-29</t>
  </si>
  <si>
    <t>VENTURA ANTONIO GARCIA SANTIAGO</t>
  </si>
  <si>
    <t>CONTR. 0541-5</t>
  </si>
  <si>
    <t>CONTR. 04541-5</t>
  </si>
  <si>
    <t>CONTR.0999-8</t>
  </si>
  <si>
    <t>CONTR. 1534 Y0780-24</t>
  </si>
  <si>
    <t>CONTR. 1534 Y0780-25</t>
  </si>
  <si>
    <t>CONTR. 1222-15</t>
  </si>
  <si>
    <t>CONTR. 2588-31</t>
  </si>
  <si>
    <t>CONTR. 0959-.21</t>
  </si>
  <si>
    <t>CONTR. 0982-13</t>
  </si>
  <si>
    <t>CONTR. 0151-6</t>
  </si>
  <si>
    <t>OBRA URBANA, SRL</t>
  </si>
  <si>
    <t>130783942</t>
  </si>
  <si>
    <t>CONTR. 2177 Y 581</t>
  </si>
  <si>
    <t>JANETT EVELIO POLANCO RIVERA.</t>
  </si>
  <si>
    <t>CONTR. 0560-5</t>
  </si>
  <si>
    <t>OFIC.#DGA-650-2016</t>
  </si>
  <si>
    <t>SERVICIO DE AGUA POTABLE CORAASAN,SANTIAGO,MES DE JUNIO 2016</t>
  </si>
  <si>
    <t>OFIC. DGA # 656/2016</t>
  </si>
  <si>
    <t>SERV. AGUA POTABLE, PROV. LA VEGA, MES ENERO/2016</t>
  </si>
  <si>
    <t>MAGNA MOTORS S. A.</t>
  </si>
  <si>
    <t>101055571</t>
  </si>
  <si>
    <t>FACT-90400836-2016-</t>
  </si>
  <si>
    <t>SERV.MANT.Y REPARACION DEL AUTOBUS HYUNDAI,MAGNA MOTORS</t>
  </si>
  <si>
    <t>CONTRATO. 3099-1</t>
  </si>
  <si>
    <t>SILVANO PEÑA</t>
  </si>
  <si>
    <t>DGC NO. 151</t>
  </si>
  <si>
    <t>CICLO DE CONFERENCIAS IMPARTIDAS EN DIFERENTES C. E.</t>
  </si>
  <si>
    <t>GERARDO ANTONIO CASTILLO JAVIER</t>
  </si>
  <si>
    <t>JUAN DE LA CRUZ</t>
  </si>
  <si>
    <t>MATEO CONSTANTINO MORRISON FORTUNATO</t>
  </si>
  <si>
    <t>REINALDO HUNGRIA DISLA ORTIZ</t>
  </si>
  <si>
    <t>INVERSIONES FERNANDEZ BELTRE, SRL</t>
  </si>
  <si>
    <t>130274428</t>
  </si>
  <si>
    <t>CONTR.02699-3</t>
  </si>
  <si>
    <t>*A010010011500000159</t>
  </si>
  <si>
    <t>PETRONILA RONDON PEROZO</t>
  </si>
  <si>
    <t>OFICIO 151</t>
  </si>
  <si>
    <t>CENTRO DE CONFERENCIAS IMPARTIDAS EN DIFERENTES C.E.</t>
  </si>
  <si>
    <t>*A010010011500000284</t>
  </si>
  <si>
    <t>P010010011502212219.</t>
  </si>
  <si>
    <t>TRABAJOS DE TASACION DE SOLARES</t>
  </si>
  <si>
    <t>CONTR. 0473-4</t>
  </si>
  <si>
    <t>A010010011500001663</t>
  </si>
  <si>
    <t>CARMEN NILDA PEÑA FAMILIA</t>
  </si>
  <si>
    <t>CONTR. 2051-14</t>
  </si>
  <si>
    <t>AUTOBRITANICA LTD, S. A.</t>
  </si>
  <si>
    <t>101786159</t>
  </si>
  <si>
    <t>A020010011500000017-</t>
  </si>
  <si>
    <t>SERV.DE REPARACION Y MANT.JEEP LAND ROVER,DISCOVERY,COLOR GR</t>
  </si>
  <si>
    <t>A020010011500000017</t>
  </si>
  <si>
    <t>SERVICIO DE REPARACION Y MANTENIMIENTO DEL JEEP LAND ROVER,D</t>
  </si>
  <si>
    <t>CONTR.0151-7</t>
  </si>
  <si>
    <t>A010010011500000749</t>
  </si>
  <si>
    <t>GT INDUSTRIAL SRL</t>
  </si>
  <si>
    <t>130352143</t>
  </si>
  <si>
    <t>11500000006NULA</t>
  </si>
  <si>
    <t>APS ALL PRINTING SERVICE E.I.R.L</t>
  </si>
  <si>
    <t>130765091</t>
  </si>
  <si>
    <t>LA COMERCIAL DE SEGUROS, SA</t>
  </si>
  <si>
    <t>101889136</t>
  </si>
  <si>
    <t>A010010011500005015-</t>
  </si>
  <si>
    <t>A010010011500000056</t>
  </si>
  <si>
    <t>A010010011500000131</t>
  </si>
  <si>
    <t>-ANULADA'</t>
  </si>
  <si>
    <t>A010010011500033011</t>
  </si>
  <si>
    <t>MAGALI PEREZ DEL CASTILLO.</t>
  </si>
  <si>
    <t>FUNDACION CRISTIANA SIEMBRA,INC.</t>
  </si>
  <si>
    <t>430173273</t>
  </si>
  <si>
    <t>CONTR.0353-DEPOSITO</t>
  </si>
  <si>
    <t>CONTR.0151-8</t>
  </si>
  <si>
    <t>OFIC.DGMIE#1047-2016</t>
  </si>
  <si>
    <t>CONSTRUCCION DE SEIS(6)AULAS DE EMERGENCIA.DISTRITO 03-02</t>
  </si>
  <si>
    <t>SUPLITODO LOS PEÑA SRL.</t>
  </si>
  <si>
    <t>130743721</t>
  </si>
  <si>
    <t>MOBINOX, SRL</t>
  </si>
  <si>
    <t>130662142</t>
  </si>
  <si>
    <t>11500000018nula</t>
  </si>
  <si>
    <t>OFIC. DGA #886/2016</t>
  </si>
  <si>
    <t>SERV. AGUA POTABLE A ÑAS ESC. UBICADAS EN LA VEGA, DIC/2015</t>
  </si>
  <si>
    <t>SAICORP DOMINICANA  S.R.L.</t>
  </si>
  <si>
    <t>130508704</t>
  </si>
  <si>
    <t>A010010011500000045</t>
  </si>
  <si>
    <t>SEGURO FAM.  DE SALUD, SERV. PRESTADOS SEPT-NOV. 2016</t>
  </si>
  <si>
    <t>SEGURO DE PENSIONES, SERV. PRESTADOS SEPT-NOV. 2016</t>
  </si>
  <si>
    <t>VICTOR MANUEL FELIZ TRINIDAD</t>
  </si>
  <si>
    <t>SUELDOS, SERV. PRESTADOS MESES DE SEPT-NOV. 2016</t>
  </si>
  <si>
    <t>A010010011500000034</t>
  </si>
  <si>
    <t>AYUNTAMIENTO DE MOCA</t>
  </si>
  <si>
    <t>406000109</t>
  </si>
  <si>
    <t>DGA NO. 666-2016</t>
  </si>
  <si>
    <t>SERVICIO ASEO URBANO A RECINTOS ESCOLARES DEL MUNIC. DE MOCA</t>
  </si>
  <si>
    <t>A11500001391-NULA</t>
  </si>
  <si>
    <t>DGA NO. 657-2016</t>
  </si>
  <si>
    <t>SERVICIO DE AGUA POTABLE MES DE MAYO 2016</t>
  </si>
  <si>
    <t>CUCINA DI YARI, SRL</t>
  </si>
  <si>
    <t>131112341</t>
  </si>
  <si>
    <t>A010010011500000167</t>
  </si>
  <si>
    <t>TALLERES MAÑECO MINAYA, SRL</t>
  </si>
  <si>
    <t>131414664</t>
  </si>
  <si>
    <t>A010010011500000033</t>
  </si>
  <si>
    <t>A010010011500000035</t>
  </si>
  <si>
    <t>A10010011500000025</t>
  </si>
  <si>
    <t>SERV. BÁSICOS (RESIDUOS SÓLIDOS), MES DE JULIO/2016</t>
  </si>
  <si>
    <t>A010010011500003403</t>
  </si>
  <si>
    <t>SERVICIO DE ENERGIA ELECTRICA.OCTUBRE/2016-ESC.LAS TERRENAS</t>
  </si>
  <si>
    <t>A11500000028-NULA</t>
  </si>
  <si>
    <t>DGA NO. 926-16</t>
  </si>
  <si>
    <t>SERVICIO DE AGUA POTABLE, FEBRERO 2015</t>
  </si>
  <si>
    <t>SERGIO MICHEL BELTRAN CALCAÑO</t>
  </si>
  <si>
    <t>CONTR.0473-7</t>
  </si>
  <si>
    <t>CONTR.0151-9</t>
  </si>
  <si>
    <t>OFIC. R10 No.0016/16</t>
  </si>
  <si>
    <t>ALMUERZO NAVIDEÑO PAR EL PERSONAL DE LA  REGIONAL 10</t>
  </si>
  <si>
    <t>INSTITUTO DE TASADORES DOMINICANOS, INC.</t>
  </si>
  <si>
    <t>401505411</t>
  </si>
  <si>
    <t>CURSO TASACION DE BIENES RAICES</t>
  </si>
  <si>
    <t>UNIRADIO, SRL</t>
  </si>
  <si>
    <t>130307148</t>
  </si>
  <si>
    <t>PLAZA LAMA S. A.</t>
  </si>
  <si>
    <t>101171111</t>
  </si>
  <si>
    <t>A030020021500001095</t>
  </si>
  <si>
    <t>CORAAPPLATA</t>
  </si>
  <si>
    <t>405051711</t>
  </si>
  <si>
    <t>OFIC.DGA No. 641./16</t>
  </si>
  <si>
    <t>SERVICIOS BÁSICOS (AGUA), CORRESP. AL MES DE JUNIO/2016</t>
  </si>
  <si>
    <t>GRUPO ABREGO, SRL</t>
  </si>
  <si>
    <t>131185533</t>
  </si>
  <si>
    <t>EDDY MIGUEL DIAZ JAQUEZ</t>
  </si>
  <si>
    <t>CONTR. 0070-1</t>
  </si>
  <si>
    <t>DGMIE # 0048</t>
  </si>
  <si>
    <t>SOLICITUD VIATICOS SUJETO A LIQUIDACION</t>
  </si>
  <si>
    <t>COMUNICACIONES SOCIALES Y ASESORIA, S.R.L.COSOASA .</t>
  </si>
  <si>
    <t>115022836</t>
  </si>
  <si>
    <t>A010010011500006384</t>
  </si>
  <si>
    <t>SEGURO FAM.  DE SALUD, SERV. PRESTADOS, OCT.-DIC. 2016</t>
  </si>
  <si>
    <t>SEGURO DE PENSIONES, SERV. PRESTADOS, OCT.-DIC. 2016</t>
  </si>
  <si>
    <t>A010010011500006386</t>
  </si>
  <si>
    <t>RAMON E. CASTILLO B.</t>
  </si>
  <si>
    <t>OFIC.EA-082-2016</t>
  </si>
  <si>
    <t>VIATICOS A LA REGIONAL DE COTUI A EFECTUAR LA ENTREGA DE BAN</t>
  </si>
  <si>
    <t>A010010011500006388</t>
  </si>
  <si>
    <t>A010010011500006392</t>
  </si>
  <si>
    <t>A010010011500009227</t>
  </si>
  <si>
    <t>A010010011500009228</t>
  </si>
  <si>
    <t>A010010011500009229</t>
  </si>
  <si>
    <t>A010010011500009230</t>
  </si>
  <si>
    <t>A010010011500009231</t>
  </si>
  <si>
    <t>A010010011500009232</t>
  </si>
  <si>
    <t>A010010011500009234</t>
  </si>
  <si>
    <t>A010010011500009235</t>
  </si>
  <si>
    <t>A010010011500009237</t>
  </si>
  <si>
    <t>A010010011500009239</t>
  </si>
  <si>
    <t>A010010011500009240</t>
  </si>
  <si>
    <t>A010010011500009241</t>
  </si>
  <si>
    <t>A010010011500009242</t>
  </si>
  <si>
    <t>A010010011500009243</t>
  </si>
  <si>
    <t>A010010011500009244</t>
  </si>
  <si>
    <t>A010010011500009245</t>
  </si>
  <si>
    <t>A010010011500009246</t>
  </si>
  <si>
    <t>A010010011500009247</t>
  </si>
  <si>
    <t>A010010011500009248</t>
  </si>
  <si>
    <t>A010010011500009249</t>
  </si>
  <si>
    <t>A010010011500009250</t>
  </si>
  <si>
    <t>A010010011500009251</t>
  </si>
  <si>
    <t>A010010011500009233</t>
  </si>
  <si>
    <t>A010010011500009236</t>
  </si>
  <si>
    <t>A010010011500009238</t>
  </si>
  <si>
    <t>A010010011500006394</t>
  </si>
  <si>
    <t>A010010011500006396</t>
  </si>
  <si>
    <t>A010010011500006398</t>
  </si>
  <si>
    <t>A010010011500006400</t>
  </si>
  <si>
    <t>SEGURO FAM.  DE SALUD, SUELDOS DEJADOS DE PERC. MAYO-DIC/16</t>
  </si>
  <si>
    <t>SEGURO DE PENSIONES, SUELDOS DEJADOS DE PERC. MAYO-DIC/16</t>
  </si>
  <si>
    <t>A010010011500006402</t>
  </si>
  <si>
    <t>A010010011500000553</t>
  </si>
  <si>
    <t>SEV. RECOG. D. SÓLIDOS ESC. SAN P. MACORIS, FEBRERO/2014</t>
  </si>
  <si>
    <t>CONTR.0473-8</t>
  </si>
  <si>
    <t>A010010011500006404</t>
  </si>
  <si>
    <t>SERVICIO DE RECOGIDA DE BASURA ESC.PUBLIC.MES MARZO 2014</t>
  </si>
  <si>
    <t>EL PROGRESO DEL LIMON, S.R.L.</t>
  </si>
  <si>
    <t>110125372</t>
  </si>
  <si>
    <t>A010010010500000102</t>
  </si>
  <si>
    <t>SERVICIO DE ENERGIA ELECTRICA,MES DE ENERO 2015,ESC.DISTRITO</t>
  </si>
  <si>
    <t>A010010010500000105</t>
  </si>
  <si>
    <t>A010010010500000108</t>
  </si>
  <si>
    <t>A010010010500000109</t>
  </si>
  <si>
    <t>A010010010500000110</t>
  </si>
  <si>
    <t>A010010010500000112</t>
  </si>
  <si>
    <t>A010010010500000106</t>
  </si>
  <si>
    <t>A010010010500000107</t>
  </si>
  <si>
    <t>A010010010500000115</t>
  </si>
  <si>
    <t>SERVICIO DE ENERGIA ELECTRICA,MES FEBRERO 2015,ESC.DISTRITO</t>
  </si>
  <si>
    <t>A010010010500000118</t>
  </si>
  <si>
    <t>A010010010500000121</t>
  </si>
  <si>
    <t>A010010010500000122</t>
  </si>
  <si>
    <t>A010010010500000123</t>
  </si>
  <si>
    <t>A010010010500000125</t>
  </si>
  <si>
    <t>A010010010500000119</t>
  </si>
  <si>
    <t>A010010010500000120</t>
  </si>
  <si>
    <t>A010010010500000128</t>
  </si>
  <si>
    <t>SERVICIO DE ENERGIA ELECTRICA,MES MARZO 2015,ESC.DISTRITO</t>
  </si>
  <si>
    <t>A010010010500000131</t>
  </si>
  <si>
    <t>A010010010500000134</t>
  </si>
  <si>
    <t>A010010010500000135</t>
  </si>
  <si>
    <t>A010010010500000136</t>
  </si>
  <si>
    <t>A010010010500000138</t>
  </si>
  <si>
    <t>A010010010500000132</t>
  </si>
  <si>
    <t>A010010010500000133</t>
  </si>
  <si>
    <t>A010010010500000141</t>
  </si>
  <si>
    <t>SERVICIO DE ENERGIA ELECTRICA,MES ABRIL 2015,ESC.DISTRITO</t>
  </si>
  <si>
    <t>A010010010500000144</t>
  </si>
  <si>
    <t>A010010010500000147</t>
  </si>
  <si>
    <t>A010010010500000148</t>
  </si>
  <si>
    <t>A010010010500000149</t>
  </si>
  <si>
    <t>A010010010500000151</t>
  </si>
  <si>
    <t>A010010010500000145</t>
  </si>
  <si>
    <t>A010010010500000146</t>
  </si>
  <si>
    <t>A010010010500000154</t>
  </si>
  <si>
    <t>SERVICIO DE ENERGIA ELECTRICA,MES MAYO 2015,ESC.DISTRITO 14-</t>
  </si>
  <si>
    <t>A010010010500000157</t>
  </si>
  <si>
    <t>A010010010500000160</t>
  </si>
  <si>
    <t>SERVICIO DE ENERGIA ELECTRICA,MES MAYO 2015,ESC.DISTRIT 14-</t>
  </si>
  <si>
    <t>A010010010500000161</t>
  </si>
  <si>
    <t>A010010010500000162</t>
  </si>
  <si>
    <t>A010010010500000164</t>
  </si>
  <si>
    <t>A010010010500000158</t>
  </si>
  <si>
    <t>A010010010500000159</t>
  </si>
  <si>
    <t>A010010010500000167</t>
  </si>
  <si>
    <t>SERVICIO DE ENERGIA ELECTRICA,MES JUNIO 2015,ESC.DISTRITO 14</t>
  </si>
  <si>
    <t>A010010010500000170</t>
  </si>
  <si>
    <t>A010010010500000173</t>
  </si>
  <si>
    <t>A010010010500000174</t>
  </si>
  <si>
    <t>A010010010500000175</t>
  </si>
  <si>
    <t>A010010010500000177</t>
  </si>
  <si>
    <t>A010010010500000171</t>
  </si>
  <si>
    <t>A010010010500000172</t>
  </si>
  <si>
    <t>A010010010500000180</t>
  </si>
  <si>
    <t>SERVICIO DE ENERGIA ELECTRICA,MES JULIO 2015,ESC.DISTRITO 14</t>
  </si>
  <si>
    <t>A010010010500000183</t>
  </si>
  <si>
    <t>A010010010500000186</t>
  </si>
  <si>
    <t>A010010010500000187</t>
  </si>
  <si>
    <t>A010010010500000188</t>
  </si>
  <si>
    <t>A010010010500000190</t>
  </si>
  <si>
    <t>A010010010500000184</t>
  </si>
  <si>
    <t>A010010010500000185</t>
  </si>
  <si>
    <t>A010010010500000193</t>
  </si>
  <si>
    <t>SERVICIO DE ENERGIA ELECTRICA,MES AGOSTO 2015,ESC.DISTRITO</t>
  </si>
  <si>
    <t>A010010010500000195</t>
  </si>
  <si>
    <t>A010010010500000198</t>
  </si>
  <si>
    <t>A010010010500000199</t>
  </si>
  <si>
    <t>A010010010500000200</t>
  </si>
  <si>
    <t>A010010010500000202</t>
  </si>
  <si>
    <t>A010010010500000196</t>
  </si>
  <si>
    <t>A010010010500000197</t>
  </si>
  <si>
    <t>A010010010500000204</t>
  </si>
  <si>
    <t>SERVICIO DE ENERGIA ELECTRICA,MES DE SEPT. 2015,ESC.DISTRITO</t>
  </si>
  <si>
    <t>A010010010500000205</t>
  </si>
  <si>
    <t>A010010010500000208</t>
  </si>
  <si>
    <t>A010010010500000209</t>
  </si>
  <si>
    <t>A010010010500000210</t>
  </si>
  <si>
    <t>A010010010500000212</t>
  </si>
  <si>
    <t>SERVICIO DE ENERGIA ELECTRICA,MES DE SEPT.2015,ESC.DISTRITO</t>
  </si>
  <si>
    <t>A010010010500000206</t>
  </si>
  <si>
    <t>A010010010500000207</t>
  </si>
  <si>
    <t>A010010010500000214</t>
  </si>
  <si>
    <t>SERVICIO DE ENERGIA ELECTRICA,MES DE OCTUB.2015,ESC.DISTRITO</t>
  </si>
  <si>
    <t>A010010010500000216</t>
  </si>
  <si>
    <t>A010010010500000219</t>
  </si>
  <si>
    <t>SERVICIO DE ENERGIA ELECTRICA,MES DE OCTUB,2015,ESC.DISTRITO</t>
  </si>
  <si>
    <t>A010010010500000220</t>
  </si>
  <si>
    <t>A010010010500000223</t>
  </si>
  <si>
    <t>A010010010500000218</t>
  </si>
  <si>
    <t>A010010010500000225</t>
  </si>
  <si>
    <t>SERVICIO DE ENERGIA ELECTRICA,MES DE NOVIE,2015,ESC.DISTRITO</t>
  </si>
  <si>
    <t>A010010010500000227</t>
  </si>
  <si>
    <t>A010010010500000230</t>
  </si>
  <si>
    <t>A010010010500000231</t>
  </si>
  <si>
    <t>A010010010500000232</t>
  </si>
  <si>
    <t>A010010010500000234</t>
  </si>
  <si>
    <t>A010010010500000228</t>
  </si>
  <si>
    <t>A010010010500000229</t>
  </si>
  <si>
    <t>A010010010500000236</t>
  </si>
  <si>
    <t>SERVICIO DE ENERGIA ELECTRICA,MES DE DICIE,2015,ESC.DISTRITO</t>
  </si>
  <si>
    <t>A010010010500000238</t>
  </si>
  <si>
    <t>A010010010500000241</t>
  </si>
  <si>
    <t>A010010010500000242</t>
  </si>
  <si>
    <t>A010010010500000243</t>
  </si>
  <si>
    <t>A010010010500000245</t>
  </si>
  <si>
    <t>A010010010500000239</t>
  </si>
  <si>
    <t>A010010010500000240</t>
  </si>
  <si>
    <t>A010010010500000217.</t>
  </si>
  <si>
    <t>OFIC. DGA #117/2017</t>
  </si>
  <si>
    <t>SERV.RECOGIDA RESIDÚOS SÓLIDOS, AÑO2012, MUNIC. S.P. MACORIS</t>
  </si>
  <si>
    <t>CONTR.0473-9</t>
  </si>
  <si>
    <t>IMPERMEABILIZACIONES &amp; DECORACIONES DIVERSAS S. A.</t>
  </si>
  <si>
    <t>130383693</t>
  </si>
  <si>
    <t>P010010011501029204</t>
  </si>
  <si>
    <t>SERV. DE TERM. Y CORRECCIÓN DE TECHOS EN EL C. E PILAR CONST</t>
  </si>
  <si>
    <t>P010010011501029205</t>
  </si>
  <si>
    <t>A020010011500302584.</t>
  </si>
  <si>
    <t>SERVICIOS TELEFONICOS, FEBRERO 2017</t>
  </si>
  <si>
    <t>THE OFFICE WAREHOSE DOMINICANA S. A.</t>
  </si>
  <si>
    <t>130043061</t>
  </si>
  <si>
    <t>A010010011500001755</t>
  </si>
  <si>
    <t>JUAN JOSE ALVAREZ PALEN</t>
  </si>
  <si>
    <t>CONTR. 0618-2</t>
  </si>
  <si>
    <t>FRESA ADALGISA BEATO DE LOS SANTOS.</t>
  </si>
  <si>
    <t>CJ, NO. 00863, REC. DE DEUDA NO. 0584, TRAB. C.E. SAVICA</t>
  </si>
  <si>
    <t>ROBERTO LUCIANO ESPINOSA</t>
  </si>
  <si>
    <t>CONTR. 2303-14</t>
  </si>
  <si>
    <t>2303-14</t>
  </si>
  <si>
    <t>CONTR.1192-5--</t>
  </si>
  <si>
    <t>CONTR.1192-5*</t>
  </si>
  <si>
    <t>CONTR. #2303-14.</t>
  </si>
  <si>
    <t>YAJAIRA ASUNCION PEREZ GUZMAN</t>
  </si>
  <si>
    <t>OFIC.DRI#-60-2017</t>
  </si>
  <si>
    <t>VIATICO IX CONGRESO INTERAMERICAN DE COMPRA Y CONTRATACIONES</t>
  </si>
  <si>
    <t>CONTR.0541, 0697,401</t>
  </si>
  <si>
    <t>CUBICACION 11 (ADICIONAL)</t>
  </si>
  <si>
    <t>AC TODO TRANSMISIONES, SRL</t>
  </si>
  <si>
    <t>130835472</t>
  </si>
  <si>
    <t>A010010011500000053</t>
  </si>
  <si>
    <t>SERVICENTRO PLUTON, SRL</t>
  </si>
  <si>
    <t>131081592</t>
  </si>
  <si>
    <t>A010010011500000038</t>
  </si>
  <si>
    <t>A010010011500000040</t>
  </si>
  <si>
    <t>A010010011500000041</t>
  </si>
  <si>
    <t>A010010011500000042</t>
  </si>
  <si>
    <t>A010010011500003441</t>
  </si>
  <si>
    <t>SERVICIO DE ENERGIA ELECTR.NOVIEMBRE/2016-ESC.LAS TERRENAS</t>
  </si>
  <si>
    <t>ILDEFONSO JESUS GUEMEZ MERCADO</t>
  </si>
  <si>
    <t>OFIC.#DPC-0103-2017</t>
  </si>
  <si>
    <t>COMBUDTIBLE.P/VISTAS DE ACOMPAÑAMIENTO Y MONITOREO A LAS ASF</t>
  </si>
  <si>
    <t>INVEREXCEL SRL.</t>
  </si>
  <si>
    <t>101800161</t>
  </si>
  <si>
    <t>A010010011500002506</t>
  </si>
  <si>
    <t>CXP00067394</t>
  </si>
  <si>
    <t>MARIA DOLORES GUERRERO SANTANA</t>
  </si>
  <si>
    <t>OFIC.VAF#183-2017</t>
  </si>
  <si>
    <t>AYUDA ECONOMICA SRA.MARIA DOLORES,CONSERJE GASTOS FUNERARIOS</t>
  </si>
  <si>
    <t>SERVICOS MULTIPLES ZAYAS, SRL</t>
  </si>
  <si>
    <t>131361285</t>
  </si>
  <si>
    <t>A010010011500001018.</t>
  </si>
  <si>
    <t>11500001018.-NULA</t>
  </si>
  <si>
    <t>A010010011500000442</t>
  </si>
  <si>
    <t>JUAN DANIEL BALCACER</t>
  </si>
  <si>
    <t>DGC NO.080</t>
  </si>
  <si>
    <t>PAGO CONFERENCIAS IMPARTIDAS, XX FERIA INT. DEL LIBRO 2017</t>
  </si>
  <si>
    <t>NIEVES LIDIA EMETERIO RONDON</t>
  </si>
  <si>
    <t>PURA EMETERIO RONDON</t>
  </si>
  <si>
    <t>#A010010011500000002</t>
  </si>
  <si>
    <t>DECORUS SRL.</t>
  </si>
  <si>
    <t>130083711</t>
  </si>
  <si>
    <t>A010010011500000031</t>
  </si>
  <si>
    <t>CHAMARTIN INVERSIONES, SRL</t>
  </si>
  <si>
    <t>130762031</t>
  </si>
  <si>
    <t>SEGURO DE PENSIONES, SUELDOS DEJADOS DE PERC. ENERO-ABR/17</t>
  </si>
  <si>
    <t>SEGURO DE SALUD, SUELDOS NO PERCIB. OFIC. 877/2017</t>
  </si>
  <si>
    <t>SEGURO DE PENSION, SUELDOS NO PERCIB. OFIC. 877/2017</t>
  </si>
  <si>
    <t>CXP00067629</t>
  </si>
  <si>
    <t>NISON ALCANTARA LEBRON</t>
  </si>
  <si>
    <t>OFICIO #83/2017</t>
  </si>
  <si>
    <t>PARTICIPACION EN LA XX FERIA INTERNACIONAL DEL LIBRO 2017</t>
  </si>
  <si>
    <t>FOTOMEGRAF SRL</t>
  </si>
  <si>
    <t>130079927</t>
  </si>
  <si>
    <t>SDM TEXTIL RECYCLING, SRL</t>
  </si>
  <si>
    <t>130855218</t>
  </si>
  <si>
    <t>CONSTRUCTORA YUNES S. R. L.</t>
  </si>
  <si>
    <t>130013225</t>
  </si>
  <si>
    <t>CONTR- 0550/2012</t>
  </si>
  <si>
    <t>ADOLFO SANCHEZ</t>
  </si>
  <si>
    <t>P010010011502048367</t>
  </si>
  <si>
    <t>AYUNTAMIENTO SANTO DOMINGO OESTE</t>
  </si>
  <si>
    <t>422002538</t>
  </si>
  <si>
    <t>OFIC.DGA#271-2017</t>
  </si>
  <si>
    <t>SERVICIO DE RECOGIDA DE DESECHOS SOLIDOS A LOS 74 CENTROS ED</t>
  </si>
  <si>
    <t>MODESTO ALVARADO ORTIZ</t>
  </si>
  <si>
    <t>CONTR. 1268 Y 0806-1</t>
  </si>
  <si>
    <t>OM CAR DOMINICANA SRL</t>
  </si>
  <si>
    <t>130732337</t>
  </si>
  <si>
    <t>A010010011500001848</t>
  </si>
  <si>
    <t>A010010011500001847</t>
  </si>
  <si>
    <t>A010010011500001849</t>
  </si>
  <si>
    <t>SEG. DE SALUD, PAGO NO PERCIBIDO MES DE ABRIL 2017, OFIC.879</t>
  </si>
  <si>
    <t>SEG. DE PENSION, PAGO NO PERCIBIDO MES ABRIL 2017, OFIC.879</t>
  </si>
  <si>
    <t>OFIC. DGA#345/2017</t>
  </si>
  <si>
    <t>SERV. DE AGUA POTABLE A LAS ESC. DE SANTIAGO, MAYO/2017</t>
  </si>
  <si>
    <t>SEGURO DE SALUD, SUELDO NO PERCIBIDO, MES DE MAYO 2017</t>
  </si>
  <si>
    <t>SEGURO DE PENSION, SUELDO NO PERCIBIDO, MES DE MAYO 2017</t>
  </si>
  <si>
    <t>SEG/SALUD, PAGO NO PERCIBIDO EN EL MES DE FEBRERO 2017</t>
  </si>
  <si>
    <t>SEG/PENSION, PAGO NO PERCIBIDO EN EL MES DE FEBRERO 2017</t>
  </si>
  <si>
    <t>SEG/SALUD, SUELDOS NO PERCIBIDOS, EN EL OFICIO DRH 875/2017</t>
  </si>
  <si>
    <t>SEG/PENS., SUELDOS NO PERCIBIDOS, EN EL OFICIO DRH 875/2017</t>
  </si>
  <si>
    <t>S/PENS.  POR SERV. PREST., MESES  SEPT-NOV/16, OFIC. 93/2017</t>
  </si>
  <si>
    <t>S/SALUD, POR SERV. PREST., MESES  SEPT-NOV/16, OFIC. 93/2017</t>
  </si>
  <si>
    <t>RODOLFO FELIN MEDINA URBAEZ</t>
  </si>
  <si>
    <t>SUELDOS POR SERV. PREST., MESES  SEPT-NOV/16, OFIC. 93/2017</t>
  </si>
  <si>
    <t>SEG/SALUD, PAGOS NO PERCIBIDOS EN EL PERIODO ENERO-MAYO 2017</t>
  </si>
  <si>
    <t>SEG/PENS., PAGOS NO PERCIBIDOS EN EL PERIODO ENERO-MAYO 2017</t>
  </si>
  <si>
    <t>P010010011502830164</t>
  </si>
  <si>
    <t>CONTRATO DE COMPRAVENTA INMUEBLE NO REGISTRADO,MES DE MARZO</t>
  </si>
  <si>
    <t>ROBERTO A. ARRIAGA ALCANTARA</t>
  </si>
  <si>
    <t>OFIC.#CJ,983-2017</t>
  </si>
  <si>
    <t>SERVICIO DE 7 NOTIFICACION DE ACTOS DE ALGUACIL</t>
  </si>
  <si>
    <t>N/C PARA APLICAR AL NCF11500000708, ASIENTO CXP00072251</t>
  </si>
  <si>
    <t>A010010010400000029</t>
  </si>
  <si>
    <t>N/C PARA APLICAR AL NCF11500000718, ASIENTO CXP00072252</t>
  </si>
  <si>
    <t>A010010010400000030</t>
  </si>
  <si>
    <t>N/C PARA APLICAR AL NCF11500000725, ASIENTO CXP00072253</t>
  </si>
  <si>
    <t>A010010010400000032</t>
  </si>
  <si>
    <t>N/C PARA APLICAR AL NCF11500000749, ASIENTO CXP00072255</t>
  </si>
  <si>
    <t>A010010010400000031</t>
  </si>
  <si>
    <t>N/C PARA APLICAR AL NCF11500000740, ASIENTO CXP00072254</t>
  </si>
  <si>
    <t>IMPROFORMAS SRL</t>
  </si>
  <si>
    <t>130198812</t>
  </si>
  <si>
    <t>POWER WORKS DOMINICANA, EIRL</t>
  </si>
  <si>
    <t>130948607</t>
  </si>
  <si>
    <t>PAGO DEUDA POR ALQUILER DE GENERADOR USADO EN EL PARQUEO DE</t>
  </si>
  <si>
    <t>AQUILES BATISTA GARCIA</t>
  </si>
  <si>
    <t>CONTR. 3086 -1</t>
  </si>
  <si>
    <t>OFICINA UNIVERSAL S. A.</t>
  </si>
  <si>
    <t>101742119</t>
  </si>
  <si>
    <t>A010010011500004164</t>
  </si>
  <si>
    <t>PI016445</t>
  </si>
  <si>
    <t>OFIC. DGA#410/2017</t>
  </si>
  <si>
    <t>SERV. AGUA POTABLE A  ESC. UBICADAS EN SANTIAGO, MES OCT/16</t>
  </si>
  <si>
    <t>SEG/SALUD, PAGOS NO PERC, MARZO A JUNIO 2017, OF. 1118/17</t>
  </si>
  <si>
    <t>SEG/PENSION, PAGOS NO PERC, MARZO A JUNIO 2017, OF. 1118/17</t>
  </si>
  <si>
    <t>CONTR. 2705-NULA*</t>
  </si>
  <si>
    <t>A010010011500009554</t>
  </si>
  <si>
    <t>RENOVACIÓN DE SUSCRIPCIÓN, PERIODO 13/8/2017 AL 12/8/2018</t>
  </si>
  <si>
    <t>Cristina Narcisa Nuñez De Zachi</t>
  </si>
  <si>
    <t>HOTEL DUQUE DE WELLINTON EIRL.</t>
  </si>
  <si>
    <t>101684275</t>
  </si>
  <si>
    <t>A010010011500001065</t>
  </si>
  <si>
    <t>ROSELIN GONZALEZ NOLASCO</t>
  </si>
  <si>
    <t>D' YUNIOR DECORACIONES Y MADERAS, SRL</t>
  </si>
  <si>
    <t>130916705</t>
  </si>
  <si>
    <t>CONTR. 0171-ANTICIPO</t>
  </si>
  <si>
    <t>SEG/SALUD, PAGOS NO PERCIBIDOS, SEGUN OFICIO DRH 1463/2017</t>
  </si>
  <si>
    <t>SEG/PENSION, PAGOS NO PERCIBIDOS, SEGUN OFICIO DRH 1463/2017</t>
  </si>
  <si>
    <t>SEG/SALUD, PAGOS NO PERCIBIDOS, MARZ-JUNO/17 OFIC DRH 1464</t>
  </si>
  <si>
    <t>SEG/PENSION, PAGOS NO PERCIBIDOS, MARZ-JUNO/17 OFIC DRH 1464</t>
  </si>
  <si>
    <t>LIBRADA SANCHEZ HERRERA</t>
  </si>
  <si>
    <t>PAGOS NO PERCIBIDOS, MARZ-JUNO/17 OFIC DRH 1464</t>
  </si>
  <si>
    <t>SERVICIOS DE AIRE ACONDICIONADOS, SRL</t>
  </si>
  <si>
    <t>101528133</t>
  </si>
  <si>
    <t>A010010011500000098</t>
  </si>
  <si>
    <t>FRANKLIN FIDEL RODRIGUEZ CRUZ</t>
  </si>
  <si>
    <t>CONTR.2343-16</t>
  </si>
  <si>
    <t>CONTR.2343-16*</t>
  </si>
  <si>
    <t>ARCADIA MARITZA RODRIGUEZ</t>
  </si>
  <si>
    <t>A010010011500000406</t>
  </si>
  <si>
    <t>LEGALIZACION DE UN RECIBO DE DESCARGO Y FINIQUITO LEGAL Y DO</t>
  </si>
  <si>
    <t>OFIC.#CJ,01554-2017</t>
  </si>
  <si>
    <t>SERVICIO DE LEGALIZACION DE 3 CONTR.DE COMPRA DE INMUEBLES R</t>
  </si>
  <si>
    <t>MINERVA RAMONA PEREZ JIMENEZ</t>
  </si>
  <si>
    <t>OFIC.#DOP-156-2017</t>
  </si>
  <si>
    <t>COMBUSTIBLE Y PEAJE,AL PERSONAL POR EJES Y POR DISTRITO DE L</t>
  </si>
  <si>
    <t>MARQUIN  ROA OGANDO</t>
  </si>
  <si>
    <t>PJEE # 218/2017-1</t>
  </si>
  <si>
    <t>SOLICITUD PAGO VIATICOS, COMBUSTIBLE, PEAJE E IMPREVISTOS</t>
  </si>
  <si>
    <t>VALENTIN CASTILLO CASTILLO</t>
  </si>
  <si>
    <t>CONTR.1939-1</t>
  </si>
  <si>
    <t>MARTIN OTAÑEZ DE LOS SANTOS</t>
  </si>
  <si>
    <t>CONTR.0761-15</t>
  </si>
  <si>
    <t>CONTR.0761-16</t>
  </si>
  <si>
    <t>CONTR.0761-17</t>
  </si>
  <si>
    <t>CONTR.0761-18</t>
  </si>
  <si>
    <t>CONTR.0761-19</t>
  </si>
  <si>
    <t>CONTR. 0761-14</t>
  </si>
  <si>
    <t>ULISES RAFAEL URIBE VASQUEZ</t>
  </si>
  <si>
    <t>CONTR.0758 Y 0959-</t>
  </si>
  <si>
    <t xml:space="preserve"> PROYECTO INTEGRAL COMUNITARIO, INC.</t>
  </si>
  <si>
    <t>430102921</t>
  </si>
  <si>
    <t>P010010011502710848</t>
  </si>
  <si>
    <t>GENY MARGARITA IGLESIAS ARBONA</t>
  </si>
  <si>
    <t>CONTR. 0399-1</t>
  </si>
  <si>
    <t>CIVIL GROUP, SRL</t>
  </si>
  <si>
    <t>130193568</t>
  </si>
  <si>
    <t>A010010011500001904</t>
  </si>
  <si>
    <t>A010010011500001905</t>
  </si>
  <si>
    <t>A010010011500001903</t>
  </si>
  <si>
    <t>EDWIN RAFAEL SOSA GUZMAN</t>
  </si>
  <si>
    <t>OFIC.#0328/2017</t>
  </si>
  <si>
    <t>TALLERES DE EDUCACION EN GENERO P/PERSONAL DOCENTE DE AREAS</t>
  </si>
  <si>
    <t>FTC DOMINICANA S.A.</t>
  </si>
  <si>
    <t>130139652</t>
  </si>
  <si>
    <t>CONTR. 2683-6 FINAL</t>
  </si>
  <si>
    <t>A010010011500000144</t>
  </si>
  <si>
    <t>A010010011500001906</t>
  </si>
  <si>
    <t>PJ SOLUCIONES E. I R. L</t>
  </si>
  <si>
    <t>130590852</t>
  </si>
  <si>
    <t>A010010011500000088</t>
  </si>
  <si>
    <t>JOSE DARIO CORTORREAL SOLIS</t>
  </si>
  <si>
    <t>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t>
  </si>
  <si>
    <t>E H Medina y Asociados, SRL</t>
  </si>
  <si>
    <t>130390134</t>
  </si>
  <si>
    <t xml:space="preserve"> A010010011500000002</t>
  </si>
  <si>
    <t>P010010011502710849</t>
  </si>
  <si>
    <t>Meridian Events Center, SRL</t>
  </si>
  <si>
    <t>131472729</t>
  </si>
  <si>
    <t>a010010011500000291</t>
  </si>
  <si>
    <t>A010010011500000290</t>
  </si>
  <si>
    <t>PAGO DE LAS FACTURAS NCF-11500001904,1905, DE FECHA  08 DE AGOSTO 2017, POR REPARACION Y MANTENIMIENTO DE VEHICULO, DEL MINISTERIO DE EDUCACION, SEGUN OFICIO#2815/2017.</t>
  </si>
  <si>
    <t>FELIZ MARIA REINOSO VILLA FAÑA</t>
  </si>
  <si>
    <t>CONTR.2220-29</t>
  </si>
  <si>
    <t>CONSTRUCTORA JOHNSON SRL.</t>
  </si>
  <si>
    <t>130729646</t>
  </si>
  <si>
    <t>CODEVE, SRL</t>
  </si>
  <si>
    <t>130944792</t>
  </si>
  <si>
    <t>JOSEFINA DEL CARMEN MUÑOZ GUTIERREZ</t>
  </si>
  <si>
    <t>CONTR. 0675-3 Y 0995</t>
  </si>
  <si>
    <t>MANUEL ALEXIS LIZ CASTELLANOS</t>
  </si>
  <si>
    <t>CONTR.0649-17</t>
  </si>
  <si>
    <t>YONNY PEREZ SRL</t>
  </si>
  <si>
    <t>122007423</t>
  </si>
  <si>
    <t>CONTR.1726-17</t>
  </si>
  <si>
    <t>BRENDY &amp; LAIMER CONSTRUCTORA,SRL</t>
  </si>
  <si>
    <t>130973083</t>
  </si>
  <si>
    <t>CONTR.2396-24</t>
  </si>
  <si>
    <t>IMPORTADORA COMERCIAL GOHE, SRL</t>
  </si>
  <si>
    <t>130986312</t>
  </si>
  <si>
    <t>COMERCIAL MUMA, S.R.L.</t>
  </si>
  <si>
    <t>130679819</t>
  </si>
  <si>
    <t>IDEICE</t>
  </si>
  <si>
    <t>430080195</t>
  </si>
  <si>
    <t>ODALIS PERALTA ALBA</t>
  </si>
  <si>
    <t>CONTR.2248-11</t>
  </si>
  <si>
    <t>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t>
  </si>
  <si>
    <t>CORPORACION DE ACUEDUCTO Y ALCANTARILLADO DE BOCA CHICA(CORAABO)</t>
  </si>
  <si>
    <t>430086584</t>
  </si>
  <si>
    <t>OFIC.DGA#859/2017</t>
  </si>
  <si>
    <t>SERVICIO DE AGUA A LOS 13 CENTROS EDUCATIVOS U/EN BOCA CHICA</t>
  </si>
  <si>
    <t>A.010010011500000146</t>
  </si>
  <si>
    <t>A.010010011500000148</t>
  </si>
  <si>
    <t>DISTRIBUIDORA ESCOLAR S.A. (DISESA)</t>
  </si>
  <si>
    <t>101013761</t>
  </si>
  <si>
    <t>A010010011500000362</t>
  </si>
  <si>
    <t>MARIA CRISTINA RODRIGUEZ MARCHENA</t>
  </si>
  <si>
    <t>OFIC.DGDE# 420/2017</t>
  </si>
  <si>
    <t>ENCUENTRO CON DIRECTORES REGIONALES,DISTRITALES, DE CENTROS</t>
  </si>
  <si>
    <t>AYUNTAMIENTO SANTO DOMINGO ESTE</t>
  </si>
  <si>
    <t>423002565</t>
  </si>
  <si>
    <t>DGA NO. 905/17</t>
  </si>
  <si>
    <t>SERV. DE ASEO URB. A  92 C. E. DIST. 10-03, 04 Y 06, OCT/17.</t>
  </si>
  <si>
    <t>PEDRO MARIA ROSARIO RODRIGUEZ</t>
  </si>
  <si>
    <t>CONTR. 0266 Y 1085</t>
  </si>
  <si>
    <t>OFIC. DGA#907/2017</t>
  </si>
  <si>
    <t>SERV. RESIDÚOS DESECHOS SÓLIDOS, ENERO A DICIEMBRE/2014,</t>
  </si>
  <si>
    <t>A010010011500000514.</t>
  </si>
  <si>
    <t>EDUARDO  SANTANA MOLINA</t>
  </si>
  <si>
    <t>OFIC. PRD #  090 /17</t>
  </si>
  <si>
    <t>COMB. Y PEAJE  PARA PERSONAL QUE ESTUVO  REALIZANDO  TRABAJO</t>
  </si>
  <si>
    <t>ALICIA ARACENA ARBAJE</t>
  </si>
  <si>
    <t>CONTR. 0058</t>
  </si>
  <si>
    <t>ZOSTESA ZORRILLA SERV. TECNICOS ELECTROMEC., SRL</t>
  </si>
  <si>
    <t>130545413</t>
  </si>
  <si>
    <t xml:space="preserve"> A010010011500000063</t>
  </si>
  <si>
    <t>CONTR. 0353-1</t>
  </si>
  <si>
    <t>CONTR. 0353-2</t>
  </si>
  <si>
    <t>OFIC. D.R.I. #149/17</t>
  </si>
  <si>
    <t>PARA LA PARTICIPACIÓN EN LA CELEBRACIÓN"MESA DE ANÁLISIS SOB</t>
  </si>
  <si>
    <t>JAIME REYES RETANA ZESATI</t>
  </si>
  <si>
    <t>G09272973</t>
  </si>
  <si>
    <t>OFIC. DEE # 429/2017</t>
  </si>
  <si>
    <t>ÓBALO AL SACERDOTE MEXICANO QUE PARTICIPARÁ EN EL PROGRAMA "</t>
  </si>
  <si>
    <t>ERASMO UREÑA PADILLA</t>
  </si>
  <si>
    <t>DGGF-100, CONTR.1646</t>
  </si>
  <si>
    <t>LUIS ARISTIDES GUZMAN AVILA</t>
  </si>
  <si>
    <t>CONTR. 1519-5</t>
  </si>
  <si>
    <t>MARCO ANTONIO ROMAN NICOLAS</t>
  </si>
  <si>
    <t>DGGF-105,CONTR.1356</t>
  </si>
  <si>
    <t>VICTOR RAMON PEREZ JIMENEZ</t>
  </si>
  <si>
    <t>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t>
  </si>
  <si>
    <t>TWISTER SERVICES, SRL</t>
  </si>
  <si>
    <t>130249611</t>
  </si>
  <si>
    <t>DGGF-107,CONTR.1569</t>
  </si>
  <si>
    <t>CONTR.2699-4</t>
  </si>
  <si>
    <t>CONTR.2399-4</t>
  </si>
  <si>
    <t>CONSTRUCCIONES ELECTRO CIVIL R &amp; R, SRL</t>
  </si>
  <si>
    <t>130552606</t>
  </si>
  <si>
    <t>CONTR.742.1012</t>
  </si>
  <si>
    <t>CONTR.746.1012</t>
  </si>
  <si>
    <t>ABRAHAN ARISTIDES VICTORIA GELABERT</t>
  </si>
  <si>
    <t>CONTR.1343 Y 0213</t>
  </si>
  <si>
    <t>JOAQUIN ANTONIO TAVAREZ GLAS</t>
  </si>
  <si>
    <t>CONTR. 0387-06</t>
  </si>
  <si>
    <t>MARISOL MERCEDES GARO CEPEDA</t>
  </si>
  <si>
    <t>CONTR. 686-43</t>
  </si>
  <si>
    <t>CONTR. 689-42</t>
  </si>
  <si>
    <t>CONTR. 686-42-NULA</t>
  </si>
  <si>
    <t>CONTR. 686-43-NULA</t>
  </si>
  <si>
    <t>GERARDO BERTOLDO TARON BETJAN</t>
  </si>
  <si>
    <t>CONTR. 2618Y 0406-35</t>
  </si>
  <si>
    <t>FERRETERIA U &amp; P SRL</t>
  </si>
  <si>
    <t>130754332</t>
  </si>
  <si>
    <t>CT-0004192</t>
  </si>
  <si>
    <t>AYUDA SRA. ANDREINA BAEZ DE BONILLA , PARA TERMINACION DE VI</t>
  </si>
  <si>
    <t>DGA-101/2019.</t>
  </si>
  <si>
    <t>RECOGIDA DE DESECHOS SOLIDOS A 73 CENTROS EDUCATIVOS</t>
  </si>
  <si>
    <t>A010010011500016233</t>
  </si>
  <si>
    <t>SERVICIO DE PUBLICACION DE PLACA PERDIDA EN PERIODICO HOY</t>
  </si>
  <si>
    <t>MODO FORMA, SRL</t>
  </si>
  <si>
    <t>130519277</t>
  </si>
  <si>
    <t>PAGO SERVICIO DE CONSULTORIA</t>
  </si>
  <si>
    <t>BO WUN KIM</t>
  </si>
  <si>
    <t>CONTR. 1322-21</t>
  </si>
  <si>
    <t>AYUNTAMIENTO MUNICIPAL DE PARTIDO</t>
  </si>
  <si>
    <t>408000112</t>
  </si>
  <si>
    <t>B0100000001</t>
  </si>
  <si>
    <t>SERVIC. RECOLEC. DE DESECHOS SOLIDOS, LOS CENTROS EDUC.REGIO</t>
  </si>
  <si>
    <t>B0100000002</t>
  </si>
  <si>
    <t>B0100000003</t>
  </si>
  <si>
    <t>B0100000004</t>
  </si>
  <si>
    <t>B0100000005</t>
  </si>
  <si>
    <t>B0100000006</t>
  </si>
  <si>
    <t>B0100000007</t>
  </si>
  <si>
    <t>B0100000008</t>
  </si>
  <si>
    <t>B0100000009</t>
  </si>
  <si>
    <t>CONSTRUCTORA AGUILERA QUIJANO, S.R.L.</t>
  </si>
  <si>
    <t>130775664</t>
  </si>
  <si>
    <t>0163-3 Y AD. NULA</t>
  </si>
  <si>
    <t>B0100000017</t>
  </si>
  <si>
    <t>SERVC. RECOLEC.DE DESECHOS SOLIDOS, LOS CENTROS EDUC.REGIONA</t>
  </si>
  <si>
    <t>B0100000018</t>
  </si>
  <si>
    <t>B0100000019</t>
  </si>
  <si>
    <t>B0100000020</t>
  </si>
  <si>
    <t>B0100000021</t>
  </si>
  <si>
    <t>B0100000022</t>
  </si>
  <si>
    <t>SERVC.RECOLEC.DE DESECHOS SOLIDOS, LOS CENTROS EDUC.REGION</t>
  </si>
  <si>
    <t>ROSANNA MARGARITA CORTORREAL NEGRIN</t>
  </si>
  <si>
    <t>CONTR. 0562-3</t>
  </si>
  <si>
    <t xml:space="preserve"> COTIZACION 27471</t>
  </si>
  <si>
    <t>MANTENIMIENTO DEL VEHICULO DEL VIC. PLANIF.. Y DESARROLLO</t>
  </si>
  <si>
    <t>STOVE &amp; CO, SRL</t>
  </si>
  <si>
    <t>131317172</t>
  </si>
  <si>
    <t>A010010011500000346</t>
  </si>
  <si>
    <t>CONTR. 1322-22</t>
  </si>
  <si>
    <t>CASTULO MAXIMINIO LARA</t>
  </si>
  <si>
    <t>OFIC.313/2018</t>
  </si>
  <si>
    <t>YAMEL ESTUDIANTE MERITORIA ELEGIDA P/PARTICIPAR NACIONES UNI</t>
  </si>
  <si>
    <t>B0100000023</t>
  </si>
  <si>
    <t>B0100000024</t>
  </si>
  <si>
    <t>B0100000025</t>
  </si>
  <si>
    <t>B0100000026</t>
  </si>
  <si>
    <t>SERVC. RECOLEC. DE DESECHOS SOLIDOS, LOS CENTROS EDUC.REGION</t>
  </si>
  <si>
    <t>B0100000027</t>
  </si>
  <si>
    <t>B0100000028</t>
  </si>
  <si>
    <t>B0100000029</t>
  </si>
  <si>
    <t>B0100000031</t>
  </si>
  <si>
    <t>B0100000032</t>
  </si>
  <si>
    <t>B0100000033</t>
  </si>
  <si>
    <t>B0100000030</t>
  </si>
  <si>
    <t>MIGUEL ANGEL TEJADA VALDEZ</t>
  </si>
  <si>
    <t>CONTR. 0820-27</t>
  </si>
  <si>
    <t>PORFIRIO GERONIMO RAMIREZ</t>
  </si>
  <si>
    <t>CONTR. 0011-45</t>
  </si>
  <si>
    <t>CONTR. 0011-46</t>
  </si>
  <si>
    <t>SITCORP SRL</t>
  </si>
  <si>
    <t>124019729</t>
  </si>
  <si>
    <t xml:space="preserve"> A010010011500000228</t>
  </si>
  <si>
    <t>OFI-660/2018</t>
  </si>
  <si>
    <t>SERVICIO DE AGUA POTABLE CORRESP. AL MES DE ABRIL 2018</t>
  </si>
  <si>
    <t>FAUSTO ARGENIS RAMIREZ AYBAR</t>
  </si>
  <si>
    <t>CONTR.0141-10</t>
  </si>
  <si>
    <t>JORGE MANUEL CUEVAS</t>
  </si>
  <si>
    <t>CONTR.744-18</t>
  </si>
  <si>
    <t>PORFIRIA IVELISSE MINAYA DE JESUS</t>
  </si>
  <si>
    <t>CONTR. 0040-22</t>
  </si>
  <si>
    <t>CONTR. 1322-23</t>
  </si>
  <si>
    <t>CONTR. 0011-47</t>
  </si>
  <si>
    <t>ANTONIO PEÑA BELLO.</t>
  </si>
  <si>
    <t>CONTR. 0797-37</t>
  </si>
  <si>
    <t>Wilo Soluciones Logísticas, SRL</t>
  </si>
  <si>
    <t>130890374</t>
  </si>
  <si>
    <t>FRANCIS RAFAEL LEDESMA CUELLO</t>
  </si>
  <si>
    <t>OFIC.#194, CONTR.128</t>
  </si>
  <si>
    <t>OFICIO DGA-355/2018</t>
  </si>
  <si>
    <t>SERVICIO DE AGUA, CORRESPONDIENTE AL MES  DE MARZO 2018</t>
  </si>
  <si>
    <t>RAFAEL REYES FELIZ.</t>
  </si>
  <si>
    <t>CONTR. 174 Y 0545</t>
  </si>
  <si>
    <t>DGA 374/2018</t>
  </si>
  <si>
    <t>SERVICIO DE AGUA POTABLE ,MES DE ABRIL 2018</t>
  </si>
  <si>
    <t>A010010011500000400</t>
  </si>
  <si>
    <t>CRUZ GONZALEZ DE JESUS</t>
  </si>
  <si>
    <t>OFIC.VACDA-016-2018</t>
  </si>
  <si>
    <t>COMBUSTIBLE PARA CUBRIR LA ACTIVIDAD,ENTRE ACUERDO UNIVERSID</t>
  </si>
  <si>
    <t>JOSE EDISON RAMIREZ PEREZ</t>
  </si>
  <si>
    <t>CONTR.1565-23</t>
  </si>
  <si>
    <t>COTAVESA, S.R.L.</t>
  </si>
  <si>
    <t>130997128</t>
  </si>
  <si>
    <t>CONTR.0426-4</t>
  </si>
  <si>
    <t>SIGMA PETROLEUM CORP.  SRL.</t>
  </si>
  <si>
    <t>130689164</t>
  </si>
  <si>
    <t>B1500004484</t>
  </si>
  <si>
    <t>OFICIO DGA-433/2018</t>
  </si>
  <si>
    <t>SERVICIO DE AGUA POTABLE DEL MES DE ABRIL 2018</t>
  </si>
  <si>
    <t>SERVICIOS INGENIERIA CIVIL Y ELECTRICA C.POR.A</t>
  </si>
  <si>
    <t>130507473</t>
  </si>
  <si>
    <t>AYUNTAMIENTO MUNICIPAL DE IMBERT</t>
  </si>
  <si>
    <t>405000521</t>
  </si>
  <si>
    <t>OFI-464/2018</t>
  </si>
  <si>
    <t>RECOLECCION DE BASURA, MESES ENERO, FEB., MARZO Y ABRIL/18</t>
  </si>
  <si>
    <t>DGA 455/2018</t>
  </si>
  <si>
    <t>SERVICIO DE AGUA POTABLE , MES DE ABRIL 2018</t>
  </si>
  <si>
    <t>PABLO ANTONIO RODRIGUEZ DOMINGUEZ</t>
  </si>
  <si>
    <t>CONTR. 0713-16</t>
  </si>
  <si>
    <t>GUILLERMINA URIBE</t>
  </si>
  <si>
    <t>CONTR.1451Y 0010-40</t>
  </si>
  <si>
    <t>JUANA ARAUJO ASTACIO</t>
  </si>
  <si>
    <t>CONTR. 4233-1</t>
  </si>
  <si>
    <t>CONTR.4233-2-NULA</t>
  </si>
  <si>
    <t>CARIDAD  ALTAGRACIA SUAREZ ALFONSO</t>
  </si>
  <si>
    <t>CONTR. 0500-22</t>
  </si>
  <si>
    <t>CONTR.0500-22-NULA</t>
  </si>
  <si>
    <t>DOMINGO THELMO REYES CABRERA</t>
  </si>
  <si>
    <t>CONTR. 0966-3</t>
  </si>
  <si>
    <t>CONTR. 0966-3 NULA</t>
  </si>
  <si>
    <t>CONTR. 1322-24</t>
  </si>
  <si>
    <t>JUAN DE JESUS CONCE TAVERAS</t>
  </si>
  <si>
    <t>CONTR.0326-4</t>
  </si>
  <si>
    <t>CONTR. 0040-23</t>
  </si>
  <si>
    <t>CONTR. 0011-48</t>
  </si>
  <si>
    <t>CASTING SCORPION, SRL</t>
  </si>
  <si>
    <t>130771995</t>
  </si>
  <si>
    <t>B1500000008</t>
  </si>
  <si>
    <t>CRISTIAN MANUEL KURY HAZOURY</t>
  </si>
  <si>
    <t>CONTR. 2779-15* NULA</t>
  </si>
  <si>
    <t>129/2018</t>
  </si>
  <si>
    <t>VIATICO,TRANSPORTE DEL 2DO TALLER DE CAPACITACION</t>
  </si>
  <si>
    <t>B1500000054</t>
  </si>
  <si>
    <t>SERVICIO DE AGUA POTABLE, MES DE JUNIO 2018</t>
  </si>
  <si>
    <t>HERRERA GRASALD &amp; ASOCIADOS, SRL</t>
  </si>
  <si>
    <t>130013624</t>
  </si>
  <si>
    <t>CONTR.0428-19</t>
  </si>
  <si>
    <t>ANGEL EDUARDO DE JESUS BRITO</t>
  </si>
  <si>
    <t>CONTRS.2071 Y 0150</t>
  </si>
  <si>
    <t>GOLLO PEREZ SEVERINO</t>
  </si>
  <si>
    <t>CONTR. 4309</t>
  </si>
  <si>
    <t>CONTR. 4309-1</t>
  </si>
  <si>
    <t>CMG Comercial, SRL</t>
  </si>
  <si>
    <t>130455686</t>
  </si>
  <si>
    <t>B1500000002</t>
  </si>
  <si>
    <t>LEGALIZACIONES DE CONTRATOS DE TRABAJO Y DE ALQUILER, Y CONV</t>
  </si>
  <si>
    <t>CONTR. 0011-49</t>
  </si>
  <si>
    <t>ANTONIO VASQUEZ CORTORREAL</t>
  </si>
  <si>
    <t>CONTR. 0486-1</t>
  </si>
  <si>
    <t>ORELVIS FELIZ NOVAS</t>
  </si>
  <si>
    <t>CONTR.996-28</t>
  </si>
  <si>
    <t>CONTR.0713-16-NULA</t>
  </si>
  <si>
    <t>JOSEFINA  FLORENTINO JIMENEZ</t>
  </si>
  <si>
    <t>OFIC. CJ 00867/2018</t>
  </si>
  <si>
    <t>A010010011500000157</t>
  </si>
  <si>
    <t>OFIC. CJ 00867/2018.</t>
  </si>
  <si>
    <t>CONTR.1684-15</t>
  </si>
  <si>
    <t>HECTOR ANTONIO HERRERA MATA</t>
  </si>
  <si>
    <t>CONTR. 0499-14</t>
  </si>
  <si>
    <t>B1500000001</t>
  </si>
  <si>
    <t>B1500000001*</t>
  </si>
  <si>
    <t>B1500000002*</t>
  </si>
  <si>
    <t>B1500000001-NULA</t>
  </si>
  <si>
    <t>B1500000002-NULA</t>
  </si>
  <si>
    <t>B1500000001* NULA</t>
  </si>
  <si>
    <t>CONTR. 0011-50</t>
  </si>
  <si>
    <t>CONTR.1445-15</t>
  </si>
  <si>
    <t>ELENA FLORIMON GALAN</t>
  </si>
  <si>
    <t>CONTR. 1017-25</t>
  </si>
  <si>
    <t>B1500000106</t>
  </si>
  <si>
    <t>SERVICIO DE AGUA , CORRESP. AL MES DE JULIO 2018</t>
  </si>
  <si>
    <t>B1500000025</t>
  </si>
  <si>
    <t>SERVICIO DE ENERGIA ELECTRICA , MES DE JUNIO 2018</t>
  </si>
  <si>
    <t>DEYANIRA MARTINEZ BALBUENA</t>
  </si>
  <si>
    <t>CONTR,0142-11</t>
  </si>
  <si>
    <t>OFICIO DGA #661/2018</t>
  </si>
  <si>
    <t>PAGO DE AGUA</t>
  </si>
  <si>
    <t>NEGOCIOS Y REPRESENTACIONES, RABIENSA S.A.</t>
  </si>
  <si>
    <t>112001792</t>
  </si>
  <si>
    <t>CONTR. 0519</t>
  </si>
  <si>
    <t>CONSTRUCTORA JUVE S.R.L.</t>
  </si>
  <si>
    <t>124023114</t>
  </si>
  <si>
    <t>CONTR.0410-17</t>
  </si>
  <si>
    <t>CONTR. 11-51</t>
  </si>
  <si>
    <t>Jezabel Garcia Ureña</t>
  </si>
  <si>
    <t>B1500000004</t>
  </si>
  <si>
    <t>Eduin Marte De Jesús</t>
  </si>
  <si>
    <t>INVERSIONES WILENU, SRL</t>
  </si>
  <si>
    <t>130247161</t>
  </si>
  <si>
    <t>NCF:B1500000027</t>
  </si>
  <si>
    <t>B15000000001</t>
  </si>
  <si>
    <t>B0200081860.</t>
  </si>
  <si>
    <t>SERVICIO DE AGUA DURANTE EL MES DE  JUNIO 2018</t>
  </si>
  <si>
    <t>OFICIO #819/2018</t>
  </si>
  <si>
    <t>SERVICIO DE AGUA MES DE JULIO 2018</t>
  </si>
  <si>
    <t>CONTR. 2779-15*</t>
  </si>
  <si>
    <t>B1500000161</t>
  </si>
  <si>
    <t>SERVICIO DE AGUA MES DE AGOSTO 2018</t>
  </si>
  <si>
    <t>CONSTRUCTORA VICASA, SRL</t>
  </si>
  <si>
    <t>102319911</t>
  </si>
  <si>
    <t>B1500000062*-NULA</t>
  </si>
  <si>
    <t>VARIAS FACTURAS</t>
  </si>
  <si>
    <t>PAGO DE SERVICIO DE BASURA MES DE JULIO 2018</t>
  </si>
  <si>
    <t>B150000006163*</t>
  </si>
  <si>
    <t>PAGO SERVICIO DE ELECTRICIDAD MES DE AGOSTO 2018</t>
  </si>
  <si>
    <t>B100000018</t>
  </si>
  <si>
    <t>PAGO FACTURA SERVICIO ASEO URBANO AGOSTO/2018</t>
  </si>
  <si>
    <t>B1500000046</t>
  </si>
  <si>
    <t>B15000000001.</t>
  </si>
  <si>
    <t>*B15000000001</t>
  </si>
  <si>
    <t>HUMANO SEGUROS, S A</t>
  </si>
  <si>
    <t>102017174</t>
  </si>
  <si>
    <t>B1500001137</t>
  </si>
  <si>
    <t>SEGURO MEDICO ARS HUMANO STAFF EJECUTIVO SEP 2018</t>
  </si>
  <si>
    <t>Gerencia Negocio y Tecnologia Global C. por A.</t>
  </si>
  <si>
    <t>101873401</t>
  </si>
  <si>
    <t>B1500000002*-NULA</t>
  </si>
  <si>
    <t>B1500000020</t>
  </si>
  <si>
    <t>SERVICIO DE ASEO URBANO, CORRESP. AL MES DE SEPTIEMBRE 2018</t>
  </si>
  <si>
    <t>CONTR.0410-19</t>
  </si>
  <si>
    <t>AYUNTAMIENTO MUNICIPAL DE  JANICO</t>
  </si>
  <si>
    <t>430004308</t>
  </si>
  <si>
    <t>OFIC. 911/2018</t>
  </si>
  <si>
    <t>RECOLECCION DE DESECHO SOLIDOS JUNIO Y JULIO/2018</t>
  </si>
  <si>
    <t>AYUNTAMIENTO MUNICIPAL DE BARAHONA</t>
  </si>
  <si>
    <t>417000172</t>
  </si>
  <si>
    <t>DGA.#957/2018</t>
  </si>
  <si>
    <t>RECOLECCION DE DESECHOS SOLIDOS, A LOS CENTROS EDUCATIVOS</t>
  </si>
  <si>
    <t>WDM, S.R.L.</t>
  </si>
  <si>
    <t>130115737</t>
  </si>
  <si>
    <t>CONTR.037-2-NULA</t>
  </si>
  <si>
    <t>B1500000072</t>
  </si>
  <si>
    <t>PAGO SERVICIOS ELECTRICO MES AGOSTO 2018</t>
  </si>
  <si>
    <t>B1500000076</t>
  </si>
  <si>
    <t>B1500000077</t>
  </si>
  <si>
    <t>B1500000079</t>
  </si>
  <si>
    <t>B1500000081</t>
  </si>
  <si>
    <t>B1500000073</t>
  </si>
  <si>
    <t>B1500000074</t>
  </si>
  <si>
    <t>B1500000087</t>
  </si>
  <si>
    <t>B1500000086</t>
  </si>
  <si>
    <t>PAGO SERVICIO ELECTRICO DEL MES AGOSTO 2018</t>
  </si>
  <si>
    <t>B1500000085</t>
  </si>
  <si>
    <t>B1500000084</t>
  </si>
  <si>
    <t>B1500000068</t>
  </si>
  <si>
    <t>OFIC.#DGA-1044/2018</t>
  </si>
  <si>
    <t>DR. JUAN JULIO GIL RAMIREZ E HIJOS, S.A.</t>
  </si>
  <si>
    <t>112108724</t>
  </si>
  <si>
    <t>CONTR. 4314</t>
  </si>
  <si>
    <t>NATHALIE SANCHEZ HEYAIME</t>
  </si>
  <si>
    <t>CONTRS. 2242 Y 4824</t>
  </si>
  <si>
    <t>MARIA MADELIN BURGOS ESTRELLA</t>
  </si>
  <si>
    <t>CONTR. 2883-48</t>
  </si>
  <si>
    <t>B1500000034</t>
  </si>
  <si>
    <t>B1500000034-NULA</t>
  </si>
  <si>
    <t>B1500000007</t>
  </si>
  <si>
    <t>PANFILO AMARANTE RECIO</t>
  </si>
  <si>
    <t>CONTR. 0083-7</t>
  </si>
  <si>
    <t>CONTR. 0011-52</t>
  </si>
  <si>
    <t>CONTR.0410-20</t>
  </si>
  <si>
    <t>PETRA JOSEFINA TORRES DE JIMENEZ</t>
  </si>
  <si>
    <t>CONTR. 1574-0285-26</t>
  </si>
  <si>
    <t>OFI-417/2018</t>
  </si>
  <si>
    <t>SUSTENTACION A LA DIRECCION DE EVAL. DE CALIDAD</t>
  </si>
  <si>
    <t>AMAURY NATANAEL MEDRANO URBAEZ</t>
  </si>
  <si>
    <t>CONTR.0262-57</t>
  </si>
  <si>
    <t>CONTR.0262-57 NULA</t>
  </si>
  <si>
    <t>DOMINGO POCHET LOPEZ</t>
  </si>
  <si>
    <t>CONTR. 1108-6</t>
  </si>
  <si>
    <t>LICELO VASQUEZ TINEO</t>
  </si>
  <si>
    <t>CONTR.0105-07</t>
  </si>
  <si>
    <t>DGA 1049/18</t>
  </si>
  <si>
    <t>PAGO SERVICIO DE AGUA A 41 C.E. MES DE AGOSTO/18</t>
  </si>
  <si>
    <t>INSTITUTO TECNOLOGICO DE SANTO DOMINGO</t>
  </si>
  <si>
    <t>401024381</t>
  </si>
  <si>
    <t>B1500000217</t>
  </si>
  <si>
    <t>DGA No. 1048-18.</t>
  </si>
  <si>
    <t>CXP00082724</t>
  </si>
  <si>
    <t>CONTR. 2883-49</t>
  </si>
  <si>
    <t>CONTR.0410-21</t>
  </si>
  <si>
    <t>JOSE ARTURO CASTRO VICENTE</t>
  </si>
  <si>
    <t>CONTR. 0614-31</t>
  </si>
  <si>
    <t>CONTR. 0614-31NULA</t>
  </si>
  <si>
    <t>CONTR. 0576-26</t>
  </si>
  <si>
    <t>CONTR. 0576-26-NULA</t>
  </si>
  <si>
    <t>B1500000482</t>
  </si>
  <si>
    <t>PAGO A CORAAVEGA</t>
  </si>
  <si>
    <t>CORNELIO BENJAMIN AYBAR ADAMES</t>
  </si>
  <si>
    <t>CONTR.0293-7</t>
  </si>
  <si>
    <t>OFI-2166/2018</t>
  </si>
  <si>
    <t>SERV. RECOGIDA DE BASURA EN MOCA, EN EL MES DE OCTUBRE/2018</t>
  </si>
  <si>
    <t>ELVIO GARCIA PERALTA</t>
  </si>
  <si>
    <t>DPC-0485-18</t>
  </si>
  <si>
    <t>PAGO SUSTENTACIÓN</t>
  </si>
  <si>
    <t>AYUNTAMIENTO MUNICIPAL DE LA VEGA</t>
  </si>
  <si>
    <t>403000291</t>
  </si>
  <si>
    <t>OFIC. DGA. 915-18</t>
  </si>
  <si>
    <t>RECOLECCION DESECHOS SOLIDOS JULIO Y AGOST./18</t>
  </si>
  <si>
    <t>TRANSPORTE Y DEPOSITO MIGUEL ANGEL PEGUERO, SRL</t>
  </si>
  <si>
    <t>114016957</t>
  </si>
  <si>
    <t>B1500000019</t>
  </si>
  <si>
    <t>b1500000019-NULA</t>
  </si>
  <si>
    <t>MARIANELA MEJIA RODRIGUEZ</t>
  </si>
  <si>
    <t>CONTR.0009</t>
  </si>
  <si>
    <t>CONSORCIO LAS GALERAS SRL</t>
  </si>
  <si>
    <t>130444226</t>
  </si>
  <si>
    <t>CONTR. 703 Y 824-10</t>
  </si>
  <si>
    <t>MARIA  ALTAGRACIA MORILLO CORCINO</t>
  </si>
  <si>
    <t>b1500000005***</t>
  </si>
  <si>
    <t>SOLICITUD PAGO DE LEGALIZACIONES DE CONTRATOS DE TRABAJOS</t>
  </si>
  <si>
    <t>FRECUENCIAS DOMINICANAS, SAS</t>
  </si>
  <si>
    <t>101888857</t>
  </si>
  <si>
    <t>CADENA DE NOTICIAS TELEVISION S.A</t>
  </si>
  <si>
    <t>101766532</t>
  </si>
  <si>
    <t>B1500000069</t>
  </si>
  <si>
    <t>RAMON NICASIO ESTEVEZ ZORRILLA</t>
  </si>
  <si>
    <t>CONTR. 476-16</t>
  </si>
  <si>
    <t>contr.0476-15</t>
  </si>
  <si>
    <t>CONTR.0476-14</t>
  </si>
  <si>
    <t>B1500002528</t>
  </si>
  <si>
    <t>DOMINGO PAREDES FELIZ</t>
  </si>
  <si>
    <t>CONTR. 0145-10</t>
  </si>
  <si>
    <t>CONTR. 0145-NULA</t>
  </si>
  <si>
    <t>OFIC. DGA 2234-18</t>
  </si>
  <si>
    <t>SERVICIO DE AGUA POTABLE EN 42 C. E. CORRESP. A SEPT/18</t>
  </si>
  <si>
    <t>OFIC.DGA#2249/2018</t>
  </si>
  <si>
    <t>SERVIC. DE AGUA A LOS 40 CENTR. EDUCATIV. DE BOCA CHICA,MES</t>
  </si>
  <si>
    <t>OFIC. DGA-2250/2018</t>
  </si>
  <si>
    <t>SERVICIO DE AGUA A 40 C.E. EN BOCA CHICA, MES DE JUNIO/2018</t>
  </si>
  <si>
    <t>B1500000157</t>
  </si>
  <si>
    <t>CONSUMO ENERGIA ELECTR. DIC/18, ESC. ALTAGRACIA MEDINA BRITO</t>
  </si>
  <si>
    <t>CONTR. 2165-67</t>
  </si>
  <si>
    <t>BLANCA MELISSA CUEVAS RODRIGUEZ</t>
  </si>
  <si>
    <t>CONTR.022-34</t>
  </si>
  <si>
    <t>Dreyssy Cristopher Garcia</t>
  </si>
  <si>
    <t>NCF.B1500000001</t>
  </si>
  <si>
    <t>CONTR. 476-17</t>
  </si>
  <si>
    <t>MANUEL ANTONIO PIMENTEL GOMEZ.</t>
  </si>
  <si>
    <t>CONTR.6054-1-NULA</t>
  </si>
  <si>
    <t>OFICIO #2251/2018</t>
  </si>
  <si>
    <t>PAGO DE AGUA MES DE OCTUBRE 2018</t>
  </si>
  <si>
    <t>B1500000020.</t>
  </si>
  <si>
    <t>CONTR.12246-ANTI.NUL</t>
  </si>
  <si>
    <t>AYUNTAMIENTO DEL MUNICIPIO DE CONSTANZA</t>
  </si>
  <si>
    <t>403000331</t>
  </si>
  <si>
    <t>A010010011500000268</t>
  </si>
  <si>
    <t>RECOLECCION DE DESECHOS SOLIDOS</t>
  </si>
  <si>
    <t>ESPEJOS JOCHI, S.R.L</t>
  </si>
  <si>
    <t>123012391</t>
  </si>
  <si>
    <t>B1500000008.</t>
  </si>
  <si>
    <t>B1500000177-NULA</t>
  </si>
  <si>
    <t>OFICIO#DGA-102/2019</t>
  </si>
  <si>
    <t>CONST E INMOBI SF, SRL</t>
  </si>
  <si>
    <t>130958688</t>
  </si>
  <si>
    <t>CONTR.1188-5-NULA</t>
  </si>
  <si>
    <t>B1500000177</t>
  </si>
  <si>
    <t>B1500000010</t>
  </si>
  <si>
    <t>OFICIO DGA-817-2018</t>
  </si>
  <si>
    <t>CJ,NO.00376</t>
  </si>
  <si>
    <t>LEGALIZACIONES DE CONTRATOS</t>
  </si>
  <si>
    <t>RUFINO DE LEON CASTILLO</t>
  </si>
  <si>
    <t>CONTR. 3286 Y 4696</t>
  </si>
  <si>
    <t>A010010011500000268*</t>
  </si>
  <si>
    <t>ZIBELINE INVESTMENTS SRL</t>
  </si>
  <si>
    <t>130284776</t>
  </si>
  <si>
    <t>DGA No. 103-19</t>
  </si>
  <si>
    <t>SERVICIOS DE RECOGIDA DE DESECHOS SOLIDOS</t>
  </si>
  <si>
    <t>Jinaite Event Pro, SRL</t>
  </si>
  <si>
    <t>131752268</t>
  </si>
  <si>
    <t>B150000004</t>
  </si>
  <si>
    <t>B150000004-NULA</t>
  </si>
  <si>
    <t>JULIO A.CASTAÑOS GUZMAN</t>
  </si>
  <si>
    <t>CNE#20/2019</t>
  </si>
  <si>
    <t>DIETA A LOS MIEMBROS DEL CONSEJO</t>
  </si>
  <si>
    <t>PEDRO JOSE AGUERO DIAZ</t>
  </si>
  <si>
    <t>ANA JULIA SURIEL SANCHEZ</t>
  </si>
  <si>
    <t>KENIA XIOMARA GUANTE VALDEZ</t>
  </si>
  <si>
    <t>CESAR ROBERTO DARGAM ESPAILLAT</t>
  </si>
  <si>
    <t>DOMINGA RAMIREZ GARCIA</t>
  </si>
  <si>
    <t>Juanfran Servicios Periodisticos, SRL</t>
  </si>
  <si>
    <t>131226884</t>
  </si>
  <si>
    <t>B1500000012</t>
  </si>
  <si>
    <t>PABLO JOSE CAONABO DE JESUS</t>
  </si>
  <si>
    <t>EL RESUMEN TV CON WAGNER PIÑEYRO, SRL</t>
  </si>
  <si>
    <t>131451128</t>
  </si>
  <si>
    <t>B1500000028</t>
  </si>
  <si>
    <t>Ferox Solutións, SRL</t>
  </si>
  <si>
    <t>131469779</t>
  </si>
  <si>
    <t>NCF00000008</t>
  </si>
  <si>
    <t>Producciones Polanco Minaya, SRL</t>
  </si>
  <si>
    <t>131812821</t>
  </si>
  <si>
    <t>B1500000003</t>
  </si>
  <si>
    <t>NCF:B1500026603</t>
  </si>
  <si>
    <t>SERVICIOS TELEFONICOS FUERA DE SUMARIA, MES DE FEBRERO 2019</t>
  </si>
  <si>
    <t>B1500000039</t>
  </si>
  <si>
    <t>SERVICIO DE ASEO URBANO</t>
  </si>
  <si>
    <t>CHEM-TEC ENTERPRISE DOMINICANA, S.R.L</t>
  </si>
  <si>
    <t>101083532</t>
  </si>
  <si>
    <t>CONTR. 10659</t>
  </si>
  <si>
    <t>PROTECTORA NACIONAL RANCIER SRL</t>
  </si>
  <si>
    <t>130849056</t>
  </si>
  <si>
    <t>B15-003-NULA-ANULADA</t>
  </si>
  <si>
    <t>B1500000003-NULA</t>
  </si>
  <si>
    <t>20/2019</t>
  </si>
  <si>
    <t>AYUNTAMIENTO MUNICIPAL DE SAN CRISTOBAL</t>
  </si>
  <si>
    <t>414000059</t>
  </si>
  <si>
    <t>B1500000194</t>
  </si>
  <si>
    <t>RECOLECCION DE DESECHOS SOLIDOS MARZO,ABRIL,MAYO Y JUNIO2019</t>
  </si>
  <si>
    <t>B1500000195</t>
  </si>
  <si>
    <t>CONTR.#0105-07</t>
  </si>
  <si>
    <t>B1500000230</t>
  </si>
  <si>
    <t>SERVICIO ENERGIA ELCTRICA DURANTE EL MES DE MARZO 2019</t>
  </si>
  <si>
    <t>B150000240</t>
  </si>
  <si>
    <t>ENERGIA ELECTRICA MES DE MARZO 2019</t>
  </si>
  <si>
    <t xml:space="preserve"> HOTELES NACIONALES, S. A.</t>
  </si>
  <si>
    <t>101037849</t>
  </si>
  <si>
    <t>B1500000362</t>
  </si>
  <si>
    <t>PI019195</t>
  </si>
  <si>
    <t>AYUNTAMIENTO M. DE BANI ERROR RNC</t>
  </si>
  <si>
    <t>4150000124</t>
  </si>
  <si>
    <t>DGANo.347/2019</t>
  </si>
  <si>
    <t>SERV.DE RECOLECCION DE DESECHOS SOLIDOS ALOS CENTROS EDUCATI</t>
  </si>
  <si>
    <t>JOSE ARQUIMEDES MEDINA GONZALEZ</t>
  </si>
  <si>
    <t>Lian T.V. Producciones, SRL</t>
  </si>
  <si>
    <t>130773823</t>
  </si>
  <si>
    <t>B1500000033</t>
  </si>
  <si>
    <t>Ketty Zeneida Ramirez Ortega</t>
  </si>
  <si>
    <t>B1500000005.</t>
  </si>
  <si>
    <t>PORFIRIO FELIZ</t>
  </si>
  <si>
    <t>contr.12325-DEPOSITO</t>
  </si>
  <si>
    <t>CONT.12325-DEPOSITO*</t>
  </si>
  <si>
    <t>CONTRA.12325-DEPOSIT</t>
  </si>
  <si>
    <t>REINALDO ANTONIO SANCHEZ MARTE</t>
  </si>
  <si>
    <t>NCF:B1500000042</t>
  </si>
  <si>
    <t>B1500000043</t>
  </si>
  <si>
    <t>SERV. MES DE ABRIL</t>
  </si>
  <si>
    <t>DGA 383-2019</t>
  </si>
  <si>
    <t>SERV. DE AGUA POTABLE,MES DE NOV.2018</t>
  </si>
  <si>
    <t>B1500001134</t>
  </si>
  <si>
    <t>SERVICIO DE ASEO URBANO MES DE MARZO 2019</t>
  </si>
  <si>
    <t>DGA No. 384-19</t>
  </si>
  <si>
    <t>PAGO POR SERVICIO DE AGUA POTABLE</t>
  </si>
  <si>
    <t>CONSORCIO BORG</t>
  </si>
  <si>
    <t>131824218</t>
  </si>
  <si>
    <t>A010010011500000001N</t>
  </si>
  <si>
    <t>JANIRA LEBRON D´ORVILLE</t>
  </si>
  <si>
    <t>CONTR. 12316-1</t>
  </si>
  <si>
    <t>B1500000047</t>
  </si>
  <si>
    <t>SERVICIO DE ASEO</t>
  </si>
  <si>
    <t>OFIC.DGC.#*070/2019</t>
  </si>
  <si>
    <t>PAGO A CONFERENCISTA  QUE LABORÁ EN LA XXII FERIA LIBRO/2019</t>
  </si>
  <si>
    <t>CONTR. 1331-47</t>
  </si>
  <si>
    <t>CLAUDIO ENRIQUE RIVERA RODRIGUEZ</t>
  </si>
  <si>
    <t>OFIC.DGEI.03.#108/19</t>
  </si>
  <si>
    <t>PRESUPUESTO PARA LOS ESPECIALISTAS DEL AREA INFANTIL, XXII F</t>
  </si>
  <si>
    <t>MARTHA MARIA CHECO MIESES</t>
  </si>
  <si>
    <t>OFIC. DGC-69/19</t>
  </si>
  <si>
    <t>B1500000256</t>
  </si>
  <si>
    <t>B1500000258</t>
  </si>
  <si>
    <t>B1500000257</t>
  </si>
  <si>
    <t>B1500000259</t>
  </si>
  <si>
    <t>AYUNTAMIENTO MUNICIPAL ALTAMIRA</t>
  </si>
  <si>
    <t>405000394</t>
  </si>
  <si>
    <t>NCF:B1500000013</t>
  </si>
  <si>
    <t>SERV. DE RECOL. DE DESECHOS SOLIDOS,C.E. REGIONAL 11,DIST.E.</t>
  </si>
  <si>
    <t>OFIC.DGA 513/19</t>
  </si>
  <si>
    <t>RESIDUO SOLIDO CORRESP. AL MES DE MAYO 2019</t>
  </si>
  <si>
    <t>OFIC.DGEI.#*108/2019</t>
  </si>
  <si>
    <t>PRESUPUESTO PARA LOS ESPECIALISTAS DEL AREA INFANTIL, XXII</t>
  </si>
  <si>
    <t>JEAN CARLOS PERALTA TEJADA</t>
  </si>
  <si>
    <t>CONTR.1039-2</t>
  </si>
  <si>
    <t>AYUNTAMIENTO DEL DISTRITO NACIONAL</t>
  </si>
  <si>
    <t>401007479</t>
  </si>
  <si>
    <t>OFIC.DGA 537-19</t>
  </si>
  <si>
    <t xml:space="preserve"> FIDEICOMISO IRREVOCABLE DE DESARROLLO INMOBILIARIO Y ADMINISTRACION PAIS</t>
  </si>
  <si>
    <t>131400892</t>
  </si>
  <si>
    <t>DGA-543-2019</t>
  </si>
  <si>
    <t>PAGO SERVICIO DE AGUA POTABLE</t>
  </si>
  <si>
    <t>OFIC.DGA#542/2019</t>
  </si>
  <si>
    <t>SERVICIO DE AGUA POTABLE A LOS 49 ENTROS EDUCATIVOS DEL DIST</t>
  </si>
  <si>
    <t>ALDO ANTONIO UREÑA AGRAMONTE</t>
  </si>
  <si>
    <t>CONTR.0385-0110</t>
  </si>
  <si>
    <t>CONTR.0385-0110****</t>
  </si>
  <si>
    <t>MARGARITA AMELIA GONZALEZ AUFFANT</t>
  </si>
  <si>
    <t>PAGO A TALLERISTA</t>
  </si>
  <si>
    <t>OFIC. DGA.563/2019</t>
  </si>
  <si>
    <t>SERVICIO AGUA POTABLE, CORAABO.</t>
  </si>
  <si>
    <t>PROYECTOS MEGA COMPAÑIA DE INGENIEROS, SRL</t>
  </si>
  <si>
    <t>130192529</t>
  </si>
  <si>
    <t>CONTR.1116-2</t>
  </si>
  <si>
    <t>MIGUEL ANTONIO SUED GOMEZ</t>
  </si>
  <si>
    <t>CONTR. 3231 Y 1040-1</t>
  </si>
  <si>
    <t>CONTR. 3231 Y 1040-2</t>
  </si>
  <si>
    <t>B1500000016</t>
  </si>
  <si>
    <t>ROMEO ANTONIO DEL VALLE PEREZ</t>
  </si>
  <si>
    <t>CONTR-12379-1</t>
  </si>
  <si>
    <t>REYNALIZ YUERNY MONCION ESPINAL</t>
  </si>
  <si>
    <t>CONTRS.210 Y 00109</t>
  </si>
  <si>
    <t>INVERSIONES GRETMON SRL</t>
  </si>
  <si>
    <t>130774005</t>
  </si>
  <si>
    <t>B1500000022</t>
  </si>
  <si>
    <t>CARMEN LUISA UREÑA CONCEPCION</t>
  </si>
  <si>
    <t>CONTR. 0964-19</t>
  </si>
  <si>
    <t>SOLUCIONES EMPRESARIALES Y DE NEGOCIOS DIAZ MORE, SRL</t>
  </si>
  <si>
    <t>130659273</t>
  </si>
  <si>
    <t>CONTR. 1115-2</t>
  </si>
  <si>
    <t>DGA#541/2019</t>
  </si>
  <si>
    <t>SERVICIO DE AGUA POTABLE</t>
  </si>
  <si>
    <t>B1500000065</t>
  </si>
  <si>
    <t>B1500000065 NULA</t>
  </si>
  <si>
    <t>B1500000015</t>
  </si>
  <si>
    <t>SERV. DE ENERGIA ELECTRICA EN EL CENTRO DE ACOPIO DE HAINA .</t>
  </si>
  <si>
    <t>B1500000304</t>
  </si>
  <si>
    <t>B1500000305</t>
  </si>
  <si>
    <t>INMOBILIARIA E INVERSIONES ANABEL, S.R.L.</t>
  </si>
  <si>
    <t>122023747</t>
  </si>
  <si>
    <t>B1500000055</t>
  </si>
  <si>
    <t>B1500000056</t>
  </si>
  <si>
    <t>CLARA LUCIANO AQUINO</t>
  </si>
  <si>
    <t>FACTURA B1500000051</t>
  </si>
  <si>
    <t>PAGO ACTOS DE COMPROBACION CON TRASLADO NOTARIO.</t>
  </si>
  <si>
    <t>B1500000051</t>
  </si>
  <si>
    <t>ANEUDYS PEÑALO BATISTA</t>
  </si>
  <si>
    <t>CONTR.1318 Y 0965-34</t>
  </si>
  <si>
    <t>CONSTRUCTORA BICESA SRL.</t>
  </si>
  <si>
    <t>130062562</t>
  </si>
  <si>
    <t>CONTR. 0037-ANTICIPO</t>
  </si>
  <si>
    <t>RAMONA ANDI SANTOS SANTOS</t>
  </si>
  <si>
    <t>B1500000042</t>
  </si>
  <si>
    <t>CONTR. 6054-5</t>
  </si>
  <si>
    <t>BRAYAN FELIPE PERALTA</t>
  </si>
  <si>
    <t>CONTR. 00174-2</t>
  </si>
  <si>
    <t>CXP000091557</t>
  </si>
  <si>
    <t>FLORISTERIA GANESHA, SRL</t>
  </si>
  <si>
    <t>131335071</t>
  </si>
  <si>
    <t>B1500000027</t>
  </si>
  <si>
    <t>OFI-735/2019</t>
  </si>
  <si>
    <t>SERV. RECOGIDA DE BASURA EN DIST. NACIONAL, MES DE JULIO/19</t>
  </si>
  <si>
    <t>OFIC.#DGA-734/2019</t>
  </si>
  <si>
    <t>SERVICIO DE AGUA POTABLE A LOS 49 CENTROS EDUCATIVOS DEL DIS</t>
  </si>
  <si>
    <t>NCF:B1500001334</t>
  </si>
  <si>
    <t>SERVICIO DE AGUA POTABLE A LOS 194 CENTROS EDUCATIVOS DE LA</t>
  </si>
  <si>
    <t>CONTR. 00174-3</t>
  </si>
  <si>
    <t>B1500001471</t>
  </si>
  <si>
    <t>CONTR.0016-58</t>
  </si>
  <si>
    <t>CONTR.0576-30</t>
  </si>
  <si>
    <t>CONTR.0576-30 NULA</t>
  </si>
  <si>
    <t>CONTR.1291-14</t>
  </si>
  <si>
    <t>DGA No. 972-19</t>
  </si>
  <si>
    <t>OFIC.#DGA-973/2019</t>
  </si>
  <si>
    <t>SERVICIO DE AGUA POTABLE A LOS 48 CENTROS EDUCATIVOS DEL DIS</t>
  </si>
  <si>
    <t>DECOMARMOL &amp; CONSTRUCCIONES, SRL.</t>
  </si>
  <si>
    <t>101579404</t>
  </si>
  <si>
    <t>CONTR.2698ADEN.10563</t>
  </si>
  <si>
    <t>CUBICACION N°6 Y ADICIONAL</t>
  </si>
  <si>
    <t>COLEGIO TECNICO LA REDENCION DE PANTOJA S A</t>
  </si>
  <si>
    <t>130478155</t>
  </si>
  <si>
    <t>B1500000030</t>
  </si>
  <si>
    <t>GRAPA GROUP SRL</t>
  </si>
  <si>
    <t>131811914</t>
  </si>
  <si>
    <t>B1500000017</t>
  </si>
  <si>
    <t>REPARACION DE MAQUINAS DEL DEPTO. DE IMPRESOS</t>
  </si>
  <si>
    <t>SUPLIDORA EMPRESARIAL DOMINICANA MM SRL.</t>
  </si>
  <si>
    <t>130767564</t>
  </si>
  <si>
    <t>B1500000085.</t>
  </si>
  <si>
    <t>Neoagro, SRL</t>
  </si>
  <si>
    <t>130981061</t>
  </si>
  <si>
    <t>NCF:B1500000102</t>
  </si>
  <si>
    <t>NCF:.B1500000102</t>
  </si>
  <si>
    <t>CONTR.2683-6 FINAL</t>
  </si>
  <si>
    <t>CARLOS LUIS EPIFANIO GOMEZ VALERIO</t>
  </si>
  <si>
    <t>CONTR.1409-10</t>
  </si>
  <si>
    <t>INDUSTRIAS CACERES, SRL</t>
  </si>
  <si>
    <t>130961672</t>
  </si>
  <si>
    <t>B1500000051*-NULA</t>
  </si>
  <si>
    <t>B1500000051*-</t>
  </si>
  <si>
    <t>FRANCISCO PAREDES DE JESUS</t>
  </si>
  <si>
    <t>DGC-242/2019*</t>
  </si>
  <si>
    <t>CELEBRACION DE LA EUCARISTIA CON MOTIVO DEL 85 ANIVERSARIO</t>
  </si>
  <si>
    <t>OLGA YSABEL POTENTINI CASTRO DE UREÑA</t>
  </si>
  <si>
    <t>CONTR. 0164- 7*</t>
  </si>
  <si>
    <t>MARCOS NICOLAS JIMENEZ GUTIERREZ</t>
  </si>
  <si>
    <t>CONTR.0402-2</t>
  </si>
  <si>
    <t>B15000000056</t>
  </si>
  <si>
    <t>LEGALIZACION DE (041 ACTOS DE COMPROBACION CON TRASLADO</t>
  </si>
  <si>
    <t>METALMECÁNICA DE LOS SANTOS, SRL</t>
  </si>
  <si>
    <t>131459358</t>
  </si>
  <si>
    <t>NCF:B1500000002</t>
  </si>
  <si>
    <t>B1500000003*</t>
  </si>
  <si>
    <t>.B1500000003-NULA</t>
  </si>
  <si>
    <t>GARCIA AZAR &amp; ASOCIADOS SRL</t>
  </si>
  <si>
    <t>124011175</t>
  </si>
  <si>
    <t>B150000001-NULA</t>
  </si>
  <si>
    <t>CESAR GABRIEL SILVESTRE RODRIGUEZ</t>
  </si>
  <si>
    <t>CONTR.-812-31</t>
  </si>
  <si>
    <t>CONTR.-812-31 NULA</t>
  </si>
  <si>
    <t>RAFAEL  DE JESUS</t>
  </si>
  <si>
    <t>CONTR.-575</t>
  </si>
  <si>
    <t>CONTR.-575-NULA</t>
  </si>
  <si>
    <t>CONTR.0549-1</t>
  </si>
  <si>
    <t>LOIDA EUNICE GARCIA DE CABRERA</t>
  </si>
  <si>
    <t>0494218965</t>
  </si>
  <si>
    <t>CONTR. 0501-31</t>
  </si>
  <si>
    <t>NCF:B15000005731</t>
  </si>
  <si>
    <t>SERVICIO TELEFONICO FACTURA PENDIENTES, COMPAÑIA CLARO</t>
  </si>
  <si>
    <t>A010010011501693471</t>
  </si>
  <si>
    <t>SERVICIOS DE COMUNICACION MES DE FEBRERO 2016</t>
  </si>
  <si>
    <t>A020010011500288658*</t>
  </si>
  <si>
    <t>PAGO SERVICIO TELEFONICO FEBRERO/2016</t>
  </si>
  <si>
    <t>B1500000080</t>
  </si>
  <si>
    <t>PAGO SERVICIO DE ASEO URBANO CORRESP. A ENERO 2020</t>
  </si>
  <si>
    <t>RAMON  EMILIO MINIER CEBALLOS</t>
  </si>
  <si>
    <t>CONTR.0173-06</t>
  </si>
  <si>
    <t>DEGD#07/2020</t>
  </si>
  <si>
    <t>PASAJE DE LOS PARTICIPANTES DE LA REUNION DE EVALUACION</t>
  </si>
  <si>
    <t>MANUEL ANTONIO FELIZ ALGARROBA</t>
  </si>
  <si>
    <t>CONTR.1002-42</t>
  </si>
  <si>
    <t>FESTIVAL DEPORTIVO HATO MAYOR</t>
  </si>
  <si>
    <t>430254843</t>
  </si>
  <si>
    <t>TRAM/IN.031/2020</t>
  </si>
  <si>
    <t>AYUDA PARA EL TORNEO DE VOLEIBOL Y BALONCESTO PLAYERO  2020</t>
  </si>
  <si>
    <t>PI021253</t>
  </si>
  <si>
    <t>AYUDA PARA EL TORNEO DE VELEIBOL Y BALONCESTO PLAYERO</t>
  </si>
  <si>
    <t>GRUPO MILOMAR, SRL.</t>
  </si>
  <si>
    <t>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t>
  </si>
  <si>
    <t>CONTR. 0163-0164-8</t>
  </si>
  <si>
    <t>DEXCORP, SRL</t>
  </si>
  <si>
    <t>130822875</t>
  </si>
  <si>
    <t>CONTR.0 0493-ANTCIPO</t>
  </si>
  <si>
    <t>COMERCIAL REGO SRL.</t>
  </si>
  <si>
    <t>130401632</t>
  </si>
  <si>
    <t>CONTR-402-ANT. NULO</t>
  </si>
  <si>
    <t>B1500000188*</t>
  </si>
  <si>
    <t>B1500000188*-NULA</t>
  </si>
  <si>
    <t>FREDDY ANT. GARCIA ALVARADO</t>
  </si>
  <si>
    <t>DGC No. 36/2020</t>
  </si>
  <si>
    <t>TRANSPORTE P/REALIZACIÓN MESA CONSULTIVA  SECTOR RELIGIOSO.</t>
  </si>
  <si>
    <t>OFICIO #009</t>
  </si>
  <si>
    <t>PAGO VIATICOS, COMBUSTIBLE Y PEAJE</t>
  </si>
  <si>
    <t>DGA#190/2020</t>
  </si>
  <si>
    <t>SERVICIO DE AGUA MES DE SEPTIEMBRE 2019</t>
  </si>
  <si>
    <t>ADALBERTA HINOJOSA ARIAS</t>
  </si>
  <si>
    <t>OFIC.VGDE N°152-2020</t>
  </si>
  <si>
    <t>COMBUSTIBLE Y PEAJE</t>
  </si>
  <si>
    <t>OFICIO #003/2020</t>
  </si>
  <si>
    <t>PARA CUBRIR GASTOS DE COMBUSTIBLE Y PEAJE</t>
  </si>
  <si>
    <t>OFIC-DGA-136/2020</t>
  </si>
  <si>
    <t>SERVICIO DE AGUA POTABLE ,CORAASAN, MES DE ENERO 2020</t>
  </si>
  <si>
    <t>OFICIO #039/2020</t>
  </si>
  <si>
    <t>REPOSICION FONDO ROTATORIO, ( FINANCIERO )</t>
  </si>
  <si>
    <t>DGC#047/2020</t>
  </si>
  <si>
    <t>PARTICIPACION EN LA GALA NACIONAL DE CARNAVAL ESCOLAR  2020</t>
  </si>
  <si>
    <t>DFC-0043-2020</t>
  </si>
  <si>
    <t>PAGO TRANSFERENCIA</t>
  </si>
  <si>
    <t>GRISMILDA MARIA CRUZ DEL ROSARIO</t>
  </si>
  <si>
    <t>VGDE No. 99-2020</t>
  </si>
  <si>
    <t>FONDOS PARA PREMIACION CONCURSO NACIONAL DE ESPITOLAS</t>
  </si>
  <si>
    <t>DGGDE#103/2020</t>
  </si>
  <si>
    <t>VIATICOS, COMBUSTIBLE PEAJE, ALIMENTACION Y  PEAJE</t>
  </si>
  <si>
    <t>SUPLIDORA DE FUNERARIAS LAS AMÉRICAS (SUFULA), S.R.L</t>
  </si>
  <si>
    <t>130620393</t>
  </si>
  <si>
    <t>B1500000154*</t>
  </si>
  <si>
    <t>B1500000062</t>
  </si>
  <si>
    <t>B1500000062 nula</t>
  </si>
  <si>
    <t>FORDELINK, S.R.L.</t>
  </si>
  <si>
    <t>130975329</t>
  </si>
  <si>
    <t>20% ANTICIPO</t>
  </si>
  <si>
    <t>PABLO ANTONIO CAVALLO GONZALEZ</t>
  </si>
  <si>
    <t>CONTR.  3245 Y 1430</t>
  </si>
  <si>
    <t>GRAN LOGIA DE LA REPUBLICA DOMINICANA</t>
  </si>
  <si>
    <t>401515679</t>
  </si>
  <si>
    <t>B1500000022-NULA</t>
  </si>
  <si>
    <t>HECTOR RAMON ESQUEA SOSA</t>
  </si>
  <si>
    <t xml:space="preserve">CESIONES DE CREDITO OTORGADO POR  EL BANCO DE RESERVAS REP. DOM., SEGUN ACTO DE  ALGUACIL #603/2016 D/F 30/03/2016 POR VALOR  DE  RD$ 5,000,000.00, SIENDO EL 2DO.   PAGO  RD$ 1,365,836.10, VER ANEXO, CORRESP. A LA CUBICACION #20  DEL CONTRATO #2273/2013  PARA LA CONSTRUCCION DEL CENTRO EDUCATIVO  "EL LIMON 2", UBICADO EN LA  PROVINCIA SAMANA,  CORRESPONDIENTE AL LOTE 2 DEL PROCEDIMIENTO  ME-CCC-SO-2013-05-GD., MEDIANTE EL 3ER SORTEO DE OBRAS, SEGUN OFICIO #0443/2020. (MOPC)
</t>
  </si>
  <si>
    <t>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t>
  </si>
  <si>
    <t>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t>
  </si>
  <si>
    <t>JULIA ELENA MARTINEZ MARTINEZ</t>
  </si>
  <si>
    <t>CONTR. 0060</t>
  </si>
  <si>
    <t>ZADESA SRL.</t>
  </si>
  <si>
    <t>130734682</t>
  </si>
  <si>
    <t>Casa 141099, S.R.L</t>
  </si>
  <si>
    <t>131156207</t>
  </si>
  <si>
    <t>NCF:B1500000046</t>
  </si>
  <si>
    <t>CONSORCIO AMERICAPITAL OFICINA UNIVERSAL</t>
  </si>
  <si>
    <t>131860621</t>
  </si>
  <si>
    <t>B1500000014</t>
  </si>
  <si>
    <t>CESAR AUGUSTO HUNT ALVAREZ.</t>
  </si>
  <si>
    <t>CONTR.1682-19</t>
  </si>
  <si>
    <t>CONTR. 0163-14</t>
  </si>
  <si>
    <t>BLUE MARINE, SRL.</t>
  </si>
  <si>
    <t>131386237</t>
  </si>
  <si>
    <t>CONTR.12392-6</t>
  </si>
  <si>
    <t>CONTR.12392-6**</t>
  </si>
  <si>
    <t>B1500000398</t>
  </si>
  <si>
    <t>B1500000398-NULA</t>
  </si>
  <si>
    <t>N &amp; L REALTOR, S.R.L.</t>
  </si>
  <si>
    <t>130767831</t>
  </si>
  <si>
    <t>B1500000016.</t>
  </si>
  <si>
    <t>YILDALINA NOEMI TATEN BRACHE</t>
  </si>
  <si>
    <t>CARLO ROMAN &amp; ASOCIADOS, SRL</t>
  </si>
  <si>
    <t>102625905</t>
  </si>
  <si>
    <t>B1500000050</t>
  </si>
  <si>
    <t>SERVICIO JURIDICO ASESORIA Y PRESENTACIÓN LEGAL</t>
  </si>
  <si>
    <t>M&amp;E CONSULTANS, ASFL</t>
  </si>
  <si>
    <t>430256145</t>
  </si>
  <si>
    <t>AYUNTAMIENTO SANTO DOMINGO NORTE</t>
  </si>
  <si>
    <t>425000339</t>
  </si>
  <si>
    <t>DGA495-2020</t>
  </si>
  <si>
    <t>SERV. DE RECOLECCION DE DESECHOS SOLIDOS A LA REGIONAL 10 DI</t>
  </si>
  <si>
    <t>DGA494-2020</t>
  </si>
  <si>
    <t>MANUEL ANTONIO ROSARIO CALCAÑO</t>
  </si>
  <si>
    <t>cONTR.0295-9</t>
  </si>
  <si>
    <t>DGA-493-2020</t>
  </si>
  <si>
    <t>SERV. DE RECOLECCION DE DESECHOS SOLIDOS  DE LA REGIONAL 10</t>
  </si>
  <si>
    <t>COLEGIO EVANGELICO SHALOM, SRL</t>
  </si>
  <si>
    <t>131336061</t>
  </si>
  <si>
    <t>LIB.21599-1/2020</t>
  </si>
  <si>
    <t>TRANSFERENCIA AL COLEGIO EVANGELICO SHALOM, ENE.2020</t>
  </si>
  <si>
    <t>CONTR.12331/00291</t>
  </si>
  <si>
    <t>MCKINSEY &amp; COMPANY, INC. DOMINICAN REPUBLIC</t>
  </si>
  <si>
    <t>132048832</t>
  </si>
  <si>
    <t>ASOCIACION DE SERVIDORES PUBLICOS (ASP-MINERD)</t>
  </si>
  <si>
    <t>430122319</t>
  </si>
  <si>
    <t>OFICIO # 344-2020</t>
  </si>
  <si>
    <t>COLABORACION ECONOMICA A LAS ASOCIACIONES DE SERV. PUBLICOS</t>
  </si>
  <si>
    <t>NELSON GUERRERO VALOY</t>
  </si>
  <si>
    <t>NCF:B1500000035</t>
  </si>
  <si>
    <t>EDY VICTOR MORLA LEONARDO</t>
  </si>
  <si>
    <t>CONTR. 00197.</t>
  </si>
  <si>
    <t>DOMINGO ALFREDO SANCHEZ SANCHEZ</t>
  </si>
  <si>
    <t>OFICIO DGA 440-2020</t>
  </si>
  <si>
    <t>PAGO SOLICITUD DE INTIMACION</t>
  </si>
  <si>
    <t>Banderas Del Mundo, SRL</t>
  </si>
  <si>
    <t>130827303</t>
  </si>
  <si>
    <t>B1500000388*</t>
  </si>
  <si>
    <t>B1500000388*-NULA</t>
  </si>
  <si>
    <t>CONTR.00504/00283</t>
  </si>
  <si>
    <t>CONTR.000504/00283**</t>
  </si>
  <si>
    <t>B1500000009</t>
  </si>
  <si>
    <t>GUSTAVO HUMBERTO RICHIEZ VALDEZ</t>
  </si>
  <si>
    <t>CONTR.2643-8</t>
  </si>
  <si>
    <t>CONTR.2643-8*</t>
  </si>
  <si>
    <t>SISTEMAS Y TECNOLOGIA, SRL</t>
  </si>
  <si>
    <t>102324298</t>
  </si>
  <si>
    <t>B-1500000237-NULA</t>
  </si>
  <si>
    <t>OFICIO DGA #0648-20</t>
  </si>
  <si>
    <t>LENIN HERRERA PICHARDO</t>
  </si>
  <si>
    <t>CONTR.0743/00188</t>
  </si>
  <si>
    <t>B1500000109</t>
  </si>
  <si>
    <t>CONTR.1042-7</t>
  </si>
  <si>
    <t>VALENCIA SOSA Y ASOCIADOS SRL</t>
  </si>
  <si>
    <t>123005644</t>
  </si>
  <si>
    <t>CONTR.00165</t>
  </si>
  <si>
    <t>MARILU FIGUEROA MEDINA</t>
  </si>
  <si>
    <t>CONTR.0155-6</t>
  </si>
  <si>
    <t>NCF:B1500000028</t>
  </si>
  <si>
    <t>NCF:B1500000028.</t>
  </si>
  <si>
    <t>NCF:B1500000028-NULA</t>
  </si>
  <si>
    <t>NCF:B1500000028.-NUL</t>
  </si>
  <si>
    <t>OFIC.#OGI-081/2020</t>
  </si>
  <si>
    <t>VIATICOS A LAS EVALUACIONES DE LOS TERRENOS QUE SON OBJETOS</t>
  </si>
  <si>
    <t>B1500003162</t>
  </si>
  <si>
    <t>SERVICIO DE ASEO URBANO A LOS CENTROS EDUCAT. MES SEPTIEM/20</t>
  </si>
  <si>
    <t>MEDARDO SOLIS SANCHEZ</t>
  </si>
  <si>
    <t>CONTR. 1861-1</t>
  </si>
  <si>
    <t>CONTR. 1861-1NULA</t>
  </si>
  <si>
    <t>PEDRO JAIME MARTINEZ</t>
  </si>
  <si>
    <t>CONTR. 00390</t>
  </si>
  <si>
    <t>NCF:B1500000029</t>
  </si>
  <si>
    <t>NCF:B1500000029-NULA</t>
  </si>
  <si>
    <t>AMELIA YIRALY PEREZ CAMARENA</t>
  </si>
  <si>
    <t>CONTR.0133-4</t>
  </si>
  <si>
    <t>LUIS ALBERTO  CONCEPCION</t>
  </si>
  <si>
    <t>CONTR. 0475-40</t>
  </si>
  <si>
    <t>CONTR. 0475-40-NULO</t>
  </si>
  <si>
    <t>CONTR-1519-18</t>
  </si>
  <si>
    <t>B150077736</t>
  </si>
  <si>
    <t>SERVICIOS QUE ESTAN FUERA DE SUMARIA, MES DE SEPTIEMBRE/2020</t>
  </si>
  <si>
    <t>GRUPO KAIZEN, SRL</t>
  </si>
  <si>
    <t>131456448</t>
  </si>
  <si>
    <t>B1500000151</t>
  </si>
  <si>
    <t>ANDRYS WARNAN CASTILLO ENCARNACION</t>
  </si>
  <si>
    <t>DGGF.#277, CONTR.623</t>
  </si>
  <si>
    <t>HERNANDEZ PEGUERO &amp; ASOCIADOS, SRL</t>
  </si>
  <si>
    <t>131039421</t>
  </si>
  <si>
    <t>B1500000166</t>
  </si>
  <si>
    <t>B1500000166-NULA</t>
  </si>
  <si>
    <t>DGA-826-2020</t>
  </si>
  <si>
    <t>SERVICIO DE AGUA POTABLE OCTUBRE/2020</t>
  </si>
  <si>
    <t>FRANCISCO BARTOLO ZAPATA CASTRO.</t>
  </si>
  <si>
    <t>CONTR. 0016-62</t>
  </si>
  <si>
    <t>CONTR. 0475-41</t>
  </si>
  <si>
    <t>CONTR.0475-41-NULA</t>
  </si>
  <si>
    <t>OFIC-137/20</t>
  </si>
  <si>
    <t>VIATICOS POR VIAJES A SAMANA AL DIR. DE RELACIONES INTEIRNST</t>
  </si>
  <si>
    <t>APLEX SECURITY, S.R.L</t>
  </si>
  <si>
    <t>130833362</t>
  </si>
  <si>
    <t>MAXIMILIANO MARTE LOPEZ/ ROSA MATOS</t>
  </si>
  <si>
    <t>CONTR. 1747-20</t>
  </si>
  <si>
    <t>CONTR. 1747-20-NULO</t>
  </si>
  <si>
    <t>TEODORO MUÑOZ PAULA</t>
  </si>
  <si>
    <t>CONTR. 0158-45</t>
  </si>
  <si>
    <t>Primerce Investments,SRL</t>
  </si>
  <si>
    <t>131473492</t>
  </si>
  <si>
    <t>CONTR. # 138-NULO</t>
  </si>
  <si>
    <t>OFIC.#DFC-0302/2020</t>
  </si>
  <si>
    <t>VIATICOS INVENTARIO DE ACTIVOS FIJOS REGIONALES EDUCATIVAS D</t>
  </si>
  <si>
    <t>DPC-0245-2020</t>
  </si>
  <si>
    <t>SOLICITUD RECURSOS ECONOMICOS</t>
  </si>
  <si>
    <t>CONTR.1017-48</t>
  </si>
  <si>
    <t>CONTR. 0158-46</t>
  </si>
  <si>
    <t>B1500000438</t>
  </si>
  <si>
    <t>DT-NO. 588-2020</t>
  </si>
  <si>
    <t>REPOSICION FONDO ESPECIAL PARA VIATICOS</t>
  </si>
  <si>
    <t>MINISTERIO DE OBRAS PUBLICAS Y COMUNICACIONES MOPC</t>
  </si>
  <si>
    <t>401007401</t>
  </si>
  <si>
    <t>DGGF-278,CONTR-490</t>
  </si>
  <si>
    <t>EMPRESA DISTRIBUIDORA DE ELECTRICIDAD DEL ESTE, S. A</t>
  </si>
  <si>
    <t>101820217</t>
  </si>
  <si>
    <t>L-223</t>
  </si>
  <si>
    <t>PAGO ENERGIA NO CORTABLE ENERO 2021 EDEESTE</t>
  </si>
  <si>
    <t>MR NETWORKING SRL</t>
  </si>
  <si>
    <t>130432899</t>
  </si>
  <si>
    <t>B1500000102</t>
  </si>
  <si>
    <t>CLUB DE LEONES STO DGO SABANA PERDIDA  EL MILLONCITO</t>
  </si>
  <si>
    <t>425000444</t>
  </si>
  <si>
    <t>B1500000014-NULA</t>
  </si>
  <si>
    <t>L-311-312</t>
  </si>
  <si>
    <t>PAGO ENERGIA NO CORTABLE FEBRERO 2021 EDEESTE</t>
  </si>
  <si>
    <t>LETICIA ANTONIA NOLASCO TEJEDA</t>
  </si>
  <si>
    <t>PARA ANULAR ASIENTOS NO ANULADOS EN SU MOMENTO</t>
  </si>
  <si>
    <t>ARGELI REYNOSO PEÑA</t>
  </si>
  <si>
    <t>PARA ANULAR ASIENTOS ACTIVIDADES NO REALIZADAS</t>
  </si>
  <si>
    <t>B1500025531</t>
  </si>
  <si>
    <t>SERV. INTERNET BANDA ANCHA MES FEBRERO 2021 OF. DGA 476-2021</t>
  </si>
  <si>
    <t>B1500025557</t>
  </si>
  <si>
    <t>SERVICIO BANDA ANCHA</t>
  </si>
  <si>
    <t>OFIC-011/21</t>
  </si>
  <si>
    <t>PAGOS DE VIATICOS A LA DIRECCION DE SEGURIDAD</t>
  </si>
  <si>
    <t>KENIA ROSA PERALTA TORRES</t>
  </si>
  <si>
    <t>PAGO POR ACTOS DE LICITACION</t>
  </si>
  <si>
    <t>CONTR. 1747-20.</t>
  </si>
  <si>
    <t>ANGELA ALTAGRACIA FONTANILLAS BUENO</t>
  </si>
  <si>
    <t>B1500000095</t>
  </si>
  <si>
    <t>SOLICITUD PAGO ACTO DE COMPROBACION</t>
  </si>
  <si>
    <t xml:space="preserve"> B1500000095</t>
  </si>
  <si>
    <t>L-546-547</t>
  </si>
  <si>
    <t>PAGO ENERGIA NO CORTABLE MARZO 2021 EDEESTE</t>
  </si>
  <si>
    <t>B1500028561</t>
  </si>
  <si>
    <t>PAGO SERV. DE BANDA ANCHA MES DE MARZO/2021</t>
  </si>
  <si>
    <t>B1500028544</t>
  </si>
  <si>
    <t>PAGO SERVICIO BANDA ANCHA, MES DE MARZO 2021</t>
  </si>
  <si>
    <t>B1500028570</t>
  </si>
  <si>
    <t xml:space="preserve"> B1500028570</t>
  </si>
  <si>
    <t>PAGO SERVICIO BANDA ANCHA</t>
  </si>
  <si>
    <t>B1500028582.</t>
  </si>
  <si>
    <t>B1500028582</t>
  </si>
  <si>
    <t>SERVICIOS DE BANDA ANCHA</t>
  </si>
  <si>
    <t xml:space="preserve">  B1500028582</t>
  </si>
  <si>
    <t>CENTRO GALAXIA SRL</t>
  </si>
  <si>
    <t>101007011</t>
  </si>
  <si>
    <t>PAGO DEDUCIBLE, REPARACIÓN DE VEHÍCULOGRAN CHEROKEE 2011</t>
  </si>
  <si>
    <t>L-630-631</t>
  </si>
  <si>
    <t>PAGO ENERGIA NO CORTABLE ABRIL 2021 EDEESTE</t>
  </si>
  <si>
    <t>OFIC.#OSEC-177/2021</t>
  </si>
  <si>
    <t>VIATICOS DE APOYO Y SEGUIM. AL CENTRO EDUC."COMETA DE ESPERA</t>
  </si>
  <si>
    <t>B1500029414</t>
  </si>
  <si>
    <t>SERVICIO DE BANDA ANCHA, CORRESP. AL MES DE ABRIL/2021</t>
  </si>
  <si>
    <t>AYUNTAMIENTO MUNICIPAL DE SANTA CRUZ DEL SEIBO</t>
  </si>
  <si>
    <t>430017922</t>
  </si>
  <si>
    <t>B1500000023</t>
  </si>
  <si>
    <t>B1500000024</t>
  </si>
  <si>
    <t>B1500000026</t>
  </si>
  <si>
    <t>OF.DGEI N°57-2021</t>
  </si>
  <si>
    <t>VIÁTICOS Y TRANSPORTE DE LA DIRECCIÓN GRAL. DE EDUC. INICIAL</t>
  </si>
  <si>
    <t>SANDRA YVELISSE GRULLON PEREZ</t>
  </si>
  <si>
    <t>CONTR. 3019-1 NULA</t>
  </si>
  <si>
    <t>L-806-807</t>
  </si>
  <si>
    <t>PAGO ENERGIA NO CORTABLE MAYO 2021 EDEESTE</t>
  </si>
  <si>
    <t>OFIC.DGEP N°110/2021</t>
  </si>
  <si>
    <t>TRANF. A REG. PARA SEGUIMIENTO AL PROCESO QUE DESARROLLANLOS</t>
  </si>
  <si>
    <t>B1500030358*</t>
  </si>
  <si>
    <t>SERV. INTERNED BANDA ANCHA  MES MAYO 2021 OF. DGA 503-2021*</t>
  </si>
  <si>
    <t>FRANCISCO ANTONIO FELIZ CARRASCO</t>
  </si>
  <si>
    <t>B1500000165</t>
  </si>
  <si>
    <t>300 HORAS DE PERIFONEO Y DISCO LIGTHTS</t>
  </si>
  <si>
    <t>B1500000155</t>
  </si>
  <si>
    <t>B1500100049</t>
  </si>
  <si>
    <t>SOLICITUD PAGO SERVICIOS TELEFONICOS MES DE JUNIO 2021</t>
  </si>
  <si>
    <t>PAGO SERVICIOS TELEFONICOS</t>
  </si>
  <si>
    <t>B1500031256</t>
  </si>
  <si>
    <t>E&amp;C MULTISERVICES EIRL.</t>
  </si>
  <si>
    <t>131247547</t>
  </si>
  <si>
    <t>B1500000745</t>
  </si>
  <si>
    <t>B1500000745-NULO</t>
  </si>
  <si>
    <t>PROGESCON,  SRL</t>
  </si>
  <si>
    <t>130997782</t>
  </si>
  <si>
    <t>b1500000014-NULA</t>
  </si>
  <si>
    <t>INVERSIONES DIEIMER, SRL</t>
  </si>
  <si>
    <t>130901139</t>
  </si>
  <si>
    <t>CONTR.0242-ANTICIPO</t>
  </si>
  <si>
    <t>Antonio De Jesus Estrella Gonzalez</t>
  </si>
  <si>
    <t>RAGA COMERCIAL SRL</t>
  </si>
  <si>
    <t>131198112</t>
  </si>
  <si>
    <t>CONTR.00248</t>
  </si>
  <si>
    <t>INDUSTRIAS UNIDAS MECANICAS, SRL.</t>
  </si>
  <si>
    <t>101022574</t>
  </si>
  <si>
    <t>CONTR.00236-NULA</t>
  </si>
  <si>
    <t>INDUSTRIA DE MUEBLES METALICOS, SRL</t>
  </si>
  <si>
    <t>101679001</t>
  </si>
  <si>
    <t>CONTR.00300</t>
  </si>
  <si>
    <t>RAMA FABRICANTES Y SUPLIDORES, SRL</t>
  </si>
  <si>
    <t>131174592</t>
  </si>
  <si>
    <t>CONTR.00249</t>
  </si>
  <si>
    <t>ANTHONY ENMANUEL ESTRELLA CRUZ</t>
  </si>
  <si>
    <t>CONTR.00239-20-NULA</t>
  </si>
  <si>
    <t xml:space="preserve"> B1500028582</t>
  </si>
  <si>
    <t>OFIC.DGC-0060/2021</t>
  </si>
  <si>
    <t>GASTOS DE PASAJES DE LOS TECNICOS REGIONALES Y DISTRITALES Q</t>
  </si>
  <si>
    <t>OFIC.DGC-0058/2021</t>
  </si>
  <si>
    <t>B1500001106</t>
  </si>
  <si>
    <t>SERV. DE ENERGIA ELETRICA MES DE JUNIO 2021</t>
  </si>
  <si>
    <t>B1500001110</t>
  </si>
  <si>
    <t>Grupo Retmox, SRL</t>
  </si>
  <si>
    <t>131848087</t>
  </si>
  <si>
    <t>CONTR. 00243-2020</t>
  </si>
  <si>
    <t>AYUNTAMIENTO MUNICIPAL DE RESTAURACIÓN</t>
  </si>
  <si>
    <t>408000244</t>
  </si>
  <si>
    <t>TRANSF. AYUNTA MUNICIPAL RESTAURACIÓN, MARZO-DICIEMBRE 2017.</t>
  </si>
  <si>
    <t>B1500000152</t>
  </si>
  <si>
    <t>TRANSF. AYUNTA MUNICIPAL RESTAURACIÓN, ENERO-DICIEMBRE 2018.</t>
  </si>
  <si>
    <t>AYUNTAMIENTO MUNICIPAL LAS MATAS DE SANTA CRUZ</t>
  </si>
  <si>
    <t>430062839</t>
  </si>
  <si>
    <t>B1500000159</t>
  </si>
  <si>
    <t>RECOLECCIÓN DESECHOS SÓLIDOS ENE/DIC-2018</t>
  </si>
  <si>
    <t>RECOLECCIÓN DESECHOS SÓLIDOS ENE/DIC-2020</t>
  </si>
  <si>
    <t>B1500000162</t>
  </si>
  <si>
    <t>RECOLECCIÓN DESECHOS SÓLIDOS 2021</t>
  </si>
  <si>
    <t>B1500000160</t>
  </si>
  <si>
    <t>RECOLECCIÓN DESECHO SÓLIDO ENE-DIC/2019</t>
  </si>
  <si>
    <t>B1500000167</t>
  </si>
  <si>
    <t>RECOLECCION DESECHOS SOLIDOS ENERO A DICIEMBRE 2020</t>
  </si>
  <si>
    <t>RECOLECCION DESECHOS SOLIDOS ENERO A DICIEMBRE 2019</t>
  </si>
  <si>
    <t>B1500000168</t>
  </si>
  <si>
    <t>RECOLECCION DESECHOS SOLIDOS ENERO A JULIO 2021</t>
  </si>
  <si>
    <t>B1500000114</t>
  </si>
  <si>
    <t>B1500000114-nulo</t>
  </si>
  <si>
    <t>NARCIZO MARCELINO BATISTA RIVAS</t>
  </si>
  <si>
    <t>CONTR. 0161-4</t>
  </si>
  <si>
    <t>CONTR. 0161-4-NULO</t>
  </si>
  <si>
    <t>JOSE LOPEZ IGLESIAS</t>
  </si>
  <si>
    <t>CONTR. 12408-1</t>
  </si>
  <si>
    <t>OFIC. No.DPCAF345/21</t>
  </si>
  <si>
    <t>VIATICOS POR LA VISITA  A LOS DISTRITO 10-05 Y 10-06</t>
  </si>
  <si>
    <t>LIBRA. 9180/2021</t>
  </si>
  <si>
    <t>TRANF. ASOC.SIN F. DE LUCRO,PAGADAS CON LA RECEPT 9992,AGOST</t>
  </si>
  <si>
    <t>CONSTRUCTORA LAS GAVIOTAS, S.R.L.</t>
  </si>
  <si>
    <t>102343586</t>
  </si>
  <si>
    <t>CONTR.12342/2018</t>
  </si>
  <si>
    <t>CONTR.12342/2018-NUL</t>
  </si>
  <si>
    <t>MADISON IMPORT SRL.</t>
  </si>
  <si>
    <t>130105995</t>
  </si>
  <si>
    <t>B1500000044*</t>
  </si>
  <si>
    <t>*B1500000044</t>
  </si>
  <si>
    <t>PROGRAMA DE LAS NACIONES UNIDAS PARA EL DESARROLLO</t>
  </si>
  <si>
    <t>422000111</t>
  </si>
  <si>
    <t>CONV. 130447 Y 0288</t>
  </si>
  <si>
    <t>Tecnologia de la Comunicación Satelital Moderna, SA (TECNODISA)</t>
  </si>
  <si>
    <t>130983526</t>
  </si>
  <si>
    <t>B1500000412</t>
  </si>
  <si>
    <t>DGA N°968-2021</t>
  </si>
  <si>
    <t>SERVICIO DE AGUA POTABLE, MES DE AGOST/2021.</t>
  </si>
  <si>
    <t>PAGO VARIAS FACTURAS, CORRESPONDIENTE AL MES DE AGOSTO 2021. POR SERVICIO DE AGUA POTABLE A LOS (51) CENTROS DEL DISTRITO EDUCATIVO 10-05. SEGÚN OFICIO DGA N°968-2021.</t>
  </si>
  <si>
    <t>OFIC.#593/21</t>
  </si>
  <si>
    <t>VIATICOS Y TRANSP. VICEMIN. DE PLANIF. Y DESARROLLO EDUC.</t>
  </si>
  <si>
    <t>ISAURA CAPELLAN GUZMAN</t>
  </si>
  <si>
    <t>CONTR.356-16</t>
  </si>
  <si>
    <t>SERV. DE RECOLECCION DESECHOS SOLIDOS SEP-DIC 2018</t>
  </si>
  <si>
    <t>B1500000164</t>
  </si>
  <si>
    <t>AYUNT. LAS MATAS DE SANTA CRUZ- MES DE ABRIL 2018</t>
  </si>
  <si>
    <t>ORLANDO FRANCISCO MARCANO SANCHEZ</t>
  </si>
  <si>
    <t>PAGO SERVICIOS DE NOTARIO</t>
  </si>
  <si>
    <t>VIOLETA  JIMENEZ R DE FONTANA</t>
  </si>
  <si>
    <t>CONTR-7906-2</t>
  </si>
  <si>
    <t>MAIRA MARIA DE LOS ANGELES HENRIQUEZ</t>
  </si>
  <si>
    <t>CONTR. 1753-2</t>
  </si>
  <si>
    <t>MARCIA RAMONA MEDINA MARTINEZ</t>
  </si>
  <si>
    <t>CONTR-0113-2</t>
  </si>
  <si>
    <t>MARCELO JANEZCIO F. FERMIN ROMERO</t>
  </si>
  <si>
    <t>CONTR. 0988-1</t>
  </si>
  <si>
    <t>SAMUEL EMETERIO FRANCO</t>
  </si>
  <si>
    <t>CONTR.4389.</t>
  </si>
  <si>
    <t>JOSE ALFREDO DIAZ ABREU</t>
  </si>
  <si>
    <t>CONTR. 0900-1</t>
  </si>
  <si>
    <t>JORGE WILLIAMS DIAZ</t>
  </si>
  <si>
    <t>CONTR.#0185-1</t>
  </si>
  <si>
    <t>JUANA ENCARNACION RAMIREZ</t>
  </si>
  <si>
    <t>CONTR-0383-2</t>
  </si>
  <si>
    <t>FAUSTO  ANTONIO ROJAS DEFRAN</t>
  </si>
  <si>
    <t>CONTR-4385-2</t>
  </si>
  <si>
    <t>JOSE RAFAEL REYES CHALAS</t>
  </si>
  <si>
    <t>CONTR. 2964 Y 4319-2</t>
  </si>
  <si>
    <t>ALBERTO REYES CASTILLO</t>
  </si>
  <si>
    <t>CONTR. 0869 Y 4316-2</t>
  </si>
  <si>
    <t>GUILLERMO RAMON DE JESUS ROEDAN HERNANDEZ</t>
  </si>
  <si>
    <t>CONTR. 3218-1</t>
  </si>
  <si>
    <t>AGUSTIN DE LOS SANTOS FABIAN</t>
  </si>
  <si>
    <t>CONTR. 0211-1</t>
  </si>
  <si>
    <t>CONTR. 0888-1</t>
  </si>
  <si>
    <t>TEOFILO OGANDO DE OLEO</t>
  </si>
  <si>
    <t>CONTR.518.</t>
  </si>
  <si>
    <t>NERYS DE LOS ANGELES SOTO FELIZ</t>
  </si>
  <si>
    <t>CONTR.0387.</t>
  </si>
  <si>
    <t>RUDYS LEONIDAS SANCHEZ OGANDO</t>
  </si>
  <si>
    <t>CONTR. 0080-1</t>
  </si>
  <si>
    <t>ANGEL ESPINOSA PEÑA</t>
  </si>
  <si>
    <t>CONTR.0380.</t>
  </si>
  <si>
    <t>HECTOR DAVID VOLQUEZ ROMAN</t>
  </si>
  <si>
    <t>CONTR. 0955-1</t>
  </si>
  <si>
    <t>RANDOLFO HIDALGO ALTAGRACIA GUZMAN</t>
  </si>
  <si>
    <t>CONTR. 3224-1</t>
  </si>
  <si>
    <t>FERNANDO  DE JESUS  ESTEVEZ PICHARDO</t>
  </si>
  <si>
    <t>CONTR. 0938-1</t>
  </si>
  <si>
    <t>PEDRO  ANTONIO QUEZADA GIL</t>
  </si>
  <si>
    <t>CONTR. 1385-2</t>
  </si>
  <si>
    <t>JOSE ALTAGRACIA HERNANDEZ VERAS</t>
  </si>
  <si>
    <t>CONTR. 0172-2</t>
  </si>
  <si>
    <t>CONTR. 0805-1</t>
  </si>
  <si>
    <t>AURA MARIA RECIO MONEGRO</t>
  </si>
  <si>
    <t>CONTR. 0491-1</t>
  </si>
  <si>
    <t>JESUS MARIA SANTOS RONDON</t>
  </si>
  <si>
    <t>CONTR. 0570-2</t>
  </si>
  <si>
    <t>CARLOS MANUEL LOPEZ</t>
  </si>
  <si>
    <t>CONTR. 0040-1</t>
  </si>
  <si>
    <t>ANA GRIZEL LOPEZ CONTIN DE PEÑA</t>
  </si>
  <si>
    <t>CONTR. 0379-1</t>
  </si>
  <si>
    <t>DAISY MARIANELY ARIAS NUÑEZ</t>
  </si>
  <si>
    <t>CONTR. #0083-1</t>
  </si>
  <si>
    <t>GREGORIO TAVAREZ VALERIO</t>
  </si>
  <si>
    <t>CONTR. 0897-1</t>
  </si>
  <si>
    <t>APOLINAR CONCEPCION FELIX</t>
  </si>
  <si>
    <t>CONTR. 1811-3</t>
  </si>
  <si>
    <t>LEOVIGILDO ROSARIO ESPINAL</t>
  </si>
  <si>
    <t>CONTR.393.</t>
  </si>
  <si>
    <t>ANANIAS SURIEL BRITO</t>
  </si>
  <si>
    <t>CONTR.0461.</t>
  </si>
  <si>
    <t>SANTO PERALTA ESPINAL</t>
  </si>
  <si>
    <t>CONTR. 0456-2</t>
  </si>
  <si>
    <t>MANUEL OCTAVIO PEREYRA PAREDES</t>
  </si>
  <si>
    <t>CONTR-9491-2</t>
  </si>
  <si>
    <t>DOMINGO BURGOS PARRA</t>
  </si>
  <si>
    <t>CONTR. 2730-3</t>
  </si>
  <si>
    <t>CONTR. 0896 Y 0004-1</t>
  </si>
  <si>
    <t>AGUSTINA ULLOA ULLOA</t>
  </si>
  <si>
    <t>CONTR. 0417-1</t>
  </si>
  <si>
    <t>BIENES DIVERSOS, SRL</t>
  </si>
  <si>
    <t>101666811</t>
  </si>
  <si>
    <t>CONTR. 45-1.</t>
  </si>
  <si>
    <t>SANTO PINALES CABRAL</t>
  </si>
  <si>
    <t>CONTR. 0905-1</t>
  </si>
  <si>
    <t>LEOBARDO ANTONIO RODRIGUEZ POLANCO</t>
  </si>
  <si>
    <t>CONTR-5753-2</t>
  </si>
  <si>
    <t>CONTR.2737-1</t>
  </si>
  <si>
    <t>B1500001236</t>
  </si>
  <si>
    <t>REC. DESÉCHOS SÓLIDOS CORRESP. MES OCTUBRE-2021</t>
  </si>
  <si>
    <t>OFI.DGA N°1165-2021</t>
  </si>
  <si>
    <t>SERVICIO DE AGUA POTABLE, DURANTE MES DE SEPT./2021 NOTA CR</t>
  </si>
  <si>
    <t>ERNESTO ANTONIO HERRERA PEREZ</t>
  </si>
  <si>
    <t>CONTR.1364-1</t>
  </si>
  <si>
    <t>MARIA ELENA MARTE GIL</t>
  </si>
  <si>
    <t>CONTR. 4680-2</t>
  </si>
  <si>
    <t>JOSE ANTONIO MARTINEZ ROJAS</t>
  </si>
  <si>
    <t>CONTR.3022-1</t>
  </si>
  <si>
    <t>ANGEL MARIA MEJIA GUERRERO</t>
  </si>
  <si>
    <t>CONTR. 0218-1</t>
  </si>
  <si>
    <t>JOSE RAMON DUVAL RODRIGUEZ</t>
  </si>
  <si>
    <t>CONTR. 0006-1</t>
  </si>
  <si>
    <t>VICTOR MANUEL MATOS ALMONTE</t>
  </si>
  <si>
    <t>CONTR. 00195-1</t>
  </si>
  <si>
    <t>ISIDORA CLARA TERESA VICINI ARIZA</t>
  </si>
  <si>
    <t>CONTR. 0060-1</t>
  </si>
  <si>
    <t>SANDRA  NATIVIDAD SANTOS GUZMAN</t>
  </si>
  <si>
    <t>CONTR. 0947-2</t>
  </si>
  <si>
    <t>ADRIANA MARIA MONTERO MONTERO</t>
  </si>
  <si>
    <t>CONTR.4402-1</t>
  </si>
  <si>
    <t>MARTIN AQUINO DIAZ</t>
  </si>
  <si>
    <t>CONTR. 00200-1</t>
  </si>
  <si>
    <t>YRMA CELESTE GUERRERO MARK</t>
  </si>
  <si>
    <t>CONTR. 4790-2</t>
  </si>
  <si>
    <t>FRANCISCO ANTONIO ARAUJO GARCIA</t>
  </si>
  <si>
    <t>CONTR. 0230-2</t>
  </si>
  <si>
    <t>RAIZA RAFAELA TRONCOSO SOSA</t>
  </si>
  <si>
    <t>CONTR.00386-1</t>
  </si>
  <si>
    <t>JUAN  ALBERTO DE GRACIA YOUHANES</t>
  </si>
  <si>
    <t>CONTR. 0515 Y 0299-1</t>
  </si>
  <si>
    <t>RAMON DARIO MATOS CAMARENA</t>
  </si>
  <si>
    <t>CONTR. 00670-1</t>
  </si>
  <si>
    <t>FERNANDO ANTONIO POLANCO ADAMES</t>
  </si>
  <si>
    <t>CONTR.5759-1</t>
  </si>
  <si>
    <t>PORFIRIO PRUD-HOMME RODRIGUEZ</t>
  </si>
  <si>
    <t>CONTR. 0865-1</t>
  </si>
  <si>
    <t>JOSE  DE LOS REYES PEREZ HEREDIA</t>
  </si>
  <si>
    <t>CONTR. 0919-1</t>
  </si>
  <si>
    <t>FERNANDO  ARTURO  BATISTA DE COO</t>
  </si>
  <si>
    <t>CONTR. 0980-2</t>
  </si>
  <si>
    <t>WILFE SNIDER ESPINOSA NIN</t>
  </si>
  <si>
    <t>CONTRS. 0207 Y 1198-</t>
  </si>
  <si>
    <t>EDUARDO ESPINOSA NIN</t>
  </si>
  <si>
    <t>CONTR. 0515-1</t>
  </si>
  <si>
    <t>SIRILO DE LOS SANTOS</t>
  </si>
  <si>
    <t>CONTR. 1356-1</t>
  </si>
  <si>
    <t>MAXIMO MARTINEZ SORIANO</t>
  </si>
  <si>
    <t>CONTR. 4503-2</t>
  </si>
  <si>
    <t>ANDREA MERCEDES  BROWN SANTIAGO</t>
  </si>
  <si>
    <t>CONTR. 0054-1</t>
  </si>
  <si>
    <t>BARTOLA ROSARIO DE MOJICA</t>
  </si>
  <si>
    <t>CONTR. 0690-1</t>
  </si>
  <si>
    <t>CHERY MARTIN JOSE VICTORIA FERNANDEZ</t>
  </si>
  <si>
    <t>CONTR. 0156 Y 0387-1</t>
  </si>
  <si>
    <t>DAMARIS FELIZ RUBIO</t>
  </si>
  <si>
    <t>CONTR. 3296-1</t>
  </si>
  <si>
    <t>ALVARO  ANTONIO REYES SANCHEZ</t>
  </si>
  <si>
    <t>CONTR-0300-1</t>
  </si>
  <si>
    <t>ANIBAL VILLAMAN ALVAREZ</t>
  </si>
  <si>
    <t>CONTR. 0173-2</t>
  </si>
  <si>
    <t>JUAN  ABAD MAGALLANES</t>
  </si>
  <si>
    <t>CONTR. 00062-1</t>
  </si>
  <si>
    <t>PABLO ANTONIO GUILLEN</t>
  </si>
  <si>
    <t>CONTR. 7912-1</t>
  </si>
  <si>
    <t>CONTR.3202 Y 0644-1</t>
  </si>
  <si>
    <t>DOLORES HEREDIA</t>
  </si>
  <si>
    <t>CONTR. 3142-2</t>
  </si>
  <si>
    <t>RAMON ROLANDO POLANCO BLANDINO</t>
  </si>
  <si>
    <t>CONTR.0464 Y 00311-1</t>
  </si>
  <si>
    <t>REMIGIO DE LOS SANTOS</t>
  </si>
  <si>
    <t>CONTR. 0485-2</t>
  </si>
  <si>
    <t>CANDIDO ELIAS  CAMPAÑA CALDERON</t>
  </si>
  <si>
    <t>CONTR. 0309-1</t>
  </si>
  <si>
    <t>FREDDY  RAFAEL VELEZ CONTRERAS</t>
  </si>
  <si>
    <t>CONTR-0507-1</t>
  </si>
  <si>
    <t>YENNI  ALEXANDER MERCEDES LIMA</t>
  </si>
  <si>
    <t>CONTR.4846-1</t>
  </si>
  <si>
    <t>LEDA TRINIDAD TEJEDA NUÑEZ</t>
  </si>
  <si>
    <t>CONTR. 0892-1</t>
  </si>
  <si>
    <t>JORGE EXPEDITO GARCIA</t>
  </si>
  <si>
    <t>CONTR. 0202-1</t>
  </si>
  <si>
    <t>HECTOR  RAFAEL  VALERIO COLON</t>
  </si>
  <si>
    <t>CONTR. 4299-2</t>
  </si>
  <si>
    <t>BERNARDO OMAR ENCARNACION BAEZ</t>
  </si>
  <si>
    <t>CONTR. 3338-1</t>
  </si>
  <si>
    <t>PEDRO BAUTISTA LORENZO</t>
  </si>
  <si>
    <t>CONTR. 0512 Y 4287-1</t>
  </si>
  <si>
    <t>JOSE BATISTA REYES</t>
  </si>
  <si>
    <t>CONTR. 0444 Y 0224-1</t>
  </si>
  <si>
    <t>DANILO DEHUART DIAZ ABREU</t>
  </si>
  <si>
    <t>CONTR. 0906-1</t>
  </si>
  <si>
    <t>JUAN STALIN  TERC RODRIGUEZ</t>
  </si>
  <si>
    <t>CONTR. 0572 Y 4318-2</t>
  </si>
  <si>
    <t>ANA LUCIA REVI CARRASCO</t>
  </si>
  <si>
    <t>CONTR. 00002-1</t>
  </si>
  <si>
    <t>TINO ALEXANDRO DEON PEREZ</t>
  </si>
  <si>
    <t>CONTR.4400-1</t>
  </si>
  <si>
    <t>BETTY RIVERA LIZARDO</t>
  </si>
  <si>
    <t>CONTR. 4417-1</t>
  </si>
  <si>
    <t>RAMON ESCALANTE FLORENTINO</t>
  </si>
  <si>
    <t>CONTR. 1075-1</t>
  </si>
  <si>
    <t>MIGUELINA PERDOMO ASENCIO</t>
  </si>
  <si>
    <t>CONTR. 0924-1</t>
  </si>
  <si>
    <t>LUIS  ENRIQUE GUERRERO ZAPATA</t>
  </si>
  <si>
    <t>CONTR.0052-1</t>
  </si>
  <si>
    <t>JUAN BAUTISTA GENAO LARA</t>
  </si>
  <si>
    <t>CONTR. 0603-1</t>
  </si>
  <si>
    <t>EUFEMIA CARELA PAYANO</t>
  </si>
  <si>
    <t>CONTR. 0685-1</t>
  </si>
  <si>
    <t>MARIA LUISA SEVERINO MARTE</t>
  </si>
  <si>
    <t>CONTR. 3260-1</t>
  </si>
  <si>
    <t>JUAN THELMO PUJOLS CASADO</t>
  </si>
  <si>
    <t>CONTR. 0466-1</t>
  </si>
  <si>
    <t>MARCOS  ANTONIO RAMIREZ</t>
  </si>
  <si>
    <t>CONTR. 0989-1</t>
  </si>
  <si>
    <t>SANTIAGO MONTERO FELIZ</t>
  </si>
  <si>
    <t>CONTR.4411-1</t>
  </si>
  <si>
    <t>EUSEBIO ALCANTARA FELIZ</t>
  </si>
  <si>
    <t>CONTR.0006-3</t>
  </si>
  <si>
    <t>HECTOR BIENVENIDO GARCIA PEÑA</t>
  </si>
  <si>
    <t>CONTR.#1849-1</t>
  </si>
  <si>
    <t>PABLO YERKIS SANTANA MONTILLA</t>
  </si>
  <si>
    <t>CONTR. 0915-1</t>
  </si>
  <si>
    <t>HIPOLITO DE LOS SANTOS CONTRERAS</t>
  </si>
  <si>
    <t>CONTR.1054-1</t>
  </si>
  <si>
    <t>LUIS ENRIQUE FELIZ UBRI</t>
  </si>
  <si>
    <t>CONTR.4494-1</t>
  </si>
  <si>
    <t>ALFONZO  ANGOMAS</t>
  </si>
  <si>
    <t>CONTR. 3169-1</t>
  </si>
  <si>
    <t>SUSANA NIN SEVERINO</t>
  </si>
  <si>
    <t>CONTR. 4310-1</t>
  </si>
  <si>
    <t>TEODORA FELIZ FELIZ</t>
  </si>
  <si>
    <t>CONTR. 0405-1</t>
  </si>
  <si>
    <t>BIENVENIDO MEDINA PEREZ</t>
  </si>
  <si>
    <t>CONTR. 1177-1</t>
  </si>
  <si>
    <t>ALCIDES VINICIO GALARZA VIDAL</t>
  </si>
  <si>
    <t>CONT-0244</t>
  </si>
  <si>
    <t>RAMON ORLANDO TERRERO</t>
  </si>
  <si>
    <t>CONT.212,839 Y1147-2</t>
  </si>
  <si>
    <t>ORDALINA SANTANA SALVADOR</t>
  </si>
  <si>
    <t>CONTR. 0419-1</t>
  </si>
  <si>
    <t>EDIGEN VARGAS FELIZ</t>
  </si>
  <si>
    <t>CONTR. 3167 Y 0582-1</t>
  </si>
  <si>
    <t>CARMEN DELIA  FLORES DE POLANCO</t>
  </si>
  <si>
    <t>CONTR. 0223-1</t>
  </si>
  <si>
    <t>CARLOS RAFAEL DE JESUS GOICO MORALES</t>
  </si>
  <si>
    <t>CONTR. 3289-1</t>
  </si>
  <si>
    <t>WILIAN  RADHAMES CUETO BAEZ</t>
  </si>
  <si>
    <t>CONTR. 1091-1</t>
  </si>
  <si>
    <t>ANIBAL PEREZ PORTES</t>
  </si>
  <si>
    <t>CONTR. 0094-1</t>
  </si>
  <si>
    <t>MARCOS ANTONIO CEDEÑO MONTAS</t>
  </si>
  <si>
    <t>CONT-4495</t>
  </si>
  <si>
    <t>JOSE EDUARDO TAVERA UCETA</t>
  </si>
  <si>
    <t>CONTR.1058-1</t>
  </si>
  <si>
    <t>ALBERTO  CONCEPCION REYNOSO</t>
  </si>
  <si>
    <t>CONTR. 1363-2</t>
  </si>
  <si>
    <t>FRANCISCA ALTAGRACIA RODRIGUEZ RODRIGUEZ</t>
  </si>
  <si>
    <t>CONTR.1337-1</t>
  </si>
  <si>
    <t>JULIAN  RAMIA YAPUR</t>
  </si>
  <si>
    <t>CONT-0584-1</t>
  </si>
  <si>
    <t>PEDRO LUIS CABRERA GRULLON</t>
  </si>
  <si>
    <t>CONT-0176-2</t>
  </si>
  <si>
    <t>MIGUEL  DEMETRIO AGUSTIN RODRIGUEZ MEDINA</t>
  </si>
  <si>
    <t>CONTR. 0048-1</t>
  </si>
  <si>
    <t>ANDY FERNANDEZ RAMIREZ</t>
  </si>
  <si>
    <t>CONTR. 0425-1</t>
  </si>
  <si>
    <t>LUIS MANUEL PEÑA VALDEZ</t>
  </si>
  <si>
    <t>CONT-4707-2</t>
  </si>
  <si>
    <t>VICTOR MIGUEL ANDRES BRITO VARGAS</t>
  </si>
  <si>
    <t>CONTR. 0198-1</t>
  </si>
  <si>
    <t>RAMON EMILIO VIDAL PAYANT</t>
  </si>
  <si>
    <t>CONTR. 0361-1</t>
  </si>
  <si>
    <t>ISABEL  ANTONIA RODRIGUEZ ALMONTE</t>
  </si>
  <si>
    <t>CONT-0186</t>
  </si>
  <si>
    <t>RAFAEL YGNACIO ADAMES DIAZ</t>
  </si>
  <si>
    <t>CONTR. 0184-1</t>
  </si>
  <si>
    <t>ELVIN YOVANNY DE JESUS COLLADO    GONZALEZ</t>
  </si>
  <si>
    <t>CONTR. 0567-1</t>
  </si>
  <si>
    <t>CAROLINA  FRANCISCO ROSARIO</t>
  </si>
  <si>
    <t>CONTR.00666-1</t>
  </si>
  <si>
    <t>CESAR  MOREL FRANCISCO</t>
  </si>
  <si>
    <t>CONTR. 0426-2</t>
  </si>
  <si>
    <t>SIXTO SILVERIO RODRIGUEZ</t>
  </si>
  <si>
    <t>CONTR.0227-1</t>
  </si>
  <si>
    <t>ANGELA MERCEDES DE LOS SANTOS VALDEZ</t>
  </si>
  <si>
    <t>CONTR. 1149-1</t>
  </si>
  <si>
    <t>SERGIO  CABRERA BONILLA</t>
  </si>
  <si>
    <t>CONT-0181-1</t>
  </si>
  <si>
    <t>CONTR. 971 Y  3254-1</t>
  </si>
  <si>
    <t>GERMAN VARGAS DELGADO</t>
  </si>
  <si>
    <t>CONTR.0174-1</t>
  </si>
  <si>
    <t>BLAS ABREU ABUD</t>
  </si>
  <si>
    <t>CONT-4703-1</t>
  </si>
  <si>
    <t>ANTONIO MANUEL SANCHEZ CLEMENTE</t>
  </si>
  <si>
    <t>CONTR.0423-1</t>
  </si>
  <si>
    <t>JHONY RAFAEL RODRIGUEZ HENRIQUEZ</t>
  </si>
  <si>
    <t>CONTR. 3333-1</t>
  </si>
  <si>
    <t>FRANCISCO EMILL NUÑEZ HERNANDEZ</t>
  </si>
  <si>
    <t>CONTR. 0214 Y 0973-2</t>
  </si>
  <si>
    <t>FULVIO ANDRES LORA PEREZ</t>
  </si>
  <si>
    <t>CONT-0483-1</t>
  </si>
  <si>
    <t>LUIS CARLOS FERNANDEZ YANGUELA</t>
  </si>
  <si>
    <t>CONTR. 3386-1</t>
  </si>
  <si>
    <t>VICTOR JOSE ANTIGUA Y ESCAÑO</t>
  </si>
  <si>
    <t>CONTR. 0392-1</t>
  </si>
  <si>
    <t>RAFAEL SANTO PICHARDO</t>
  </si>
  <si>
    <t>CONTR.9482-1</t>
  </si>
  <si>
    <t>ROMERI ORTEGA SANTANA</t>
  </si>
  <si>
    <t>CONTR. 0479-1</t>
  </si>
  <si>
    <t>RAMON  ENCARNACION RODRIGUEZ</t>
  </si>
  <si>
    <t>CONTR. 0059-2</t>
  </si>
  <si>
    <t>MANUEL VALERIO MONTERO MONTERO</t>
  </si>
  <si>
    <t>CONTR. 0168-2</t>
  </si>
  <si>
    <t>CONTR. 1353-1</t>
  </si>
  <si>
    <t>CANTALICIO VALDEZ GARCIA</t>
  </si>
  <si>
    <t>CONTR. 3393-1</t>
  </si>
  <si>
    <t>MARTA YRENE FRANCO SEGURA</t>
  </si>
  <si>
    <t>CONTR-455-1</t>
  </si>
  <si>
    <t>DOMINGO  DIPRE SUSANA</t>
  </si>
  <si>
    <t>CONTR. 00056-1</t>
  </si>
  <si>
    <t>ONERCIDO CORNELIO ESPIRITU</t>
  </si>
  <si>
    <t>CONT-1357-2</t>
  </si>
  <si>
    <t>FRANCISCO JAVIER CRUCETA</t>
  </si>
  <si>
    <t>CONTR.4301-1</t>
  </si>
  <si>
    <t>HECTOR SANTANA RODRIGUEZ</t>
  </si>
  <si>
    <t>CONTR. 0206 Y 0923-2</t>
  </si>
  <si>
    <t>MANUEL ALVAREZ E HIJOS, SRL</t>
  </si>
  <si>
    <t>101103592</t>
  </si>
  <si>
    <t>CONTR. 0196-1</t>
  </si>
  <si>
    <t>HACIENDA RANCHO LAS PALMAS, S.R.L</t>
  </si>
  <si>
    <t>101505761</t>
  </si>
  <si>
    <t>CONTR. 1086-1</t>
  </si>
  <si>
    <t>INMOBILIARIA GERALDINO, S.R.L.</t>
  </si>
  <si>
    <t>101752238</t>
  </si>
  <si>
    <t>CONTR. 0941-1</t>
  </si>
  <si>
    <t>CONTR. 1366-1</t>
  </si>
  <si>
    <t>INVERSIONES Y PRESTAMOS, S.R.L.</t>
  </si>
  <si>
    <t>102013535</t>
  </si>
  <si>
    <t>CONTR. 0522-2</t>
  </si>
  <si>
    <t>INMOBILIARIA ANTOMAR, SRL.</t>
  </si>
  <si>
    <t>102616973</t>
  </si>
  <si>
    <t>CONTR. 1061-1</t>
  </si>
  <si>
    <t>PEREZ VELASQUEZ, S.R.L</t>
  </si>
  <si>
    <t>103000101</t>
  </si>
  <si>
    <t>CONTR. 1173-1</t>
  </si>
  <si>
    <t>RAFAELA  ALTAGRACIA  LAUREANO ALTAGRACIA</t>
  </si>
  <si>
    <t>CONTR. 0978-1</t>
  </si>
  <si>
    <t>CEFERINA PEREZ JIMENEZ</t>
  </si>
  <si>
    <t>CONTR. 0874-1</t>
  </si>
  <si>
    <t>SALVADOR LUCIANO SANCHEZ</t>
  </si>
  <si>
    <t>CONTR. 0604-1</t>
  </si>
  <si>
    <t>GREGORIO QUEZADA LUCIANO</t>
  </si>
  <si>
    <t>CONTR. 0605-1</t>
  </si>
  <si>
    <t>ZONA FRANCA INDUSTRIAL DE MAO (ZOFINMA), S.A.</t>
  </si>
  <si>
    <t>109011264</t>
  </si>
  <si>
    <t>CONTR. 0459-1</t>
  </si>
  <si>
    <t>FRANCISCO ESTEPAN MELO, SRL</t>
  </si>
  <si>
    <t>118001004</t>
  </si>
  <si>
    <t>CONTR. 1144 Y 1027-1</t>
  </si>
  <si>
    <t>SOLEDA BAEZ MOREL</t>
  </si>
  <si>
    <t>CONTR.2017-0171-2</t>
  </si>
  <si>
    <t>ANGEL MARIA REYNOSO CRUZ</t>
  </si>
  <si>
    <t>CONTR.4388-1</t>
  </si>
  <si>
    <t>BADI MOTORS, C. POR A.</t>
  </si>
  <si>
    <t>122015035</t>
  </si>
  <si>
    <t>CONTR. 3234-1</t>
  </si>
  <si>
    <t>FAUSTO  JOSE DE JESUS CASTILLO PEÑA</t>
  </si>
  <si>
    <t>CONTR. 4408-2</t>
  </si>
  <si>
    <t>PROYECTO TURISTICO LA ESTANCIA, S.R.L</t>
  </si>
  <si>
    <t>131159664</t>
  </si>
  <si>
    <t>CONTR.1089-1</t>
  </si>
  <si>
    <t>SUGEY PAULINO PAULINO</t>
  </si>
  <si>
    <t>CONTR.00198-1</t>
  </si>
  <si>
    <t>GIOMAR RAFAEL GARCIA REYNOSO</t>
  </si>
  <si>
    <t>CONTR. 3392 Y 1030-1</t>
  </si>
  <si>
    <t>ASOCIACION CENTRAL DOMINICANA DE LOS ADVENTISTA DEL SEPTIMO DIA</t>
  </si>
  <si>
    <t>401028743</t>
  </si>
  <si>
    <t>CONTR. 4313-2</t>
  </si>
  <si>
    <t>IGLESIA DE DIOS DE LA PROFECIA, INC.</t>
  </si>
  <si>
    <t>423002115</t>
  </si>
  <si>
    <t>CONTR.4683-1</t>
  </si>
  <si>
    <t>FRENTE DE ORG POPULARES DE LOS BARRIOS DE LA ZONA SUR</t>
  </si>
  <si>
    <t>430157694</t>
  </si>
  <si>
    <t>CONTR. 0199-1</t>
  </si>
  <si>
    <t>JORGE LINCOL RADHAMES ALTAGRACIA MARIANO</t>
  </si>
  <si>
    <t>CONTR. 3337-2</t>
  </si>
  <si>
    <t>CLARA  BRAZOBAN DE LA CRUZ</t>
  </si>
  <si>
    <t>CONTR. 2758-1</t>
  </si>
  <si>
    <t>MARTINA  HERNANDEZ GARCIA</t>
  </si>
  <si>
    <t>CONTR. 1975 Y 0815-1</t>
  </si>
  <si>
    <t>DOMINGA AQUINO CUEVAS</t>
  </si>
  <si>
    <t>CONTR. 1280-1</t>
  </si>
  <si>
    <t>RICHARD ALCANTARA ROMERO</t>
  </si>
  <si>
    <t>CONTR. 1095-1</t>
  </si>
  <si>
    <t>JOSEFA FERRERAS FELIZ</t>
  </si>
  <si>
    <t>CONTR. 0948-1</t>
  </si>
  <si>
    <t>JOSE YVO ARAGONEZ ARAGONEZ</t>
  </si>
  <si>
    <t>CONTR. 0100-1</t>
  </si>
  <si>
    <t>JOSE EDUARDO FERNANDEZ RODRIGUEZ</t>
  </si>
  <si>
    <t>CONTR. 0505-1</t>
  </si>
  <si>
    <t>DOMINGO CANDELARIO PERALTA</t>
  </si>
  <si>
    <t>CONTR. 1985 Y 0975-1</t>
  </si>
  <si>
    <t>CONTR. 0403-1</t>
  </si>
  <si>
    <t>NICOLAS GONZALEZ</t>
  </si>
  <si>
    <t>CONTR.1349-1</t>
  </si>
  <si>
    <t>INMOBILIARIA TIMAR, S.R.L.</t>
  </si>
  <si>
    <t>101515651</t>
  </si>
  <si>
    <t>CONTR.. 0443-1</t>
  </si>
  <si>
    <t>BUSSAN DEL CARIBE, S.R.L.</t>
  </si>
  <si>
    <t>101712562</t>
  </si>
  <si>
    <t>CONTR. 0522-1</t>
  </si>
  <si>
    <t>ADOLFO DE JESUS POZO</t>
  </si>
  <si>
    <t>CONTR. 0860-1</t>
  </si>
  <si>
    <t>NOVA HNOS Y CIA, S.R.L.</t>
  </si>
  <si>
    <t>113000081</t>
  </si>
  <si>
    <t>CONTR. 0895-2</t>
  </si>
  <si>
    <t>CESAR  ISMAEL DE LOS SANTOS FEBRILLET</t>
  </si>
  <si>
    <t>CONTR. 0795-1</t>
  </si>
  <si>
    <t>SEBASTIAN GARCIA DE LEON</t>
  </si>
  <si>
    <t>CONTR. 1358-1</t>
  </si>
  <si>
    <t>JOSE MERCEDES MATEO AGRAMONTE</t>
  </si>
  <si>
    <t>CONTR.0507-22</t>
  </si>
  <si>
    <t>JUAN ANTONIO SANTOS</t>
  </si>
  <si>
    <t>CONTR..3263-1</t>
  </si>
  <si>
    <t>AYUNTAMIENTO MUNICIPAL DE SAN JUAN DE LA MAGUANA</t>
  </si>
  <si>
    <t>418000068</t>
  </si>
  <si>
    <t>B1500000202</t>
  </si>
  <si>
    <t>RECOLECCION DE DESESCHOS SOLIDOS, MES DE OCTUBRE/2021.</t>
  </si>
  <si>
    <t>PONCIANO RONDON SANCHEZ</t>
  </si>
  <si>
    <t>CONTR. 3074-1</t>
  </si>
  <si>
    <t>ANTONIO LOPEZ ESCOLASTICO</t>
  </si>
  <si>
    <t>CONTR. 0383 Y 1212-1</t>
  </si>
  <si>
    <t>HECTOR RAFAEL DURAN PICHARDO</t>
  </si>
  <si>
    <t>CONTR. 0066-1</t>
  </si>
  <si>
    <t>PEDRO COCO MARIANO</t>
  </si>
  <si>
    <t>CONTR. 3317-1</t>
  </si>
  <si>
    <t>FRANCISCO SUAZO PEREZ</t>
  </si>
  <si>
    <t>CONTR.2009-1</t>
  </si>
  <si>
    <t>GRICELDA MARIA DOLORES MARTINEZ MARQUEZ</t>
  </si>
  <si>
    <t>CONTR.1984-1</t>
  </si>
  <si>
    <t>EDUARDA SILVERIO</t>
  </si>
  <si>
    <t>CONTRS. 3380 Y1029-1</t>
  </si>
  <si>
    <t>CONTR. 3019-1</t>
  </si>
  <si>
    <t>LUIS RAMON JAQUEZ ESTEVEZ</t>
  </si>
  <si>
    <t>CONTR. 0292-1</t>
  </si>
  <si>
    <t>GUILLERMO BATISTA GRULLON</t>
  </si>
  <si>
    <t>CONTR. 1214/0079-1</t>
  </si>
  <si>
    <t>RAFAEL RENE ALMONTE DE LEON</t>
  </si>
  <si>
    <t>CONTR. 3109-1</t>
  </si>
  <si>
    <t>FRANCISCO JOSE GONZALEZ JIMENEZ</t>
  </si>
  <si>
    <t>CONTR..3033-1</t>
  </si>
  <si>
    <t>YORKY JIMENEZ RODRIGUEZ</t>
  </si>
  <si>
    <t>CONTR. 0942-1</t>
  </si>
  <si>
    <t>YNOCENCIO PAREDES DE JESUS</t>
  </si>
  <si>
    <t>CONTR.1933-1</t>
  </si>
  <si>
    <t>Grupo Winke, SRL</t>
  </si>
  <si>
    <t>131622501</t>
  </si>
  <si>
    <t>B1500000005</t>
  </si>
  <si>
    <t>AYUNTAMIENTO DEL DISTRITO MUNICIPAL CRISTO REY DE GUARAGUAO</t>
  </si>
  <si>
    <t>430038873</t>
  </si>
  <si>
    <t>B1500000006</t>
  </si>
  <si>
    <t>RECO SOLIDOS, DIS MUN CR DE GUA, OFIC.DGA,1463-2021*</t>
  </si>
  <si>
    <t>MODESTO PINEDA MILIANO</t>
  </si>
  <si>
    <t>CONTR. 1889-1</t>
  </si>
  <si>
    <t>TERESA ALTAGRACIA PEÑA SILVERIO</t>
  </si>
  <si>
    <t>CONTR. 1821-1</t>
  </si>
  <si>
    <t>CARLOS ANTONIO CASTILLO ALMONTE</t>
  </si>
  <si>
    <t>cONTR. 1614-2</t>
  </si>
  <si>
    <t>PEDRO NOLASCO PEREZ HEREDIA</t>
  </si>
  <si>
    <t>CONTR. 1143--2</t>
  </si>
  <si>
    <t>ANNERYS MARINA CASTILLO PEÑA</t>
  </si>
  <si>
    <t>CONTR. 1880-1</t>
  </si>
  <si>
    <t>CARMELA DE LA CRUZ</t>
  </si>
  <si>
    <t>CONTR. 1872-1</t>
  </si>
  <si>
    <t>GIL CORONADO DE LA CRUZ DE LEON</t>
  </si>
  <si>
    <t>CONTR. 1882-1</t>
  </si>
  <si>
    <t>DANIEL  EMILIO CASTILLO SANCHEZ</t>
  </si>
  <si>
    <t>CONTR.1879-1</t>
  </si>
  <si>
    <t>RAFAEL SILFREDO VASQUEZ SANCHEZ</t>
  </si>
  <si>
    <t>CONTR.1099-1</t>
  </si>
  <si>
    <t>DIONICIO RAFAEL CRUZ</t>
  </si>
  <si>
    <t>CONTR. 1910-1</t>
  </si>
  <si>
    <t>FRANCISCO BERNARDO LEIZON CRUZ</t>
  </si>
  <si>
    <t>CONTR. 1836-1</t>
  </si>
  <si>
    <t>DANILO DE JESUS BONILLA FERNANDEZ</t>
  </si>
  <si>
    <t>CONTR. 0841-2</t>
  </si>
  <si>
    <t>CONTR. 1253-2</t>
  </si>
  <si>
    <t>JOSE PITON ESPINAL</t>
  </si>
  <si>
    <t>CONTR. 1038-1</t>
  </si>
  <si>
    <t>MARTHA YUELISE MATEO OLEAGA</t>
  </si>
  <si>
    <t>CONTR. 1843-1</t>
  </si>
  <si>
    <t>COSME LANTIGUA</t>
  </si>
  <si>
    <t>CONTR. 1873-1</t>
  </si>
  <si>
    <t>GILBERTO JAVIER SARANTE</t>
  </si>
  <si>
    <t>CONTR. 1871-1</t>
  </si>
  <si>
    <t>ONULFO CAMPOS SANTANA</t>
  </si>
  <si>
    <t>CONTR. 1818-1</t>
  </si>
  <si>
    <t>OF. DIGEDED-612-2021</t>
  </si>
  <si>
    <t>DISTRITO MUNICIPAL DE VILLA ELISA</t>
  </si>
  <si>
    <t>408000643</t>
  </si>
  <si>
    <t>B1500000036</t>
  </si>
  <si>
    <t>RECO SOLIDOS, AYUN MUN VILLA EL OFIC.DGA,1465-2021</t>
  </si>
  <si>
    <t>OF. DIGEDED-614-2021</t>
  </si>
  <si>
    <t>TRANSF.9  A LAS JUNTAS DE CENTROS EDUCATIVOS, SEPT. 2021</t>
  </si>
  <si>
    <t>OFIC.#613/2021</t>
  </si>
  <si>
    <t>AR Caribbean Communications, S.R.L.</t>
  </si>
  <si>
    <t>130863172</t>
  </si>
  <si>
    <t>B1500000002.</t>
  </si>
  <si>
    <t>B1500000002.NULA</t>
  </si>
  <si>
    <t>DISTRITO MUNICIPAL PALO VERDE</t>
  </si>
  <si>
    <t>430058548</t>
  </si>
  <si>
    <t>SERV. DE RECOLECCION DE DESECHOS SOLIDOS JULI-OCTUB.21</t>
  </si>
  <si>
    <t>JUNTA MUNICIPAL DISTRITO SAN LUIS</t>
  </si>
  <si>
    <t>430017809</t>
  </si>
  <si>
    <t>B1500000021</t>
  </si>
  <si>
    <t>RECOLECCIÓN RESIDUO SÓLIDO MAR/DIC.2017</t>
  </si>
  <si>
    <t>RECOLECCIÓN RESIDUO SÓLIDO ENE/DIC.2019</t>
  </si>
  <si>
    <t>RECOLECCIÓN RESIDUO SÓLIDO ENE/DIC.2020</t>
  </si>
  <si>
    <t>RECOLECCIÓN RESIDUO SÓLIDO ENE/OCT.2021</t>
  </si>
  <si>
    <t>RECOLECCIÓN RESIDUO SÓLIDO ENE/DIC.2018</t>
  </si>
  <si>
    <t>CONTR.0548/1032</t>
  </si>
  <si>
    <t>CONTR.0039-00335</t>
  </si>
  <si>
    <t>FUNDACIÓN DE DESARROLLO DE LA PROVINCIA MONTE PLATA INC</t>
  </si>
  <si>
    <t>401511525</t>
  </si>
  <si>
    <t>NOTA TRAM.N°843-2021</t>
  </si>
  <si>
    <t>COOPERACIÓN A FUNDEMOPLA PARA FESTIVAL DE ARTES VISUALES.</t>
  </si>
  <si>
    <t>AYUNTAMIENTO MUNICIPAL DAJABON</t>
  </si>
  <si>
    <t>408000198</t>
  </si>
  <si>
    <t>RECOLECCIÓN RESIDUO SÓLIDO JUL/OCT.2021</t>
  </si>
  <si>
    <t>JONATAN  EMMANUEL  PAULA TAVERAS</t>
  </si>
  <si>
    <t>CONTR. 0041-ANTICIPO</t>
  </si>
  <si>
    <t>RAMON ANTONIO CANDELARIO ESTRELLA</t>
  </si>
  <si>
    <t>CONTR.2353/000450</t>
  </si>
  <si>
    <t>JUNTA DISTRITO MUNICIPAL LA VICTORIA</t>
  </si>
  <si>
    <t>430010812</t>
  </si>
  <si>
    <t>REC. DESECHO SOLIDO MARZO 2017 HASTA DIC. 2017 OF.1705-2021</t>
  </si>
  <si>
    <t>REC. DESECHO SOLIDO ENERO 2018 HASTA DIC. 2018 OF.1705-2021</t>
  </si>
  <si>
    <t>REC. DESECHO SOLIDO ENERO 2019 HASTA DIC. 2019 OF.1705-2021</t>
  </si>
  <si>
    <t>REC. DESECHO SOLIDO ENERO 2020 HASTA DIC. 2020 OF.1705-2021</t>
  </si>
  <si>
    <t>REC. DESECHO SOLIDO ENERO 2021 HASTA OCT. 2021 OF.1705-2021</t>
  </si>
  <si>
    <t>OFIC.#310/2021</t>
  </si>
  <si>
    <t>PAGO TRANSPORTE A LA DIR. DE ACREDITACION DE CENTROS EDUC.</t>
  </si>
  <si>
    <t>RAYROBERT TORRES OTAÑES</t>
  </si>
  <si>
    <t>CONTR.0084/000546</t>
  </si>
  <si>
    <t>CONTR. 3019-2</t>
  </si>
  <si>
    <t>AYUNTAMIENTO MUNICIPAL DE SOSUA</t>
  </si>
  <si>
    <t>405001544</t>
  </si>
  <si>
    <t>B1500000061</t>
  </si>
  <si>
    <t>SERVICIOS DE RECOLECCION DE DESECHOS SOLIDOS,  OCTUBRE 2021</t>
  </si>
  <si>
    <t>SERVICIOS DE RECOLECCION DE DESECHOS SOLIDOS,  NOVIEMB 2021</t>
  </si>
  <si>
    <t>OFIC.DACE-311/2021</t>
  </si>
  <si>
    <t>PASAJE PARA REGIONALES Y DISTRITOS</t>
  </si>
  <si>
    <t>F &amp; G OFFICE SOLUTION S.R.L.</t>
  </si>
  <si>
    <t>130452032</t>
  </si>
  <si>
    <t>B1500000904</t>
  </si>
  <si>
    <t>AYUNTAMIENTO DE PALMAREJO VILLA LINDA</t>
  </si>
  <si>
    <t>430044768</t>
  </si>
  <si>
    <t>SERVICIO DE RECOLECCION DE DESECHOS SOLIDOS, A LOS CENTROS E</t>
  </si>
  <si>
    <t>B1500000031</t>
  </si>
  <si>
    <t>B1500000032</t>
  </si>
  <si>
    <t>DEVENG. N°9150/2021</t>
  </si>
  <si>
    <t>TRANSF. A LAS ASOC. SIN FINES DE LUCRO, MES DE AGOST/2021.</t>
  </si>
  <si>
    <t>MARIANELA LORA MAYI</t>
  </si>
  <si>
    <t>DGGF#279, CONTR.1272</t>
  </si>
  <si>
    <t>TRES ACTOS DE COMPROBACION DE NOTARIO</t>
  </si>
  <si>
    <t>B1500112882</t>
  </si>
  <si>
    <t>PAGO DE SERV  NOV 2021.</t>
  </si>
  <si>
    <t>PAGO DE SERV  NOV 2021</t>
  </si>
  <si>
    <t>B1500113533</t>
  </si>
  <si>
    <t>PAGO DE SERV NOV 2021</t>
  </si>
  <si>
    <t>RAUL RUFINO MARTINEZ LOPEZ</t>
  </si>
  <si>
    <t>CONTR. 3206-1*</t>
  </si>
  <si>
    <t>ANTONIO MANUEL GOMEZ</t>
  </si>
  <si>
    <t>CONTR. 3226-1</t>
  </si>
  <si>
    <t>REINA MARGARITA NUÑEZ DE RAMIREZ</t>
  </si>
  <si>
    <t>CONTR. 3164-1</t>
  </si>
  <si>
    <t>NEIDA LOPEZ RODRIGUEZ</t>
  </si>
  <si>
    <t>CONTR.  3166-1</t>
  </si>
  <si>
    <t>CONTR. 3093-1*</t>
  </si>
  <si>
    <t>ERMENEGILDO RUBIO</t>
  </si>
  <si>
    <t>CONTR. 3204-1</t>
  </si>
  <si>
    <t>JULIO PICHARDO MANZANO.</t>
  </si>
  <si>
    <t>CONTR. 3203-1</t>
  </si>
  <si>
    <t>ERNESTO NUÑEZ DE LA CRUZ</t>
  </si>
  <si>
    <t>CONTR. 3119-1</t>
  </si>
  <si>
    <t>CONTR. 3120-1</t>
  </si>
  <si>
    <t>CONTR. 3125-1</t>
  </si>
  <si>
    <t>SIMEON APOLINAR ROSA ORTIZ</t>
  </si>
  <si>
    <t>CONTR.  3076-1</t>
  </si>
  <si>
    <t>JOSE LUIS DIAZ CEBALLOS</t>
  </si>
  <si>
    <t>CONTR. 3198-1</t>
  </si>
  <si>
    <t>JUAN FRANCISCO ORTIZ PAULINO</t>
  </si>
  <si>
    <t>CONTR. 3148-1</t>
  </si>
  <si>
    <t>JOSE PAULINO PAULINO</t>
  </si>
  <si>
    <t>CONTR. 3126-1</t>
  </si>
  <si>
    <t>DANILO SALAZAR THOMAS</t>
  </si>
  <si>
    <t>CONTR. 3132-1</t>
  </si>
  <si>
    <t>WILSON ALVARADO ALMEYDA</t>
  </si>
  <si>
    <t>CONTR. 3082-1</t>
  </si>
  <si>
    <t>DAVID MEDINA FERRERAS</t>
  </si>
  <si>
    <t>CONTR. 3068-1</t>
  </si>
  <si>
    <t>YENDRY MANUEL UREÑA ROSARIO</t>
  </si>
  <si>
    <t>DANIEL VENTURA</t>
  </si>
  <si>
    <t>CONTR-0183-1</t>
  </si>
  <si>
    <t>DAMIAN TIBURCIO RIVERA MALENO</t>
  </si>
  <si>
    <t>CONTR. 0069-1</t>
  </si>
  <si>
    <t>CONTR. 0038-1</t>
  </si>
  <si>
    <t>PURO MATOS VALERA</t>
  </si>
  <si>
    <t>CONTR-0193-1</t>
  </si>
  <si>
    <t>JULIO DE BERAS DE LA CRUZ</t>
  </si>
  <si>
    <t>CONTR. 0234-1</t>
  </si>
  <si>
    <t>DANIEL AUGUSTO RODRIGUEZ INFANTE</t>
  </si>
  <si>
    <t>CONTR-0043-1</t>
  </si>
  <si>
    <t>JOSE MANUEL GOMEZ LUCIANO</t>
  </si>
  <si>
    <t>CONTR. 3238-1</t>
  </si>
  <si>
    <t>PATRICIA DOLORES CABRAL TEJADA</t>
  </si>
  <si>
    <t>CONTR. 0059-1</t>
  </si>
  <si>
    <t>MARIA DE LOS SANTOS  TEJADA TEJADA</t>
  </si>
  <si>
    <t>CONTR-0049-1.</t>
  </si>
  <si>
    <t>EDWIN AHMET CANAAN GOMEZ</t>
  </si>
  <si>
    <t>CONTR. 0098-1</t>
  </si>
  <si>
    <t>CARMEN YANET NAVARRO</t>
  </si>
  <si>
    <t>CONTR. 0057-1</t>
  </si>
  <si>
    <t>JOSE EUGENIO CABRERA CRUEL</t>
  </si>
  <si>
    <t>CONTR. 0101-1</t>
  </si>
  <si>
    <t>JUAN ANTONIO PEREZ RODRIGUEZ</t>
  </si>
  <si>
    <t>CONTR. 3375-1</t>
  </si>
  <si>
    <t>JUAN ALBERTO RAMOS CASTRO</t>
  </si>
  <si>
    <t>CONTR. 3281-1</t>
  </si>
  <si>
    <t>CONTR-0184-1</t>
  </si>
  <si>
    <t>CONTR. 0097-1*</t>
  </si>
  <si>
    <t>CONTR-0189-1</t>
  </si>
  <si>
    <t>GENIS SEPULVEDA FELIZ</t>
  </si>
  <si>
    <t>CONTR. 0221-1</t>
  </si>
  <si>
    <t>MERCEDES MARIA BREA SALAS</t>
  </si>
  <si>
    <t>CONTR. 0255-1</t>
  </si>
  <si>
    <t>DAMARIS ALTAGRACIA RODRIGUEZ INFANTE</t>
  </si>
  <si>
    <t>CONTR-0047-1</t>
  </si>
  <si>
    <t>JOSE MIGUEL RODRIGUEZ YNFANTE</t>
  </si>
  <si>
    <t>CONTR. 0056-1</t>
  </si>
  <si>
    <t>PABLO JOSE ANTONIO ROSARIO</t>
  </si>
  <si>
    <t>CONTR. 0103-1</t>
  </si>
  <si>
    <t>B1500000131</t>
  </si>
  <si>
    <t>PAGO NOTARIZACIÓN , CONSUTORIA JURÍDICA</t>
  </si>
  <si>
    <t>PAOLA TERESA PIMENTEL BAUTISTA</t>
  </si>
  <si>
    <t>CONTR. 171-5</t>
  </si>
  <si>
    <t>CONTR. 171-5 NULA</t>
  </si>
  <si>
    <t>JUAN CARLOS PIMENTEL PACHECO</t>
  </si>
  <si>
    <t>CONTR.390-15</t>
  </si>
  <si>
    <t>DGEP # 266-2021</t>
  </si>
  <si>
    <t>PAGO PARA APOYO FINANCIERO</t>
  </si>
  <si>
    <t>OFIC. DGEP #343-2021</t>
  </si>
  <si>
    <t>PAGO DE PASAJES A TECN REGIONALES, OFIC. DGEP #343-2021</t>
  </si>
  <si>
    <t>OF.DGEP N°372-2021</t>
  </si>
  <si>
    <t>TRANSPORTE Y ALIMENTACIÓN A TÉCN. REGIONALES, DISTRITALES.</t>
  </si>
  <si>
    <t>ELLIS BLAIBER TERRERO BRITO</t>
  </si>
  <si>
    <t>CONTR.2093-12</t>
  </si>
  <si>
    <t>MARCIA ALEXANDRA CALDERON DE BREA</t>
  </si>
  <si>
    <t>CONTR.0004-19/AD-486</t>
  </si>
  <si>
    <t>SERVIA NOEMI DEL JESUS CORDERO DE LOS SANTOS</t>
  </si>
  <si>
    <t>CONTR.625-13/AD-481</t>
  </si>
  <si>
    <t>RAFAEL ALEJANDRO HERNANDEZ PADILLA</t>
  </si>
  <si>
    <t>CONTR.444-8/AD.424</t>
  </si>
  <si>
    <t>OF.DGEP N°338-2021</t>
  </si>
  <si>
    <t>APORTE DE COORDINADORES REGIONALES Y DISTRITALES.</t>
  </si>
  <si>
    <t>SANTA ANA GUZMAN UBRI DE DE LOS SANTOS</t>
  </si>
  <si>
    <t>CONTR.0149-16</t>
  </si>
  <si>
    <t>OFIC. Num. 818-2021</t>
  </si>
  <si>
    <t>PAGO DE VIATICOS</t>
  </si>
  <si>
    <t>A.Z.PRINT SHOP, S.R.L</t>
  </si>
  <si>
    <t>131407552</t>
  </si>
  <si>
    <t>B1500001181-NULO</t>
  </si>
  <si>
    <t>CONTR.0239-ANTICIPO.</t>
  </si>
  <si>
    <t>CONTR.0236 ANTICIPO</t>
  </si>
  <si>
    <t>20% ANTICIPO- REPARACIÓN BUTACAS ESCOLARES</t>
  </si>
  <si>
    <t>PREH INDUSTRIAL SRL</t>
  </si>
  <si>
    <t>131417736</t>
  </si>
  <si>
    <t>CONTR.0301-ANTICIPO</t>
  </si>
  <si>
    <t>OFI-DGA 143/2022</t>
  </si>
  <si>
    <t>RECOLECCION DE DESECHOS SOLIDOS, CORRESP. AL MES DE DIC/2021</t>
  </si>
  <si>
    <t>IAPE Dominicana, SRL</t>
  </si>
  <si>
    <t>132067584</t>
  </si>
  <si>
    <t>B1500000103.</t>
  </si>
  <si>
    <t>PREFABRICADOS INDUSTRIALES DE ACERO PREACERO, SRL</t>
  </si>
  <si>
    <t>130835812</t>
  </si>
  <si>
    <t>CONTR.1381-19/AD.557</t>
  </si>
  <si>
    <t>DGA No. 409-2022</t>
  </si>
  <si>
    <t>SERVICIO DE RECOLECCION DE DESECHOS SOLIDOS</t>
  </si>
  <si>
    <t>LUIS ROBERTO GUIRADO SOSA</t>
  </si>
  <si>
    <t>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t>
  </si>
  <si>
    <t>ANDRICKSON &amp; BOHLER INGENIERIA S. R. L.</t>
  </si>
  <si>
    <t>130667128</t>
  </si>
  <si>
    <t>CONTR.0400-17-CORTE</t>
  </si>
  <si>
    <t>JAVIER ENRIQUE MENDEZ ROMERO.</t>
  </si>
  <si>
    <t>KELVIN DOMINGO GOMEZ MONTERO</t>
  </si>
  <si>
    <t>DGF-283-CONTR.139</t>
  </si>
  <si>
    <t>A &amp; S SOLUCIONES ELECTROMECANICA, S.R.L.</t>
  </si>
  <si>
    <t>130950832</t>
  </si>
  <si>
    <t>OFIC.#284, CONT.1526</t>
  </si>
  <si>
    <t>ACORAM, SRL</t>
  </si>
  <si>
    <t>131338879</t>
  </si>
  <si>
    <t>CONTR. 12372-2</t>
  </si>
  <si>
    <t>YUDERKA ALTAGRACIA TRINIDAD GONZALEZ</t>
  </si>
  <si>
    <t>CONTR.0139-11</t>
  </si>
  <si>
    <t>JC FUSION TECNOLOGICA SRL</t>
  </si>
  <si>
    <t>130344906</t>
  </si>
  <si>
    <t>B150000031-NULA</t>
  </si>
  <si>
    <t>JTC HYPER TECHNOLOGY EIRL</t>
  </si>
  <si>
    <t>131713483</t>
  </si>
  <si>
    <t>B1500000118-NULA</t>
  </si>
  <si>
    <t>B1500161667</t>
  </si>
  <si>
    <t>SERVICIOS TELEFONICOS, FUERA DE SUMARIA, MES DE FEBRERO 2022</t>
  </si>
  <si>
    <t>ALMACEN DE DEPOSITO FISCAL Y GENERAL LAS AMERICAS S A</t>
  </si>
  <si>
    <t>130163928</t>
  </si>
  <si>
    <t>B1500000213</t>
  </si>
  <si>
    <t>GODSEND COMERCIAL SRL</t>
  </si>
  <si>
    <t>131021255</t>
  </si>
  <si>
    <t>B1500000039-NULA</t>
  </si>
  <si>
    <t>B1500000108-NULO</t>
  </si>
  <si>
    <t>B1500000045</t>
  </si>
  <si>
    <t>B1500000045 NULA</t>
  </si>
  <si>
    <t>PILOTO AGROINDUSTRIAL, S R L</t>
  </si>
  <si>
    <t>130209669</t>
  </si>
  <si>
    <t>B1500000133</t>
  </si>
  <si>
    <t>B1500000134</t>
  </si>
  <si>
    <t>B1500000135</t>
  </si>
  <si>
    <t>B1500000133 -NULO</t>
  </si>
  <si>
    <t>B1500000134 - NULO</t>
  </si>
  <si>
    <t>B1500000135 - NULO</t>
  </si>
  <si>
    <t>AUTO REPUESTOS 2G, SRL</t>
  </si>
  <si>
    <t>122005684</t>
  </si>
  <si>
    <t>B1500000089</t>
  </si>
  <si>
    <t>SERVICIOS REPARACION Y/O MANTENIMIENTO VEHICULOS</t>
  </si>
  <si>
    <t>LIBR.#5164/2022</t>
  </si>
  <si>
    <t>TRANSF. A LAS ESCUELAS ESPECIALES MES MARZO 2022.</t>
  </si>
  <si>
    <t>HOGAR DOÑA CHUCHA</t>
  </si>
  <si>
    <t>430007994</t>
  </si>
  <si>
    <t>LIB. # 5159-2022</t>
  </si>
  <si>
    <t>TRANSFERENCIA A LAS SOCIACIONES SIN FINES DE LUCRO</t>
  </si>
  <si>
    <t>B1500167262</t>
  </si>
  <si>
    <t>SERVICIO DE TELEFONIA Y DATA CORRESP. AL MES DE ABRIL/22</t>
  </si>
  <si>
    <t>B1500167265</t>
  </si>
  <si>
    <t>SERVICIO DE DATA CORRESP. AL MES DE ABRIL 2022</t>
  </si>
  <si>
    <t>B1500001181.</t>
  </si>
  <si>
    <t>CONTR. 1129-28</t>
  </si>
  <si>
    <t>494218965</t>
  </si>
  <si>
    <t xml:space="preserve"> CONTRATO #0501-40</t>
  </si>
  <si>
    <t>B1500000078</t>
  </si>
  <si>
    <t>OFIC.DIGEDED-289/22</t>
  </si>
  <si>
    <t>VIATICO,COMBUSTIBLE,PEAJE</t>
  </si>
  <si>
    <t>OF.DGEA N°133-2022</t>
  </si>
  <si>
    <t>PAGO TRANSPORTE, DIRECC. GRAL.EDUC. DE JÓVENES Y ADULTOS</t>
  </si>
  <si>
    <t>AYUNTAMIENTO DEL MUNICIPIO SALCEDO</t>
  </si>
  <si>
    <t>407000039</t>
  </si>
  <si>
    <t>B1500000177*</t>
  </si>
  <si>
    <t>SERV. RECOL. DESECHOS SOLIDOS CORRESP. ENE-DIC/2018</t>
  </si>
  <si>
    <t>B1500000178*</t>
  </si>
  <si>
    <t>SERV. RECOL. DESECHOS SOLIDOS CORRESP. ENE-DIC/2019</t>
  </si>
  <si>
    <t>B1500000179*</t>
  </si>
  <si>
    <t>SERV. RECOL. DESECHOS SOLIDOS CORRESP. ENE-DIC/2020</t>
  </si>
  <si>
    <t>B1500000180*</t>
  </si>
  <si>
    <t>SERV. RECOL. DESECHOS SOLIDOS CORRESP. ENE-DIC/2021</t>
  </si>
  <si>
    <t>OFIC.DGEP-168-2022</t>
  </si>
  <si>
    <t>VIATICOS DIR. GENERAL ED PRIMARIA OFIC.DGEP-168-2022</t>
  </si>
  <si>
    <t>JOHANNY DOMINGUEZ GARCIA</t>
  </si>
  <si>
    <t>ANTIPO-ADENDA-0175</t>
  </si>
  <si>
    <t>B1500000178</t>
  </si>
  <si>
    <t>SERVICIO INTERNET BARAHONA, MAO, SAN FCO, MES JUN./2022.</t>
  </si>
  <si>
    <t>B1500000211.</t>
  </si>
  <si>
    <t>RECOLECCION DESECHOS SOLIDOS, PERIODO DE 01/2022 A 04/2022</t>
  </si>
  <si>
    <t>AYUNTAMIENTO MUNICIPAL DE VILLA VASQUEZ</t>
  </si>
  <si>
    <t>408000104</t>
  </si>
  <si>
    <t>B1500000007.</t>
  </si>
  <si>
    <t>RECOLECCION DESECHOS SOLIDOS, PERIODO DE 01/2022 A 5/2022</t>
  </si>
  <si>
    <t>B1500000163</t>
  </si>
  <si>
    <t>CLARA ROSEMARY DE LA CRUZ VERAS</t>
  </si>
  <si>
    <t>PAGO DE NOTARIZACIÓN / CONSUTORIA JURÍDICA</t>
  </si>
  <si>
    <t>OFI-DATE 429/2022</t>
  </si>
  <si>
    <t>VIATICOS AL PERSONAL A LA DIR. DE ACREDITACION Y TITULACION</t>
  </si>
  <si>
    <t>DEV-7157-1/2022.</t>
  </si>
  <si>
    <t>TRANSF. A ESCUELAS LABORALES, MES MAYO 2022.</t>
  </si>
  <si>
    <t>Simbel SRL</t>
  </si>
  <si>
    <t>132218401</t>
  </si>
  <si>
    <t>B1500000183</t>
  </si>
  <si>
    <t>SERVICIO DE ADM. DE CONECTIVIDAD, MES DE JULIO 2022.</t>
  </si>
  <si>
    <t>TORCLOW, S.R.L</t>
  </si>
  <si>
    <t>131285244</t>
  </si>
  <si>
    <t>B1500000060.</t>
  </si>
  <si>
    <t>OFIC.DGA-1791/2022</t>
  </si>
  <si>
    <t>SERVICIO AGUA POTABLE MES DE JULIO 2022</t>
  </si>
  <si>
    <t>NELSON RUDYS CASTILLO OGANDO</t>
  </si>
  <si>
    <t>B1500000104</t>
  </si>
  <si>
    <t>PARTICIPACION EN DOS PROCESOS DE LICITACION CON TRASLADO DE</t>
  </si>
  <si>
    <t>B1500000057</t>
  </si>
  <si>
    <t>B1500000058</t>
  </si>
  <si>
    <t>CARMEN SORIANO COTES</t>
  </si>
  <si>
    <t>CONSTRUCTORA DE VIAS, SRL</t>
  </si>
  <si>
    <t>130765995</t>
  </si>
  <si>
    <t>CONTR.690/0005/465</t>
  </si>
  <si>
    <t>Maxibodegas Eop Del Caribe, SRL</t>
  </si>
  <si>
    <t>131132057</t>
  </si>
  <si>
    <t>B1500001229</t>
  </si>
  <si>
    <t>JOSE FRANCISCO CABRERA TINEO</t>
  </si>
  <si>
    <t>CENTRO DE INVESTIGACION PARA LA ACCION FEMENINA (CIPAF)</t>
  </si>
  <si>
    <t>401503621</t>
  </si>
  <si>
    <t>B1500000111</t>
  </si>
  <si>
    <t>PEDRO JOSE RODRIGUEZ MORIS</t>
  </si>
  <si>
    <t>ADENDA.116/CONTR.331</t>
  </si>
  <si>
    <t>YUDITH ALTAGRACIA  JAVIER MORILLO</t>
  </si>
  <si>
    <t>CONTR.4241-06</t>
  </si>
  <si>
    <t>JULIO CESAR CARRION MONTAS</t>
  </si>
  <si>
    <t>CONTR. 634-8 CORTE</t>
  </si>
  <si>
    <t>MERCEDES ALTAGRACIA FERMIN POLONIA</t>
  </si>
  <si>
    <t>CONTR. 12306-11-NULA</t>
  </si>
  <si>
    <t>DANIEL NIVAR</t>
  </si>
  <si>
    <t>CONTR.12360 Y 271-12</t>
  </si>
  <si>
    <t>AYUNTAMIENTO MUNICIPAL DE BANI</t>
  </si>
  <si>
    <t>415000124</t>
  </si>
  <si>
    <t>B1500003042</t>
  </si>
  <si>
    <t>RECOLECC. DESECHOS SÓLIDOS, MES AGOSTO 2022.</t>
  </si>
  <si>
    <t>CESAR ANGOMAS SUERO</t>
  </si>
  <si>
    <t>OFICIO DGMIE 1378-22</t>
  </si>
  <si>
    <t>B1500000113</t>
  </si>
  <si>
    <t>SERVICIO REPARACION Y/O MANTENIMIENTO VEHICULOS ME</t>
  </si>
  <si>
    <t>INVERSIONES EXPRESS S. A.</t>
  </si>
  <si>
    <t>122006923</t>
  </si>
  <si>
    <t>B1500000067</t>
  </si>
  <si>
    <t>OFIC.#DGEP-384/2022.</t>
  </si>
  <si>
    <t>TRANSFERENCIA A LOS TECNICOS REGIONALES</t>
  </si>
  <si>
    <t>B1500000067 NULA</t>
  </si>
  <si>
    <t>OFIC.#DGTIC.506/2022</t>
  </si>
  <si>
    <t>VIATICOS AL PERSONAL QUE ESTARAN PARTICIPANDO EN LAS RUTAS P</t>
  </si>
  <si>
    <t>OFICIO DGA 3399-2022</t>
  </si>
  <si>
    <t>SERVICIO AGUA POTABLE MES DE SEPTIEMBRE 2022</t>
  </si>
  <si>
    <t>TAMAYO YEPEZ GONZALEZ</t>
  </si>
  <si>
    <t>OFIC.#DG-533/2022</t>
  </si>
  <si>
    <t>PHILANA CONSULTING GROUP, SRL</t>
  </si>
  <si>
    <t>130954402</t>
  </si>
  <si>
    <t>OFI-DIGEDED 601/2022</t>
  </si>
  <si>
    <t>TRANSFERENCIA #12 A JUNTAS DE DIST. EDUC, MES DICIEMBRE/2022</t>
  </si>
  <si>
    <t>TRANSPORTE Y EXCURSIONES REYES HERNANDEZ</t>
  </si>
  <si>
    <t>131819834</t>
  </si>
  <si>
    <t>CONTR.0163-NULA</t>
  </si>
  <si>
    <t>OFI-DEGD 0362/2022</t>
  </si>
  <si>
    <t>PASAJE AL PERSONAL DE LA DIR. DE EQUIDAD DE GENERO Y DES.</t>
  </si>
  <si>
    <t>ENVASES 2000 SRL</t>
  </si>
  <si>
    <t>101786116</t>
  </si>
  <si>
    <t>B1500000063</t>
  </si>
  <si>
    <t>B1500000064</t>
  </si>
  <si>
    <t>B1500000063 NULA</t>
  </si>
  <si>
    <t>B1500000064 NULA</t>
  </si>
  <si>
    <t>KAPEMERO COMERCIAL, SRL</t>
  </si>
  <si>
    <t>13053658</t>
  </si>
  <si>
    <t>cONTR.0411-2022</t>
  </si>
  <si>
    <t>HUMBERTO ARISMENDI CASTILLO TERRERO</t>
  </si>
  <si>
    <t>CONTR. 0016-71</t>
  </si>
  <si>
    <t>CONTR. 0016-71-NULA</t>
  </si>
  <si>
    <t>OFI-DGEA 306/2022</t>
  </si>
  <si>
    <t>VIATICO Y TRANSPORTE A LA DIR. DE EDUC. DE JEVENES Y ADULTOS</t>
  </si>
  <si>
    <t>CONTR. 0995-18</t>
  </si>
  <si>
    <t xml:space="preserve"> CONTR. 0995-18.NULA</t>
  </si>
  <si>
    <t>MAYRA ESTHER GARCIA RODRIGUEZ</t>
  </si>
  <si>
    <t>ENTREGA DE CINCUENTA Y UN (51) ACTOS DE LICITACIONES DE LOS</t>
  </si>
  <si>
    <t>JOSE ANTONIO TELEMIN PAULA</t>
  </si>
  <si>
    <t>CONTR.1412-49</t>
  </si>
  <si>
    <t>B1500183956</t>
  </si>
  <si>
    <t>SERVICIO TELEF. Y DATA MES AGOSTO 2022</t>
  </si>
  <si>
    <t>HOGARES LUTERANOS EL BUEN PASTOR INC</t>
  </si>
  <si>
    <t>430092959</t>
  </si>
  <si>
    <t>ALQUILER LOCAL, CORRESP. DESDE ENERO/SEPT. 2022</t>
  </si>
  <si>
    <t>OFIC.#DEGD-0394/2022</t>
  </si>
  <si>
    <t>PASAJE EN LAS 18 REGIONALES Y 122 DISTRITOS EDUCATIVOS P/LA</t>
  </si>
  <si>
    <t>FRANKLING RAFAEL  CONTRERAS MARTE</t>
  </si>
  <si>
    <t>DPCAF-358-2022</t>
  </si>
  <si>
    <t>Intelecta S.R.L.</t>
  </si>
  <si>
    <t>124026522</t>
  </si>
  <si>
    <t>B1500000008-NULA</t>
  </si>
  <si>
    <t>ANULADA POR ERROR DEPARTAMENTAL</t>
  </si>
  <si>
    <t>ADQUISICION DE MOBILIARIO ESCOLAR P/EQUIPAMIENTO D</t>
  </si>
  <si>
    <t>CONTR.0644 Y 2538-66</t>
  </si>
  <si>
    <t>ALQ. LOCAL CORRESP. DESDE AGOSTO 2021 A JULIO 2022</t>
  </si>
  <si>
    <t>OFIC.DGPC.460-2022</t>
  </si>
  <si>
    <t>VIATICOS DIR.PARTICIPACION COMUNITARIA ,OFIC.DGPC.460-2022</t>
  </si>
  <si>
    <t>OFIC.DPCAF.364-2022</t>
  </si>
  <si>
    <t>VIATICOS DEPTO DE PATRIMO Y CON DE AC F,OFIC.DPCAF.364-2022</t>
  </si>
  <si>
    <t>OFIC.#DGES-488/2022</t>
  </si>
  <si>
    <t>SUSTENTACION , DE LA JORNADA DE FORMACION 2022"PLANIFICANDO</t>
  </si>
  <si>
    <t>B1500000332</t>
  </si>
  <si>
    <t>B1500000333</t>
  </si>
  <si>
    <t>B1500000334</t>
  </si>
  <si>
    <t>B1500000329</t>
  </si>
  <si>
    <t>RECOLECCIÓN RESIDUOS SÓLIDOS 2020</t>
  </si>
  <si>
    <t>B1500000340</t>
  </si>
  <si>
    <t>B1500000330</t>
  </si>
  <si>
    <t>B1500000331</t>
  </si>
  <si>
    <t>B1500000341</t>
  </si>
  <si>
    <t>RECOLECCIÓN RESIDUOS SÓLIDOS ABR-DIC.2019</t>
  </si>
  <si>
    <t>CONSTRUCTORA NUÑEZ VALOY, SRL</t>
  </si>
  <si>
    <t>101837561</t>
  </si>
  <si>
    <t>CONTR.2377-6 RESC</t>
  </si>
  <si>
    <t>CUBICACION #6 RESCISION</t>
  </si>
  <si>
    <t>SEVERIANO CUELLO PÉREZ</t>
  </si>
  <si>
    <t>CONTR. 0095-2</t>
  </si>
  <si>
    <t>ALQ. LOCAL CORRESP. A LOS MESES OCT.-DIC./2022</t>
  </si>
  <si>
    <t>B1500045918</t>
  </si>
  <si>
    <t>PAGO INTERNET MES NOVIEMBRE/2022.</t>
  </si>
  <si>
    <t>ANA MERCEDES BLANCO RODRIGUEZ</t>
  </si>
  <si>
    <t>CONTR.3061-1</t>
  </si>
  <si>
    <t>10% PAGO RESTANTE COMPPRA TERRENO</t>
  </si>
  <si>
    <t>CONTR. 3061 NULA</t>
  </si>
  <si>
    <t>ANULADA POR ERROR EN EL MONTO</t>
  </si>
  <si>
    <t>MIGUEL GUERRERO RAMIREZ</t>
  </si>
  <si>
    <t>CONTR.0509-1</t>
  </si>
  <si>
    <t>40% PAGO RESTANTE TERRENO</t>
  </si>
  <si>
    <t>GUANKARA DE INVERSIONES SRL</t>
  </si>
  <si>
    <t>131306926</t>
  </si>
  <si>
    <t>B1500000207</t>
  </si>
  <si>
    <t>ADQ. DISPOSITIVOS TEC. (TABLETAS Y NEXBOOKS</t>
  </si>
  <si>
    <t>B1500000207-NULA</t>
  </si>
  <si>
    <t>ERROR EN FECHA</t>
  </si>
  <si>
    <t>OFIC.434/2022</t>
  </si>
  <si>
    <t>TRANSFERENCIAS A REGIONALES Y DISTRITALES POR COMBUSTIBLE</t>
  </si>
  <si>
    <t>INVERSIONES TEJEDA VALERA F D SRL.</t>
  </si>
  <si>
    <t>130738582</t>
  </si>
  <si>
    <t>B1500000527</t>
  </si>
  <si>
    <t>B1500000527-NULA</t>
  </si>
  <si>
    <t>MABEL CAROLINA PEÑA NUÑEZ</t>
  </si>
  <si>
    <t>CUBICACION #23 PRESUP. REFORMULADO</t>
  </si>
  <si>
    <t>Acuerdo 16-12-2022</t>
  </si>
  <si>
    <t>REG. PARA SALDO AL 30/11/22 SEGUN ACUERDO D/F 16-12-2022</t>
  </si>
  <si>
    <t>CONTR.0209 Y 0236-1</t>
  </si>
  <si>
    <t>50% PRIMER PAGOCOMPRA TERRENO</t>
  </si>
  <si>
    <t>B1500191183</t>
  </si>
  <si>
    <t>PAGO DE SERVICIO TELEFONICO MES DIC.2022, OFI. DGA.47-2023</t>
  </si>
  <si>
    <t>B1500191178</t>
  </si>
  <si>
    <t>B1500191178.</t>
  </si>
  <si>
    <t>B1500190483.</t>
  </si>
  <si>
    <t>OF.DPN-006-202333</t>
  </si>
  <si>
    <t>B1500000336</t>
  </si>
  <si>
    <t>B1500000335</t>
  </si>
  <si>
    <t>RECOLECCIÓN RESIDUOS SÓLIDOS ENE-2023.</t>
  </si>
  <si>
    <t>JONAEL GUZMAN VASQUEZ</t>
  </si>
  <si>
    <t>CONTR. 0088 Y 4715</t>
  </si>
  <si>
    <t>10% RESTANTE PAGO TERRENO</t>
  </si>
  <si>
    <t>OFIC-VDP-025/2023</t>
  </si>
  <si>
    <t>VIATICOS, PEAJE, Y COMBUSTIBLE AL PERSONAL QUE PARTICIPARA E</t>
  </si>
  <si>
    <t>Duma Group SRL</t>
  </si>
  <si>
    <t>131759467</t>
  </si>
  <si>
    <t>B1500000111.</t>
  </si>
  <si>
    <t>CAROLINA GARCIA GARCIA</t>
  </si>
  <si>
    <t>CONT.0108/0304-16 F</t>
  </si>
  <si>
    <t>ADENDA 0108/CONTR.0304-16 FINAL P.R.</t>
  </si>
  <si>
    <t>ALONZO COMERCIAL, SRL</t>
  </si>
  <si>
    <t>131168991</t>
  </si>
  <si>
    <t>B1500000138</t>
  </si>
  <si>
    <t>ADQUISICION DE BUTACAS INTEC III,P/EL AÑO ESCOLAR</t>
  </si>
  <si>
    <t>B1500000154</t>
  </si>
  <si>
    <t>B1500000158</t>
  </si>
  <si>
    <t>OFIC.DGSE-119/2023</t>
  </si>
  <si>
    <t>VIATICOS, SUSTENTACION Y TRANSPORTES A TECNICOS DOCENTE NACI</t>
  </si>
  <si>
    <t>OFIC.DGSE-119/2023.</t>
  </si>
  <si>
    <t>VIATICOS, SUSTENTACION Y TRANSPORTES A TECNICOS DOCENTE</t>
  </si>
  <si>
    <t>EDITORA LISTIN DIARIO S.A.</t>
  </si>
  <si>
    <t>101014334</t>
  </si>
  <si>
    <t>B1500007514</t>
  </si>
  <si>
    <t>OFI-DGCRRPP.022-2023 RENOVACION PERIODICO 08/01/23</t>
  </si>
  <si>
    <t>OFICIO DGA-523-2023</t>
  </si>
  <si>
    <t>B1500005994</t>
  </si>
  <si>
    <t>PAGO DE PUBLICACION DE ANUNCIO</t>
  </si>
  <si>
    <t>70% 1ER PAGO COMPRA TERRENO</t>
  </si>
  <si>
    <t>CUBICACION #16 PRESUP. REFORMULADO</t>
  </si>
  <si>
    <t>JUNTA MUNICIPAL SABANA BUEY</t>
  </si>
  <si>
    <t>430041092</t>
  </si>
  <si>
    <t>RECOLECC. DESECHOS SÓLIDOS, MES ENER./2018-DIC./2018</t>
  </si>
  <si>
    <t>NURIS JIMENEZ DE RODRIGUEZ</t>
  </si>
  <si>
    <t>CONTR. 0182-12</t>
  </si>
  <si>
    <t>ALQUILER LOCAL, CORRESP. MES DE ENERO Y FEBRE/2023</t>
  </si>
  <si>
    <t>CONTR.0095-2</t>
  </si>
  <si>
    <t>ALQ, LOCAL, CORRESP. ENERO Y FEB. 2023</t>
  </si>
  <si>
    <t>CONTR. 0095-2-NULA</t>
  </si>
  <si>
    <t>POR ERROR EN EL CONCEPTO</t>
  </si>
  <si>
    <t>CONTR.0095-2-NULA</t>
  </si>
  <si>
    <t>ERROR EN EL NUMERO SEGUENCIAL DE LA FACT.</t>
  </si>
  <si>
    <t>CONTR.0689-78</t>
  </si>
  <si>
    <t>ALQUILER LOCAL,CORRESP.MES DE ENERO Y FEBRERO 2023</t>
  </si>
  <si>
    <t>B1500007981</t>
  </si>
  <si>
    <t>CONTRATACION DIRECTA DE VARIOS PERIODICOS</t>
  </si>
  <si>
    <t>DOMINGO LEONTE GUZMAN ADAMES</t>
  </si>
  <si>
    <t>CONTR. 0066-4</t>
  </si>
  <si>
    <t>ALQ. LOCAL, CORRESP. ENERO HASTA FEBRERO 2023</t>
  </si>
  <si>
    <t>NICOLE SANTELISES ESTEVEZ</t>
  </si>
  <si>
    <t>CONTR.0067-4</t>
  </si>
  <si>
    <t>ALQUILER MES DE ENERO Y FEBRERO 2023</t>
  </si>
  <si>
    <t>MINISTERIO DE CULTURA</t>
  </si>
  <si>
    <t>401510367</t>
  </si>
  <si>
    <t>OFIC.#0279/2023</t>
  </si>
  <si>
    <t>APORTE DESFILE NACIONAL DE CARNAVAL Y XV FERIA INT. DEL LIBR</t>
  </si>
  <si>
    <t>ROSA IRIS SALA</t>
  </si>
  <si>
    <t>NESTOR ALBERTO DE LA ROSA HERNANDEZ</t>
  </si>
  <si>
    <t>CONTR.0080-03</t>
  </si>
  <si>
    <t>TORO BUSINESS CATALYST SRL</t>
  </si>
  <si>
    <t>CONTR.0548-ANTICIPO</t>
  </si>
  <si>
    <t>20% AVANCE</t>
  </si>
  <si>
    <t>JUAN JOSE ROSA PEÑA</t>
  </si>
  <si>
    <t>CONTRS.0049/0106-18</t>
  </si>
  <si>
    <t>E450000003503.</t>
  </si>
  <si>
    <t>SERVICIO DE TELEFONO  MES MARZO.2023, OFI. DGA.517-2023</t>
  </si>
  <si>
    <t>E450000004196*</t>
  </si>
  <si>
    <t>SERVICIO DE TELEFONO MES FEBRERO.2023, OFI. DGA.517-2023</t>
  </si>
  <si>
    <t>E450000003912.</t>
  </si>
  <si>
    <t>E450000004448-</t>
  </si>
  <si>
    <t>E450000004436.</t>
  </si>
  <si>
    <t>E450000003503-</t>
  </si>
  <si>
    <t>JOAN MANUEL PILLIER RODRIGUEZ</t>
  </si>
  <si>
    <t>CONTR.0092-15</t>
  </si>
  <si>
    <t>CUBICACION #15 FINAL</t>
  </si>
  <si>
    <t>DEV.#2657-2023.</t>
  </si>
  <si>
    <t>TRANSF. A LOS CENTR EDUC MODALIDAD ARTE, MES FEBRERO 2023.</t>
  </si>
  <si>
    <t>OFIC.#19/2023.</t>
  </si>
  <si>
    <t>GASOIL PARA MOVILIZAR ESTUDIANTES DEL DIST. EDUC. 10-02</t>
  </si>
  <si>
    <t>CONTR.0644 Y 2538-67</t>
  </si>
  <si>
    <t>ALQ. LOCAR, MESES. AGO./DIC. 2022 Y ENERO/MARZO/23</t>
  </si>
  <si>
    <t>B1500000138-N</t>
  </si>
  <si>
    <t>INVIRTIENDO ANULACION- INVIRTIENDO</t>
  </si>
  <si>
    <t>B1500000138-NULA-N</t>
  </si>
  <si>
    <t>INVIRTIENDO ANULACION POR ERROR EN CUENTA</t>
  </si>
  <si>
    <t>B1500000138-NULA</t>
  </si>
  <si>
    <t>ANULADA POR ERROR EN CUENTA</t>
  </si>
  <si>
    <t>B1500000138-</t>
  </si>
  <si>
    <t>INVIRTIENDO ANULACION</t>
  </si>
  <si>
    <t>CARMEN MARIA ALEJO GARCIA.</t>
  </si>
  <si>
    <t>CONTR.345-7-INTERMED</t>
  </si>
  <si>
    <t>DEV. #1630-2023.</t>
  </si>
  <si>
    <t>TRANSFERENCIA A LOS POLITECNICOS, MES DE ENERO 2023.</t>
  </si>
  <si>
    <t>YONI ANTONELY GARCIA SIERRA</t>
  </si>
  <si>
    <t>CUBICACION #15 PRESUP. REFORMULADO</t>
  </si>
  <si>
    <t>GRUPO FIAMMA, SRL</t>
  </si>
  <si>
    <t>130873453</t>
  </si>
  <si>
    <t>B1500000307</t>
  </si>
  <si>
    <t>BUTACAS PARA NIVEL BASICO INTEC II</t>
  </si>
  <si>
    <t>B1500000307-NULA</t>
  </si>
  <si>
    <t>LICEO CIENTIFICO DR. MIGUEL CANELA LAZARO</t>
  </si>
  <si>
    <t>430152234</t>
  </si>
  <si>
    <t>OFICIO VAF-369-2023</t>
  </si>
  <si>
    <t>APORTE AL LICEO CIENTIFICO DR.  MANUEL CANELA LAZARO</t>
  </si>
  <si>
    <t>JUAN CARLOS ARIAS GOMEZ</t>
  </si>
  <si>
    <t>CONTRS.0151/0113-19</t>
  </si>
  <si>
    <t>CONTR. 0677-2022</t>
  </si>
  <si>
    <t>PAGO DE DOS DEPOSITOS</t>
  </si>
  <si>
    <t>CONTR.0677-2022-NULA</t>
  </si>
  <si>
    <t>POR ERROR EN LA FECHA</t>
  </si>
  <si>
    <t>CONTR. 0677-2022-NUL</t>
  </si>
  <si>
    <t>POR ERROE EN LA FECHA</t>
  </si>
  <si>
    <t>ALQUILER DE LA NAVE INDUSTRIAL DE HAINA, MES DE</t>
  </si>
  <si>
    <t>B1500000333 NULA</t>
  </si>
  <si>
    <t>ANULADA POR ERROR AL USAR EL CONTR. INCORRECTO</t>
  </si>
  <si>
    <t>ASOCIACION CRISTIANA DE JOVENES INC</t>
  </si>
  <si>
    <t>401027755</t>
  </si>
  <si>
    <t>ALQUILER LOCAL, CORRESP.ENERO 2023 A FEBRERO 2023</t>
  </si>
  <si>
    <t>SEBASTIANA RODRIGUEZ ROJAS</t>
  </si>
  <si>
    <t>B15000000051</t>
  </si>
  <si>
    <t>LEGALIZACION Y NOTARIZACION</t>
  </si>
  <si>
    <t>OFIC.VDP-313/2023</t>
  </si>
  <si>
    <t>OFIC.#314/2023</t>
  </si>
  <si>
    <t>TRANSF. NO.1 JUNTAS DE CENTROS NIVEL INICIAL ENE./2023</t>
  </si>
  <si>
    <t>OFIC.#322/2023</t>
  </si>
  <si>
    <t>TRANSF. NO.3 JUNTAS DE CENTROS NIVEL INICIAL MAR./2023</t>
  </si>
  <si>
    <t>OFIC.VDP-323/2023</t>
  </si>
  <si>
    <t>OFIC.VDP-318/2023</t>
  </si>
  <si>
    <t>OFICIO VDP NO. 316-2</t>
  </si>
  <si>
    <t>TRANSFERENCIA A JUNTAS DE CENTROS DE FORMA DIRECTA, NIVEL PR</t>
  </si>
  <si>
    <t>OFICIO VDP NO. 320-2</t>
  </si>
  <si>
    <t>VDP.317-2023</t>
  </si>
  <si>
    <t>VICE-DE DESCENTRALIZACION Y PARTICIPACION, OFIC.VDP.317-2023</t>
  </si>
  <si>
    <t>VDP.319-2023</t>
  </si>
  <si>
    <t>VICE DESCENTRALIZACION Y PARTICIPACION, OFIC.VDP.319-2023</t>
  </si>
  <si>
    <t>VDP324-2023</t>
  </si>
  <si>
    <t>VICE-DE DESCENTRALIZACION Y PARTICIPACION, OFIC.VDP324-2023</t>
  </si>
  <si>
    <t>MARIANO METIVIER</t>
  </si>
  <si>
    <t>ALQUILER NAVE INDUSTRIAL, MES DE ENERO 2023</t>
  </si>
  <si>
    <t>PROVICON CONSTRUCTORA SRL</t>
  </si>
  <si>
    <t>130801754</t>
  </si>
  <si>
    <t>E450000007386</t>
  </si>
  <si>
    <t>SERVICIO FLOTA ES MARZO 2023, OFC.DGA.687-2023</t>
  </si>
  <si>
    <t>DGA,677-2023</t>
  </si>
  <si>
    <t>SERVICIO DE ENERGIA ELECTRICA, OFIC.DGA,677-2023</t>
  </si>
  <si>
    <t>CONTR. 00644-68</t>
  </si>
  <si>
    <t>ALQ. LOCAL, CORRESP AL MES ABRIL 2023</t>
  </si>
  <si>
    <t>E0000006003</t>
  </si>
  <si>
    <t>SERVICIO TELEFENO, MES DE MARZO 2023</t>
  </si>
  <si>
    <t>E0000006262</t>
  </si>
  <si>
    <t>NUVIA RAFAELA OLIVER MARIN</t>
  </si>
  <si>
    <t>CONTR.0355-9 CORTE</t>
  </si>
  <si>
    <t>CUBICACION #9 CORTE</t>
  </si>
  <si>
    <t>GUILLERMINA RIVERA DE BRITO</t>
  </si>
  <si>
    <t>CONTR. 0001-1</t>
  </si>
  <si>
    <t>ALQUILER LOCAL, CORRESP.DES DIC. 2022 A MARZO 2023</t>
  </si>
  <si>
    <t>ALQ. LOCAL CORRESP. MARZO Y ABRIL 2023</t>
  </si>
  <si>
    <t>OBED JOEL MARTINEZ MATIAS</t>
  </si>
  <si>
    <t>CONTR. 6051-19</t>
  </si>
  <si>
    <t>ANULADA POR ERROR EN FECHA</t>
  </si>
  <si>
    <t>PAGO DE VIATICOS Y PEAJE</t>
  </si>
  <si>
    <t>OFICIO 225-2023</t>
  </si>
  <si>
    <t>TRANF. A INST. QUE TIENEN CONVENIO CON EL MINERD, MES DE ABR</t>
  </si>
  <si>
    <t>B1500000122</t>
  </si>
  <si>
    <t>B1500000018</t>
  </si>
  <si>
    <t>JUNTA DEL DISTRITO MUNICIPAL DE FONDO NEGRO</t>
  </si>
  <si>
    <t>430055905</t>
  </si>
  <si>
    <t>OFICIO DGA-747-2023</t>
  </si>
  <si>
    <t>RECOLECCION DESECHSOS SOLIDOS</t>
  </si>
  <si>
    <t>RECOLECCION DESECHOS SOLIDOS</t>
  </si>
  <si>
    <t>SAMUEL LORA MORALES</t>
  </si>
  <si>
    <t>CONTR.2183-79</t>
  </si>
  <si>
    <t>ALQUILER LOCAL, CORRESP.DE MARZO Y ABRIL 2023</t>
  </si>
  <si>
    <t>BRAULIA EUGENIA DEL PILAR</t>
  </si>
  <si>
    <t>B1500000335-NULA</t>
  </si>
  <si>
    <t>ANULADA POR ERROR EN CANTIDAD</t>
  </si>
  <si>
    <t>JUAN CARLOS SANTOS INFANTE</t>
  </si>
  <si>
    <t>B1500000204</t>
  </si>
  <si>
    <t>CUBICACION #31, PRESUPUESTO REFORMULADO</t>
  </si>
  <si>
    <t>CONSTRUCTORA DIMARGA, S.R.L.</t>
  </si>
  <si>
    <t>130466483</t>
  </si>
  <si>
    <t>20% AVANCE INICIAL</t>
  </si>
  <si>
    <t>PAGO FINAL COMPRA TERRENO</t>
  </si>
  <si>
    <t>JUNTA MUNICIPAL DE PANTOJA</t>
  </si>
  <si>
    <t>430044741</t>
  </si>
  <si>
    <t>B1500000251</t>
  </si>
  <si>
    <t>RECOLECCION DESECHOS SOLIDOS, OF. DGA.842-2023</t>
  </si>
  <si>
    <t>CONTR.0141-19</t>
  </si>
  <si>
    <t>CUBICACION #19 FINAL</t>
  </si>
  <si>
    <t>OFICIO DGPC-0104</t>
  </si>
  <si>
    <t>VIATICOS, ALIMENTACION Y TRANSPORTE</t>
  </si>
  <si>
    <t>POSTES ELECTRICOS NACIONALES SRL. (PENSA).</t>
  </si>
  <si>
    <t>122000552</t>
  </si>
  <si>
    <t>B1500000146</t>
  </si>
  <si>
    <t>ADQUISICION DE TRANSFORMADORES Y TRANSFER</t>
  </si>
  <si>
    <t>CUBICACION #2 CORTE</t>
  </si>
  <si>
    <t>B1500000116</t>
  </si>
  <si>
    <t>B1500000117</t>
  </si>
  <si>
    <t>B1500000119</t>
  </si>
  <si>
    <t>B1500048946</t>
  </si>
  <si>
    <t>SERVICIOS DE RENTA BASICA A LAS ESCUELAS, ALTICE DOMINICANA,</t>
  </si>
  <si>
    <t>WINDTELECOM S. A.</t>
  </si>
  <si>
    <t>102315965</t>
  </si>
  <si>
    <t>B1500010452</t>
  </si>
  <si>
    <t>FRANCISCO JOSE CABRAL LOPEZ-  N/C 3068, N/D 26</t>
  </si>
  <si>
    <t>B1500010460</t>
  </si>
  <si>
    <t>POLITECNICO OSCUS SAN VALERIO-N/D 27</t>
  </si>
  <si>
    <t>B1500010462</t>
  </si>
  <si>
    <t>PARROQUIA BETANIA-N/C 3069, N/D 28</t>
  </si>
  <si>
    <t>B1500010783</t>
  </si>
  <si>
    <t>INSTITUTO POL. VICTOR ESTRELLA LIZ</t>
  </si>
  <si>
    <t>B1500010784</t>
  </si>
  <si>
    <t>MAX HENRIQUEZ UREÑA</t>
  </si>
  <si>
    <t>B1500010785</t>
  </si>
  <si>
    <t>HEROINA CALDERON</t>
  </si>
  <si>
    <t>B1500010786</t>
  </si>
  <si>
    <t>SAN JOSE MENDOZA</t>
  </si>
  <si>
    <t>B0300000026</t>
  </si>
  <si>
    <t>N/D FRANCISCO JOSE CABRAL LOPEZ, AFECTA NCF B15000010452</t>
  </si>
  <si>
    <t>B0300000027</t>
  </si>
  <si>
    <t>B0300000028</t>
  </si>
  <si>
    <t>N/D PARROQUIAL BETANIA, AFECTA NCF B1500010462</t>
  </si>
  <si>
    <t>OFIC.DGEE-132/2023.</t>
  </si>
  <si>
    <t>VIÁTICO EN EL PAIS</t>
  </si>
  <si>
    <t>B1500000035</t>
  </si>
  <si>
    <t>B1500000037</t>
  </si>
  <si>
    <t>TALLER INDUSTRIAL RAMIREZ &amp; ASOCIADOS, SRL</t>
  </si>
  <si>
    <t>101619831</t>
  </si>
  <si>
    <t>OF. DGPC-0104-2023</t>
  </si>
  <si>
    <t>PAGO VIATICOS, TRANSP. ALIMENTACION</t>
  </si>
  <si>
    <t>OF. DGES-200-2023</t>
  </si>
  <si>
    <t>PAGO ALIMENTACION Y COMPRA DE MATERIAL</t>
  </si>
  <si>
    <t>B1500046334</t>
  </si>
  <si>
    <t>SERV INSTALACION INTERNED (17) ESCUELAS ,OFIC.DGA837-2023</t>
  </si>
  <si>
    <t>OF. DGPC-0104-2023.</t>
  </si>
  <si>
    <t>PAGO VIATICOS, COMBUSTIBLE, PEAJE, PASAJE Y ALIMENTACION</t>
  </si>
  <si>
    <t>PAGO VIATICOS</t>
  </si>
  <si>
    <t>CUBICACION #16 CORTE</t>
  </si>
  <si>
    <t>20% DE AVANCE</t>
  </si>
  <si>
    <t>RAMON RAFAEL GONZALEZ NUÑEZ</t>
  </si>
  <si>
    <t>AMAURY AUGUSTO PEÑA GOMEZ</t>
  </si>
  <si>
    <t>OFICIO DGEI-135-2023</t>
  </si>
  <si>
    <t>PAGO DE VIATICOS Y PEAJES</t>
  </si>
  <si>
    <t>OFICIO DGEI-134-2023</t>
  </si>
  <si>
    <t>PAGO VIATICOS Y PEAJE</t>
  </si>
  <si>
    <t>OF. DRRHH-2023-0019</t>
  </si>
  <si>
    <t>CUBICACION #14 PRESUP. REFORMULADO</t>
  </si>
  <si>
    <t>ANGELY PAOLA VALDEZ BAEZ</t>
  </si>
  <si>
    <t>CONPROINB ACBA SRL</t>
  </si>
  <si>
    <t>131694772</t>
  </si>
  <si>
    <t>CUBICACION #1</t>
  </si>
  <si>
    <t>ALQ. LOCAL, CORRESP. A MAYO, JUNIO 2023</t>
  </si>
  <si>
    <t>OFIC.#126/2023</t>
  </si>
  <si>
    <t>TRANSPORTE Y ALIMENTACION, PARA EL PERSONAL TECNICO DE LA RE</t>
  </si>
  <si>
    <t>CARLOS TAVARES ACOSTA</t>
  </si>
  <si>
    <t>CONTR.1692-12</t>
  </si>
  <si>
    <t>CUBICACION #1, PRESUPUESTO REFORMULADO</t>
  </si>
  <si>
    <t>B1500048077</t>
  </si>
  <si>
    <t>PAGO  INSTALACION  INTERNET, PERIODO ENERO  A FEB, 2023</t>
  </si>
  <si>
    <t>B1500047207</t>
  </si>
  <si>
    <t>INSTALACION DE INTERNET A (14) ESCUELAS Y RENTA BASICA</t>
  </si>
  <si>
    <t>B1500044521</t>
  </si>
  <si>
    <t>PAGO POR LA INSTALACION A 16 ESCUELA</t>
  </si>
  <si>
    <t>B1500045403</t>
  </si>
  <si>
    <t>SERVICIO DE INTERNET ASIMETRICO</t>
  </si>
  <si>
    <t>B1500043567</t>
  </si>
  <si>
    <t>INSTALACION DE INTERNET A (08) ESCUELAS Y RENTA BASICA</t>
  </si>
  <si>
    <t>B1500000123</t>
  </si>
  <si>
    <t>Sketchprom, SRL</t>
  </si>
  <si>
    <t>131309607</t>
  </si>
  <si>
    <t>CUBICACION No.1</t>
  </si>
  <si>
    <t>OFICIO OGI-2023</t>
  </si>
  <si>
    <t>VIATICOS PERSONAL DE LA OFICINA DE GESTION INMOBILIARIA</t>
  </si>
  <si>
    <t>ALQUILER LOCAL, CORRESP. MAYO Y JUNIO 2023</t>
  </si>
  <si>
    <t>B1500049824*</t>
  </si>
  <si>
    <t>PAGO POR SERV DE RENTA BASICA</t>
  </si>
  <si>
    <t>PRINT PALACE, AM,SRL</t>
  </si>
  <si>
    <t>131574302</t>
  </si>
  <si>
    <t>JANEIRO JOSE MOREL GRULLON</t>
  </si>
  <si>
    <t>CONTR. 00644-69</t>
  </si>
  <si>
    <t>ALQ. LOCAL CORRESP. MAYO Y JUNIO DEL 2023</t>
  </si>
  <si>
    <t>GUSTAVO JOSE FEBLES FERNANDEZ</t>
  </si>
  <si>
    <t>CONTR. 6051-20</t>
  </si>
  <si>
    <t>MEREGILDO DE JESUS MARTINEZ VARGAS</t>
  </si>
  <si>
    <t>CONTR.2193-23 FINAL</t>
  </si>
  <si>
    <t>CUBICACION #23 FINAL</t>
  </si>
  <si>
    <t>CUBICACION #12 FINAL</t>
  </si>
  <si>
    <t>R&amp;S Innovation Business Group Ibg, SRL</t>
  </si>
  <si>
    <t>132604318</t>
  </si>
  <si>
    <t>Golden House Hotel y Restaurant, SRL</t>
  </si>
  <si>
    <t>131512862</t>
  </si>
  <si>
    <t>VIATICOS Y TRANSPORTE</t>
  </si>
  <si>
    <t>CUBICACION #21 PRESUPUESTO REFORMULADO</t>
  </si>
  <si>
    <t>CUBICACION #8 FINAL</t>
  </si>
  <si>
    <t>MISHELLE MARIET ABREU SOTO</t>
  </si>
  <si>
    <t>JUAN ZOILO ROA SANTANA</t>
  </si>
  <si>
    <t>B1500000035.</t>
  </si>
  <si>
    <t>DGEP-160-2023</t>
  </si>
  <si>
    <t>TRANSPORTE A LOS TECNICOS REGIONALES Y DISTRITALES</t>
  </si>
  <si>
    <t>MARINO EMILIO CÁCERES TRONCOSO</t>
  </si>
  <si>
    <t>CONTR. 0854-54</t>
  </si>
  <si>
    <t>CONTR. 0854-54-NULA</t>
  </si>
  <si>
    <t>ANULADA POR ERROR EN EL MES</t>
  </si>
  <si>
    <t>TAGEVANIMEDIA, SRL</t>
  </si>
  <si>
    <t>130677281</t>
  </si>
  <si>
    <t>SERVICIOS DE MONTAJES, ESCENOGRAFIAS Y SONIDO P/EV</t>
  </si>
  <si>
    <t>ALBERTO DE JESUS RODRIGUEZ GUZMAN</t>
  </si>
  <si>
    <t>CUBICACION #11 PRESUPUESTO REFORMULADO</t>
  </si>
  <si>
    <t>YVONNE ERANIA ADAMES KARAM</t>
  </si>
  <si>
    <t>TILSON ANTONIO GUZMAN RODRÍGUEZ</t>
  </si>
  <si>
    <t>ANTONIO RAMÍREZ SURIEL</t>
  </si>
  <si>
    <t>B1500000176</t>
  </si>
  <si>
    <t>Disla Uribe Koncepto, SRL</t>
  </si>
  <si>
    <t>130952371</t>
  </si>
  <si>
    <t>SERVICIO DE CATERING</t>
  </si>
  <si>
    <t>CONTR. 0001- 3</t>
  </si>
  <si>
    <t>PEDRO JOSE PAGAN MORA</t>
  </si>
  <si>
    <t>SUSANA MARTINEZ GONZALEZ</t>
  </si>
  <si>
    <t>REMULSA RECICLAJES MULTIPLES, S.A</t>
  </si>
  <si>
    <t>101696885</t>
  </si>
  <si>
    <t>B1500000044</t>
  </si>
  <si>
    <t>LLELINA YSABEL TEJEDA SANTOS</t>
  </si>
  <si>
    <t>LORAYNE ELENA BELTRAN GUZMAN</t>
  </si>
  <si>
    <t>LUIS ANTONIO BASORA DE LOS SANTOS</t>
  </si>
  <si>
    <t>LESLIE SHANELL BREA PAULINO</t>
  </si>
  <si>
    <t>SERVICIOS REPARACION Y/O MANT. DE VEHICULOS</t>
  </si>
  <si>
    <t>ANA VIRGINIA GONZALEZ SANTONI</t>
  </si>
  <si>
    <t>CUBICACION #14 PRESUPUESTO REFORMULADO</t>
  </si>
  <si>
    <t>BEATO VALDEZ PEÑALO</t>
  </si>
  <si>
    <t>FRANCISCO DIAZ LORENZO</t>
  </si>
  <si>
    <t>B1500000097</t>
  </si>
  <si>
    <t>Inversiones Globama, SRL</t>
  </si>
  <si>
    <t>130801177</t>
  </si>
  <si>
    <t>B1500000408</t>
  </si>
  <si>
    <t>OFIC.#DGEP-194/2023</t>
  </si>
  <si>
    <t>TRANSPORTE A TECNICOS REGIONALES Y DISTRITALES, ENCUENTRO FO</t>
  </si>
  <si>
    <t>JOSE ANTONIO CASTILLO CORPORAN</t>
  </si>
  <si>
    <t>EDITORA CENTENARIO S.R. L.</t>
  </si>
  <si>
    <t>101530936</t>
  </si>
  <si>
    <t>B1500000060</t>
  </si>
  <si>
    <t>VIATICOS</t>
  </si>
  <si>
    <t>CLAUDIA MARIA TEJERA BERGES</t>
  </si>
  <si>
    <t>ADELA DE LA ROSA</t>
  </si>
  <si>
    <t>BENI MARIA VALDEZ DIAZ</t>
  </si>
  <si>
    <t>CUBICACION #16 RESCISION</t>
  </si>
  <si>
    <t>LEANDRO NERIS GOMEZ LORA</t>
  </si>
  <si>
    <t>RUTH MERY JOSEFINA DIAZ CASTILLO</t>
  </si>
  <si>
    <t>B1500000143</t>
  </si>
  <si>
    <t>SISTEMA DE GESTION NOTARIAL SIGNO SRL</t>
  </si>
  <si>
    <t>132772229</t>
  </si>
  <si>
    <t>B1500000174</t>
  </si>
  <si>
    <t>EMPRESA DIST. DE ELECT. DEL NORTE S. A.</t>
  </si>
  <si>
    <t>101821256</t>
  </si>
  <si>
    <t>LOSOM IMPORT SRL</t>
  </si>
  <si>
    <t>130860132</t>
  </si>
  <si>
    <t>B1500000198</t>
  </si>
  <si>
    <t>B1500000112</t>
  </si>
  <si>
    <t>B1500000049</t>
  </si>
  <si>
    <t>B1500000282</t>
  </si>
  <si>
    <t>B1500000283</t>
  </si>
  <si>
    <t>B1500000286</t>
  </si>
  <si>
    <t>B1500000287</t>
  </si>
  <si>
    <t>AYUNTAMIENTO MUNICIPAL DE LOS ALCARRIZOS</t>
  </si>
  <si>
    <t>430042536</t>
  </si>
  <si>
    <t>VICTOR MATOS MEDINA</t>
  </si>
  <si>
    <t>CUBICACION #7 PRESUP. REFORMULADO</t>
  </si>
  <si>
    <t>JOSE ARTURO CARABALLO LACHE</t>
  </si>
  <si>
    <t>MARIA DEL CARMEN TEJADA GUTIERREZ</t>
  </si>
  <si>
    <t>CUBICACION #9 PRESUP. REFORMULADO</t>
  </si>
  <si>
    <t>IVAN COLLADO &amp; ASOCS. SRL</t>
  </si>
  <si>
    <t>130341801</t>
  </si>
  <si>
    <t>LL SOLUCIONES ALTERNATIVAS, EIRL</t>
  </si>
  <si>
    <t>130696624</t>
  </si>
  <si>
    <t>CUBICACION #11 PRESUP. REFORMULADO</t>
  </si>
  <si>
    <t>BEN RUIZ CONSTRUCTORA, SRL.</t>
  </si>
  <si>
    <t>130933235</t>
  </si>
  <si>
    <t>B1500000011*</t>
  </si>
  <si>
    <t>B1500000012*</t>
  </si>
  <si>
    <t>PARROQUIA SAN ANTONIO DE PADUA</t>
  </si>
  <si>
    <t>430005584</t>
  </si>
  <si>
    <t>RAMON ANTONIO DIAZ.</t>
  </si>
  <si>
    <t>ADQUISICIÓN DE BUTACAS INTEC II</t>
  </si>
  <si>
    <t>B1500000326</t>
  </si>
  <si>
    <t>VIATICOS Y PEAJE</t>
  </si>
  <si>
    <t>C &amp; C TECHNOLOGY SUPPLY, SRL</t>
  </si>
  <si>
    <t>130195455</t>
  </si>
  <si>
    <t>OFIC.#215/2023</t>
  </si>
  <si>
    <t>PAGO TRANSPORTE A LA DIR. GENERAL DE EDUCACION SECUNDARIA</t>
  </si>
  <si>
    <t>OFICIO CNE-43-2023</t>
  </si>
  <si>
    <t>CUBICACION #5 PRESUP. REFORMULADO</t>
  </si>
  <si>
    <t>CUBICACION #17 PRESUPUESTO REFORMULADO</t>
  </si>
  <si>
    <t>ELVIS RAFAEL CAMILO</t>
  </si>
  <si>
    <t>CONTR.0174/0136-9</t>
  </si>
  <si>
    <t>B1500000013</t>
  </si>
  <si>
    <t>ADQUISICIÓN EQUIPOS Y DISPOSITIVOS  (MONITOR)</t>
  </si>
  <si>
    <t>SHALONE DISTRIBUIDORA, SRL</t>
  </si>
  <si>
    <t>131140505</t>
  </si>
  <si>
    <t>SIFRA COMERCIAL SRL.,</t>
  </si>
  <si>
    <t>131581501</t>
  </si>
  <si>
    <t>B1500000346</t>
  </si>
  <si>
    <t>COLUMBUS NETWORKS DOMINICANA, SA</t>
  </si>
  <si>
    <t>101855681</t>
  </si>
  <si>
    <t>B1500000098</t>
  </si>
  <si>
    <t>BLANCA YRIS PEÑA GARCIA</t>
  </si>
  <si>
    <t>Comercial Mondadori, SRL</t>
  </si>
  <si>
    <t>130302235</t>
  </si>
  <si>
    <t>NJCJ Suplidores, SRL</t>
  </si>
  <si>
    <t>131484484</t>
  </si>
  <si>
    <t>B1500000281</t>
  </si>
  <si>
    <t>ALEGRE EVENTOS, S.R.L.</t>
  </si>
  <si>
    <t>131289517</t>
  </si>
  <si>
    <t>YOSELIN MARTINEZ HIDALGO</t>
  </si>
  <si>
    <t>TELESFORO DE JESUS DOMINGUEZ SANTOS</t>
  </si>
  <si>
    <t>Total</t>
  </si>
  <si>
    <t>Preparado por:</t>
  </si>
  <si>
    <t xml:space="preserve">     Revisado por :  </t>
  </si>
  <si>
    <t>Mario Armando González Beltran</t>
  </si>
  <si>
    <t>Rafael Ángel Lambertus</t>
  </si>
  <si>
    <t>Contador</t>
  </si>
  <si>
    <t>Encargado de área en Contabilidad</t>
  </si>
  <si>
    <t>Autorizado por</t>
  </si>
  <si>
    <t>Nilson Daniel Moya Maceo</t>
  </si>
  <si>
    <t>Director</t>
  </si>
  <si>
    <t>txtDimensionFocus</t>
  </si>
  <si>
    <t>Columna2</t>
  </si>
  <si>
    <t>txtAccountNum</t>
  </si>
  <si>
    <t>txtInvoice</t>
  </si>
  <si>
    <t>Columna1</t>
  </si>
  <si>
    <t>txtTransDate</t>
  </si>
  <si>
    <t>txtBalance</t>
  </si>
  <si>
    <t>txtVoucher</t>
  </si>
  <si>
    <t>210102001001000000</t>
  </si>
  <si>
    <t>CXP00000021</t>
  </si>
  <si>
    <t>210103001000000000</t>
  </si>
  <si>
    <t>01800110981</t>
  </si>
  <si>
    <t>CUBICACION #5 ADICIONAL, DE LOS CONTRATOS #539/2006, #635/20</t>
  </si>
  <si>
    <t>CXP00000025</t>
  </si>
  <si>
    <t>CXP00000026</t>
  </si>
  <si>
    <t>CXP00000027</t>
  </si>
  <si>
    <t>CXP00000028</t>
  </si>
  <si>
    <t>CXP00000029</t>
  </si>
  <si>
    <t>00115253817</t>
  </si>
  <si>
    <t>CXP00001956</t>
  </si>
  <si>
    <t>CXP00000034</t>
  </si>
  <si>
    <t>CXP00000037</t>
  </si>
  <si>
    <t>04900825987</t>
  </si>
  <si>
    <t>CXP00000038</t>
  </si>
  <si>
    <t>00100731769</t>
  </si>
  <si>
    <t>CXP00001954</t>
  </si>
  <si>
    <t>CXP00000041</t>
  </si>
  <si>
    <t>CXP00000042</t>
  </si>
  <si>
    <t>CXP00000043</t>
  </si>
  <si>
    <t>05900013318</t>
  </si>
  <si>
    <t>CXP00000844</t>
  </si>
  <si>
    <t>06500051526</t>
  </si>
  <si>
    <t>CXP00000845</t>
  </si>
  <si>
    <t>CXP00000045</t>
  </si>
  <si>
    <t>CXP00000051</t>
  </si>
  <si>
    <t>CXP00000053</t>
  </si>
  <si>
    <t>CXP00000054</t>
  </si>
  <si>
    <t>CXP00000057</t>
  </si>
  <si>
    <t>03800100624</t>
  </si>
  <si>
    <t>CXP00000061</t>
  </si>
  <si>
    <t>03800069282</t>
  </si>
  <si>
    <t>CXP00000849</t>
  </si>
  <si>
    <t>05400858816</t>
  </si>
  <si>
    <t>CXP00000850</t>
  </si>
  <si>
    <t>CXP00000063</t>
  </si>
  <si>
    <t>CXP00000064</t>
  </si>
  <si>
    <t>00105203319</t>
  </si>
  <si>
    <t>CXP00000066</t>
  </si>
  <si>
    <t>03103454108</t>
  </si>
  <si>
    <t>CXP00000851</t>
  </si>
  <si>
    <t>CXP00000852</t>
  </si>
  <si>
    <t>CXP00000065</t>
  </si>
  <si>
    <t>07000032024</t>
  </si>
  <si>
    <t>CXP00000853</t>
  </si>
  <si>
    <t>CXP00000069</t>
  </si>
  <si>
    <t>CXP00000070</t>
  </si>
  <si>
    <t>CXP00000071</t>
  </si>
  <si>
    <t>CXP00000073</t>
  </si>
  <si>
    <t>CXP00000074</t>
  </si>
  <si>
    <t>CXP00000854</t>
  </si>
  <si>
    <t>03103402461</t>
  </si>
  <si>
    <t>CXP00000855</t>
  </si>
  <si>
    <t>03400007492</t>
  </si>
  <si>
    <t>CXP00000857</t>
  </si>
  <si>
    <t>CXP00000081</t>
  </si>
  <si>
    <t>08100008047</t>
  </si>
  <si>
    <t>CXP00000858</t>
  </si>
  <si>
    <t>CXP00000090</t>
  </si>
  <si>
    <t>CXP00000091</t>
  </si>
  <si>
    <t>CXP00000098</t>
  </si>
  <si>
    <t>CXP00000099</t>
  </si>
  <si>
    <t>CXP00000104</t>
  </si>
  <si>
    <t>00108118225</t>
  </si>
  <si>
    <t>CXP00003034</t>
  </si>
  <si>
    <t>02300026651</t>
  </si>
  <si>
    <t>CXP00000861</t>
  </si>
  <si>
    <t>07200039357</t>
  </si>
  <si>
    <t>CXP00000862</t>
  </si>
  <si>
    <t>CXP00000107</t>
  </si>
  <si>
    <t>CXP00000111</t>
  </si>
  <si>
    <t>02300216674</t>
  </si>
  <si>
    <t>PENSION ALIMENTICIA CORRESPONDIENTE AL MES DE AGOSTO/2010. *</t>
  </si>
  <si>
    <t>CXP00000865</t>
  </si>
  <si>
    <t>CXP00000113</t>
  </si>
  <si>
    <t>00109337733</t>
  </si>
  <si>
    <t>CXP00001959</t>
  </si>
  <si>
    <t>06100122123</t>
  </si>
  <si>
    <t>CXP00000866</t>
  </si>
  <si>
    <t>CXP00000115</t>
  </si>
  <si>
    <t>04100027020</t>
  </si>
  <si>
    <t>CXP00000867</t>
  </si>
  <si>
    <t>CXP00000116</t>
  </si>
  <si>
    <t>CXP00000117</t>
  </si>
  <si>
    <t>CXP00000122</t>
  </si>
  <si>
    <t>CXP00000123</t>
  </si>
  <si>
    <t>CXP00000126</t>
  </si>
  <si>
    <t>CXP00000129</t>
  </si>
  <si>
    <t>01200528980</t>
  </si>
  <si>
    <t>CXP00000874</t>
  </si>
  <si>
    <t>CXP00000134</t>
  </si>
  <si>
    <t>CXP00000136</t>
  </si>
  <si>
    <t>CXP00000137</t>
  </si>
  <si>
    <t>CXP00000138</t>
  </si>
  <si>
    <t>CXP00000144</t>
  </si>
  <si>
    <t>CXP00000143</t>
  </si>
  <si>
    <t>02300873003</t>
  </si>
  <si>
    <t>CXP00000889</t>
  </si>
  <si>
    <t>CXP00000148</t>
  </si>
  <si>
    <t>CXP00000153</t>
  </si>
  <si>
    <t>CXP00000154</t>
  </si>
  <si>
    <t>CXP00000155</t>
  </si>
  <si>
    <t>CXP00000156</t>
  </si>
  <si>
    <t>CXP00000157</t>
  </si>
  <si>
    <t>CXP00000161</t>
  </si>
  <si>
    <t>CXP00000162</t>
  </si>
  <si>
    <t>09300133643</t>
  </si>
  <si>
    <t>CXP00000892</t>
  </si>
  <si>
    <t>03101029357</t>
  </si>
  <si>
    <t>CXP00000894</t>
  </si>
  <si>
    <t>CXP00000166</t>
  </si>
  <si>
    <t>CXP00000167</t>
  </si>
  <si>
    <t>01700027889</t>
  </si>
  <si>
    <t>CXP00000896</t>
  </si>
  <si>
    <t>01800320440</t>
  </si>
  <si>
    <t>CXP00000897</t>
  </si>
  <si>
    <t>02200027668</t>
  </si>
  <si>
    <t>CXP00000898</t>
  </si>
  <si>
    <t>05500017008</t>
  </si>
  <si>
    <t>CXP00000899</t>
  </si>
  <si>
    <t>05600818909</t>
  </si>
  <si>
    <t>CXP00000900</t>
  </si>
  <si>
    <t>06900055812</t>
  </si>
  <si>
    <t>CXP00000901</t>
  </si>
  <si>
    <t>09000068347</t>
  </si>
  <si>
    <t>CXP00000902</t>
  </si>
  <si>
    <t>04900064108</t>
  </si>
  <si>
    <t>CXP00000904</t>
  </si>
  <si>
    <t>CXP00000176</t>
  </si>
  <si>
    <t>00101533644</t>
  </si>
  <si>
    <t>CXP00001765</t>
  </si>
  <si>
    <t>03700367992</t>
  </si>
  <si>
    <t>CXP00000906</t>
  </si>
  <si>
    <t>CXP00000184</t>
  </si>
  <si>
    <t>CXP00000185</t>
  </si>
  <si>
    <t>10400024708</t>
  </si>
  <si>
    <t>CXP00000187</t>
  </si>
  <si>
    <t>CXP00000180</t>
  </si>
  <si>
    <t>CXP00000183</t>
  </si>
  <si>
    <t>CXP00000186</t>
  </si>
  <si>
    <t>01300248992</t>
  </si>
  <si>
    <t>CXP00000907</t>
  </si>
  <si>
    <t>02000128807</t>
  </si>
  <si>
    <t>CXP00000908</t>
  </si>
  <si>
    <t>04700466073</t>
  </si>
  <si>
    <t>CXP00000909</t>
  </si>
  <si>
    <t>09400194545</t>
  </si>
  <si>
    <t>CXP00000911</t>
  </si>
  <si>
    <t>CXP00000188</t>
  </si>
  <si>
    <t>CXP00000189</t>
  </si>
  <si>
    <t>CXP00000190</t>
  </si>
  <si>
    <t>CXP00000191</t>
  </si>
  <si>
    <t>05100041325</t>
  </si>
  <si>
    <t>CXP00000914</t>
  </si>
  <si>
    <t>CXP00000200</t>
  </si>
  <si>
    <t>CXP00000915</t>
  </si>
  <si>
    <t>07300116600</t>
  </si>
  <si>
    <t>CXP00000916</t>
  </si>
  <si>
    <t>10000016880</t>
  </si>
  <si>
    <t>CXP00000206</t>
  </si>
  <si>
    <t>CXP00000201</t>
  </si>
  <si>
    <t>CXP00000202</t>
  </si>
  <si>
    <t>CXP00000209</t>
  </si>
  <si>
    <t>CXP00000213</t>
  </si>
  <si>
    <t>CXP00000212</t>
  </si>
  <si>
    <t>03100091168</t>
  </si>
  <si>
    <t>CXP00000917</t>
  </si>
  <si>
    <t>03700082021</t>
  </si>
  <si>
    <t>CXP00000918</t>
  </si>
  <si>
    <t>04600024667</t>
  </si>
  <si>
    <t>CXP00000919</t>
  </si>
  <si>
    <t>05200109717</t>
  </si>
  <si>
    <t>CXP00000920</t>
  </si>
  <si>
    <t>05600443765</t>
  </si>
  <si>
    <t>CXP00000921</t>
  </si>
  <si>
    <t>CXP00000218</t>
  </si>
  <si>
    <t>01900082429</t>
  </si>
  <si>
    <t>CXP00000922</t>
  </si>
  <si>
    <t>CXP00000219</t>
  </si>
  <si>
    <t>06600058587</t>
  </si>
  <si>
    <t>CXP00000925</t>
  </si>
  <si>
    <t>CXP00000220</t>
  </si>
  <si>
    <t>CXP00000221</t>
  </si>
  <si>
    <t>CXP00000223</t>
  </si>
  <si>
    <t>CXP00000224</t>
  </si>
  <si>
    <t>CXP00000225</t>
  </si>
  <si>
    <t>01800597583</t>
  </si>
  <si>
    <t>PENSION ALIMENTICIA CORRESP.  A FEBRERO/2011****ORIGINALES E</t>
  </si>
  <si>
    <t>CXP00000923</t>
  </si>
  <si>
    <t>CXP00000926</t>
  </si>
  <si>
    <t>CXP00000227</t>
  </si>
  <si>
    <t>10800024611</t>
  </si>
  <si>
    <t>CXP00000229</t>
  </si>
  <si>
    <t>CXP00001957</t>
  </si>
  <si>
    <t>05300028130</t>
  </si>
  <si>
    <t>CXP00000927</t>
  </si>
  <si>
    <t>CXP00000230</t>
  </si>
  <si>
    <t>CXP00000231</t>
  </si>
  <si>
    <t>CXP00000232</t>
  </si>
  <si>
    <t>CXP00000233</t>
  </si>
  <si>
    <t>CXP00000236</t>
  </si>
  <si>
    <t>11900016707</t>
  </si>
  <si>
    <t>CXP00000237</t>
  </si>
  <si>
    <t>07330044006</t>
  </si>
  <si>
    <t>CXP00000928</t>
  </si>
  <si>
    <t>PENSION ALIMENTICIA CORRESP.  A  MARZO/2011 ****ORIGINALES E</t>
  </si>
  <si>
    <t>CXP00000929</t>
  </si>
  <si>
    <t>00113380174</t>
  </si>
  <si>
    <t>CXP00001905</t>
  </si>
  <si>
    <t>00100099761</t>
  </si>
  <si>
    <t>CXP00001874</t>
  </si>
  <si>
    <t>02400016503</t>
  </si>
  <si>
    <t>CXP00000930</t>
  </si>
  <si>
    <t>PENSION ALIMENTICIA CORRESP. A ABRIL/2011***DOCS. ORIGINALES</t>
  </si>
  <si>
    <t>CXP00000931</t>
  </si>
  <si>
    <t>00800030520</t>
  </si>
  <si>
    <t>CXP00001881</t>
  </si>
  <si>
    <t>00101777019</t>
  </si>
  <si>
    <t>CXP00001904</t>
  </si>
  <si>
    <t>CXP00000932</t>
  </si>
  <si>
    <t>CXP00000254</t>
  </si>
  <si>
    <t>CXP00000933</t>
  </si>
  <si>
    <t>00102201910</t>
  </si>
  <si>
    <t>CXP00001936</t>
  </si>
  <si>
    <t>01800335216</t>
  </si>
  <si>
    <t>CXP00000934</t>
  </si>
  <si>
    <t>01900057512</t>
  </si>
  <si>
    <t>CXP00000935</t>
  </si>
  <si>
    <t>CXP00000936</t>
  </si>
  <si>
    <t>02601399302</t>
  </si>
  <si>
    <t>CXP00000937</t>
  </si>
  <si>
    <t>03102397670</t>
  </si>
  <si>
    <t>CXP00000938</t>
  </si>
  <si>
    <t>03103856898</t>
  </si>
  <si>
    <t>CXP00000939</t>
  </si>
  <si>
    <t>04700437314</t>
  </si>
  <si>
    <t>CXP00000940</t>
  </si>
  <si>
    <t>CXP00000941</t>
  </si>
  <si>
    <t>CXP00000256</t>
  </si>
  <si>
    <t>CXP00000257</t>
  </si>
  <si>
    <t>CXP00001937</t>
  </si>
  <si>
    <t>CXP00000942</t>
  </si>
  <si>
    <t>01200726998</t>
  </si>
  <si>
    <t>CXP00000943</t>
  </si>
  <si>
    <t>CXP00000259</t>
  </si>
  <si>
    <t>CXP00001906</t>
  </si>
  <si>
    <t>CXP00001875</t>
  </si>
  <si>
    <t>CXP00000263</t>
  </si>
  <si>
    <t>04900233455</t>
  </si>
  <si>
    <t>CXP00000944</t>
  </si>
  <si>
    <t>CXP00000265</t>
  </si>
  <si>
    <t>00430067482</t>
  </si>
  <si>
    <t>CXP00001784</t>
  </si>
  <si>
    <t>CXP00000268</t>
  </si>
  <si>
    <t>05601203689</t>
  </si>
  <si>
    <t>CXP00000947</t>
  </si>
  <si>
    <t>05600482235</t>
  </si>
  <si>
    <t>CXP00000948</t>
  </si>
  <si>
    <t>07300185662</t>
  </si>
  <si>
    <t>CXP00000949</t>
  </si>
  <si>
    <t>00107141368</t>
  </si>
  <si>
    <t>CXP00001815</t>
  </si>
  <si>
    <t>CXP00000276</t>
  </si>
  <si>
    <t>00101849966</t>
  </si>
  <si>
    <t>CXP00001921</t>
  </si>
  <si>
    <t>CXP00000280</t>
  </si>
  <si>
    <t>00200209856</t>
  </si>
  <si>
    <t>CXP00001867</t>
  </si>
  <si>
    <t>CXP00000290</t>
  </si>
  <si>
    <t>00103099255</t>
  </si>
  <si>
    <t>CXP00001766</t>
  </si>
  <si>
    <t>CXP00000295</t>
  </si>
  <si>
    <t>CXP00000296</t>
  </si>
  <si>
    <t>CXP00000297</t>
  </si>
  <si>
    <t>CXP00000298</t>
  </si>
  <si>
    <t>CXP00000301</t>
  </si>
  <si>
    <t>00200359149</t>
  </si>
  <si>
    <t>CXP00001913</t>
  </si>
  <si>
    <t>00106537608</t>
  </si>
  <si>
    <t>CXP00001835</t>
  </si>
  <si>
    <t>CXP00000310</t>
  </si>
  <si>
    <t>CXP00000313</t>
  </si>
  <si>
    <t>CXP00000316</t>
  </si>
  <si>
    <t>CXP00000318</t>
  </si>
  <si>
    <t>CXP00000319</t>
  </si>
  <si>
    <t>01100347754</t>
  </si>
  <si>
    <t>CXP00000962</t>
  </si>
  <si>
    <t>05900014860</t>
  </si>
  <si>
    <t>CXP00000963</t>
  </si>
  <si>
    <t>CXP00000325</t>
  </si>
  <si>
    <t>04800483804</t>
  </si>
  <si>
    <t>CXP00000964</t>
  </si>
  <si>
    <t>05800103250</t>
  </si>
  <si>
    <t>CXP00000966</t>
  </si>
  <si>
    <t>00106252174</t>
  </si>
  <si>
    <t>CXP00001770</t>
  </si>
  <si>
    <t>10400145941</t>
  </si>
  <si>
    <t>CXP00000330</t>
  </si>
  <si>
    <t>CXP00001903</t>
  </si>
  <si>
    <t>CXP00000334</t>
  </si>
  <si>
    <t>CXP00000339</t>
  </si>
  <si>
    <t>00105805022</t>
  </si>
  <si>
    <t>CXP00001794</t>
  </si>
  <si>
    <t>00106296403</t>
  </si>
  <si>
    <t>CXP00001920</t>
  </si>
  <si>
    <t>00114326697</t>
  </si>
  <si>
    <t>CXP00001934</t>
  </si>
  <si>
    <t>00300514676</t>
  </si>
  <si>
    <t>CXP00001941</t>
  </si>
  <si>
    <t>00800203796</t>
  </si>
  <si>
    <t>CXP00001796</t>
  </si>
  <si>
    <t>01200573929</t>
  </si>
  <si>
    <t>CXP00000973</t>
  </si>
  <si>
    <t>02000149969</t>
  </si>
  <si>
    <t>CXP00000977</t>
  </si>
  <si>
    <t>02601288323</t>
  </si>
  <si>
    <t>CXP00000980</t>
  </si>
  <si>
    <t>03103489997</t>
  </si>
  <si>
    <t>CXP00000987</t>
  </si>
  <si>
    <t>03104006774</t>
  </si>
  <si>
    <t>CXP00000990</t>
  </si>
  <si>
    <t>04900828544</t>
  </si>
  <si>
    <t>CXP00001007</t>
  </si>
  <si>
    <t>05600603509</t>
  </si>
  <si>
    <t>CXP00001015</t>
  </si>
  <si>
    <t>06900054260</t>
  </si>
  <si>
    <t>CXP00001020</t>
  </si>
  <si>
    <t>09000151721</t>
  </si>
  <si>
    <t>CXP00001031</t>
  </si>
  <si>
    <t>MIED-4065</t>
  </si>
  <si>
    <t>CXP00000358</t>
  </si>
  <si>
    <t>22400078840</t>
  </si>
  <si>
    <t>CXP00000380</t>
  </si>
  <si>
    <t>CXP00000364</t>
  </si>
  <si>
    <t>CXP00000366</t>
  </si>
  <si>
    <t>00111066841</t>
  </si>
  <si>
    <t>CXP00001779</t>
  </si>
  <si>
    <t>05800012642</t>
  </si>
  <si>
    <t>CXP00001037</t>
  </si>
  <si>
    <t>05800024506</t>
  </si>
  <si>
    <t>CXP00001038</t>
  </si>
  <si>
    <t>05800027897</t>
  </si>
  <si>
    <t>CXP00001039</t>
  </si>
  <si>
    <t>05800091646</t>
  </si>
  <si>
    <t>CXP00001040</t>
  </si>
  <si>
    <t>05800137142</t>
  </si>
  <si>
    <t>CXP00001041</t>
  </si>
  <si>
    <t>05800160656</t>
  </si>
  <si>
    <t>CXP00001042</t>
  </si>
  <si>
    <t>05800215203</t>
  </si>
  <si>
    <t>CXP00001043</t>
  </si>
  <si>
    <t>05800244146</t>
  </si>
  <si>
    <t>CXP00001044</t>
  </si>
  <si>
    <t>22300298431</t>
  </si>
  <si>
    <t>CXP00000387</t>
  </si>
  <si>
    <t>00113955918</t>
  </si>
  <si>
    <t>CXP00001940</t>
  </si>
  <si>
    <t>CXP00000391</t>
  </si>
  <si>
    <t>CXP00000392</t>
  </si>
  <si>
    <t>CXP00000393</t>
  </si>
  <si>
    <t>CXP00000394</t>
  </si>
  <si>
    <t>CXP00000395</t>
  </si>
  <si>
    <t>CXP00000396</t>
  </si>
  <si>
    <t>05800035726</t>
  </si>
  <si>
    <t>CXP00001048</t>
  </si>
  <si>
    <t>05800035908</t>
  </si>
  <si>
    <t>CXP00001049</t>
  </si>
  <si>
    <t>05800156100</t>
  </si>
  <si>
    <t>CXP00001050</t>
  </si>
  <si>
    <t>05800216557</t>
  </si>
  <si>
    <t>CXP00001051</t>
  </si>
  <si>
    <t>07000013859</t>
  </si>
  <si>
    <t>CXP00001073</t>
  </si>
  <si>
    <t>CXP00000402</t>
  </si>
  <si>
    <t>CXP00000403</t>
  </si>
  <si>
    <t>CXP00000404</t>
  </si>
  <si>
    <t>CXP00000405</t>
  </si>
  <si>
    <t>CXP00000410</t>
  </si>
  <si>
    <t>00105088397</t>
  </si>
  <si>
    <t>CXP00001887</t>
  </si>
  <si>
    <t>00115180002</t>
  </si>
  <si>
    <t>00116131855</t>
  </si>
  <si>
    <t>CXP00001820</t>
  </si>
  <si>
    <t>00101237162</t>
  </si>
  <si>
    <t>CXP00001824</t>
  </si>
  <si>
    <t>CXP00000417</t>
  </si>
  <si>
    <t>03101988586</t>
  </si>
  <si>
    <t>CXP00001081</t>
  </si>
  <si>
    <t>CXP00000424</t>
  </si>
  <si>
    <t>CXP00000425</t>
  </si>
  <si>
    <t>CXP00000423</t>
  </si>
  <si>
    <t>CXP00000427</t>
  </si>
  <si>
    <t>CXP00000428</t>
  </si>
  <si>
    <t>00800193104</t>
  </si>
  <si>
    <t>CXP00001895</t>
  </si>
  <si>
    <t>04701163307</t>
  </si>
  <si>
    <t>CXP00001083</t>
  </si>
  <si>
    <t>05800005489</t>
  </si>
  <si>
    <t>CXP00001084</t>
  </si>
  <si>
    <t>05800047549</t>
  </si>
  <si>
    <t>CXP00001086</t>
  </si>
  <si>
    <t>05800117607</t>
  </si>
  <si>
    <t>CXP00001087</t>
  </si>
  <si>
    <t>05800151549</t>
  </si>
  <si>
    <t>CXP00001088</t>
  </si>
  <si>
    <t>05800155177</t>
  </si>
  <si>
    <t>CXP00001089</t>
  </si>
  <si>
    <t>CXP00000431</t>
  </si>
  <si>
    <t>210102001004000000</t>
  </si>
  <si>
    <t>00102010816</t>
  </si>
  <si>
    <t>CXP00001965</t>
  </si>
  <si>
    <t>02300301492</t>
  </si>
  <si>
    <t>CXP00001090</t>
  </si>
  <si>
    <t>CXP00000434</t>
  </si>
  <si>
    <t>40221086917</t>
  </si>
  <si>
    <t>CXP00000435</t>
  </si>
  <si>
    <t>CXP00000436</t>
  </si>
  <si>
    <t>CXP00000437</t>
  </si>
  <si>
    <t>CXP00000442</t>
  </si>
  <si>
    <t>CXP00000443</t>
  </si>
  <si>
    <t>CXP00000444</t>
  </si>
  <si>
    <t>CXP00000445</t>
  </si>
  <si>
    <t>CXP00000005</t>
  </si>
  <si>
    <t>CXP00000447</t>
  </si>
  <si>
    <t>CXP00000448</t>
  </si>
  <si>
    <t>CXP00000449</t>
  </si>
  <si>
    <t>CXP00000453</t>
  </si>
  <si>
    <t>CXP00000454</t>
  </si>
  <si>
    <t>05800095399</t>
  </si>
  <si>
    <t>CXP00001095</t>
  </si>
  <si>
    <t>CXP00000457</t>
  </si>
  <si>
    <t>CXP00000459</t>
  </si>
  <si>
    <t>CXP00000461</t>
  </si>
  <si>
    <t>00115040891</t>
  </si>
  <si>
    <t>CXP00001869</t>
  </si>
  <si>
    <t>00110820693</t>
  </si>
  <si>
    <t>CXP00001960</t>
  </si>
  <si>
    <t>00112011895</t>
  </si>
  <si>
    <t>CXP00001828</t>
  </si>
  <si>
    <t>00116612722</t>
  </si>
  <si>
    <t>CXP00001842</t>
  </si>
  <si>
    <t>00201052065</t>
  </si>
  <si>
    <t>CXP00001916</t>
  </si>
  <si>
    <t>00300570322</t>
  </si>
  <si>
    <t>CXP00001706</t>
  </si>
  <si>
    <t>00500244264</t>
  </si>
  <si>
    <t>CXP00001806</t>
  </si>
  <si>
    <t>01200276762</t>
  </si>
  <si>
    <t>CXP00001110</t>
  </si>
  <si>
    <t>04800677157</t>
  </si>
  <si>
    <t>CXP00001175</t>
  </si>
  <si>
    <t>05400446208</t>
  </si>
  <si>
    <t>CXP00001191</t>
  </si>
  <si>
    <t>05500317788</t>
  </si>
  <si>
    <t>CXP00001202</t>
  </si>
  <si>
    <t>05601242331</t>
  </si>
  <si>
    <t>CXP00001208</t>
  </si>
  <si>
    <t>05700125569</t>
  </si>
  <si>
    <t>CXP00001211</t>
  </si>
  <si>
    <t>CXP00000474</t>
  </si>
  <si>
    <t>CXP00000478</t>
  </si>
  <si>
    <t>CXP00000482</t>
  </si>
  <si>
    <t>CXP00000486</t>
  </si>
  <si>
    <t>CXP00000488</t>
  </si>
  <si>
    <t>CXP00000494</t>
  </si>
  <si>
    <t>CXP00000505</t>
  </si>
  <si>
    <t>03400140392</t>
  </si>
  <si>
    <t>CXP00001241</t>
  </si>
  <si>
    <t>CXP00000518</t>
  </si>
  <si>
    <t>CXP00000519</t>
  </si>
  <si>
    <t>CXP00000520</t>
  </si>
  <si>
    <t>CXP00000517</t>
  </si>
  <si>
    <t>07900041752</t>
  </si>
  <si>
    <t>CXP00001243</t>
  </si>
  <si>
    <t>00104714647</t>
  </si>
  <si>
    <t>CXP00001910</t>
  </si>
  <si>
    <t>CXP00000528</t>
  </si>
  <si>
    <t>CXP00000532</t>
  </si>
  <si>
    <t>CXP00000543</t>
  </si>
  <si>
    <t>CXP00000544</t>
  </si>
  <si>
    <t>CXP00000545</t>
  </si>
  <si>
    <t>CXP00000546</t>
  </si>
  <si>
    <t>CXP00000542</t>
  </si>
  <si>
    <t>CXP00000550</t>
  </si>
  <si>
    <t>CXP00000551</t>
  </si>
  <si>
    <t>CXP00000557</t>
  </si>
  <si>
    <t>09300604783</t>
  </si>
  <si>
    <t>CXP00001256</t>
  </si>
  <si>
    <t>22301133587</t>
  </si>
  <si>
    <t>CXP00000569</t>
  </si>
  <si>
    <t>00100510080</t>
  </si>
  <si>
    <t>CXP00001789</t>
  </si>
  <si>
    <t>00118121797</t>
  </si>
  <si>
    <t>CXP00001863</t>
  </si>
  <si>
    <t>00118831460</t>
  </si>
  <si>
    <t>CXP00001813</t>
  </si>
  <si>
    <t>22300372038</t>
  </si>
  <si>
    <t>CXP00000566</t>
  </si>
  <si>
    <t>40220707992</t>
  </si>
  <si>
    <t>CXP00000570</t>
  </si>
  <si>
    <t>00113755730</t>
  </si>
  <si>
    <t>CXP00001812</t>
  </si>
  <si>
    <t>CXP00000593</t>
  </si>
  <si>
    <t>CXP00000671</t>
  </si>
  <si>
    <t>CXP00000680</t>
  </si>
  <si>
    <t>CXP00000689</t>
  </si>
  <si>
    <t>CXP00000690</t>
  </si>
  <si>
    <t>CXP00000728</t>
  </si>
  <si>
    <t>CXP00000719</t>
  </si>
  <si>
    <t>CXP00000730</t>
  </si>
  <si>
    <t>CXP00000737</t>
  </si>
  <si>
    <t>CXP00000740</t>
  </si>
  <si>
    <t>CXP00001814</t>
  </si>
  <si>
    <t>CXP00000762</t>
  </si>
  <si>
    <t>CXP00000763</t>
  </si>
  <si>
    <t>CXP00000764</t>
  </si>
  <si>
    <t>CXP00000765</t>
  </si>
  <si>
    <t>MIED-4026</t>
  </si>
  <si>
    <t>MIED-4027</t>
  </si>
  <si>
    <t>CXP00000781</t>
  </si>
  <si>
    <t>CXP00000786</t>
  </si>
  <si>
    <t>00109114744</t>
  </si>
  <si>
    <t>CXP00004684</t>
  </si>
  <si>
    <t>CXP00004686</t>
  </si>
  <si>
    <t>CXP00004687</t>
  </si>
  <si>
    <t>CXP00000788</t>
  </si>
  <si>
    <t>02802973529</t>
  </si>
  <si>
    <t>CXP00001366</t>
  </si>
  <si>
    <t>CXP00000797</t>
  </si>
  <si>
    <t>00201026093</t>
  </si>
  <si>
    <t>CXP00001853</t>
  </si>
  <si>
    <t>CXP00000804</t>
  </si>
  <si>
    <t>CXP00001900</t>
  </si>
  <si>
    <t>CXP00002003</t>
  </si>
  <si>
    <t>00101621050</t>
  </si>
  <si>
    <t>CXP00001774</t>
  </si>
  <si>
    <t>04100103078</t>
  </si>
  <si>
    <t>CXP00001370</t>
  </si>
  <si>
    <t>00112079033</t>
  </si>
  <si>
    <t>PI000098</t>
  </si>
  <si>
    <t>04701747547</t>
  </si>
  <si>
    <t>PI000312</t>
  </si>
  <si>
    <t>CXP00000002</t>
  </si>
  <si>
    <t>CXP00000003</t>
  </si>
  <si>
    <t>CXP00001829</t>
  </si>
  <si>
    <t>CXP00005537</t>
  </si>
  <si>
    <t>PI000609</t>
  </si>
  <si>
    <t>00107672263</t>
  </si>
  <si>
    <t>PI001754</t>
  </si>
  <si>
    <t>PI001810</t>
  </si>
  <si>
    <t>00500222641</t>
  </si>
  <si>
    <t>PI001812</t>
  </si>
  <si>
    <t>PI001791</t>
  </si>
  <si>
    <t>PAG00000728</t>
  </si>
  <si>
    <t>10400175146</t>
  </si>
  <si>
    <t>PAG00000203</t>
  </si>
  <si>
    <t>00112882998</t>
  </si>
  <si>
    <t>PI000009</t>
  </si>
  <si>
    <t>00111708392</t>
  </si>
  <si>
    <t>CXP00001581</t>
  </si>
  <si>
    <t>PI000841</t>
  </si>
  <si>
    <t>CXP00002622</t>
  </si>
  <si>
    <t>01100272622</t>
  </si>
  <si>
    <t>VIATICO DENTRO DEL PAIS CK 011093</t>
  </si>
  <si>
    <t>PAG00000462</t>
  </si>
  <si>
    <t>05300133682</t>
  </si>
  <si>
    <t>PAG00000458</t>
  </si>
  <si>
    <t>PI000281</t>
  </si>
  <si>
    <t>PI002213</t>
  </si>
  <si>
    <t>00102046208</t>
  </si>
  <si>
    <t>PI001028</t>
  </si>
  <si>
    <t>00101502631</t>
  </si>
  <si>
    <t>CXP00004531</t>
  </si>
  <si>
    <t>00112079694</t>
  </si>
  <si>
    <t>PI000814</t>
  </si>
  <si>
    <t>05400247457</t>
  </si>
  <si>
    <t>PI001922</t>
  </si>
  <si>
    <t>CXP00004532</t>
  </si>
  <si>
    <t>00112352257</t>
  </si>
  <si>
    <t>PI000023</t>
  </si>
  <si>
    <t>PAG00000325</t>
  </si>
  <si>
    <t>CXP00004533</t>
  </si>
  <si>
    <t>CXP00001971</t>
  </si>
  <si>
    <t>00114892318</t>
  </si>
  <si>
    <t>CXP00001836</t>
  </si>
  <si>
    <t>PAG00000993</t>
  </si>
  <si>
    <t>CXP00004534</t>
  </si>
  <si>
    <t>CXP00002668</t>
  </si>
  <si>
    <t>00300928074</t>
  </si>
  <si>
    <t>PI000310</t>
  </si>
  <si>
    <t>10400061213</t>
  </si>
  <si>
    <t>PI000163</t>
  </si>
  <si>
    <t>PI001767</t>
  </si>
  <si>
    <t>PI001683</t>
  </si>
  <si>
    <t>PAG00000643</t>
  </si>
  <si>
    <t>CXP00004535</t>
  </si>
  <si>
    <t>00300731148</t>
  </si>
  <si>
    <t>CXP00002048</t>
  </si>
  <si>
    <t>PI000144</t>
  </si>
  <si>
    <t>05100079507</t>
  </si>
  <si>
    <t>PI000097</t>
  </si>
  <si>
    <t>CXP00004536</t>
  </si>
  <si>
    <t>00101291243</t>
  </si>
  <si>
    <t>CXP00003074</t>
  </si>
  <si>
    <t>CXP00002662</t>
  </si>
  <si>
    <t>CXP00001548</t>
  </si>
  <si>
    <t>CXP00004848</t>
  </si>
  <si>
    <t>00201049921</t>
  </si>
  <si>
    <t>PI001741</t>
  </si>
  <si>
    <t>03400378703</t>
  </si>
  <si>
    <t>PI001509</t>
  </si>
  <si>
    <t>01800192047</t>
  </si>
  <si>
    <t>CXP00001666</t>
  </si>
  <si>
    <t>CXP00001655</t>
  </si>
  <si>
    <t>CXP00003239</t>
  </si>
  <si>
    <t>CXP00002781</t>
  </si>
  <si>
    <t>PI000842</t>
  </si>
  <si>
    <t>PI000718</t>
  </si>
  <si>
    <t>CXP00004538</t>
  </si>
  <si>
    <t>40221243542</t>
  </si>
  <si>
    <t>PI001412</t>
  </si>
  <si>
    <t>PI000804</t>
  </si>
  <si>
    <t>PI000849</t>
  </si>
  <si>
    <t>CXP00003229</t>
  </si>
  <si>
    <t>02600340554</t>
  </si>
  <si>
    <t>PI000877</t>
  </si>
  <si>
    <t>02900154598</t>
  </si>
  <si>
    <t>CXP00001373</t>
  </si>
  <si>
    <t>PI000788</t>
  </si>
  <si>
    <t>CXP00003421</t>
  </si>
  <si>
    <t>PAG00004502</t>
  </si>
  <si>
    <t>CXP00003408</t>
  </si>
  <si>
    <t>CXP00002729</t>
  </si>
  <si>
    <t>CXP00003129</t>
  </si>
  <si>
    <t>PI000525</t>
  </si>
  <si>
    <t>CXP00004851</t>
  </si>
  <si>
    <t>02800106961</t>
  </si>
  <si>
    <t>CXP00006590</t>
  </si>
  <si>
    <t>CXP00004393</t>
  </si>
  <si>
    <t>PI000258</t>
  </si>
  <si>
    <t>CXP00001997</t>
  </si>
  <si>
    <t>CXP00007289</t>
  </si>
  <si>
    <t>00130226253</t>
  </si>
  <si>
    <t>CXP00004186</t>
  </si>
  <si>
    <t>CXP00004846</t>
  </si>
  <si>
    <t>CXP00004853</t>
  </si>
  <si>
    <t>CXP00002739</t>
  </si>
  <si>
    <t>ED00000452</t>
  </si>
  <si>
    <t>00114298599</t>
  </si>
  <si>
    <t>CXP00002055</t>
  </si>
  <si>
    <t>PI001400</t>
  </si>
  <si>
    <t>00201445640</t>
  </si>
  <si>
    <t>PI001385</t>
  </si>
  <si>
    <t>02000124962</t>
  </si>
  <si>
    <t>PI001110</t>
  </si>
  <si>
    <t>PI001298</t>
  </si>
  <si>
    <t>03300041898</t>
  </si>
  <si>
    <t>PI001773</t>
  </si>
  <si>
    <t>00118422831</t>
  </si>
  <si>
    <t>PI001367</t>
  </si>
  <si>
    <t>CXP00004854</t>
  </si>
  <si>
    <t>MIED-4677</t>
  </si>
  <si>
    <t>MIED-4682</t>
  </si>
  <si>
    <t>CXP00003373</t>
  </si>
  <si>
    <t>CXP00002238</t>
  </si>
  <si>
    <t>CXP00002260</t>
  </si>
  <si>
    <t>CXP00002264</t>
  </si>
  <si>
    <t>03900188040</t>
  </si>
  <si>
    <t>PI001082</t>
  </si>
  <si>
    <t>CXP00003371</t>
  </si>
  <si>
    <t>CXP00004856</t>
  </si>
  <si>
    <t>CXP00004857</t>
  </si>
  <si>
    <t>CXP00004859</t>
  </si>
  <si>
    <t>CXP00002289</t>
  </si>
  <si>
    <t>CXP00002299</t>
  </si>
  <si>
    <t>CXP00002348</t>
  </si>
  <si>
    <t>CXP00002352</t>
  </si>
  <si>
    <t>CXP00002353</t>
  </si>
  <si>
    <t>CXP00002354</t>
  </si>
  <si>
    <t>CXP00002355</t>
  </si>
  <si>
    <t>CXP00002356</t>
  </si>
  <si>
    <t>CXP00002357</t>
  </si>
  <si>
    <t>CXP00002358</t>
  </si>
  <si>
    <t>CXP00002359</t>
  </si>
  <si>
    <t>CXP00002360</t>
  </si>
  <si>
    <t>CXP00002361</t>
  </si>
  <si>
    <t>CXP00002362</t>
  </si>
  <si>
    <t>CXP00002363</t>
  </si>
  <si>
    <t>CXP00004860</t>
  </si>
  <si>
    <t>001007824165</t>
  </si>
  <si>
    <t>CXP00002413</t>
  </si>
  <si>
    <t>CXP00002414</t>
  </si>
  <si>
    <t>PI000331</t>
  </si>
  <si>
    <t>00800205015</t>
  </si>
  <si>
    <t>CXP00002483</t>
  </si>
  <si>
    <t>01500047087</t>
  </si>
  <si>
    <t>PI000475</t>
  </si>
  <si>
    <t>06800325778</t>
  </si>
  <si>
    <t>PI000464</t>
  </si>
  <si>
    <t>CXP00002211</t>
  </si>
  <si>
    <t>00101991594</t>
  </si>
  <si>
    <t>CXP00002515</t>
  </si>
  <si>
    <t>00116920786</t>
  </si>
  <si>
    <t>CXP00002629</t>
  </si>
  <si>
    <t>01400169593</t>
  </si>
  <si>
    <t>CXP00002627</t>
  </si>
  <si>
    <t>22301055962</t>
  </si>
  <si>
    <t>CXP00002633</t>
  </si>
  <si>
    <t>22400157511</t>
  </si>
  <si>
    <t>CXP00002631</t>
  </si>
  <si>
    <t>22500019942</t>
  </si>
  <si>
    <t>CXP00002632</t>
  </si>
  <si>
    <t>CXP00002607</t>
  </si>
  <si>
    <t>CXP00003589</t>
  </si>
  <si>
    <t>CXP00002750</t>
  </si>
  <si>
    <t>CXP00008040</t>
  </si>
  <si>
    <t>PAG00002644</t>
  </si>
  <si>
    <t>PAG00002630</t>
  </si>
  <si>
    <t>PAG00002631</t>
  </si>
  <si>
    <t>PAG00002636</t>
  </si>
  <si>
    <t>PAG00002633</t>
  </si>
  <si>
    <t>03400230110</t>
  </si>
  <si>
    <t>CXP00002876</t>
  </si>
  <si>
    <t>CXP00002732</t>
  </si>
  <si>
    <t>CXP00002846</t>
  </si>
  <si>
    <t>CXP00002917</t>
  </si>
  <si>
    <t>CXP00002918</t>
  </si>
  <si>
    <t>00100075316</t>
  </si>
  <si>
    <t>CXP00003010</t>
  </si>
  <si>
    <t>PI000931</t>
  </si>
  <si>
    <t>08400024983</t>
  </si>
  <si>
    <t>CXP00003016</t>
  </si>
  <si>
    <t>00109097105</t>
  </si>
  <si>
    <t>PI001103</t>
  </si>
  <si>
    <t>CXP00003158</t>
  </si>
  <si>
    <t>CXP00003151</t>
  </si>
  <si>
    <t>00107517617</t>
  </si>
  <si>
    <t>PI001113</t>
  </si>
  <si>
    <t>PI001115</t>
  </si>
  <si>
    <t>PAG00003848</t>
  </si>
  <si>
    <t>00104433909</t>
  </si>
  <si>
    <t>CXP00003203</t>
  </si>
  <si>
    <t>00111006276</t>
  </si>
  <si>
    <t>CXP00003202</t>
  </si>
  <si>
    <t>CXP00003267</t>
  </si>
  <si>
    <t>00107935108</t>
  </si>
  <si>
    <t>PI001147</t>
  </si>
  <si>
    <t>CXP00003329</t>
  </si>
  <si>
    <t>00200452027</t>
  </si>
  <si>
    <t>PI001230</t>
  </si>
  <si>
    <t>PI001233</t>
  </si>
  <si>
    <t>PI001235</t>
  </si>
  <si>
    <t>PI001238</t>
  </si>
  <si>
    <t>00102630605</t>
  </si>
  <si>
    <t>PI001266</t>
  </si>
  <si>
    <t>00102783180</t>
  </si>
  <si>
    <t>PI001264</t>
  </si>
  <si>
    <t>00112923404</t>
  </si>
  <si>
    <t>PI001250</t>
  </si>
  <si>
    <t>PI001256</t>
  </si>
  <si>
    <t>MIED-4664</t>
  </si>
  <si>
    <t>CXP00003486</t>
  </si>
  <si>
    <t>00101799948</t>
  </si>
  <si>
    <t>PI001349</t>
  </si>
  <si>
    <t>CXP00006320</t>
  </si>
  <si>
    <t>MIED-4676</t>
  </si>
  <si>
    <t>00111878674</t>
  </si>
  <si>
    <t>PI001456</t>
  </si>
  <si>
    <t>CXP00003571</t>
  </si>
  <si>
    <t>08100016560</t>
  </si>
  <si>
    <t>CXP00003569</t>
  </si>
  <si>
    <t>CXP00003612</t>
  </si>
  <si>
    <t>CXP00003593</t>
  </si>
  <si>
    <t>00111879300</t>
  </si>
  <si>
    <t>PI001526</t>
  </si>
  <si>
    <t>05800305434</t>
  </si>
  <si>
    <t>PI001485</t>
  </si>
  <si>
    <t>CXP00003631</t>
  </si>
  <si>
    <t>CXP00003686</t>
  </si>
  <si>
    <t>00200097780</t>
  </si>
  <si>
    <t>PI001628</t>
  </si>
  <si>
    <t>06900087435</t>
  </si>
  <si>
    <t>PI001656</t>
  </si>
  <si>
    <t>CXP00006331</t>
  </si>
  <si>
    <t>CXP00003837</t>
  </si>
  <si>
    <t>04701613103</t>
  </si>
  <si>
    <t>MIED-140025</t>
  </si>
  <si>
    <t>00101393288</t>
  </si>
  <si>
    <t>CXP00003908</t>
  </si>
  <si>
    <t>PI001713</t>
  </si>
  <si>
    <t>04400184588</t>
  </si>
  <si>
    <t>CXP00003919</t>
  </si>
  <si>
    <t>00106154248</t>
  </si>
  <si>
    <t>CXP00004154</t>
  </si>
  <si>
    <t>00118781707</t>
  </si>
  <si>
    <t>PI001725</t>
  </si>
  <si>
    <t>40222886315</t>
  </si>
  <si>
    <t>CXP00003929</t>
  </si>
  <si>
    <t>CXP00006226</t>
  </si>
  <si>
    <t>CXP00006227</t>
  </si>
  <si>
    <t>CXP00003961</t>
  </si>
  <si>
    <t>PAG00005777</t>
  </si>
  <si>
    <t>00111635777</t>
  </si>
  <si>
    <t>PI001747</t>
  </si>
  <si>
    <t>PI001756</t>
  </si>
  <si>
    <t>CXP00007436</t>
  </si>
  <si>
    <t>PAG00005806</t>
  </si>
  <si>
    <t>CXP00004862</t>
  </si>
  <si>
    <t>CXP00004866</t>
  </si>
  <si>
    <t>04900627854</t>
  </si>
  <si>
    <t>CXP00004053</t>
  </si>
  <si>
    <t>CXP00003977</t>
  </si>
  <si>
    <t>CXP00007434</t>
  </si>
  <si>
    <t>CXP00004148</t>
  </si>
  <si>
    <t>CXP00006457</t>
  </si>
  <si>
    <t>PAG00006062</t>
  </si>
  <si>
    <t>CXP00007587</t>
  </si>
  <si>
    <t>CXP00004527</t>
  </si>
  <si>
    <t>CXP00004528</t>
  </si>
  <si>
    <t>CXP00004529</t>
  </si>
  <si>
    <t>CXP00004645</t>
  </si>
  <si>
    <t>00106482177</t>
  </si>
  <si>
    <t>CXP00004712</t>
  </si>
  <si>
    <t>CXP00007409</t>
  </si>
  <si>
    <t>CXP00007410</t>
  </si>
  <si>
    <t>CXP00005969</t>
  </si>
  <si>
    <t>CXP00005970</t>
  </si>
  <si>
    <t>CXP00005971</t>
  </si>
  <si>
    <t>CXP00005973</t>
  </si>
  <si>
    <t>CXP00005974</t>
  </si>
  <si>
    <t>CXP00004772</t>
  </si>
  <si>
    <t>CXP00004778</t>
  </si>
  <si>
    <t>CXP00004782</t>
  </si>
  <si>
    <t>CXP00004785</t>
  </si>
  <si>
    <t>PAG00007261</t>
  </si>
  <si>
    <t>PAG00007434</t>
  </si>
  <si>
    <t>PAG00007435</t>
  </si>
  <si>
    <t>CXP00005001</t>
  </si>
  <si>
    <t>PAG00007642</t>
  </si>
  <si>
    <t>CXP00006088</t>
  </si>
  <si>
    <t>CXP00007317</t>
  </si>
  <si>
    <t>00102541794</t>
  </si>
  <si>
    <t>CXP00005084</t>
  </si>
  <si>
    <t>00109859298</t>
  </si>
  <si>
    <t>PI001946</t>
  </si>
  <si>
    <t>00117077172</t>
  </si>
  <si>
    <t>PI001952</t>
  </si>
  <si>
    <t>01200059770</t>
  </si>
  <si>
    <t>CXP00005338</t>
  </si>
  <si>
    <t>00112144613</t>
  </si>
  <si>
    <t>PI001975</t>
  </si>
  <si>
    <t>PI002001</t>
  </si>
  <si>
    <t>00112033188</t>
  </si>
  <si>
    <t>PI002008</t>
  </si>
  <si>
    <t>CXP00016176</t>
  </si>
  <si>
    <t>00113282008</t>
  </si>
  <si>
    <t>PI002074</t>
  </si>
  <si>
    <t>04800397996</t>
  </si>
  <si>
    <t>PI002085</t>
  </si>
  <si>
    <t>MIED-140069</t>
  </si>
  <si>
    <t>MIED-140073</t>
  </si>
  <si>
    <t>CXP00005763</t>
  </si>
  <si>
    <t>CXP00005764</t>
  </si>
  <si>
    <t>CXP00005767</t>
  </si>
  <si>
    <t>PAG00010218</t>
  </si>
  <si>
    <t>CXP00008034</t>
  </si>
  <si>
    <t>CXP00008035</t>
  </si>
  <si>
    <t>CXP00008037</t>
  </si>
  <si>
    <t>04800423040</t>
  </si>
  <si>
    <t>PI002138</t>
  </si>
  <si>
    <t>04800475644</t>
  </si>
  <si>
    <t>PI002139</t>
  </si>
  <si>
    <t>CXP00005784</t>
  </si>
  <si>
    <t>CXP00005786</t>
  </si>
  <si>
    <t>CXP00005788</t>
  </si>
  <si>
    <t>CXP00005789</t>
  </si>
  <si>
    <t>CXP00005790</t>
  </si>
  <si>
    <t>CXP00005791</t>
  </si>
  <si>
    <t>CXP00005792</t>
  </si>
  <si>
    <t>CXP00005794</t>
  </si>
  <si>
    <t>CXP00005795</t>
  </si>
  <si>
    <t>CXP00005796</t>
  </si>
  <si>
    <t>CXP00005797</t>
  </si>
  <si>
    <t>CXP00005798</t>
  </si>
  <si>
    <t>CXP00005800</t>
  </si>
  <si>
    <t>CXP00005801</t>
  </si>
  <si>
    <t>CXP00005802</t>
  </si>
  <si>
    <t>CXP00005803</t>
  </si>
  <si>
    <t>CXP00005804</t>
  </si>
  <si>
    <t>CXP00005805</t>
  </si>
  <si>
    <t>CXP00005806</t>
  </si>
  <si>
    <t>CXP00005807</t>
  </si>
  <si>
    <t>CXP00005808</t>
  </si>
  <si>
    <t>CXP00005861</t>
  </si>
  <si>
    <t>CXP00006378</t>
  </si>
  <si>
    <t>CXP00006397</t>
  </si>
  <si>
    <t>CXP00006398</t>
  </si>
  <si>
    <t>CXP00006399</t>
  </si>
  <si>
    <t>CXP00007413</t>
  </si>
  <si>
    <t>01000711141</t>
  </si>
  <si>
    <t>CXP00006038</t>
  </si>
  <si>
    <t>04600002630</t>
  </si>
  <si>
    <t>CXP00006056</t>
  </si>
  <si>
    <t>00106931884</t>
  </si>
  <si>
    <t>CXP00006030</t>
  </si>
  <si>
    <t>CXP00006027</t>
  </si>
  <si>
    <t>CXP00006138</t>
  </si>
  <si>
    <t>CXP00006130</t>
  </si>
  <si>
    <t>CXP00006107</t>
  </si>
  <si>
    <t>CXP00032295</t>
  </si>
  <si>
    <t>00103752085</t>
  </si>
  <si>
    <t>CXP00008954</t>
  </si>
  <si>
    <t>CXP00006773</t>
  </si>
  <si>
    <t>PAG00013163</t>
  </si>
  <si>
    <t>CXP00006292</t>
  </si>
  <si>
    <t>CXP00006293</t>
  </si>
  <si>
    <t>11000011202</t>
  </si>
  <si>
    <t>CXP00006687</t>
  </si>
  <si>
    <t>CXP00006724</t>
  </si>
  <si>
    <t>00111411591</t>
  </si>
  <si>
    <t>PI002405</t>
  </si>
  <si>
    <t>CXP00006332</t>
  </si>
  <si>
    <t>11600014960</t>
  </si>
  <si>
    <t>CKR001133</t>
  </si>
  <si>
    <t>PAG00011794</t>
  </si>
  <si>
    <t>CXP00008972</t>
  </si>
  <si>
    <t>CXP00008184</t>
  </si>
  <si>
    <t>CXP00007444</t>
  </si>
  <si>
    <t>CXP00006964</t>
  </si>
  <si>
    <t>CXP00007048</t>
  </si>
  <si>
    <t>00200023513</t>
  </si>
  <si>
    <t>PI002452</t>
  </si>
  <si>
    <t>CXP00007047</t>
  </si>
  <si>
    <t>CXP00008955</t>
  </si>
  <si>
    <t>CXP00008914</t>
  </si>
  <si>
    <t>CXP00007103</t>
  </si>
  <si>
    <t>ED00002304</t>
  </si>
  <si>
    <t>ED00002328</t>
  </si>
  <si>
    <t>RCLS-000841</t>
  </si>
  <si>
    <t>RCLS-001024</t>
  </si>
  <si>
    <t>ED00002315</t>
  </si>
  <si>
    <t>CXP00006710</t>
  </si>
  <si>
    <t>00100257260</t>
  </si>
  <si>
    <t>PI002527</t>
  </si>
  <si>
    <t>02601121250</t>
  </si>
  <si>
    <t>CXP00007423</t>
  </si>
  <si>
    <t>CXP00006978</t>
  </si>
  <si>
    <t>CXP00006979</t>
  </si>
  <si>
    <t>CXP00006980</t>
  </si>
  <si>
    <t>00107497935</t>
  </si>
  <si>
    <t>CXP00007091</t>
  </si>
  <si>
    <t>03102383027</t>
  </si>
  <si>
    <t>CXP00007088</t>
  </si>
  <si>
    <t>CXP00007089</t>
  </si>
  <si>
    <t>PAG00015192</t>
  </si>
  <si>
    <t>00113607782</t>
  </si>
  <si>
    <t>PI002638</t>
  </si>
  <si>
    <t>00107436842</t>
  </si>
  <si>
    <t>CXP00007093</t>
  </si>
  <si>
    <t>CXP00007101</t>
  </si>
  <si>
    <t>03104275619</t>
  </si>
  <si>
    <t>CXP00007096</t>
  </si>
  <si>
    <t>PI002664</t>
  </si>
  <si>
    <t>03400013268</t>
  </si>
  <si>
    <t>CXP00007157</t>
  </si>
  <si>
    <t>CXP00007155</t>
  </si>
  <si>
    <t>CXP00007909</t>
  </si>
  <si>
    <t>PAG00016164</t>
  </si>
  <si>
    <t>MIED-140606</t>
  </si>
  <si>
    <t>PAG00026072</t>
  </si>
  <si>
    <t>CXP00008952</t>
  </si>
  <si>
    <t>04700788799</t>
  </si>
  <si>
    <t>CXP00007392</t>
  </si>
  <si>
    <t>MIED-150004</t>
  </si>
  <si>
    <t>CXP00007450</t>
  </si>
  <si>
    <t>CXP00007451</t>
  </si>
  <si>
    <t>CXP00007452</t>
  </si>
  <si>
    <t>CXP00007453</t>
  </si>
  <si>
    <t>CXP00007454</t>
  </si>
  <si>
    <t>CXP00007455</t>
  </si>
  <si>
    <t>CXP00007456</t>
  </si>
  <si>
    <t>CXP00007457</t>
  </si>
  <si>
    <t>PI002958</t>
  </si>
  <si>
    <t>CXP00007760</t>
  </si>
  <si>
    <t>PAG00017773</t>
  </si>
  <si>
    <t>RCLS-000980</t>
  </si>
  <si>
    <t>CXP00009140</t>
  </si>
  <si>
    <t>01900020502</t>
  </si>
  <si>
    <t>CXP00007929</t>
  </si>
  <si>
    <t>PI003162</t>
  </si>
  <si>
    <t>CXP00008046</t>
  </si>
  <si>
    <t>00300020864</t>
  </si>
  <si>
    <t>CXP00008163</t>
  </si>
  <si>
    <t>01000087542</t>
  </si>
  <si>
    <t>CXP00008170</t>
  </si>
  <si>
    <t>03700064292</t>
  </si>
  <si>
    <t>CXP00008174</t>
  </si>
  <si>
    <t>CXP00008222</t>
  </si>
  <si>
    <t>CXP00008223</t>
  </si>
  <si>
    <t>00105488308</t>
  </si>
  <si>
    <t>CXP00008367</t>
  </si>
  <si>
    <t>05600305584</t>
  </si>
  <si>
    <t>CXP00008359</t>
  </si>
  <si>
    <t>00100955418</t>
  </si>
  <si>
    <t>CXP00008347</t>
  </si>
  <si>
    <t>01400194476</t>
  </si>
  <si>
    <t>CXP00008444</t>
  </si>
  <si>
    <t>CXP00008447</t>
  </si>
  <si>
    <t>00800018418</t>
  </si>
  <si>
    <t>CXP00008570</t>
  </si>
  <si>
    <t>00103328068</t>
  </si>
  <si>
    <t>CXP00008689</t>
  </si>
  <si>
    <t>00107598781</t>
  </si>
  <si>
    <t>CXP00008650</t>
  </si>
  <si>
    <t>00114630460</t>
  </si>
  <si>
    <t>CXP00008656</t>
  </si>
  <si>
    <t>CXP00009292</t>
  </si>
  <si>
    <t>00117417865</t>
  </si>
  <si>
    <t>CXP00008707</t>
  </si>
  <si>
    <t>CXP00008835</t>
  </si>
  <si>
    <t>CXP00008836</t>
  </si>
  <si>
    <t>CXP00008893</t>
  </si>
  <si>
    <t>CXP00008900</t>
  </si>
  <si>
    <t>CXP00008947</t>
  </si>
  <si>
    <t>CXP00008948</t>
  </si>
  <si>
    <t>05500024459</t>
  </si>
  <si>
    <t>CXP00008975</t>
  </si>
  <si>
    <t>PAG00019485</t>
  </si>
  <si>
    <t>CXP00009276</t>
  </si>
  <si>
    <t>PAG00092799</t>
  </si>
  <si>
    <t>BAN003787</t>
  </si>
  <si>
    <t>CXP00009760</t>
  </si>
  <si>
    <t>00101170769</t>
  </si>
  <si>
    <t>PI003781</t>
  </si>
  <si>
    <t>PI003777</t>
  </si>
  <si>
    <t>00113863643</t>
  </si>
  <si>
    <t>ED00002035</t>
  </si>
  <si>
    <t>PAG00094742</t>
  </si>
  <si>
    <t>CXP00010797</t>
  </si>
  <si>
    <t>CXP00009437</t>
  </si>
  <si>
    <t>CXP00011280</t>
  </si>
  <si>
    <t>00105139257</t>
  </si>
  <si>
    <t>CXP00009507</t>
  </si>
  <si>
    <t>00116967381</t>
  </si>
  <si>
    <t>CXP00009509</t>
  </si>
  <si>
    <t>04400253185</t>
  </si>
  <si>
    <t>CXP00009519</t>
  </si>
  <si>
    <t>00109072835</t>
  </si>
  <si>
    <t>CXP00009547</t>
  </si>
  <si>
    <t>CXP00009595</t>
  </si>
  <si>
    <t>RCLS-000856</t>
  </si>
  <si>
    <t>05800012188</t>
  </si>
  <si>
    <t>CXP00009709</t>
  </si>
  <si>
    <t>07200083801</t>
  </si>
  <si>
    <t>CXP00009736</t>
  </si>
  <si>
    <t>CXP00010527</t>
  </si>
  <si>
    <t>PAG00103345</t>
  </si>
  <si>
    <t>PAG00103354</t>
  </si>
  <si>
    <t>PAG00103355</t>
  </si>
  <si>
    <t>PAG00103356</t>
  </si>
  <si>
    <t>PAG00103357</t>
  </si>
  <si>
    <t>02100017397</t>
  </si>
  <si>
    <t>PAG00018829</t>
  </si>
  <si>
    <t>00101539484</t>
  </si>
  <si>
    <t>PI004270</t>
  </si>
  <si>
    <t>00112704564</t>
  </si>
  <si>
    <t>PI004308</t>
  </si>
  <si>
    <t>40220591552</t>
  </si>
  <si>
    <t>PI004272</t>
  </si>
  <si>
    <t>CXP00009990</t>
  </si>
  <si>
    <t>CXP00010008</t>
  </si>
  <si>
    <t>CXP00010024</t>
  </si>
  <si>
    <t>CXP00010020</t>
  </si>
  <si>
    <t>00101464923</t>
  </si>
  <si>
    <t>CXP00010017</t>
  </si>
  <si>
    <t>CXP00010033</t>
  </si>
  <si>
    <t>CXP00010127</t>
  </si>
  <si>
    <t>CXP00010193</t>
  </si>
  <si>
    <t>00116518655</t>
  </si>
  <si>
    <t>CXP00010244</t>
  </si>
  <si>
    <t>CXP00010348</t>
  </si>
  <si>
    <t>ED00007538</t>
  </si>
  <si>
    <t>CXP00015616</t>
  </si>
  <si>
    <t>00114029382</t>
  </si>
  <si>
    <t>CXP00010689</t>
  </si>
  <si>
    <t>CXP00010690</t>
  </si>
  <si>
    <t>PI004843</t>
  </si>
  <si>
    <t>ED00002289</t>
  </si>
  <si>
    <t>ED00002294</t>
  </si>
  <si>
    <t>ED00002297</t>
  </si>
  <si>
    <t>01300060405</t>
  </si>
  <si>
    <t>CXP00010795</t>
  </si>
  <si>
    <t>03101092413</t>
  </si>
  <si>
    <t>CXP00010806</t>
  </si>
  <si>
    <t>CXP00010834</t>
  </si>
  <si>
    <t>CXP00010836</t>
  </si>
  <si>
    <t>02300148158</t>
  </si>
  <si>
    <t>MIED-150455</t>
  </si>
  <si>
    <t>CXP00011907</t>
  </si>
  <si>
    <t>ED00002320</t>
  </si>
  <si>
    <t>ED00002322</t>
  </si>
  <si>
    <t>ED00002326</t>
  </si>
  <si>
    <t>ED00002327</t>
  </si>
  <si>
    <t>04800268957</t>
  </si>
  <si>
    <t>CXP00011021</t>
  </si>
  <si>
    <t>CXP00011016</t>
  </si>
  <si>
    <t>CXP00011051</t>
  </si>
  <si>
    <t>CXP00011052</t>
  </si>
  <si>
    <t>00114725112</t>
  </si>
  <si>
    <t>PI004914</t>
  </si>
  <si>
    <t>CXP00011144</t>
  </si>
  <si>
    <t>CXP00012561</t>
  </si>
  <si>
    <t>06700118430</t>
  </si>
  <si>
    <t>RCLS-000942</t>
  </si>
  <si>
    <t>00102745114</t>
  </si>
  <si>
    <t>PI005015</t>
  </si>
  <si>
    <t>PI005034</t>
  </si>
  <si>
    <t>00115589269</t>
  </si>
  <si>
    <t>PI005020</t>
  </si>
  <si>
    <t>CXP00011277</t>
  </si>
  <si>
    <t>CXP00011284</t>
  </si>
  <si>
    <t>CXP00011319</t>
  </si>
  <si>
    <t>ED00002439</t>
  </si>
  <si>
    <t>CXP00014632</t>
  </si>
  <si>
    <t>ED00002438</t>
  </si>
  <si>
    <t>00107389611</t>
  </si>
  <si>
    <t>MIED-156236</t>
  </si>
  <si>
    <t>00108335753</t>
  </si>
  <si>
    <t>CXP00011818</t>
  </si>
  <si>
    <t>CXP00011563</t>
  </si>
  <si>
    <t>CXP00011635</t>
  </si>
  <si>
    <t>00101693067</t>
  </si>
  <si>
    <t>CXP00011617</t>
  </si>
  <si>
    <t>00101110377</t>
  </si>
  <si>
    <t>CXP00011702</t>
  </si>
  <si>
    <t>ED00002461</t>
  </si>
  <si>
    <t>ED00002462</t>
  </si>
  <si>
    <t>00116534280</t>
  </si>
  <si>
    <t>CXP00011756</t>
  </si>
  <si>
    <t>ED00002460</t>
  </si>
  <si>
    <t>00106246481</t>
  </si>
  <si>
    <t>CXP00011830</t>
  </si>
  <si>
    <t>05601344897</t>
  </si>
  <si>
    <t>PI005279</t>
  </si>
  <si>
    <t>CXP00011836</t>
  </si>
  <si>
    <t>CXP00011838</t>
  </si>
  <si>
    <t>ED00002478</t>
  </si>
  <si>
    <t>ED00002479</t>
  </si>
  <si>
    <t>ED00002480</t>
  </si>
  <si>
    <t>ED00002481</t>
  </si>
  <si>
    <t>ED00002483</t>
  </si>
  <si>
    <t>ED00002487</t>
  </si>
  <si>
    <t>ED00002488</t>
  </si>
  <si>
    <t>ED00002492</t>
  </si>
  <si>
    <t>ED00002496</t>
  </si>
  <si>
    <t>ED00002497</t>
  </si>
  <si>
    <t>ED00002498</t>
  </si>
  <si>
    <t>ED00002503</t>
  </si>
  <si>
    <t>ED00002504</t>
  </si>
  <si>
    <t>ED00002505</t>
  </si>
  <si>
    <t>CXP00012121</t>
  </si>
  <si>
    <t>ED00002513</t>
  </si>
  <si>
    <t>ED00002514</t>
  </si>
  <si>
    <t>ED00002518</t>
  </si>
  <si>
    <t>ED00002519</t>
  </si>
  <si>
    <t>02500276452</t>
  </si>
  <si>
    <t>MIED-156465</t>
  </si>
  <si>
    <t>RCLS-000921</t>
  </si>
  <si>
    <t>00107456055</t>
  </si>
  <si>
    <t>CXP00013597</t>
  </si>
  <si>
    <t>01200530309</t>
  </si>
  <si>
    <t>PI005577</t>
  </si>
  <si>
    <t>01200881397</t>
  </si>
  <si>
    <t>PI005579</t>
  </si>
  <si>
    <t>01600060279</t>
  </si>
  <si>
    <t>PI005572</t>
  </si>
  <si>
    <t>01700200759</t>
  </si>
  <si>
    <t>PI005578</t>
  </si>
  <si>
    <t>CXP00013598</t>
  </si>
  <si>
    <t>01200861944</t>
  </si>
  <si>
    <t>PI005646</t>
  </si>
  <si>
    <t>ED00002529</t>
  </si>
  <si>
    <t>ED00002530</t>
  </si>
  <si>
    <t>ED00002533</t>
  </si>
  <si>
    <t>ED00002534</t>
  </si>
  <si>
    <t>ED00002638</t>
  </si>
  <si>
    <t>ED00002639</t>
  </si>
  <si>
    <t>ED00002640</t>
  </si>
  <si>
    <t>00101326494</t>
  </si>
  <si>
    <t>PI005818</t>
  </si>
  <si>
    <t>01200937066</t>
  </si>
  <si>
    <t>PI005814</t>
  </si>
  <si>
    <t>CXP00012683</t>
  </si>
  <si>
    <t>CXP00012727</t>
  </si>
  <si>
    <t>CXP00021703</t>
  </si>
  <si>
    <t>PAG00032259</t>
  </si>
  <si>
    <t>CXP00012818</t>
  </si>
  <si>
    <t>CXP00012820</t>
  </si>
  <si>
    <t>CXP00012821</t>
  </si>
  <si>
    <t>CXP00012822</t>
  </si>
  <si>
    <t>CXP00012823</t>
  </si>
  <si>
    <t>CXP00012824</t>
  </si>
  <si>
    <t>CXP00018819</t>
  </si>
  <si>
    <t>CXP00012813</t>
  </si>
  <si>
    <t>CXP00015143</t>
  </si>
  <si>
    <t>ED00002669</t>
  </si>
  <si>
    <t>ED00002670</t>
  </si>
  <si>
    <t>ED00002675</t>
  </si>
  <si>
    <t>ED00002676</t>
  </si>
  <si>
    <t>ED00002679</t>
  </si>
  <si>
    <t>ED00002680</t>
  </si>
  <si>
    <t>PI005978</t>
  </si>
  <si>
    <t>ED00002684</t>
  </si>
  <si>
    <t>ED00002685</t>
  </si>
  <si>
    <t>ED00002688</t>
  </si>
  <si>
    <t>ED00002690</t>
  </si>
  <si>
    <t>03102129305</t>
  </si>
  <si>
    <t>PI006031</t>
  </si>
  <si>
    <t>07200071590</t>
  </si>
  <si>
    <t>PI006035</t>
  </si>
  <si>
    <t>00108992322</t>
  </si>
  <si>
    <t>CXP00013042</t>
  </si>
  <si>
    <t>ED00002693</t>
  </si>
  <si>
    <t>ED00002694</t>
  </si>
  <si>
    <t>ED00002697</t>
  </si>
  <si>
    <t>ED00002698</t>
  </si>
  <si>
    <t>ED00002701</t>
  </si>
  <si>
    <t>ED00002704</t>
  </si>
  <si>
    <t>ED00002705</t>
  </si>
  <si>
    <t>ED00002711</t>
  </si>
  <si>
    <t>ED00002712</t>
  </si>
  <si>
    <t>ED00002804</t>
  </si>
  <si>
    <t>ED00002805</t>
  </si>
  <si>
    <t>ED00002807</t>
  </si>
  <si>
    <t>CXP00017633</t>
  </si>
  <si>
    <t>CXP00013241</t>
  </si>
  <si>
    <t>CXP00018328</t>
  </si>
  <si>
    <t>CXP00021350</t>
  </si>
  <si>
    <t>CXP00022040</t>
  </si>
  <si>
    <t>ED00002818</t>
  </si>
  <si>
    <t>ED00002820</t>
  </si>
  <si>
    <t>CXP00013295</t>
  </si>
  <si>
    <t>ED00002825</t>
  </si>
  <si>
    <t>ED00002826</t>
  </si>
  <si>
    <t>ED00002830</t>
  </si>
  <si>
    <t>ED00002831</t>
  </si>
  <si>
    <t>ED00002834</t>
  </si>
  <si>
    <t>ED00002835</t>
  </si>
  <si>
    <t>CXP00013609</t>
  </si>
  <si>
    <t>ED00002839</t>
  </si>
  <si>
    <t>ED00002840</t>
  </si>
  <si>
    <t>ED00002844</t>
  </si>
  <si>
    <t>ED00002845</t>
  </si>
  <si>
    <t>ED00002848</t>
  </si>
  <si>
    <t>ED00002849</t>
  </si>
  <si>
    <t>CXP00013668</t>
  </si>
  <si>
    <t>MIED-151045</t>
  </si>
  <si>
    <t>ED00002858</t>
  </si>
  <si>
    <t>ED00002859</t>
  </si>
  <si>
    <t>CXP00022038</t>
  </si>
  <si>
    <t>PAG00035225</t>
  </si>
  <si>
    <t>ED00002862</t>
  </si>
  <si>
    <t>ED00002864</t>
  </si>
  <si>
    <t>ED00002872</t>
  </si>
  <si>
    <t>ED00002873</t>
  </si>
  <si>
    <t>00300603958</t>
  </si>
  <si>
    <t>CXP00014071</t>
  </si>
  <si>
    <t>MIED-151195</t>
  </si>
  <si>
    <t>02800000818</t>
  </si>
  <si>
    <t>CXP00014099</t>
  </si>
  <si>
    <t>MIED-151217</t>
  </si>
  <si>
    <t>CXP00014136</t>
  </si>
  <si>
    <t>CXP00019164</t>
  </si>
  <si>
    <t>PAG00038196</t>
  </si>
  <si>
    <t>PAG00038715</t>
  </si>
  <si>
    <t>CXP00014266</t>
  </si>
  <si>
    <t>06900056406</t>
  </si>
  <si>
    <t>CXP00014265</t>
  </si>
  <si>
    <t>ED00002879</t>
  </si>
  <si>
    <t>ED00002880</t>
  </si>
  <si>
    <t>ED00002884</t>
  </si>
  <si>
    <t>ED00002885</t>
  </si>
  <si>
    <t>ED00002889</t>
  </si>
  <si>
    <t>ED00002890</t>
  </si>
  <si>
    <t>00100745199</t>
  </si>
  <si>
    <t>MIED-151322</t>
  </si>
  <si>
    <t>CXP00014444</t>
  </si>
  <si>
    <t>MIED-141322</t>
  </si>
  <si>
    <t>PAG00039905</t>
  </si>
  <si>
    <t>ED00002893</t>
  </si>
  <si>
    <t>ED00002894</t>
  </si>
  <si>
    <t>ED00002898</t>
  </si>
  <si>
    <t>ED00002899</t>
  </si>
  <si>
    <t>ED00002903</t>
  </si>
  <si>
    <t>ED00002904</t>
  </si>
  <si>
    <t>ED00002905</t>
  </si>
  <si>
    <t>ED00002906</t>
  </si>
  <si>
    <t>ED00002911</t>
  </si>
  <si>
    <t>ED00002912</t>
  </si>
  <si>
    <t>ED00002915</t>
  </si>
  <si>
    <t>ED00002916</t>
  </si>
  <si>
    <t>02700269166</t>
  </si>
  <si>
    <t>CXP00014614</t>
  </si>
  <si>
    <t>05401463004</t>
  </si>
  <si>
    <t>CXP00014720</t>
  </si>
  <si>
    <t>ED00003025</t>
  </si>
  <si>
    <t>ED00003026</t>
  </si>
  <si>
    <t>ED00003029</t>
  </si>
  <si>
    <t>ED00003030</t>
  </si>
  <si>
    <t>ED00003034</t>
  </si>
  <si>
    <t>ED00003035</t>
  </si>
  <si>
    <t>CXP00015040</t>
  </si>
  <si>
    <t>CXP00015031</t>
  </si>
  <si>
    <t>ED00003046</t>
  </si>
  <si>
    <t>ED00003047</t>
  </si>
  <si>
    <t>ED00003050</t>
  </si>
  <si>
    <t>ED00003051</t>
  </si>
  <si>
    <t>ED00003052</t>
  </si>
  <si>
    <t>ED00003054</t>
  </si>
  <si>
    <t>ED00003059</t>
  </si>
  <si>
    <t>ED00003060</t>
  </si>
  <si>
    <t>PAG00042765</t>
  </si>
  <si>
    <t>MIED-151693</t>
  </si>
  <si>
    <t>CXP00015212</t>
  </si>
  <si>
    <t>ED00003066</t>
  </si>
  <si>
    <t>ED00003067</t>
  </si>
  <si>
    <t>ED00003070</t>
  </si>
  <si>
    <t>ED00003071</t>
  </si>
  <si>
    <t>ED00003076</t>
  </si>
  <si>
    <t>ED00003077</t>
  </si>
  <si>
    <t>CXP00017614</t>
  </si>
  <si>
    <t>ED00003079</t>
  </si>
  <si>
    <t>ED00003080</t>
  </si>
  <si>
    <t>00104727292</t>
  </si>
  <si>
    <t>CXP00015496</t>
  </si>
  <si>
    <t>04701366157</t>
  </si>
  <si>
    <t>CXP00015579</t>
  </si>
  <si>
    <t>CXP00019317</t>
  </si>
  <si>
    <t>00100051747</t>
  </si>
  <si>
    <t>PI007059</t>
  </si>
  <si>
    <t>00101247468</t>
  </si>
  <si>
    <t>PI007064</t>
  </si>
  <si>
    <t>00102758620</t>
  </si>
  <si>
    <t>PI007068</t>
  </si>
  <si>
    <t>00104345400</t>
  </si>
  <si>
    <t>PI007065</t>
  </si>
  <si>
    <t>00104846803</t>
  </si>
  <si>
    <t>PI007066</t>
  </si>
  <si>
    <t>00105122550</t>
  </si>
  <si>
    <t>PI007058</t>
  </si>
  <si>
    <t>00109946038</t>
  </si>
  <si>
    <t>PI007061</t>
  </si>
  <si>
    <t>00111765327</t>
  </si>
  <si>
    <t>PI007071</t>
  </si>
  <si>
    <t>00115496556</t>
  </si>
  <si>
    <t>PI007062</t>
  </si>
  <si>
    <t>00118229616</t>
  </si>
  <si>
    <t>PI007069</t>
  </si>
  <si>
    <t>00500302468</t>
  </si>
  <si>
    <t>PI007060</t>
  </si>
  <si>
    <t>02500335373</t>
  </si>
  <si>
    <t>PI007075</t>
  </si>
  <si>
    <t>CXP00015739</t>
  </si>
  <si>
    <t>00107278996</t>
  </si>
  <si>
    <t>PI007116</t>
  </si>
  <si>
    <t>CXP00021264</t>
  </si>
  <si>
    <t>CXP00021266</t>
  </si>
  <si>
    <t>00103134409</t>
  </si>
  <si>
    <t>PI007119</t>
  </si>
  <si>
    <t>00109405159</t>
  </si>
  <si>
    <t>PI007121</t>
  </si>
  <si>
    <t>00109453613</t>
  </si>
  <si>
    <t>PI007118</t>
  </si>
  <si>
    <t>00200129583</t>
  </si>
  <si>
    <t>PI007120</t>
  </si>
  <si>
    <t>06100247409</t>
  </si>
  <si>
    <t>PI007117</t>
  </si>
  <si>
    <t>00108981739</t>
  </si>
  <si>
    <t>PI007154</t>
  </si>
  <si>
    <t>00110147352</t>
  </si>
  <si>
    <t>PI007159</t>
  </si>
  <si>
    <t>00113940829</t>
  </si>
  <si>
    <t>PI007153</t>
  </si>
  <si>
    <t>01200675278</t>
  </si>
  <si>
    <t>PI007164</t>
  </si>
  <si>
    <t>01800738039</t>
  </si>
  <si>
    <t>PI007161</t>
  </si>
  <si>
    <t>02400152407</t>
  </si>
  <si>
    <t>PI007157</t>
  </si>
  <si>
    <t>05300219739</t>
  </si>
  <si>
    <t>PI007155</t>
  </si>
  <si>
    <t>05600754419</t>
  </si>
  <si>
    <t>PI007156</t>
  </si>
  <si>
    <t>PI007160</t>
  </si>
  <si>
    <t>05900018010</t>
  </si>
  <si>
    <t>PI007167</t>
  </si>
  <si>
    <t>07700017762</t>
  </si>
  <si>
    <t>PI007165</t>
  </si>
  <si>
    <t>06600077942</t>
  </si>
  <si>
    <t>CXP00015981</t>
  </si>
  <si>
    <t>ED00003109</t>
  </si>
  <si>
    <t>ED00003110</t>
  </si>
  <si>
    <t>00107079352</t>
  </si>
  <si>
    <t>PI007206</t>
  </si>
  <si>
    <t>00113194070</t>
  </si>
  <si>
    <t>CXP00016081</t>
  </si>
  <si>
    <t>01800057166</t>
  </si>
  <si>
    <t>CXP00016109</t>
  </si>
  <si>
    <t>04200006932</t>
  </si>
  <si>
    <t>CXP00016117</t>
  </si>
  <si>
    <t>CXP00019314</t>
  </si>
  <si>
    <t>CXP00018395</t>
  </si>
  <si>
    <t>00114319395</t>
  </si>
  <si>
    <t>CXP00021211</t>
  </si>
  <si>
    <t>CXP00016262</t>
  </si>
  <si>
    <t>ED00003204</t>
  </si>
  <si>
    <t>ED00003205</t>
  </si>
  <si>
    <t>ED00003207</t>
  </si>
  <si>
    <t>ED00003208</t>
  </si>
  <si>
    <t>ED00003220</t>
  </si>
  <si>
    <t>ED00003221</t>
  </si>
  <si>
    <t>ED00003226</t>
  </si>
  <si>
    <t>ED00003227</t>
  </si>
  <si>
    <t>CXP00016431</t>
  </si>
  <si>
    <t>00115888588</t>
  </si>
  <si>
    <t>ED00003213</t>
  </si>
  <si>
    <t>01200203436</t>
  </si>
  <si>
    <t>CXP00016344</t>
  </si>
  <si>
    <t>01200654562</t>
  </si>
  <si>
    <t>CXP00016365</t>
  </si>
  <si>
    <t>04701655492</t>
  </si>
  <si>
    <t>CXP00016476</t>
  </si>
  <si>
    <t>MIED-152299</t>
  </si>
  <si>
    <t>ED00003232</t>
  </si>
  <si>
    <t>ED00003233</t>
  </si>
  <si>
    <t>ED00003239</t>
  </si>
  <si>
    <t>ED00003240</t>
  </si>
  <si>
    <t>ED00003243</t>
  </si>
  <si>
    <t>ED00003245</t>
  </si>
  <si>
    <t>03701114252</t>
  </si>
  <si>
    <t>CXP00016540</t>
  </si>
  <si>
    <t>CXP00016569</t>
  </si>
  <si>
    <t>ED00003247</t>
  </si>
  <si>
    <t>ED00003248</t>
  </si>
  <si>
    <t>ED00003251</t>
  </si>
  <si>
    <t>ED00003252</t>
  </si>
  <si>
    <t>ED00003255</t>
  </si>
  <si>
    <t>ED00003256</t>
  </si>
  <si>
    <t>ED00003258</t>
  </si>
  <si>
    <t>ED00003260</t>
  </si>
  <si>
    <t>3101087645</t>
  </si>
  <si>
    <t>CXP00019319</t>
  </si>
  <si>
    <t>ED00003263</t>
  </si>
  <si>
    <t>ED00003264</t>
  </si>
  <si>
    <t>ED00003269</t>
  </si>
  <si>
    <t>ED00003270</t>
  </si>
  <si>
    <t>ED00003275</t>
  </si>
  <si>
    <t>ED00003276</t>
  </si>
  <si>
    <t>CXP00016826</t>
  </si>
  <si>
    <t>00106866296</t>
  </si>
  <si>
    <t>CXP00016899</t>
  </si>
  <si>
    <t>00113320030</t>
  </si>
  <si>
    <t>CXP00016898</t>
  </si>
  <si>
    <t>00500067889</t>
  </si>
  <si>
    <t>CXP00016900</t>
  </si>
  <si>
    <t>001-00950112</t>
  </si>
  <si>
    <t>PAG00075828</t>
  </si>
  <si>
    <t>CKR001680</t>
  </si>
  <si>
    <t>001-0095011-2</t>
  </si>
  <si>
    <t>MIED-141916</t>
  </si>
  <si>
    <t>ED00003283</t>
  </si>
  <si>
    <t>ED00003284</t>
  </si>
  <si>
    <t>00500420039</t>
  </si>
  <si>
    <t>CXP00016907</t>
  </si>
  <si>
    <t>CXP00016908</t>
  </si>
  <si>
    <t>ED00003287</t>
  </si>
  <si>
    <t>ED00003290</t>
  </si>
  <si>
    <t>ED00003291</t>
  </si>
  <si>
    <t>ED00003295</t>
  </si>
  <si>
    <t>ED00003296</t>
  </si>
  <si>
    <t>ED00003299</t>
  </si>
  <si>
    <t>05300006441</t>
  </si>
  <si>
    <t>PI007318</t>
  </si>
  <si>
    <t>03103379156</t>
  </si>
  <si>
    <t>MIED-152555</t>
  </si>
  <si>
    <t>CXP00017117</t>
  </si>
  <si>
    <t>04701163828</t>
  </si>
  <si>
    <t>CXP00017152</t>
  </si>
  <si>
    <t>40220464206</t>
  </si>
  <si>
    <t>CXP00017138</t>
  </si>
  <si>
    <t>ED00003785</t>
  </si>
  <si>
    <t>ED00003786</t>
  </si>
  <si>
    <t>00110045572</t>
  </si>
  <si>
    <t>ED00003431</t>
  </si>
  <si>
    <t>00114889520</t>
  </si>
  <si>
    <t>ED00003396</t>
  </si>
  <si>
    <t>00115821589</t>
  </si>
  <si>
    <t>ED00003434</t>
  </si>
  <si>
    <t>00116508409</t>
  </si>
  <si>
    <t>ED00003394</t>
  </si>
  <si>
    <t>02400141806</t>
  </si>
  <si>
    <t>ED00003336</t>
  </si>
  <si>
    <t>02400258790</t>
  </si>
  <si>
    <t>ED00003345</t>
  </si>
  <si>
    <t>02600988568</t>
  </si>
  <si>
    <t>ED00003324</t>
  </si>
  <si>
    <t>02800547255</t>
  </si>
  <si>
    <t>ED00003390</t>
  </si>
  <si>
    <t>02800767390</t>
  </si>
  <si>
    <t>ED00003414</t>
  </si>
  <si>
    <t>05400150677</t>
  </si>
  <si>
    <t>ED00003376</t>
  </si>
  <si>
    <t>05400966775</t>
  </si>
  <si>
    <t>ED00003369</t>
  </si>
  <si>
    <t>ED00003494</t>
  </si>
  <si>
    <t>ED00003495</t>
  </si>
  <si>
    <t>ED00003499</t>
  </si>
  <si>
    <t>ED00003500</t>
  </si>
  <si>
    <t>40220917823</t>
  </si>
  <si>
    <t>CXP00021206</t>
  </si>
  <si>
    <t>PI007379</t>
  </si>
  <si>
    <t>ED00003522</t>
  </si>
  <si>
    <t>ED00003523</t>
  </si>
  <si>
    <t>ED00003524</t>
  </si>
  <si>
    <t>ED00003526</t>
  </si>
  <si>
    <t>ED00003530</t>
  </si>
  <si>
    <t>ED00003531</t>
  </si>
  <si>
    <t>ED00003534</t>
  </si>
  <si>
    <t>ED00003535</t>
  </si>
  <si>
    <t>ED00003538</t>
  </si>
  <si>
    <t>ED00003539</t>
  </si>
  <si>
    <t>ED00003543</t>
  </si>
  <si>
    <t>ED00003544</t>
  </si>
  <si>
    <t>ED00003551</t>
  </si>
  <si>
    <t>ED00003552</t>
  </si>
  <si>
    <t>ED00003555</t>
  </si>
  <si>
    <t>ED00003556</t>
  </si>
  <si>
    <t>ED00003559</t>
  </si>
  <si>
    <t>ED00003560</t>
  </si>
  <si>
    <t>00118081165</t>
  </si>
  <si>
    <t>CXP00017463</t>
  </si>
  <si>
    <t>03100985922</t>
  </si>
  <si>
    <t>PI007407</t>
  </si>
  <si>
    <t>CXP00019328</t>
  </si>
  <si>
    <t>ED00003563</t>
  </si>
  <si>
    <t>ED00003564</t>
  </si>
  <si>
    <t>05800109869</t>
  </si>
  <si>
    <t>PI007452</t>
  </si>
  <si>
    <t>08400040203</t>
  </si>
  <si>
    <t>PI007461</t>
  </si>
  <si>
    <t>00300606589</t>
  </si>
  <si>
    <t>CXP00017562</t>
  </si>
  <si>
    <t>ED00003569</t>
  </si>
  <si>
    <t>ED00003570</t>
  </si>
  <si>
    <t>00110718822</t>
  </si>
  <si>
    <t>CXP00021704</t>
  </si>
  <si>
    <t>ED00003575</t>
  </si>
  <si>
    <t>ED00003576</t>
  </si>
  <si>
    <t>ED00003578</t>
  </si>
  <si>
    <t>ED00003579</t>
  </si>
  <si>
    <t>01200829677</t>
  </si>
  <si>
    <t>ED00003617</t>
  </si>
  <si>
    <t>00100591692</t>
  </si>
  <si>
    <t>CXP00017723</t>
  </si>
  <si>
    <t>ED00003619</t>
  </si>
  <si>
    <t>ED00003620</t>
  </si>
  <si>
    <t>ED00003623</t>
  </si>
  <si>
    <t>ED00003624</t>
  </si>
  <si>
    <t>00101537710</t>
  </si>
  <si>
    <t>MIED-142150</t>
  </si>
  <si>
    <t>PAG00140167</t>
  </si>
  <si>
    <t>ED00003706</t>
  </si>
  <si>
    <t>ED00003660</t>
  </si>
  <si>
    <t>ED00003714</t>
  </si>
  <si>
    <t>ED00003701</t>
  </si>
  <si>
    <t>ED00003635</t>
  </si>
  <si>
    <t>ED00003648</t>
  </si>
  <si>
    <t>ED00003740</t>
  </si>
  <si>
    <t>ED00003689</t>
  </si>
  <si>
    <t>ED00003674</t>
  </si>
  <si>
    <t>CXP00017838</t>
  </si>
  <si>
    <t>ED00007810</t>
  </si>
  <si>
    <t>ED00004123</t>
  </si>
  <si>
    <t>ED00004128</t>
  </si>
  <si>
    <t>CXP00021203</t>
  </si>
  <si>
    <t>02500402546</t>
  </si>
  <si>
    <t>ED00003967</t>
  </si>
  <si>
    <t>02500423187</t>
  </si>
  <si>
    <t>ED00003966</t>
  </si>
  <si>
    <t>ED00003807</t>
  </si>
  <si>
    <t>02800509164</t>
  </si>
  <si>
    <t>ED00003948</t>
  </si>
  <si>
    <t>04800671291</t>
  </si>
  <si>
    <t>ED00003992</t>
  </si>
  <si>
    <t>ED00003870</t>
  </si>
  <si>
    <t>ED00003871</t>
  </si>
  <si>
    <t>00108590811</t>
  </si>
  <si>
    <t>ED00004054</t>
  </si>
  <si>
    <t>ED00004072</t>
  </si>
  <si>
    <t>ED00004073</t>
  </si>
  <si>
    <t>ED00004075</t>
  </si>
  <si>
    <t>ED00004076</t>
  </si>
  <si>
    <t>CXP00018045</t>
  </si>
  <si>
    <t>00102987070</t>
  </si>
  <si>
    <t>ED00004048</t>
  </si>
  <si>
    <t>07300168536</t>
  </si>
  <si>
    <t>ED00004032</t>
  </si>
  <si>
    <t>09200135441</t>
  </si>
  <si>
    <t>ED00004013</t>
  </si>
  <si>
    <t>ED00004023</t>
  </si>
  <si>
    <t>ED00004024</t>
  </si>
  <si>
    <t>ED00004081</t>
  </si>
  <si>
    <t>ED00004082</t>
  </si>
  <si>
    <t>00500178108</t>
  </si>
  <si>
    <t>CXP00018364</t>
  </si>
  <si>
    <t>CXP00018294</t>
  </si>
  <si>
    <t>ED00004085</t>
  </si>
  <si>
    <t>ED00004086</t>
  </si>
  <si>
    <t>CXP00018419</t>
  </si>
  <si>
    <t>00101574630</t>
  </si>
  <si>
    <t>MIED-141532</t>
  </si>
  <si>
    <t>04600230249</t>
  </si>
  <si>
    <t>CXP00018835</t>
  </si>
  <si>
    <t>ED00004228</t>
  </si>
  <si>
    <t>ED00004229</t>
  </si>
  <si>
    <t>ED00004230</t>
  </si>
  <si>
    <t>ED00004231</t>
  </si>
  <si>
    <t>CXP00020312</t>
  </si>
  <si>
    <t>MIED-153419</t>
  </si>
  <si>
    <t>CXP00019807</t>
  </si>
  <si>
    <t>CXP00019484</t>
  </si>
  <si>
    <t>ED00004235</t>
  </si>
  <si>
    <t>ED00004236</t>
  </si>
  <si>
    <t>ED00004240</t>
  </si>
  <si>
    <t>ED00004241</t>
  </si>
  <si>
    <t>ED00004245</t>
  </si>
  <si>
    <t>ED00004246</t>
  </si>
  <si>
    <t>ED00004250</t>
  </si>
  <si>
    <t>ED00004251</t>
  </si>
  <si>
    <t>ED00004255</t>
  </si>
  <si>
    <t>ED00004256</t>
  </si>
  <si>
    <t>ED00004260</t>
  </si>
  <si>
    <t>ED00004261</t>
  </si>
  <si>
    <t>ED00004270</t>
  </si>
  <si>
    <t>ED00004271</t>
  </si>
  <si>
    <t>ED00004282</t>
  </si>
  <si>
    <t>ED00004283</t>
  </si>
  <si>
    <t>ED00004287</t>
  </si>
  <si>
    <t>ED00004288</t>
  </si>
  <si>
    <t>ED00004289</t>
  </si>
  <si>
    <t>ED00004290</t>
  </si>
  <si>
    <t>ED00004294</t>
  </si>
  <si>
    <t>ED00004295</t>
  </si>
  <si>
    <t>ED00004298</t>
  </si>
  <si>
    <t>ED00004299</t>
  </si>
  <si>
    <t>ED00004307</t>
  </si>
  <si>
    <t>ED00004308</t>
  </si>
  <si>
    <t>ED00004311</t>
  </si>
  <si>
    <t>ED00004312</t>
  </si>
  <si>
    <t>ED00004316</t>
  </si>
  <si>
    <t>ED00004317</t>
  </si>
  <si>
    <t>ED00004320</t>
  </si>
  <si>
    <t>ED00004321</t>
  </si>
  <si>
    <t>ED00004325</t>
  </si>
  <si>
    <t>ED00004326</t>
  </si>
  <si>
    <t>ED00004331</t>
  </si>
  <si>
    <t>ED00004332</t>
  </si>
  <si>
    <t>ED00004341</t>
  </si>
  <si>
    <t>ED00004342</t>
  </si>
  <si>
    <t>ED00004345</t>
  </si>
  <si>
    <t>ED00004346</t>
  </si>
  <si>
    <t>ED00004350</t>
  </si>
  <si>
    <t>ED00004351</t>
  </si>
  <si>
    <t>ED00004354</t>
  </si>
  <si>
    <t>ED00004355</t>
  </si>
  <si>
    <t>04700848825</t>
  </si>
  <si>
    <t>CXP00019641</t>
  </si>
  <si>
    <t>CXP00020303</t>
  </si>
  <si>
    <t>05600335755</t>
  </si>
  <si>
    <t>PI007736</t>
  </si>
  <si>
    <t>PI007728</t>
  </si>
  <si>
    <t>00101569705</t>
  </si>
  <si>
    <t>PI007747</t>
  </si>
  <si>
    <t>00104919139</t>
  </si>
  <si>
    <t>PI007716</t>
  </si>
  <si>
    <t>00106954928</t>
  </si>
  <si>
    <t>PI007742</t>
  </si>
  <si>
    <t>03103434035</t>
  </si>
  <si>
    <t>PI007936</t>
  </si>
  <si>
    <t>05400985262</t>
  </si>
  <si>
    <t>ED00004340</t>
  </si>
  <si>
    <t>PAG00062147</t>
  </si>
  <si>
    <t>CXP00020018</t>
  </si>
  <si>
    <t>CXP00019265</t>
  </si>
  <si>
    <t>00101696490</t>
  </si>
  <si>
    <t>CXP00019738</t>
  </si>
  <si>
    <t>CXP00021225</t>
  </si>
  <si>
    <t>00102240223</t>
  </si>
  <si>
    <t>CXP00018864</t>
  </si>
  <si>
    <t>00107277535</t>
  </si>
  <si>
    <t>CXP00018751</t>
  </si>
  <si>
    <t>02200239156</t>
  </si>
  <si>
    <t>CXP00018818</t>
  </si>
  <si>
    <t>03400522060</t>
  </si>
  <si>
    <t>CXP00019030</t>
  </si>
  <si>
    <t>04900119084</t>
  </si>
  <si>
    <t>CXP00019064</t>
  </si>
  <si>
    <t>07100061055</t>
  </si>
  <si>
    <t>PI007873</t>
  </si>
  <si>
    <t>07200106776</t>
  </si>
  <si>
    <t>CXP00019589</t>
  </si>
  <si>
    <t>CXP00019571</t>
  </si>
  <si>
    <t>40220303669</t>
  </si>
  <si>
    <t>PI007673</t>
  </si>
  <si>
    <t>CXP00019878</t>
  </si>
  <si>
    <t>05400727979</t>
  </si>
  <si>
    <t>CXP00021521</t>
  </si>
  <si>
    <t>3100956543</t>
  </si>
  <si>
    <t>NCF. 00000170</t>
  </si>
  <si>
    <t>CXP00021115</t>
  </si>
  <si>
    <t>CXP00022686</t>
  </si>
  <si>
    <t>PI008147</t>
  </si>
  <si>
    <t>PI008143</t>
  </si>
  <si>
    <t>00104037775</t>
  </si>
  <si>
    <t>CXP00024704</t>
  </si>
  <si>
    <t>10000045400</t>
  </si>
  <si>
    <t>CXP00020152</t>
  </si>
  <si>
    <t>CXP00020229</t>
  </si>
  <si>
    <t>ED00004464</t>
  </si>
  <si>
    <t>ED00004465</t>
  </si>
  <si>
    <t>ED00004468</t>
  </si>
  <si>
    <t>ED00004520</t>
  </si>
  <si>
    <t>ED00004523</t>
  </si>
  <si>
    <t>ED00004541</t>
  </si>
  <si>
    <t>ED00004542</t>
  </si>
  <si>
    <t>ED00004547</t>
  </si>
  <si>
    <t>ED00004548</t>
  </si>
  <si>
    <t>ED00004552</t>
  </si>
  <si>
    <t>ED00004553</t>
  </si>
  <si>
    <t>ED00004557</t>
  </si>
  <si>
    <t>ED00004558</t>
  </si>
  <si>
    <t>ED00004569</t>
  </si>
  <si>
    <t>ED00004570</t>
  </si>
  <si>
    <t>ED00004460</t>
  </si>
  <si>
    <t>01200089520</t>
  </si>
  <si>
    <t>CXP00023964</t>
  </si>
  <si>
    <t>CXP00023915</t>
  </si>
  <si>
    <t>00800223562</t>
  </si>
  <si>
    <t>ED00004550</t>
  </si>
  <si>
    <t>07300005779</t>
  </si>
  <si>
    <t>ED00004470</t>
  </si>
  <si>
    <t>ED00004574</t>
  </si>
  <si>
    <t>ED00004575</t>
  </si>
  <si>
    <t>ED00004578</t>
  </si>
  <si>
    <t>ED00004579</t>
  </si>
  <si>
    <t>ED00004583</t>
  </si>
  <si>
    <t>ED00004584</t>
  </si>
  <si>
    <t>ED00004587</t>
  </si>
  <si>
    <t>ED00004588</t>
  </si>
  <si>
    <t>ED00004592</t>
  </si>
  <si>
    <t>ED00004593</t>
  </si>
  <si>
    <t>ED00004596</t>
  </si>
  <si>
    <t>ED00004597</t>
  </si>
  <si>
    <t>00103076535</t>
  </si>
  <si>
    <t>ED00004586</t>
  </si>
  <si>
    <t>ED00004602</t>
  </si>
  <si>
    <t>ED00004603</t>
  </si>
  <si>
    <t>ED00004606</t>
  </si>
  <si>
    <t>ED00004607</t>
  </si>
  <si>
    <t>ED00004692</t>
  </si>
  <si>
    <t>ED00004693</t>
  </si>
  <si>
    <t>03200097768</t>
  </si>
  <si>
    <t>ED00004630</t>
  </si>
  <si>
    <t>03200308066</t>
  </si>
  <si>
    <t>ED00004647</t>
  </si>
  <si>
    <t>03200314163</t>
  </si>
  <si>
    <t>ED00004646</t>
  </si>
  <si>
    <t>03500186469</t>
  </si>
  <si>
    <t>ED00004627</t>
  </si>
  <si>
    <t>03600303105</t>
  </si>
  <si>
    <t>ED00004622</t>
  </si>
  <si>
    <t>03600389534</t>
  </si>
  <si>
    <t>ED00004645</t>
  </si>
  <si>
    <t>CXP00020595</t>
  </si>
  <si>
    <t>ED00004685</t>
  </si>
  <si>
    <t>ED00004686</t>
  </si>
  <si>
    <t>CXP00020611</t>
  </si>
  <si>
    <t>CXP00020773</t>
  </si>
  <si>
    <t>CXP00020736</t>
  </si>
  <si>
    <t>CXP00020880</t>
  </si>
  <si>
    <t>CXP00020881</t>
  </si>
  <si>
    <t>ED00004707</t>
  </si>
  <si>
    <t>ED00004708</t>
  </si>
  <si>
    <t>ED00004711</t>
  </si>
  <si>
    <t>ED00004712</t>
  </si>
  <si>
    <t>ED00004716</t>
  </si>
  <si>
    <t>ED00004717</t>
  </si>
  <si>
    <t>ED00004720</t>
  </si>
  <si>
    <t>ED00004721</t>
  </si>
  <si>
    <t>ED00004725</t>
  </si>
  <si>
    <t>ED00004726</t>
  </si>
  <si>
    <t>ED00004729</t>
  </si>
  <si>
    <t>ED00004730</t>
  </si>
  <si>
    <t>00105026496</t>
  </si>
  <si>
    <t>ED00004719</t>
  </si>
  <si>
    <t>00116421132</t>
  </si>
  <si>
    <t>ED00004724</t>
  </si>
  <si>
    <t>04701551873</t>
  </si>
  <si>
    <t>ED00004728</t>
  </si>
  <si>
    <t>CXP00021344</t>
  </si>
  <si>
    <t>04700156989</t>
  </si>
  <si>
    <t>CXP00021310</t>
  </si>
  <si>
    <t>CXP00023124</t>
  </si>
  <si>
    <t>00105245658</t>
  </si>
  <si>
    <t>CXP00021449</t>
  </si>
  <si>
    <t>00111268314</t>
  </si>
  <si>
    <t>CXP00033599</t>
  </si>
  <si>
    <t>03100177892</t>
  </si>
  <si>
    <t>CXP00025079</t>
  </si>
  <si>
    <t>03700426582</t>
  </si>
  <si>
    <t>CXP00024738</t>
  </si>
  <si>
    <t>PI008300</t>
  </si>
  <si>
    <t>00104246749</t>
  </si>
  <si>
    <t>CXP00034336</t>
  </si>
  <si>
    <t>ED00004745</t>
  </si>
  <si>
    <t>ED00004746</t>
  </si>
  <si>
    <t>01900004233</t>
  </si>
  <si>
    <t>PI008307</t>
  </si>
  <si>
    <t>00100839430</t>
  </si>
  <si>
    <t>CXP00024743</t>
  </si>
  <si>
    <t>CXP00021719</t>
  </si>
  <si>
    <t>CXP00021724</t>
  </si>
  <si>
    <t>CXP00021725</t>
  </si>
  <si>
    <t>CXP00021726</t>
  </si>
  <si>
    <t>CXP00021729</t>
  </si>
  <si>
    <t>CXP00021730</t>
  </si>
  <si>
    <t>CXP00021731</t>
  </si>
  <si>
    <t>CXP00021732</t>
  </si>
  <si>
    <t>CXP00021733</t>
  </si>
  <si>
    <t>CXP00021736</t>
  </si>
  <si>
    <t>CXP00038635</t>
  </si>
  <si>
    <t>CXP00038636</t>
  </si>
  <si>
    <t>ED00004752</t>
  </si>
  <si>
    <t>ED00004753</t>
  </si>
  <si>
    <t>03100768344</t>
  </si>
  <si>
    <t>CXP00024718</t>
  </si>
  <si>
    <t>CXP00021848</t>
  </si>
  <si>
    <t>CXP00021849</t>
  </si>
  <si>
    <t>CXP00021850</t>
  </si>
  <si>
    <t>CXP00021851</t>
  </si>
  <si>
    <t>CXP00021854</t>
  </si>
  <si>
    <t>CXP00021855</t>
  </si>
  <si>
    <t>CXP00021856</t>
  </si>
  <si>
    <t>CXP00021857</t>
  </si>
  <si>
    <t>CXP00021858</t>
  </si>
  <si>
    <t>CXP00021859</t>
  </si>
  <si>
    <t>CXP00021862</t>
  </si>
  <si>
    <t>CXP00021863</t>
  </si>
  <si>
    <t>CXP00021864</t>
  </si>
  <si>
    <t>CXP00021865</t>
  </si>
  <si>
    <t>CXP00021866</t>
  </si>
  <si>
    <t>ED00004757</t>
  </si>
  <si>
    <t>ED00004758</t>
  </si>
  <si>
    <t>ED00004761</t>
  </si>
  <si>
    <t>ED00004762</t>
  </si>
  <si>
    <t>ED00004810</t>
  </si>
  <si>
    <t>ED00004815</t>
  </si>
  <si>
    <t>00110288693</t>
  </si>
  <si>
    <t>ED00004803</t>
  </si>
  <si>
    <t>00113037360</t>
  </si>
  <si>
    <t>PI008768</t>
  </si>
  <si>
    <t>00800020166</t>
  </si>
  <si>
    <t>PI008769</t>
  </si>
  <si>
    <t>02000122230</t>
  </si>
  <si>
    <t>PI008762</t>
  </si>
  <si>
    <t>02200278725</t>
  </si>
  <si>
    <t>PI008765</t>
  </si>
  <si>
    <t>04000137283</t>
  </si>
  <si>
    <t>PI008774</t>
  </si>
  <si>
    <t>00500229802</t>
  </si>
  <si>
    <t>CXP00021891</t>
  </si>
  <si>
    <t>CXP00021881</t>
  </si>
  <si>
    <t>CXP00037195</t>
  </si>
  <si>
    <t>ED00004777</t>
  </si>
  <si>
    <t>ED00004781</t>
  </si>
  <si>
    <t>ED00004812</t>
  </si>
  <si>
    <t>ED00004813</t>
  </si>
  <si>
    <t>ED00004818</t>
  </si>
  <si>
    <t>ED00004819</t>
  </si>
  <si>
    <t>ED00004824</t>
  </si>
  <si>
    <t>ED00004825</t>
  </si>
  <si>
    <t>ED00004828</t>
  </si>
  <si>
    <t>ED00004829</t>
  </si>
  <si>
    <t>00107561102</t>
  </si>
  <si>
    <t>PI008376</t>
  </si>
  <si>
    <t>PI008392</t>
  </si>
  <si>
    <t>PI008378</t>
  </si>
  <si>
    <t>PI008394</t>
  </si>
  <si>
    <t>CXP00037196</t>
  </si>
  <si>
    <t>CXP00025092</t>
  </si>
  <si>
    <t>ED00004833</t>
  </si>
  <si>
    <t>ED00004834</t>
  </si>
  <si>
    <t>ED00004837</t>
  </si>
  <si>
    <t>ED00004838</t>
  </si>
  <si>
    <t>02400240632</t>
  </si>
  <si>
    <t>CXP00022059</t>
  </si>
  <si>
    <t>CXP00022085</t>
  </si>
  <si>
    <t>CXP00022065</t>
  </si>
  <si>
    <t>CXP00024891</t>
  </si>
  <si>
    <t>NCF-0000005517</t>
  </si>
  <si>
    <t>CXP00024894</t>
  </si>
  <si>
    <t>ED00004842</t>
  </si>
  <si>
    <t>ED00004843</t>
  </si>
  <si>
    <t>ED00004850</t>
  </si>
  <si>
    <t>ED00004851</t>
  </si>
  <si>
    <t>ED00004855</t>
  </si>
  <si>
    <t>ED00004856</t>
  </si>
  <si>
    <t>ED00004859</t>
  </si>
  <si>
    <t>ED00004860</t>
  </si>
  <si>
    <t>ED00004866</t>
  </si>
  <si>
    <t>ED00004867</t>
  </si>
  <si>
    <t>ED00004873</t>
  </si>
  <si>
    <t>ED00004874</t>
  </si>
  <si>
    <t>ED00004878</t>
  </si>
  <si>
    <t>ED00004879</t>
  </si>
  <si>
    <t>ED00004883</t>
  </si>
  <si>
    <t>ED00004884</t>
  </si>
  <si>
    <t>ED00004905</t>
  </si>
  <si>
    <t>ED00004908</t>
  </si>
  <si>
    <t>CXP00026463</t>
  </si>
  <si>
    <t>CXP00026464</t>
  </si>
  <si>
    <t>00117928671</t>
  </si>
  <si>
    <t>PI008419</t>
  </si>
  <si>
    <t>00114756851</t>
  </si>
  <si>
    <t>CXP00022157</t>
  </si>
  <si>
    <t>00400094165</t>
  </si>
  <si>
    <t>CXP00022225</t>
  </si>
  <si>
    <t>04700138714</t>
  </si>
  <si>
    <t>CXP00022296</t>
  </si>
  <si>
    <t>PAG00073205</t>
  </si>
  <si>
    <t>00118167139</t>
  </si>
  <si>
    <t>CXP00024717</t>
  </si>
  <si>
    <t>00113696652</t>
  </si>
  <si>
    <t>CXP00024715</t>
  </si>
  <si>
    <t>CXP00024943</t>
  </si>
  <si>
    <t>CXP00024944</t>
  </si>
  <si>
    <t>CXP00025093</t>
  </si>
  <si>
    <t>NCF-00004162</t>
  </si>
  <si>
    <t>CXP00025094</t>
  </si>
  <si>
    <t>CXP00024734</t>
  </si>
  <si>
    <t>02600789529</t>
  </si>
  <si>
    <t>CXP00024709</t>
  </si>
  <si>
    <t>03103108357</t>
  </si>
  <si>
    <t>PI008478</t>
  </si>
  <si>
    <t>ED00004994</t>
  </si>
  <si>
    <t>ED00004995</t>
  </si>
  <si>
    <t>ED00004998</t>
  </si>
  <si>
    <t>ED00004999</t>
  </si>
  <si>
    <t>ED00005003</t>
  </si>
  <si>
    <t>ED00005004</t>
  </si>
  <si>
    <t>ED00005008</t>
  </si>
  <si>
    <t>ED00005010</t>
  </si>
  <si>
    <t>ED00005013</t>
  </si>
  <si>
    <t>ED00005014</t>
  </si>
  <si>
    <t>ED00005018</t>
  </si>
  <si>
    <t>ED00005019</t>
  </si>
  <si>
    <t>ED00005021</t>
  </si>
  <si>
    <t>ED00005022</t>
  </si>
  <si>
    <t>ED00005026</t>
  </si>
  <si>
    <t>ED00005027</t>
  </si>
  <si>
    <t>00101676351</t>
  </si>
  <si>
    <t>CXP00022758</t>
  </si>
  <si>
    <t>CXP00024946</t>
  </si>
  <si>
    <t>04700142021</t>
  </si>
  <si>
    <t>CXP00022888</t>
  </si>
  <si>
    <t>ED00005033</t>
  </si>
  <si>
    <t>ED00005034</t>
  </si>
  <si>
    <t>CKR001681</t>
  </si>
  <si>
    <t>PAG00075907</t>
  </si>
  <si>
    <t>ED00005046</t>
  </si>
  <si>
    <t>ED00005047</t>
  </si>
  <si>
    <t>00104539077</t>
  </si>
  <si>
    <t>CXP00025341</t>
  </si>
  <si>
    <t>CXP00025081</t>
  </si>
  <si>
    <t>00200961472</t>
  </si>
  <si>
    <t>PI008593</t>
  </si>
  <si>
    <t>03103013805</t>
  </si>
  <si>
    <t>ED00005145</t>
  </si>
  <si>
    <t>04700928098</t>
  </si>
  <si>
    <t>ED00005059</t>
  </si>
  <si>
    <t>06600077454</t>
  </si>
  <si>
    <t>ED00005040</t>
  </si>
  <si>
    <t>05600121684</t>
  </si>
  <si>
    <t>CXP00025704</t>
  </si>
  <si>
    <t>ED00005169</t>
  </si>
  <si>
    <t>ED00005170</t>
  </si>
  <si>
    <t>00112923644</t>
  </si>
  <si>
    <t>ED00005122</t>
  </si>
  <si>
    <t>01000487999</t>
  </si>
  <si>
    <t>ED00005092</t>
  </si>
  <si>
    <t>02500397225</t>
  </si>
  <si>
    <t>ED00005097</t>
  </si>
  <si>
    <t>03600437804</t>
  </si>
  <si>
    <t>ED00005113</t>
  </si>
  <si>
    <t>04000008161</t>
  </si>
  <si>
    <t>ED00005124</t>
  </si>
  <si>
    <t>04900084825</t>
  </si>
  <si>
    <t>ED00005154</t>
  </si>
  <si>
    <t>06600212747</t>
  </si>
  <si>
    <t>ED00005149</t>
  </si>
  <si>
    <t>09200155357</t>
  </si>
  <si>
    <t>ED00005118</t>
  </si>
  <si>
    <t>00100604933</t>
  </si>
  <si>
    <t>CXP00023168</t>
  </si>
  <si>
    <t>02301277485</t>
  </si>
  <si>
    <t>MIED-154645</t>
  </si>
  <si>
    <t>02700207059</t>
  </si>
  <si>
    <t>MIED-154644</t>
  </si>
  <si>
    <t>CXP00024132</t>
  </si>
  <si>
    <t>CXP00023210</t>
  </si>
  <si>
    <t>CXP00033618</t>
  </si>
  <si>
    <t>CXP00023285</t>
  </si>
  <si>
    <t>CXP00023287</t>
  </si>
  <si>
    <t>ED00005157</t>
  </si>
  <si>
    <t>ED00005174</t>
  </si>
  <si>
    <t>00118521780</t>
  </si>
  <si>
    <t>CXP00023314</t>
  </si>
  <si>
    <t>00118932193</t>
  </si>
  <si>
    <t>CXP00023316</t>
  </si>
  <si>
    <t>PI008684</t>
  </si>
  <si>
    <t>00109342063</t>
  </si>
  <si>
    <t>CXP00025774</t>
  </si>
  <si>
    <t>CXP00034445</t>
  </si>
  <si>
    <t>CXP00025442</t>
  </si>
  <si>
    <t>CXP00025601</t>
  </si>
  <si>
    <t>ED00005178</t>
  </si>
  <si>
    <t>ED00005179</t>
  </si>
  <si>
    <t>ED00005183</t>
  </si>
  <si>
    <t>ED00005184</t>
  </si>
  <si>
    <t>ED00005201</t>
  </si>
  <si>
    <t>ED00005202</t>
  </si>
  <si>
    <t>ED00005206</t>
  </si>
  <si>
    <t>ED00005207</t>
  </si>
  <si>
    <t>ED00005210</t>
  </si>
  <si>
    <t>ED00005211</t>
  </si>
  <si>
    <t>CXP00024719</t>
  </si>
  <si>
    <t>CXP00024889</t>
  </si>
  <si>
    <t>CXP00024742</t>
  </si>
  <si>
    <t>CXP00025758</t>
  </si>
  <si>
    <t>00114231483</t>
  </si>
  <si>
    <t>PI008703</t>
  </si>
  <si>
    <t>CXP00023418</t>
  </si>
  <si>
    <t>09600162714</t>
  </si>
  <si>
    <t>CXP00034762</t>
  </si>
  <si>
    <t>CXP00027009</t>
  </si>
  <si>
    <t>CXP00025548</t>
  </si>
  <si>
    <t>CXP00025717</t>
  </si>
  <si>
    <t>CXP00023509</t>
  </si>
  <si>
    <t>CXP00023519</t>
  </si>
  <si>
    <t>CXP00023512</t>
  </si>
  <si>
    <t>CXP00023513</t>
  </si>
  <si>
    <t>05000003151</t>
  </si>
  <si>
    <t>CXP00023526</t>
  </si>
  <si>
    <t>CXP00023535</t>
  </si>
  <si>
    <t>CXP00023552</t>
  </si>
  <si>
    <t>ED00005317</t>
  </si>
  <si>
    <t>ED00005318</t>
  </si>
  <si>
    <t>ED00005321</t>
  </si>
  <si>
    <t>ED00005322</t>
  </si>
  <si>
    <t>ED00005325</t>
  </si>
  <si>
    <t>ED00005326</t>
  </si>
  <si>
    <t>ED00005332</t>
  </si>
  <si>
    <t>ED00005333</t>
  </si>
  <si>
    <t>ED00005337</t>
  </si>
  <si>
    <t>ED00005338</t>
  </si>
  <si>
    <t>CXP00023553</t>
  </si>
  <si>
    <t>00101994879</t>
  </si>
  <si>
    <t>CXP00023595</t>
  </si>
  <si>
    <t>CXP00025771</t>
  </si>
  <si>
    <t>ED00005342</t>
  </si>
  <si>
    <t>ED00005343</t>
  </si>
  <si>
    <t>ED00005348</t>
  </si>
  <si>
    <t>ED00005349</t>
  </si>
  <si>
    <t>ED00005351</t>
  </si>
  <si>
    <t>ED00005352</t>
  </si>
  <si>
    <t>CXP00025352</t>
  </si>
  <si>
    <t>CXP00025354</t>
  </si>
  <si>
    <t>ED00005356</t>
  </si>
  <si>
    <t>ED00005357</t>
  </si>
  <si>
    <t>ED00005360</t>
  </si>
  <si>
    <t>ED00005361</t>
  </si>
  <si>
    <t>ED00005364</t>
  </si>
  <si>
    <t>ED00005365</t>
  </si>
  <si>
    <t>ED00005369</t>
  </si>
  <si>
    <t>ED00005370</t>
  </si>
  <si>
    <t>ED00005373</t>
  </si>
  <si>
    <t>ED00005374</t>
  </si>
  <si>
    <t>ED00005378</t>
  </si>
  <si>
    <t>ED00005379</t>
  </si>
  <si>
    <t>00109897736</t>
  </si>
  <si>
    <t>CXP00025711</t>
  </si>
  <si>
    <t>40224461497</t>
  </si>
  <si>
    <t>ED00005359</t>
  </si>
  <si>
    <t>06400273741</t>
  </si>
  <si>
    <t>CXP00023920</t>
  </si>
  <si>
    <t>00400017059</t>
  </si>
  <si>
    <t>PI008786</t>
  </si>
  <si>
    <t>00105864839</t>
  </si>
  <si>
    <t>CXP00023901</t>
  </si>
  <si>
    <t>03103840538</t>
  </si>
  <si>
    <t>CXP00023904</t>
  </si>
  <si>
    <t>ED00005383</t>
  </si>
  <si>
    <t>ED00005384</t>
  </si>
  <si>
    <t>CXP00025706</t>
  </si>
  <si>
    <t>00109465955</t>
  </si>
  <si>
    <t>PI008827</t>
  </si>
  <si>
    <t>00105613558</t>
  </si>
  <si>
    <t>CXP00024140</t>
  </si>
  <si>
    <t>00106734411</t>
  </si>
  <si>
    <t>CXP00024192</t>
  </si>
  <si>
    <t>00108492323</t>
  </si>
  <si>
    <t>CXP00024149</t>
  </si>
  <si>
    <t>00110882016</t>
  </si>
  <si>
    <t>CXP00024178</t>
  </si>
  <si>
    <t>00111368122</t>
  </si>
  <si>
    <t>CXP00024179</t>
  </si>
  <si>
    <t>00111375499</t>
  </si>
  <si>
    <t>CXP00024181</t>
  </si>
  <si>
    <t>00112008420</t>
  </si>
  <si>
    <t>CXP00024183</t>
  </si>
  <si>
    <t>00117229823</t>
  </si>
  <si>
    <t>CXP00024176</t>
  </si>
  <si>
    <t>00119090876</t>
  </si>
  <si>
    <t>CXP00024145</t>
  </si>
  <si>
    <t>01300082755</t>
  </si>
  <si>
    <t>CXP00024190</t>
  </si>
  <si>
    <t>01300299367</t>
  </si>
  <si>
    <t>CXP00024189</t>
  </si>
  <si>
    <t>01300408463</t>
  </si>
  <si>
    <t>CXP00024147</t>
  </si>
  <si>
    <t>01700216631</t>
  </si>
  <si>
    <t>CXP00024191</t>
  </si>
  <si>
    <t>01800326900</t>
  </si>
  <si>
    <t>CXP00024173</t>
  </si>
  <si>
    <t>01800442392</t>
  </si>
  <si>
    <t>CXP00024180</t>
  </si>
  <si>
    <t>01900132836</t>
  </si>
  <si>
    <t>CXP00024185</t>
  </si>
  <si>
    <t>02200248900</t>
  </si>
  <si>
    <t>CXP00024177</t>
  </si>
  <si>
    <t>02700424167</t>
  </si>
  <si>
    <t>CXP00024193</t>
  </si>
  <si>
    <t>03103267716</t>
  </si>
  <si>
    <t>CXP00024141</t>
  </si>
  <si>
    <t>CXP00024169</t>
  </si>
  <si>
    <t>03700726908</t>
  </si>
  <si>
    <t>CXP00024198</t>
  </si>
  <si>
    <t>03700904273</t>
  </si>
  <si>
    <t>CXP00024136</t>
  </si>
  <si>
    <t>CXP00024137</t>
  </si>
  <si>
    <t>04500186392</t>
  </si>
  <si>
    <t>CXP00024152</t>
  </si>
  <si>
    <t>04701187645</t>
  </si>
  <si>
    <t>CXP00024194</t>
  </si>
  <si>
    <t>04701758775</t>
  </si>
  <si>
    <t>CXP00024175</t>
  </si>
  <si>
    <t>04800573646</t>
  </si>
  <si>
    <t>CXP00024196</t>
  </si>
  <si>
    <t>04800826119</t>
  </si>
  <si>
    <t>CXP00024171</t>
  </si>
  <si>
    <t>05600504434</t>
  </si>
  <si>
    <t>CXP00024197</t>
  </si>
  <si>
    <t>05601309445</t>
  </si>
  <si>
    <t>CXP00024186</t>
  </si>
  <si>
    <t>06100142527</t>
  </si>
  <si>
    <t>CXP00024199</t>
  </si>
  <si>
    <t>06800438480</t>
  </si>
  <si>
    <t>CXP00024148</t>
  </si>
  <si>
    <t>06800448505</t>
  </si>
  <si>
    <t>CXP00024195</t>
  </si>
  <si>
    <t>22700000320</t>
  </si>
  <si>
    <t>CXP00024188</t>
  </si>
  <si>
    <t>CXP00024289</t>
  </si>
  <si>
    <t>CXP00024291</t>
  </si>
  <si>
    <t>CXP00024292</t>
  </si>
  <si>
    <t>CXP00024293</t>
  </si>
  <si>
    <t>CXP00024294</t>
  </si>
  <si>
    <t>00112469580</t>
  </si>
  <si>
    <t>CXP00024287</t>
  </si>
  <si>
    <t>00116152281</t>
  </si>
  <si>
    <t>CXP00024253</t>
  </si>
  <si>
    <t>00117200741</t>
  </si>
  <si>
    <t>CXP00024288</t>
  </si>
  <si>
    <t>00117570879</t>
  </si>
  <si>
    <t>CXP00024263</t>
  </si>
  <si>
    <t>01800706499</t>
  </si>
  <si>
    <t>CXP00024282</t>
  </si>
  <si>
    <t>03400010991</t>
  </si>
  <si>
    <t>CXP00024272</t>
  </si>
  <si>
    <t>03400362483</t>
  </si>
  <si>
    <t>CXP00024271</t>
  </si>
  <si>
    <t>03400475806</t>
  </si>
  <si>
    <t>CXP00024258</t>
  </si>
  <si>
    <t>04200063289</t>
  </si>
  <si>
    <t>CXP00024266</t>
  </si>
  <si>
    <t>04600270864</t>
  </si>
  <si>
    <t>CXP00024267</t>
  </si>
  <si>
    <t>04701248520</t>
  </si>
  <si>
    <t>CXP00024221</t>
  </si>
  <si>
    <t>04701627988</t>
  </si>
  <si>
    <t>CXP00024226</t>
  </si>
  <si>
    <t>04800708952</t>
  </si>
  <si>
    <t>CXP00024261</t>
  </si>
  <si>
    <t>04800928220</t>
  </si>
  <si>
    <t>CXP00024262</t>
  </si>
  <si>
    <t>05600382849</t>
  </si>
  <si>
    <t>CXP00024255</t>
  </si>
  <si>
    <t>06800376250</t>
  </si>
  <si>
    <t>CXP00024278</t>
  </si>
  <si>
    <t>06800463157</t>
  </si>
  <si>
    <t>CXP00024264</t>
  </si>
  <si>
    <t>06800524925</t>
  </si>
  <si>
    <t>CXP00024274</t>
  </si>
  <si>
    <t>09300457356</t>
  </si>
  <si>
    <t>CXP00024257</t>
  </si>
  <si>
    <t>09500126215</t>
  </si>
  <si>
    <t>CXP00024286</t>
  </si>
  <si>
    <t>00104678248</t>
  </si>
  <si>
    <t>CXP00024277</t>
  </si>
  <si>
    <t>00300144474</t>
  </si>
  <si>
    <t>MIED-155026</t>
  </si>
  <si>
    <t>CXP00024242</t>
  </si>
  <si>
    <t>MIED-155067</t>
  </si>
  <si>
    <t>CXP00024395</t>
  </si>
  <si>
    <t>CXP00024301</t>
  </si>
  <si>
    <t>CXP00024303</t>
  </si>
  <si>
    <t>CXP00024304</t>
  </si>
  <si>
    <t>CXP00024305</t>
  </si>
  <si>
    <t>00300879145</t>
  </si>
  <si>
    <t>CXP00024371</t>
  </si>
  <si>
    <t>01100277308</t>
  </si>
  <si>
    <t>CXP00024361</t>
  </si>
  <si>
    <t>01800219303</t>
  </si>
  <si>
    <t>CXP00024369</t>
  </si>
  <si>
    <t>02700299353</t>
  </si>
  <si>
    <t>CXP00024380</t>
  </si>
  <si>
    <t>05601321523</t>
  </si>
  <si>
    <t>CXP00024373</t>
  </si>
  <si>
    <t>13800055405</t>
  </si>
  <si>
    <t>CXP00024353</t>
  </si>
  <si>
    <t>00102023751</t>
  </si>
  <si>
    <t>CXP00024348</t>
  </si>
  <si>
    <t>MIED-155044</t>
  </si>
  <si>
    <t>00106574676</t>
  </si>
  <si>
    <t>CXP00024368</t>
  </si>
  <si>
    <t>00201746419</t>
  </si>
  <si>
    <t>CXP00024360</t>
  </si>
  <si>
    <t>00400128195</t>
  </si>
  <si>
    <t>CXP00024362</t>
  </si>
  <si>
    <t>00400205688</t>
  </si>
  <si>
    <t>CXP00024366</t>
  </si>
  <si>
    <t>22600051860</t>
  </si>
  <si>
    <t>CXP00024351</t>
  </si>
  <si>
    <t>MIED-155047</t>
  </si>
  <si>
    <t>00110899010</t>
  </si>
  <si>
    <t>CXP00034768</t>
  </si>
  <si>
    <t>CXP00036191</t>
  </si>
  <si>
    <t>00101651263</t>
  </si>
  <si>
    <t>CXP00024456</t>
  </si>
  <si>
    <t>PI008902</t>
  </si>
  <si>
    <t>CXP00024459</t>
  </si>
  <si>
    <t>00500199898</t>
  </si>
  <si>
    <t>CXP00024486</t>
  </si>
  <si>
    <t>01000652964</t>
  </si>
  <si>
    <t>CXP00024484</t>
  </si>
  <si>
    <t>01000764694</t>
  </si>
  <si>
    <t>CXP00024451</t>
  </si>
  <si>
    <t>01300226691</t>
  </si>
  <si>
    <t>CXP00024458</t>
  </si>
  <si>
    <t>01300363866</t>
  </si>
  <si>
    <t>CXP00024487</t>
  </si>
  <si>
    <t>01900169101</t>
  </si>
  <si>
    <t>CXP00024457</t>
  </si>
  <si>
    <t>02301255788</t>
  </si>
  <si>
    <t>CXP00024492</t>
  </si>
  <si>
    <t>03102787946</t>
  </si>
  <si>
    <t>CXP00024499</t>
  </si>
  <si>
    <t>03701026282</t>
  </si>
  <si>
    <t>CXP00024488</t>
  </si>
  <si>
    <t>04200082842</t>
  </si>
  <si>
    <t>CXP00024455</t>
  </si>
  <si>
    <t>05601250615</t>
  </si>
  <si>
    <t>CXP00024498</t>
  </si>
  <si>
    <t>05800272188</t>
  </si>
  <si>
    <t>CXP00024485</t>
  </si>
  <si>
    <t>06400242662</t>
  </si>
  <si>
    <t>CXP00024491</t>
  </si>
  <si>
    <t>07700052678</t>
  </si>
  <si>
    <t>CXP00024481</t>
  </si>
  <si>
    <t>08400154665</t>
  </si>
  <si>
    <t>CXP00024453</t>
  </si>
  <si>
    <t>CXP00026893</t>
  </si>
  <si>
    <t>00106045404</t>
  </si>
  <si>
    <t>CXP00024511</t>
  </si>
  <si>
    <t>00106048614</t>
  </si>
  <si>
    <t>CXP00024510</t>
  </si>
  <si>
    <t>00106141872</t>
  </si>
  <si>
    <t>CXP00024509</t>
  </si>
  <si>
    <t>00300631884</t>
  </si>
  <si>
    <t>CXP00024508</t>
  </si>
  <si>
    <t>CXP00034332</t>
  </si>
  <si>
    <t>00112061445</t>
  </si>
  <si>
    <t>PI008932</t>
  </si>
  <si>
    <t>CXP00024580</t>
  </si>
  <si>
    <t>00108697889</t>
  </si>
  <si>
    <t>CXP00024600</t>
  </si>
  <si>
    <t>CXP00024553</t>
  </si>
  <si>
    <t>00106196082</t>
  </si>
  <si>
    <t>CXP00024626</t>
  </si>
  <si>
    <t>00108506072</t>
  </si>
  <si>
    <t>CXP00024627</t>
  </si>
  <si>
    <t>02301428781</t>
  </si>
  <si>
    <t>CXP00024623</t>
  </si>
  <si>
    <t>CXP00024625</t>
  </si>
  <si>
    <t>CXP00024659</t>
  </si>
  <si>
    <t>00400192027</t>
  </si>
  <si>
    <t>CXP00024720</t>
  </si>
  <si>
    <t>06600229972</t>
  </si>
  <si>
    <t>CXP00034418</t>
  </si>
  <si>
    <t>00110300274</t>
  </si>
  <si>
    <t>CXP00024732</t>
  </si>
  <si>
    <t>00300049244</t>
  </si>
  <si>
    <t>CXP00024735</t>
  </si>
  <si>
    <t>01000817625</t>
  </si>
  <si>
    <t>CXP00024733</t>
  </si>
  <si>
    <t>03103163147</t>
  </si>
  <si>
    <t>CXP00024731</t>
  </si>
  <si>
    <t>CXP00025358</t>
  </si>
  <si>
    <t>CXP00024869</t>
  </si>
  <si>
    <t>CXP00033113</t>
  </si>
  <si>
    <t>CXP00033114</t>
  </si>
  <si>
    <t>CXP00033115</t>
  </si>
  <si>
    <t>CXP00033116</t>
  </si>
  <si>
    <t>CXP00033117</t>
  </si>
  <si>
    <t>00115765273</t>
  </si>
  <si>
    <t>CXP00024847</t>
  </si>
  <si>
    <t>CXP00024784</t>
  </si>
  <si>
    <t>CXP00024812</t>
  </si>
  <si>
    <t>00103111902</t>
  </si>
  <si>
    <t>CXP00024888</t>
  </si>
  <si>
    <t>00107779803</t>
  </si>
  <si>
    <t>CXP00026423</t>
  </si>
  <si>
    <t>00108186636</t>
  </si>
  <si>
    <t>CXP00034742</t>
  </si>
  <si>
    <t>CXP00024949</t>
  </si>
  <si>
    <t>CXP00024950</t>
  </si>
  <si>
    <t>CXP00024951</t>
  </si>
  <si>
    <t>CXP00024953</t>
  </si>
  <si>
    <t>CXP00024954</t>
  </si>
  <si>
    <t>CXP00024959</t>
  </si>
  <si>
    <t>CXP00024961</t>
  </si>
  <si>
    <t>CXP00024965</t>
  </si>
  <si>
    <t>CXP00024966</t>
  </si>
  <si>
    <t>CXP00024967</t>
  </si>
  <si>
    <t>CXP00024969</t>
  </si>
  <si>
    <t>CXP00024971</t>
  </si>
  <si>
    <t>CXP00024972</t>
  </si>
  <si>
    <t>CXP00024974</t>
  </si>
  <si>
    <t>CXP00024975</t>
  </si>
  <si>
    <t>CXP00024976</t>
  </si>
  <si>
    <t>CXP00024977</t>
  </si>
  <si>
    <t>00108588310</t>
  </si>
  <si>
    <t>PI009004</t>
  </si>
  <si>
    <t>ED00005399</t>
  </si>
  <si>
    <t>ED00005400</t>
  </si>
  <si>
    <t>00116114604</t>
  </si>
  <si>
    <t>PI009037</t>
  </si>
  <si>
    <t>09000172420</t>
  </si>
  <si>
    <t>CXP00025025</t>
  </si>
  <si>
    <t>00107288268</t>
  </si>
  <si>
    <t>PI009042</t>
  </si>
  <si>
    <t>CXP00025063</t>
  </si>
  <si>
    <t>CXP00025036</t>
  </si>
  <si>
    <t>CXP00025084</t>
  </si>
  <si>
    <t>PI009036</t>
  </si>
  <si>
    <t>CXP00029024</t>
  </si>
  <si>
    <t>00103557948</t>
  </si>
  <si>
    <t>CXP00025174</t>
  </si>
  <si>
    <t>00106988702</t>
  </si>
  <si>
    <t>CXP00025156</t>
  </si>
  <si>
    <t>00108918061</t>
  </si>
  <si>
    <t>CXP00025136</t>
  </si>
  <si>
    <t>00113597140</t>
  </si>
  <si>
    <t>CXP00025134</t>
  </si>
  <si>
    <t>00114345333</t>
  </si>
  <si>
    <t>CXP00025137</t>
  </si>
  <si>
    <t>00114381130</t>
  </si>
  <si>
    <t>CXP00025181</t>
  </si>
  <si>
    <t>00114825284</t>
  </si>
  <si>
    <t>CXP00025182</t>
  </si>
  <si>
    <t>00115304834</t>
  </si>
  <si>
    <t>CXP00025121</t>
  </si>
  <si>
    <t>00118366541</t>
  </si>
  <si>
    <t>CXP00025170</t>
  </si>
  <si>
    <t>00118382365</t>
  </si>
  <si>
    <t>CXP00025135</t>
  </si>
  <si>
    <t>00500029004</t>
  </si>
  <si>
    <t>CXP00025154</t>
  </si>
  <si>
    <t>01700218850</t>
  </si>
  <si>
    <t>CXP00025180</t>
  </si>
  <si>
    <t>01800446971</t>
  </si>
  <si>
    <t>CXP00025140</t>
  </si>
  <si>
    <t>02300472699</t>
  </si>
  <si>
    <t>CXP00025150</t>
  </si>
  <si>
    <t>02301025587</t>
  </si>
  <si>
    <t>CXP00025175</t>
  </si>
  <si>
    <t>02600363275</t>
  </si>
  <si>
    <t>CXP00025173</t>
  </si>
  <si>
    <t>02600748889</t>
  </si>
  <si>
    <t>CXP00025158</t>
  </si>
  <si>
    <t>CXP00025159</t>
  </si>
  <si>
    <t>02600946749</t>
  </si>
  <si>
    <t>CXP00025171</t>
  </si>
  <si>
    <t>02601279454</t>
  </si>
  <si>
    <t>CXP00025172</t>
  </si>
  <si>
    <t>03103088534</t>
  </si>
  <si>
    <t>CXP00025131</t>
  </si>
  <si>
    <t>03103176560</t>
  </si>
  <si>
    <t>CXP00025129</t>
  </si>
  <si>
    <t>03103258566</t>
  </si>
  <si>
    <t>CXP00025169</t>
  </si>
  <si>
    <t>03103798058</t>
  </si>
  <si>
    <t>CXP00025133</t>
  </si>
  <si>
    <t>03700702735</t>
  </si>
  <si>
    <t>CXP00025152</t>
  </si>
  <si>
    <t>03800137725</t>
  </si>
  <si>
    <t>CXP00025183</t>
  </si>
  <si>
    <t>04500138187</t>
  </si>
  <si>
    <t>CXP00025118</t>
  </si>
  <si>
    <t>04600277059</t>
  </si>
  <si>
    <t>CXP00025130</t>
  </si>
  <si>
    <t>04700480975</t>
  </si>
  <si>
    <t>CXP00025163</t>
  </si>
  <si>
    <t>04700601877</t>
  </si>
  <si>
    <t>CXP00025123</t>
  </si>
  <si>
    <t>04700809637</t>
  </si>
  <si>
    <t>CXP00025166</t>
  </si>
  <si>
    <t>04701318679</t>
  </si>
  <si>
    <t>CXP00025141</t>
  </si>
  <si>
    <t>04701321749</t>
  </si>
  <si>
    <t>CXP00025162</t>
  </si>
  <si>
    <t>04701638779</t>
  </si>
  <si>
    <t>CXP00025178</t>
  </si>
  <si>
    <t>04702039837</t>
  </si>
  <si>
    <t>CXP00025127</t>
  </si>
  <si>
    <t>04800893366</t>
  </si>
  <si>
    <t>CXP00025157</t>
  </si>
  <si>
    <t>05300351649</t>
  </si>
  <si>
    <t>CXP00025167</t>
  </si>
  <si>
    <t>05401425086</t>
  </si>
  <si>
    <t>CXP00025165</t>
  </si>
  <si>
    <t>05601281016</t>
  </si>
  <si>
    <t>CXP00025161</t>
  </si>
  <si>
    <t>05900202341</t>
  </si>
  <si>
    <t>CXP00025164</t>
  </si>
  <si>
    <t>06800434307</t>
  </si>
  <si>
    <t>CXP00025147</t>
  </si>
  <si>
    <t>07300135261</t>
  </si>
  <si>
    <t>CXP00025160</t>
  </si>
  <si>
    <t>07300155939</t>
  </si>
  <si>
    <t>CXP00025168</t>
  </si>
  <si>
    <t>08200235482</t>
  </si>
  <si>
    <t>CXP00025132</t>
  </si>
  <si>
    <t>09000203993</t>
  </si>
  <si>
    <t>CXP00025149</t>
  </si>
  <si>
    <t>09300520120</t>
  </si>
  <si>
    <t>CXP00025145</t>
  </si>
  <si>
    <t>10000079896</t>
  </si>
  <si>
    <t>CXP00025179</t>
  </si>
  <si>
    <t>13800032636</t>
  </si>
  <si>
    <t>CXP00025177</t>
  </si>
  <si>
    <t>CXP00029031</t>
  </si>
  <si>
    <t>00108994807</t>
  </si>
  <si>
    <t>CXP00025204</t>
  </si>
  <si>
    <t>00110401098</t>
  </si>
  <si>
    <t>CXP00025216</t>
  </si>
  <si>
    <t>00110524550</t>
  </si>
  <si>
    <t>CXP00025248</t>
  </si>
  <si>
    <t>00112954730</t>
  </si>
  <si>
    <t>CXP00025236</t>
  </si>
  <si>
    <t>00115034241</t>
  </si>
  <si>
    <t>CXP00025191</t>
  </si>
  <si>
    <t>00115409971</t>
  </si>
  <si>
    <t>CXP00025205</t>
  </si>
  <si>
    <t>00118861814</t>
  </si>
  <si>
    <t>CXP00025201</t>
  </si>
  <si>
    <t>00400191821</t>
  </si>
  <si>
    <t>CXP00025247</t>
  </si>
  <si>
    <t>01800253732</t>
  </si>
  <si>
    <t>CXP00025229</t>
  </si>
  <si>
    <t>01900183482</t>
  </si>
  <si>
    <t>CXP00025212</t>
  </si>
  <si>
    <t>02000081998</t>
  </si>
  <si>
    <t>CXP00025230</t>
  </si>
  <si>
    <t>02300485618</t>
  </si>
  <si>
    <t>CXP00025188</t>
  </si>
  <si>
    <t>02300918352</t>
  </si>
  <si>
    <t>CXP00025190</t>
  </si>
  <si>
    <t>02600423806</t>
  </si>
  <si>
    <t>CXP00025195</t>
  </si>
  <si>
    <t>02700422690</t>
  </si>
  <si>
    <t>CXP00025270</t>
  </si>
  <si>
    <t>03104447838</t>
  </si>
  <si>
    <t>CXP00025268</t>
  </si>
  <si>
    <t>03400488387</t>
  </si>
  <si>
    <t>CXP00025234</t>
  </si>
  <si>
    <t>04100202201</t>
  </si>
  <si>
    <t>CXP00025266</t>
  </si>
  <si>
    <t>04500211448</t>
  </si>
  <si>
    <t>CXP00025202</t>
  </si>
  <si>
    <t>04702016850</t>
  </si>
  <si>
    <t>CXP00025206</t>
  </si>
  <si>
    <t>04800807135</t>
  </si>
  <si>
    <t>CXP00025217</t>
  </si>
  <si>
    <t>04800815880</t>
  </si>
  <si>
    <t>CXP00025213</t>
  </si>
  <si>
    <t>05000339829</t>
  </si>
  <si>
    <t>CXP00025255</t>
  </si>
  <si>
    <t>05300187431</t>
  </si>
  <si>
    <t>CXP00025211</t>
  </si>
  <si>
    <t>05401180251</t>
  </si>
  <si>
    <t>CXP00025193</t>
  </si>
  <si>
    <t>05900125930</t>
  </si>
  <si>
    <t>CXP00025200</t>
  </si>
  <si>
    <t>07600161652</t>
  </si>
  <si>
    <t>CXP00025238</t>
  </si>
  <si>
    <t>09500208716</t>
  </si>
  <si>
    <t>CXP00025267</t>
  </si>
  <si>
    <t>10300056982</t>
  </si>
  <si>
    <t>CXP00025254</t>
  </si>
  <si>
    <t>13800037114</t>
  </si>
  <si>
    <t>CXP00025269</t>
  </si>
  <si>
    <t>40221136654</t>
  </si>
  <si>
    <t>CXP00025264</t>
  </si>
  <si>
    <t>CXP00025223</t>
  </si>
  <si>
    <t>03102969395</t>
  </si>
  <si>
    <t>CXP00025263</t>
  </si>
  <si>
    <t>CXP00029036</t>
  </si>
  <si>
    <t>00300987757</t>
  </si>
  <si>
    <t>CXP00025274</t>
  </si>
  <si>
    <t>01300002282</t>
  </si>
  <si>
    <t>CXP00025272</t>
  </si>
  <si>
    <t>00100789700</t>
  </si>
  <si>
    <t>CXP00025293</t>
  </si>
  <si>
    <t>00101093342</t>
  </si>
  <si>
    <t>CXP00025298</t>
  </si>
  <si>
    <t>CXP00025450</t>
  </si>
  <si>
    <t>PI009131</t>
  </si>
  <si>
    <t>PI009132</t>
  </si>
  <si>
    <t>00100837830</t>
  </si>
  <si>
    <t>CXP00025366</t>
  </si>
  <si>
    <t>00103361630</t>
  </si>
  <si>
    <t>CXP00025407</t>
  </si>
  <si>
    <t>00114000888</t>
  </si>
  <si>
    <t>CXP00034066</t>
  </si>
  <si>
    <t>05401077812</t>
  </si>
  <si>
    <t>CXP00025599</t>
  </si>
  <si>
    <t>00107264830</t>
  </si>
  <si>
    <t>CXP00025502</t>
  </si>
  <si>
    <t>00112002563</t>
  </si>
  <si>
    <t>CXP00025524</t>
  </si>
  <si>
    <t>00114245426</t>
  </si>
  <si>
    <t>CXP00025511</t>
  </si>
  <si>
    <t>00114340771</t>
  </si>
  <si>
    <t>CXP00025539</t>
  </si>
  <si>
    <t>00114381072</t>
  </si>
  <si>
    <t>CXP00025569</t>
  </si>
  <si>
    <t>00114843741</t>
  </si>
  <si>
    <t>CXP00025583</t>
  </si>
  <si>
    <t>00115700429</t>
  </si>
  <si>
    <t>CXP00025570</t>
  </si>
  <si>
    <t>00117350843</t>
  </si>
  <si>
    <t>CXP00025586</t>
  </si>
  <si>
    <t>00301126611</t>
  </si>
  <si>
    <t>PI009144</t>
  </si>
  <si>
    <t>00400131074</t>
  </si>
  <si>
    <t>CXP00025531</t>
  </si>
  <si>
    <t>00500398375</t>
  </si>
  <si>
    <t>CXP00025521</t>
  </si>
  <si>
    <t>01700161894</t>
  </si>
  <si>
    <t>CXP00025550</t>
  </si>
  <si>
    <t>01700222548</t>
  </si>
  <si>
    <t>CXP00025507</t>
  </si>
  <si>
    <t>01800507566</t>
  </si>
  <si>
    <t>CXP00025493</t>
  </si>
  <si>
    <t>01800532861</t>
  </si>
  <si>
    <t>CXP00025554</t>
  </si>
  <si>
    <t>01800545384</t>
  </si>
  <si>
    <t>CXP00025556</t>
  </si>
  <si>
    <t>01800665943</t>
  </si>
  <si>
    <t>CXP00025551</t>
  </si>
  <si>
    <t>01800673186</t>
  </si>
  <si>
    <t>CXP00025576</t>
  </si>
  <si>
    <t>01900038819</t>
  </si>
  <si>
    <t>CXP00025575</t>
  </si>
  <si>
    <t>01900135938</t>
  </si>
  <si>
    <t>CXP00025573</t>
  </si>
  <si>
    <t>02300437205</t>
  </si>
  <si>
    <t>CXP00025489</t>
  </si>
  <si>
    <t>02301255416</t>
  </si>
  <si>
    <t>CXP00025592</t>
  </si>
  <si>
    <t>02400246720</t>
  </si>
  <si>
    <t>CXP00025565</t>
  </si>
  <si>
    <t>03700813235</t>
  </si>
  <si>
    <t>CXP00025495</t>
  </si>
  <si>
    <t>03700814357</t>
  </si>
  <si>
    <t>CXP00025499</t>
  </si>
  <si>
    <t>04400036432</t>
  </si>
  <si>
    <t>CXP00025517</t>
  </si>
  <si>
    <t>04700167879</t>
  </si>
  <si>
    <t>CXP00025503</t>
  </si>
  <si>
    <t>04700788864</t>
  </si>
  <si>
    <t>CXP00025534</t>
  </si>
  <si>
    <t>06800385632</t>
  </si>
  <si>
    <t>CXP00025462</t>
  </si>
  <si>
    <t>06800441039</t>
  </si>
  <si>
    <t>CXP00025581</t>
  </si>
  <si>
    <t>06800452226</t>
  </si>
  <si>
    <t>CXP00025532</t>
  </si>
  <si>
    <t>08200175068</t>
  </si>
  <si>
    <t>CXP00025537</t>
  </si>
  <si>
    <t>08200214644</t>
  </si>
  <si>
    <t>CXP00025561</t>
  </si>
  <si>
    <t>08500095834</t>
  </si>
  <si>
    <t>CXP00025520</t>
  </si>
  <si>
    <t>09000196700</t>
  </si>
  <si>
    <t>CXP00025542</t>
  </si>
  <si>
    <t>09300050755</t>
  </si>
  <si>
    <t>CXP00025591</t>
  </si>
  <si>
    <t>09300646214</t>
  </si>
  <si>
    <t>CXP00025546</t>
  </si>
  <si>
    <t>40222092344</t>
  </si>
  <si>
    <t>CXP00025505</t>
  </si>
  <si>
    <t>40222118966</t>
  </si>
  <si>
    <t>CXP00025510</t>
  </si>
  <si>
    <t>40222898005</t>
  </si>
  <si>
    <t>CXP00025488</t>
  </si>
  <si>
    <t>02601148147</t>
  </si>
  <si>
    <t>MIED-155323</t>
  </si>
  <si>
    <t>03103270785</t>
  </si>
  <si>
    <t>CXP00025593</t>
  </si>
  <si>
    <t>08400080480</t>
  </si>
  <si>
    <t>CXP00025579</t>
  </si>
  <si>
    <t>CXP00025648</t>
  </si>
  <si>
    <t>00102617628</t>
  </si>
  <si>
    <t>CXP00025631</t>
  </si>
  <si>
    <t>02200337224</t>
  </si>
  <si>
    <t>CXP00025633</t>
  </si>
  <si>
    <t>02500416124</t>
  </si>
  <si>
    <t>CXP00025629</t>
  </si>
  <si>
    <t>03102732561</t>
  </si>
  <si>
    <t>CXP00025624</t>
  </si>
  <si>
    <t>03104558873</t>
  </si>
  <si>
    <t>CXP00025638</t>
  </si>
  <si>
    <t>05600618697</t>
  </si>
  <si>
    <t>CXP00025620</t>
  </si>
  <si>
    <t>06800521202</t>
  </si>
  <si>
    <t>CXP00025637</t>
  </si>
  <si>
    <t>08200233677</t>
  </si>
  <si>
    <t>CXP00025614</t>
  </si>
  <si>
    <t>CXP00029037</t>
  </si>
  <si>
    <t>CXP00034350</t>
  </si>
  <si>
    <t>CXP00034397</t>
  </si>
  <si>
    <t>CXP00025752</t>
  </si>
  <si>
    <t>CXP00025753</t>
  </si>
  <si>
    <t>00118176387</t>
  </si>
  <si>
    <t>PI009220</t>
  </si>
  <si>
    <t>PI009218</t>
  </si>
  <si>
    <t>40221597566</t>
  </si>
  <si>
    <t>PI009219</t>
  </si>
  <si>
    <t>00100968775</t>
  </si>
  <si>
    <t>CXP00025792</t>
  </si>
  <si>
    <t>00101272201</t>
  </si>
  <si>
    <t>CXP00025761</t>
  </si>
  <si>
    <t>MIED-155396</t>
  </si>
  <si>
    <t>00108519109</t>
  </si>
  <si>
    <t>CXP00025813</t>
  </si>
  <si>
    <t>MIED-155405</t>
  </si>
  <si>
    <t>00115554248</t>
  </si>
  <si>
    <t>CXP00025808</t>
  </si>
  <si>
    <t>04400073278</t>
  </si>
  <si>
    <t>CXP00025802</t>
  </si>
  <si>
    <t>00108420621</t>
  </si>
  <si>
    <t>CXP00025799</t>
  </si>
  <si>
    <t>CXP00025843</t>
  </si>
  <si>
    <t>00115930430</t>
  </si>
  <si>
    <t>CXP00025850</t>
  </si>
  <si>
    <t>00116068545</t>
  </si>
  <si>
    <t>CXP00025839</t>
  </si>
  <si>
    <t>00116435520</t>
  </si>
  <si>
    <t>CXP00025826</t>
  </si>
  <si>
    <t>00117501304</t>
  </si>
  <si>
    <t>CXP00025853</t>
  </si>
  <si>
    <t>00118484732</t>
  </si>
  <si>
    <t>CXP00025841</t>
  </si>
  <si>
    <t>00200671097</t>
  </si>
  <si>
    <t>CXP00025844</t>
  </si>
  <si>
    <t>00201277993</t>
  </si>
  <si>
    <t>CXP00025874</t>
  </si>
  <si>
    <t>01700221334</t>
  </si>
  <si>
    <t>CXP00025840</t>
  </si>
  <si>
    <t>02000005831</t>
  </si>
  <si>
    <t>CXP00025849</t>
  </si>
  <si>
    <t>03103017814</t>
  </si>
  <si>
    <t>CXP00025845</t>
  </si>
  <si>
    <t>03103088757</t>
  </si>
  <si>
    <t>CXP00025834</t>
  </si>
  <si>
    <t>CXP00025842</t>
  </si>
  <si>
    <t>03105200509</t>
  </si>
  <si>
    <t>CXP00025873</t>
  </si>
  <si>
    <t>04600343000</t>
  </si>
  <si>
    <t>CXP00025836</t>
  </si>
  <si>
    <t>04800904940</t>
  </si>
  <si>
    <t>CXP00025829</t>
  </si>
  <si>
    <t>05600988827</t>
  </si>
  <si>
    <t>CXP00025833</t>
  </si>
  <si>
    <t>06500029258</t>
  </si>
  <si>
    <t>CXP00025825</t>
  </si>
  <si>
    <t>06800476779</t>
  </si>
  <si>
    <t>CXP00025846</t>
  </si>
  <si>
    <t>09500213286</t>
  </si>
  <si>
    <t>CXP00025852</t>
  </si>
  <si>
    <t>15200006565</t>
  </si>
  <si>
    <t>CXP00025863</t>
  </si>
  <si>
    <t>40220668848</t>
  </si>
  <si>
    <t>CXP00025847</t>
  </si>
  <si>
    <t>00108885492</t>
  </si>
  <si>
    <t>CXP00025906</t>
  </si>
  <si>
    <t>00115338451</t>
  </si>
  <si>
    <t>CXP00025920</t>
  </si>
  <si>
    <t>00300901071</t>
  </si>
  <si>
    <t>CXP00025907</t>
  </si>
  <si>
    <t>00500446869</t>
  </si>
  <si>
    <t>CXP00025911</t>
  </si>
  <si>
    <t>00500480348</t>
  </si>
  <si>
    <t>CXP00025910</t>
  </si>
  <si>
    <t>01200496915</t>
  </si>
  <si>
    <t>CXP00025887</t>
  </si>
  <si>
    <t>01800232355</t>
  </si>
  <si>
    <t>CXP00025886</t>
  </si>
  <si>
    <t>03101921306</t>
  </si>
  <si>
    <t>CXP00025890</t>
  </si>
  <si>
    <t>03103357301</t>
  </si>
  <si>
    <t>CXP00025896</t>
  </si>
  <si>
    <t>03104318237</t>
  </si>
  <si>
    <t>CXP00025885</t>
  </si>
  <si>
    <t>03400482190</t>
  </si>
  <si>
    <t>CXP00025884</t>
  </si>
  <si>
    <t>03400535112</t>
  </si>
  <si>
    <t>CXP00025904</t>
  </si>
  <si>
    <t>04700587449</t>
  </si>
  <si>
    <t>CXP00025908</t>
  </si>
  <si>
    <t>04701306807</t>
  </si>
  <si>
    <t>CXP00025902</t>
  </si>
  <si>
    <t>04900663750</t>
  </si>
  <si>
    <t>CXP00025888</t>
  </si>
  <si>
    <t>05200113008</t>
  </si>
  <si>
    <t>CXP00025898</t>
  </si>
  <si>
    <t>05401383251</t>
  </si>
  <si>
    <t>CXP00025883</t>
  </si>
  <si>
    <t>09300682060</t>
  </si>
  <si>
    <t>CXP00025893</t>
  </si>
  <si>
    <t>11100000089</t>
  </si>
  <si>
    <t>CXP00025903</t>
  </si>
  <si>
    <t>15400003347</t>
  </si>
  <si>
    <t>CXP00025909</t>
  </si>
  <si>
    <t>00103960688</t>
  </si>
  <si>
    <t>CXP00025960</t>
  </si>
  <si>
    <t>00105039945</t>
  </si>
  <si>
    <t>CXP00025951</t>
  </si>
  <si>
    <t>00105046585</t>
  </si>
  <si>
    <t>CXP00025957</t>
  </si>
  <si>
    <t>00107630956</t>
  </si>
  <si>
    <t>CXP00025950</t>
  </si>
  <si>
    <t>00109528455</t>
  </si>
  <si>
    <t>CXP00025988</t>
  </si>
  <si>
    <t>00109541607</t>
  </si>
  <si>
    <t>CXP00025985</t>
  </si>
  <si>
    <t>00109864421</t>
  </si>
  <si>
    <t>CXP00025945</t>
  </si>
  <si>
    <t>00113927388</t>
  </si>
  <si>
    <t>CXP00025959</t>
  </si>
  <si>
    <t>00117749127</t>
  </si>
  <si>
    <t>CXP00025942</t>
  </si>
  <si>
    <t>01100048410</t>
  </si>
  <si>
    <t>CXP00025967</t>
  </si>
  <si>
    <t>01200214177</t>
  </si>
  <si>
    <t>CXP00026001</t>
  </si>
  <si>
    <t>02300789373</t>
  </si>
  <si>
    <t>CXP00025947</t>
  </si>
  <si>
    <t>02301584542</t>
  </si>
  <si>
    <t>CXP00025991</t>
  </si>
  <si>
    <t>02500426743</t>
  </si>
  <si>
    <t>CXP00025990</t>
  </si>
  <si>
    <t>03200371189</t>
  </si>
  <si>
    <t>CXP00025953</t>
  </si>
  <si>
    <t>04700195789</t>
  </si>
  <si>
    <t>CXP00025954</t>
  </si>
  <si>
    <t>04800219489</t>
  </si>
  <si>
    <t>CXP00025962</t>
  </si>
  <si>
    <t>05601427965</t>
  </si>
  <si>
    <t>CXP00025948</t>
  </si>
  <si>
    <t>05800127713</t>
  </si>
  <si>
    <t>CXP00025989</t>
  </si>
  <si>
    <t>06800343359</t>
  </si>
  <si>
    <t>CXP00025946</t>
  </si>
  <si>
    <t>07600066059</t>
  </si>
  <si>
    <t>CXP00025984</t>
  </si>
  <si>
    <t>22800007274</t>
  </si>
  <si>
    <t>CXP00025987</t>
  </si>
  <si>
    <t>40221525641</t>
  </si>
  <si>
    <t>CXP00025997</t>
  </si>
  <si>
    <t>00101528974</t>
  </si>
  <si>
    <t>CXP00025958</t>
  </si>
  <si>
    <t>ED00005513</t>
  </si>
  <si>
    <t>ED00005514</t>
  </si>
  <si>
    <t>00103518130</t>
  </si>
  <si>
    <t>CXP00026077</t>
  </si>
  <si>
    <t>00104326921</t>
  </si>
  <si>
    <t>CXP00026102</t>
  </si>
  <si>
    <t>00105402606</t>
  </si>
  <si>
    <t>CXP00026095</t>
  </si>
  <si>
    <t>00105508790</t>
  </si>
  <si>
    <t>PI009289</t>
  </si>
  <si>
    <t>00106344914</t>
  </si>
  <si>
    <t>CXP00026103</t>
  </si>
  <si>
    <t>00108015520</t>
  </si>
  <si>
    <t>CXP00026075</t>
  </si>
  <si>
    <t>00108054537</t>
  </si>
  <si>
    <t>CXP00026052</t>
  </si>
  <si>
    <t>00115458515</t>
  </si>
  <si>
    <t>CXP00026067</t>
  </si>
  <si>
    <t>CXP00026081</t>
  </si>
  <si>
    <t>00116394875</t>
  </si>
  <si>
    <t>CXP00026057</t>
  </si>
  <si>
    <t>00116592783</t>
  </si>
  <si>
    <t>CXP00026079</t>
  </si>
  <si>
    <t>00117787739</t>
  </si>
  <si>
    <t>CXP00026049</t>
  </si>
  <si>
    <t>00200421360</t>
  </si>
  <si>
    <t>CXP00026076</t>
  </si>
  <si>
    <t>00200632008</t>
  </si>
  <si>
    <t>CXP00026066</t>
  </si>
  <si>
    <t>00300534153</t>
  </si>
  <si>
    <t>CXP00026113</t>
  </si>
  <si>
    <t>00300636099</t>
  </si>
  <si>
    <t>CXP00026114</t>
  </si>
  <si>
    <t>00300783933</t>
  </si>
  <si>
    <t>CXP00026093</t>
  </si>
  <si>
    <t>00500256268</t>
  </si>
  <si>
    <t>CXP00026063</t>
  </si>
  <si>
    <t>00500453980</t>
  </si>
  <si>
    <t>CXP00026068</t>
  </si>
  <si>
    <t>01100333002</t>
  </si>
  <si>
    <t>CXP00026042</t>
  </si>
  <si>
    <t>01600013104</t>
  </si>
  <si>
    <t>CXP00026013</t>
  </si>
  <si>
    <t>01600155863</t>
  </si>
  <si>
    <t>CXP00026010</t>
  </si>
  <si>
    <t>01700024902</t>
  </si>
  <si>
    <t>CXP00026060</t>
  </si>
  <si>
    <t>01800709121</t>
  </si>
  <si>
    <t>CXP00026038</t>
  </si>
  <si>
    <t>02301210197</t>
  </si>
  <si>
    <t>CXP00026055</t>
  </si>
  <si>
    <t>02301410458</t>
  </si>
  <si>
    <t>CXP00026046</t>
  </si>
  <si>
    <t>02900174141</t>
  </si>
  <si>
    <t>CXP00026018</t>
  </si>
  <si>
    <t>03103174433</t>
  </si>
  <si>
    <t>CXP00026082</t>
  </si>
  <si>
    <t>03104371137</t>
  </si>
  <si>
    <t>CXP00026050</t>
  </si>
  <si>
    <t>03104761568</t>
  </si>
  <si>
    <t>CXP00026032</t>
  </si>
  <si>
    <t>04100177338</t>
  </si>
  <si>
    <t>CXP00026108</t>
  </si>
  <si>
    <t>04100197252</t>
  </si>
  <si>
    <t>CXP00026061</t>
  </si>
  <si>
    <t>04400178630</t>
  </si>
  <si>
    <t>CXP00026086</t>
  </si>
  <si>
    <t>04800932909</t>
  </si>
  <si>
    <t>CXP00026047</t>
  </si>
  <si>
    <t>04900537376</t>
  </si>
  <si>
    <t>CXP00026040</t>
  </si>
  <si>
    <t>05400698683</t>
  </si>
  <si>
    <t>CXP00026051</t>
  </si>
  <si>
    <t>05401427314</t>
  </si>
  <si>
    <t>CXP00026062</t>
  </si>
  <si>
    <t>06800413202</t>
  </si>
  <si>
    <t>CXP00026030</t>
  </si>
  <si>
    <t>08200169814</t>
  </si>
  <si>
    <t>CXP00026044</t>
  </si>
  <si>
    <t>10100108561</t>
  </si>
  <si>
    <t>CXP00026109</t>
  </si>
  <si>
    <t>10300056495</t>
  </si>
  <si>
    <t>CXP00026043</t>
  </si>
  <si>
    <t>22300230202</t>
  </si>
  <si>
    <t>CXP00026048</t>
  </si>
  <si>
    <t>22300293853</t>
  </si>
  <si>
    <t>CXP00026039</t>
  </si>
  <si>
    <t>40220495499</t>
  </si>
  <si>
    <t>CXP00026056</t>
  </si>
  <si>
    <t>40220879965</t>
  </si>
  <si>
    <t>CXP00026070</t>
  </si>
  <si>
    <t>00103221974</t>
  </si>
  <si>
    <t>CXP00026131</t>
  </si>
  <si>
    <t>00109259515</t>
  </si>
  <si>
    <t>CXP00026151</t>
  </si>
  <si>
    <t>00110333366</t>
  </si>
  <si>
    <t>CXP00026150</t>
  </si>
  <si>
    <t>00112247275</t>
  </si>
  <si>
    <t>CXP00026163</t>
  </si>
  <si>
    <t>00115085128</t>
  </si>
  <si>
    <t>CXP00026142</t>
  </si>
  <si>
    <t>00115918690</t>
  </si>
  <si>
    <t>CXP00026153</t>
  </si>
  <si>
    <t>00118341668</t>
  </si>
  <si>
    <t>CXP00026164</t>
  </si>
  <si>
    <t>00300883980</t>
  </si>
  <si>
    <t>CXP00026118</t>
  </si>
  <si>
    <t>00300925518</t>
  </si>
  <si>
    <t>CXP00026119</t>
  </si>
  <si>
    <t>01100265295</t>
  </si>
  <si>
    <t>CXP00026128</t>
  </si>
  <si>
    <t>03102998527</t>
  </si>
  <si>
    <t>CXP00026120</t>
  </si>
  <si>
    <t>CXP00026125</t>
  </si>
  <si>
    <t>03103883249</t>
  </si>
  <si>
    <t>CXP00026121</t>
  </si>
  <si>
    <t>03104419704</t>
  </si>
  <si>
    <t>CXP00026126</t>
  </si>
  <si>
    <t>03104453968</t>
  </si>
  <si>
    <t>CXP00026160</t>
  </si>
  <si>
    <t>03200146086</t>
  </si>
  <si>
    <t>CXP00026124</t>
  </si>
  <si>
    <t>03200259996</t>
  </si>
  <si>
    <t>CXP00026123</t>
  </si>
  <si>
    <t>03200334591</t>
  </si>
  <si>
    <t>CXP00026156</t>
  </si>
  <si>
    <t>03200342305</t>
  </si>
  <si>
    <t>CXP00026158</t>
  </si>
  <si>
    <t>05600133762</t>
  </si>
  <si>
    <t>CXP00026162</t>
  </si>
  <si>
    <t>05600801756</t>
  </si>
  <si>
    <t>CXP00026161</t>
  </si>
  <si>
    <t>06600006388</t>
  </si>
  <si>
    <t>CXP00026148</t>
  </si>
  <si>
    <t>09300634376</t>
  </si>
  <si>
    <t>CXP00026143</t>
  </si>
  <si>
    <t>22300280769</t>
  </si>
  <si>
    <t>CXP00026141</t>
  </si>
  <si>
    <t>40221148089</t>
  </si>
  <si>
    <t>CXP00026127</t>
  </si>
  <si>
    <t>MIED-155495</t>
  </si>
  <si>
    <t>CXP00026122</t>
  </si>
  <si>
    <t>09700146773</t>
  </si>
  <si>
    <t>CXP00026227</t>
  </si>
  <si>
    <t>ED00005518</t>
  </si>
  <si>
    <t>ED00005519</t>
  </si>
  <si>
    <t>02100009881</t>
  </si>
  <si>
    <t>CXP00026306</t>
  </si>
  <si>
    <t>00100877141</t>
  </si>
  <si>
    <t>PI009372</t>
  </si>
  <si>
    <t>05601151870</t>
  </si>
  <si>
    <t>CXP00026290</t>
  </si>
  <si>
    <t>00100616606</t>
  </si>
  <si>
    <t>CXP00026328</t>
  </si>
  <si>
    <t>ED00005618</t>
  </si>
  <si>
    <t>ED00005619</t>
  </si>
  <si>
    <t>05400370135</t>
  </si>
  <si>
    <t>CXP00026368</t>
  </si>
  <si>
    <t>CXP00026395</t>
  </si>
  <si>
    <t>CXP00026454</t>
  </si>
  <si>
    <t>CXP00034242</t>
  </si>
  <si>
    <t>CXP00034325</t>
  </si>
  <si>
    <t>CXP00029038</t>
  </si>
  <si>
    <t>03101910317</t>
  </si>
  <si>
    <t>MIED-7534</t>
  </si>
  <si>
    <t>01600033904</t>
  </si>
  <si>
    <t>CXP00026522</t>
  </si>
  <si>
    <t>03800038469</t>
  </si>
  <si>
    <t>CXP00026510</t>
  </si>
  <si>
    <t>04700930573</t>
  </si>
  <si>
    <t>CXP00026517</t>
  </si>
  <si>
    <t>CXP00029633</t>
  </si>
  <si>
    <t>ED00005579</t>
  </si>
  <si>
    <t>ED00005622</t>
  </si>
  <si>
    <t>PAG00083765</t>
  </si>
  <si>
    <t>00109733345</t>
  </si>
  <si>
    <t>CXP00026785</t>
  </si>
  <si>
    <t>01700134461</t>
  </si>
  <si>
    <t>CXP00026806</t>
  </si>
  <si>
    <t>10000003235</t>
  </si>
  <si>
    <t>CXP00026786</t>
  </si>
  <si>
    <t>10000022268</t>
  </si>
  <si>
    <t>CXP00026809</t>
  </si>
  <si>
    <t>00101433068</t>
  </si>
  <si>
    <t>CXP00026830</t>
  </si>
  <si>
    <t>CXP00026835</t>
  </si>
  <si>
    <t>00101731396</t>
  </si>
  <si>
    <t>CXP00029065</t>
  </si>
  <si>
    <t>MIED-8258</t>
  </si>
  <si>
    <t>CXP00034941</t>
  </si>
  <si>
    <t>ED00005640</t>
  </si>
  <si>
    <t>ED00005641</t>
  </si>
  <si>
    <t>MIED-155792</t>
  </si>
  <si>
    <t>CXP00027041</t>
  </si>
  <si>
    <t>ED00005645</t>
  </si>
  <si>
    <t>ED00005646</t>
  </si>
  <si>
    <t>00105532857</t>
  </si>
  <si>
    <t>PI009565</t>
  </si>
  <si>
    <t>00106484132</t>
  </si>
  <si>
    <t>PI009560</t>
  </si>
  <si>
    <t>00500173679</t>
  </si>
  <si>
    <t>PI009572</t>
  </si>
  <si>
    <t>04800613319</t>
  </si>
  <si>
    <t>CXP00027084</t>
  </si>
  <si>
    <t>05500279004</t>
  </si>
  <si>
    <t>MIED-155831</t>
  </si>
  <si>
    <t>CXP00027105</t>
  </si>
  <si>
    <t>CXP00034000</t>
  </si>
  <si>
    <t>CXP00027218</t>
  </si>
  <si>
    <t>CXP00037194</t>
  </si>
  <si>
    <t>CXP00028180</t>
  </si>
  <si>
    <t>00111817433</t>
  </si>
  <si>
    <t>PI009632</t>
  </si>
  <si>
    <t>00115446320</t>
  </si>
  <si>
    <t>PI009634</t>
  </si>
  <si>
    <t>00116862368</t>
  </si>
  <si>
    <t>PI009633</t>
  </si>
  <si>
    <t>00101732436</t>
  </si>
  <si>
    <t>CXP00036387</t>
  </si>
  <si>
    <t>CXP00028529</t>
  </si>
  <si>
    <t>04701215628</t>
  </si>
  <si>
    <t>CXP00027440</t>
  </si>
  <si>
    <t>CXP00027575</t>
  </si>
  <si>
    <t>CXP00027577</t>
  </si>
  <si>
    <t>CXP00027578</t>
  </si>
  <si>
    <t>CXP00027579</t>
  </si>
  <si>
    <t>CXP00027580</t>
  </si>
  <si>
    <t>CXP00027581</t>
  </si>
  <si>
    <t>CXP00027583</t>
  </si>
  <si>
    <t>CXP00027584</t>
  </si>
  <si>
    <t>CXP00034326</t>
  </si>
  <si>
    <t>CXP00032194</t>
  </si>
  <si>
    <t>00113408496</t>
  </si>
  <si>
    <t>CXP00029195</t>
  </si>
  <si>
    <t>CXP00029688</t>
  </si>
  <si>
    <t>CXP00028954</t>
  </si>
  <si>
    <t>00107369589</t>
  </si>
  <si>
    <t>CXP00027566</t>
  </si>
  <si>
    <t>05401307367</t>
  </si>
  <si>
    <t>CXP00027557</t>
  </si>
  <si>
    <t>07900148243</t>
  </si>
  <si>
    <t>CXP00027542</t>
  </si>
  <si>
    <t>07900158259</t>
  </si>
  <si>
    <t>CXP00027541</t>
  </si>
  <si>
    <t>01900013994</t>
  </si>
  <si>
    <t>CXP00027593</t>
  </si>
  <si>
    <t>00106421431</t>
  </si>
  <si>
    <t>CXP00027623</t>
  </si>
  <si>
    <t>01100410925</t>
  </si>
  <si>
    <t>CXP00027608</t>
  </si>
  <si>
    <t>02300511728</t>
  </si>
  <si>
    <t>CXP00027602</t>
  </si>
  <si>
    <t>02301062705</t>
  </si>
  <si>
    <t>CXP00027605</t>
  </si>
  <si>
    <t>02700431485</t>
  </si>
  <si>
    <t>CXP00027630</t>
  </si>
  <si>
    <t>03103451948</t>
  </si>
  <si>
    <t>CXP00027632</t>
  </si>
  <si>
    <t>05000301316</t>
  </si>
  <si>
    <t>CXP00027615</t>
  </si>
  <si>
    <t>06800373232</t>
  </si>
  <si>
    <t>CXP00027609</t>
  </si>
  <si>
    <t>40220692343</t>
  </si>
  <si>
    <t>CXP00027599</t>
  </si>
  <si>
    <t>CXP00027743</t>
  </si>
  <si>
    <t>CXP00027745</t>
  </si>
  <si>
    <t>CXP00027746</t>
  </si>
  <si>
    <t>CXP00027747</t>
  </si>
  <si>
    <t>CXP00027748</t>
  </si>
  <si>
    <t>CXP00027750</t>
  </si>
  <si>
    <t>CXP00027751</t>
  </si>
  <si>
    <t>CXP00027752</t>
  </si>
  <si>
    <t>CXP00027753</t>
  </si>
  <si>
    <t>CXP00027754</t>
  </si>
  <si>
    <t>CXP00027755</t>
  </si>
  <si>
    <t>CXP00027756</t>
  </si>
  <si>
    <t>CXP00027757</t>
  </si>
  <si>
    <t>CXP00028544</t>
  </si>
  <si>
    <t>PI009792</t>
  </si>
  <si>
    <t>CXP00028889</t>
  </si>
  <si>
    <t>CXP00027884</t>
  </si>
  <si>
    <t>CXP00027941</t>
  </si>
  <si>
    <t>CXP00033683</t>
  </si>
  <si>
    <t>CXP00029413</t>
  </si>
  <si>
    <t>CXP00029414</t>
  </si>
  <si>
    <t>40221681113</t>
  </si>
  <si>
    <t>PI009842</t>
  </si>
  <si>
    <t>CXP00027978</t>
  </si>
  <si>
    <t>CXP00029475</t>
  </si>
  <si>
    <t>03400293472</t>
  </si>
  <si>
    <t>CXP00028064</t>
  </si>
  <si>
    <t>MIED-142142</t>
  </si>
  <si>
    <t>CXP00034884</t>
  </si>
  <si>
    <t>CXP00028157</t>
  </si>
  <si>
    <t>00100688399</t>
  </si>
  <si>
    <t>CXP00028107</t>
  </si>
  <si>
    <t>00101306298</t>
  </si>
  <si>
    <t>CXP00028138</t>
  </si>
  <si>
    <t>00116026360</t>
  </si>
  <si>
    <t>CXP00028108</t>
  </si>
  <si>
    <t>00117474320</t>
  </si>
  <si>
    <t>CXP00028139</t>
  </si>
  <si>
    <t>05000222942</t>
  </si>
  <si>
    <t>CXP00028136</t>
  </si>
  <si>
    <t>07000014204</t>
  </si>
  <si>
    <t>CXP00028105</t>
  </si>
  <si>
    <t>09300182087</t>
  </si>
  <si>
    <t>CXP00028106</t>
  </si>
  <si>
    <t>CXP00028134</t>
  </si>
  <si>
    <t>CXP00030955</t>
  </si>
  <si>
    <t>00110176369</t>
  </si>
  <si>
    <t>CXP00028286</t>
  </si>
  <si>
    <t>CXP00028293</t>
  </si>
  <si>
    <t>ED00005768</t>
  </si>
  <si>
    <t>ED00005769</t>
  </si>
  <si>
    <t>03100442486</t>
  </si>
  <si>
    <t>CXP00028514</t>
  </si>
  <si>
    <t>00107572356</t>
  </si>
  <si>
    <t>CXP00028531</t>
  </si>
  <si>
    <t>03101103616</t>
  </si>
  <si>
    <t>MIED-156392</t>
  </si>
  <si>
    <t>CXP00028570</t>
  </si>
  <si>
    <t>05500109771</t>
  </si>
  <si>
    <t>MIED-156407</t>
  </si>
  <si>
    <t>ED00005772</t>
  </si>
  <si>
    <t>ED00005773</t>
  </si>
  <si>
    <t>00500426283</t>
  </si>
  <si>
    <t>PI009959</t>
  </si>
  <si>
    <t>07000021373</t>
  </si>
  <si>
    <t>PI009973</t>
  </si>
  <si>
    <t>CXP00028589</t>
  </si>
  <si>
    <t>CXP00028658</t>
  </si>
  <si>
    <t>CXP00029464</t>
  </si>
  <si>
    <t>CXP00028773</t>
  </si>
  <si>
    <t>CXP00028822</t>
  </si>
  <si>
    <t>CXP00028823</t>
  </si>
  <si>
    <t>00100852755</t>
  </si>
  <si>
    <t>CXP00028766</t>
  </si>
  <si>
    <t>00300139755</t>
  </si>
  <si>
    <t>CXP00028771</t>
  </si>
  <si>
    <t>CXP00028888</t>
  </si>
  <si>
    <t>CXP00034868</t>
  </si>
  <si>
    <t>CXP00034869</t>
  </si>
  <si>
    <t>CXP00028901</t>
  </si>
  <si>
    <t>03100123920</t>
  </si>
  <si>
    <t>CXP00028877</t>
  </si>
  <si>
    <t>CXP00028915</t>
  </si>
  <si>
    <t>CXP00028971</t>
  </si>
  <si>
    <t>CXP00028913</t>
  </si>
  <si>
    <t>00113858914</t>
  </si>
  <si>
    <t>CXP00028926</t>
  </si>
  <si>
    <t>CXP00033441</t>
  </si>
  <si>
    <t>CXP00029222</t>
  </si>
  <si>
    <t>CXP00029269</t>
  </si>
  <si>
    <t>ED00005894</t>
  </si>
  <si>
    <t>ED00005895</t>
  </si>
  <si>
    <t>CXP00031805</t>
  </si>
  <si>
    <t>CXP00031806</t>
  </si>
  <si>
    <t>CXP00031807</t>
  </si>
  <si>
    <t>CXP00029239</t>
  </si>
  <si>
    <t>CXP00033159</t>
  </si>
  <si>
    <t>CXP00034178</t>
  </si>
  <si>
    <t>CXP00034876</t>
  </si>
  <si>
    <t>CXP00034877</t>
  </si>
  <si>
    <t>ED00005900</t>
  </si>
  <si>
    <t>ED00005901</t>
  </si>
  <si>
    <t>CXP00029445</t>
  </si>
  <si>
    <t>00102461563</t>
  </si>
  <si>
    <t>CXP00029417</t>
  </si>
  <si>
    <t>CXP00031856</t>
  </si>
  <si>
    <t>CXP00029474</t>
  </si>
  <si>
    <t>CXP00029535</t>
  </si>
  <si>
    <t>CXP00029536</t>
  </si>
  <si>
    <t>CXP00031498</t>
  </si>
  <si>
    <t>CXP00031320</t>
  </si>
  <si>
    <t>CXP00031321</t>
  </si>
  <si>
    <t>ED00005911</t>
  </si>
  <si>
    <t>ED00005912</t>
  </si>
  <si>
    <t>00101475697</t>
  </si>
  <si>
    <t>CXP00029707</t>
  </si>
  <si>
    <t>02301034340</t>
  </si>
  <si>
    <t>CXP00029708</t>
  </si>
  <si>
    <t>03100357643</t>
  </si>
  <si>
    <t>CXP00029706</t>
  </si>
  <si>
    <t>04701746374</t>
  </si>
  <si>
    <t>CXP00029709</t>
  </si>
  <si>
    <t>40200508139</t>
  </si>
  <si>
    <t>PI010205</t>
  </si>
  <si>
    <t>CXP00032924</t>
  </si>
  <si>
    <t>07200077878</t>
  </si>
  <si>
    <t>CXP00029786</t>
  </si>
  <si>
    <t>CXP00032632</t>
  </si>
  <si>
    <t>CXP00034216</t>
  </si>
  <si>
    <t>CXP00034505</t>
  </si>
  <si>
    <t>00108411539</t>
  </si>
  <si>
    <t>CXP00029964</t>
  </si>
  <si>
    <t>CXP00030082</t>
  </si>
  <si>
    <t>CXP00030085</t>
  </si>
  <si>
    <t>CXP00036177</t>
  </si>
  <si>
    <t>00101452951</t>
  </si>
  <si>
    <t>CXP00030224</t>
  </si>
  <si>
    <t>00112433339</t>
  </si>
  <si>
    <t>CXP00030188</t>
  </si>
  <si>
    <t>CXP00030259</t>
  </si>
  <si>
    <t>CXP00030306</t>
  </si>
  <si>
    <t>CXP00033315</t>
  </si>
  <si>
    <t>00104915038</t>
  </si>
  <si>
    <t>PI010273</t>
  </si>
  <si>
    <t>CXP00030319</t>
  </si>
  <si>
    <t>CXP00030278</t>
  </si>
  <si>
    <t>CXP00030341</t>
  </si>
  <si>
    <t>CXP00030342</t>
  </si>
  <si>
    <t>CXP00030346</t>
  </si>
  <si>
    <t>CXP00031795</t>
  </si>
  <si>
    <t>CXP00030365</t>
  </si>
  <si>
    <t>CXP00030413</t>
  </si>
  <si>
    <t>CXP00030459</t>
  </si>
  <si>
    <t>CXP00030461</t>
  </si>
  <si>
    <t>CXP00030462</t>
  </si>
  <si>
    <t>CXP00030464</t>
  </si>
  <si>
    <t>CXP00030465</t>
  </si>
  <si>
    <t>CXP00030466</t>
  </si>
  <si>
    <t>CXP00030470</t>
  </si>
  <si>
    <t>CXP00030473</t>
  </si>
  <si>
    <t>CXP00030475</t>
  </si>
  <si>
    <t>CXP00030477</t>
  </si>
  <si>
    <t>CXP00030478</t>
  </si>
  <si>
    <t>CXP00030481</t>
  </si>
  <si>
    <t>CXP00030482</t>
  </si>
  <si>
    <t>CXP00030484</t>
  </si>
  <si>
    <t>CXP00030486</t>
  </si>
  <si>
    <t>CXP00030487</t>
  </si>
  <si>
    <t>CXP00030488</t>
  </si>
  <si>
    <t>CXP00030489</t>
  </si>
  <si>
    <t>CXP00030490</t>
  </si>
  <si>
    <t>CXP00030491</t>
  </si>
  <si>
    <t>CXP00030492</t>
  </si>
  <si>
    <t>CXP00030493</t>
  </si>
  <si>
    <t>CXP00030495</t>
  </si>
  <si>
    <t>CXP00030496</t>
  </si>
  <si>
    <t>CXP00030498</t>
  </si>
  <si>
    <t>CXP00030499</t>
  </si>
  <si>
    <t>CXP00030500</t>
  </si>
  <si>
    <t>CXP00030501</t>
  </si>
  <si>
    <t>CXP00032305</t>
  </si>
  <si>
    <t>00100998707</t>
  </si>
  <si>
    <t>CXP00030681</t>
  </si>
  <si>
    <t>CXP00030683</t>
  </si>
  <si>
    <t>CXP00030685</t>
  </si>
  <si>
    <t>00103642526</t>
  </si>
  <si>
    <t>CXP00030714</t>
  </si>
  <si>
    <t>CXP00030721</t>
  </si>
  <si>
    <t>CXP00030776</t>
  </si>
  <si>
    <t>CXP00030771</t>
  </si>
  <si>
    <t>00116936907</t>
  </si>
  <si>
    <t>CXP00030746</t>
  </si>
  <si>
    <t>CXP00030764</t>
  </si>
  <si>
    <t>06800319136</t>
  </si>
  <si>
    <t>CXP00030843</t>
  </si>
  <si>
    <t>00100832807</t>
  </si>
  <si>
    <t>CXP00030838</t>
  </si>
  <si>
    <t>09700059968</t>
  </si>
  <si>
    <t>CXP00035653</t>
  </si>
  <si>
    <t>CXP00030850</t>
  </si>
  <si>
    <t>CXP00030863</t>
  </si>
  <si>
    <t>CXP00030869</t>
  </si>
  <si>
    <t>CXP00030922</t>
  </si>
  <si>
    <t>CXP00030919</t>
  </si>
  <si>
    <t>CXP00030937</t>
  </si>
  <si>
    <t>CXP00030938</t>
  </si>
  <si>
    <t>CXP00030936</t>
  </si>
  <si>
    <t>00105328843</t>
  </si>
  <si>
    <t>CXP00030949</t>
  </si>
  <si>
    <t>PAG00083814</t>
  </si>
  <si>
    <t>02600892182</t>
  </si>
  <si>
    <t>CXP00030923</t>
  </si>
  <si>
    <t>03000030779</t>
  </si>
  <si>
    <t>CXP00030941</t>
  </si>
  <si>
    <t>CXP00030952</t>
  </si>
  <si>
    <t>ED00005945</t>
  </si>
  <si>
    <t>ED00005946</t>
  </si>
  <si>
    <t>CXP00030988</t>
  </si>
  <si>
    <t>CXP00036511</t>
  </si>
  <si>
    <t>CXP00030986</t>
  </si>
  <si>
    <t>ED00006021</t>
  </si>
  <si>
    <t>ED00006022</t>
  </si>
  <si>
    <t>05400012174</t>
  </si>
  <si>
    <t>CXP00031035</t>
  </si>
  <si>
    <t>03700204427</t>
  </si>
  <si>
    <t>CXP00031096</t>
  </si>
  <si>
    <t>CXP00034229</t>
  </si>
  <si>
    <t>00113786255</t>
  </si>
  <si>
    <t>CXP00032255</t>
  </si>
  <si>
    <t>CXP00032777</t>
  </si>
  <si>
    <t>CXP00031129</t>
  </si>
  <si>
    <t>CXP00031107</t>
  </si>
  <si>
    <t>CXP00032098</t>
  </si>
  <si>
    <t>04800215685</t>
  </si>
  <si>
    <t>CXP00031303</t>
  </si>
  <si>
    <t>03101072886</t>
  </si>
  <si>
    <t>CXP00031365</t>
  </si>
  <si>
    <t>CXP00031309</t>
  </si>
  <si>
    <t>CXP00031311</t>
  </si>
  <si>
    <t>ED00006056</t>
  </si>
  <si>
    <t>ED00006057</t>
  </si>
  <si>
    <t>ED00006061</t>
  </si>
  <si>
    <t>ED00006062</t>
  </si>
  <si>
    <t>00115903494</t>
  </si>
  <si>
    <t>PI010513</t>
  </si>
  <si>
    <t>07700020543</t>
  </si>
  <si>
    <t>CXP00031747</t>
  </si>
  <si>
    <t>00108486333</t>
  </si>
  <si>
    <t>CXP00031741</t>
  </si>
  <si>
    <t>07900086906</t>
  </si>
  <si>
    <t>CXP00031769</t>
  </si>
  <si>
    <t>00104641766</t>
  </si>
  <si>
    <t>CXP00031879</t>
  </si>
  <si>
    <t>CXP00031852</t>
  </si>
  <si>
    <t>CXP00031859</t>
  </si>
  <si>
    <t>CXP00031909</t>
  </si>
  <si>
    <t>CXP00031960</t>
  </si>
  <si>
    <t>CXP00031963</t>
  </si>
  <si>
    <t>CXP00031964</t>
  </si>
  <si>
    <t>CXP00031965</t>
  </si>
  <si>
    <t>CXP00031966</t>
  </si>
  <si>
    <t>CXP00031967</t>
  </si>
  <si>
    <t>CXP00031969</t>
  </si>
  <si>
    <t>CXP00031971</t>
  </si>
  <si>
    <t>CXP00031973</t>
  </si>
  <si>
    <t>CXP00031974</t>
  </si>
  <si>
    <t>CXP00031975</t>
  </si>
  <si>
    <t>CXP00031976</t>
  </si>
  <si>
    <t>CXP00031977</t>
  </si>
  <si>
    <t>CXP00031978</t>
  </si>
  <si>
    <t>CXP00031985</t>
  </si>
  <si>
    <t>00109497230</t>
  </si>
  <si>
    <t>CXP00032095</t>
  </si>
  <si>
    <t>CXP00032099</t>
  </si>
  <si>
    <t>CXP00032074</t>
  </si>
  <si>
    <t>00114225834</t>
  </si>
  <si>
    <t>CXP00032135</t>
  </si>
  <si>
    <t>CXP00032399</t>
  </si>
  <si>
    <t>CXP00032318</t>
  </si>
  <si>
    <t>CXP00032319</t>
  </si>
  <si>
    <t>CXP00032320</t>
  </si>
  <si>
    <t>CXP00032552</t>
  </si>
  <si>
    <t>CXP00032502</t>
  </si>
  <si>
    <t>CXP00032580</t>
  </si>
  <si>
    <t>CXP00032512</t>
  </si>
  <si>
    <t>CXP00032590</t>
  </si>
  <si>
    <t>CXP00032594</t>
  </si>
  <si>
    <t>CXP00032596</t>
  </si>
  <si>
    <t>CXP00032599</t>
  </si>
  <si>
    <t>CXP00032607</t>
  </si>
  <si>
    <t>CXP00032608</t>
  </si>
  <si>
    <t>CXP00032612</t>
  </si>
  <si>
    <t>CXP00032626</t>
  </si>
  <si>
    <t>CXP00032628</t>
  </si>
  <si>
    <t>CXP00032629</t>
  </si>
  <si>
    <t>CXP00032630</t>
  </si>
  <si>
    <t>CXP00032631</t>
  </si>
  <si>
    <t>00111055752</t>
  </si>
  <si>
    <t>CXP00032646</t>
  </si>
  <si>
    <t>40221604529</t>
  </si>
  <si>
    <t>CXP00032750</t>
  </si>
  <si>
    <t>03200319592</t>
  </si>
  <si>
    <t>CXP00032771</t>
  </si>
  <si>
    <t>CXP00032844</t>
  </si>
  <si>
    <t>03700085552</t>
  </si>
  <si>
    <t>CXP00032806</t>
  </si>
  <si>
    <t>PI010639</t>
  </si>
  <si>
    <t>PI010649</t>
  </si>
  <si>
    <t>CXP00034491</t>
  </si>
  <si>
    <t>22300027871</t>
  </si>
  <si>
    <t>CXP00033058</t>
  </si>
  <si>
    <t>09400223492</t>
  </si>
  <si>
    <t>CXP00034270</t>
  </si>
  <si>
    <t>ED00006192</t>
  </si>
  <si>
    <t>ED00006193</t>
  </si>
  <si>
    <t>00101140267</t>
  </si>
  <si>
    <t>PI010675</t>
  </si>
  <si>
    <t>04701781868</t>
  </si>
  <si>
    <t>MIED-157965</t>
  </si>
  <si>
    <t>CXP00033321</t>
  </si>
  <si>
    <t>CXP00033322</t>
  </si>
  <si>
    <t>CXP00033314</t>
  </si>
  <si>
    <t>CXP00033323</t>
  </si>
  <si>
    <t>ED00006205</t>
  </si>
  <si>
    <t>ED00006206</t>
  </si>
  <si>
    <t>CXP00033359</t>
  </si>
  <si>
    <t>CXP00033419</t>
  </si>
  <si>
    <t>CXP00033498</t>
  </si>
  <si>
    <t>00107800112</t>
  </si>
  <si>
    <t>PI011099</t>
  </si>
  <si>
    <t>CXP00033499</t>
  </si>
  <si>
    <t>CXP00033514</t>
  </si>
  <si>
    <t>00101954717</t>
  </si>
  <si>
    <t>CXP00033518</t>
  </si>
  <si>
    <t>01000181220</t>
  </si>
  <si>
    <t>CXP00033529</t>
  </si>
  <si>
    <t>CXP00036217</t>
  </si>
  <si>
    <t>CXP00036223</t>
  </si>
  <si>
    <t>CXP00036224</t>
  </si>
  <si>
    <t>CXP00036225</t>
  </si>
  <si>
    <t>CXP00033585</t>
  </si>
  <si>
    <t>CXP00033579</t>
  </si>
  <si>
    <t>CXP00033625</t>
  </si>
  <si>
    <t>CXP00036215</t>
  </si>
  <si>
    <t>CXP00036216</t>
  </si>
  <si>
    <t>CXP00036219</t>
  </si>
  <si>
    <t>CXP00033686</t>
  </si>
  <si>
    <t>CXP00036212</t>
  </si>
  <si>
    <t>CXP00036213</t>
  </si>
  <si>
    <t>CXP00036214</t>
  </si>
  <si>
    <t>CXP00033715</t>
  </si>
  <si>
    <t>CXP00038931</t>
  </si>
  <si>
    <t>PI011448</t>
  </si>
  <si>
    <t>03700731031</t>
  </si>
  <si>
    <t>CXP00033899</t>
  </si>
  <si>
    <t>00106197205</t>
  </si>
  <si>
    <t>PI011488</t>
  </si>
  <si>
    <t>00111020475</t>
  </si>
  <si>
    <t>PI011474</t>
  </si>
  <si>
    <t>00113464390</t>
  </si>
  <si>
    <t>PI011486</t>
  </si>
  <si>
    <t>CXP00033955</t>
  </si>
  <si>
    <t>01600084691</t>
  </si>
  <si>
    <t>CXP00033948</t>
  </si>
  <si>
    <t>00113811079</t>
  </si>
  <si>
    <t>MIED-8296</t>
  </si>
  <si>
    <t>MIED-8297</t>
  </si>
  <si>
    <t>01800122390</t>
  </si>
  <si>
    <t>CXP00033993</t>
  </si>
  <si>
    <t>MIED-158271</t>
  </si>
  <si>
    <t>07600046101</t>
  </si>
  <si>
    <t>CXP00034035</t>
  </si>
  <si>
    <t>03102830332</t>
  </si>
  <si>
    <t>CXP00034120</t>
  </si>
  <si>
    <t>06600069550</t>
  </si>
  <si>
    <t>CXP00034124</t>
  </si>
  <si>
    <t>CXP00034175</t>
  </si>
  <si>
    <t>CXP00034172</t>
  </si>
  <si>
    <t>CXP00034353</t>
  </si>
  <si>
    <t>CXP00034354</t>
  </si>
  <si>
    <t>CXP00034356</t>
  </si>
  <si>
    <t>CXP00034357</t>
  </si>
  <si>
    <t>CXP00034398</t>
  </si>
  <si>
    <t>CXP00034408</t>
  </si>
  <si>
    <t>CXP00034484</t>
  </si>
  <si>
    <t>CXP00034485</t>
  </si>
  <si>
    <t>CXP00034668</t>
  </si>
  <si>
    <t>CXP00034787</t>
  </si>
  <si>
    <t>CXP00034845</t>
  </si>
  <si>
    <t>CXP00035660</t>
  </si>
  <si>
    <t>CXP00034933</t>
  </si>
  <si>
    <t>CXP00034936</t>
  </si>
  <si>
    <t>CXP00034937</t>
  </si>
  <si>
    <t>MIED-158434</t>
  </si>
  <si>
    <t>MIED-158435</t>
  </si>
  <si>
    <t>CXP00034966</t>
  </si>
  <si>
    <t>CXP00035036</t>
  </si>
  <si>
    <t>CXP00035040</t>
  </si>
  <si>
    <t>CXP00035106</t>
  </si>
  <si>
    <t>03900057021</t>
  </si>
  <si>
    <t>CXP00035143</t>
  </si>
  <si>
    <t>CXP00035139</t>
  </si>
  <si>
    <t>CXP00035210</t>
  </si>
  <si>
    <t>CXP00035211</t>
  </si>
  <si>
    <t>CXP00036167</t>
  </si>
  <si>
    <t>CXP00036168</t>
  </si>
  <si>
    <t>CXP00036169</t>
  </si>
  <si>
    <t>CXP00036170</t>
  </si>
  <si>
    <t>CXP00036171</t>
  </si>
  <si>
    <t>CXP00036172</t>
  </si>
  <si>
    <t>CXP00036173</t>
  </si>
  <si>
    <t>CXP00036174</t>
  </si>
  <si>
    <t>ED00006331</t>
  </si>
  <si>
    <t>ED00006332</t>
  </si>
  <si>
    <t>CXP00035313</t>
  </si>
  <si>
    <t>CXP00037756</t>
  </si>
  <si>
    <t>05400066006</t>
  </si>
  <si>
    <t>CXP00036861</t>
  </si>
  <si>
    <t>CXP00036862</t>
  </si>
  <si>
    <t>CXP00036863</t>
  </si>
  <si>
    <t>CXP00036864</t>
  </si>
  <si>
    <t>CXP00036865</t>
  </si>
  <si>
    <t>CXP00036866</t>
  </si>
  <si>
    <t>CXP00036867</t>
  </si>
  <si>
    <t>CXP00039715</t>
  </si>
  <si>
    <t>15200000386</t>
  </si>
  <si>
    <t>CXP00035525</t>
  </si>
  <si>
    <t>CXP00035574</t>
  </si>
  <si>
    <t>CXP00035575</t>
  </si>
  <si>
    <t>CXP00035607</t>
  </si>
  <si>
    <t>CXP00033963</t>
  </si>
  <si>
    <t>CXP00035682</t>
  </si>
  <si>
    <t>ED00006443</t>
  </si>
  <si>
    <t>ED00006444</t>
  </si>
  <si>
    <t>00100135458</t>
  </si>
  <si>
    <t>CXP00035699</t>
  </si>
  <si>
    <t>00101834703</t>
  </si>
  <si>
    <t>CXP00035692</t>
  </si>
  <si>
    <t>00111145173</t>
  </si>
  <si>
    <t>CXP00035689</t>
  </si>
  <si>
    <t>00112394150</t>
  </si>
  <si>
    <t>CXP00035694</t>
  </si>
  <si>
    <t>00116357591</t>
  </si>
  <si>
    <t>CXP00035693</t>
  </si>
  <si>
    <t>00200925196</t>
  </si>
  <si>
    <t>CXP00035691</t>
  </si>
  <si>
    <t>05000241256</t>
  </si>
  <si>
    <t>CXP00035695</t>
  </si>
  <si>
    <t>PI011827</t>
  </si>
  <si>
    <t>PI011918</t>
  </si>
  <si>
    <t>00107308397</t>
  </si>
  <si>
    <t>PI011839</t>
  </si>
  <si>
    <t>00200538924</t>
  </si>
  <si>
    <t>CXP00035893</t>
  </si>
  <si>
    <t>00113425193</t>
  </si>
  <si>
    <t>PI011902</t>
  </si>
  <si>
    <t>CXP00035916</t>
  </si>
  <si>
    <t>CXP00036424</t>
  </si>
  <si>
    <t>00118616283</t>
  </si>
  <si>
    <t>PI011916</t>
  </si>
  <si>
    <t>MIED-158776</t>
  </si>
  <si>
    <t>CXP00035938</t>
  </si>
  <si>
    <t>CXP00037410</t>
  </si>
  <si>
    <t>CXP00037411</t>
  </si>
  <si>
    <t>CXP00037412</t>
  </si>
  <si>
    <t>CXP00036049</t>
  </si>
  <si>
    <t>00104017058</t>
  </si>
  <si>
    <t>CXP00036130</t>
  </si>
  <si>
    <t>MIED-158880</t>
  </si>
  <si>
    <t>CXP00036144</t>
  </si>
  <si>
    <t>MIED-142463</t>
  </si>
  <si>
    <t>CXP00036260</t>
  </si>
  <si>
    <t>00101586220</t>
  </si>
  <si>
    <t>PI011938</t>
  </si>
  <si>
    <t>PI011939</t>
  </si>
  <si>
    <t>PI011940</t>
  </si>
  <si>
    <t>PI011941</t>
  </si>
  <si>
    <t>PI011942</t>
  </si>
  <si>
    <t>ED00006452</t>
  </si>
  <si>
    <t>ED00006453</t>
  </si>
  <si>
    <t>PI011955</t>
  </si>
  <si>
    <t>CXP00036286</t>
  </si>
  <si>
    <t>CXP00037378</t>
  </si>
  <si>
    <t>CXP00036456</t>
  </si>
  <si>
    <t>CXP00036448</t>
  </si>
  <si>
    <t>08100096315</t>
  </si>
  <si>
    <t>CXP00036400</t>
  </si>
  <si>
    <t>CXP00037492</t>
  </si>
  <si>
    <t>ED00006456</t>
  </si>
  <si>
    <t>ED00006457</t>
  </si>
  <si>
    <t>ED00006460</t>
  </si>
  <si>
    <t>ED00006461</t>
  </si>
  <si>
    <t>ED00006486</t>
  </si>
  <si>
    <t>ED00006487</t>
  </si>
  <si>
    <t>00100931278</t>
  </si>
  <si>
    <t>CXP00038376</t>
  </si>
  <si>
    <t>00101143485</t>
  </si>
  <si>
    <t>CXP00038370</t>
  </si>
  <si>
    <t>00101807295</t>
  </si>
  <si>
    <t>CXP00038310</t>
  </si>
  <si>
    <t>00101826907</t>
  </si>
  <si>
    <t>CXP00038218</t>
  </si>
  <si>
    <t>00102231008</t>
  </si>
  <si>
    <t>CXP00038027</t>
  </si>
  <si>
    <t>00102436227</t>
  </si>
  <si>
    <t>CXP00037987</t>
  </si>
  <si>
    <t>00103652046</t>
  </si>
  <si>
    <t>CXP00038371</t>
  </si>
  <si>
    <t>00103873360</t>
  </si>
  <si>
    <t>CXP00038265</t>
  </si>
  <si>
    <t>00104046537</t>
  </si>
  <si>
    <t>CXP00038334</t>
  </si>
  <si>
    <t>00104260104</t>
  </si>
  <si>
    <t>CXP00038263</t>
  </si>
  <si>
    <t>00104572698</t>
  </si>
  <si>
    <t>CXP00038385</t>
  </si>
  <si>
    <t>00105719322</t>
  </si>
  <si>
    <t>CXP00038232</t>
  </si>
  <si>
    <t>00105817639</t>
  </si>
  <si>
    <t>CXP00038151</t>
  </si>
  <si>
    <t>00105923262</t>
  </si>
  <si>
    <t>CXP00038309</t>
  </si>
  <si>
    <t>00105984595</t>
  </si>
  <si>
    <t>CXP00038016</t>
  </si>
  <si>
    <t>00106936032</t>
  </si>
  <si>
    <t>CXP00038008</t>
  </si>
  <si>
    <t>00107438459</t>
  </si>
  <si>
    <t>CXP00038068</t>
  </si>
  <si>
    <t>00107751174</t>
  </si>
  <si>
    <t>CXP00037970</t>
  </si>
  <si>
    <t>00107880056</t>
  </si>
  <si>
    <t>CXP00038216</t>
  </si>
  <si>
    <t>00107892275</t>
  </si>
  <si>
    <t>CXP00038377</t>
  </si>
  <si>
    <t>00109172940</t>
  </si>
  <si>
    <t>CXP00038313</t>
  </si>
  <si>
    <t>00109196139</t>
  </si>
  <si>
    <t>CXP00038373</t>
  </si>
  <si>
    <t>00109462374</t>
  </si>
  <si>
    <t>CXP00038154</t>
  </si>
  <si>
    <t>00109976530</t>
  </si>
  <si>
    <t>CXP00038365</t>
  </si>
  <si>
    <t>00110526324</t>
  </si>
  <si>
    <t>CXP00038214</t>
  </si>
  <si>
    <t>00110527363</t>
  </si>
  <si>
    <t>CXP00038013</t>
  </si>
  <si>
    <t>00110916962</t>
  </si>
  <si>
    <t>CXP00038036</t>
  </si>
  <si>
    <t>00111520813</t>
  </si>
  <si>
    <t>CXP00038163</t>
  </si>
  <si>
    <t>00111907994</t>
  </si>
  <si>
    <t>CXP00038065</t>
  </si>
  <si>
    <t>00111919288</t>
  </si>
  <si>
    <t>CXP00038223</t>
  </si>
  <si>
    <t>00112242268</t>
  </si>
  <si>
    <t>CXP00038261</t>
  </si>
  <si>
    <t>00112604012</t>
  </si>
  <si>
    <t>CXP00038176</t>
  </si>
  <si>
    <t>00112944657</t>
  </si>
  <si>
    <t>CXP00038172</t>
  </si>
  <si>
    <t>00113967228</t>
  </si>
  <si>
    <t>CXP00038363</t>
  </si>
  <si>
    <t>00114266539</t>
  </si>
  <si>
    <t>CXP00038298</t>
  </si>
  <si>
    <t>00114353394</t>
  </si>
  <si>
    <t>CXP00038153</t>
  </si>
  <si>
    <t>00114365372</t>
  </si>
  <si>
    <t>CXP00038033</t>
  </si>
  <si>
    <t>00114460678</t>
  </si>
  <si>
    <t>CXP00038699</t>
  </si>
  <si>
    <t>00114654304</t>
  </si>
  <si>
    <t>CXP00038384</t>
  </si>
  <si>
    <t>CXP00038274</t>
  </si>
  <si>
    <t>00115135121</t>
  </si>
  <si>
    <t>CXP00037991</t>
  </si>
  <si>
    <t>00115544207</t>
  </si>
  <si>
    <t>CXP00038364</t>
  </si>
  <si>
    <t>00115724304</t>
  </si>
  <si>
    <t>CXP00038264</t>
  </si>
  <si>
    <t>00116022914</t>
  </si>
  <si>
    <t>CXP00038312</t>
  </si>
  <si>
    <t>00116630310</t>
  </si>
  <si>
    <t>CXP00038174</t>
  </si>
  <si>
    <t>00116886474</t>
  </si>
  <si>
    <t>CXP00038369</t>
  </si>
  <si>
    <t>00117136234</t>
  </si>
  <si>
    <t>CXP00038152</t>
  </si>
  <si>
    <t>00117170100</t>
  </si>
  <si>
    <t>CXP00038292</t>
  </si>
  <si>
    <t>00118128511</t>
  </si>
  <si>
    <t>CXP00038374</t>
  </si>
  <si>
    <t>00200717320</t>
  </si>
  <si>
    <t>CXP00038005</t>
  </si>
  <si>
    <t>00200817252</t>
  </si>
  <si>
    <t>CXP00038160</t>
  </si>
  <si>
    <t>00200863496</t>
  </si>
  <si>
    <t>CXP00038162</t>
  </si>
  <si>
    <t>00200961217</t>
  </si>
  <si>
    <t>CXP00038319</t>
  </si>
  <si>
    <t>00201070166</t>
  </si>
  <si>
    <t>CXP00037988</t>
  </si>
  <si>
    <t>00201135605</t>
  </si>
  <si>
    <t>CXP00038177</t>
  </si>
  <si>
    <t>00201221017</t>
  </si>
  <si>
    <t>CXP00038262</t>
  </si>
  <si>
    <t>00201503216</t>
  </si>
  <si>
    <t>CXP00038302</t>
  </si>
  <si>
    <t>00300241171</t>
  </si>
  <si>
    <t>CXP00037969</t>
  </si>
  <si>
    <t>CXP00038287</t>
  </si>
  <si>
    <t>00300755600</t>
  </si>
  <si>
    <t>CXP00038067</t>
  </si>
  <si>
    <t>00300802030</t>
  </si>
  <si>
    <t>CXP00038081</t>
  </si>
  <si>
    <t>00300924404</t>
  </si>
  <si>
    <t>CXP00038009</t>
  </si>
  <si>
    <t>00301024014</t>
  </si>
  <si>
    <t>CXP00038066</t>
  </si>
  <si>
    <t>00301080156</t>
  </si>
  <si>
    <t>CXP00038056</t>
  </si>
  <si>
    <t>00400224770</t>
  </si>
  <si>
    <t>CXP00038004</t>
  </si>
  <si>
    <t>00500224415</t>
  </si>
  <si>
    <t>CXP00038207</t>
  </si>
  <si>
    <t>00500232715</t>
  </si>
  <si>
    <t>CXP00038221</t>
  </si>
  <si>
    <t>00500348107</t>
  </si>
  <si>
    <t>CXP00038237</t>
  </si>
  <si>
    <t>00500483680</t>
  </si>
  <si>
    <t>CXP00038225</t>
  </si>
  <si>
    <t>00500485073</t>
  </si>
  <si>
    <t>CXP00038202</t>
  </si>
  <si>
    <t>CXP00038273</t>
  </si>
  <si>
    <t>00800280240</t>
  </si>
  <si>
    <t>CXP00038148</t>
  </si>
  <si>
    <t>01000041382</t>
  </si>
  <si>
    <t>CXP00038362</t>
  </si>
  <si>
    <t>01000493484</t>
  </si>
  <si>
    <t>CXP00038349</t>
  </si>
  <si>
    <t>01000581882</t>
  </si>
  <si>
    <t>CXP00038045</t>
  </si>
  <si>
    <t>01000648301</t>
  </si>
  <si>
    <t>CXP00038356</t>
  </si>
  <si>
    <t>01000686327</t>
  </si>
  <si>
    <t>CXP00038379</t>
  </si>
  <si>
    <t>01000690923</t>
  </si>
  <si>
    <t>CXP00038382</t>
  </si>
  <si>
    <t>01000809200</t>
  </si>
  <si>
    <t>CXP00037998</t>
  </si>
  <si>
    <t>01100240975</t>
  </si>
  <si>
    <t>CXP00038267</t>
  </si>
  <si>
    <t>01300382841</t>
  </si>
  <si>
    <t>CXP00038290</t>
  </si>
  <si>
    <t>01300482245</t>
  </si>
  <si>
    <t>CXP00038084</t>
  </si>
  <si>
    <t>01400030118</t>
  </si>
  <si>
    <t>CXP00038173</t>
  </si>
  <si>
    <t>01600154809</t>
  </si>
  <si>
    <t>CXP00038063</t>
  </si>
  <si>
    <t>01800640011</t>
  </si>
  <si>
    <t>CXP00038194</t>
  </si>
  <si>
    <t>01900196864</t>
  </si>
  <si>
    <t>CXP00038069</t>
  </si>
  <si>
    <t>CXP00038206</t>
  </si>
  <si>
    <t>02300788094</t>
  </si>
  <si>
    <t>CXP00038072</t>
  </si>
  <si>
    <t>02300808751</t>
  </si>
  <si>
    <t>CXP00038011</t>
  </si>
  <si>
    <t>02400248809</t>
  </si>
  <si>
    <t>CXP00038330</t>
  </si>
  <si>
    <t>02400254989</t>
  </si>
  <si>
    <t>CXP00038010</t>
  </si>
  <si>
    <t>02500397142</t>
  </si>
  <si>
    <t>CXP00038378</t>
  </si>
  <si>
    <t>CXP00038704</t>
  </si>
  <si>
    <t>02700434158</t>
  </si>
  <si>
    <t>CXP00038230</t>
  </si>
  <si>
    <t>03100595465</t>
  </si>
  <si>
    <t>CXP00038002</t>
  </si>
  <si>
    <t>03101326464</t>
  </si>
  <si>
    <t>CXP00038340</t>
  </si>
  <si>
    <t>03102862434</t>
  </si>
  <si>
    <t>CXP00038347</t>
  </si>
  <si>
    <t>CXP00038001</t>
  </si>
  <si>
    <t>03103351221</t>
  </si>
  <si>
    <t>CXP00038006</t>
  </si>
  <si>
    <t>03103360263</t>
  </si>
  <si>
    <t>CXP00038342</t>
  </si>
  <si>
    <t>03104147461</t>
  </si>
  <si>
    <t>CXP00038306</t>
  </si>
  <si>
    <t>03104193226</t>
  </si>
  <si>
    <t>CXP00037986</t>
  </si>
  <si>
    <t>03104943893</t>
  </si>
  <si>
    <t>CXP00038387</t>
  </si>
  <si>
    <t>03200037640</t>
  </si>
  <si>
    <t>CXP00038697</t>
  </si>
  <si>
    <t>03200042251</t>
  </si>
  <si>
    <t>CXP00038147</t>
  </si>
  <si>
    <t>03200258501</t>
  </si>
  <si>
    <t>CXP00038145</t>
  </si>
  <si>
    <t>03200260531</t>
  </si>
  <si>
    <t>CXP00038341</t>
  </si>
  <si>
    <t>03200320764</t>
  </si>
  <si>
    <t>CXP00038345</t>
  </si>
  <si>
    <t>03200329609</t>
  </si>
  <si>
    <t>CXP00038000</t>
  </si>
  <si>
    <t>03200355315</t>
  </si>
  <si>
    <t>CXP00038332</t>
  </si>
  <si>
    <t>03400202390</t>
  </si>
  <si>
    <t>CXP00037974</t>
  </si>
  <si>
    <t>03400458646</t>
  </si>
  <si>
    <t>CXP00037972</t>
  </si>
  <si>
    <t>03400491860</t>
  </si>
  <si>
    <t>CXP00037975</t>
  </si>
  <si>
    <t>03600027266</t>
  </si>
  <si>
    <t>CXP00038062</t>
  </si>
  <si>
    <t>03600303568</t>
  </si>
  <si>
    <t>CXP00038282</t>
  </si>
  <si>
    <t>03600439164</t>
  </si>
  <si>
    <t>CXP00038238</t>
  </si>
  <si>
    <t>03600449841</t>
  </si>
  <si>
    <t>CXP00038053</t>
  </si>
  <si>
    <t>03700516531</t>
  </si>
  <si>
    <t>CXP00038050</t>
  </si>
  <si>
    <t>03700525896</t>
  </si>
  <si>
    <t>CXP00037993</t>
  </si>
  <si>
    <t>03700740156</t>
  </si>
  <si>
    <t>CXP00038043</t>
  </si>
  <si>
    <t>03800140281</t>
  </si>
  <si>
    <t>CXP00038204</t>
  </si>
  <si>
    <t>04000103772</t>
  </si>
  <si>
    <t>CXP00038200</t>
  </si>
  <si>
    <t>04400142735</t>
  </si>
  <si>
    <t>CXP00038070</t>
  </si>
  <si>
    <t>04600283842</t>
  </si>
  <si>
    <t>CXP00038372</t>
  </si>
  <si>
    <t>04700886023</t>
  </si>
  <si>
    <t>CXP00037980</t>
  </si>
  <si>
    <t>04701236707</t>
  </si>
  <si>
    <t>CXP00037968</t>
  </si>
  <si>
    <t>CXP00038166</t>
  </si>
  <si>
    <t>04701277511</t>
  </si>
  <si>
    <t>CXP00038157</t>
  </si>
  <si>
    <t>04701293930</t>
  </si>
  <si>
    <t>CXP00038297</t>
  </si>
  <si>
    <t>04701492565</t>
  </si>
  <si>
    <t>CXP00038336</t>
  </si>
  <si>
    <t>04701613939</t>
  </si>
  <si>
    <t>CXP00038159</t>
  </si>
  <si>
    <t>CXP00038167</t>
  </si>
  <si>
    <t>04701874911</t>
  </si>
  <si>
    <t>CXP00037977</t>
  </si>
  <si>
    <t>04701935407</t>
  </si>
  <si>
    <t>CXP00038041</t>
  </si>
  <si>
    <t>04701951172</t>
  </si>
  <si>
    <t>CXP00037978</t>
  </si>
  <si>
    <t>04701972236</t>
  </si>
  <si>
    <t>CXP00038235</t>
  </si>
  <si>
    <t>04702022999</t>
  </si>
  <si>
    <t>CXP00038299</t>
  </si>
  <si>
    <t>04702047376</t>
  </si>
  <si>
    <t>CXP00038012</t>
  </si>
  <si>
    <t>04900584485</t>
  </si>
  <si>
    <t>CXP00038375</t>
  </si>
  <si>
    <t>CXP00038707</t>
  </si>
  <si>
    <t>05000275965</t>
  </si>
  <si>
    <t>CXP00038073</t>
  </si>
  <si>
    <t>05000479708</t>
  </si>
  <si>
    <t>CXP00038295</t>
  </si>
  <si>
    <t>05100065019</t>
  </si>
  <si>
    <t>CXP00038314</t>
  </si>
  <si>
    <t>05100140424</t>
  </si>
  <si>
    <t>CXP00038192</t>
  </si>
  <si>
    <t>05100167591</t>
  </si>
  <si>
    <t>CXP00038233</t>
  </si>
  <si>
    <t>05100187656</t>
  </si>
  <si>
    <t>CXP00037989</t>
  </si>
  <si>
    <t>05100204386</t>
  </si>
  <si>
    <t>CXP00038304</t>
  </si>
  <si>
    <t>05100213304</t>
  </si>
  <si>
    <t>CXP00038316</t>
  </si>
  <si>
    <t>05200071503</t>
  </si>
  <si>
    <t>CXP00038291</t>
  </si>
  <si>
    <t>05300262812</t>
  </si>
  <si>
    <t>CXP00038366</t>
  </si>
  <si>
    <t>05300325858</t>
  </si>
  <si>
    <t>CXP00038337</t>
  </si>
  <si>
    <t>05300373130</t>
  </si>
  <si>
    <t>CXP00038367</t>
  </si>
  <si>
    <t>05400003389</t>
  </si>
  <si>
    <t>CXP00038170</t>
  </si>
  <si>
    <t>05400604806</t>
  </si>
  <si>
    <t>CXP00038076</t>
  </si>
  <si>
    <t>05400859962</t>
  </si>
  <si>
    <t>CXP00038156</t>
  </si>
  <si>
    <t>CXP00038196</t>
  </si>
  <si>
    <t>05400939806</t>
  </si>
  <si>
    <t>CXP00038212</t>
  </si>
  <si>
    <t>05401130140</t>
  </si>
  <si>
    <t>CXP00038155</t>
  </si>
  <si>
    <t>05401166144</t>
  </si>
  <si>
    <t>CXP00038228</t>
  </si>
  <si>
    <t>05401169882</t>
  </si>
  <si>
    <t>CXP00038338</t>
  </si>
  <si>
    <t>05401174304</t>
  </si>
  <si>
    <t>CXP00037983</t>
  </si>
  <si>
    <t>05401243455</t>
  </si>
  <si>
    <t>CXP00038169</t>
  </si>
  <si>
    <t>05401279178</t>
  </si>
  <si>
    <t>CXP00038236</t>
  </si>
  <si>
    <t>05401333777</t>
  </si>
  <si>
    <t>CXP00038368</t>
  </si>
  <si>
    <t>05401378343</t>
  </si>
  <si>
    <t>CXP00038022</t>
  </si>
  <si>
    <t>05401380711</t>
  </si>
  <si>
    <t>CXP00038226</t>
  </si>
  <si>
    <t>05500404172</t>
  </si>
  <si>
    <t>CXP00038272</t>
  </si>
  <si>
    <t>05600640311</t>
  </si>
  <si>
    <t>CXP00038308</t>
  </si>
  <si>
    <t>05601051567</t>
  </si>
  <si>
    <t>CXP00038266</t>
  </si>
  <si>
    <t>05601224495</t>
  </si>
  <si>
    <t>CXP00038380</t>
  </si>
  <si>
    <t>05601438913</t>
  </si>
  <si>
    <t>CXP00038317</t>
  </si>
  <si>
    <t>05700144784</t>
  </si>
  <si>
    <t>CXP00038348</t>
  </si>
  <si>
    <t>05800267592</t>
  </si>
  <si>
    <t>CXP00038025</t>
  </si>
  <si>
    <t>05800295445</t>
  </si>
  <si>
    <t>CXP00037990</t>
  </si>
  <si>
    <t>05800297649</t>
  </si>
  <si>
    <t>CXP00038195</t>
  </si>
  <si>
    <t>06400248925</t>
  </si>
  <si>
    <t>CXP00038150</t>
  </si>
  <si>
    <t>06400258312</t>
  </si>
  <si>
    <t>CXP00038305</t>
  </si>
  <si>
    <t>06500334922</t>
  </si>
  <si>
    <t>CXP00037973</t>
  </si>
  <si>
    <t>CXP00038288</t>
  </si>
  <si>
    <t>CXP00038465</t>
  </si>
  <si>
    <t>06700138040</t>
  </si>
  <si>
    <t>CXP00038071</t>
  </si>
  <si>
    <t>06800330398</t>
  </si>
  <si>
    <t>CXP00038234</t>
  </si>
  <si>
    <t>06800381094</t>
  </si>
  <si>
    <t>CXP00038303</t>
  </si>
  <si>
    <t>06800460773</t>
  </si>
  <si>
    <t>CXP00037981</t>
  </si>
  <si>
    <t>06800462829</t>
  </si>
  <si>
    <t>CXP00038386</t>
  </si>
  <si>
    <t>06800549799</t>
  </si>
  <si>
    <t>CXP00038339</t>
  </si>
  <si>
    <t>07100458541</t>
  </si>
  <si>
    <t>CXP00038220</t>
  </si>
  <si>
    <t>07300039802</t>
  </si>
  <si>
    <t>CXP00038199</t>
  </si>
  <si>
    <t>07300176141</t>
  </si>
  <si>
    <t>CXP00038352</t>
  </si>
  <si>
    <t>07500105379</t>
  </si>
  <si>
    <t>CXP00038351</t>
  </si>
  <si>
    <t>07600071521</t>
  </si>
  <si>
    <t>CXP00038355</t>
  </si>
  <si>
    <t>07800030608</t>
  </si>
  <si>
    <t>CXP00038320</t>
  </si>
  <si>
    <t>07800096997</t>
  </si>
  <si>
    <t>CXP00038537</t>
  </si>
  <si>
    <t>07900127825</t>
  </si>
  <si>
    <t>CXP00038074</t>
  </si>
  <si>
    <t>08000055098</t>
  </si>
  <si>
    <t>CXP00038354</t>
  </si>
  <si>
    <t>08000071574</t>
  </si>
  <si>
    <t>CXP00038064</t>
  </si>
  <si>
    <t>08200140013</t>
  </si>
  <si>
    <t>CXP00038271</t>
  </si>
  <si>
    <t>08200243502</t>
  </si>
  <si>
    <t>CXP00037984</t>
  </si>
  <si>
    <t>08400067008</t>
  </si>
  <si>
    <t>CXP00038329</t>
  </si>
  <si>
    <t>08700083911</t>
  </si>
  <si>
    <t>CXP00038333</t>
  </si>
  <si>
    <t>08800050182</t>
  </si>
  <si>
    <t>CXP00037979</t>
  </si>
  <si>
    <t>09000036617</t>
  </si>
  <si>
    <t>CXP00038209</t>
  </si>
  <si>
    <t>09000236761</t>
  </si>
  <si>
    <t>CXP00038203</t>
  </si>
  <si>
    <t>09500107769</t>
  </si>
  <si>
    <t>CXP00038301</t>
  </si>
  <si>
    <t>09500199402</t>
  </si>
  <si>
    <t>CXP00038003</t>
  </si>
  <si>
    <t>09500203667</t>
  </si>
  <si>
    <t>CXP00038344</t>
  </si>
  <si>
    <t>10200114741</t>
  </si>
  <si>
    <t>CXP00038019</t>
  </si>
  <si>
    <t>13600101722</t>
  </si>
  <si>
    <t>CXP00038279</t>
  </si>
  <si>
    <t>13800038369</t>
  </si>
  <si>
    <t>CXP00038229</t>
  </si>
  <si>
    <t>15200002853</t>
  </si>
  <si>
    <t>CXP00038289</t>
  </si>
  <si>
    <t>22300067570</t>
  </si>
  <si>
    <t>CXP00038335</t>
  </si>
  <si>
    <t>22400264119</t>
  </si>
  <si>
    <t>CXP00038038</t>
  </si>
  <si>
    <t>22900126412</t>
  </si>
  <si>
    <t>CXP00038294</t>
  </si>
  <si>
    <t>40220151837</t>
  </si>
  <si>
    <t>CXP00038296</t>
  </si>
  <si>
    <t>40220501213</t>
  </si>
  <si>
    <t>CXP00038268</t>
  </si>
  <si>
    <t>40220654350</t>
  </si>
  <si>
    <t>CXP00037982</t>
  </si>
  <si>
    <t>00100191923</t>
  </si>
  <si>
    <t>CXP00037886</t>
  </si>
  <si>
    <t>00101716447</t>
  </si>
  <si>
    <t>CXP00037884</t>
  </si>
  <si>
    <t>00103207577</t>
  </si>
  <si>
    <t>CXP00037915</t>
  </si>
  <si>
    <t>00105260723</t>
  </si>
  <si>
    <t>CXP00037519</t>
  </si>
  <si>
    <t>00107417636</t>
  </si>
  <si>
    <t>CXP00037921</t>
  </si>
  <si>
    <t>00109175893</t>
  </si>
  <si>
    <t>CXP00037888</t>
  </si>
  <si>
    <t>00111061891</t>
  </si>
  <si>
    <t>CXP00037919</t>
  </si>
  <si>
    <t>00111938106</t>
  </si>
  <si>
    <t>CXP00037887</t>
  </si>
  <si>
    <t>00112673322</t>
  </si>
  <si>
    <t>CXP00037515</t>
  </si>
  <si>
    <t>00113984447</t>
  </si>
  <si>
    <t>CXP00037925</t>
  </si>
  <si>
    <t>00116906389</t>
  </si>
  <si>
    <t>CXP00037913</t>
  </si>
  <si>
    <t>00117083683</t>
  </si>
  <si>
    <t>CXP00037924</t>
  </si>
  <si>
    <t>00117168690</t>
  </si>
  <si>
    <t>CXP00037901</t>
  </si>
  <si>
    <t>00117782904</t>
  </si>
  <si>
    <t>CXP00037902</t>
  </si>
  <si>
    <t>00118195742</t>
  </si>
  <si>
    <t>CXP00037897</t>
  </si>
  <si>
    <t>CXP00036919</t>
  </si>
  <si>
    <t>01200557948</t>
  </si>
  <si>
    <t>CXP00037905</t>
  </si>
  <si>
    <t>02100088315</t>
  </si>
  <si>
    <t>CXP00037916</t>
  </si>
  <si>
    <t>02600886895</t>
  </si>
  <si>
    <t>CXP00036490</t>
  </si>
  <si>
    <t>03102859026</t>
  </si>
  <si>
    <t>CXP00037885</t>
  </si>
  <si>
    <t>04701000848</t>
  </si>
  <si>
    <t>MIED-158986</t>
  </si>
  <si>
    <t>04801007644</t>
  </si>
  <si>
    <t>CXP00037903</t>
  </si>
  <si>
    <t>06500224008</t>
  </si>
  <si>
    <t>CXP00037918</t>
  </si>
  <si>
    <t>08700141776</t>
  </si>
  <si>
    <t>CXP00037914</t>
  </si>
  <si>
    <t>22300844978</t>
  </si>
  <si>
    <t>CXP00037880</t>
  </si>
  <si>
    <t>22400037473</t>
  </si>
  <si>
    <t>CXP00037911</t>
  </si>
  <si>
    <t>22400672030</t>
  </si>
  <si>
    <t>CXP00037890</t>
  </si>
  <si>
    <t>40221719566</t>
  </si>
  <si>
    <t>CXP00037882</t>
  </si>
  <si>
    <t>40224390167</t>
  </si>
  <si>
    <t>CXP00037912</t>
  </si>
  <si>
    <t>CXP00038468</t>
  </si>
  <si>
    <t>CXP00037333</t>
  </si>
  <si>
    <t>04400154110</t>
  </si>
  <si>
    <t>CXP00036677</t>
  </si>
  <si>
    <t>40222506756</t>
  </si>
  <si>
    <t>CXP00036699</t>
  </si>
  <si>
    <t>CXP00036732</t>
  </si>
  <si>
    <t>00106664667</t>
  </si>
  <si>
    <t>CXP00036814</t>
  </si>
  <si>
    <t>00107250862</t>
  </si>
  <si>
    <t>CXP00036833</t>
  </si>
  <si>
    <t>CXP00036873</t>
  </si>
  <si>
    <t>09000133141</t>
  </si>
  <si>
    <t>CXP00036894</t>
  </si>
  <si>
    <t>MIED-159156</t>
  </si>
  <si>
    <t>CXP00036883</t>
  </si>
  <si>
    <t>00118063528</t>
  </si>
  <si>
    <t>PI012135</t>
  </si>
  <si>
    <t>01000476661</t>
  </si>
  <si>
    <t>CXP00036983</t>
  </si>
  <si>
    <t>CXP00038017</t>
  </si>
  <si>
    <t>00108963216</t>
  </si>
  <si>
    <t>PI012250</t>
  </si>
  <si>
    <t>CXP00037202</t>
  </si>
  <si>
    <t>00107460214</t>
  </si>
  <si>
    <t>PI012178</t>
  </si>
  <si>
    <t>PAG00133756</t>
  </si>
  <si>
    <t>CXP00037335</t>
  </si>
  <si>
    <t>00108831629</t>
  </si>
  <si>
    <t>PI012179</t>
  </si>
  <si>
    <t>03102456955</t>
  </si>
  <si>
    <t>CXP00037425</t>
  </si>
  <si>
    <t>00200873784</t>
  </si>
  <si>
    <t>PI012274</t>
  </si>
  <si>
    <t>01800369587</t>
  </si>
  <si>
    <t>CXP00037599</t>
  </si>
  <si>
    <t>CXP00037605</t>
  </si>
  <si>
    <t>00111199790</t>
  </si>
  <si>
    <t>PI012261</t>
  </si>
  <si>
    <t>00104614102</t>
  </si>
  <si>
    <t>CXP00037772</t>
  </si>
  <si>
    <t>02600678714</t>
  </si>
  <si>
    <t>CXP00037801</t>
  </si>
  <si>
    <t>CXP00037783</t>
  </si>
  <si>
    <t>CXP00037824</t>
  </si>
  <si>
    <t>CXP00037825</t>
  </si>
  <si>
    <t>CXP00038014</t>
  </si>
  <si>
    <t>CXP00038015</t>
  </si>
  <si>
    <t>CXP00038018</t>
  </si>
  <si>
    <t>CXP00038020</t>
  </si>
  <si>
    <t>CXP00038021</t>
  </si>
  <si>
    <t>CXP00038023</t>
  </si>
  <si>
    <t>CXP00038024</t>
  </si>
  <si>
    <t>CXP00038026</t>
  </si>
  <si>
    <t>CXP00038028</t>
  </si>
  <si>
    <t>CXP00038030</t>
  </si>
  <si>
    <t>CXP00038031</t>
  </si>
  <si>
    <t>CXP00038032</t>
  </si>
  <si>
    <t>CXP00038034</t>
  </si>
  <si>
    <t>CXP00038035</t>
  </si>
  <si>
    <t>CXP00038037</t>
  </si>
  <si>
    <t>CXP00038039</t>
  </si>
  <si>
    <t>CXP00038040</t>
  </si>
  <si>
    <t>CXP00038042</t>
  </si>
  <si>
    <t>CXP00038044</t>
  </si>
  <si>
    <t>CXP00038046</t>
  </si>
  <si>
    <t>CXP00038047</t>
  </si>
  <si>
    <t>CXP00038048</t>
  </si>
  <si>
    <t>CXP00038049</t>
  </si>
  <si>
    <t>CXP00038051</t>
  </si>
  <si>
    <t>CXP00038052</t>
  </si>
  <si>
    <t>CXP00038054</t>
  </si>
  <si>
    <t>CXP00038055</t>
  </si>
  <si>
    <t>CXP00038059</t>
  </si>
  <si>
    <t>CXP00038060</t>
  </si>
  <si>
    <t>CXP00038061</t>
  </si>
  <si>
    <t>CXP00038079</t>
  </si>
  <si>
    <t>02300005648</t>
  </si>
  <si>
    <t>CXP00038119</t>
  </si>
  <si>
    <t>CXP00039510</t>
  </si>
  <si>
    <t>00111933727</t>
  </si>
  <si>
    <t>PI012290</t>
  </si>
  <si>
    <t>00200856540</t>
  </si>
  <si>
    <t>PI012289</t>
  </si>
  <si>
    <t>03101506578</t>
  </si>
  <si>
    <t>CXP00038434</t>
  </si>
  <si>
    <t>CXP00038975</t>
  </si>
  <si>
    <t>CXP00038976</t>
  </si>
  <si>
    <t>CXP00038977</t>
  </si>
  <si>
    <t>CXP00038552</t>
  </si>
  <si>
    <t>CXP00038545</t>
  </si>
  <si>
    <t>00101741585</t>
  </si>
  <si>
    <t>PI012294</t>
  </si>
  <si>
    <t>06100257283</t>
  </si>
  <si>
    <t>CXP00038680</t>
  </si>
  <si>
    <t>02300282585</t>
  </si>
  <si>
    <t>CXP00038781</t>
  </si>
  <si>
    <t>CXP00038877</t>
  </si>
  <si>
    <t>CXP00038880</t>
  </si>
  <si>
    <t>CXP00038918</t>
  </si>
  <si>
    <t>CXP00038925</t>
  </si>
  <si>
    <t>00105267249</t>
  </si>
  <si>
    <t>CXP00038978</t>
  </si>
  <si>
    <t>CXP00039145</t>
  </si>
  <si>
    <t>CXP00039169</t>
  </si>
  <si>
    <t>CXP00039356</t>
  </si>
  <si>
    <t>CXP00039434</t>
  </si>
  <si>
    <t>CXP00039455</t>
  </si>
  <si>
    <t>00103637815</t>
  </si>
  <si>
    <t>CXP00039520</t>
  </si>
  <si>
    <t>00105784052</t>
  </si>
  <si>
    <t>CXP00039660</t>
  </si>
  <si>
    <t>CXP00039664</t>
  </si>
  <si>
    <t>00109273383</t>
  </si>
  <si>
    <t>CXP00039740</t>
  </si>
  <si>
    <t>00112213285</t>
  </si>
  <si>
    <t>CXP00039698</t>
  </si>
  <si>
    <t>02200027635</t>
  </si>
  <si>
    <t>CXP00039736</t>
  </si>
  <si>
    <t>00102102845</t>
  </si>
  <si>
    <t>CXP00039814</t>
  </si>
  <si>
    <t>CXP00039817</t>
  </si>
  <si>
    <t>00102010394</t>
  </si>
  <si>
    <t>CXP00039915</t>
  </si>
  <si>
    <t>CXP00039917</t>
  </si>
  <si>
    <t>CXP00039919</t>
  </si>
  <si>
    <t>CXP00039920</t>
  </si>
  <si>
    <t>CXP00039922</t>
  </si>
  <si>
    <t>CXP00039924</t>
  </si>
  <si>
    <t>CXP00039851</t>
  </si>
  <si>
    <t>CXP00039925</t>
  </si>
  <si>
    <t>CXP00039864</t>
  </si>
  <si>
    <t>09300283612</t>
  </si>
  <si>
    <t>CXP00039902</t>
  </si>
  <si>
    <t>CXP00039944</t>
  </si>
  <si>
    <t>00100624758</t>
  </si>
  <si>
    <t>CXP00040002</t>
  </si>
  <si>
    <t>00101160992</t>
  </si>
  <si>
    <t>CXP00040182</t>
  </si>
  <si>
    <t>00101228997</t>
  </si>
  <si>
    <t>CXP00040176</t>
  </si>
  <si>
    <t>CXP00040189</t>
  </si>
  <si>
    <t>00107136004</t>
  </si>
  <si>
    <t>CXP00040177</t>
  </si>
  <si>
    <t>00109307355</t>
  </si>
  <si>
    <t>CXP00040175</t>
  </si>
  <si>
    <t>00109436121</t>
  </si>
  <si>
    <t>CXP00040161</t>
  </si>
  <si>
    <t>00111281556</t>
  </si>
  <si>
    <t>CXP00040186</t>
  </si>
  <si>
    <t>00114070550</t>
  </si>
  <si>
    <t>CXP00040198</t>
  </si>
  <si>
    <t>04701227359</t>
  </si>
  <si>
    <t>CXP00040180</t>
  </si>
  <si>
    <t>12.001.761</t>
  </si>
  <si>
    <t>CXP00040160</t>
  </si>
  <si>
    <t>CXP00040136</t>
  </si>
  <si>
    <t>PAG00142241</t>
  </si>
  <si>
    <t>CXP00040162</t>
  </si>
  <si>
    <t>CXP00040147</t>
  </si>
  <si>
    <t>00113162283</t>
  </si>
  <si>
    <t>CXP00040479</t>
  </si>
  <si>
    <t>CXP00040456</t>
  </si>
  <si>
    <t>CXP00040513</t>
  </si>
  <si>
    <t>00102798071</t>
  </si>
  <si>
    <t>PI012496</t>
  </si>
  <si>
    <t>00113153688</t>
  </si>
  <si>
    <t>PI012481</t>
  </si>
  <si>
    <t>CXP00040582</t>
  </si>
  <si>
    <t>00101902211</t>
  </si>
  <si>
    <t>PI012515</t>
  </si>
  <si>
    <t>CXP00040735</t>
  </si>
  <si>
    <t>22301366971</t>
  </si>
  <si>
    <t>PI012544</t>
  </si>
  <si>
    <t>00113020408</t>
  </si>
  <si>
    <t>CXP00040870</t>
  </si>
  <si>
    <t>CXP00040859</t>
  </si>
  <si>
    <t>05401081160</t>
  </si>
  <si>
    <t>CXP00040994</t>
  </si>
  <si>
    <t>CXP00040963</t>
  </si>
  <si>
    <t>CXP00040995</t>
  </si>
  <si>
    <t>00114095995</t>
  </si>
  <si>
    <t>CXP00041007</t>
  </si>
  <si>
    <t>00114241797</t>
  </si>
  <si>
    <t>CXP00041006</t>
  </si>
  <si>
    <t>03100982259</t>
  </si>
  <si>
    <t>CXP00041025</t>
  </si>
  <si>
    <t>CXP00041060</t>
  </si>
  <si>
    <t>CXP00041107</t>
  </si>
  <si>
    <t>PI012615</t>
  </si>
  <si>
    <t>CXP00041261</t>
  </si>
  <si>
    <t>00107795668</t>
  </si>
  <si>
    <t>CXP00041242</t>
  </si>
  <si>
    <t>CXP00041243</t>
  </si>
  <si>
    <t>00116015462</t>
  </si>
  <si>
    <t>PI012663</t>
  </si>
  <si>
    <t>40220786319</t>
  </si>
  <si>
    <t>CXP00041366</t>
  </si>
  <si>
    <t>01800194530</t>
  </si>
  <si>
    <t>CXP00041352</t>
  </si>
  <si>
    <t>00113123418</t>
  </si>
  <si>
    <t>CXP00041394</t>
  </si>
  <si>
    <t>00111266961</t>
  </si>
  <si>
    <t>CXP00041392</t>
  </si>
  <si>
    <t>CXP00041442</t>
  </si>
  <si>
    <t>PI012699</t>
  </si>
  <si>
    <t>00108131806</t>
  </si>
  <si>
    <t>PI012721</t>
  </si>
  <si>
    <t>CXP00041507</t>
  </si>
  <si>
    <t>00112950936</t>
  </si>
  <si>
    <t>CXP00041594</t>
  </si>
  <si>
    <t>CXP00041662</t>
  </si>
  <si>
    <t>CXP00041663</t>
  </si>
  <si>
    <t>CXP00041664</t>
  </si>
  <si>
    <t>CXP00041665</t>
  </si>
  <si>
    <t>CXP00041729</t>
  </si>
  <si>
    <t>01001140928</t>
  </si>
  <si>
    <t>CXP00041709</t>
  </si>
  <si>
    <t>08700156865</t>
  </si>
  <si>
    <t>CXP00041749</t>
  </si>
  <si>
    <t>CXP00041717</t>
  </si>
  <si>
    <t>CXP00041776</t>
  </si>
  <si>
    <t>CXP00041824</t>
  </si>
  <si>
    <t>CXP00041812</t>
  </si>
  <si>
    <t>CXP00041830</t>
  </si>
  <si>
    <t>00118295609</t>
  </si>
  <si>
    <t>CXP00041857</t>
  </si>
  <si>
    <t>CXP00041934</t>
  </si>
  <si>
    <t>00104601943</t>
  </si>
  <si>
    <t>CXP00042198</t>
  </si>
  <si>
    <t>PI012814</t>
  </si>
  <si>
    <t>PI012821</t>
  </si>
  <si>
    <t>PI012845</t>
  </si>
  <si>
    <t>02800254530</t>
  </si>
  <si>
    <t>CXP00042262</t>
  </si>
  <si>
    <t>CXP00042331</t>
  </si>
  <si>
    <t>15000014280</t>
  </si>
  <si>
    <t>CXP00042315</t>
  </si>
  <si>
    <t>CXP00042384</t>
  </si>
  <si>
    <t>00103860631</t>
  </si>
  <si>
    <t>CXP00042445</t>
  </si>
  <si>
    <t>00103923181</t>
  </si>
  <si>
    <t>CXP00042532</t>
  </si>
  <si>
    <t>CXP00042518</t>
  </si>
  <si>
    <t>05600091606</t>
  </si>
  <si>
    <t>CXP00042599</t>
  </si>
  <si>
    <t>MIED-160832</t>
  </si>
  <si>
    <t>CXP00042687</t>
  </si>
  <si>
    <t>00108645037</t>
  </si>
  <si>
    <t>CXP00042642</t>
  </si>
  <si>
    <t>CXP00042814</t>
  </si>
  <si>
    <t>CXP00042740</t>
  </si>
  <si>
    <t>00103240743</t>
  </si>
  <si>
    <t>PI012917</t>
  </si>
  <si>
    <t>PI012919</t>
  </si>
  <si>
    <t>PI012920</t>
  </si>
  <si>
    <t>00113079933</t>
  </si>
  <si>
    <t>CXP00042719</t>
  </si>
  <si>
    <t>CXP00042805</t>
  </si>
  <si>
    <t>CXP00042807</t>
  </si>
  <si>
    <t>CXP00042794</t>
  </si>
  <si>
    <t>CXP00042821</t>
  </si>
  <si>
    <t>06400103104</t>
  </si>
  <si>
    <t>CXP00042859</t>
  </si>
  <si>
    <t>00109429076</t>
  </si>
  <si>
    <t>CXP00042909</t>
  </si>
  <si>
    <t>00107963811</t>
  </si>
  <si>
    <t>CXP00042992</t>
  </si>
  <si>
    <t>CXP00042990</t>
  </si>
  <si>
    <t>00102796208</t>
  </si>
  <si>
    <t>CXP00042989</t>
  </si>
  <si>
    <t>00110891777</t>
  </si>
  <si>
    <t>CXP00042996</t>
  </si>
  <si>
    <t>CXP00042991</t>
  </si>
  <si>
    <t>01200492294</t>
  </si>
  <si>
    <t>CXP00042957</t>
  </si>
  <si>
    <t>00114938814</t>
  </si>
  <si>
    <t>CXP00043041</t>
  </si>
  <si>
    <t>CXP00043095</t>
  </si>
  <si>
    <t>PAG00158478</t>
  </si>
  <si>
    <t>CXP00043068</t>
  </si>
  <si>
    <t>00105582829</t>
  </si>
  <si>
    <t>CXP00043062</t>
  </si>
  <si>
    <t>MIED-160950</t>
  </si>
  <si>
    <t>CXP00043119</t>
  </si>
  <si>
    <t>CXP00043148</t>
  </si>
  <si>
    <t>00109761015</t>
  </si>
  <si>
    <t>CXP00043136</t>
  </si>
  <si>
    <t>MIED-160971</t>
  </si>
  <si>
    <t>06600157785</t>
  </si>
  <si>
    <t>CXP00043251</t>
  </si>
  <si>
    <t>09300161479</t>
  </si>
  <si>
    <t>CXP00043272</t>
  </si>
  <si>
    <t>04701283345</t>
  </si>
  <si>
    <t>CXP00043399</t>
  </si>
  <si>
    <t>MIED-161094</t>
  </si>
  <si>
    <t>CXP00043415</t>
  </si>
  <si>
    <t>CXP00043438</t>
  </si>
  <si>
    <t>00102328994</t>
  </si>
  <si>
    <t>CXP00043571</t>
  </si>
  <si>
    <t>00103319513</t>
  </si>
  <si>
    <t>PI013032</t>
  </si>
  <si>
    <t>01400008189</t>
  </si>
  <si>
    <t>CXP00043572</t>
  </si>
  <si>
    <t>00108145053</t>
  </si>
  <si>
    <t>CXP00043559</t>
  </si>
  <si>
    <t>00111277091</t>
  </si>
  <si>
    <t>CXP00043533</t>
  </si>
  <si>
    <t>10400071964</t>
  </si>
  <si>
    <t>CXP00043537</t>
  </si>
  <si>
    <t>CXP00043811</t>
  </si>
  <si>
    <t>00500184353</t>
  </si>
  <si>
    <t>CXP00043758</t>
  </si>
  <si>
    <t>CXP00043820</t>
  </si>
  <si>
    <t>CXP00044052</t>
  </si>
  <si>
    <t>CXP00044155</t>
  </si>
  <si>
    <t>CXP00044432</t>
  </si>
  <si>
    <t>CXP00044470</t>
  </si>
  <si>
    <t>01000997617</t>
  </si>
  <si>
    <t>CXP00044471</t>
  </si>
  <si>
    <t>CXP00044464</t>
  </si>
  <si>
    <t>CXP00044472</t>
  </si>
  <si>
    <t>03103227611</t>
  </si>
  <si>
    <t>CXP00044570</t>
  </si>
  <si>
    <t>00100237858</t>
  </si>
  <si>
    <t>CXP00044694</t>
  </si>
  <si>
    <t>CXP00044776</t>
  </si>
  <si>
    <t>CXP00044731</t>
  </si>
  <si>
    <t>CXP00044812</t>
  </si>
  <si>
    <t>MIED-161378</t>
  </si>
  <si>
    <t>CXP00044903</t>
  </si>
  <si>
    <t>PI013201</t>
  </si>
  <si>
    <t>00108702879</t>
  </si>
  <si>
    <t>PI013229</t>
  </si>
  <si>
    <t>13600062874</t>
  </si>
  <si>
    <t>CXP00044928</t>
  </si>
  <si>
    <t>00108849266</t>
  </si>
  <si>
    <t>PI013274</t>
  </si>
  <si>
    <t>PI013289</t>
  </si>
  <si>
    <t>CXP00045024</t>
  </si>
  <si>
    <t>00114890619</t>
  </si>
  <si>
    <t>PI013298</t>
  </si>
  <si>
    <t>CXP00045260</t>
  </si>
  <si>
    <t>CXP00045267</t>
  </si>
  <si>
    <t>CXP00045257</t>
  </si>
  <si>
    <t>CXP00045399</t>
  </si>
  <si>
    <t>CXP00045398</t>
  </si>
  <si>
    <t>CXP00045495</t>
  </si>
  <si>
    <t>00101173235</t>
  </si>
  <si>
    <t>PI013379</t>
  </si>
  <si>
    <t>00101248052</t>
  </si>
  <si>
    <t>PI013366</t>
  </si>
  <si>
    <t>PI013374</t>
  </si>
  <si>
    <t>PI013391</t>
  </si>
  <si>
    <t>00101770626</t>
  </si>
  <si>
    <t>PI013382</t>
  </si>
  <si>
    <t>00102043858</t>
  </si>
  <si>
    <t>PI013380</t>
  </si>
  <si>
    <t>00102738986</t>
  </si>
  <si>
    <t>PI013369</t>
  </si>
  <si>
    <t>PI013388</t>
  </si>
  <si>
    <t>PI013386</t>
  </si>
  <si>
    <t>00107602112</t>
  </si>
  <si>
    <t>PI013381</t>
  </si>
  <si>
    <t>00111972972</t>
  </si>
  <si>
    <t>PI013387</t>
  </si>
  <si>
    <t>PI013384</t>
  </si>
  <si>
    <t>00113715692</t>
  </si>
  <si>
    <t>PI013389</t>
  </si>
  <si>
    <t>00116965948</t>
  </si>
  <si>
    <t>PI013353</t>
  </si>
  <si>
    <t>PI013433</t>
  </si>
  <si>
    <t>PI013352</t>
  </si>
  <si>
    <t>PI013400</t>
  </si>
  <si>
    <t>PI013428</t>
  </si>
  <si>
    <t>PI013356</t>
  </si>
  <si>
    <t>PI013431</t>
  </si>
  <si>
    <t>PI013418</t>
  </si>
  <si>
    <t>PI013446</t>
  </si>
  <si>
    <t>PI013363</t>
  </si>
  <si>
    <t>PI013436</t>
  </si>
  <si>
    <t>PI013434</t>
  </si>
  <si>
    <t>PI013401</t>
  </si>
  <si>
    <t>PI013429</t>
  </si>
  <si>
    <t>PI013373</t>
  </si>
  <si>
    <t>PI013415</t>
  </si>
  <si>
    <t>PI013443</t>
  </si>
  <si>
    <t>PI013421</t>
  </si>
  <si>
    <t>PI013440</t>
  </si>
  <si>
    <t>PI013435</t>
  </si>
  <si>
    <t>PI013441</t>
  </si>
  <si>
    <t>PI013365</t>
  </si>
  <si>
    <t>PI013438</t>
  </si>
  <si>
    <t>PI013416</t>
  </si>
  <si>
    <t>PI013444</t>
  </si>
  <si>
    <t>PI013396</t>
  </si>
  <si>
    <t>PI013424</t>
  </si>
  <si>
    <t>05400063417</t>
  </si>
  <si>
    <t>PI013420</t>
  </si>
  <si>
    <t>CXP00045716</t>
  </si>
  <si>
    <t>CXP00045722</t>
  </si>
  <si>
    <t>00108510587</t>
  </si>
  <si>
    <t>CXP00045750</t>
  </si>
  <si>
    <t>00104280581</t>
  </si>
  <si>
    <t>CXP00045805</t>
  </si>
  <si>
    <t>CXP00045807</t>
  </si>
  <si>
    <t>CXP00045808</t>
  </si>
  <si>
    <t>CXP00046005</t>
  </si>
  <si>
    <t>CXP00046089</t>
  </si>
  <si>
    <t>08200149485</t>
  </si>
  <si>
    <t>CXP00046418</t>
  </si>
  <si>
    <t>00103874186</t>
  </si>
  <si>
    <t>PAG00173000</t>
  </si>
  <si>
    <t>PAG00167642</t>
  </si>
  <si>
    <t>CXP00047001</t>
  </si>
  <si>
    <t>CXP00047004</t>
  </si>
  <si>
    <t>CXP00047010</t>
  </si>
  <si>
    <t>CXP00047018</t>
  </si>
  <si>
    <t>CXP00047209</t>
  </si>
  <si>
    <t>CXP00047208</t>
  </si>
  <si>
    <t>CXP00047181</t>
  </si>
  <si>
    <t>CXP00047535</t>
  </si>
  <si>
    <t>11700043018</t>
  </si>
  <si>
    <t>CXP00047589</t>
  </si>
  <si>
    <t>PAG00148334</t>
  </si>
  <si>
    <t>CXP00047794</t>
  </si>
  <si>
    <t>00104106554</t>
  </si>
  <si>
    <t>CXP00047798</t>
  </si>
  <si>
    <t>CXP00047871</t>
  </si>
  <si>
    <t>00101208072</t>
  </si>
  <si>
    <t>CXP00047924</t>
  </si>
  <si>
    <t>CXP00048017</t>
  </si>
  <si>
    <t>CXP00047964</t>
  </si>
  <si>
    <t>03101470890</t>
  </si>
  <si>
    <t>CXP00048126</t>
  </si>
  <si>
    <t>08200140146</t>
  </si>
  <si>
    <t>CXP00048262</t>
  </si>
  <si>
    <t>CXP00048508</t>
  </si>
  <si>
    <t>00109757542</t>
  </si>
  <si>
    <t>CXP00048491</t>
  </si>
  <si>
    <t>CXP00048481</t>
  </si>
  <si>
    <t>CXP00048503</t>
  </si>
  <si>
    <t>40222970275</t>
  </si>
  <si>
    <t>CXP00048515</t>
  </si>
  <si>
    <t>CXP00048510</t>
  </si>
  <si>
    <t>07100275739</t>
  </si>
  <si>
    <t>PI013632</t>
  </si>
  <si>
    <t>CXP00048957</t>
  </si>
  <si>
    <t>09300108306</t>
  </si>
  <si>
    <t>CXP00048945</t>
  </si>
  <si>
    <t>03102167511</t>
  </si>
  <si>
    <t>MIED-162003</t>
  </si>
  <si>
    <t>CXP00049121</t>
  </si>
  <si>
    <t>CXP00049122</t>
  </si>
  <si>
    <t>CXP00049123</t>
  </si>
  <si>
    <t>04100131491</t>
  </si>
  <si>
    <t>CXP00049062</t>
  </si>
  <si>
    <t>00101809135</t>
  </si>
  <si>
    <t>CXP00049670</t>
  </si>
  <si>
    <t>00102881075</t>
  </si>
  <si>
    <t>CXP00049669</t>
  </si>
  <si>
    <t>00112978457</t>
  </si>
  <si>
    <t>CXP00049667</t>
  </si>
  <si>
    <t>00113045454</t>
  </si>
  <si>
    <t>CXP00049655</t>
  </si>
  <si>
    <t>00117566539</t>
  </si>
  <si>
    <t>CXP00049666</t>
  </si>
  <si>
    <t>01700178450</t>
  </si>
  <si>
    <t>CXP00049654</t>
  </si>
  <si>
    <t>02200282321</t>
  </si>
  <si>
    <t>CXP00049663</t>
  </si>
  <si>
    <t>03104669035</t>
  </si>
  <si>
    <t>CXP00049657</t>
  </si>
  <si>
    <t>04900299951</t>
  </si>
  <si>
    <t>CXP00049210</t>
  </si>
  <si>
    <t>05500001978</t>
  </si>
  <si>
    <t>CXP00049664</t>
  </si>
  <si>
    <t>22500293257</t>
  </si>
  <si>
    <t>CXP00049659</t>
  </si>
  <si>
    <t>CXP00049537</t>
  </si>
  <si>
    <t>CXP00049541</t>
  </si>
  <si>
    <t>00116519711</t>
  </si>
  <si>
    <t>PI013698</t>
  </si>
  <si>
    <t>03700682291</t>
  </si>
  <si>
    <t>CXP00049591</t>
  </si>
  <si>
    <t>MIED-162081</t>
  </si>
  <si>
    <t>CXP00049584</t>
  </si>
  <si>
    <t>40227632565</t>
  </si>
  <si>
    <t>PI013702</t>
  </si>
  <si>
    <t>PI013705</t>
  </si>
  <si>
    <t>CXP00049857</t>
  </si>
  <si>
    <t>CXP00049904</t>
  </si>
  <si>
    <t>CXP00049905</t>
  </si>
  <si>
    <t>CXP00049908</t>
  </si>
  <si>
    <t>00107791071</t>
  </si>
  <si>
    <t>CXP00049910</t>
  </si>
  <si>
    <t>PI013755</t>
  </si>
  <si>
    <t>CXP00049902</t>
  </si>
  <si>
    <t>04701585905</t>
  </si>
  <si>
    <t>CXP00049913</t>
  </si>
  <si>
    <t>CXP00049948</t>
  </si>
  <si>
    <t>CXP00050062</t>
  </si>
  <si>
    <t>PI013762</t>
  </si>
  <si>
    <t>CXP00050112</t>
  </si>
  <si>
    <t>05400626999</t>
  </si>
  <si>
    <t>CXP00050084</t>
  </si>
  <si>
    <t>CXP00050072</t>
  </si>
  <si>
    <t>CXP00050117</t>
  </si>
  <si>
    <t>CXP00050181</t>
  </si>
  <si>
    <t>CXP00050249</t>
  </si>
  <si>
    <t>00102480431</t>
  </si>
  <si>
    <t>CXP00050368</t>
  </si>
  <si>
    <t>CXP00050457</t>
  </si>
  <si>
    <t>CXP00050458</t>
  </si>
  <si>
    <t>CXP00050470</t>
  </si>
  <si>
    <t>CXP00051387</t>
  </si>
  <si>
    <t>CXP00051338</t>
  </si>
  <si>
    <t>00111756417</t>
  </si>
  <si>
    <t>CXP00051342</t>
  </si>
  <si>
    <t>04400021566</t>
  </si>
  <si>
    <t>CXP00051343</t>
  </si>
  <si>
    <t>CXP00051521</t>
  </si>
  <si>
    <t>00104827803</t>
  </si>
  <si>
    <t>CXP00051760</t>
  </si>
  <si>
    <t>CXP00051909</t>
  </si>
  <si>
    <t>00101086809</t>
  </si>
  <si>
    <t>PI013871</t>
  </si>
  <si>
    <t>02301202814</t>
  </si>
  <si>
    <t>PI013865</t>
  </si>
  <si>
    <t>CXP00051872</t>
  </si>
  <si>
    <t>CXP00051875</t>
  </si>
  <si>
    <t>CXP00051884</t>
  </si>
  <si>
    <t>CXP00051885</t>
  </si>
  <si>
    <t>CXP00051889</t>
  </si>
  <si>
    <t>CXP00051893</t>
  </si>
  <si>
    <t>04701648117</t>
  </si>
  <si>
    <t>CXP00051823</t>
  </si>
  <si>
    <t>PI013868</t>
  </si>
  <si>
    <t>CXP00052021</t>
  </si>
  <si>
    <t>CXP00052195</t>
  </si>
  <si>
    <t>MIED-142865</t>
  </si>
  <si>
    <t>00200573574</t>
  </si>
  <si>
    <t>CXP00052345</t>
  </si>
  <si>
    <t>CXP00052254</t>
  </si>
  <si>
    <t>CXP00052241</t>
  </si>
  <si>
    <t>CXP00052440</t>
  </si>
  <si>
    <t>PI013950</t>
  </si>
  <si>
    <t>CXP00052678</t>
  </si>
  <si>
    <t>00102890860</t>
  </si>
  <si>
    <t>CXP00053362</t>
  </si>
  <si>
    <t>PAG00187049</t>
  </si>
  <si>
    <t>CXP00054953</t>
  </si>
  <si>
    <t>00114354285</t>
  </si>
  <si>
    <t>CXP00054894</t>
  </si>
  <si>
    <t>03100972268</t>
  </si>
  <si>
    <t>CXP00055044</t>
  </si>
  <si>
    <t>CXP00056008</t>
  </si>
  <si>
    <t>ED00010372</t>
  </si>
  <si>
    <t>ED00010378</t>
  </si>
  <si>
    <t>ED00010300</t>
  </si>
  <si>
    <t>ED00010520</t>
  </si>
  <si>
    <t>ED00010524</t>
  </si>
  <si>
    <t>ED00010334</t>
  </si>
  <si>
    <t>ED00010330</t>
  </si>
  <si>
    <t>ED00010462</t>
  </si>
  <si>
    <t>ED00010479</t>
  </si>
  <si>
    <t>ED00010472</t>
  </si>
  <si>
    <t>00200843704</t>
  </si>
  <si>
    <t>ED00010231</t>
  </si>
  <si>
    <t>CXP00056105</t>
  </si>
  <si>
    <t>MIED-142876</t>
  </si>
  <si>
    <t>CXP00068601</t>
  </si>
  <si>
    <t>PI014031</t>
  </si>
  <si>
    <t>CXP00056922</t>
  </si>
  <si>
    <t>08200051160</t>
  </si>
  <si>
    <t>CXP00056916</t>
  </si>
  <si>
    <t>00201581469</t>
  </si>
  <si>
    <t>PENSION ALIMENTICIA MES DE ENERO 2016</t>
  </si>
  <si>
    <t>ED00008310</t>
  </si>
  <si>
    <t>CXP00057178</t>
  </si>
  <si>
    <t>MIED-142914</t>
  </si>
  <si>
    <t>CXP00057529</t>
  </si>
  <si>
    <t>CXP00057564</t>
  </si>
  <si>
    <t>PI014077</t>
  </si>
  <si>
    <t>CXP00057708</t>
  </si>
  <si>
    <t>MIED-142944</t>
  </si>
  <si>
    <t>NCR0000071</t>
  </si>
  <si>
    <t>NCR0000072</t>
  </si>
  <si>
    <t>NCR0000077</t>
  </si>
  <si>
    <t>00100615236</t>
  </si>
  <si>
    <t>CXP00058199</t>
  </si>
  <si>
    <t>PI014118</t>
  </si>
  <si>
    <t>00200047942</t>
  </si>
  <si>
    <t>CXP00058430</t>
  </si>
  <si>
    <t>CXP00058424</t>
  </si>
  <si>
    <t>00107700452</t>
  </si>
  <si>
    <t>CXP00058467</t>
  </si>
  <si>
    <t>00108065574</t>
  </si>
  <si>
    <t>CXP00058466</t>
  </si>
  <si>
    <t>CXP00058611</t>
  </si>
  <si>
    <t>CXP00058631</t>
  </si>
  <si>
    <t>CXP00058640</t>
  </si>
  <si>
    <t>CXP00058699</t>
  </si>
  <si>
    <t>CXP00058671</t>
  </si>
  <si>
    <t>CXP00058717</t>
  </si>
  <si>
    <t>01200212452</t>
  </si>
  <si>
    <t>CXP00058708</t>
  </si>
  <si>
    <t>CXP00058735</t>
  </si>
  <si>
    <t>CXP00058771</t>
  </si>
  <si>
    <t>CXP00058875</t>
  </si>
  <si>
    <t>NCR0000091</t>
  </si>
  <si>
    <t>CXP00059149</t>
  </si>
  <si>
    <t>PAG00198993</t>
  </si>
  <si>
    <t>CXP00059226</t>
  </si>
  <si>
    <t>00117256230</t>
  </si>
  <si>
    <t>PI014257</t>
  </si>
  <si>
    <t>00111951067</t>
  </si>
  <si>
    <t>CXP00059270</t>
  </si>
  <si>
    <t>CXP00059286</t>
  </si>
  <si>
    <t>09300338929</t>
  </si>
  <si>
    <t>CXP00059290</t>
  </si>
  <si>
    <t>NCR0000095</t>
  </si>
  <si>
    <t>CXP00059327</t>
  </si>
  <si>
    <t>CXP00059383</t>
  </si>
  <si>
    <t>NCR0000101</t>
  </si>
  <si>
    <t>00107272361</t>
  </si>
  <si>
    <t>PI014288</t>
  </si>
  <si>
    <t>CXP00059481</t>
  </si>
  <si>
    <t>NCR0000102</t>
  </si>
  <si>
    <t>CXP00059582</t>
  </si>
  <si>
    <t>MIED-143016</t>
  </si>
  <si>
    <t>CXP00059575</t>
  </si>
  <si>
    <t>CXP00059594</t>
  </si>
  <si>
    <t>CXP00059663</t>
  </si>
  <si>
    <t>CXP00059678</t>
  </si>
  <si>
    <t>00117967232</t>
  </si>
  <si>
    <t>CXP00059764</t>
  </si>
  <si>
    <t>03100963408</t>
  </si>
  <si>
    <t>MIED-162992</t>
  </si>
  <si>
    <t>CXP00059822</t>
  </si>
  <si>
    <t>CXP00059919</t>
  </si>
  <si>
    <t>CXP00060073</t>
  </si>
  <si>
    <t>CXP00060074</t>
  </si>
  <si>
    <t>CXP00060079</t>
  </si>
  <si>
    <t>CXP00060119</t>
  </si>
  <si>
    <t>00113137517</t>
  </si>
  <si>
    <t>CXP00060090</t>
  </si>
  <si>
    <t>08000014525</t>
  </si>
  <si>
    <t>CXP00060186</t>
  </si>
  <si>
    <t>CXP00060335</t>
  </si>
  <si>
    <t>CXP00060333</t>
  </si>
  <si>
    <t>CXP00060350</t>
  </si>
  <si>
    <t>CXP00060437</t>
  </si>
  <si>
    <t>CXP00060438</t>
  </si>
  <si>
    <t>CXP00060440</t>
  </si>
  <si>
    <t>CXP00060489</t>
  </si>
  <si>
    <t>CXP00060528</t>
  </si>
  <si>
    <t>11600016387</t>
  </si>
  <si>
    <t>CXP00060504</t>
  </si>
  <si>
    <t>CXP00060542</t>
  </si>
  <si>
    <t>CXP00060783</t>
  </si>
  <si>
    <t>00100782465</t>
  </si>
  <si>
    <t>CXP00060802</t>
  </si>
  <si>
    <t>CXP00060803</t>
  </si>
  <si>
    <t>03102675752</t>
  </si>
  <si>
    <t>CXP00089807</t>
  </si>
  <si>
    <t>03101850398</t>
  </si>
  <si>
    <t>PI014520</t>
  </si>
  <si>
    <t>CXP00060883</t>
  </si>
  <si>
    <t>CXP00060891</t>
  </si>
  <si>
    <t>CXP00060921</t>
  </si>
  <si>
    <t>CXP00060922</t>
  </si>
  <si>
    <t>CXP00060923</t>
  </si>
  <si>
    <t>CXP00060926</t>
  </si>
  <si>
    <t>CXP00060929</t>
  </si>
  <si>
    <t>CXP00060930</t>
  </si>
  <si>
    <t>CXP00060934</t>
  </si>
  <si>
    <t>CXP00060936</t>
  </si>
  <si>
    <t>CXP00060939</t>
  </si>
  <si>
    <t>CXP00060941</t>
  </si>
  <si>
    <t>CXP00060945</t>
  </si>
  <si>
    <t>CXP00060946</t>
  </si>
  <si>
    <t>CXP00060947</t>
  </si>
  <si>
    <t>CXP00060948</t>
  </si>
  <si>
    <t>CXP00060951</t>
  </si>
  <si>
    <t>00106162613</t>
  </si>
  <si>
    <t>PI014530</t>
  </si>
  <si>
    <t>CXP00061216</t>
  </si>
  <si>
    <t>00108028887</t>
  </si>
  <si>
    <t>CXP00061249</t>
  </si>
  <si>
    <t>CXP00061310</t>
  </si>
  <si>
    <t>CXP00061326</t>
  </si>
  <si>
    <t>04900704380</t>
  </si>
  <si>
    <t>CXP00061437</t>
  </si>
  <si>
    <t>CXP00061417</t>
  </si>
  <si>
    <t>CXP00061402</t>
  </si>
  <si>
    <t>00107367351</t>
  </si>
  <si>
    <t>CXP00061453</t>
  </si>
  <si>
    <t>CXP00061517</t>
  </si>
  <si>
    <t>CXP00061498</t>
  </si>
  <si>
    <t>CXP00061500</t>
  </si>
  <si>
    <t>PI014648</t>
  </si>
  <si>
    <t>CXP00061495</t>
  </si>
  <si>
    <t>CXP00061619</t>
  </si>
  <si>
    <t>CXP00061620</t>
  </si>
  <si>
    <t>CXP00061621</t>
  </si>
  <si>
    <t>CXP00061622</t>
  </si>
  <si>
    <t>CXP00061623</t>
  </si>
  <si>
    <t>CXP00061625</t>
  </si>
  <si>
    <t>CXP00061626</t>
  </si>
  <si>
    <t>CXP00061627</t>
  </si>
  <si>
    <t>CXP00061628</t>
  </si>
  <si>
    <t>CXP00061629</t>
  </si>
  <si>
    <t>PI014689</t>
  </si>
  <si>
    <t>CXP00061649</t>
  </si>
  <si>
    <t>CXP00061653</t>
  </si>
  <si>
    <t>CXP00061669</t>
  </si>
  <si>
    <t>00102251501</t>
  </si>
  <si>
    <t>PI014702</t>
  </si>
  <si>
    <t>PI014697</t>
  </si>
  <si>
    <t>NCR0000111</t>
  </si>
  <si>
    <t>CXP00061685</t>
  </si>
  <si>
    <t>CXP00061686</t>
  </si>
  <si>
    <t>PI014696</t>
  </si>
  <si>
    <t>PI014700</t>
  </si>
  <si>
    <t>CXP00061733</t>
  </si>
  <si>
    <t>CXP00061745</t>
  </si>
  <si>
    <t>CXP00061749</t>
  </si>
  <si>
    <t>CXP00061753</t>
  </si>
  <si>
    <t>CXP00061750</t>
  </si>
  <si>
    <t>CXP00061752</t>
  </si>
  <si>
    <t>CXP00061766</t>
  </si>
  <si>
    <t>CXP00072251</t>
  </si>
  <si>
    <t>CXP00061847</t>
  </si>
  <si>
    <t>CXP00061908</t>
  </si>
  <si>
    <t>CXP00061923</t>
  </si>
  <si>
    <t>CXP00061928</t>
  </si>
  <si>
    <t>CXP00061930</t>
  </si>
  <si>
    <t>CXP00061889</t>
  </si>
  <si>
    <t>03104260918</t>
  </si>
  <si>
    <t>CXP00061942</t>
  </si>
  <si>
    <t>CXP00063894</t>
  </si>
  <si>
    <t>CXP00062015</t>
  </si>
  <si>
    <t>CXP00062025</t>
  </si>
  <si>
    <t>CXP00062186</t>
  </si>
  <si>
    <t>CXP00062220</t>
  </si>
  <si>
    <t>CXP00062227</t>
  </si>
  <si>
    <t>00102858438</t>
  </si>
  <si>
    <t>CXP00062276</t>
  </si>
  <si>
    <t>CXP00062269</t>
  </si>
  <si>
    <t>CXP00062270</t>
  </si>
  <si>
    <t>CXP00062325</t>
  </si>
  <si>
    <t>CXP00062320</t>
  </si>
  <si>
    <t>CXP00062287</t>
  </si>
  <si>
    <t>CXP00062296</t>
  </si>
  <si>
    <t>CXP00062380</t>
  </si>
  <si>
    <t>CXP00062381</t>
  </si>
  <si>
    <t>CXP00062333</t>
  </si>
  <si>
    <t>CXP00062407</t>
  </si>
  <si>
    <t>CXP00062473</t>
  </si>
  <si>
    <t>CXP00062484</t>
  </si>
  <si>
    <t>CXP00062486</t>
  </si>
  <si>
    <t>CXP00062507</t>
  </si>
  <si>
    <t>00117419721</t>
  </si>
  <si>
    <t>PI014896</t>
  </si>
  <si>
    <t>CXP00062514</t>
  </si>
  <si>
    <t>CXP00062468</t>
  </si>
  <si>
    <t>PI014901</t>
  </si>
  <si>
    <t>CXP00062562</t>
  </si>
  <si>
    <t>PI014911</t>
  </si>
  <si>
    <t>PI014923</t>
  </si>
  <si>
    <t>CXP00062627</t>
  </si>
  <si>
    <t>CXP00062628</t>
  </si>
  <si>
    <t>CXP00062629</t>
  </si>
  <si>
    <t>CXP00062631</t>
  </si>
  <si>
    <t>CXP00062632</t>
  </si>
  <si>
    <t>CXP00062697</t>
  </si>
  <si>
    <t>00108592494</t>
  </si>
  <si>
    <t>PI014938</t>
  </si>
  <si>
    <t>CXP00072252</t>
  </si>
  <si>
    <t>CXP00062807</t>
  </si>
  <si>
    <t>CXP00062879</t>
  </si>
  <si>
    <t>CXP00062880</t>
  </si>
  <si>
    <t>CXP00062881</t>
  </si>
  <si>
    <t>CXP00062882</t>
  </si>
  <si>
    <t>CXP00062883</t>
  </si>
  <si>
    <t>PI014960</t>
  </si>
  <si>
    <t>CXP00062886</t>
  </si>
  <si>
    <t>CXP00062887</t>
  </si>
  <si>
    <t>PI014963</t>
  </si>
  <si>
    <t>CXP00062933</t>
  </si>
  <si>
    <t>CXP00062992</t>
  </si>
  <si>
    <t>05600681943</t>
  </si>
  <si>
    <t>CXP00062987</t>
  </si>
  <si>
    <t>CXP00062989</t>
  </si>
  <si>
    <t>08100005647</t>
  </si>
  <si>
    <t>CXP00063056</t>
  </si>
  <si>
    <t>PI014980</t>
  </si>
  <si>
    <t>00800219503</t>
  </si>
  <si>
    <t>PI015056</t>
  </si>
  <si>
    <t>CXP00063084</t>
  </si>
  <si>
    <t>CXP00063159</t>
  </si>
  <si>
    <t>CXP00063145</t>
  </si>
  <si>
    <t>PI015078</t>
  </si>
  <si>
    <t>PI015080</t>
  </si>
  <si>
    <t>PI015085</t>
  </si>
  <si>
    <t>NCR0000146</t>
  </si>
  <si>
    <t>PI015079</t>
  </si>
  <si>
    <t>PI015088</t>
  </si>
  <si>
    <t>CXP00063219</t>
  </si>
  <si>
    <t>CXP00063233</t>
  </si>
  <si>
    <t>CXP00063234</t>
  </si>
  <si>
    <t>CXP00063235</t>
  </si>
  <si>
    <t>CXP00063225</t>
  </si>
  <si>
    <t>CXP00063230</t>
  </si>
  <si>
    <t>00111387627</t>
  </si>
  <si>
    <t>PI015154</t>
  </si>
  <si>
    <t>00114310006</t>
  </si>
  <si>
    <t>PI015155</t>
  </si>
  <si>
    <t>00116247438</t>
  </si>
  <si>
    <t>PI015152</t>
  </si>
  <si>
    <t>00117924084</t>
  </si>
  <si>
    <t>PI015156</t>
  </si>
  <si>
    <t>00201068822</t>
  </si>
  <si>
    <t>PI015159</t>
  </si>
  <si>
    <t>00201461167</t>
  </si>
  <si>
    <t>PI015150</t>
  </si>
  <si>
    <t>04800940381</t>
  </si>
  <si>
    <t>PI015157</t>
  </si>
  <si>
    <t>00105710107</t>
  </si>
  <si>
    <t>PI015140</t>
  </si>
  <si>
    <t>00107245656</t>
  </si>
  <si>
    <t>PI015148</t>
  </si>
  <si>
    <t>00110719853</t>
  </si>
  <si>
    <t>PI015141</t>
  </si>
  <si>
    <t>00200005189</t>
  </si>
  <si>
    <t>PI015138</t>
  </si>
  <si>
    <t>00200299030</t>
  </si>
  <si>
    <t>PI015136</t>
  </si>
  <si>
    <t>00200621308</t>
  </si>
  <si>
    <t>PI015134</t>
  </si>
  <si>
    <t>00200785715</t>
  </si>
  <si>
    <t>PI015144</t>
  </si>
  <si>
    <t>00200915197</t>
  </si>
  <si>
    <t>PI015137</t>
  </si>
  <si>
    <t>02300048606</t>
  </si>
  <si>
    <t>PI015143</t>
  </si>
  <si>
    <t>03101907131</t>
  </si>
  <si>
    <t>PI015147</t>
  </si>
  <si>
    <t>03102177593</t>
  </si>
  <si>
    <t>PI015149</t>
  </si>
  <si>
    <t>03103855320</t>
  </si>
  <si>
    <t>PI015145</t>
  </si>
  <si>
    <t>04800450399</t>
  </si>
  <si>
    <t>PI015146</t>
  </si>
  <si>
    <t>04900275738</t>
  </si>
  <si>
    <t>PI015135</t>
  </si>
  <si>
    <t>RCLS-001402</t>
  </si>
  <si>
    <t>22700008695</t>
  </si>
  <si>
    <t>PI015139</t>
  </si>
  <si>
    <t>00111098851</t>
  </si>
  <si>
    <t>PI015163</t>
  </si>
  <si>
    <t>PI015160</t>
  </si>
  <si>
    <t>CXP00063261</t>
  </si>
  <si>
    <t>05600818008</t>
  </si>
  <si>
    <t>CXP00063265</t>
  </si>
  <si>
    <t>CXP00063372</t>
  </si>
  <si>
    <t>00113549752</t>
  </si>
  <si>
    <t>PI015180</t>
  </si>
  <si>
    <t>CXP00063396</t>
  </si>
  <si>
    <t>CXP00063405</t>
  </si>
  <si>
    <t>CXP00063431</t>
  </si>
  <si>
    <t>CXP00063461</t>
  </si>
  <si>
    <t>CXP00063462</t>
  </si>
  <si>
    <t>00101124469</t>
  </si>
  <si>
    <t>PI015194</t>
  </si>
  <si>
    <t>00105163216</t>
  </si>
  <si>
    <t>PI015187</t>
  </si>
  <si>
    <t>00108246471</t>
  </si>
  <si>
    <t>PI015191</t>
  </si>
  <si>
    <t>00108400169</t>
  </si>
  <si>
    <t>PI015199</t>
  </si>
  <si>
    <t>00109833848</t>
  </si>
  <si>
    <t>PI015189</t>
  </si>
  <si>
    <t>00111137733</t>
  </si>
  <si>
    <t>PI015195</t>
  </si>
  <si>
    <t>00111354825</t>
  </si>
  <si>
    <t>PI015193</t>
  </si>
  <si>
    <t>00118208149</t>
  </si>
  <si>
    <t>PI015201</t>
  </si>
  <si>
    <t>00105751028</t>
  </si>
  <si>
    <t>PI015207</t>
  </si>
  <si>
    <t>CXP00063485</t>
  </si>
  <si>
    <t>CXP00063516</t>
  </si>
  <si>
    <t>CXP00063519</t>
  </si>
  <si>
    <t>CXP00072253</t>
  </si>
  <si>
    <t>CXP00063531</t>
  </si>
  <si>
    <t>CXP00063547</t>
  </si>
  <si>
    <t>00114294184</t>
  </si>
  <si>
    <t>CXP00063572</t>
  </si>
  <si>
    <t>01000150696</t>
  </si>
  <si>
    <t>CXP00063570</t>
  </si>
  <si>
    <t>CXP00063614</t>
  </si>
  <si>
    <t>CXP00063627</t>
  </si>
  <si>
    <t>CXP00063661</t>
  </si>
  <si>
    <t>CXP00063652</t>
  </si>
  <si>
    <t>CXP00063715</t>
  </si>
  <si>
    <t>CXP00063696</t>
  </si>
  <si>
    <t>CXP00063798</t>
  </si>
  <si>
    <t>CXP00063803</t>
  </si>
  <si>
    <t>CXP00063809</t>
  </si>
  <si>
    <t>03101909566</t>
  </si>
  <si>
    <t>CXP00063814</t>
  </si>
  <si>
    <t>MIED-163690</t>
  </si>
  <si>
    <t>CXP00063868</t>
  </si>
  <si>
    <t>CXP00063906</t>
  </si>
  <si>
    <t>00105113674</t>
  </si>
  <si>
    <t>CXP00063947</t>
  </si>
  <si>
    <t>CXP00064053</t>
  </si>
  <si>
    <t>00111469912</t>
  </si>
  <si>
    <t>CXP00064032</t>
  </si>
  <si>
    <t>CXP00064070</t>
  </si>
  <si>
    <t>CXP00064067</t>
  </si>
  <si>
    <t>CXP00064069</t>
  </si>
  <si>
    <t>CXP00064031</t>
  </si>
  <si>
    <t>CXP00064034</t>
  </si>
  <si>
    <t>CXP00064065</t>
  </si>
  <si>
    <t>CXP00064058</t>
  </si>
  <si>
    <t>CXP00064045</t>
  </si>
  <si>
    <t>CXP00064105</t>
  </si>
  <si>
    <t>00105290795</t>
  </si>
  <si>
    <t>CXP00064082</t>
  </si>
  <si>
    <t>CXP00069348</t>
  </si>
  <si>
    <t>CXP00070588</t>
  </si>
  <si>
    <t>CXP00064092</t>
  </si>
  <si>
    <t>PI015273</t>
  </si>
  <si>
    <t>CXP00064177</t>
  </si>
  <si>
    <t>00104423223</t>
  </si>
  <si>
    <t>CXP00064236</t>
  </si>
  <si>
    <t>CXP00064213</t>
  </si>
  <si>
    <t>00101945376</t>
  </si>
  <si>
    <t>CXP00064216</t>
  </si>
  <si>
    <t>00104370721</t>
  </si>
  <si>
    <t>CXP00064222</t>
  </si>
  <si>
    <t>CXP00064226</t>
  </si>
  <si>
    <t>00109993972</t>
  </si>
  <si>
    <t>CXP00064218</t>
  </si>
  <si>
    <t>00113781256</t>
  </si>
  <si>
    <t>CXP00064227</t>
  </si>
  <si>
    <t>CXP00064220</t>
  </si>
  <si>
    <t>CXP00064298</t>
  </si>
  <si>
    <t>CXP00072254</t>
  </si>
  <si>
    <t>CXP00064375</t>
  </si>
  <si>
    <t>08500010502</t>
  </si>
  <si>
    <t>CXP00064405</t>
  </si>
  <si>
    <t>CXP00064472</t>
  </si>
  <si>
    <t>CXP00064461</t>
  </si>
  <si>
    <t>CXP00064568</t>
  </si>
  <si>
    <t>CXP00064666</t>
  </si>
  <si>
    <t>00100238179</t>
  </si>
  <si>
    <t>CXP00064681</t>
  </si>
  <si>
    <t>CXP00069695</t>
  </si>
  <si>
    <t>PI015949</t>
  </si>
  <si>
    <t>CXP00064787</t>
  </si>
  <si>
    <t>CXP00072255</t>
  </si>
  <si>
    <t>CXP00065486</t>
  </si>
  <si>
    <t>CXP00068378</t>
  </si>
  <si>
    <t>CXP00064928</t>
  </si>
  <si>
    <t>CXP00064964</t>
  </si>
  <si>
    <t>CXP00064968</t>
  </si>
  <si>
    <t>CXP00064969</t>
  </si>
  <si>
    <t>CXP00064970</t>
  </si>
  <si>
    <t>CXP00064967</t>
  </si>
  <si>
    <t>09300138055</t>
  </si>
  <si>
    <t>CXP00065429</t>
  </si>
  <si>
    <t>CXP00065012</t>
  </si>
  <si>
    <t>CXP00065104</t>
  </si>
  <si>
    <t>PI015374</t>
  </si>
  <si>
    <t>CXP00065130</t>
  </si>
  <si>
    <t>CXP00065189</t>
  </si>
  <si>
    <t>MIED-163945</t>
  </si>
  <si>
    <t>CXP00069509</t>
  </si>
  <si>
    <t>CXP00065243</t>
  </si>
  <si>
    <t>CXP00065244</t>
  </si>
  <si>
    <t>CXP00065245</t>
  </si>
  <si>
    <t>CXP00065246</t>
  </si>
  <si>
    <t>ED00009653</t>
  </si>
  <si>
    <t>ED00009654</t>
  </si>
  <si>
    <t>01900021674</t>
  </si>
  <si>
    <t>ED00009779</t>
  </si>
  <si>
    <t>CXP00065339</t>
  </si>
  <si>
    <t>NCR0000131</t>
  </si>
  <si>
    <t>CXP00065387</t>
  </si>
  <si>
    <t>CXP00069319</t>
  </si>
  <si>
    <t>CXP00065413</t>
  </si>
  <si>
    <t>CXP00065414</t>
  </si>
  <si>
    <t>CXP00065415</t>
  </si>
  <si>
    <t>CXP00065416</t>
  </si>
  <si>
    <t>CXP00065408</t>
  </si>
  <si>
    <t>CXP00067633</t>
  </si>
  <si>
    <t>NCR0000232</t>
  </si>
  <si>
    <t>PI016803</t>
  </si>
  <si>
    <t>06600242207</t>
  </si>
  <si>
    <t>CXP00065626</t>
  </si>
  <si>
    <t>CXP00065623</t>
  </si>
  <si>
    <t>CXP00065688</t>
  </si>
  <si>
    <t>PI015469</t>
  </si>
  <si>
    <t>CXP00065737</t>
  </si>
  <si>
    <t>CXP00081438</t>
  </si>
  <si>
    <t>CXP00065806</t>
  </si>
  <si>
    <t>CXP00068634</t>
  </si>
  <si>
    <t>03104268192</t>
  </si>
  <si>
    <t>CXP00066062</t>
  </si>
  <si>
    <t>PI016442</t>
  </si>
  <si>
    <t>CXP00067133</t>
  </si>
  <si>
    <t>ED00009745</t>
  </si>
  <si>
    <t>ED00009746</t>
  </si>
  <si>
    <t>CXP00066130</t>
  </si>
  <si>
    <t>CXP00067135</t>
  </si>
  <si>
    <t>00113736821</t>
  </si>
  <si>
    <t>PI015553</t>
  </si>
  <si>
    <t>CXP00067137</t>
  </si>
  <si>
    <t>CXP00067141</t>
  </si>
  <si>
    <t>CXP00066263</t>
  </si>
  <si>
    <t>CXP00066264</t>
  </si>
  <si>
    <t>CXP00066265</t>
  </si>
  <si>
    <t>CXP00066266</t>
  </si>
  <si>
    <t>CXP00066267</t>
  </si>
  <si>
    <t>CXP00066270</t>
  </si>
  <si>
    <t>CXP00066271</t>
  </si>
  <si>
    <t>CXP00066272</t>
  </si>
  <si>
    <t>CXP00066273</t>
  </si>
  <si>
    <t>CXP00066275</t>
  </si>
  <si>
    <t>CXP00066276</t>
  </si>
  <si>
    <t>CXP00066277</t>
  </si>
  <si>
    <t>CXP00066278</t>
  </si>
  <si>
    <t>CXP00066279</t>
  </si>
  <si>
    <t>CXP00066280</t>
  </si>
  <si>
    <t>CXP00066281</t>
  </si>
  <si>
    <t>CXP00066282</t>
  </si>
  <si>
    <t>CXP00066283</t>
  </si>
  <si>
    <t>CXP00066284</t>
  </si>
  <si>
    <t>CXP00066286</t>
  </si>
  <si>
    <t>CXP00066287</t>
  </si>
  <si>
    <t>CXP00066288</t>
  </si>
  <si>
    <t>CXP00066289</t>
  </si>
  <si>
    <t>CXP00066290</t>
  </si>
  <si>
    <t>CXP00066291</t>
  </si>
  <si>
    <t>CXP00067143</t>
  </si>
  <si>
    <t>CXP00067145</t>
  </si>
  <si>
    <t>CXP00067147</t>
  </si>
  <si>
    <t>CXP00067149</t>
  </si>
  <si>
    <t>ED00009878</t>
  </si>
  <si>
    <t>ED00009879</t>
  </si>
  <si>
    <t>CXP00067151</t>
  </si>
  <si>
    <t>CXP00066507</t>
  </si>
  <si>
    <t>CXP00069343</t>
  </si>
  <si>
    <t>CXP00066496</t>
  </si>
  <si>
    <t>CXP00067153</t>
  </si>
  <si>
    <t>CXP00069349</t>
  </si>
  <si>
    <t>CXP00069474</t>
  </si>
  <si>
    <t>CXP00069477</t>
  </si>
  <si>
    <t>CXP00069478</t>
  </si>
  <si>
    <t>CXP00069479</t>
  </si>
  <si>
    <t>CXP00069487</t>
  </si>
  <si>
    <t>CXP00069488</t>
  </si>
  <si>
    <t>CXP00069489</t>
  </si>
  <si>
    <t>CXP00069490</t>
  </si>
  <si>
    <t>CXP00069491</t>
  </si>
  <si>
    <t>CXP00069492</t>
  </si>
  <si>
    <t>CXP00069493</t>
  </si>
  <si>
    <t>CXP00069494</t>
  </si>
  <si>
    <t>CXP00069495</t>
  </si>
  <si>
    <t>CXP00069496</t>
  </si>
  <si>
    <t>CXP00069497</t>
  </si>
  <si>
    <t>CXP00069498</t>
  </si>
  <si>
    <t>CXP00069499</t>
  </si>
  <si>
    <t>CXP00069500</t>
  </si>
  <si>
    <t>CXP00069502</t>
  </si>
  <si>
    <t>CXP00069503</t>
  </si>
  <si>
    <t>CXP00069504</t>
  </si>
  <si>
    <t>CXP00069505</t>
  </si>
  <si>
    <t>CXP00069506</t>
  </si>
  <si>
    <t>CXP00069507</t>
  </si>
  <si>
    <t>CXP00069508</t>
  </si>
  <si>
    <t>CXP00069510</t>
  </si>
  <si>
    <t>CXP00069511</t>
  </si>
  <si>
    <t>CXP00069512</t>
  </si>
  <si>
    <t>CXP00069513</t>
  </si>
  <si>
    <t>CXP00069514</t>
  </si>
  <si>
    <t>CXP00069515</t>
  </si>
  <si>
    <t>CXP00069516</t>
  </si>
  <si>
    <t>CXP00069517</t>
  </si>
  <si>
    <t>CXP00069518</t>
  </si>
  <si>
    <t>CXP00069519</t>
  </si>
  <si>
    <t>CXP00069521</t>
  </si>
  <si>
    <t>CXP00069522</t>
  </si>
  <si>
    <t>CXP00069523</t>
  </si>
  <si>
    <t>CXP00069524</t>
  </si>
  <si>
    <t>CXP00069526</t>
  </si>
  <si>
    <t>CXP00069529</t>
  </si>
  <si>
    <t>CXP00069531</t>
  </si>
  <si>
    <t>CXP00069532</t>
  </si>
  <si>
    <t>CXP00069534</t>
  </si>
  <si>
    <t>CXP00069535</t>
  </si>
  <si>
    <t>CXP00069536</t>
  </si>
  <si>
    <t>CXP00069537</t>
  </si>
  <si>
    <t>CXP00069538</t>
  </si>
  <si>
    <t>CXP00069539</t>
  </si>
  <si>
    <t>CXP00069540</t>
  </si>
  <si>
    <t>CXP00069541</t>
  </si>
  <si>
    <t>CXP00069542</t>
  </si>
  <si>
    <t>CXP00069543</t>
  </si>
  <si>
    <t>CXP00069544</t>
  </si>
  <si>
    <t>CXP00069547</t>
  </si>
  <si>
    <t>CXP00069548</t>
  </si>
  <si>
    <t>CXP00069549</t>
  </si>
  <si>
    <t>CXP00069550</t>
  </si>
  <si>
    <t>CXP00069551</t>
  </si>
  <si>
    <t>CXP00069552</t>
  </si>
  <si>
    <t>CXP00069553</t>
  </si>
  <si>
    <t>CXP00069554</t>
  </si>
  <si>
    <t>CXP00069556</t>
  </si>
  <si>
    <t>CXP00069557</t>
  </si>
  <si>
    <t>CXP00069558</t>
  </si>
  <si>
    <t>CXP00069559</t>
  </si>
  <si>
    <t>CXP00069560</t>
  </si>
  <si>
    <t>CXP00069561</t>
  </si>
  <si>
    <t>CXP00069562</t>
  </si>
  <si>
    <t>CXP00069612</t>
  </si>
  <si>
    <t>CXP00069613</t>
  </si>
  <si>
    <t>CXP00069614</t>
  </si>
  <si>
    <t>CXP00069615</t>
  </si>
  <si>
    <t>CXP00069617</t>
  </si>
  <si>
    <t>CXP00069630</t>
  </si>
  <si>
    <t>CXP00069632</t>
  </si>
  <si>
    <t>CXP00069638</t>
  </si>
  <si>
    <t>CXP00069640</t>
  </si>
  <si>
    <t>CXP00069641</t>
  </si>
  <si>
    <t>CXP00069642</t>
  </si>
  <si>
    <t>CXP00069643</t>
  </si>
  <si>
    <t>CXP00069644</t>
  </si>
  <si>
    <t>CXP00069645</t>
  </si>
  <si>
    <t>CXP00069646</t>
  </si>
  <si>
    <t>CXP00069648</t>
  </si>
  <si>
    <t>CXP00069649</t>
  </si>
  <si>
    <t>CXP00069650</t>
  </si>
  <si>
    <t>CXP00069651</t>
  </si>
  <si>
    <t>CXP00069652</t>
  </si>
  <si>
    <t>CXP00069653</t>
  </si>
  <si>
    <t>CXP00069655</t>
  </si>
  <si>
    <t>CXP00069656</t>
  </si>
  <si>
    <t>CXP00069657</t>
  </si>
  <si>
    <t>CXP00069658</t>
  </si>
  <si>
    <t>CXP00069730</t>
  </si>
  <si>
    <t>CXP00066007</t>
  </si>
  <si>
    <t>CXP00066729</t>
  </si>
  <si>
    <t>CXP00078970</t>
  </si>
  <si>
    <t>CXP00078975</t>
  </si>
  <si>
    <t>CXP00067382</t>
  </si>
  <si>
    <t>CXP00066800</t>
  </si>
  <si>
    <t>06100250676</t>
  </si>
  <si>
    <t>CXP00067664</t>
  </si>
  <si>
    <t>03101336299</t>
  </si>
  <si>
    <t>CXP00078994</t>
  </si>
  <si>
    <t>00103861514</t>
  </si>
  <si>
    <t>MIED-164177</t>
  </si>
  <si>
    <t>CXP00066911</t>
  </si>
  <si>
    <t>MIED-164245</t>
  </si>
  <si>
    <t>00101432896</t>
  </si>
  <si>
    <t>PI015946</t>
  </si>
  <si>
    <t>CXP00067059</t>
  </si>
  <si>
    <t>CXP00067244</t>
  </si>
  <si>
    <t>CXP00067245</t>
  </si>
  <si>
    <t>CXP00067246</t>
  </si>
  <si>
    <t>CXP00067247</t>
  </si>
  <si>
    <t>CXP00067248</t>
  </si>
  <si>
    <t>CXP00068772</t>
  </si>
  <si>
    <t>CXP00068773</t>
  </si>
  <si>
    <t>CXP00068774</t>
  </si>
  <si>
    <t>CXP00068776</t>
  </si>
  <si>
    <t>CXP00068778</t>
  </si>
  <si>
    <t>CXP00068780</t>
  </si>
  <si>
    <t>CXP00068782</t>
  </si>
  <si>
    <t>CXP00068784</t>
  </si>
  <si>
    <t>CXP00067400</t>
  </si>
  <si>
    <t>00108152943</t>
  </si>
  <si>
    <t>PI016349</t>
  </si>
  <si>
    <t>CXP00069967</t>
  </si>
  <si>
    <t>PAG00228186</t>
  </si>
  <si>
    <t>00109836411</t>
  </si>
  <si>
    <t>PI015819</t>
  </si>
  <si>
    <t>CXP00067620</t>
  </si>
  <si>
    <t>NCR0000183</t>
  </si>
  <si>
    <t>CXP00068371</t>
  </si>
  <si>
    <t>00101395010</t>
  </si>
  <si>
    <t>PI016079</t>
  </si>
  <si>
    <t>00104011440</t>
  </si>
  <si>
    <t>PI016088</t>
  </si>
  <si>
    <t>00115143943</t>
  </si>
  <si>
    <t>PI016084</t>
  </si>
  <si>
    <t>CXP00067783</t>
  </si>
  <si>
    <t>CXP00077400</t>
  </si>
  <si>
    <t>CXP00068698</t>
  </si>
  <si>
    <t>ED00010092</t>
  </si>
  <si>
    <t>ED00010184</t>
  </si>
  <si>
    <t>ED00010185</t>
  </si>
  <si>
    <t>PAG00230372</t>
  </si>
  <si>
    <t>01700018250</t>
  </si>
  <si>
    <t>CXP00068158</t>
  </si>
  <si>
    <t>CXP00068556</t>
  </si>
  <si>
    <t>CXP00068700</t>
  </si>
  <si>
    <t>CXP00068374</t>
  </si>
  <si>
    <t>00101296341</t>
  </si>
  <si>
    <t>PI016381</t>
  </si>
  <si>
    <t>CXP00069441</t>
  </si>
  <si>
    <t>00101496024</t>
  </si>
  <si>
    <t>CXP00067298</t>
  </si>
  <si>
    <t>CXP00069785</t>
  </si>
  <si>
    <t>CXP00069786</t>
  </si>
  <si>
    <t>CXP00069788</t>
  </si>
  <si>
    <t>ED00010200</t>
  </si>
  <si>
    <t>ED00010202</t>
  </si>
  <si>
    <t>CXP00069565</t>
  </si>
  <si>
    <t>ED00010242</t>
  </si>
  <si>
    <t>ED00010243</t>
  </si>
  <si>
    <t>ED00010278</t>
  </si>
  <si>
    <t>ED00010279</t>
  </si>
  <si>
    <t>ED00010303</t>
  </si>
  <si>
    <t>ED00010304</t>
  </si>
  <si>
    <t>ED00010310</t>
  </si>
  <si>
    <t>ED00010311</t>
  </si>
  <si>
    <t>01900109248</t>
  </si>
  <si>
    <t>ED00010308</t>
  </si>
  <si>
    <t>ED00010273</t>
  </si>
  <si>
    <t>ED00010274</t>
  </si>
  <si>
    <t>PI016816</t>
  </si>
  <si>
    <t>00102642667</t>
  </si>
  <si>
    <t>PI016644</t>
  </si>
  <si>
    <t>NCR0000401</t>
  </si>
  <si>
    <t>NCR0000402</t>
  </si>
  <si>
    <t>NCR0000403</t>
  </si>
  <si>
    <t>NCR0000404</t>
  </si>
  <si>
    <t>NCR0000405</t>
  </si>
  <si>
    <t>CXP00070209</t>
  </si>
  <si>
    <t>01200074738</t>
  </si>
  <si>
    <t>CXP00069167</t>
  </si>
  <si>
    <t>MIED-164711</t>
  </si>
  <si>
    <t>PAG00232957</t>
  </si>
  <si>
    <t>CXP00069604</t>
  </si>
  <si>
    <t>ED00010596</t>
  </si>
  <si>
    <t>ED00010598</t>
  </si>
  <si>
    <t>NCR0000481</t>
  </si>
  <si>
    <t>CXP00071903</t>
  </si>
  <si>
    <t>00100899715</t>
  </si>
  <si>
    <t>CXP00071767</t>
  </si>
  <si>
    <t>CXP00071631</t>
  </si>
  <si>
    <t>00106182009</t>
  </si>
  <si>
    <t>PI017193</t>
  </si>
  <si>
    <t>MIED-143174</t>
  </si>
  <si>
    <t>ED00010526</t>
  </si>
  <si>
    <t>ED00010528</t>
  </si>
  <si>
    <t>ED00010531</t>
  </si>
  <si>
    <t>ED00010532</t>
  </si>
  <si>
    <t>00108750829</t>
  </si>
  <si>
    <t>ED00010530</t>
  </si>
  <si>
    <t>CXP00070636</t>
  </si>
  <si>
    <t>03102917063</t>
  </si>
  <si>
    <t>CXP00070320</t>
  </si>
  <si>
    <t>NCR0000327</t>
  </si>
  <si>
    <t>00101287118</t>
  </si>
  <si>
    <t>CXP00071170</t>
  </si>
  <si>
    <t>PI017201</t>
  </si>
  <si>
    <t>00107185290</t>
  </si>
  <si>
    <t>PI017221</t>
  </si>
  <si>
    <t>00106907389</t>
  </si>
  <si>
    <t>PI017217</t>
  </si>
  <si>
    <t>02600257394</t>
  </si>
  <si>
    <t>CXP00070503</t>
  </si>
  <si>
    <t>00500221643</t>
  </si>
  <si>
    <t>CXP00070622</t>
  </si>
  <si>
    <t>CXP00070623</t>
  </si>
  <si>
    <t>CXP00070624</t>
  </si>
  <si>
    <t>CXP00070625</t>
  </si>
  <si>
    <t>CXP00070626</t>
  </si>
  <si>
    <t>CXP00070627</t>
  </si>
  <si>
    <t>02700350073</t>
  </si>
  <si>
    <t>CXP00070930</t>
  </si>
  <si>
    <t>CXP00071336</t>
  </si>
  <si>
    <t>08000075328</t>
  </si>
  <si>
    <t>CXP00070877</t>
  </si>
  <si>
    <t>CXP00074161</t>
  </si>
  <si>
    <t>CXP00071189</t>
  </si>
  <si>
    <t>CXP00071190</t>
  </si>
  <si>
    <t>CXP00071325</t>
  </si>
  <si>
    <t>00118429026</t>
  </si>
  <si>
    <t>PI017554</t>
  </si>
  <si>
    <t>CXP00077961</t>
  </si>
  <si>
    <t>CXP00072323</t>
  </si>
  <si>
    <t>CXP00071324</t>
  </si>
  <si>
    <t>MIED-164872</t>
  </si>
  <si>
    <t>CXP00071027</t>
  </si>
  <si>
    <t>05600004401</t>
  </si>
  <si>
    <t>PAG00236150</t>
  </si>
  <si>
    <t>CXP00071667</t>
  </si>
  <si>
    <t>CXP00071337</t>
  </si>
  <si>
    <t>CXP00071837</t>
  </si>
  <si>
    <t>CXP00072248</t>
  </si>
  <si>
    <t>CXP00072492</t>
  </si>
  <si>
    <t>CXP00072493</t>
  </si>
  <si>
    <t>CXP00072494</t>
  </si>
  <si>
    <t>PAG00238711</t>
  </si>
  <si>
    <t>08700042305</t>
  </si>
  <si>
    <t>CXP00071577</t>
  </si>
  <si>
    <t>CXP00072365</t>
  </si>
  <si>
    <t>CXP00072417</t>
  </si>
  <si>
    <t>CXP00072434</t>
  </si>
  <si>
    <t>CXP00072230</t>
  </si>
  <si>
    <t>00103947925</t>
  </si>
  <si>
    <t>CXP00073208</t>
  </si>
  <si>
    <t>CXP00074275</t>
  </si>
  <si>
    <t>00101482610</t>
  </si>
  <si>
    <t>CXP00071666</t>
  </si>
  <si>
    <t>CXP00071659</t>
  </si>
  <si>
    <t>CXP00071679</t>
  </si>
  <si>
    <t>CXP00072209</t>
  </si>
  <si>
    <t>ED00010748</t>
  </si>
  <si>
    <t>05601527491</t>
  </si>
  <si>
    <t>CXP00054067</t>
  </si>
  <si>
    <t>PAG00242505</t>
  </si>
  <si>
    <t>CXP00073255</t>
  </si>
  <si>
    <t>CXP00073097</t>
  </si>
  <si>
    <t>CXP00073100</t>
  </si>
  <si>
    <t>MIED-165224</t>
  </si>
  <si>
    <t>00100958479</t>
  </si>
  <si>
    <t>PI017705</t>
  </si>
  <si>
    <t>CXP00072948</t>
  </si>
  <si>
    <t>04600164406</t>
  </si>
  <si>
    <t>CXP00072204</t>
  </si>
  <si>
    <t>CXP00072845</t>
  </si>
  <si>
    <t>CXP00072724</t>
  </si>
  <si>
    <t>CXP00072725</t>
  </si>
  <si>
    <t>CXP00072726</t>
  </si>
  <si>
    <t>00118535376</t>
  </si>
  <si>
    <t>PI017970</t>
  </si>
  <si>
    <t>00111364840</t>
  </si>
  <si>
    <t>CXP00072375</t>
  </si>
  <si>
    <t>CXP00075306</t>
  </si>
  <si>
    <t>CXP00072616</t>
  </si>
  <si>
    <t>CXP00072617</t>
  </si>
  <si>
    <t>CXP00072787</t>
  </si>
  <si>
    <t>CXP00073211</t>
  </si>
  <si>
    <t>00114809270</t>
  </si>
  <si>
    <t>PI017634</t>
  </si>
  <si>
    <t>02600052050</t>
  </si>
  <si>
    <t>CXP00073466</t>
  </si>
  <si>
    <t>PAG00243984</t>
  </si>
  <si>
    <t>00101135044</t>
  </si>
  <si>
    <t>PI017704</t>
  </si>
  <si>
    <t>02300366735</t>
  </si>
  <si>
    <t>PAG00245734</t>
  </si>
  <si>
    <t>PI017701</t>
  </si>
  <si>
    <t>CXP00074312</t>
  </si>
  <si>
    <t>CXP00074264</t>
  </si>
  <si>
    <t>07100058853</t>
  </si>
  <si>
    <t>CXP00073373</t>
  </si>
  <si>
    <t>00108868126</t>
  </si>
  <si>
    <t>CXP00073390</t>
  </si>
  <si>
    <t>00106094923</t>
  </si>
  <si>
    <t>CXP00073983</t>
  </si>
  <si>
    <t>CXP00074018</t>
  </si>
  <si>
    <t>NCR0000506</t>
  </si>
  <si>
    <t>NCR0000507</t>
  </si>
  <si>
    <t>00112695176</t>
  </si>
  <si>
    <t>CXP00074002</t>
  </si>
  <si>
    <t>INGENIEROS CONSTRUCTORES SANTANA &amp; MORETA RIVAS, SRL</t>
  </si>
  <si>
    <t>130347808</t>
  </si>
  <si>
    <t>CONTR.0425-9</t>
  </si>
  <si>
    <t>CUBICACION #9</t>
  </si>
  <si>
    <t>CXP00074300</t>
  </si>
  <si>
    <t>CXP00074795</t>
  </si>
  <si>
    <t>CXP00086506</t>
  </si>
  <si>
    <t>CXP00076120</t>
  </si>
  <si>
    <t>CXP00074853</t>
  </si>
  <si>
    <t>00112179841</t>
  </si>
  <si>
    <t>CXP00074988</t>
  </si>
  <si>
    <t>CXP00080282</t>
  </si>
  <si>
    <t>CXP00080283</t>
  </si>
  <si>
    <t>CXP00080284</t>
  </si>
  <si>
    <t>CXP00080286</t>
  </si>
  <si>
    <t>CXP00080288</t>
  </si>
  <si>
    <t>CXP00080290</t>
  </si>
  <si>
    <t>CXP00080291</t>
  </si>
  <si>
    <t>CXP00080292</t>
  </si>
  <si>
    <t>CXP00080293</t>
  </si>
  <si>
    <t>CXP00076535</t>
  </si>
  <si>
    <t>NCR0000639</t>
  </si>
  <si>
    <t>CXP00080392</t>
  </si>
  <si>
    <t>CXP00080396</t>
  </si>
  <si>
    <t>CXP00080400</t>
  </si>
  <si>
    <t>CXP00080401</t>
  </si>
  <si>
    <t>CXP00080402</t>
  </si>
  <si>
    <t>CXP00080459</t>
  </si>
  <si>
    <t>04900574270</t>
  </si>
  <si>
    <t>MIED-166168</t>
  </si>
  <si>
    <t>CXP00076435</t>
  </si>
  <si>
    <t>CXP00077232</t>
  </si>
  <si>
    <t>CXP00075981</t>
  </si>
  <si>
    <t>00100151901</t>
  </si>
  <si>
    <t>CXP00076332</t>
  </si>
  <si>
    <t>CXP00080465</t>
  </si>
  <si>
    <t>CXP00080467</t>
  </si>
  <si>
    <t>CXP00080470</t>
  </si>
  <si>
    <t>CXP00080474</t>
  </si>
  <si>
    <t>CXP00080477</t>
  </si>
  <si>
    <t>CXP00080478</t>
  </si>
  <si>
    <t>CXP00080486</t>
  </si>
  <si>
    <t>CXP00080489</t>
  </si>
  <si>
    <t>CXP00080492</t>
  </si>
  <si>
    <t>CXP00080495</t>
  </si>
  <si>
    <t>CXP00080517</t>
  </si>
  <si>
    <t>00113188916</t>
  </si>
  <si>
    <t>CXP00076446</t>
  </si>
  <si>
    <t>00200046241</t>
  </si>
  <si>
    <t>CXP00076427</t>
  </si>
  <si>
    <t>CXP00076428</t>
  </si>
  <si>
    <t>CXP00076934</t>
  </si>
  <si>
    <t>CXP00079756</t>
  </si>
  <si>
    <t>09000202359</t>
  </si>
  <si>
    <t>CXP00076653</t>
  </si>
  <si>
    <t>01800326520</t>
  </si>
  <si>
    <t>CXP00076725</t>
  </si>
  <si>
    <t>00109284612</t>
  </si>
  <si>
    <t>CXP00076769</t>
  </si>
  <si>
    <t>CXP00076807</t>
  </si>
  <si>
    <t>CXP00076770</t>
  </si>
  <si>
    <t>07100099998</t>
  </si>
  <si>
    <t>CXP00076780</t>
  </si>
  <si>
    <t>CXP00077151</t>
  </si>
  <si>
    <t>01700214305</t>
  </si>
  <si>
    <t>PI018268</t>
  </si>
  <si>
    <t>CXP00078222</t>
  </si>
  <si>
    <t>01800062943</t>
  </si>
  <si>
    <t>CXP00076888</t>
  </si>
  <si>
    <t>CXP00080892</t>
  </si>
  <si>
    <t>CXP00077215</t>
  </si>
  <si>
    <t>00102319639</t>
  </si>
  <si>
    <t>PI018591</t>
  </si>
  <si>
    <t>00200715050</t>
  </si>
  <si>
    <t>CXP00077334</t>
  </si>
  <si>
    <t>CXP00077309</t>
  </si>
  <si>
    <t>CXP00077822</t>
  </si>
  <si>
    <t>CXP00078460</t>
  </si>
  <si>
    <t>PAG00257769</t>
  </si>
  <si>
    <t>CXP00081484</t>
  </si>
  <si>
    <t>CXP00077967</t>
  </si>
  <si>
    <t>03101389280</t>
  </si>
  <si>
    <t>CXP00077644</t>
  </si>
  <si>
    <t>08300004770</t>
  </si>
  <si>
    <t>CXP00077638</t>
  </si>
  <si>
    <t>02300543812</t>
  </si>
  <si>
    <t>CXP00077694</t>
  </si>
  <si>
    <t>NCR0000673</t>
  </si>
  <si>
    <t>03103567644</t>
  </si>
  <si>
    <t>CXP00077650</t>
  </si>
  <si>
    <t>NCR0000660</t>
  </si>
  <si>
    <t>03900006416</t>
  </si>
  <si>
    <t>CXP00077672</t>
  </si>
  <si>
    <t>NCR0000799</t>
  </si>
  <si>
    <t>CXP00077791</t>
  </si>
  <si>
    <t>05800220021</t>
  </si>
  <si>
    <t>CXP00077767</t>
  </si>
  <si>
    <t>CXP00077849</t>
  </si>
  <si>
    <t>CXP00077854</t>
  </si>
  <si>
    <t>CXP00078609</t>
  </si>
  <si>
    <t>00114876766</t>
  </si>
  <si>
    <t>NCR0000729</t>
  </si>
  <si>
    <t>PI018860</t>
  </si>
  <si>
    <t>CXP00079118</t>
  </si>
  <si>
    <t>CXP00078050</t>
  </si>
  <si>
    <t>00113200430</t>
  </si>
  <si>
    <t>CXP00078109</t>
  </si>
  <si>
    <t>03000039895</t>
  </si>
  <si>
    <t>CXP00078230</t>
  </si>
  <si>
    <t>NCR0000637</t>
  </si>
  <si>
    <t>CXP00078716</t>
  </si>
  <si>
    <t>CXP00080675</t>
  </si>
  <si>
    <t>CXP00078649</t>
  </si>
  <si>
    <t>07100108104</t>
  </si>
  <si>
    <t>CXP00078707</t>
  </si>
  <si>
    <t>01800090464</t>
  </si>
  <si>
    <t>CXP00078868</t>
  </si>
  <si>
    <t>NCR0000661</t>
  </si>
  <si>
    <t>00114729460</t>
  </si>
  <si>
    <t>CXP00079022</t>
  </si>
  <si>
    <t>CXP00079028</t>
  </si>
  <si>
    <t>CXP00079051</t>
  </si>
  <si>
    <t>03400366799</t>
  </si>
  <si>
    <t>CXP00079093</t>
  </si>
  <si>
    <t>CXP00079851</t>
  </si>
  <si>
    <t>CXP00079853</t>
  </si>
  <si>
    <t>CXP00080042</t>
  </si>
  <si>
    <t>CXP00080044</t>
  </si>
  <si>
    <t>NCR0000704</t>
  </si>
  <si>
    <t>NCR0000705</t>
  </si>
  <si>
    <t>NCR0000860</t>
  </si>
  <si>
    <t>CXP00079194</t>
  </si>
  <si>
    <t>CXP00079216</t>
  </si>
  <si>
    <t>00500018213</t>
  </si>
  <si>
    <t>CXP00079214</t>
  </si>
  <si>
    <t>CXP00082373</t>
  </si>
  <si>
    <t>CXP00080089</t>
  </si>
  <si>
    <t>CXP00079625</t>
  </si>
  <si>
    <t>08100080962</t>
  </si>
  <si>
    <t>CXP00079572</t>
  </si>
  <si>
    <t>PI018821</t>
  </si>
  <si>
    <t>CXP00079663</t>
  </si>
  <si>
    <t>CXP00079839</t>
  </si>
  <si>
    <t>CXP00080037</t>
  </si>
  <si>
    <t xml:space="preserve"> 40223307774</t>
  </si>
  <si>
    <t>CXP00080689</t>
  </si>
  <si>
    <t>00116108804</t>
  </si>
  <si>
    <t>CXP00081873</t>
  </si>
  <si>
    <t>CXP00080542</t>
  </si>
  <si>
    <t>CXP00080654</t>
  </si>
  <si>
    <t>CXP00080889</t>
  </si>
  <si>
    <t>CXP00081399</t>
  </si>
  <si>
    <t>CXP00080394</t>
  </si>
  <si>
    <t>CXP00081570</t>
  </si>
  <si>
    <t>NCR0000775</t>
  </si>
  <si>
    <t>PI018952</t>
  </si>
  <si>
    <t>CXP00087596</t>
  </si>
  <si>
    <t>CXP00081316</t>
  </si>
  <si>
    <t>CXP00081279</t>
  </si>
  <si>
    <t>CXP00084018</t>
  </si>
  <si>
    <t>CXP00084860</t>
  </si>
  <si>
    <t>CXP00081269</t>
  </si>
  <si>
    <t>NCR0000779</t>
  </si>
  <si>
    <t>CXP00081945</t>
  </si>
  <si>
    <t>CXP00081919</t>
  </si>
  <si>
    <t>CXP00081327</t>
  </si>
  <si>
    <t>CXP00081511</t>
  </si>
  <si>
    <t>CXP00081702</t>
  </si>
  <si>
    <t>NCR0000805</t>
  </si>
  <si>
    <t>CXP00081847</t>
  </si>
  <si>
    <t>CXP00081849</t>
  </si>
  <si>
    <t>CXP00081852</t>
  </si>
  <si>
    <t>CXP00081856</t>
  </si>
  <si>
    <t>CXP00081865</t>
  </si>
  <si>
    <t>CXP00081867</t>
  </si>
  <si>
    <t>CXP00081871</t>
  </si>
  <si>
    <t>CXP00081878</t>
  </si>
  <si>
    <t>CXP00081883</t>
  </si>
  <si>
    <t>CXP00081885</t>
  </si>
  <si>
    <t>CXP00081886</t>
  </si>
  <si>
    <t>CXP00081887</t>
  </si>
  <si>
    <t>CXP00082375</t>
  </si>
  <si>
    <t>CXP00081964</t>
  </si>
  <si>
    <t>00117931519</t>
  </si>
  <si>
    <t>CXP00082055</t>
  </si>
  <si>
    <t>03200225831</t>
  </si>
  <si>
    <t>CXP00082290</t>
  </si>
  <si>
    <t>CXP00083712</t>
  </si>
  <si>
    <t>NCR0000871</t>
  </si>
  <si>
    <t>CXP00082660</t>
  </si>
  <si>
    <t>00105529044</t>
  </si>
  <si>
    <t>CXP00082284</t>
  </si>
  <si>
    <t>CXP00082242</t>
  </si>
  <si>
    <t>CXP00082249</t>
  </si>
  <si>
    <t>22400210492</t>
  </si>
  <si>
    <t>CXP00082273</t>
  </si>
  <si>
    <t>01800626606</t>
  </si>
  <si>
    <t>CXP00082907</t>
  </si>
  <si>
    <t>NCR0000824</t>
  </si>
  <si>
    <t>06800334697</t>
  </si>
  <si>
    <t>CXP00082351</t>
  </si>
  <si>
    <t>04700400452</t>
  </si>
  <si>
    <t>CXP00082408</t>
  </si>
  <si>
    <t>CXP00082499</t>
  </si>
  <si>
    <t>CXP00083496</t>
  </si>
  <si>
    <t>CXP00082756</t>
  </si>
  <si>
    <t>CXP00082790</t>
  </si>
  <si>
    <t>CXP00082804</t>
  </si>
  <si>
    <t>01400086052</t>
  </si>
  <si>
    <t>CXP00083209</t>
  </si>
  <si>
    <t>NCR0000839</t>
  </si>
  <si>
    <t>CXP00083065</t>
  </si>
  <si>
    <t>NCR0000828</t>
  </si>
  <si>
    <t>CXP00086412</t>
  </si>
  <si>
    <t>ED00011411</t>
  </si>
  <si>
    <t>00103623013</t>
  </si>
  <si>
    <t>MIED-167160</t>
  </si>
  <si>
    <t>CXP00084168</t>
  </si>
  <si>
    <t>00102819281</t>
  </si>
  <si>
    <t>PI019294</t>
  </si>
  <si>
    <t>CXP00083475</t>
  </si>
  <si>
    <t>CXP00083977</t>
  </si>
  <si>
    <t>NCR0000882</t>
  </si>
  <si>
    <t>40220729343</t>
  </si>
  <si>
    <t>CXP00083627</t>
  </si>
  <si>
    <t>CXP00085319</t>
  </si>
  <si>
    <t>00103837159</t>
  </si>
  <si>
    <t>CXP00086611</t>
  </si>
  <si>
    <t>CXP00084829</t>
  </si>
  <si>
    <t>CXP00086146</t>
  </si>
  <si>
    <t>CXP00084007</t>
  </si>
  <si>
    <t>00103716700</t>
  </si>
  <si>
    <t>CXP00084366</t>
  </si>
  <si>
    <t>CXP00084031</t>
  </si>
  <si>
    <t>CXP00084040</t>
  </si>
  <si>
    <t>CXP00088281</t>
  </si>
  <si>
    <t>NCF: B1500000019</t>
  </si>
  <si>
    <t>PAG00279837</t>
  </si>
  <si>
    <t>00108190935</t>
  </si>
  <si>
    <t>CXP00084070</t>
  </si>
  <si>
    <t>NCR0000886</t>
  </si>
  <si>
    <t>CXP00084142</t>
  </si>
  <si>
    <t>CXP00084422</t>
  </si>
  <si>
    <t>CXP00084464</t>
  </si>
  <si>
    <t>CXP00086041</t>
  </si>
  <si>
    <t>CXP00084669</t>
  </si>
  <si>
    <t>40223854882</t>
  </si>
  <si>
    <t>CXP00084551</t>
  </si>
  <si>
    <t>22301747865</t>
  </si>
  <si>
    <t>CXP00085289</t>
  </si>
  <si>
    <t>CXP00084564</t>
  </si>
  <si>
    <t>01800296228</t>
  </si>
  <si>
    <t>NCR0000914</t>
  </si>
  <si>
    <t>09300152296</t>
  </si>
  <si>
    <t>CONTR. 0475-27</t>
  </si>
  <si>
    <t>MES DE DICIEMBRE 2018</t>
  </si>
  <si>
    <t>CXP00084550</t>
  </si>
  <si>
    <t>PI019421</t>
  </si>
  <si>
    <t>CXP00084740</t>
  </si>
  <si>
    <t>CXP00084791</t>
  </si>
  <si>
    <t>CXP00087232</t>
  </si>
  <si>
    <t>CXP00085467</t>
  </si>
  <si>
    <t>NCR0001477</t>
  </si>
  <si>
    <t>CXP00086571</t>
  </si>
  <si>
    <t>NCR0001059</t>
  </si>
  <si>
    <t>MIED-12983</t>
  </si>
  <si>
    <t>CXP00086093</t>
  </si>
  <si>
    <t>CXP00086646</t>
  </si>
  <si>
    <t>02200126965</t>
  </si>
  <si>
    <t>CXP00086331</t>
  </si>
  <si>
    <t>CXP00087235</t>
  </si>
  <si>
    <t>CXP00086479</t>
  </si>
  <si>
    <t>CXP00086549</t>
  </si>
  <si>
    <t>CXP00087139</t>
  </si>
  <si>
    <t>NCR0000993</t>
  </si>
  <si>
    <t>00101066181</t>
  </si>
  <si>
    <t>CXP00086878</t>
  </si>
  <si>
    <t>00101274074</t>
  </si>
  <si>
    <t>CXP00086871</t>
  </si>
  <si>
    <t>00103863247</t>
  </si>
  <si>
    <t>CXP00086875</t>
  </si>
  <si>
    <t>CXP00086868</t>
  </si>
  <si>
    <t>00109039719</t>
  </si>
  <si>
    <t>CXP00086872</t>
  </si>
  <si>
    <t>00111133948</t>
  </si>
  <si>
    <t>CXP00086879</t>
  </si>
  <si>
    <t>01700161183</t>
  </si>
  <si>
    <t>CXP00089710</t>
  </si>
  <si>
    <t>CXP00089702</t>
  </si>
  <si>
    <t>06600137399</t>
  </si>
  <si>
    <t>CXP00089729</t>
  </si>
  <si>
    <t>CXP00089423</t>
  </si>
  <si>
    <t>CXP00089695</t>
  </si>
  <si>
    <t>CXP00089419</t>
  </si>
  <si>
    <t>PI019767</t>
  </si>
  <si>
    <t>CXP00091817</t>
  </si>
  <si>
    <t>CXP00087017</t>
  </si>
  <si>
    <t>CXP00090099</t>
  </si>
  <si>
    <t>NCR0001013</t>
  </si>
  <si>
    <t>CXP00087054</t>
  </si>
  <si>
    <t>CXP00091968</t>
  </si>
  <si>
    <t>CXP00091969</t>
  </si>
  <si>
    <t>PAG00276504</t>
  </si>
  <si>
    <t>CXP00087863</t>
  </si>
  <si>
    <t>CXP00088503</t>
  </si>
  <si>
    <t>CXP00089450</t>
  </si>
  <si>
    <t>PAG00276819</t>
  </si>
  <si>
    <t>CXP00087654</t>
  </si>
  <si>
    <t>CXP00087788</t>
  </si>
  <si>
    <t>04500019007</t>
  </si>
  <si>
    <t>CXP00089543</t>
  </si>
  <si>
    <t>CXP00090190</t>
  </si>
  <si>
    <t>02301527103</t>
  </si>
  <si>
    <t>CXP00089498</t>
  </si>
  <si>
    <t>01000799708</t>
  </si>
  <si>
    <t>CXP00087557</t>
  </si>
  <si>
    <t>CXP00087611</t>
  </si>
  <si>
    <t>NCR0001010</t>
  </si>
  <si>
    <t>04800505531</t>
  </si>
  <si>
    <t>CXP00089379</t>
  </si>
  <si>
    <t>CXP00091822</t>
  </si>
  <si>
    <t>CXP00088280</t>
  </si>
  <si>
    <t>CXP00087840</t>
  </si>
  <si>
    <t>CXP00088274</t>
  </si>
  <si>
    <t>CXP00089201</t>
  </si>
  <si>
    <t>NCR0001061</t>
  </si>
  <si>
    <t>00115753303</t>
  </si>
  <si>
    <t>CXP00089614</t>
  </si>
  <si>
    <t>CXP00091785</t>
  </si>
  <si>
    <t>PI019943</t>
  </si>
  <si>
    <t>00108054644</t>
  </si>
  <si>
    <t>CXP00088768</t>
  </si>
  <si>
    <t>00112320924</t>
  </si>
  <si>
    <t>PI019947</t>
  </si>
  <si>
    <t>00103217048</t>
  </si>
  <si>
    <t>CXP00088975</t>
  </si>
  <si>
    <t>CXP00091970</t>
  </si>
  <si>
    <t>CXP00091971</t>
  </si>
  <si>
    <t>CXP00091972</t>
  </si>
  <si>
    <t>CXP00091973</t>
  </si>
  <si>
    <t>PI020412</t>
  </si>
  <si>
    <t>CXP00089365</t>
  </si>
  <si>
    <t>PI020063</t>
  </si>
  <si>
    <t>02500433442</t>
  </si>
  <si>
    <t>CXP00090653</t>
  </si>
  <si>
    <t>CXP00089374</t>
  </si>
  <si>
    <t>CXP00090124</t>
  </si>
  <si>
    <t>CXP00089196</t>
  </si>
  <si>
    <t>CXP00090288</t>
  </si>
  <si>
    <t>PI020356</t>
  </si>
  <si>
    <t>03104069657</t>
  </si>
  <si>
    <t>CXP00089212</t>
  </si>
  <si>
    <t>NCR0001581</t>
  </si>
  <si>
    <t>00117729087</t>
  </si>
  <si>
    <t>CXP00089273</t>
  </si>
  <si>
    <t>CXP00090296</t>
  </si>
  <si>
    <t>CXP00089738</t>
  </si>
  <si>
    <t>03103187120</t>
  </si>
  <si>
    <t>CXP00089609</t>
  </si>
  <si>
    <t>NCR0001067</t>
  </si>
  <si>
    <t>MIED-168473</t>
  </si>
  <si>
    <t>00100476936</t>
  </si>
  <si>
    <t>CXP00089623</t>
  </si>
  <si>
    <t>11900029379</t>
  </si>
  <si>
    <t>CXP00089641</t>
  </si>
  <si>
    <t>CXP00090360</t>
  </si>
  <si>
    <t>00200110641</t>
  </si>
  <si>
    <t>CXP00089895</t>
  </si>
  <si>
    <t>CXP00089718</t>
  </si>
  <si>
    <t>CXP00090207</t>
  </si>
  <si>
    <t>CXP00091133</t>
  </si>
  <si>
    <t>CXP00091974</t>
  </si>
  <si>
    <t>CXP00091975</t>
  </si>
  <si>
    <t>CXP00091051</t>
  </si>
  <si>
    <t>CXP00091053</t>
  </si>
  <si>
    <t>00101507168</t>
  </si>
  <si>
    <t>CXP00091354</t>
  </si>
  <si>
    <t>CXP00091409</t>
  </si>
  <si>
    <t>04701742142</t>
  </si>
  <si>
    <t>CXP00090929</t>
  </si>
  <si>
    <t>MIED-143472</t>
  </si>
  <si>
    <t>00102684172</t>
  </si>
  <si>
    <t>CXP00091910</t>
  </si>
  <si>
    <t>CXP00091523</t>
  </si>
  <si>
    <t>00109019877</t>
  </si>
  <si>
    <t>CXP00091566</t>
  </si>
  <si>
    <t>PAG00309747</t>
  </si>
  <si>
    <t>CXP00092560</t>
  </si>
  <si>
    <t>CXP00091791</t>
  </si>
  <si>
    <t>CXP00091786</t>
  </si>
  <si>
    <t>CXP00093105</t>
  </si>
  <si>
    <t>CXP00092305</t>
  </si>
  <si>
    <t>CXP00093058</t>
  </si>
  <si>
    <t>CXP00092512</t>
  </si>
  <si>
    <t>CXP00092498</t>
  </si>
  <si>
    <t>NCR0001214</t>
  </si>
  <si>
    <t>CXP00092621</t>
  </si>
  <si>
    <t>CXP00092894</t>
  </si>
  <si>
    <t>CXP00092895</t>
  </si>
  <si>
    <t>CXP00092926</t>
  </si>
  <si>
    <t>CXP00093945</t>
  </si>
  <si>
    <t>CXP00094279</t>
  </si>
  <si>
    <t>CXP00095387</t>
  </si>
  <si>
    <t>CXP00094506</t>
  </si>
  <si>
    <t>CXP00094550</t>
  </si>
  <si>
    <t>CXP00093870</t>
  </si>
  <si>
    <t>00101787687</t>
  </si>
  <si>
    <t>CXP00093978</t>
  </si>
  <si>
    <t>CXP00098621</t>
  </si>
  <si>
    <t>CXP00098632</t>
  </si>
  <si>
    <t>00102580693</t>
  </si>
  <si>
    <t>CXP00094535</t>
  </si>
  <si>
    <t>01200142154</t>
  </si>
  <si>
    <t>CXP00098663</t>
  </si>
  <si>
    <t>09200085919</t>
  </si>
  <si>
    <t>CXP00094530</t>
  </si>
  <si>
    <t>CXP00095822</t>
  </si>
  <si>
    <t>CXP00095257</t>
  </si>
  <si>
    <t>CXP00095283</t>
  </si>
  <si>
    <t>NCR0001342</t>
  </si>
  <si>
    <t>CXP00095316</t>
  </si>
  <si>
    <t>NCR0001339</t>
  </si>
  <si>
    <t>02800904332</t>
  </si>
  <si>
    <t>CXP00094942</t>
  </si>
  <si>
    <t>NCR0001473</t>
  </si>
  <si>
    <t>03100708704</t>
  </si>
  <si>
    <t>CXP00094903</t>
  </si>
  <si>
    <t>NCR0001313</t>
  </si>
  <si>
    <t>CXP00095085</t>
  </si>
  <si>
    <t>CXP00095143</t>
  </si>
  <si>
    <t>CXP00099923</t>
  </si>
  <si>
    <t>CXP00099992</t>
  </si>
  <si>
    <t>CXP00100268</t>
  </si>
  <si>
    <t>CXP00096827</t>
  </si>
  <si>
    <t>ED00011839</t>
  </si>
  <si>
    <t>ED00011843</t>
  </si>
  <si>
    <t>00109366690</t>
  </si>
  <si>
    <t>CXP00095744</t>
  </si>
  <si>
    <t>PI021342</t>
  </si>
  <si>
    <t>22300260548</t>
  </si>
  <si>
    <t>CXP00095832</t>
  </si>
  <si>
    <t>PI021259</t>
  </si>
  <si>
    <t>CXP00096076</t>
  </si>
  <si>
    <t>00130426813</t>
  </si>
  <si>
    <t>PAG00314631</t>
  </si>
  <si>
    <t>CXP00096171</t>
  </si>
  <si>
    <t>MIED-143527</t>
  </si>
  <si>
    <t>CXP00097162</t>
  </si>
  <si>
    <t>CXP00100673</t>
  </si>
  <si>
    <t>NCR0001640</t>
  </si>
  <si>
    <t>MIED-169734</t>
  </si>
  <si>
    <t>00111655221</t>
  </si>
  <si>
    <t>PI021391</t>
  </si>
  <si>
    <t>PI021408</t>
  </si>
  <si>
    <t>CXP00096952</t>
  </si>
  <si>
    <t>00101811529</t>
  </si>
  <si>
    <t>PI021413</t>
  </si>
  <si>
    <t>CXP00096792</t>
  </si>
  <si>
    <t>CXP00096839</t>
  </si>
  <si>
    <t>CXP00096880</t>
  </si>
  <si>
    <t>PI021483</t>
  </si>
  <si>
    <t>PI021469</t>
  </si>
  <si>
    <t>00115874679</t>
  </si>
  <si>
    <t>CXP00097067</t>
  </si>
  <si>
    <t>PI021589</t>
  </si>
  <si>
    <t>CXP00097392</t>
  </si>
  <si>
    <t>CXP00098058</t>
  </si>
  <si>
    <t>NCR0001475</t>
  </si>
  <si>
    <t>MIED-143575</t>
  </si>
  <si>
    <t>00103287579</t>
  </si>
  <si>
    <t>CXP00097476</t>
  </si>
  <si>
    <t>CXP00097770</t>
  </si>
  <si>
    <t>NCR0000451</t>
  </si>
  <si>
    <t>00111425294</t>
  </si>
  <si>
    <t>PAG00323940</t>
  </si>
  <si>
    <t>00100950112</t>
  </si>
  <si>
    <t>PAG00323138</t>
  </si>
  <si>
    <t>PAG00326442</t>
  </si>
  <si>
    <t>00300551793</t>
  </si>
  <si>
    <t>CXP00098289</t>
  </si>
  <si>
    <t>CXP00101188</t>
  </si>
  <si>
    <t>CXP00099322</t>
  </si>
  <si>
    <t>02600344937</t>
  </si>
  <si>
    <t>CXP00099114</t>
  </si>
  <si>
    <t>CXP00099113</t>
  </si>
  <si>
    <t>CXP00099133</t>
  </si>
  <si>
    <t>NCR0001568</t>
  </si>
  <si>
    <t>CXP00099519</t>
  </si>
  <si>
    <t>NCR0001586</t>
  </si>
  <si>
    <t>CXP00099615</t>
  </si>
  <si>
    <t>05500029938</t>
  </si>
  <si>
    <t>CXP00099557</t>
  </si>
  <si>
    <t>NCR0001583</t>
  </si>
  <si>
    <t>CXP00100676</t>
  </si>
  <si>
    <t>CXP00099641</t>
  </si>
  <si>
    <t>CXP00099476</t>
  </si>
  <si>
    <t>CXP00099479</t>
  </si>
  <si>
    <t>02600255638</t>
  </si>
  <si>
    <t>CXP00099442</t>
  </si>
  <si>
    <t>CXP00099489</t>
  </si>
  <si>
    <t>CXP00099656</t>
  </si>
  <si>
    <t>MIED-170124</t>
  </si>
  <si>
    <t>CXP00100742</t>
  </si>
  <si>
    <t>CXP00099714</t>
  </si>
  <si>
    <t>00109737536</t>
  </si>
  <si>
    <t>CXP00102880</t>
  </si>
  <si>
    <t>02301065195</t>
  </si>
  <si>
    <t>CONTR. 00197</t>
  </si>
  <si>
    <t>CXP00100079</t>
  </si>
  <si>
    <t>NCR0001596</t>
  </si>
  <si>
    <t>03102254871</t>
  </si>
  <si>
    <t>CXP00100070</t>
  </si>
  <si>
    <t>CXP00101275</t>
  </si>
  <si>
    <t>NCR0001672</t>
  </si>
  <si>
    <t>CXP00101331</t>
  </si>
  <si>
    <t>B1500025542</t>
  </si>
  <si>
    <t>ADQUISICIÓN TICKETS DE COMBUSTIBLE</t>
  </si>
  <si>
    <t>CXP00100641</t>
  </si>
  <si>
    <t>CXP00100198</t>
  </si>
  <si>
    <t>NCR0001611</t>
  </si>
  <si>
    <t>02600738716</t>
  </si>
  <si>
    <t>CXP00100227</t>
  </si>
  <si>
    <t>NCR0001615</t>
  </si>
  <si>
    <t>NCR0001625</t>
  </si>
  <si>
    <t>PAG00335580</t>
  </si>
  <si>
    <t>05400961958</t>
  </si>
  <si>
    <t>CXP00100284</t>
  </si>
  <si>
    <t>CXP00100473</t>
  </si>
  <si>
    <t>MIED-143615</t>
  </si>
  <si>
    <t>00200733996</t>
  </si>
  <si>
    <t>CXP00100545</t>
  </si>
  <si>
    <t>CXP00101324</t>
  </si>
  <si>
    <t>CXP00101336</t>
  </si>
  <si>
    <t>NCR0001675</t>
  </si>
  <si>
    <t>NCR0001689</t>
  </si>
  <si>
    <t>PI021879</t>
  </si>
  <si>
    <t>CXP00101338</t>
  </si>
  <si>
    <t>CXP00106718</t>
  </si>
  <si>
    <t>00109369710</t>
  </si>
  <si>
    <t>CXP00100706</t>
  </si>
  <si>
    <t>NCR0001892</t>
  </si>
  <si>
    <t>00112500798</t>
  </si>
  <si>
    <t>CXP00100705</t>
  </si>
  <si>
    <t>CXP00101339</t>
  </si>
  <si>
    <t>NCR0001690</t>
  </si>
  <si>
    <t>04800860936</t>
  </si>
  <si>
    <t>CXP00100866</t>
  </si>
  <si>
    <t>CXP00100934</t>
  </si>
  <si>
    <t>NCR0001656</t>
  </si>
  <si>
    <t>CXP00100963</t>
  </si>
  <si>
    <t>CXP00101305</t>
  </si>
  <si>
    <t>CXP00102599</t>
  </si>
  <si>
    <t>01800141598</t>
  </si>
  <si>
    <t>PI021956</t>
  </si>
  <si>
    <t>CXP00101380</t>
  </si>
  <si>
    <t>NCR0001678</t>
  </si>
  <si>
    <t>CXP00101587</t>
  </si>
  <si>
    <t>00106596620</t>
  </si>
  <si>
    <t>CXP00101713</t>
  </si>
  <si>
    <t>CXP00101864</t>
  </si>
  <si>
    <t>NCR0001686</t>
  </si>
  <si>
    <t>PI022182</t>
  </si>
  <si>
    <t>00104796339</t>
  </si>
  <si>
    <t>CXP00102171</t>
  </si>
  <si>
    <t>NCR0001781</t>
  </si>
  <si>
    <t>00500230529</t>
  </si>
  <si>
    <t>CXP00102125</t>
  </si>
  <si>
    <t>NCR0001734</t>
  </si>
  <si>
    <t>PI022223</t>
  </si>
  <si>
    <t>PI022242</t>
  </si>
  <si>
    <t>CXP00102504</t>
  </si>
  <si>
    <t>CXP00102557</t>
  </si>
  <si>
    <t>CXP00103065</t>
  </si>
  <si>
    <t>PI022286</t>
  </si>
  <si>
    <t>PI022316</t>
  </si>
  <si>
    <t>ED00012567</t>
  </si>
  <si>
    <t>CXP00104679</t>
  </si>
  <si>
    <t>CXP00107290</t>
  </si>
  <si>
    <t>NCR0001923</t>
  </si>
  <si>
    <t>ED00012571</t>
  </si>
  <si>
    <t>00102210366</t>
  </si>
  <si>
    <t>ED00012177</t>
  </si>
  <si>
    <t>00115653560</t>
  </si>
  <si>
    <t>ED00012068</t>
  </si>
  <si>
    <t>ED00012218</t>
  </si>
  <si>
    <t>ED00010583</t>
  </si>
  <si>
    <t>ED00012210</t>
  </si>
  <si>
    <t>ED00012207</t>
  </si>
  <si>
    <t>CXP00104777</t>
  </si>
  <si>
    <t>CXP00105310</t>
  </si>
  <si>
    <t>CXP00103516</t>
  </si>
  <si>
    <t>00106974629</t>
  </si>
  <si>
    <t>CXP00103791</t>
  </si>
  <si>
    <t>CXP00103614</t>
  </si>
  <si>
    <t>00104570908</t>
  </si>
  <si>
    <t>CXP00103692</t>
  </si>
  <si>
    <t>CXP00103693</t>
  </si>
  <si>
    <t>ED00012575</t>
  </si>
  <si>
    <t>CXP00104768</t>
  </si>
  <si>
    <t>CXP00104778</t>
  </si>
  <si>
    <t>CXP00104779</t>
  </si>
  <si>
    <t>CXP00105314</t>
  </si>
  <si>
    <t>CXP00105319</t>
  </si>
  <si>
    <t>CXP00105320</t>
  </si>
  <si>
    <t>CXP00105321</t>
  </si>
  <si>
    <t>PAG00343880</t>
  </si>
  <si>
    <t>CXP00104225</t>
  </si>
  <si>
    <t>ED00012580</t>
  </si>
  <si>
    <t>ED00012456</t>
  </si>
  <si>
    <t>PI022698</t>
  </si>
  <si>
    <t>CXP00104422</t>
  </si>
  <si>
    <t>CXP00104898</t>
  </si>
  <si>
    <t>CXP00104899</t>
  </si>
  <si>
    <t>CXP00104900</t>
  </si>
  <si>
    <t>CXP00104901</t>
  </si>
  <si>
    <t>CXP00104902</t>
  </si>
  <si>
    <t>CXP00104904</t>
  </si>
  <si>
    <t>CXP00104905</t>
  </si>
  <si>
    <t>CXP00104907</t>
  </si>
  <si>
    <t>CXP00104909</t>
  </si>
  <si>
    <t>CXP00104910</t>
  </si>
  <si>
    <t>PI022709</t>
  </si>
  <si>
    <t>03102917972</t>
  </si>
  <si>
    <t>NCR0001946</t>
  </si>
  <si>
    <t>ED00012584</t>
  </si>
  <si>
    <t>PI022796</t>
  </si>
  <si>
    <t>PI022823</t>
  </si>
  <si>
    <t>CXP00105429</t>
  </si>
  <si>
    <t>08000036296</t>
  </si>
  <si>
    <t>CXP00105008</t>
  </si>
  <si>
    <t>CXP00105965</t>
  </si>
  <si>
    <t>CXP00105367</t>
  </si>
  <si>
    <t>CXP00105371</t>
  </si>
  <si>
    <t>CXP00105305</t>
  </si>
  <si>
    <t>CXP00105472</t>
  </si>
  <si>
    <t>NCR0001868</t>
  </si>
  <si>
    <t>CXP00105288</t>
  </si>
  <si>
    <t>NCR0001855</t>
  </si>
  <si>
    <t>MIED-143836</t>
  </si>
  <si>
    <t>00100828516</t>
  </si>
  <si>
    <t>MIED-143842</t>
  </si>
  <si>
    <t>NCR0001940</t>
  </si>
  <si>
    <t>MIED-143846</t>
  </si>
  <si>
    <t>MIED-143844</t>
  </si>
  <si>
    <t>40220704650</t>
  </si>
  <si>
    <t>NCR0001939</t>
  </si>
  <si>
    <t>CXP00105318</t>
  </si>
  <si>
    <t>CXP00105352</t>
  </si>
  <si>
    <t>PI022981</t>
  </si>
  <si>
    <t>CXP00105178</t>
  </si>
  <si>
    <t>CXP00105180</t>
  </si>
  <si>
    <t>MIED-143850</t>
  </si>
  <si>
    <t>CXP00106321</t>
  </si>
  <si>
    <t>CXP00106322</t>
  </si>
  <si>
    <t>CXP00106037</t>
  </si>
  <si>
    <t>CXP00106039</t>
  </si>
  <si>
    <t>CXP00106040</t>
  </si>
  <si>
    <t>CXP00106044</t>
  </si>
  <si>
    <t>CXP00107556</t>
  </si>
  <si>
    <t>CXP00107558</t>
  </si>
  <si>
    <t>CXP00107559</t>
  </si>
  <si>
    <t>CXP00106021</t>
  </si>
  <si>
    <t>NCR0001875</t>
  </si>
  <si>
    <t>04700942545</t>
  </si>
  <si>
    <t>CXP00105767</t>
  </si>
  <si>
    <t>NCR0001869</t>
  </si>
  <si>
    <t>05300003802</t>
  </si>
  <si>
    <t>CXP00105759</t>
  </si>
  <si>
    <t>PI023080</t>
  </si>
  <si>
    <t>CXP00106049</t>
  </si>
  <si>
    <t>CXP00106062</t>
  </si>
  <si>
    <t>NCR0001882</t>
  </si>
  <si>
    <t>CXP00106602</t>
  </si>
  <si>
    <t>CXP00106710</t>
  </si>
  <si>
    <t>CXP00106257</t>
  </si>
  <si>
    <t>CXP00106579</t>
  </si>
  <si>
    <t>CXP00106349</t>
  </si>
  <si>
    <t>PAG00350719</t>
  </si>
  <si>
    <t>PI023269</t>
  </si>
  <si>
    <t>07100424980</t>
  </si>
  <si>
    <t>CXP00106639</t>
  </si>
  <si>
    <t>CXP00107532</t>
  </si>
  <si>
    <t>CXP00107557</t>
  </si>
  <si>
    <t>00100777432</t>
  </si>
  <si>
    <t>CXP00108145</t>
  </si>
  <si>
    <t>00101773885</t>
  </si>
  <si>
    <t>CXP00106813</t>
  </si>
  <si>
    <t>00102004173</t>
  </si>
  <si>
    <t>CXP00106788</t>
  </si>
  <si>
    <t>00102491867</t>
  </si>
  <si>
    <t>CXP00106786</t>
  </si>
  <si>
    <t>00102654159</t>
  </si>
  <si>
    <t>CXP00106818</t>
  </si>
  <si>
    <t>00105117568</t>
  </si>
  <si>
    <t>CXP00106772</t>
  </si>
  <si>
    <t>00107246266</t>
  </si>
  <si>
    <t>CXP00106785</t>
  </si>
  <si>
    <t>00107748394</t>
  </si>
  <si>
    <t>CXP00106779</t>
  </si>
  <si>
    <t>00113899892</t>
  </si>
  <si>
    <t>CXP00106822</t>
  </si>
  <si>
    <t>00114575426</t>
  </si>
  <si>
    <t>CXP00106783</t>
  </si>
  <si>
    <t>00200231298</t>
  </si>
  <si>
    <t>CXP00106799</t>
  </si>
  <si>
    <t>00200760528</t>
  </si>
  <si>
    <t>CXP00106794</t>
  </si>
  <si>
    <t>00800036758</t>
  </si>
  <si>
    <t>CXP00106768</t>
  </si>
  <si>
    <t>00800150690</t>
  </si>
  <si>
    <t>CXP00106787</t>
  </si>
  <si>
    <t>CXP00106811</t>
  </si>
  <si>
    <t>01100149903</t>
  </si>
  <si>
    <t>CXP00106774</t>
  </si>
  <si>
    <t>01300146865</t>
  </si>
  <si>
    <t>CXP00106778</t>
  </si>
  <si>
    <t>01600025520</t>
  </si>
  <si>
    <t>CXP00106771</t>
  </si>
  <si>
    <t>01800078253</t>
  </si>
  <si>
    <t>CXP00106780</t>
  </si>
  <si>
    <t>01800326041</t>
  </si>
  <si>
    <t>CXP00106820</t>
  </si>
  <si>
    <t>02500192592</t>
  </si>
  <si>
    <t>CXP00106817</t>
  </si>
  <si>
    <t>03100737497</t>
  </si>
  <si>
    <t>CXP00106812</t>
  </si>
  <si>
    <t>04100003369</t>
  </si>
  <si>
    <t>CXP00106821</t>
  </si>
  <si>
    <t>04800303523</t>
  </si>
  <si>
    <t>CXP00106784</t>
  </si>
  <si>
    <t>CXP00106806</t>
  </si>
  <si>
    <t>04900034077</t>
  </si>
  <si>
    <t>CXP00106777</t>
  </si>
  <si>
    <t>04900155013</t>
  </si>
  <si>
    <t>CXP00106807</t>
  </si>
  <si>
    <t>05000287473</t>
  </si>
  <si>
    <t>CXP00106776</t>
  </si>
  <si>
    <t>05400140306</t>
  </si>
  <si>
    <t>CXP00106814</t>
  </si>
  <si>
    <t>05400401328</t>
  </si>
  <si>
    <t>CXP00106795</t>
  </si>
  <si>
    <t>05600258767</t>
  </si>
  <si>
    <t>CXP00106796</t>
  </si>
  <si>
    <t>05601542516</t>
  </si>
  <si>
    <t>CXP00106803</t>
  </si>
  <si>
    <t>05800072539</t>
  </si>
  <si>
    <t>CXP00106770</t>
  </si>
  <si>
    <t>06100199881</t>
  </si>
  <si>
    <t>CXP00106775</t>
  </si>
  <si>
    <t>06800258763</t>
  </si>
  <si>
    <t>CXP00106791</t>
  </si>
  <si>
    <t>07100036685</t>
  </si>
  <si>
    <t>CXP00106797</t>
  </si>
  <si>
    <t>08100036667</t>
  </si>
  <si>
    <t>CXP00106781</t>
  </si>
  <si>
    <t>CXP00106815</t>
  </si>
  <si>
    <t>09300362093</t>
  </si>
  <si>
    <t>CXP00106789</t>
  </si>
  <si>
    <t>CXP00106773</t>
  </si>
  <si>
    <t>10400162227</t>
  </si>
  <si>
    <t>CXP00106819</t>
  </si>
  <si>
    <t>40226182513</t>
  </si>
  <si>
    <t>CXP00106816</t>
  </si>
  <si>
    <t>CXP00106766</t>
  </si>
  <si>
    <t>CXP00107536</t>
  </si>
  <si>
    <t>CXP00106873</t>
  </si>
  <si>
    <t>00100665033</t>
  </si>
  <si>
    <t>CXP00106937</t>
  </si>
  <si>
    <t>00100672484</t>
  </si>
  <si>
    <t>CXP00106953</t>
  </si>
  <si>
    <t>00100741032</t>
  </si>
  <si>
    <t>CXP00106945</t>
  </si>
  <si>
    <t>00100835321</t>
  </si>
  <si>
    <t>CXP00106965</t>
  </si>
  <si>
    <t>00101101772</t>
  </si>
  <si>
    <t>CXP00106993</t>
  </si>
  <si>
    <t>00101140929</t>
  </si>
  <si>
    <t>CXP00106863</t>
  </si>
  <si>
    <t>00101472751</t>
  </si>
  <si>
    <t>CXP00106936</t>
  </si>
  <si>
    <t>00101536076</t>
  </si>
  <si>
    <t>CXP00106942</t>
  </si>
  <si>
    <t>00101750537</t>
  </si>
  <si>
    <t>CXP00106981</t>
  </si>
  <si>
    <t>00101786283</t>
  </si>
  <si>
    <t>CXP00106851</t>
  </si>
  <si>
    <t>00101889160</t>
  </si>
  <si>
    <t>CXP00106974</t>
  </si>
  <si>
    <t>00101995371</t>
  </si>
  <si>
    <t>CXP00107012</t>
  </si>
  <si>
    <t>00102641966</t>
  </si>
  <si>
    <t>CXP00106898</t>
  </si>
  <si>
    <t>00103356606</t>
  </si>
  <si>
    <t>CXP00106895</t>
  </si>
  <si>
    <t>00103379327</t>
  </si>
  <si>
    <t>CXP00106900</t>
  </si>
  <si>
    <t>00103618351</t>
  </si>
  <si>
    <t>CXP00106909</t>
  </si>
  <si>
    <t>00103787719</t>
  </si>
  <si>
    <t>CXP00106830</t>
  </si>
  <si>
    <t>00105153399</t>
  </si>
  <si>
    <t>CXP00106834</t>
  </si>
  <si>
    <t>001052001099</t>
  </si>
  <si>
    <t>CXP00106959</t>
  </si>
  <si>
    <t>00105260509</t>
  </si>
  <si>
    <t>CXP00106986</t>
  </si>
  <si>
    <t>00105268098</t>
  </si>
  <si>
    <t>CXP00107002</t>
  </si>
  <si>
    <t>00105851786</t>
  </si>
  <si>
    <t>CXP00107010</t>
  </si>
  <si>
    <t>00106141419</t>
  </si>
  <si>
    <t>CXP00106911</t>
  </si>
  <si>
    <t>00106233737</t>
  </si>
  <si>
    <t>CXP00106850</t>
  </si>
  <si>
    <t>00106533284</t>
  </si>
  <si>
    <t>CXP00106932</t>
  </si>
  <si>
    <t>00107601346</t>
  </si>
  <si>
    <t>CXP00107008</t>
  </si>
  <si>
    <t>00108300591</t>
  </si>
  <si>
    <t>CXP00106871</t>
  </si>
  <si>
    <t>00108436239</t>
  </si>
  <si>
    <t>CXP00106927</t>
  </si>
  <si>
    <t>00108771825</t>
  </si>
  <si>
    <t>CXP00106828</t>
  </si>
  <si>
    <t>00108876368</t>
  </si>
  <si>
    <t>CXP00106855</t>
  </si>
  <si>
    <t>00109028712</t>
  </si>
  <si>
    <t>CXP00106894</t>
  </si>
  <si>
    <t>CXP00107013</t>
  </si>
  <si>
    <t>00110023660</t>
  </si>
  <si>
    <t>CXP00106833</t>
  </si>
  <si>
    <t>00110153467</t>
  </si>
  <si>
    <t>CXP00106860</t>
  </si>
  <si>
    <t>00110348695</t>
  </si>
  <si>
    <t>CXP00106916</t>
  </si>
  <si>
    <t>00110427309</t>
  </si>
  <si>
    <t>CXP00106958</t>
  </si>
  <si>
    <t>00110572872</t>
  </si>
  <si>
    <t>CXP00106925</t>
  </si>
  <si>
    <t>00110991650</t>
  </si>
  <si>
    <t>CXP00106924</t>
  </si>
  <si>
    <t>00112091590</t>
  </si>
  <si>
    <t>CXP00106869</t>
  </si>
  <si>
    <t>00112217005</t>
  </si>
  <si>
    <t>CXP00106931</t>
  </si>
  <si>
    <t>00112260104</t>
  </si>
  <si>
    <t>CXP00106980</t>
  </si>
  <si>
    <t>00112991740</t>
  </si>
  <si>
    <t>CXP00106829</t>
  </si>
  <si>
    <t>00113096473</t>
  </si>
  <si>
    <t>CXP00107000</t>
  </si>
  <si>
    <t>00113189286</t>
  </si>
  <si>
    <t>CXP00106950</t>
  </si>
  <si>
    <t>00113467153</t>
  </si>
  <si>
    <t>CXP00106938</t>
  </si>
  <si>
    <t>00113836043</t>
  </si>
  <si>
    <t>CXP00106886</t>
  </si>
  <si>
    <t>00113970214</t>
  </si>
  <si>
    <t>CXP00106875</t>
  </si>
  <si>
    <t>00114206444</t>
  </si>
  <si>
    <t>CXP00106979</t>
  </si>
  <si>
    <t>00114539562</t>
  </si>
  <si>
    <t>CXP00106848</t>
  </si>
  <si>
    <t>00116579285</t>
  </si>
  <si>
    <t>CXP00106832</t>
  </si>
  <si>
    <t>00200365021</t>
  </si>
  <si>
    <t>CXP00106939</t>
  </si>
  <si>
    <t>00300286390</t>
  </si>
  <si>
    <t>CXP00106948</t>
  </si>
  <si>
    <t>00300432481</t>
  </si>
  <si>
    <t>CXP00106904</t>
  </si>
  <si>
    <t>00500170550</t>
  </si>
  <si>
    <t>CXP00106997</t>
  </si>
  <si>
    <t>00500359393</t>
  </si>
  <si>
    <t>CXP00106861</t>
  </si>
  <si>
    <t>01000004471</t>
  </si>
  <si>
    <t>CXP00106971</t>
  </si>
  <si>
    <t>01000087591</t>
  </si>
  <si>
    <t>CXP00106903</t>
  </si>
  <si>
    <t>01000558393</t>
  </si>
  <si>
    <t>CXP00106976</t>
  </si>
  <si>
    <t>01200090007</t>
  </si>
  <si>
    <t>CXP00106866</t>
  </si>
  <si>
    <t>01200162525</t>
  </si>
  <si>
    <t>CXP00106907</t>
  </si>
  <si>
    <t>01200660106</t>
  </si>
  <si>
    <t>CXP00106824</t>
  </si>
  <si>
    <t>01500022460</t>
  </si>
  <si>
    <t>CXP00106889</t>
  </si>
  <si>
    <t>01600018335</t>
  </si>
  <si>
    <t>CXP00106951</t>
  </si>
  <si>
    <t>01600035271</t>
  </si>
  <si>
    <t>CXP00106926</t>
  </si>
  <si>
    <t>01800070664</t>
  </si>
  <si>
    <t>CXP00106901</t>
  </si>
  <si>
    <t>01800086892</t>
  </si>
  <si>
    <t>CXP00107011</t>
  </si>
  <si>
    <t>01800426767</t>
  </si>
  <si>
    <t>CXP00106837</t>
  </si>
  <si>
    <t>02100004932</t>
  </si>
  <si>
    <t>CXP00106884</t>
  </si>
  <si>
    <t>02100044581</t>
  </si>
  <si>
    <t>CXP00106989</t>
  </si>
  <si>
    <t>02200016471</t>
  </si>
  <si>
    <t>CXP00106977</t>
  </si>
  <si>
    <t>02200107627</t>
  </si>
  <si>
    <t>CXP00106827</t>
  </si>
  <si>
    <t>02300011828</t>
  </si>
  <si>
    <t>CXP00106906</t>
  </si>
  <si>
    <t>02500048182</t>
  </si>
  <si>
    <t>CXP00106928</t>
  </si>
  <si>
    <t>02700107242</t>
  </si>
  <si>
    <t>CXP00106905</t>
  </si>
  <si>
    <t>02700118801</t>
  </si>
  <si>
    <t>CXP00106968</t>
  </si>
  <si>
    <t>02800073302</t>
  </si>
  <si>
    <t>CXP00106914</t>
  </si>
  <si>
    <t>03100250418</t>
  </si>
  <si>
    <t>CXP00106935</t>
  </si>
  <si>
    <t>03100331051</t>
  </si>
  <si>
    <t>CXP00106929</t>
  </si>
  <si>
    <t>03100528086</t>
  </si>
  <si>
    <t>CXP00106908</t>
  </si>
  <si>
    <t>03100978240</t>
  </si>
  <si>
    <t>CXP00106877</t>
  </si>
  <si>
    <t>03101910093</t>
  </si>
  <si>
    <t>CXP00106839</t>
  </si>
  <si>
    <t>03102001702</t>
  </si>
  <si>
    <t>CXP00106912</t>
  </si>
  <si>
    <t>03104168731</t>
  </si>
  <si>
    <t>CXP00106934</t>
  </si>
  <si>
    <t>03300026642</t>
  </si>
  <si>
    <t>CXP00106826</t>
  </si>
  <si>
    <t>03300076548</t>
  </si>
  <si>
    <t>CXP00106865</t>
  </si>
  <si>
    <t>03400229104</t>
  </si>
  <si>
    <t>CXP00106918</t>
  </si>
  <si>
    <t>03400276196</t>
  </si>
  <si>
    <t>CXP00106910</t>
  </si>
  <si>
    <t>03500168004</t>
  </si>
  <si>
    <t>CXP00106853</t>
  </si>
  <si>
    <t>03700620150</t>
  </si>
  <si>
    <t>CXP00106962</t>
  </si>
  <si>
    <t>03900056304</t>
  </si>
  <si>
    <t>CXP00106858</t>
  </si>
  <si>
    <t>03900060413</t>
  </si>
  <si>
    <t>CXP00106854</t>
  </si>
  <si>
    <t>03900095294</t>
  </si>
  <si>
    <t>CXP00106930</t>
  </si>
  <si>
    <t>04100026188</t>
  </si>
  <si>
    <t>CXP00106963</t>
  </si>
  <si>
    <t>04800120786</t>
  </si>
  <si>
    <t>CXP00106852</t>
  </si>
  <si>
    <t>CXP00106992</t>
  </si>
  <si>
    <t>05000189752</t>
  </si>
  <si>
    <t>CXP00106943</t>
  </si>
  <si>
    <t>05300035572</t>
  </si>
  <si>
    <t>CXP00106857</t>
  </si>
  <si>
    <t>05400281480</t>
  </si>
  <si>
    <t>CXP00106985</t>
  </si>
  <si>
    <t>05401184139</t>
  </si>
  <si>
    <t>CXP00106922</t>
  </si>
  <si>
    <t>05500303069</t>
  </si>
  <si>
    <t>CXP00106868</t>
  </si>
  <si>
    <t>05600084882</t>
  </si>
  <si>
    <t>CXP00106847</t>
  </si>
  <si>
    <t>05600792674</t>
  </si>
  <si>
    <t>CXP00106921</t>
  </si>
  <si>
    <t>05800070319</t>
  </si>
  <si>
    <t>CXP00106956</t>
  </si>
  <si>
    <t>06100255642</t>
  </si>
  <si>
    <t>CXP00106878</t>
  </si>
  <si>
    <t>07200064744</t>
  </si>
  <si>
    <t>CXP00106973</t>
  </si>
  <si>
    <t>07500034637</t>
  </si>
  <si>
    <t>CXP00106957</t>
  </si>
  <si>
    <t>07500055525</t>
  </si>
  <si>
    <t>CXP00106872</t>
  </si>
  <si>
    <t>CXP00107004</t>
  </si>
  <si>
    <t>08200061771</t>
  </si>
  <si>
    <t>CXP00106960</t>
  </si>
  <si>
    <t>08200084476</t>
  </si>
  <si>
    <t>CXP00106915</t>
  </si>
  <si>
    <t>08200147539</t>
  </si>
  <si>
    <t>CXP00106882</t>
  </si>
  <si>
    <t>09000160151</t>
  </si>
  <si>
    <t>CXP00106859</t>
  </si>
  <si>
    <t>09500192332</t>
  </si>
  <si>
    <t>CXP00106913</t>
  </si>
  <si>
    <t>10000019124</t>
  </si>
  <si>
    <t>CXP00106838</t>
  </si>
  <si>
    <t>CXP00106823</t>
  </si>
  <si>
    <t>CXP00106831</t>
  </si>
  <si>
    <t>CXP00106879</t>
  </si>
  <si>
    <t>CXP00107009</t>
  </si>
  <si>
    <t>CXP00106982</t>
  </si>
  <si>
    <t>CXP00106970</t>
  </si>
  <si>
    <t>CXP00106955</t>
  </si>
  <si>
    <t>10300045043</t>
  </si>
  <si>
    <t>CXP00106835</t>
  </si>
  <si>
    <t>10400117908</t>
  </si>
  <si>
    <t>CXP00106844</t>
  </si>
  <si>
    <t>10900001750</t>
  </si>
  <si>
    <t>CXP00106836</t>
  </si>
  <si>
    <t>10900002121</t>
  </si>
  <si>
    <t>CXP00106897</t>
  </si>
  <si>
    <t>CXP00106899</t>
  </si>
  <si>
    <t>CXP00106946</t>
  </si>
  <si>
    <t>12000017058</t>
  </si>
  <si>
    <t>CXP00106880</t>
  </si>
  <si>
    <t>12100042444</t>
  </si>
  <si>
    <t>CXP00106933</t>
  </si>
  <si>
    <t>CXP00106966</t>
  </si>
  <si>
    <t>12300100349</t>
  </si>
  <si>
    <t>CXP00106856</t>
  </si>
  <si>
    <t>CXP00106891</t>
  </si>
  <si>
    <t>22300181033</t>
  </si>
  <si>
    <t>CXP00106849</t>
  </si>
  <si>
    <t>22500276294</t>
  </si>
  <si>
    <t>CXP00106983</t>
  </si>
  <si>
    <t>CXP00106941</t>
  </si>
  <si>
    <t>CXP00106919</t>
  </si>
  <si>
    <t>CXP00106902</t>
  </si>
  <si>
    <t>00100668581</t>
  </si>
  <si>
    <t>CXP00107019</t>
  </si>
  <si>
    <t>00107554032</t>
  </si>
  <si>
    <t>CXP00107023</t>
  </si>
  <si>
    <t>00110928041</t>
  </si>
  <si>
    <t>CXP00107021</t>
  </si>
  <si>
    <t>00200061240</t>
  </si>
  <si>
    <t>CXP00107032</t>
  </si>
  <si>
    <t>01200655197</t>
  </si>
  <si>
    <t>CXP00107027</t>
  </si>
  <si>
    <t>01800289876</t>
  </si>
  <si>
    <t>CXP00107025</t>
  </si>
  <si>
    <t>04000054991</t>
  </si>
  <si>
    <t>CXP00107015</t>
  </si>
  <si>
    <t>04800054126</t>
  </si>
  <si>
    <t>CXP00107024</t>
  </si>
  <si>
    <t>05300086005</t>
  </si>
  <si>
    <t>CXP00107028</t>
  </si>
  <si>
    <t>CXP00107018</t>
  </si>
  <si>
    <t>05800043191</t>
  </si>
  <si>
    <t>CXP00107014</t>
  </si>
  <si>
    <t>CXP00107030</t>
  </si>
  <si>
    <t>CXP00107016</t>
  </si>
  <si>
    <t>10400117213</t>
  </si>
  <si>
    <t>CXP00107020</t>
  </si>
  <si>
    <t>CXP00107031</t>
  </si>
  <si>
    <t>22400024992</t>
  </si>
  <si>
    <t>CXP00107022</t>
  </si>
  <si>
    <t>00102025087</t>
  </si>
  <si>
    <t>CXP00107048</t>
  </si>
  <si>
    <t>00106713035</t>
  </si>
  <si>
    <t>CXP00107043</t>
  </si>
  <si>
    <t>03104391176</t>
  </si>
  <si>
    <t>CXP00107056</t>
  </si>
  <si>
    <t>CXP00107547</t>
  </si>
  <si>
    <t>00100153246</t>
  </si>
  <si>
    <t>CXP00107076</t>
  </si>
  <si>
    <t>00101563351</t>
  </si>
  <si>
    <t>CXP00107063</t>
  </si>
  <si>
    <t>00101787216</t>
  </si>
  <si>
    <t>CXP00107075</t>
  </si>
  <si>
    <t>00110018835</t>
  </si>
  <si>
    <t>CXP00107067</t>
  </si>
  <si>
    <t>02300215825</t>
  </si>
  <si>
    <t>CXP00107074</t>
  </si>
  <si>
    <t>02900049582</t>
  </si>
  <si>
    <t>CXP00107070</t>
  </si>
  <si>
    <t>03102319179</t>
  </si>
  <si>
    <t>CXP00107061</t>
  </si>
  <si>
    <t>CXP00107065</t>
  </si>
  <si>
    <t>03600042679</t>
  </si>
  <si>
    <t>CXP00107066</t>
  </si>
  <si>
    <t>04700298385</t>
  </si>
  <si>
    <t>CXP00107062</t>
  </si>
  <si>
    <t>04700386453</t>
  </si>
  <si>
    <t>CXP00107071</t>
  </si>
  <si>
    <t>05500018188</t>
  </si>
  <si>
    <t>CXP00107059</t>
  </si>
  <si>
    <t>06100210811</t>
  </si>
  <si>
    <t>CXP00107068</t>
  </si>
  <si>
    <t>13600116290</t>
  </si>
  <si>
    <t>CXP00107060</t>
  </si>
  <si>
    <t>CXP00107158</t>
  </si>
  <si>
    <t>CXP00107732</t>
  </si>
  <si>
    <t>00105807796</t>
  </si>
  <si>
    <t>CXP00107220</t>
  </si>
  <si>
    <t>00109760991</t>
  </si>
  <si>
    <t>CXP00107219</t>
  </si>
  <si>
    <t>00110119187</t>
  </si>
  <si>
    <t>CXP00107200</t>
  </si>
  <si>
    <t>00111731766</t>
  </si>
  <si>
    <t>CXP00107232</t>
  </si>
  <si>
    <t>00300113313</t>
  </si>
  <si>
    <t>CXP00107222</t>
  </si>
  <si>
    <t>00500007315</t>
  </si>
  <si>
    <t>CXP00107221</t>
  </si>
  <si>
    <t>01200366134</t>
  </si>
  <si>
    <t>CXP00107210</t>
  </si>
  <si>
    <t>01300008362</t>
  </si>
  <si>
    <t>CXP00107205</t>
  </si>
  <si>
    <t>01800099663</t>
  </si>
  <si>
    <t>CXP00107225</t>
  </si>
  <si>
    <t>03100020621</t>
  </si>
  <si>
    <t>CXP00107208</t>
  </si>
  <si>
    <t>03102264177</t>
  </si>
  <si>
    <t>CXP00107207</t>
  </si>
  <si>
    <t>03400395251</t>
  </si>
  <si>
    <t>CXP00107202</t>
  </si>
  <si>
    <t>CXP00107240</t>
  </si>
  <si>
    <t>05000029883</t>
  </si>
  <si>
    <t>CXP00107223</t>
  </si>
  <si>
    <t>05600120595</t>
  </si>
  <si>
    <t>CXP00107209</t>
  </si>
  <si>
    <t>06500195513</t>
  </si>
  <si>
    <t>CXP00107229</t>
  </si>
  <si>
    <t>07100451124</t>
  </si>
  <si>
    <t>CXP00107214</t>
  </si>
  <si>
    <t>07900035440</t>
  </si>
  <si>
    <t>CXP00107212</t>
  </si>
  <si>
    <t>CXP00107289</t>
  </si>
  <si>
    <t>CXP00107554</t>
  </si>
  <si>
    <t>CXP00107364</t>
  </si>
  <si>
    <t>TRANSF. A JUNTAS DE CENTROS EDUC. MES DE AGOSTO 2021</t>
  </si>
  <si>
    <t>PI023370</t>
  </si>
  <si>
    <t>CXP00108475</t>
  </si>
  <si>
    <t>NCR0001961</t>
  </si>
  <si>
    <t>CXP00107575</t>
  </si>
  <si>
    <t>CXP00108006</t>
  </si>
  <si>
    <t>CXP00108016</t>
  </si>
  <si>
    <t>CXP00108018</t>
  </si>
  <si>
    <t>CXP00108019</t>
  </si>
  <si>
    <t>CXP00108026</t>
  </si>
  <si>
    <t>CXP00107493</t>
  </si>
  <si>
    <t>CXP00107496</t>
  </si>
  <si>
    <t>CXP00107515</t>
  </si>
  <si>
    <t>CXP00108354</t>
  </si>
  <si>
    <t>05601376121</t>
  </si>
  <si>
    <t>MIED-143860</t>
  </si>
  <si>
    <t>05600185770</t>
  </si>
  <si>
    <t>CXP00107714</t>
  </si>
  <si>
    <t>CXP00108160</t>
  </si>
  <si>
    <t>CXP00108161</t>
  </si>
  <si>
    <t>CXP00108162</t>
  </si>
  <si>
    <t>CXP00108163</t>
  </si>
  <si>
    <t>CXP00108164</t>
  </si>
  <si>
    <t>PI023474</t>
  </si>
  <si>
    <t>00111271847</t>
  </si>
  <si>
    <t>CXP00107791</t>
  </si>
  <si>
    <t>CXP00107798</t>
  </si>
  <si>
    <t>CXP00108320</t>
  </si>
  <si>
    <t>CXP00108322</t>
  </si>
  <si>
    <t>PI023481</t>
  </si>
  <si>
    <t>CXP00107989</t>
  </si>
  <si>
    <t>CXP00108286</t>
  </si>
  <si>
    <t>CXP00108287</t>
  </si>
  <si>
    <t>CXP00108288</t>
  </si>
  <si>
    <t>CXP00108289</t>
  </si>
  <si>
    <t>CXP00108290</t>
  </si>
  <si>
    <t>CXP00108003</t>
  </si>
  <si>
    <t>05600084866</t>
  </si>
  <si>
    <t>PI023496</t>
  </si>
  <si>
    <t>CXP00108342</t>
  </si>
  <si>
    <t>CXP00108577</t>
  </si>
  <si>
    <t>CXP00108618</t>
  </si>
  <si>
    <t>CXP00108666</t>
  </si>
  <si>
    <t>00101583011</t>
  </si>
  <si>
    <t>CXP00108406</t>
  </si>
  <si>
    <t>00103170031</t>
  </si>
  <si>
    <t>CXP00108418</t>
  </si>
  <si>
    <t>00110689981</t>
  </si>
  <si>
    <t>CXP00108378</t>
  </si>
  <si>
    <t>00112215553</t>
  </si>
  <si>
    <t>CXP00108376</t>
  </si>
  <si>
    <t>CXP00108415</t>
  </si>
  <si>
    <t>01900137462</t>
  </si>
  <si>
    <t>CXP00108386</t>
  </si>
  <si>
    <t>02600012443</t>
  </si>
  <si>
    <t>CXP00108413</t>
  </si>
  <si>
    <t>03101994709</t>
  </si>
  <si>
    <t>CXP00108409</t>
  </si>
  <si>
    <t>CXP00108410</t>
  </si>
  <si>
    <t>CXP00108417</t>
  </si>
  <si>
    <t>03500126572</t>
  </si>
  <si>
    <t>CXP00108383</t>
  </si>
  <si>
    <t>05300036984</t>
  </si>
  <si>
    <t>CXP00108388</t>
  </si>
  <si>
    <t>05600801079</t>
  </si>
  <si>
    <t>CXP00108411</t>
  </si>
  <si>
    <t>05600928237</t>
  </si>
  <si>
    <t>CXP00108421</t>
  </si>
  <si>
    <t>06100116307</t>
  </si>
  <si>
    <t>CXP00108419</t>
  </si>
  <si>
    <t>06500319774</t>
  </si>
  <si>
    <t>CXP00108379</t>
  </si>
  <si>
    <t>09100026567</t>
  </si>
  <si>
    <t>CXP00108420</t>
  </si>
  <si>
    <t>00113992036</t>
  </si>
  <si>
    <t>CONTR.0592-13/AD-543</t>
  </si>
  <si>
    <t>PAG00354365</t>
  </si>
  <si>
    <t>00100086784</t>
  </si>
  <si>
    <t>CXP00108556</t>
  </si>
  <si>
    <t>00106723240</t>
  </si>
  <si>
    <t>CXP00108518</t>
  </si>
  <si>
    <t>CXP00108527</t>
  </si>
  <si>
    <t>02300602444</t>
  </si>
  <si>
    <t>CXP00108559</t>
  </si>
  <si>
    <t>02500014135</t>
  </si>
  <si>
    <t>CXP00108560</t>
  </si>
  <si>
    <t>03100780885</t>
  </si>
  <si>
    <t>CXP00108557</t>
  </si>
  <si>
    <t>03101414328</t>
  </si>
  <si>
    <t>CXP00108522</t>
  </si>
  <si>
    <t>03105492395</t>
  </si>
  <si>
    <t>CXP00108555</t>
  </si>
  <si>
    <t>04400055853</t>
  </si>
  <si>
    <t>CXP00108558</t>
  </si>
  <si>
    <t>04700141544</t>
  </si>
  <si>
    <t>CXP00108554</t>
  </si>
  <si>
    <t>04701262877</t>
  </si>
  <si>
    <t>CXP00108519</t>
  </si>
  <si>
    <t>07200080237</t>
  </si>
  <si>
    <t>CXP00108524</t>
  </si>
  <si>
    <t>08100081424</t>
  </si>
  <si>
    <t>CXP00108553</t>
  </si>
  <si>
    <t>09200003672</t>
  </si>
  <si>
    <t>CXP00108520</t>
  </si>
  <si>
    <t>CXP00108572</t>
  </si>
  <si>
    <t>CXP00108594</t>
  </si>
  <si>
    <t>CXP00108569</t>
  </si>
  <si>
    <t>01800280412</t>
  </si>
  <si>
    <t>CXP00108587</t>
  </si>
  <si>
    <t>02700020742</t>
  </si>
  <si>
    <t>CXP00108583</t>
  </si>
  <si>
    <t>03103376749</t>
  </si>
  <si>
    <t>CXP00108579</t>
  </si>
  <si>
    <t>03104142520</t>
  </si>
  <si>
    <t>CXP00108575</t>
  </si>
  <si>
    <t>05600545122</t>
  </si>
  <si>
    <t>CXP00108562</t>
  </si>
  <si>
    <t>CXP00108866</t>
  </si>
  <si>
    <t>00113022446</t>
  </si>
  <si>
    <t>CXP00108698</t>
  </si>
  <si>
    <t>NCR0001964</t>
  </si>
  <si>
    <t>07200058779</t>
  </si>
  <si>
    <t>CXP00108845</t>
  </si>
  <si>
    <t>CXP00108925</t>
  </si>
  <si>
    <t>PI023646</t>
  </si>
  <si>
    <t>PI023648</t>
  </si>
  <si>
    <t>00101609162</t>
  </si>
  <si>
    <t>CXP00108978</t>
  </si>
  <si>
    <t>00101866499</t>
  </si>
  <si>
    <t>CXP00108963</t>
  </si>
  <si>
    <t>00113569552</t>
  </si>
  <si>
    <t>CXP00108977</t>
  </si>
  <si>
    <t>03700140308</t>
  </si>
  <si>
    <t>CXP00108967</t>
  </si>
  <si>
    <t>PI023656</t>
  </si>
  <si>
    <t>00300297918</t>
  </si>
  <si>
    <t>CXP00109002</t>
  </si>
  <si>
    <t>MIED-170856</t>
  </si>
  <si>
    <t>PI023662</t>
  </si>
  <si>
    <t>NCR0002104</t>
  </si>
  <si>
    <t>CXP00109180</t>
  </si>
  <si>
    <t>CXP00109205</t>
  </si>
  <si>
    <t>CXP00109202</t>
  </si>
  <si>
    <t>CXP00109776</t>
  </si>
  <si>
    <t>CXP00110615</t>
  </si>
  <si>
    <t>CXP00109319</t>
  </si>
  <si>
    <t>CXP00109784</t>
  </si>
  <si>
    <t>00106225360</t>
  </si>
  <si>
    <t>PAG00357489</t>
  </si>
  <si>
    <t>ED00012721</t>
  </si>
  <si>
    <t>CXP00109378</t>
  </si>
  <si>
    <t>02200141691</t>
  </si>
  <si>
    <t>07600141423</t>
  </si>
  <si>
    <t>PI023798</t>
  </si>
  <si>
    <t>PI023796</t>
  </si>
  <si>
    <t>CXP00109573</t>
  </si>
  <si>
    <t>00300992278</t>
  </si>
  <si>
    <t>CXP00109568</t>
  </si>
  <si>
    <t>NCR0001983</t>
  </si>
  <si>
    <t>NCR0001985</t>
  </si>
  <si>
    <t>CXP00109967</t>
  </si>
  <si>
    <t>CXP00110388</t>
  </si>
  <si>
    <t>NCR0002003</t>
  </si>
  <si>
    <t>NCR0002013</t>
  </si>
  <si>
    <t>CXP00110374</t>
  </si>
  <si>
    <t>NCR0002014</t>
  </si>
  <si>
    <t>CXP00110505</t>
  </si>
  <si>
    <t>CXP00110506</t>
  </si>
  <si>
    <t>CXP00110507</t>
  </si>
  <si>
    <t>NCR0002018</t>
  </si>
  <si>
    <t>NCR0002019</t>
  </si>
  <si>
    <t>NCR0002020</t>
  </si>
  <si>
    <t>CXP00110877</t>
  </si>
  <si>
    <t>CXP00110726</t>
  </si>
  <si>
    <t>CXP00110723</t>
  </si>
  <si>
    <t>ED00012789</t>
  </si>
  <si>
    <t>CXP00111702</t>
  </si>
  <si>
    <t>CXP00111707</t>
  </si>
  <si>
    <t>CXP00111752</t>
  </si>
  <si>
    <t>CXP00111567</t>
  </si>
  <si>
    <t>CXP00111570</t>
  </si>
  <si>
    <t>CXP00112086</t>
  </si>
  <si>
    <t>PI024303</t>
  </si>
  <si>
    <t>PI024307</t>
  </si>
  <si>
    <t>CXP00113003</t>
  </si>
  <si>
    <t>CXP00113004</t>
  </si>
  <si>
    <t>CXP00113005</t>
  </si>
  <si>
    <t>CXP00113006</t>
  </si>
  <si>
    <t>PI024317</t>
  </si>
  <si>
    <t>05401122832</t>
  </si>
  <si>
    <t>PAG00365278</t>
  </si>
  <si>
    <t>CXP00112240</t>
  </si>
  <si>
    <t>CXP00113013</t>
  </si>
  <si>
    <t>CXP00113115</t>
  </si>
  <si>
    <t>CXP00112572</t>
  </si>
  <si>
    <t>00109120048</t>
  </si>
  <si>
    <t>CXP00112622</t>
  </si>
  <si>
    <t>PI024573</t>
  </si>
  <si>
    <t>CXP00112578</t>
  </si>
  <si>
    <t>CXP00112756</t>
  </si>
  <si>
    <t>CXP00112773</t>
  </si>
  <si>
    <t>CXP00113125</t>
  </si>
  <si>
    <t>01600013476</t>
  </si>
  <si>
    <t>CXP00113222</t>
  </si>
  <si>
    <t>CXP00113469</t>
  </si>
  <si>
    <t>CXP00113470</t>
  </si>
  <si>
    <t>02301461154</t>
  </si>
  <si>
    <t>CONTR.1094/AD.0997</t>
  </si>
  <si>
    <t>PAG00367630</t>
  </si>
  <si>
    <t>PAG00367631</t>
  </si>
  <si>
    <t>PAG00367632</t>
  </si>
  <si>
    <t>PAG00367633</t>
  </si>
  <si>
    <t>PAG00367634</t>
  </si>
  <si>
    <t>PAG00367624</t>
  </si>
  <si>
    <t>PAG00367625</t>
  </si>
  <si>
    <t>PAG00367626</t>
  </si>
  <si>
    <t>PAG00367627</t>
  </si>
  <si>
    <t>PAG00367628</t>
  </si>
  <si>
    <t>CXP00113455</t>
  </si>
  <si>
    <t>03400546176</t>
  </si>
  <si>
    <t>ADENDA.0101/CONTR.363</t>
  </si>
  <si>
    <t>PAG00367822</t>
  </si>
  <si>
    <t>PAG00367823</t>
  </si>
  <si>
    <t>PAG00367824</t>
  </si>
  <si>
    <t>PAG00367825</t>
  </si>
  <si>
    <t>PAG00367826</t>
  </si>
  <si>
    <t>PAG00368070</t>
  </si>
  <si>
    <t>00113865950</t>
  </si>
  <si>
    <t>PAG00367919</t>
  </si>
  <si>
    <t>PAG00367920</t>
  </si>
  <si>
    <t>PAG00367921</t>
  </si>
  <si>
    <t>PAG00367922</t>
  </si>
  <si>
    <t>PAG00367923</t>
  </si>
  <si>
    <t>09300413979</t>
  </si>
  <si>
    <t>PAG00368017</t>
  </si>
  <si>
    <t>PAG00368018</t>
  </si>
  <si>
    <t>PAG00368019</t>
  </si>
  <si>
    <t>PAG00368020</t>
  </si>
  <si>
    <t>PAG00368021</t>
  </si>
  <si>
    <t>CXP00112621</t>
  </si>
  <si>
    <t>00102759875</t>
  </si>
  <si>
    <t>CXP00113209</t>
  </si>
  <si>
    <t>03300306812</t>
  </si>
  <si>
    <t>CXP00113690</t>
  </si>
  <si>
    <t>00200269165</t>
  </si>
  <si>
    <t>CXP00113666</t>
  </si>
  <si>
    <t>CXP00115151</t>
  </si>
  <si>
    <t>01200555512</t>
  </si>
  <si>
    <t>PAGO VIATICO A PERSONAL DESVINCULADO INFRAEST. ESCOLAR</t>
  </si>
  <si>
    <t>PI024889</t>
  </si>
  <si>
    <t>CXP00114804</t>
  </si>
  <si>
    <t>CXP00114404</t>
  </si>
  <si>
    <t>PI025009</t>
  </si>
  <si>
    <t>NCR0002191</t>
  </si>
  <si>
    <t>PI025096</t>
  </si>
  <si>
    <t>CXP00114822</t>
  </si>
  <si>
    <t>00108166372</t>
  </si>
  <si>
    <t>PI025021</t>
  </si>
  <si>
    <t>MIED-144090</t>
  </si>
  <si>
    <t>PI025039</t>
  </si>
  <si>
    <t>NCR0002196</t>
  </si>
  <si>
    <t>PI025059</t>
  </si>
  <si>
    <t>CXP00115131</t>
  </si>
  <si>
    <t>CXP00115132</t>
  </si>
  <si>
    <t>CXP00115134</t>
  </si>
  <si>
    <t>NCR0002207</t>
  </si>
  <si>
    <t>NCR0002208</t>
  </si>
  <si>
    <t>NCR0002209</t>
  </si>
  <si>
    <t>MIED-144100</t>
  </si>
  <si>
    <t>00100454719</t>
  </si>
  <si>
    <t>CONTR.0025-5</t>
  </si>
  <si>
    <t>PAG00370587</t>
  </si>
  <si>
    <t>CXP00115164</t>
  </si>
  <si>
    <t>NCR0002205</t>
  </si>
  <si>
    <t>CKR008081</t>
  </si>
  <si>
    <t>PI025185</t>
  </si>
  <si>
    <t>CXP00115462</t>
  </si>
  <si>
    <t>NCR0002218</t>
  </si>
  <si>
    <t>00105274633</t>
  </si>
  <si>
    <t>CXP00116459</t>
  </si>
  <si>
    <t>02600156828</t>
  </si>
  <si>
    <t>CXP00115527</t>
  </si>
  <si>
    <t>CXP00115723</t>
  </si>
  <si>
    <t>CXP00115822</t>
  </si>
  <si>
    <t>PI025188</t>
  </si>
  <si>
    <t>40227550395</t>
  </si>
  <si>
    <t>VIATICOS ,JORNADA DE INVENTARIO FIJOS A NIVEL NACIONAL</t>
  </si>
  <si>
    <t>PI025282</t>
  </si>
  <si>
    <t>NCR0002242</t>
  </si>
  <si>
    <t>CXP00115717</t>
  </si>
  <si>
    <t>CXP00115760</t>
  </si>
  <si>
    <t>PAG00371160</t>
  </si>
  <si>
    <t>PI025248</t>
  </si>
  <si>
    <t>PI025301</t>
  </si>
  <si>
    <t>PI025391</t>
  </si>
  <si>
    <t>CXP00117928</t>
  </si>
  <si>
    <t>CXP00117930</t>
  </si>
  <si>
    <t>CXP00117931</t>
  </si>
  <si>
    <t>CXP00117933</t>
  </si>
  <si>
    <t>CXP00117934</t>
  </si>
  <si>
    <t>RECOLECCIÓN RESIDUOS SÓLIDOS ENE-DIC.2021</t>
  </si>
  <si>
    <t>CXP00117936</t>
  </si>
  <si>
    <t>RECOLECCIÓN RESIDUOS SÓLIDOS ENE-DIC.2022</t>
  </si>
  <si>
    <t>CXP00117937</t>
  </si>
  <si>
    <t>CXP00117939</t>
  </si>
  <si>
    <t>CXP00116426</t>
  </si>
  <si>
    <t>00200909182</t>
  </si>
  <si>
    <t>CXP00116516</t>
  </si>
  <si>
    <t>CXP00116821</t>
  </si>
  <si>
    <t>00110187895</t>
  </si>
  <si>
    <t>CXP00116886</t>
  </si>
  <si>
    <t>NCR0002272</t>
  </si>
  <si>
    <t>02800478196</t>
  </si>
  <si>
    <t>CXP00116876</t>
  </si>
  <si>
    <t>CXP00117389</t>
  </si>
  <si>
    <t>NCR0002277</t>
  </si>
  <si>
    <t>CXP00117595</t>
  </si>
  <si>
    <t>CXP00117660</t>
  </si>
  <si>
    <t>NCR0002284</t>
  </si>
  <si>
    <t>03400523548</t>
  </si>
  <si>
    <t>CXP00117517</t>
  </si>
  <si>
    <t>ED00001798</t>
  </si>
  <si>
    <t>CXP00117432</t>
  </si>
  <si>
    <t>CXP00117704</t>
  </si>
  <si>
    <t>CXP00117707</t>
  </si>
  <si>
    <t>CXP00117708</t>
  </si>
  <si>
    <t>CXP00117797</t>
  </si>
  <si>
    <t>PAG00376571</t>
  </si>
  <si>
    <t>00107440836</t>
  </si>
  <si>
    <t>REP. CAJA CHICA, DIRECC. DE EV. DE LA CALIDAD</t>
  </si>
  <si>
    <t>PI025523</t>
  </si>
  <si>
    <t>CXP00117932</t>
  </si>
  <si>
    <t>CXP00117938</t>
  </si>
  <si>
    <t>PAG00374899</t>
  </si>
  <si>
    <t>04801010937</t>
  </si>
  <si>
    <t>CXP00117671</t>
  </si>
  <si>
    <t>PI025590</t>
  </si>
  <si>
    <t>00115301558</t>
  </si>
  <si>
    <t>CXP00117870</t>
  </si>
  <si>
    <t>CXP00118039</t>
  </si>
  <si>
    <t>PI025645</t>
  </si>
  <si>
    <t>PI025646</t>
  </si>
  <si>
    <t>CXP00118050</t>
  </si>
  <si>
    <t>CXP00118868</t>
  </si>
  <si>
    <t>CXP00119394</t>
  </si>
  <si>
    <t>CXP00118589</t>
  </si>
  <si>
    <t>00100486844</t>
  </si>
  <si>
    <t>CXP00118293</t>
  </si>
  <si>
    <t>CXP00118490</t>
  </si>
  <si>
    <t>NCR0002302</t>
  </si>
  <si>
    <t>NCR0002303</t>
  </si>
  <si>
    <t>CXP00118339</t>
  </si>
  <si>
    <t>CXP00118763</t>
  </si>
  <si>
    <t>02400085573</t>
  </si>
  <si>
    <t>CXP00118459</t>
  </si>
  <si>
    <t>40225745153</t>
  </si>
  <si>
    <t>CXP00118506</t>
  </si>
  <si>
    <t>CXP00118535</t>
  </si>
  <si>
    <t>00104530308</t>
  </si>
  <si>
    <t>00104857958</t>
  </si>
  <si>
    <t>CXP00118505</t>
  </si>
  <si>
    <t>00114902216</t>
  </si>
  <si>
    <t>MIED-144301</t>
  </si>
  <si>
    <t>05800099599</t>
  </si>
  <si>
    <t>CXP00118813</t>
  </si>
  <si>
    <t>CXP00118817</t>
  </si>
  <si>
    <t>CXP00118837</t>
  </si>
  <si>
    <t>CXP00118839</t>
  </si>
  <si>
    <t>CXP00118840</t>
  </si>
  <si>
    <t>CXP00118844</t>
  </si>
  <si>
    <t>02800808129</t>
  </si>
  <si>
    <t>CXP00118700</t>
  </si>
  <si>
    <t>CXP00118776</t>
  </si>
  <si>
    <t>PI025815</t>
  </si>
  <si>
    <t>CXP00118925</t>
  </si>
  <si>
    <t>CXP00119052</t>
  </si>
  <si>
    <t>CXP00119053</t>
  </si>
  <si>
    <t>NCR0002309</t>
  </si>
  <si>
    <t>NCR0002310</t>
  </si>
  <si>
    <t>04700709712</t>
  </si>
  <si>
    <t>MIED-171908</t>
  </si>
  <si>
    <t>CXP00118808</t>
  </si>
  <si>
    <t>01600018616</t>
  </si>
  <si>
    <t>CXP00119307</t>
  </si>
  <si>
    <t>NCR0002337</t>
  </si>
  <si>
    <t>PI025854</t>
  </si>
  <si>
    <t>PI025855</t>
  </si>
  <si>
    <t>05400880497</t>
  </si>
  <si>
    <t>CXP00118917</t>
  </si>
  <si>
    <t>CXP00119176</t>
  </si>
  <si>
    <t>CXP00119185</t>
  </si>
  <si>
    <t>CXP00119224</t>
  </si>
  <si>
    <t>CXP00119061</t>
  </si>
  <si>
    <t>NCR0002322</t>
  </si>
  <si>
    <t>CXP00119404</t>
  </si>
  <si>
    <t>00102651650</t>
  </si>
  <si>
    <t>CXP00119737</t>
  </si>
  <si>
    <t>CXP00119260</t>
  </si>
  <si>
    <t>CXP00119279</t>
  </si>
  <si>
    <t>CXP00119281</t>
  </si>
  <si>
    <t>CXP00119292</t>
  </si>
  <si>
    <t>CXP00119300</t>
  </si>
  <si>
    <t>CXP00119301</t>
  </si>
  <si>
    <t>CXP00119302</t>
  </si>
  <si>
    <t>PI025797</t>
  </si>
  <si>
    <t>PI025798</t>
  </si>
  <si>
    <t>PI025800</t>
  </si>
  <si>
    <t>06600048513</t>
  </si>
  <si>
    <t>CXP00119657</t>
  </si>
  <si>
    <t>ED00013018</t>
  </si>
  <si>
    <t>CXP00119687</t>
  </si>
  <si>
    <t>CXP00119418</t>
  </si>
  <si>
    <t>CXP00119573</t>
  </si>
  <si>
    <t>CXP00119814</t>
  </si>
  <si>
    <t>CXP00119837</t>
  </si>
  <si>
    <t>00101432367</t>
  </si>
  <si>
    <t>CXP00119539</t>
  </si>
  <si>
    <t>00106175037</t>
  </si>
  <si>
    <t>CXP00119572</t>
  </si>
  <si>
    <t>01000137461</t>
  </si>
  <si>
    <t>CXP00119655</t>
  </si>
  <si>
    <t>PI025883</t>
  </si>
  <si>
    <t>CXP00120181</t>
  </si>
  <si>
    <t>CXP00120182</t>
  </si>
  <si>
    <t>00107203192</t>
  </si>
  <si>
    <t>CXP00120027</t>
  </si>
  <si>
    <t>00108828328</t>
  </si>
  <si>
    <t>NCR0002367</t>
  </si>
  <si>
    <t>00108830092</t>
  </si>
  <si>
    <t>BARATZ Y ASOCIADOS, S.R.L</t>
  </si>
  <si>
    <t>130828245</t>
  </si>
  <si>
    <t>CUBICACION #5</t>
  </si>
  <si>
    <t>CXP00121016</t>
  </si>
  <si>
    <t>CXP00120347</t>
  </si>
  <si>
    <t>PI025990</t>
  </si>
  <si>
    <t>CXP00120430</t>
  </si>
  <si>
    <t>CXP00120704</t>
  </si>
  <si>
    <t>CXP00120675</t>
  </si>
  <si>
    <t>CXP00120680</t>
  </si>
  <si>
    <t>CXP00120682</t>
  </si>
  <si>
    <t>CXP00120683</t>
  </si>
  <si>
    <t>CXP00120684</t>
  </si>
  <si>
    <t>CXP00120685</t>
  </si>
  <si>
    <t>CXP00120686</t>
  </si>
  <si>
    <t>CXP00120699</t>
  </si>
  <si>
    <t>CXP00120703</t>
  </si>
  <si>
    <t>PI026140</t>
  </si>
  <si>
    <t>PI026027</t>
  </si>
  <si>
    <t>PI026031</t>
  </si>
  <si>
    <t>CXP00121027</t>
  </si>
  <si>
    <t>PI026034</t>
  </si>
  <si>
    <t>00114921653</t>
  </si>
  <si>
    <t>00101133411</t>
  </si>
  <si>
    <t>PI026050</t>
  </si>
  <si>
    <t>PI026058</t>
  </si>
  <si>
    <t>PI026060</t>
  </si>
  <si>
    <t>08400137058</t>
  </si>
  <si>
    <t>PI026077</t>
  </si>
  <si>
    <t>04900561715</t>
  </si>
  <si>
    <t>CXP00121023</t>
  </si>
  <si>
    <t>CXP00121024</t>
  </si>
  <si>
    <t>CXP00121025</t>
  </si>
  <si>
    <t>CXP00121031</t>
  </si>
  <si>
    <t>CXP00121032</t>
  </si>
  <si>
    <t>PI026125</t>
  </si>
  <si>
    <t>CXP00121155</t>
  </si>
  <si>
    <t>00107795601</t>
  </si>
  <si>
    <t>CXP00121110</t>
  </si>
  <si>
    <t>00116145608</t>
  </si>
  <si>
    <t>CXP00121151</t>
  </si>
  <si>
    <t>01800065870</t>
  </si>
  <si>
    <t>CXP00121157</t>
  </si>
  <si>
    <t>00117702522</t>
  </si>
  <si>
    <t>22300665167</t>
  </si>
  <si>
    <t>CXP00121237</t>
  </si>
  <si>
    <t>00100676881</t>
  </si>
  <si>
    <t>CXP00121245</t>
  </si>
  <si>
    <t>NCR0002398</t>
  </si>
  <si>
    <t>04100039025</t>
  </si>
  <si>
    <t>00101696896</t>
  </si>
  <si>
    <t>00105830897</t>
  </si>
  <si>
    <t>04800114532</t>
  </si>
  <si>
    <t>CXP00121325</t>
  </si>
  <si>
    <t>00800199309</t>
  </si>
  <si>
    <t>06000002417</t>
  </si>
  <si>
    <t>10400160056</t>
  </si>
  <si>
    <t>22300165143</t>
  </si>
  <si>
    <t>22700004140</t>
  </si>
  <si>
    <t>40230136513</t>
  </si>
  <si>
    <t>00100664762</t>
  </si>
  <si>
    <t>00111624722</t>
  </si>
  <si>
    <t>00200001154</t>
  </si>
  <si>
    <t>PI026189</t>
  </si>
  <si>
    <t>00113643340</t>
  </si>
  <si>
    <t>00100661925</t>
  </si>
  <si>
    <t>00103554234</t>
  </si>
  <si>
    <t>03102422056</t>
  </si>
  <si>
    <t>04701383293</t>
  </si>
  <si>
    <t>05400727946</t>
  </si>
  <si>
    <t>00102960572</t>
  </si>
  <si>
    <t>02601249861</t>
  </si>
  <si>
    <t>09300600757</t>
  </si>
  <si>
    <t>00101145878</t>
  </si>
  <si>
    <t>PI026264</t>
  </si>
  <si>
    <t>13600018371</t>
  </si>
  <si>
    <t>00111363164</t>
  </si>
  <si>
    <t>00105087118</t>
  </si>
  <si>
    <t>05400869656</t>
  </si>
  <si>
    <t>txtVendorName</t>
  </si>
  <si>
    <t>Descripcion</t>
  </si>
  <si>
    <t>pUBLICIDAD DEL 1RO DE JUNIO AL 31 DE JULIO 2018</t>
  </si>
  <si>
    <t>00100200732</t>
  </si>
  <si>
    <t>ANULFO PIÑA PEREZ</t>
  </si>
  <si>
    <t>CXP00127588</t>
  </si>
  <si>
    <t>CXP00127611</t>
  </si>
  <si>
    <t>00100270115</t>
  </si>
  <si>
    <t>GREGORIO DE OLEO MORETA</t>
  </si>
  <si>
    <t>CXP00128150</t>
  </si>
  <si>
    <t>B1500000313</t>
  </si>
  <si>
    <t>00100572254</t>
  </si>
  <si>
    <t>DIONISIO BAUTISTA CASTILLO</t>
  </si>
  <si>
    <t>CXP00128137</t>
  </si>
  <si>
    <t>CXP00127198</t>
  </si>
  <si>
    <t>CONTRS.0323/534-10</t>
  </si>
  <si>
    <t>00100628254</t>
  </si>
  <si>
    <t>JOSE  AGUSTIN  LOPEZ HENRIQUEZ</t>
  </si>
  <si>
    <t>CXP00127914</t>
  </si>
  <si>
    <t>CXP00128276</t>
  </si>
  <si>
    <t>CONTR.A-0086-2023</t>
  </si>
  <si>
    <t>CXP00128277</t>
  </si>
  <si>
    <t>CONTR.A-0086-2023-1</t>
  </si>
  <si>
    <t>SERVICIO DE OFRENDAS FLORALES</t>
  </si>
  <si>
    <t>CXP00128282</t>
  </si>
  <si>
    <t>ADQUISICION DE MOBILIARIO ESCOLAR</t>
  </si>
  <si>
    <t>SERVICIO DE TRANSM.PUBLIC. CAPSULAS INFORMATIVA</t>
  </si>
  <si>
    <t>ALQUILER LOCAL MES DE JULIO Y AGOSTO/2014</t>
  </si>
  <si>
    <t>00100857697</t>
  </si>
  <si>
    <t>PEDRO PABLO TORIBIO LANTIGUA</t>
  </si>
  <si>
    <t>CXP00128316</t>
  </si>
  <si>
    <t>CONTRS.O-066/0257-6</t>
  </si>
  <si>
    <t>CUBICACION #6, PRESUPUESTO REFORMULADO</t>
  </si>
  <si>
    <t>ADQ. DE REGALOS PARA EL DIA DEL MAESTRO</t>
  </si>
  <si>
    <t>00100953736</t>
  </si>
  <si>
    <t>RUBEN RICARDO ERCILIO CUETO RAMIREZ</t>
  </si>
  <si>
    <t>PAG00266410</t>
  </si>
  <si>
    <t>00100995281</t>
  </si>
  <si>
    <t>GREGORIO  ANTONIO DE JESUS RIVAS ESPAILLAT</t>
  </si>
  <si>
    <t>CXP00127538</t>
  </si>
  <si>
    <t>ALQUILER LOCAL MES DE SEPTIEMBRE/2014</t>
  </si>
  <si>
    <t>00101107266</t>
  </si>
  <si>
    <t>JOSE MARIA CORONA GUERRERO</t>
  </si>
  <si>
    <t>CXP00127540</t>
  </si>
  <si>
    <t>CXP00125201</t>
  </si>
  <si>
    <t>MIED-172216</t>
  </si>
  <si>
    <t>00101163459</t>
  </si>
  <si>
    <t>ROSA ALTAGRACIA BARALT TIRADO</t>
  </si>
  <si>
    <t>CXP00127545</t>
  </si>
  <si>
    <t>00101181980</t>
  </si>
  <si>
    <t>MARIA DE LA PURIFICACION BARALT TIRADO</t>
  </si>
  <si>
    <t>CXP00127539</t>
  </si>
  <si>
    <t>00101228799</t>
  </si>
  <si>
    <t>MARTA BEATRIZ ALTAGRACIA ACOSTA DE SANCHEZ</t>
  </si>
  <si>
    <t>CXP00128332</t>
  </si>
  <si>
    <t>CONTRS.O-133/269-11</t>
  </si>
  <si>
    <t>00101328250</t>
  </si>
  <si>
    <t>PETRA BERNABELA RIVAS HERASME</t>
  </si>
  <si>
    <t>CXP00127963</t>
  </si>
  <si>
    <t>B1500000449</t>
  </si>
  <si>
    <t>00101346005</t>
  </si>
  <si>
    <t>ROSA MARGARITA SANCHEZ ORTEGA</t>
  </si>
  <si>
    <t>CXP00127750</t>
  </si>
  <si>
    <t>CONTRS.0721/1675-4</t>
  </si>
  <si>
    <t>CUBICACION #4 PRESUP. REFORMULADO</t>
  </si>
  <si>
    <t>SERVICIO DE ALIMENTACION Y ALQUILER</t>
  </si>
  <si>
    <t>PAG00270793</t>
  </si>
  <si>
    <t>00101532133</t>
  </si>
  <si>
    <t>DANIEL GARCIA HERNANDEZ</t>
  </si>
  <si>
    <t>CXP00127309</t>
  </si>
  <si>
    <t>CXP00127915</t>
  </si>
  <si>
    <t>CXP00127796</t>
  </si>
  <si>
    <t>B1500000126</t>
  </si>
  <si>
    <t>CXP00127920</t>
  </si>
  <si>
    <t>B1500000127</t>
  </si>
  <si>
    <t>SERVICIO DE REFRIGERIO,ALMUERZO,Y ALQUILER</t>
  </si>
  <si>
    <t>SERVICIO DE DIFUSION DE ANALISIS Y COMENTARIOS ALU</t>
  </si>
  <si>
    <t>ALQUILER LOCAL NOVIEMBRE/2012</t>
  </si>
  <si>
    <t>CXP00127910</t>
  </si>
  <si>
    <t>B1500000253</t>
  </si>
  <si>
    <t>CXP00128156</t>
  </si>
  <si>
    <t>B1500000254</t>
  </si>
  <si>
    <t>REPARACION DEL CENTRO EDUCATIVO "COLEGIO SAN RAFAE</t>
  </si>
  <si>
    <t>00102604378</t>
  </si>
  <si>
    <t>LEANDRO RAFAEL DOMINGO MEDINA MENDEZ</t>
  </si>
  <si>
    <t>CXP00127598</t>
  </si>
  <si>
    <t>CXP00127771</t>
  </si>
  <si>
    <t>B1500000218</t>
  </si>
  <si>
    <t>CXP00127968</t>
  </si>
  <si>
    <t>CONTR.0375/0303-22</t>
  </si>
  <si>
    <t>CUBICACION #22, PRESUPUESTO REFORMULADO</t>
  </si>
  <si>
    <t>00103034138</t>
  </si>
  <si>
    <t>ANTONIO MARTINEZ</t>
  </si>
  <si>
    <t>CXP00125130</t>
  </si>
  <si>
    <t>CONTRS.0158/1656-8</t>
  </si>
  <si>
    <t>CUBICACION #8 PRESUP. REFORMULADO</t>
  </si>
  <si>
    <t>SERVICIO DE TRANSM.PUBLIC.QUISQUEYA APRENDE CONTIG</t>
  </si>
  <si>
    <t>SERV. TRANSM. PUBLIC. CAPSULAS INFORMATIVAS</t>
  </si>
  <si>
    <t>00103383261</t>
  </si>
  <si>
    <t>RAQUEL DELGADO ARAUJO DE FIGUEREO</t>
  </si>
  <si>
    <t>CXP00127748</t>
  </si>
  <si>
    <t>CONTRS.0214/2279-23</t>
  </si>
  <si>
    <t>CXP00125585</t>
  </si>
  <si>
    <t>CONTR. 0212-8//</t>
  </si>
  <si>
    <t>ALQUILER CORRESP. DESDE SEPT HASTA NOV 2023</t>
  </si>
  <si>
    <t>CXP00126883</t>
  </si>
  <si>
    <t xml:space="preserve"> CONTR. 0212-9</t>
  </si>
  <si>
    <t>ALQUILER MES DE DICIEMBRE 2023</t>
  </si>
  <si>
    <t>NCR0002616</t>
  </si>
  <si>
    <t xml:space="preserve"> CONTR. 0212-9.NULA</t>
  </si>
  <si>
    <t>ERROR EN OBJETAL</t>
  </si>
  <si>
    <t>CXP00127991</t>
  </si>
  <si>
    <t>CONT.0250/293-23.</t>
  </si>
  <si>
    <t>CUBICACION #23, PRESUPUESTO REFORMULADO</t>
  </si>
  <si>
    <t>SSERVICIOS PROFESIONALES PUBLICITARIOS</t>
  </si>
  <si>
    <t>00103917068</t>
  </si>
  <si>
    <t>BELKYS IRENE REYNOSO PIÑA</t>
  </si>
  <si>
    <t>CXP00127007</t>
  </si>
  <si>
    <t>00103924296</t>
  </si>
  <si>
    <t>CARLOS EUSEBIO TRINIDAD</t>
  </si>
  <si>
    <t>CXP00127798</t>
  </si>
  <si>
    <t>CUBICACION #3 (ADICIONAL Y FINAL)</t>
  </si>
  <si>
    <t>00104012281</t>
  </si>
  <si>
    <t>REYNALDO ANDRES LABRADA MARTINEZ</t>
  </si>
  <si>
    <t>CXP00126599</t>
  </si>
  <si>
    <t>CONTR-4228-21</t>
  </si>
  <si>
    <t>SERVICIO DE TRANSM. PUBLIC. CAPSULAS INFORMATIVAS</t>
  </si>
  <si>
    <t>SERVICIO DE TRANSMISION PUBLICIDAD CAPSULAS INFORM</t>
  </si>
  <si>
    <t>SERVICIO DE REPARACION DE VEHICULOS DEL MINERD</t>
  </si>
  <si>
    <t>CXP00126854</t>
  </si>
  <si>
    <t xml:space="preserve"> CONTR.0089-11</t>
  </si>
  <si>
    <t>ALQUILER MES DE  NOVIEMBRE Y DICIEMBRE 2023</t>
  </si>
  <si>
    <t>SERV.DE TRANSM. PUBLIC.CAPSULAS INFORMATIVAS</t>
  </si>
  <si>
    <t>SERV. TRANS. PUBLI. CAPSULAS INFORMATIVAS</t>
  </si>
  <si>
    <t>00104595491</t>
  </si>
  <si>
    <t>ADA IVELISSE BASORA RAMÍREZ</t>
  </si>
  <si>
    <t>CXP00127542</t>
  </si>
  <si>
    <t>B1500000136</t>
  </si>
  <si>
    <t>CXP00124286</t>
  </si>
  <si>
    <t>CONTR.0286-25</t>
  </si>
  <si>
    <t>ALQUILER LOCAL MESES DE SEPT./OCT. 2023</t>
  </si>
  <si>
    <t>CXP00126114</t>
  </si>
  <si>
    <t>CONTR.0286-26</t>
  </si>
  <si>
    <t>ALQUILER CORRESP AL MES DE NOV/DIC 2023</t>
  </si>
  <si>
    <t>00105186076</t>
  </si>
  <si>
    <t>ANTONIO  MORENO MATEO</t>
  </si>
  <si>
    <t>CXP00127844</t>
  </si>
  <si>
    <t>CONTRS.0405/0262-11</t>
  </si>
  <si>
    <t>00105227714</t>
  </si>
  <si>
    <t>CARMEN ENICIA CHEVALIER CARABALLO</t>
  </si>
  <si>
    <t>CXP00128011</t>
  </si>
  <si>
    <t>B1500000842</t>
  </si>
  <si>
    <t>CXP00127782</t>
  </si>
  <si>
    <t>B1500000140.</t>
  </si>
  <si>
    <t>00105275713</t>
  </si>
  <si>
    <t>HIVES ALTAGRACIA LAZALA POLANCO</t>
  </si>
  <si>
    <t>PAG00330216</t>
  </si>
  <si>
    <t>ALQUILER LOCAL MES DE JUNIO/2014</t>
  </si>
  <si>
    <t>00105779854</t>
  </si>
  <si>
    <t xml:space="preserve"> DIFELINA  GERMANIA RIVERA FERREIRA</t>
  </si>
  <si>
    <t>CXP00127930</t>
  </si>
  <si>
    <t>CXP00125220</t>
  </si>
  <si>
    <t xml:space="preserve"> CONTR. 0751-5</t>
  </si>
  <si>
    <t>CXP00126777</t>
  </si>
  <si>
    <t>CONTR-0751-6</t>
  </si>
  <si>
    <t>00106249113</t>
  </si>
  <si>
    <t>ALONSO MARTE DE PAULA</t>
  </si>
  <si>
    <t>CXP00126943</t>
  </si>
  <si>
    <t>CONTR. 0967-43</t>
  </si>
  <si>
    <t>00106500259</t>
  </si>
  <si>
    <t>BERNARDO ABA SANTANA AQUINO</t>
  </si>
  <si>
    <t>CXP00127544</t>
  </si>
  <si>
    <t>00107272874</t>
  </si>
  <si>
    <t>KENNIA ALICIA LALANE MATOS</t>
  </si>
  <si>
    <t>CXP00128322</t>
  </si>
  <si>
    <t>CONTR. O-053/0169-5</t>
  </si>
  <si>
    <t>CUBICACION #5, PRESUPUESTO REFORMULADO</t>
  </si>
  <si>
    <t>00107718801</t>
  </si>
  <si>
    <t>HECTOR  DARIO JIMENEZ GOMEZ</t>
  </si>
  <si>
    <t>CXP00127513</t>
  </si>
  <si>
    <t>CONTR.0741-2</t>
  </si>
  <si>
    <t>CUBICACION #2 PRESUP. REFORMULADO</t>
  </si>
  <si>
    <t>00107720849</t>
  </si>
  <si>
    <t>RODOLFO HERMINIO PEREZ MOTA</t>
  </si>
  <si>
    <t>CXP00127283</t>
  </si>
  <si>
    <t>00107746034</t>
  </si>
  <si>
    <t>ANGEL MARIA SEGURA SOTO</t>
  </si>
  <si>
    <t>CXP00125086</t>
  </si>
  <si>
    <t>CONTRS-0047/2062-14</t>
  </si>
  <si>
    <t>CXP00127552</t>
  </si>
  <si>
    <t>00107995227</t>
  </si>
  <si>
    <t>EULOGIA VASQUEZ PEREZ</t>
  </si>
  <si>
    <t>CXP00127964</t>
  </si>
  <si>
    <t>B1500000557</t>
  </si>
  <si>
    <t>ALQUILER LOCAL MES DE AGOSTO/2014</t>
  </si>
  <si>
    <t>00108668351</t>
  </si>
  <si>
    <t>RAMON ANTONIO SOTO</t>
  </si>
  <si>
    <t>CXP00124400</t>
  </si>
  <si>
    <t>CONTR. 0670-75</t>
  </si>
  <si>
    <t>ALQUILER LOCAL,CORRESP. MES DE SEPT. Y OCTUB. 2023</t>
  </si>
  <si>
    <t>CXP00126719</t>
  </si>
  <si>
    <t xml:space="preserve"> CONTR. 0670-76</t>
  </si>
  <si>
    <t>CXP00124402</t>
  </si>
  <si>
    <t>CONTR. 00644-72</t>
  </si>
  <si>
    <t>ALQ. LOCAL CORRESP. A LOS MESES SEPT. Y OCT./2023</t>
  </si>
  <si>
    <t>CXP00126449</t>
  </si>
  <si>
    <t>CONTR. 0644-73</t>
  </si>
  <si>
    <t>ALQUILER LOCAL, CORRESP.MES DE NOV Y DICIEMBR.2023</t>
  </si>
  <si>
    <t>CXP00126880</t>
  </si>
  <si>
    <t>CONTR-1254-72</t>
  </si>
  <si>
    <t>CXP00126882</t>
  </si>
  <si>
    <t>CONTR-1254-73</t>
  </si>
  <si>
    <t>CXP00126887</t>
  </si>
  <si>
    <t xml:space="preserve"> CONTR. 0650-7</t>
  </si>
  <si>
    <t>CXP00126890</t>
  </si>
  <si>
    <t xml:space="preserve"> CONTR. 0650-8</t>
  </si>
  <si>
    <t>00108911538</t>
  </si>
  <si>
    <t>MARIA  CRISTINA DIAZ SANTANA</t>
  </si>
  <si>
    <t>CXP00127371</t>
  </si>
  <si>
    <t>CONTR.0085-DEPOSITOS</t>
  </si>
  <si>
    <t>DEPOSITOS</t>
  </si>
  <si>
    <t>CXP00127372</t>
  </si>
  <si>
    <t xml:space="preserve"> CONTR.0085-1</t>
  </si>
  <si>
    <t>1RA. CUBICACION</t>
  </si>
  <si>
    <t>REPARACION BUTACAS</t>
  </si>
  <si>
    <t>00109145995</t>
  </si>
  <si>
    <t>DANIEL  ALBERTO DIFO RODRIGUEZ</t>
  </si>
  <si>
    <t>CXP00127778</t>
  </si>
  <si>
    <t>00109181404</t>
  </si>
  <si>
    <t>CARMEN DELIA MOQUEA GENAO</t>
  </si>
  <si>
    <t>CXP00127547</t>
  </si>
  <si>
    <t>CXP00127550</t>
  </si>
  <si>
    <t>00110192366</t>
  </si>
  <si>
    <t>FELIPE ARTURO ACOSTA HERASME</t>
  </si>
  <si>
    <t>CXP00127536</t>
  </si>
  <si>
    <t>B1500000262</t>
  </si>
  <si>
    <t>CXP00128073</t>
  </si>
  <si>
    <t>B1500000267</t>
  </si>
  <si>
    <t>SERVICIO DE TRANSMISION PUBLICIDAD CAPSULAS INFOR</t>
  </si>
  <si>
    <t>00110939758</t>
  </si>
  <si>
    <t>MARIA MIGUELINA ROSA BIBIECA</t>
  </si>
  <si>
    <t>CXP00127855</t>
  </si>
  <si>
    <t>CONTRS.0513/2084-21</t>
  </si>
  <si>
    <t>CUBICACION #21, PRESUPUESTO REFORMULADO</t>
  </si>
  <si>
    <t>SERV. TRANS. PUB. "CAPSULAS INF:VERSION REV. EDUC"</t>
  </si>
  <si>
    <t>CXP00127921</t>
  </si>
  <si>
    <t>CXP00128338</t>
  </si>
  <si>
    <t>CONTRS.0171/2273-24</t>
  </si>
  <si>
    <t>CUBICACION #24 PRESUPUESTO REFORMULADO</t>
  </si>
  <si>
    <t>00111616561</t>
  </si>
  <si>
    <t>JUDITH CRUZ GARCIA</t>
  </si>
  <si>
    <t>CXP00127170</t>
  </si>
  <si>
    <t>CONTR.O-049/260-11</t>
  </si>
  <si>
    <t>CXP00125104</t>
  </si>
  <si>
    <t>CONTR. 0749-5</t>
  </si>
  <si>
    <t>CXP00126899</t>
  </si>
  <si>
    <t>CONTR0749-6-</t>
  </si>
  <si>
    <t>00111662219</t>
  </si>
  <si>
    <t>SANDINO GARCIA FERRERAS</t>
  </si>
  <si>
    <t>CXP00125571</t>
  </si>
  <si>
    <t>00111681128</t>
  </si>
  <si>
    <t>PILAR ANTONIO  PEREZ ADAMEZ</t>
  </si>
  <si>
    <t>MIED-144888</t>
  </si>
  <si>
    <t>CONTR.O-0380-ANTICIP</t>
  </si>
  <si>
    <t>00111728259</t>
  </si>
  <si>
    <t>CARLOS AMADO NIN CAVALLO</t>
  </si>
  <si>
    <t>CXP00128340</t>
  </si>
  <si>
    <t>CONTRS.0296/0323-21</t>
  </si>
  <si>
    <t>00111880571</t>
  </si>
  <si>
    <t>ENRYS  REYES ALGARROBO</t>
  </si>
  <si>
    <t>CXP00127118</t>
  </si>
  <si>
    <t>CONTR.0079-DEPOSITOS</t>
  </si>
  <si>
    <t>CXP00127120</t>
  </si>
  <si>
    <t>CONTR.0079-1</t>
  </si>
  <si>
    <t>00112088208</t>
  </si>
  <si>
    <t>MARIA  ELISA RODRIGUEZ GUERRERO</t>
  </si>
  <si>
    <t>CXP00127551</t>
  </si>
  <si>
    <t>CONTR. I-0015</t>
  </si>
  <si>
    <t>80% 1ER PAGO COMP´RA TERRENO</t>
  </si>
  <si>
    <t>00112224985</t>
  </si>
  <si>
    <t>SANTO  DE LA ROSA SORIANO</t>
  </si>
  <si>
    <t>CXP00127734</t>
  </si>
  <si>
    <t>CONTR.4544-#1</t>
  </si>
  <si>
    <t>CUBICACION # CORTE</t>
  </si>
  <si>
    <t>00113156327</t>
  </si>
  <si>
    <t>EDWIN ROGELIO REYNOSO PEÑA</t>
  </si>
  <si>
    <t>CXP00124500</t>
  </si>
  <si>
    <t>CONTR.1487 Y 0013-72</t>
  </si>
  <si>
    <t>CXP00126750</t>
  </si>
  <si>
    <t>CONTR.1487 Y 0013-73</t>
  </si>
  <si>
    <t>SERV. TRANS. PUB. "CAPSULAS INF: VERSION R. EDUCA"</t>
  </si>
  <si>
    <t>00113473797</t>
  </si>
  <si>
    <t>HUMBERTO MANUEL LANTIGUA BALBUENA</t>
  </si>
  <si>
    <t>CXP00128319</t>
  </si>
  <si>
    <t>CONTR.0118/0125-22</t>
  </si>
  <si>
    <t>CXP00126040</t>
  </si>
  <si>
    <t>CONTR. 0058-8</t>
  </si>
  <si>
    <t>CXP00126043</t>
  </si>
  <si>
    <t>CONTR. 0058-9</t>
  </si>
  <si>
    <t>ALQUILER CORRESP A LOS MESES DE OCT Y NOV  2023.</t>
  </si>
  <si>
    <t>SERVICIOS DE REFRIGERIO ,ALMUERZO Y ALQUILER</t>
  </si>
  <si>
    <t>SERVICIOS DE ,ALIMENTACION,Y ALQUILER</t>
  </si>
  <si>
    <t>SERVICIOS DE REFRIGERIO Y ALQUILERES</t>
  </si>
  <si>
    <t>SERVICIO DE REFRIGERIO,ALMUERZO Y ALQUILER</t>
  </si>
  <si>
    <t>SERICIOS DE REFRIGERIO Y ALQUILER</t>
  </si>
  <si>
    <t>SERVICIOS DE REFRIGERIO,ALMUERZO Y ALQUILER</t>
  </si>
  <si>
    <t>SERVICIO DE TRANSMISION PUBLICIDAD CAP.INFORMATIVA</t>
  </si>
  <si>
    <t>00114085848</t>
  </si>
  <si>
    <t>JOSE RAUL GOMEZ ABREU</t>
  </si>
  <si>
    <t>CXP00127363</t>
  </si>
  <si>
    <t>CONTRS.O-139/0299-21</t>
  </si>
  <si>
    <t>00114893993</t>
  </si>
  <si>
    <t>CXP00127174</t>
  </si>
  <si>
    <t>CXP00124250</t>
  </si>
  <si>
    <t xml:space="preserve"> CONTR. 12328-25</t>
  </si>
  <si>
    <t>ALQUILER LOCAL SEPTIEMBRE 2023</t>
  </si>
  <si>
    <t>CXP00125232</t>
  </si>
  <si>
    <t xml:space="preserve"> CONTR. 12328-26</t>
  </si>
  <si>
    <t>ALQ. LOCAL, OCTUBRE Y NOVIEMBRE 2023</t>
  </si>
  <si>
    <t>ED00013168</t>
  </si>
  <si>
    <t>00115518045</t>
  </si>
  <si>
    <t>MARIA ISABEL MORALES MENDEZ</t>
  </si>
  <si>
    <t>CXP00127939</t>
  </si>
  <si>
    <t>CONTR.0471-2</t>
  </si>
  <si>
    <t>CUBICACION No.2</t>
  </si>
  <si>
    <t>00115585291</t>
  </si>
  <si>
    <t>ERIS CAROLINA PASCUAL R. DE ROSARIO</t>
  </si>
  <si>
    <t>CXP00127846</t>
  </si>
  <si>
    <t>CONTR.000157-1</t>
  </si>
  <si>
    <t>PERIODO DEL 1 DE JUNIO AL 31 DE JULIO 2018</t>
  </si>
  <si>
    <t>00116439753</t>
  </si>
  <si>
    <t>CARLOS MODESTO NAVARRO INOA</t>
  </si>
  <si>
    <t>CXP00127063</t>
  </si>
  <si>
    <t>CONTR.0420-2</t>
  </si>
  <si>
    <t>00116707399</t>
  </si>
  <si>
    <t>MILDRED ALTAGRACIA HERNANDEZ LOPEZ</t>
  </si>
  <si>
    <t>MIED-144915</t>
  </si>
  <si>
    <t>CONTR.O-0356-ANTICIP</t>
  </si>
  <si>
    <t>SERVICIOS PROFESIONALES,SEPT/12</t>
  </si>
  <si>
    <t>CUBICACION N°1</t>
  </si>
  <si>
    <t>00117040899</t>
  </si>
  <si>
    <t>GRISELDA ALICIA ROSARIO BELTRE</t>
  </si>
  <si>
    <t>CXP00128317</t>
  </si>
  <si>
    <t>CONTR.0660/2114-26</t>
  </si>
  <si>
    <t>CUBICACION #26, PRESUPUESTO REFORMULADO</t>
  </si>
  <si>
    <t>00117161257</t>
  </si>
  <si>
    <t>YAN CARLOS CASTILLO DE LA CRUZ</t>
  </si>
  <si>
    <t>CXP00128325</t>
  </si>
  <si>
    <t>CONTRS.0117/0292-31</t>
  </si>
  <si>
    <t>00117331975</t>
  </si>
  <si>
    <t>FERLENNY ZORRILLA GONZALEZ</t>
  </si>
  <si>
    <t>CXP00128288</t>
  </si>
  <si>
    <t>CONTRS.0237/306-16</t>
  </si>
  <si>
    <t>CXP00128324</t>
  </si>
  <si>
    <t>CONTR.0119/0177-34</t>
  </si>
  <si>
    <t>00118730688</t>
  </si>
  <si>
    <t>FRANCINA GISSEL ELIVO URBINO</t>
  </si>
  <si>
    <t>CXP00127289</t>
  </si>
  <si>
    <t>CONTR.121-2</t>
  </si>
  <si>
    <t>CXP00128334</t>
  </si>
  <si>
    <t>CONTR.O-012-2</t>
  </si>
  <si>
    <t>00119428902</t>
  </si>
  <si>
    <t>Yanina Odette Hierro Estévez</t>
  </si>
  <si>
    <t>CXP00121280</t>
  </si>
  <si>
    <t>CONTRATACION DE SERVICIOS DE CATERING, P/EL ENCUEN</t>
  </si>
  <si>
    <t>CXP00126018</t>
  </si>
  <si>
    <t>CONTR. 0668-7</t>
  </si>
  <si>
    <t>NCR0002592</t>
  </si>
  <si>
    <t>CONTR. 0668-7-NULO</t>
  </si>
  <si>
    <t>ERROR EN ITBIS</t>
  </si>
  <si>
    <t>SERVICIOS DE DECORACION ,ARREGLOS FLORALES</t>
  </si>
  <si>
    <t>CXP00127841</t>
  </si>
  <si>
    <t>CONTR.0533-4</t>
  </si>
  <si>
    <t>CUBICACION #4 Y ADICIONAL</t>
  </si>
  <si>
    <t>ALQUILER LOCAL DESDE 25 JULUIO AL 25 AGOSTO/2014</t>
  </si>
  <si>
    <t>ALQUILER LOCAL AGOSTO Y SEPT./2014</t>
  </si>
  <si>
    <t>ALQUILER LOCAL  JULIO/2014</t>
  </si>
  <si>
    <t>CXP00127211</t>
  </si>
  <si>
    <t xml:space="preserve"> CONTR. 0347-16</t>
  </si>
  <si>
    <t>CXP00127213</t>
  </si>
  <si>
    <t xml:space="preserve"> CONTR. 0347-17</t>
  </si>
  <si>
    <t>CXP00124397</t>
  </si>
  <si>
    <t>CONTR.6051-22</t>
  </si>
  <si>
    <t>ALQUILER LOCAL, CORRESP. MES DE SEPT.Y OCTUBR.2023</t>
  </si>
  <si>
    <t>CXP00126730</t>
  </si>
  <si>
    <t>CONTR.6051-23</t>
  </si>
  <si>
    <t>SUM. ALIM. ESC. PAE-REAL, 2DA. NOV/12</t>
  </si>
  <si>
    <t>SUM. ALIM. ESC. PAE-REAL, 1RA. NOV/2012</t>
  </si>
  <si>
    <t>CXP00001260</t>
  </si>
  <si>
    <t>CXP00127612</t>
  </si>
  <si>
    <t>CONTR. 12325-21</t>
  </si>
  <si>
    <t>01000902625</t>
  </si>
  <si>
    <t>SUGEIDY KARINA NUÑEZ LUGO</t>
  </si>
  <si>
    <t>CXP00126467</t>
  </si>
  <si>
    <t>CONTR. 0056-2023-2</t>
  </si>
  <si>
    <t>01100437548</t>
  </si>
  <si>
    <t>JHON   MANUEL MELO VALLEJO</t>
  </si>
  <si>
    <t>CXP00128037</t>
  </si>
  <si>
    <t>CONTR. 0041-2023-4</t>
  </si>
  <si>
    <t>01200236501</t>
  </si>
  <si>
    <t>JOSE BERNARDO ESCALANTE MATEO</t>
  </si>
  <si>
    <t>CXP00127937</t>
  </si>
  <si>
    <t>CONTR.0457-2</t>
  </si>
  <si>
    <t>MIED-144909</t>
  </si>
  <si>
    <t>CONTR.O-0496-ANTICIP</t>
  </si>
  <si>
    <t>01200535878</t>
  </si>
  <si>
    <t>EDWAL ALCANTARA ALCANTARA</t>
  </si>
  <si>
    <t>CXP00127736</t>
  </si>
  <si>
    <t>CONTR.O-0159/0322-2</t>
  </si>
  <si>
    <t>CUBICACION #2, PRESUPUESTO REFORMULADO</t>
  </si>
  <si>
    <t>CXP00123198</t>
  </si>
  <si>
    <t>CONTR-0614-72</t>
  </si>
  <si>
    <t>CXP00124300</t>
  </si>
  <si>
    <t>CONTR-0614-73</t>
  </si>
  <si>
    <t>CXP00124415</t>
  </si>
  <si>
    <t>CONTR. 1224-68*</t>
  </si>
  <si>
    <t>CXP00124535</t>
  </si>
  <si>
    <t>CONTR- 1345-16</t>
  </si>
  <si>
    <t>CXP00125026</t>
  </si>
  <si>
    <t>CONTR.0969 Y 0016-27</t>
  </si>
  <si>
    <t>CXP00126149</t>
  </si>
  <si>
    <t>CONTR.0614-75</t>
  </si>
  <si>
    <t>CXP00126119</t>
  </si>
  <si>
    <t>CONTR-0614-74</t>
  </si>
  <si>
    <t>CXP00126585</t>
  </si>
  <si>
    <t>CONTR- 1345-17</t>
  </si>
  <si>
    <t>CXP00126679</t>
  </si>
  <si>
    <t>CONTR.1224-69</t>
  </si>
  <si>
    <t>CXP00126632</t>
  </si>
  <si>
    <t>CONTR-0969-28</t>
  </si>
  <si>
    <t>01600014854</t>
  </si>
  <si>
    <t>MANUEL MEJIA ALCANTARA</t>
  </si>
  <si>
    <t>CXP00127765</t>
  </si>
  <si>
    <t>CXP00127365</t>
  </si>
  <si>
    <t>CONTRS.0244/240-16</t>
  </si>
  <si>
    <t>PUBLICIDAD DEL 01 DE ENERO AL 28 FEBRERO 2019</t>
  </si>
  <si>
    <t>01800416818</t>
  </si>
  <si>
    <t>SAMUEL REYES FELIZ</t>
  </si>
  <si>
    <t>CXP00127947</t>
  </si>
  <si>
    <t>CONTR.9575-1</t>
  </si>
  <si>
    <t>CUBICACION #1CORTE</t>
  </si>
  <si>
    <t>CXP00127789</t>
  </si>
  <si>
    <t>CONTR.1187/00281-4</t>
  </si>
  <si>
    <t>CUBICACION #4</t>
  </si>
  <si>
    <t>02300962384</t>
  </si>
  <si>
    <t>OSCAR LUIS MERCEDES VALDEZ</t>
  </si>
  <si>
    <t>CXP00127728</t>
  </si>
  <si>
    <t>CONTR.2070-12</t>
  </si>
  <si>
    <t>SERV. DE PUBLICIDAD Y PROG. DEL 1/2/19 AL 31/3/19</t>
  </si>
  <si>
    <t>02400108318</t>
  </si>
  <si>
    <t>ANADINA CORNELIO</t>
  </si>
  <si>
    <t>CXP00124559</t>
  </si>
  <si>
    <t>CONTR.A-000050/2023</t>
  </si>
  <si>
    <t>DOS DEPÓSITOS (ALQUILER)</t>
  </si>
  <si>
    <t>CXP00124560</t>
  </si>
  <si>
    <t>CONTR.A-000050-1</t>
  </si>
  <si>
    <t>ALQUILER LOCAL MESES AGOSTO/OCTUBRE 2023</t>
  </si>
  <si>
    <t>CXP00126457</t>
  </si>
  <si>
    <t>CONTR.A-000050-2</t>
  </si>
  <si>
    <t>ALQ. LOCAL, NOVIEMBRE-DICIEMBRE 2023</t>
  </si>
  <si>
    <t>CXP00125015</t>
  </si>
  <si>
    <t>CONTR. 1412 Y 621-55</t>
  </si>
  <si>
    <t>CXP00126987</t>
  </si>
  <si>
    <t>CONTR. 1412 Y 621-56</t>
  </si>
  <si>
    <t>SERVICIO DE TRANSM.PUBLIC.CAPSULAS INFORMATIVAS</t>
  </si>
  <si>
    <t>SERV. TRANS. PUBL.  "CAPSULAS INFORMATIVAS: V.R.E"</t>
  </si>
  <si>
    <t>SERV. TRANS. PUB. CAPSULAS INF: VERSION REV. EDUC"</t>
  </si>
  <si>
    <t>03100811573</t>
  </si>
  <si>
    <t>JOSE  ALBERTO  DIAZ GUZMAN</t>
  </si>
  <si>
    <t>CXP00126409</t>
  </si>
  <si>
    <t>CONTR.O-051-2</t>
  </si>
  <si>
    <t>03100962806</t>
  </si>
  <si>
    <t>FRANCISCO  ALBERTO PEREYRA CABRERA</t>
  </si>
  <si>
    <t>CXP00127387</t>
  </si>
  <si>
    <t>CONTR.0221-16 FINAL</t>
  </si>
  <si>
    <t>CUBICACION #16 FINAL</t>
  </si>
  <si>
    <t>SERVICIO DE DIFUSION DE ANALISIS Y COMENTARIOS</t>
  </si>
  <si>
    <t>03101431637</t>
  </si>
  <si>
    <t>FRANCISCO ANTONIO SANTOS SOSA</t>
  </si>
  <si>
    <t>CXP00126066</t>
  </si>
  <si>
    <t>CONTR. 0076-2023 -01</t>
  </si>
  <si>
    <t>ALQUILER DE LOCAL, MESES DE SEPT, OCT Y NOV 2023</t>
  </si>
  <si>
    <t>NCR0002591</t>
  </si>
  <si>
    <t>CONTR. 0076-2023-01</t>
  </si>
  <si>
    <t>NULO POR ERROR EN MONTO</t>
  </si>
  <si>
    <t>03104070317</t>
  </si>
  <si>
    <t>JULIE BELLIARD FERNANDEZ</t>
  </si>
  <si>
    <t>MIED-144920</t>
  </si>
  <si>
    <t>CONTR.O-0359-ANTICIP</t>
  </si>
  <si>
    <t>CUBICACION # 1</t>
  </si>
  <si>
    <t>ALQUILER LOCAL  OCT./2012</t>
  </si>
  <si>
    <t>MIED-172436</t>
  </si>
  <si>
    <t>CONTRS.0101/363-16</t>
  </si>
  <si>
    <t>SERV. PUB. COMENTARIOS ALUSIVOS AL MINERD</t>
  </si>
  <si>
    <t>03700113875</t>
  </si>
  <si>
    <t>RAMON ANTONIO SILVERIO PEN</t>
  </si>
  <si>
    <t>CXP00127017</t>
  </si>
  <si>
    <t>CONTRS.0635/0168-7</t>
  </si>
  <si>
    <t>CUBICACION #7 PRESUPUESTO REFORMULADO</t>
  </si>
  <si>
    <t>SERVICIO  DE DIFUSION DE ANALISIS Y COMENTARIOS</t>
  </si>
  <si>
    <t>CUBICACION # 12</t>
  </si>
  <si>
    <t>CUBICACION #15</t>
  </si>
  <si>
    <t>SUM.ALIM.URB.,MARG. 2DA.Q.SEPT./2012</t>
  </si>
  <si>
    <t>SUM. ALIM. ESC. U.M. 1RA. QUINC. NOV./2012</t>
  </si>
  <si>
    <t>PAG00388964</t>
  </si>
  <si>
    <t>ALQUILER SEPTIEMBRE Y OCTUBRE 2022</t>
  </si>
  <si>
    <t>ERROR EN COCEPTO</t>
  </si>
  <si>
    <t>CXP00127148</t>
  </si>
  <si>
    <t>CONTR.0256/2245-12</t>
  </si>
  <si>
    <t>CUBICACION #12, PRESUPUESTO REFORMULADO</t>
  </si>
  <si>
    <t>REPARACIONES VARIAS EN EL CENTRO EDUCATIVO "JIMENE</t>
  </si>
  <si>
    <t>SERVICIO PUBLICIDAD, PERIODO DEL 01/02 AL 31/03/19</t>
  </si>
  <si>
    <t>ALQUILER LOCAL PAGO UNICO CONT. #89/2012</t>
  </si>
  <si>
    <t>04700028428</t>
  </si>
  <si>
    <t>JOSE TOMAS RAMON RAMIREZ CASTILLO</t>
  </si>
  <si>
    <t>CXP00127732</t>
  </si>
  <si>
    <t>CONTR.2157-20 FINAL</t>
  </si>
  <si>
    <t>CUBICACION #20 FINAL</t>
  </si>
  <si>
    <t>04700145255</t>
  </si>
  <si>
    <t>ARIEL OMAR ROSARIO ABREU</t>
  </si>
  <si>
    <t>CXP00128040</t>
  </si>
  <si>
    <t>CONTR.O-0330/2222-21</t>
  </si>
  <si>
    <t>CUBICACION #21 PRESUP. REFORMULADO</t>
  </si>
  <si>
    <t>CXP00127751</t>
  </si>
  <si>
    <t>CONTR.0105-16</t>
  </si>
  <si>
    <t>cUBICACION #16 FIANL</t>
  </si>
  <si>
    <t>SERV. PUB. ALFABETIZACION:VERSION LIBROS-OCT</t>
  </si>
  <si>
    <t>CXP00123299</t>
  </si>
  <si>
    <t>CONTR. 00161-15</t>
  </si>
  <si>
    <t>CXP00123301</t>
  </si>
  <si>
    <t>CONTR. 00161-16</t>
  </si>
  <si>
    <t>CXP00124399</t>
  </si>
  <si>
    <t>CONTR. 00161-17</t>
  </si>
  <si>
    <t>CXP00128006</t>
  </si>
  <si>
    <t>CONTR.O-0163/0649-6</t>
  </si>
  <si>
    <t>04701499255</t>
  </si>
  <si>
    <t>BERNARDO DE JESUS ANDUJAR PAULINO</t>
  </si>
  <si>
    <t>CXP00127865</t>
  </si>
  <si>
    <t>CONTR.1691-15</t>
  </si>
  <si>
    <t>04701537542</t>
  </si>
  <si>
    <t>RAFAEL DE LEON MEDINA</t>
  </si>
  <si>
    <t>CXP00127956</t>
  </si>
  <si>
    <t>CONTR.O-138/0353-15</t>
  </si>
  <si>
    <t>CUBICACION #15, PRESUPUESTO REFORMULADO</t>
  </si>
  <si>
    <t>20% AVANCE CONTRATO #550/2010</t>
  </si>
  <si>
    <t>04701954101</t>
  </si>
  <si>
    <t>HIPOLITO EZEQUIEL HIERRO VARGAS</t>
  </si>
  <si>
    <t>CXP00127801</t>
  </si>
  <si>
    <t>CONTR.0462-2</t>
  </si>
  <si>
    <t>CXP00126889</t>
  </si>
  <si>
    <t xml:space="preserve"> CONTR. 0070-9</t>
  </si>
  <si>
    <t>PAGO  SERVICIO PUBLICIDAD Y PROPAGANDA</t>
  </si>
  <si>
    <t>04800849061</t>
  </si>
  <si>
    <t>FAISAL  ALFREDO TAUIL SANTOS</t>
  </si>
  <si>
    <t>CXP00127340</t>
  </si>
  <si>
    <t>CONTR. 0341-1</t>
  </si>
  <si>
    <t>CUBICACION #1 CORTE</t>
  </si>
  <si>
    <t>CXP00127199</t>
  </si>
  <si>
    <t>CONTR. 0501-49</t>
  </si>
  <si>
    <t>05100097087</t>
  </si>
  <si>
    <t>FELIX MANUEL SANTANA JAQUEZ</t>
  </si>
  <si>
    <t>MIED-144899</t>
  </si>
  <si>
    <t>CONTR.O-0345-ANTICIP</t>
  </si>
  <si>
    <t>SERVICIO DE REPARACION DE VEHICULO DEL MINERD</t>
  </si>
  <si>
    <t>SERVICIO DE REPARACION Y MANT.VEHICULOS DEL MINERD</t>
  </si>
  <si>
    <t>SERVICIO DE REPARACION Y MANT.DE VEHICULOS DEL MIN</t>
  </si>
  <si>
    <t>CXP00126230</t>
  </si>
  <si>
    <t>CONTR. 0739-57</t>
  </si>
  <si>
    <t>PAG00389538</t>
  </si>
  <si>
    <t>05400975180</t>
  </si>
  <si>
    <t>JOSE RAMON CEPIN LOPEZ</t>
  </si>
  <si>
    <t>CXP00127037</t>
  </si>
  <si>
    <t>CONTR.O-071/0056-15</t>
  </si>
  <si>
    <t>CUBICACION #15 PRESUPUESTO REFORMULADO</t>
  </si>
  <si>
    <t>CXP00127166</t>
  </si>
  <si>
    <t>CONTR.0175/0066-22</t>
  </si>
  <si>
    <t>05601538811</t>
  </si>
  <si>
    <t>LENMY ANTONIO CRUZ ALMONTE</t>
  </si>
  <si>
    <t>CXP00127848</t>
  </si>
  <si>
    <t>CONTRS.0529/209-14</t>
  </si>
  <si>
    <t>05601579666</t>
  </si>
  <si>
    <t>GUILLERMO EMMANUEL RIVAS POLANCO</t>
  </si>
  <si>
    <t>CXP00128279</t>
  </si>
  <si>
    <t>CONTRS.0165/2164-14</t>
  </si>
  <si>
    <t>CXP00126891</t>
  </si>
  <si>
    <t>CONTR. 0152-57</t>
  </si>
  <si>
    <t>06000133089</t>
  </si>
  <si>
    <t>RAMONCITO CALDERON</t>
  </si>
  <si>
    <t>CXP00127463</t>
  </si>
  <si>
    <t>CONTRS.0688/360-9</t>
  </si>
  <si>
    <t>06400225998</t>
  </si>
  <si>
    <t>JORGE  LUIS ESCOLASTICO OLIVO</t>
  </si>
  <si>
    <t>MIED-144914</t>
  </si>
  <si>
    <t>CONTR.O-0354-ANTICIP</t>
  </si>
  <si>
    <t>CXP00124298</t>
  </si>
  <si>
    <t>CONTR.474-0627-53</t>
  </si>
  <si>
    <t>ALQ. LOCAL CORRESP. SEPT. Y OCT./2023</t>
  </si>
  <si>
    <t>CXP00126246</t>
  </si>
  <si>
    <t>CONTR.474-0627-54</t>
  </si>
  <si>
    <t>ALQ. LOCAL, NOVIEMBRE Y DICIEMBRE 2023</t>
  </si>
  <si>
    <t>PAGO PROPAGANDA Y PUBLICIDAD</t>
  </si>
  <si>
    <t>SERVICIO DE TRANSM. PUBLICIDAD CAPSULAS INFORMATIV</t>
  </si>
  <si>
    <t>06900000883</t>
  </si>
  <si>
    <t>LORGIO DE JESUS FELIZ RAMIREZ</t>
  </si>
  <si>
    <t>CXP00127941</t>
  </si>
  <si>
    <t>CONTR.2094-16</t>
  </si>
  <si>
    <t>07100481667</t>
  </si>
  <si>
    <t>DELVINSON JULIAN MOSQUEA JORGE</t>
  </si>
  <si>
    <t>CXP00127293</t>
  </si>
  <si>
    <t>CONTRS.O-055/0271-9</t>
  </si>
  <si>
    <t>07300054991</t>
  </si>
  <si>
    <t>JUNIOR DAVID ALMONTE POLANCO.</t>
  </si>
  <si>
    <t>MIED-144921</t>
  </si>
  <si>
    <t>CONTR.O-0358-ANTICIP</t>
  </si>
  <si>
    <t>07800069564</t>
  </si>
  <si>
    <t>ELVA ROSA ROSARIO M.</t>
  </si>
  <si>
    <t>CXP00127549</t>
  </si>
  <si>
    <t>CXP00127912</t>
  </si>
  <si>
    <t>SERVICIOS DE REFRIGERIOS,ALMUERZOS Y ALQUILERES</t>
  </si>
  <si>
    <t>08100011777</t>
  </si>
  <si>
    <t>FELIX ANTONIO DIAZ POLANCO</t>
  </si>
  <si>
    <t>CXP00127878</t>
  </si>
  <si>
    <t>CONTR.0227/1383-15</t>
  </si>
  <si>
    <t>ALQUILER LOCAL ABRIL HASTA OCT./2012</t>
  </si>
  <si>
    <t>08200123795</t>
  </si>
  <si>
    <t>BENANCIA VALLEJO POLANCO</t>
  </si>
  <si>
    <t>DEPÓSITO ALQUILER LOCAL</t>
  </si>
  <si>
    <t>CXP00127818</t>
  </si>
  <si>
    <t>CONTR. A0078/2023-02</t>
  </si>
  <si>
    <t>ALQUILER LOCAL JUNIO HASTA OCT,/2012</t>
  </si>
  <si>
    <t>MIED-172172</t>
  </si>
  <si>
    <t>ADQUISICION DE MOBILIARIO ESCOLAR 2014-2015</t>
  </si>
  <si>
    <t>ADQUISICION DE MOBILIARIO ESCOLAR 2015-2016</t>
  </si>
  <si>
    <t>PAG00309118</t>
  </si>
  <si>
    <t>09300163608</t>
  </si>
  <si>
    <t>LUIS ELIGIO HILARIO CARELA VALENZUELA</t>
  </si>
  <si>
    <t>CXP00128159</t>
  </si>
  <si>
    <t>B1500000049*</t>
  </si>
  <si>
    <t>CXP00128041</t>
  </si>
  <si>
    <t>CXP00128054</t>
  </si>
  <si>
    <t>CXP00128092</t>
  </si>
  <si>
    <t>CXP00127986</t>
  </si>
  <si>
    <t>CXP00128051</t>
  </si>
  <si>
    <t>CXP00128062</t>
  </si>
  <si>
    <t>CXP00127168</t>
  </si>
  <si>
    <t>CONTR.0657/4241-9</t>
  </si>
  <si>
    <t>CXP00128033</t>
  </si>
  <si>
    <t>CONTRS.0198/0295-22</t>
  </si>
  <si>
    <t>SERVICIO DE TRANSMISION PUBLICIDAD EN EL PROGRAMA</t>
  </si>
  <si>
    <t>SERVICIO DE TRANSMISION PUBLICIDAD EDUCACION PRESE</t>
  </si>
  <si>
    <t>COMPRA DE OFRENDAS FLORALES,CENTRO DE MESA Y ARREG</t>
  </si>
  <si>
    <t>COMPRA DE CORSAGE Y UNA OFRENDA FLORAL</t>
  </si>
  <si>
    <t>CXP00124683</t>
  </si>
  <si>
    <t>E450000021217</t>
  </si>
  <si>
    <t>CXP00125333</t>
  </si>
  <si>
    <t>B1500192045</t>
  </si>
  <si>
    <t>CXP00125391</t>
  </si>
  <si>
    <t>B1500182112</t>
  </si>
  <si>
    <t>CXP00125411</t>
  </si>
  <si>
    <t>CXP00127336</t>
  </si>
  <si>
    <t>E450000026272</t>
  </si>
  <si>
    <t>CXP00127346</t>
  </si>
  <si>
    <t>E450000026747</t>
  </si>
  <si>
    <t>CXP00127351</t>
  </si>
  <si>
    <t>E450000026661</t>
  </si>
  <si>
    <t>CXP00127366</t>
  </si>
  <si>
    <t>E450000026270</t>
  </si>
  <si>
    <t>CXP00127367</t>
  </si>
  <si>
    <t>E450000027260</t>
  </si>
  <si>
    <t>CXP00127368</t>
  </si>
  <si>
    <t>E450000027049</t>
  </si>
  <si>
    <t>CXP00127373</t>
  </si>
  <si>
    <t>E450000026841</t>
  </si>
  <si>
    <t>CXP00127374</t>
  </si>
  <si>
    <t>E450000026503</t>
  </si>
  <si>
    <t>CXP00127375</t>
  </si>
  <si>
    <t>E450000026680</t>
  </si>
  <si>
    <t>CXP00127376</t>
  </si>
  <si>
    <t>E450000026644</t>
  </si>
  <si>
    <t>CXP00127377</t>
  </si>
  <si>
    <t>E450000027284</t>
  </si>
  <si>
    <t>CXP00127378</t>
  </si>
  <si>
    <t>E450000027230</t>
  </si>
  <si>
    <t>CXP00127379</t>
  </si>
  <si>
    <t>E450000027135</t>
  </si>
  <si>
    <t>CXP00127385</t>
  </si>
  <si>
    <t>E450000026781</t>
  </si>
  <si>
    <t>CXP00127386</t>
  </si>
  <si>
    <t>E450000026803</t>
  </si>
  <si>
    <t>CXP00127389</t>
  </si>
  <si>
    <t>E450000027272</t>
  </si>
  <si>
    <t>CXP00127724</t>
  </si>
  <si>
    <t>E450000027215</t>
  </si>
  <si>
    <t>PAG00394547</t>
  </si>
  <si>
    <t>SERVICIO DE PUBLIC.ANUNCIOS  ALUSIVOS AL   MINERD</t>
  </si>
  <si>
    <t>SERVICIO DE PUBLICACION DE CONVOCATORIA A LICITACI</t>
  </si>
  <si>
    <t>CXP00127932</t>
  </si>
  <si>
    <t>B1500005259</t>
  </si>
  <si>
    <t>SERVICIOS DE PUBLICIDAD PARA PUBLICACIONES, INFORM</t>
  </si>
  <si>
    <t>SERVICIO DE PUBLICACION DE ANUNCIOS</t>
  </si>
  <si>
    <t>SERVICIOS DE PUBLICACION DE ANUNCIOS ALUSIVOS AL M</t>
  </si>
  <si>
    <t>PAG00387207</t>
  </si>
  <si>
    <t>PAG00388935</t>
  </si>
  <si>
    <t>SERVICIO DE MANTENIMIENTO Y REPARACION DE VEHICULO</t>
  </si>
  <si>
    <t>CXP00125689</t>
  </si>
  <si>
    <t>B1500012952</t>
  </si>
  <si>
    <t>ADQUISICION DE VEHICULOS DE MOTOR.</t>
  </si>
  <si>
    <t>ADQUISICION  DE MOBILIARIO ESCOLAR</t>
  </si>
  <si>
    <t>PAG00315830</t>
  </si>
  <si>
    <t>PAG00251270</t>
  </si>
  <si>
    <t>PAG00254211</t>
  </si>
  <si>
    <t>PAG00379044</t>
  </si>
  <si>
    <t>CXP00126422</t>
  </si>
  <si>
    <t>B1500008850</t>
  </si>
  <si>
    <t>RENOVACION ANUAL 2023-2024</t>
  </si>
  <si>
    <t>CXP00127924</t>
  </si>
  <si>
    <t>B1500008982</t>
  </si>
  <si>
    <t>SERVICIO DE PUBLICACION</t>
  </si>
  <si>
    <t>PAG00373512</t>
  </si>
  <si>
    <t>PAG00377715</t>
  </si>
  <si>
    <t>PAG00380542</t>
  </si>
  <si>
    <t>POR FALTA DE DOCUMENTACION</t>
  </si>
  <si>
    <t>SERV. ALQUILER DE VEHICULO PARA USO DEL MINERD</t>
  </si>
  <si>
    <t>SERVICIO DE ALQUILER VEHICULO PARA USO DEL MINERD</t>
  </si>
  <si>
    <t>SERVICIO DE ALQUILER DE VEHICULOS PARA USO  MINERD</t>
  </si>
  <si>
    <t>SERVICIO DE ALQUILER DE AUTOBUSES</t>
  </si>
  <si>
    <t>SERVICIO DE ALQUILER DE VEHICULOS DEL MINERD</t>
  </si>
  <si>
    <t>SERVICIO DE SALON.</t>
  </si>
  <si>
    <t>PAG00313855</t>
  </si>
  <si>
    <t>ADQUISICION DE MOBILIARIO</t>
  </si>
  <si>
    <t>IMPRESIONES ADICIONALES DE DOCUMENTOS</t>
  </si>
  <si>
    <t>PAG00284696</t>
  </si>
  <si>
    <t>MIED-172718</t>
  </si>
  <si>
    <t>B1500001146</t>
  </si>
  <si>
    <t>MIED-173268</t>
  </si>
  <si>
    <t>B1500001158</t>
  </si>
  <si>
    <t>MIED-173269</t>
  </si>
  <si>
    <t>B1500001159</t>
  </si>
  <si>
    <t>MIED-173272</t>
  </si>
  <si>
    <t>B1500001160</t>
  </si>
  <si>
    <t>MIED-173274</t>
  </si>
  <si>
    <t>B1500001163</t>
  </si>
  <si>
    <t>MIED-173275</t>
  </si>
  <si>
    <t>B1500001175</t>
  </si>
  <si>
    <t>MIED-173276</t>
  </si>
  <si>
    <t>B1500001183</t>
  </si>
  <si>
    <t>NCR0002667</t>
  </si>
  <si>
    <t>B1500001175. NULA</t>
  </si>
  <si>
    <t>NULA POR ERROR EN MONTO</t>
  </si>
  <si>
    <t>CXP00128305</t>
  </si>
  <si>
    <t>CONTR. 0075- ANTIC</t>
  </si>
  <si>
    <t>NCR0002659</t>
  </si>
  <si>
    <t>B1500001175-NULA</t>
  </si>
  <si>
    <t>ANULADA POR MONTO</t>
  </si>
  <si>
    <t>CXP00128303</t>
  </si>
  <si>
    <t>CONTR. 0075- ANTICPO</t>
  </si>
  <si>
    <t>CXP00128199</t>
  </si>
  <si>
    <t>SERVICIO DE IMPRESION DE LIBRO DE TEXTOS</t>
  </si>
  <si>
    <t>PAG00377654</t>
  </si>
  <si>
    <t>PAG00370255</t>
  </si>
  <si>
    <t>CXP00080267</t>
  </si>
  <si>
    <t>PAGO SERVICIOS PUBLICIDAD Y PROPAGANDA</t>
  </si>
  <si>
    <t>CXP00125496</t>
  </si>
  <si>
    <t>B1500005362</t>
  </si>
  <si>
    <t>SERVICIO DE PUBLICACION, 04 Y 05 DE OCTUBRE 2023.</t>
  </si>
  <si>
    <t>CXP00125498</t>
  </si>
  <si>
    <t>B1500005387</t>
  </si>
  <si>
    <t>SERVICIO DE PUBLICACION, 16 Y 17 DE OCTUBRE 2023.</t>
  </si>
  <si>
    <t>CXP00126605</t>
  </si>
  <si>
    <t>B1500005437</t>
  </si>
  <si>
    <t>SERVICIOS DE PUBLICACION DE AVISO DE CONVOCATORIA</t>
  </si>
  <si>
    <t>CXP00126606</t>
  </si>
  <si>
    <t>B1500005438</t>
  </si>
  <si>
    <t>CXP00126607</t>
  </si>
  <si>
    <t>B1500005414</t>
  </si>
  <si>
    <t>CXP00126608</t>
  </si>
  <si>
    <t>B1500005440</t>
  </si>
  <si>
    <t>SERVICIO DE PUBLICACION DE ANUNCIOS ALUSIVOS AL MI</t>
  </si>
  <si>
    <t>REUNION QUE SOSTUVO LA MINISTRA DE EDUCACION</t>
  </si>
  <si>
    <t>COMPRA DE DOS UND.COLECTORA DE DATOS</t>
  </si>
  <si>
    <t>101132841</t>
  </si>
  <si>
    <t>TRANSAMERICA HOTELES, SAS</t>
  </si>
  <si>
    <t>ED00012644</t>
  </si>
  <si>
    <t>101148691</t>
  </si>
  <si>
    <t>HYL, S.A.</t>
  </si>
  <si>
    <t>PAG00350622</t>
  </si>
  <si>
    <t>SERVICIO DE ALQUILER DE JEEPETA</t>
  </si>
  <si>
    <t>101157382</t>
  </si>
  <si>
    <t>IMPORTADORA K &amp; G, S.A.S</t>
  </si>
  <si>
    <t>CXP00128236</t>
  </si>
  <si>
    <t>E450000000117</t>
  </si>
  <si>
    <t>SERV. Y/O REPARACION DE VEHICULOS DE MOTOR</t>
  </si>
  <si>
    <t>PAG00396679</t>
  </si>
  <si>
    <t>PAG00384004</t>
  </si>
  <si>
    <t>PAG00368057</t>
  </si>
  <si>
    <t>ADQUISICION DE BONOS</t>
  </si>
  <si>
    <t>PAG00294118</t>
  </si>
  <si>
    <t>PAG00348128</t>
  </si>
  <si>
    <t>101202556</t>
  </si>
  <si>
    <t>LUBRICANTES DIVERSOS, SRL</t>
  </si>
  <si>
    <t>CXP00123084</t>
  </si>
  <si>
    <t>B1500001169</t>
  </si>
  <si>
    <t>ADQ. E INST. DE BATERIAS PARA VEHICULOS DEL MINERD</t>
  </si>
  <si>
    <t>PAG00392812</t>
  </si>
  <si>
    <t>CXP00128310</t>
  </si>
  <si>
    <t>B1500000857</t>
  </si>
  <si>
    <t>101526513</t>
  </si>
  <si>
    <t>ROSARIO &amp; PICHARDO, SRL.</t>
  </si>
  <si>
    <t>PAG00355091</t>
  </si>
  <si>
    <t>PAG00355390</t>
  </si>
  <si>
    <t>MANTENIMIENTO DE 77 MANEJADORAS DE AGUA HELADA</t>
  </si>
  <si>
    <t>CXP00078034</t>
  </si>
  <si>
    <t>A010010011500000454</t>
  </si>
  <si>
    <t>CONTRATACION DE SERVICIOS Y ALOJAMIENTO E IMPRESI</t>
  </si>
  <si>
    <t>NCR0002527</t>
  </si>
  <si>
    <t>11500000454-NULA</t>
  </si>
  <si>
    <t>PARA CORREGIR CTA CONTABLE</t>
  </si>
  <si>
    <t>PAG00311052</t>
  </si>
  <si>
    <t>PAG00283988</t>
  </si>
  <si>
    <t>PAG00262960</t>
  </si>
  <si>
    <t>101549114</t>
  </si>
  <si>
    <t>AGENCIA DE VIAJES MILENA TOURS SRL.</t>
  </si>
  <si>
    <t>PAG00399469</t>
  </si>
  <si>
    <t>PAG00398663</t>
  </si>
  <si>
    <t>PAG00393192</t>
  </si>
  <si>
    <t>ALQUILER LOCAL OCTUBRE/2012</t>
  </si>
  <si>
    <t>SERVICIOS DE PASAJE AEREO Y SEGUROS DE VIAJE</t>
  </si>
  <si>
    <t>101566558</t>
  </si>
  <si>
    <t>CARY INDUSTRIAL S A</t>
  </si>
  <si>
    <t>PAG00310841</t>
  </si>
  <si>
    <t>101577878</t>
  </si>
  <si>
    <t>Susana Hermanos, SRL</t>
  </si>
  <si>
    <t>CXP00096290</t>
  </si>
  <si>
    <t>B1500000040*</t>
  </si>
  <si>
    <t>ADQ. DE MATERIALES ELECTRICOS DE REDES Y FERRETERO</t>
  </si>
  <si>
    <t>ALQUILER DE VEHICULO</t>
  </si>
  <si>
    <t>CARGOS POR DAÑOS VEHICULOS ALQUILADOS</t>
  </si>
  <si>
    <t>SERVICIO DE ALQUILER DE CAMIONETA. P/ EL MINERD</t>
  </si>
  <si>
    <t>SERVICIO DE ALQUILER DE JEEPETA,PARA EL USO MINERD</t>
  </si>
  <si>
    <t>SERVICIO DE ALQUILER DE CAMIONETAS,PARA USO DEL MI</t>
  </si>
  <si>
    <t>SERVICIO DE ALQUILER DE CAMIONETA Y JEEPETA</t>
  </si>
  <si>
    <t>SERVICIO DE ALQUILER DE CAMIONETAS Y JEEPETA</t>
  </si>
  <si>
    <t>SERVICIO ALQUILER DE JEEPETA,USO MINERD</t>
  </si>
  <si>
    <t>SERVICIO DE ALQUILERES DE VEHICULOS PARA USO DEL M</t>
  </si>
  <si>
    <t>SERVICIO ALQUILER VEHICULOS PARA USO DEL MINERD</t>
  </si>
  <si>
    <t>SERV. ALQUILER VEHICULOS PARA USO DEL MINERD</t>
  </si>
  <si>
    <t>SERVICIO DE ALQUILER DE VEHICULOS</t>
  </si>
  <si>
    <t>SERVICOS ALQUILER DE VEHÍCULOS</t>
  </si>
  <si>
    <t>ALQUILER DE VEHICULOS</t>
  </si>
  <si>
    <t>SERVICIO ALQUILER DE VEHICULOS DEL MINERD</t>
  </si>
  <si>
    <t>SERVICIO DE REPARACION DE VEHICULOS  DEL MINERD</t>
  </si>
  <si>
    <t>SERVICIO DE ALQUILER DE VEHICULO DEL MINERD</t>
  </si>
  <si>
    <t>NCR0002588</t>
  </si>
  <si>
    <t>11500004689-NULA</t>
  </si>
  <si>
    <t>PARA CORREGIR REGISTRO DE FACTURA</t>
  </si>
  <si>
    <t>CXP00125951</t>
  </si>
  <si>
    <t>A010010011500004683*</t>
  </si>
  <si>
    <t>CXP00125952</t>
  </si>
  <si>
    <t>A010010011500004685*</t>
  </si>
  <si>
    <t>CXP00125954</t>
  </si>
  <si>
    <t>A010010011500004686</t>
  </si>
  <si>
    <t>CXP00125957</t>
  </si>
  <si>
    <t>A010010011500004687</t>
  </si>
  <si>
    <t>CXP00125958</t>
  </si>
  <si>
    <t>A010010011500004688</t>
  </si>
  <si>
    <t>CXP00125959</t>
  </si>
  <si>
    <t>A010010011500004689*</t>
  </si>
  <si>
    <t>ALQUILERES DE VEHICULOS PARA USO DEL MINERD</t>
  </si>
  <si>
    <t>aLQUILERES DE VEHICULOS PARA USO DEL MINERD</t>
  </si>
  <si>
    <t>PAG00373955</t>
  </si>
  <si>
    <t>PAG00371782</t>
  </si>
  <si>
    <t>PAG00399077</t>
  </si>
  <si>
    <t>PAG00393150</t>
  </si>
  <si>
    <t>PAG00391164</t>
  </si>
  <si>
    <t>PAG00388861</t>
  </si>
  <si>
    <t>PAG00386696</t>
  </si>
  <si>
    <t>PAG00383358</t>
  </si>
  <si>
    <t>PAG00381526</t>
  </si>
  <si>
    <t>PAG00379850</t>
  </si>
  <si>
    <t>PAG00378579</t>
  </si>
  <si>
    <t>PAG00377813</t>
  </si>
  <si>
    <t>ADQUISICION DE LIBROS DE TEXTOS</t>
  </si>
  <si>
    <t>SERV. TRANSM. PUBLIC. INICIO AÑ0 ESCOLAR 2013-14</t>
  </si>
  <si>
    <t>CXP00122667</t>
  </si>
  <si>
    <t>B1500050654</t>
  </si>
  <si>
    <t>CXP00122696</t>
  </si>
  <si>
    <t>B1500051491</t>
  </si>
  <si>
    <t>CXP00123799</t>
  </si>
  <si>
    <t>B1500053253</t>
  </si>
  <si>
    <t>CXP00123816</t>
  </si>
  <si>
    <t>B1500052355</t>
  </si>
  <si>
    <t>NCR0002540</t>
  </si>
  <si>
    <t>B0401776708</t>
  </si>
  <si>
    <t>CXP00125138</t>
  </si>
  <si>
    <t>B1500054137..</t>
  </si>
  <si>
    <t>CXP00128186</t>
  </si>
  <si>
    <t>E450000000785</t>
  </si>
  <si>
    <t>PAG00393180</t>
  </si>
  <si>
    <t>SERVICIOS DE PUBLICACION DE ANUNCIOS</t>
  </si>
  <si>
    <t>PAG00390411</t>
  </si>
  <si>
    <t>CXP00128193</t>
  </si>
  <si>
    <t>B1500000311</t>
  </si>
  <si>
    <t>CXP00128196</t>
  </si>
  <si>
    <t>B1500000312</t>
  </si>
  <si>
    <t>101619848</t>
  </si>
  <si>
    <t>CREDITCOM, SRL</t>
  </si>
  <si>
    <t>CXP00128045</t>
  </si>
  <si>
    <t>B1500000011</t>
  </si>
  <si>
    <t>CXP00128047</t>
  </si>
  <si>
    <t>CXP00128095</t>
  </si>
  <si>
    <t>PAG00397826</t>
  </si>
  <si>
    <t>101647078</t>
  </si>
  <si>
    <t>EDITORIAL SANTILLANA S. A.</t>
  </si>
  <si>
    <t>PAG00248754</t>
  </si>
  <si>
    <t>20% ANTICIPO AL CONTRATO #1878/2012</t>
  </si>
  <si>
    <t>101664509</t>
  </si>
  <si>
    <t>CONSTRUCTORA ROYSER S. A.</t>
  </si>
  <si>
    <t>CXP00127141</t>
  </si>
  <si>
    <t>CONTRS.0681/433-5</t>
  </si>
  <si>
    <t>20% DE ANTICIPO</t>
  </si>
  <si>
    <t>SERVICIOS DE ALIMENTACION Y ALOJAMIENTOS</t>
  </si>
  <si>
    <t>101692359</t>
  </si>
  <si>
    <t>EVALUACIONES PSICOLOGICAS SISTEMICAS (EPSI), E.I.R.L.</t>
  </si>
  <si>
    <t>PAG00360561</t>
  </si>
  <si>
    <t>PAG00349625</t>
  </si>
  <si>
    <t>SERVICIOS REPARACION DE VEHICULOS</t>
  </si>
  <si>
    <t>101697271</t>
  </si>
  <si>
    <t>PETROMOVIL, S.A.</t>
  </si>
  <si>
    <t>CXP00128184</t>
  </si>
  <si>
    <t>B1500039135</t>
  </si>
  <si>
    <t>"ADQUISICION DE TICKET DE COMBUSTIBLE</t>
  </si>
  <si>
    <t>101701587</t>
  </si>
  <si>
    <t>OPERADORA DE MEDIOS DE COMUNICACION OPEMECO</t>
  </si>
  <si>
    <t>PAG00330843</t>
  </si>
  <si>
    <t>PAG00334320</t>
  </si>
  <si>
    <t>ADQUISICION MOBILIARIO ESCOLAR</t>
  </si>
  <si>
    <t>101731729</t>
  </si>
  <si>
    <t>TECHA SRL</t>
  </si>
  <si>
    <t>CXP00128341</t>
  </si>
  <si>
    <t>CONTRS.0029/0471-32</t>
  </si>
  <si>
    <t>CXP00071386</t>
  </si>
  <si>
    <t>A010010011500004234</t>
  </si>
  <si>
    <t>ADQUISICIONES DE MOBILIARIO ESCOLAR 2015-2016</t>
  </si>
  <si>
    <t>PUBLICIDAD OCTUBRE Y NOVIEMBRE 2018</t>
  </si>
  <si>
    <t>PAG00305340</t>
  </si>
  <si>
    <t>101775531</t>
  </si>
  <si>
    <t>DESARROLLO DE ESTRATEGIAS ADMINISTRATIVAS SRL</t>
  </si>
  <si>
    <t>CXP00128278</t>
  </si>
  <si>
    <t>B1500000087*</t>
  </si>
  <si>
    <t>ADQUISICIÓN DE PRUEBAS PSICOMÉTRICAS</t>
  </si>
  <si>
    <t>101779268</t>
  </si>
  <si>
    <t>RICOS BUFFET, S R L</t>
  </si>
  <si>
    <t>PAG00251580</t>
  </si>
  <si>
    <t>ADQUISICION DE BATERIAS</t>
  </si>
  <si>
    <t>SUM. ALIM. ESC. 1RA. Q. SEPT./2012</t>
  </si>
  <si>
    <t>SUM.ALIM.ESC.URB.MARG. ACTIVIDAD ESPECIAL,OCT/12</t>
  </si>
  <si>
    <t>SUM.ALIM.ESC.URB.MARG.ACTIVIDAD ESPECIAL,OCT/12</t>
  </si>
  <si>
    <t>SUM.ALIM.ESC.URB.MARG.2DA.Q.NOV./2012</t>
  </si>
  <si>
    <t>CXP00126778</t>
  </si>
  <si>
    <t>A010010011500001354.</t>
  </si>
  <si>
    <t>CXP00126798</t>
  </si>
  <si>
    <t>A010010011500001344</t>
  </si>
  <si>
    <t>CXP00126799</t>
  </si>
  <si>
    <t>A010010011500001346</t>
  </si>
  <si>
    <t>CXP00126800</t>
  </si>
  <si>
    <t>A010010011500001347</t>
  </si>
  <si>
    <t>CXP00126801</t>
  </si>
  <si>
    <t>A010010011500001348</t>
  </si>
  <si>
    <t>CXP00126802</t>
  </si>
  <si>
    <t>CXP00126803</t>
  </si>
  <si>
    <t>A010010011500001350</t>
  </si>
  <si>
    <t>CXP00126804</t>
  </si>
  <si>
    <t>A010010011500001372</t>
  </si>
  <si>
    <t>CXP00126805</t>
  </si>
  <si>
    <t>A010010011500001373</t>
  </si>
  <si>
    <t>CXP00126806</t>
  </si>
  <si>
    <t>A010010011500001375</t>
  </si>
  <si>
    <t>CXP00126807</t>
  </si>
  <si>
    <t>A010010011500001374</t>
  </si>
  <si>
    <t>CXP00126810</t>
  </si>
  <si>
    <t>A010010011500001377</t>
  </si>
  <si>
    <t>CXP00126811</t>
  </si>
  <si>
    <t>A010010011500001376</t>
  </si>
  <si>
    <t>CXP00126813</t>
  </si>
  <si>
    <t>A010010011500001378</t>
  </si>
  <si>
    <t>CXP00126817</t>
  </si>
  <si>
    <t>A010010011500001379</t>
  </si>
  <si>
    <t>CXP00126823</t>
  </si>
  <si>
    <t>A010010011500001380</t>
  </si>
  <si>
    <t>CXP00126824</t>
  </si>
  <si>
    <t>A010010011500001381</t>
  </si>
  <si>
    <t>CXP00126826</t>
  </si>
  <si>
    <t>A010010011500001364</t>
  </si>
  <si>
    <t>CXP00126785</t>
  </si>
  <si>
    <t>A010010011500001358</t>
  </si>
  <si>
    <t>CXP00126787</t>
  </si>
  <si>
    <t>A010010011500001355</t>
  </si>
  <si>
    <t>CXP00126789</t>
  </si>
  <si>
    <t>A010010011500001359</t>
  </si>
  <si>
    <t>CXP00126790</t>
  </si>
  <si>
    <t>A010010011500001360</t>
  </si>
  <si>
    <t>CXP00126793</t>
  </si>
  <si>
    <t>A010010011500001361</t>
  </si>
  <si>
    <t>CXP00126794</t>
  </si>
  <si>
    <t>A010010011500001362</t>
  </si>
  <si>
    <t>CXP00126795</t>
  </si>
  <si>
    <t>A010010011500001341</t>
  </si>
  <si>
    <t>CXP00126796</t>
  </si>
  <si>
    <t>A010010011500001342</t>
  </si>
  <si>
    <t>CXP00126797</t>
  </si>
  <si>
    <t>A010010011500001343</t>
  </si>
  <si>
    <t>CXP00126878</t>
  </si>
  <si>
    <t>A010010011500001366</t>
  </si>
  <si>
    <t>CXP00126885</t>
  </si>
  <si>
    <t>A010010011500001367</t>
  </si>
  <si>
    <t>CXP00126896</t>
  </si>
  <si>
    <t>A010010011500001365</t>
  </si>
  <si>
    <t>CXP00126901</t>
  </si>
  <si>
    <t>A010010011500001356.</t>
  </si>
  <si>
    <t>CXP00126903</t>
  </si>
  <si>
    <t>A010010011500001357.</t>
  </si>
  <si>
    <t>COMPRA CAMISETAS Y GORRAS</t>
  </si>
  <si>
    <t>PAG00383357</t>
  </si>
  <si>
    <t>PAG00377846</t>
  </si>
  <si>
    <t>PAG00372178</t>
  </si>
  <si>
    <t>101821248</t>
  </si>
  <si>
    <t>EDESUR DOMINICANA, S. A.</t>
  </si>
  <si>
    <t>CXP00127990</t>
  </si>
  <si>
    <t>DGA # 4528-2023</t>
  </si>
  <si>
    <t>CXP00128134</t>
  </si>
  <si>
    <t>B1500375697</t>
  </si>
  <si>
    <t>CXP00128135</t>
  </si>
  <si>
    <t>B1500376517</t>
  </si>
  <si>
    <t>CXP00128136</t>
  </si>
  <si>
    <t>B1500376528</t>
  </si>
  <si>
    <t>CXP00128138</t>
  </si>
  <si>
    <t>B1500376530</t>
  </si>
  <si>
    <t>CXP00126195</t>
  </si>
  <si>
    <t>OFIC.#DGA-4370/2023</t>
  </si>
  <si>
    <t>PAG00379926</t>
  </si>
  <si>
    <t>PAG00377835</t>
  </si>
  <si>
    <t>PAG00370578</t>
  </si>
  <si>
    <t>PAG00395878</t>
  </si>
  <si>
    <t>CXP00122402</t>
  </si>
  <si>
    <t>OFIC.DGA-1023/2023</t>
  </si>
  <si>
    <t>PAG00393185</t>
  </si>
  <si>
    <t>PAG00395005</t>
  </si>
  <si>
    <t>PAG00394881</t>
  </si>
  <si>
    <t>PAG00393176</t>
  </si>
  <si>
    <t>PAG00391181</t>
  </si>
  <si>
    <t>PAG00387393</t>
  </si>
  <si>
    <t>PAG00383284</t>
  </si>
  <si>
    <t>PAG00383202</t>
  </si>
  <si>
    <t>PAG00381699</t>
  </si>
  <si>
    <t>PAG00377960</t>
  </si>
  <si>
    <t>PAG00372375</t>
  </si>
  <si>
    <t>PAG00370413</t>
  </si>
  <si>
    <t>PAG00369453</t>
  </si>
  <si>
    <t>PAG00364826</t>
  </si>
  <si>
    <t>PAG00364735</t>
  </si>
  <si>
    <t>101831936</t>
  </si>
  <si>
    <t>DISTRIBUIDORES INTERNACIONALES DE PETROLEO. S. A</t>
  </si>
  <si>
    <t>CXP00128201</t>
  </si>
  <si>
    <t>B1500029353</t>
  </si>
  <si>
    <t>ADQUISICION DE TICKET DE COMBUSTIBLES PARA LAS DIF</t>
  </si>
  <si>
    <t>CXP00128226</t>
  </si>
  <si>
    <t>B15000029513</t>
  </si>
  <si>
    <t>101848723</t>
  </si>
  <si>
    <t>IRON HARD GROUP, SRL</t>
  </si>
  <si>
    <t>PAG00386630</t>
  </si>
  <si>
    <t>PAG00389533</t>
  </si>
  <si>
    <t>PAG00394187</t>
  </si>
  <si>
    <t>CXP00128039</t>
  </si>
  <si>
    <t>B1500005100</t>
  </si>
  <si>
    <t>REPARACIÓN Y MANTEN. DE VEHÍCULOS</t>
  </si>
  <si>
    <t>CXP00066385</t>
  </si>
  <si>
    <t>A010010011500009137</t>
  </si>
  <si>
    <t>MATENIMIENTO Y REP. DE VEHÍCULOS</t>
  </si>
  <si>
    <t>CXP00070974</t>
  </si>
  <si>
    <t>A010010011500009777</t>
  </si>
  <si>
    <t>MANTENIMIENTO Y REPARACIÓN DE VEHÍCULO</t>
  </si>
  <si>
    <t>CXP00070994</t>
  </si>
  <si>
    <t>A010010011500009801</t>
  </si>
  <si>
    <t>REPARACION Y MANTENIMIENTO DE VEHICULOS</t>
  </si>
  <si>
    <t>CXP00072267</t>
  </si>
  <si>
    <t>A010010011500010061</t>
  </si>
  <si>
    <t>REPARACION Y/O MANTENIMIENTO DE VEHICULOS</t>
  </si>
  <si>
    <t>CXP00074904</t>
  </si>
  <si>
    <t>A010010011500010366</t>
  </si>
  <si>
    <t>MANTENIMIENTO Y REPARACIÓN DE VEHÍCULOS</t>
  </si>
  <si>
    <t>CXP00074815</t>
  </si>
  <si>
    <t>A010010011500010365</t>
  </si>
  <si>
    <t>REPARACION Y/O MANTENIMIENTO DE VEHICULO</t>
  </si>
  <si>
    <t>CXP00074916</t>
  </si>
  <si>
    <t>A010010011500010394</t>
  </si>
  <si>
    <t>CXP00075070</t>
  </si>
  <si>
    <t>A010010011500010442</t>
  </si>
  <si>
    <t>REPARACION Y/O MANTENIMIENTO DE  VEHICULO</t>
  </si>
  <si>
    <t>PAG00251890</t>
  </si>
  <si>
    <t>PAG00251699</t>
  </si>
  <si>
    <t>PAG00251649</t>
  </si>
  <si>
    <t>PAG00251573</t>
  </si>
  <si>
    <t>CXP00079307</t>
  </si>
  <si>
    <t>B1500000220</t>
  </si>
  <si>
    <t>REPARACION Y MANT. DE VEHICULO</t>
  </si>
  <si>
    <t>CXP00079351</t>
  </si>
  <si>
    <t>NCF: B1500000228</t>
  </si>
  <si>
    <t>SERVICIO DE REPARACION Y/O MANTE. VEHICULOS MINERD</t>
  </si>
  <si>
    <t>CXP00079607</t>
  </si>
  <si>
    <t>NCF:B1500000217</t>
  </si>
  <si>
    <t>SERVICIO DE REPARACION Y/O MANT.VEHICULOS MINERD</t>
  </si>
  <si>
    <t>PAG00245881</t>
  </si>
  <si>
    <t>CXP00128230</t>
  </si>
  <si>
    <t>B1500004624</t>
  </si>
  <si>
    <t>SERVICIO DE REPARACION Y/o MANT. DE VEHICULOS DE M</t>
  </si>
  <si>
    <t>PAG00396858</t>
  </si>
  <si>
    <t>PAG00396821</t>
  </si>
  <si>
    <t>PAG00267050</t>
  </si>
  <si>
    <t>PAG00282226</t>
  </si>
  <si>
    <t>PAG00283451</t>
  </si>
  <si>
    <t>CXP00126237</t>
  </si>
  <si>
    <t>B1500045340</t>
  </si>
  <si>
    <t>CXP00126951</t>
  </si>
  <si>
    <t>B1500044915</t>
  </si>
  <si>
    <t>CXP00126686</t>
  </si>
  <si>
    <t>B1500045097</t>
  </si>
  <si>
    <t>101880724</t>
  </si>
  <si>
    <t>MULTISERVICIOS HERMES SRL</t>
  </si>
  <si>
    <t>PAG00257280</t>
  </si>
  <si>
    <t>101887575</t>
  </si>
  <si>
    <t>AUTO MECANICA GOMEZ &amp; ASOCIADOS  S.R.L</t>
  </si>
  <si>
    <t>PAG00350235</t>
  </si>
  <si>
    <t>PAG00352254</t>
  </si>
  <si>
    <t>PAG00337584</t>
  </si>
  <si>
    <t>PAG00363669</t>
  </si>
  <si>
    <t>101888725</t>
  </si>
  <si>
    <t>AOR DOMINICANA, SAS</t>
  </si>
  <si>
    <t>PAG00338960</t>
  </si>
  <si>
    <t>PAG00327015</t>
  </si>
  <si>
    <t>PAG00261064</t>
  </si>
  <si>
    <t>PAG00260744</t>
  </si>
  <si>
    <t>PAG00245173</t>
  </si>
  <si>
    <t>PUBLICIDAD DEL 1ERO DE OCTUBRE AL 30 DE NOVIE 2018</t>
  </si>
  <si>
    <t>PAG00334258</t>
  </si>
  <si>
    <t>SERVICIOS DE SEGUROS DE PERSONAS</t>
  </si>
  <si>
    <t>CXP00104824</t>
  </si>
  <si>
    <t>NCF:B1500003460</t>
  </si>
  <si>
    <t>ADQUISICION DE EQUIPOS Y DISPOSITIVOS, P/LOS ESTUD</t>
  </si>
  <si>
    <t>AQD. DE MOBILIARIO ESCOLAR</t>
  </si>
  <si>
    <t>PAG00337628</t>
  </si>
  <si>
    <t>PAG00342947</t>
  </si>
  <si>
    <t>101895845</t>
  </si>
  <si>
    <t>SINERGIT S.A</t>
  </si>
  <si>
    <t>PAG00329349</t>
  </si>
  <si>
    <t>PAG00333490</t>
  </si>
  <si>
    <t>101897716</t>
  </si>
  <si>
    <t>GESTION ENERGETICA E INDUSTRIAL SUAPORT (GEISA), S.R.L.</t>
  </si>
  <si>
    <t>PAG00309276</t>
  </si>
  <si>
    <t>SERVICIO DE PUBLICIDAD,MES DE ENERO/2016</t>
  </si>
  <si>
    <t>SERVICIO DE PUBLICIDAD,MES DE FEBRERO/2016</t>
  </si>
  <si>
    <t>SERVICIO DE PUBLICIDAD,MES DE MARZO/2016</t>
  </si>
  <si>
    <t>SERVICIO DE PUBLICIDAD,MES DE JUNIO 2016</t>
  </si>
  <si>
    <t>PAG00341883</t>
  </si>
  <si>
    <t>PAG00369376</t>
  </si>
  <si>
    <t>PAG00364028</t>
  </si>
  <si>
    <t>PAG00353457</t>
  </si>
  <si>
    <t>PAG00312820</t>
  </si>
  <si>
    <t>102310858</t>
  </si>
  <si>
    <t>CARIDELPA. S. A.  (HODELPA GRAN ALMIRANTE).</t>
  </si>
  <si>
    <t>PAG00353651</t>
  </si>
  <si>
    <t>PAG00360606</t>
  </si>
  <si>
    <t>CXP00123486</t>
  </si>
  <si>
    <t>B1500011268</t>
  </si>
  <si>
    <t>CXP00123642</t>
  </si>
  <si>
    <t>B1500011380</t>
  </si>
  <si>
    <t>CXP00123670</t>
  </si>
  <si>
    <t>B1500011349</t>
  </si>
  <si>
    <t>CXP00124063</t>
  </si>
  <si>
    <t>B1500011403</t>
  </si>
  <si>
    <t>CXP00123405</t>
  </si>
  <si>
    <t>CXP00125105</t>
  </si>
  <si>
    <t>B1500011475</t>
  </si>
  <si>
    <t>CXP00124528</t>
  </si>
  <si>
    <t>B1500011464</t>
  </si>
  <si>
    <t>CXP00124594</t>
  </si>
  <si>
    <t>B1500011452</t>
  </si>
  <si>
    <t>CXP00125872</t>
  </si>
  <si>
    <t>B1500011725</t>
  </si>
  <si>
    <t>CXP00125874</t>
  </si>
  <si>
    <t>B1500011726</t>
  </si>
  <si>
    <t>CXP00125873</t>
  </si>
  <si>
    <t>B1500011740</t>
  </si>
  <si>
    <t>CXP00125875</t>
  </si>
  <si>
    <t>B1500011727</t>
  </si>
  <si>
    <t>CXP00125877</t>
  </si>
  <si>
    <t>B1500011728</t>
  </si>
  <si>
    <t>CXP00125879</t>
  </si>
  <si>
    <t>B1500011729</t>
  </si>
  <si>
    <t>CXP00128085</t>
  </si>
  <si>
    <t>B1500012034</t>
  </si>
  <si>
    <t>CXP00128089</t>
  </si>
  <si>
    <t>B1500012035</t>
  </si>
  <si>
    <t>CXP00128093</t>
  </si>
  <si>
    <t>B1500012036.</t>
  </si>
  <si>
    <t>CXP00127627</t>
  </si>
  <si>
    <t>B1500011975</t>
  </si>
  <si>
    <t>CXP00127664</t>
  </si>
  <si>
    <t>B1500012023</t>
  </si>
  <si>
    <t>CXP00127607</t>
  </si>
  <si>
    <t>B1500012026</t>
  </si>
  <si>
    <t>CXP00127608</t>
  </si>
  <si>
    <t>B1500012027</t>
  </si>
  <si>
    <t>CXP00127609</t>
  </si>
  <si>
    <t>B1500012028</t>
  </si>
  <si>
    <t>CXP00127610</t>
  </si>
  <si>
    <t>B1500012029</t>
  </si>
  <si>
    <t>CXP00127626</t>
  </si>
  <si>
    <t>B1500011961.</t>
  </si>
  <si>
    <t>CXP00127698</t>
  </si>
  <si>
    <t>B1500011967</t>
  </si>
  <si>
    <t>CXP00127702</t>
  </si>
  <si>
    <t>B1500011970</t>
  </si>
  <si>
    <t>CXP00127962</t>
  </si>
  <si>
    <t>B1500012033</t>
  </si>
  <si>
    <t>PAG00388965</t>
  </si>
  <si>
    <t>PAG00388086</t>
  </si>
  <si>
    <t>PAG00387973</t>
  </si>
  <si>
    <t>PAG00387699</t>
  </si>
  <si>
    <t>PAG00386581</t>
  </si>
  <si>
    <t>PAG00387128</t>
  </si>
  <si>
    <t>PAG00387621</t>
  </si>
  <si>
    <t>PAG00392783</t>
  </si>
  <si>
    <t>PAG00396055</t>
  </si>
  <si>
    <t>PAG00395158</t>
  </si>
  <si>
    <t>PAG00393619</t>
  </si>
  <si>
    <t>PAG00392806</t>
  </si>
  <si>
    <t>PAG00389664</t>
  </si>
  <si>
    <t>PAG00390335</t>
  </si>
  <si>
    <t>102316007</t>
  </si>
  <si>
    <t>Telemedios Dominicana, SA</t>
  </si>
  <si>
    <t>PAG00344005</t>
  </si>
  <si>
    <t>102316163</t>
  </si>
  <si>
    <t>CENTRO ESPECIALIZADO DE COMPUTACION, SRL (CECOMSA)</t>
  </si>
  <si>
    <t>PAG00331008</t>
  </si>
  <si>
    <t>PAGO POR LA ADQUISICION DE MATERIAL GASTABLE</t>
  </si>
  <si>
    <t>ADQUISICION DE MATERIALES</t>
  </si>
  <si>
    <t>SERV. TRANS. PUB. "CAPSULAS INF:VERSION REV. EDCU"</t>
  </si>
  <si>
    <t>CXP00127530</t>
  </si>
  <si>
    <t>b1500002542</t>
  </si>
  <si>
    <t>PAG00395883</t>
  </si>
  <si>
    <t>PAG00372186</t>
  </si>
  <si>
    <t>PAG00389225</t>
  </si>
  <si>
    <t>PAG00385616</t>
  </si>
  <si>
    <t>PAG00387174</t>
  </si>
  <si>
    <t>PAG00380227</t>
  </si>
  <si>
    <t>PAG00380253</t>
  </si>
  <si>
    <t>PAG00375864</t>
  </si>
  <si>
    <t>PAG00375865</t>
  </si>
  <si>
    <t>PAG00367996</t>
  </si>
  <si>
    <t>ADQUISICION DE MOBILIARIO ESCOLAR PARA 1,000 AULAS</t>
  </si>
  <si>
    <t>PAG00315936</t>
  </si>
  <si>
    <t>PAG00330463</t>
  </si>
  <si>
    <t>PAG00334466</t>
  </si>
  <si>
    <t>102342865</t>
  </si>
  <si>
    <t>Radio Televisión Cibao, SRL</t>
  </si>
  <si>
    <t>PAG00326986</t>
  </si>
  <si>
    <t>SERVICIOS DE PUBLICIDAD, MARZO/2016</t>
  </si>
  <si>
    <t>PUBLICIDAD ALUSIVA, LOS MESES DE JULIO Y AGOSTO/16</t>
  </si>
  <si>
    <t>SERVICIO PUBLICID, LOS MESES DE JULIO Y AGOSTO/16</t>
  </si>
  <si>
    <t>103031692</t>
  </si>
  <si>
    <t>TELENORTE SRL</t>
  </si>
  <si>
    <t>PAG00326914</t>
  </si>
  <si>
    <t>10400116157</t>
  </si>
  <si>
    <t>BONIFACIO DE LOS SANTOS DIPRE</t>
  </si>
  <si>
    <t>CXP00126440</t>
  </si>
  <si>
    <t>CONTR.09219-20</t>
  </si>
  <si>
    <t>CXP00127548</t>
  </si>
  <si>
    <t xml:space="preserve">  CONTR. 0540-48</t>
  </si>
  <si>
    <t>CXP00127555</t>
  </si>
  <si>
    <t>CONTR.00540-49</t>
  </si>
  <si>
    <t>10400232608</t>
  </si>
  <si>
    <t>JUNIOR ORIGENES SEVERINO ESPINOSA</t>
  </si>
  <si>
    <t>CXP00127675</t>
  </si>
  <si>
    <t>CONTR. 0367-36</t>
  </si>
  <si>
    <t>104016191</t>
  </si>
  <si>
    <t>TELEOPERADORA DEL NORDESTE, SRL</t>
  </si>
  <si>
    <t>PAG00284629</t>
  </si>
  <si>
    <t>SERVICIOS DE PUBLICIDAD CORRESP. A MARZO/2016</t>
  </si>
  <si>
    <t>SERVICIOS DE REFRIGERIOS Y ALMUERZO</t>
  </si>
  <si>
    <t>ALQUILER LOCAL</t>
  </si>
  <si>
    <t>SERV. DE TRANSM.PUBLIC.CAPSULAS INFORMATIVAS</t>
  </si>
  <si>
    <t>PAG00397649</t>
  </si>
  <si>
    <t>PAG00388829</t>
  </si>
  <si>
    <t>ALQUILER FURGONES</t>
  </si>
  <si>
    <t>TRANSM.EN VIVO, INAUGU. ESC. MARÍA DE JESÚS CABRE</t>
  </si>
  <si>
    <t>TRANSM.EN VIVO, INAUGU. C. DE ATENCIÓN A LA PRIM.</t>
  </si>
  <si>
    <t>TRANSM.EN VIVO, INAUGU. C.E. GREGORIO URBANO GILBE</t>
  </si>
  <si>
    <t>TRANSM.EN VIVO, INAUGU. ESC.B. VICTORIANA SENCIÓN</t>
  </si>
  <si>
    <t>TRANSM.EN VIVO, INAUGU. LIC. GREGORIO LUPERON</t>
  </si>
  <si>
    <t>TRANSM.EN VIVO, INAUGU. C. E.MARÍA LEAQUINA RODRIG</t>
  </si>
  <si>
    <t>TRANSM.EN VIVO, INAUGU. LIC. KELVIN OBRERO DE PAZ</t>
  </si>
  <si>
    <t>TRANSM.EN VIVO, INAUGU. C.E. EMMA R. SÁNCHEZ FERNA</t>
  </si>
  <si>
    <t>TRANSM.EN VIVO, INAUGU. LIC. DON PEDRO MIR. LA URE</t>
  </si>
  <si>
    <t>TRANSM.EN VIVO, INAUGU. C.E. YISEL DEL C. ARIAS VA</t>
  </si>
  <si>
    <t>122003381</t>
  </si>
  <si>
    <t>AVIREX S.A.</t>
  </si>
  <si>
    <t>CXP00126056</t>
  </si>
  <si>
    <t>A010010011500000139</t>
  </si>
  <si>
    <t>ADQ. MATERIALES</t>
  </si>
  <si>
    <t>PAG00370153</t>
  </si>
  <si>
    <t>PAG00372853</t>
  </si>
  <si>
    <t>ADQUISICION DE LICENCIA AUTOCAD</t>
  </si>
  <si>
    <t>ERROR EN CTA CONTABLE</t>
  </si>
  <si>
    <t>122013972</t>
  </si>
  <si>
    <t>BONILLA MEDINA S R L.</t>
  </si>
  <si>
    <t>CXP00125126</t>
  </si>
  <si>
    <t>CONTR.655-8</t>
  </si>
  <si>
    <t>CUBICACION No.8 FINAL</t>
  </si>
  <si>
    <t>122021523</t>
  </si>
  <si>
    <t>OMEGA TECH S.A.</t>
  </si>
  <si>
    <t>PAG00312935</t>
  </si>
  <si>
    <t>ADQUISICION DE 200 CAJAS DE MUNICIONES,P.POLICIA E</t>
  </si>
  <si>
    <t>MANTENIMIENTO Y REPARACION DE VEHICULOS</t>
  </si>
  <si>
    <t>MANTENIMIENTO Y REPARACION DE VEHICULO</t>
  </si>
  <si>
    <t>SERVICIO DE ALQUILER DE JEEPETA PARA USO DEL MINER</t>
  </si>
  <si>
    <t>ALQUILER DE 1 VEHICULO POR  MINERD</t>
  </si>
  <si>
    <t>20% AVANCE.</t>
  </si>
  <si>
    <t>123012985</t>
  </si>
  <si>
    <t>INDUSTRIA DE MOBILIARIO ESCOLAR, S.A.</t>
  </si>
  <si>
    <t>PAG00305649</t>
  </si>
  <si>
    <t>ADQUISICION DE SILLAS</t>
  </si>
  <si>
    <t>COMPLETIVO GASTOS P/MINUME/2014</t>
  </si>
  <si>
    <t>SERVICIO DE ALQUILER DE UN FURGON DE 45 PIES</t>
  </si>
  <si>
    <t>IMPRESION DE AFICHES OFICIO DCC-673-2012</t>
  </si>
  <si>
    <t>124014271</t>
  </si>
  <si>
    <t>Flow, SRL</t>
  </si>
  <si>
    <t>CXP00128337</t>
  </si>
  <si>
    <t>B1500001124</t>
  </si>
  <si>
    <t>PAG00365647</t>
  </si>
  <si>
    <t>PAG00333257</t>
  </si>
  <si>
    <t>SOLICITUD CIERRE DE CONTRATOS</t>
  </si>
  <si>
    <t>PAG00366417</t>
  </si>
  <si>
    <t>PAG00378265</t>
  </si>
  <si>
    <t>SERVICIOS DE ALQUILER DE FURGONES TIPO OFICINA</t>
  </si>
  <si>
    <t>124023041</t>
  </si>
  <si>
    <t>MANDRAKE COMERCIAL, SRL</t>
  </si>
  <si>
    <t>CXP00127184</t>
  </si>
  <si>
    <t>CONTR.0445-2</t>
  </si>
  <si>
    <t>ADQUISICION DE MOBILIARIO PARA LA DIRECCION DE SER</t>
  </si>
  <si>
    <t>CXP00127890</t>
  </si>
  <si>
    <t>CONTRATACION DE EMPRESA P/EL EQUIPAMIENTO e INSTAL</t>
  </si>
  <si>
    <t>CXP00127744</t>
  </si>
  <si>
    <t>ADQUISICION DE MOBILIARIO ESCOLAR P/EL EQUIPAMIENT</t>
  </si>
  <si>
    <t>CXP00127745</t>
  </si>
  <si>
    <t>124031206</t>
  </si>
  <si>
    <t>PAPELERIA GACO</t>
  </si>
  <si>
    <t>CXP00128162</t>
  </si>
  <si>
    <t>B1500001452</t>
  </si>
  <si>
    <t>ADQ. DE FOLDERS Y LAPICEROS</t>
  </si>
  <si>
    <t>130013152</t>
  </si>
  <si>
    <t>ESTACION DE SERVICIOS CORAL, S.R.L.</t>
  </si>
  <si>
    <t>CXP00128108</t>
  </si>
  <si>
    <t>B1500000728*</t>
  </si>
  <si>
    <t>"ADQUISICION DE TICKET DE COMBUSTIBLES"</t>
  </si>
  <si>
    <t>CXP00126587</t>
  </si>
  <si>
    <t>A010010011500001006.</t>
  </si>
  <si>
    <t>SERV.ALQUILER EQUIPO DE TRANSPORTE</t>
  </si>
  <si>
    <t>ANULADA CAMBIO DE FACTURA POR ITBIS</t>
  </si>
  <si>
    <t>SERVICIO DE ALQUILER  AUTOBUSES PARA USO DEL MINER</t>
  </si>
  <si>
    <t>SERVICIO DE TRANSPORTE JEEPETA INTERMEDIA</t>
  </si>
  <si>
    <t>SERVICIO DE TRANSMISION PUBLICIDAD PRIMER AÑO DE B</t>
  </si>
  <si>
    <t>SERVICIO DE TRANSMISION PUBLICIDAD PRIMER AÑO DE G</t>
  </si>
  <si>
    <t>ADQUISICION DE SUMINISTRO DE OFICINA P/DIFERENTES</t>
  </si>
  <si>
    <t>CXP00073816</t>
  </si>
  <si>
    <t>A010010011500000259</t>
  </si>
  <si>
    <t>ADQ. DE LIBROS DE TEXTOS 2017-2018</t>
  </si>
  <si>
    <t>ADQUISICION CUADERNILLOS</t>
  </si>
  <si>
    <t>ADQUISICION DE ROTAFOLIO</t>
  </si>
  <si>
    <t>PAG00324713</t>
  </si>
  <si>
    <t>PAG00328462</t>
  </si>
  <si>
    <t>PAG00325751</t>
  </si>
  <si>
    <t>PAG00333256</t>
  </si>
  <si>
    <t>PAG00335119</t>
  </si>
  <si>
    <t>PAG00340688</t>
  </si>
  <si>
    <t>CXP00128306</t>
  </si>
  <si>
    <t>B1500000921</t>
  </si>
  <si>
    <t>IMPRESION DE LIBRO DE TEXTO</t>
  </si>
  <si>
    <t>PUBLICIDAD CORRESPONDIENTE AL  1 DE JULIO  2020.</t>
  </si>
  <si>
    <t>PUBLICIDAD CORRESPONDIENTE AL 1 DE JULIO 2020</t>
  </si>
  <si>
    <t>SERV. DE IMPRESION</t>
  </si>
  <si>
    <t>130090823</t>
  </si>
  <si>
    <t>CONSTRUCCIONES Y DISENOS DE MAQUINARIAS INDUSTRIALES  SRL.</t>
  </si>
  <si>
    <t>PAG00393510</t>
  </si>
  <si>
    <t>CXP00127740</t>
  </si>
  <si>
    <t>ADQ.MOBILIARIO ESCOLAR(BUTACAS INTEC.II/III</t>
  </si>
  <si>
    <t>130128073</t>
  </si>
  <si>
    <t>O REILLY &amp; ASOCIADOS S.R.L</t>
  </si>
  <si>
    <t>CXP00127895</t>
  </si>
  <si>
    <t>CONTR.0430-2</t>
  </si>
  <si>
    <t>SERVICIO DE ALIMENTACION Y ALQUILERES</t>
  </si>
  <si>
    <t>CUBICACION #6 Y FINAL DEL CONTR. #2683/2013</t>
  </si>
  <si>
    <t>CUBICACACION N°6 Y FINAL</t>
  </si>
  <si>
    <t>ADQUISICION DE ARTICULOS FERRETEROS</t>
  </si>
  <si>
    <t>SERVICIOS DE REPARACION DE VEHICULO</t>
  </si>
  <si>
    <t>CXP00125760</t>
  </si>
  <si>
    <t>B1500000057..</t>
  </si>
  <si>
    <t>ADQ. MOBILIARIO ESCOLAR</t>
  </si>
  <si>
    <t>CXP00125806</t>
  </si>
  <si>
    <t>B1500000058-20%</t>
  </si>
  <si>
    <t>ADQUISICIÓN PRENDA DE VESTIR</t>
  </si>
  <si>
    <t>130192091</t>
  </si>
  <si>
    <t>L &amp; L DESIGN, S.R.L.</t>
  </si>
  <si>
    <t>CXP00127687</t>
  </si>
  <si>
    <t>CONTR.O-008-1</t>
  </si>
  <si>
    <t>SERVICIO DE AFICHES 11X17 SATINADO FULL COLOR</t>
  </si>
  <si>
    <t>PAG00288613</t>
  </si>
  <si>
    <t>PAG00373630</t>
  </si>
  <si>
    <t>SERVICIO DE  ALQUILER DE CAMIONETAS Y AUTOBUSES</t>
  </si>
  <si>
    <t>SERVICIO DE ALQUILER DE AUTOBUSES Y CAMIONETAS</t>
  </si>
  <si>
    <t>SERVICIO DE ALQUILER DE 2 AUTOBUSES Y 1 CAMIONETA</t>
  </si>
  <si>
    <t>PAG00253225</t>
  </si>
  <si>
    <t>PAGO ,POR LA ADQUISICION DE TONER</t>
  </si>
  <si>
    <t>130203474</t>
  </si>
  <si>
    <t>MUNDO 1 TELECOM SRL</t>
  </si>
  <si>
    <t>CXP00127949</t>
  </si>
  <si>
    <t>CXP00127951</t>
  </si>
  <si>
    <t>CXP00127952</t>
  </si>
  <si>
    <t>CXP00127953</t>
  </si>
  <si>
    <t>CXP00128074</t>
  </si>
  <si>
    <t>PAG00393422</t>
  </si>
  <si>
    <t>PAG00391182</t>
  </si>
  <si>
    <t>PAG00297874</t>
  </si>
  <si>
    <t>PAG00311988</t>
  </si>
  <si>
    <t>130228698</t>
  </si>
  <si>
    <t>COMPU-OFFICE DOMINICANA SRL</t>
  </si>
  <si>
    <t>PAG00387324</t>
  </si>
  <si>
    <t>130235309</t>
  </si>
  <si>
    <t>PUNTOCALL LORA COMMUNICATIONS DOMINICANA SRL</t>
  </si>
  <si>
    <t>CXP00127695</t>
  </si>
  <si>
    <t>CXP00127808</t>
  </si>
  <si>
    <t>B1500000169</t>
  </si>
  <si>
    <t>CXP00128068</t>
  </si>
  <si>
    <t>CXP00128078</t>
  </si>
  <si>
    <t>B1500000178.</t>
  </si>
  <si>
    <t>CXP00128096</t>
  </si>
  <si>
    <t>CXP00128100</t>
  </si>
  <si>
    <t>B1500000174.</t>
  </si>
  <si>
    <t>PAG00396619</t>
  </si>
  <si>
    <t>PAG00396094</t>
  </si>
  <si>
    <t>PAG00393653</t>
  </si>
  <si>
    <t>PAG00394641</t>
  </si>
  <si>
    <t>PAGO DEDUCIBLE A RECLAMACION DE ACCIDENTE DE TRANS</t>
  </si>
  <si>
    <t>PAG00322309</t>
  </si>
  <si>
    <t>PAG00359703</t>
  </si>
  <si>
    <t>PAG00369998</t>
  </si>
  <si>
    <t>PAG00378339</t>
  </si>
  <si>
    <t>ADQUISICION DE CAJAS FUERTES DE SEGURIDAD</t>
  </si>
  <si>
    <t>COMPRA DE MATERIALES GASTABLES P/SER UTILIZADOS EN</t>
  </si>
  <si>
    <t>PAG00324046</t>
  </si>
  <si>
    <t>PAG00314027</t>
  </si>
  <si>
    <t>SERVICIOS DE REPARACION AL VEHICULO TOYOTA HILUX</t>
  </si>
  <si>
    <t>ROTURA Y PERDIDA DE COPAS EN ACTIVIDAD</t>
  </si>
  <si>
    <t>SERVICIOS DE PUBLICIDAD, DIC.21 AL 21/01/2014</t>
  </si>
  <si>
    <t>PAG00270137</t>
  </si>
  <si>
    <t>130255342</t>
  </si>
  <si>
    <t>INSTITUTO DE SERVICIOS PSICOSOCIALES EDUCATIVOS FELIZ LAMARCHE, S.R.L.</t>
  </si>
  <si>
    <t>CXP00126643</t>
  </si>
  <si>
    <t>B1500000414</t>
  </si>
  <si>
    <t>SERVICIOS DE PRUEBAS PSICOMETRICAS</t>
  </si>
  <si>
    <t>NCR0002611</t>
  </si>
  <si>
    <t>B1500000414-NULA</t>
  </si>
  <si>
    <t>PARA CORREGIR REGISRO PORVEEDOR</t>
  </si>
  <si>
    <t>CXP00127807</t>
  </si>
  <si>
    <t>PAG00369665</t>
  </si>
  <si>
    <t>PAG00373715</t>
  </si>
  <si>
    <t>130297118</t>
  </si>
  <si>
    <t>GTG INDUSTRIAL S.R.L.</t>
  </si>
  <si>
    <t>CXP00127360</t>
  </si>
  <si>
    <t>B1500003760*</t>
  </si>
  <si>
    <t>ADQ. DE MATERIALES DE LIMPIEZAS</t>
  </si>
  <si>
    <t>CXP00128185</t>
  </si>
  <si>
    <t>B1500000009.</t>
  </si>
  <si>
    <t>MATERIALES INSTALACIÓN DE TALLER  EDUCATIVO</t>
  </si>
  <si>
    <t>SERVICIO DE PUBLICIDAD COLOCADA EN LOS MEDIOS DE R</t>
  </si>
  <si>
    <t>SERVICIOS DE PUBLICIDAD</t>
  </si>
  <si>
    <t>CUBICACION # 3</t>
  </si>
  <si>
    <t>CXP00127851</t>
  </si>
  <si>
    <t>CONTRS.0684/2421-31</t>
  </si>
  <si>
    <t>CUBICACION #31 PRESUP. REFORMULADO</t>
  </si>
  <si>
    <t xml:space="preserve"> ERROR EN FECHA</t>
  </si>
  <si>
    <t>CXP00127194</t>
  </si>
  <si>
    <t>CONT.O-0030-1</t>
  </si>
  <si>
    <t>ADQUISICION DE BUTACAS INTEC II - INTEC III</t>
  </si>
  <si>
    <t>SERVICIO DE REPARACION DE VEHICULO</t>
  </si>
  <si>
    <t>130358648</t>
  </si>
  <si>
    <t>Icebox, SRL</t>
  </si>
  <si>
    <t>PAG00398166</t>
  </si>
  <si>
    <t>20% ANTICIPO CONTRATO #918/2012</t>
  </si>
  <si>
    <t>130377472</t>
  </si>
  <si>
    <t>7.20 DISEÑO CONSTRUCCION  GESTION INMOBILIARIA SRL</t>
  </si>
  <si>
    <t>CXP00127911</t>
  </si>
  <si>
    <t>CONTR.0507-1</t>
  </si>
  <si>
    <t>130381216</t>
  </si>
  <si>
    <t>LA GRAN MURALLA IMPORT. S. R. L.</t>
  </si>
  <si>
    <t>MIED-144877</t>
  </si>
  <si>
    <t>CONTR. 001- ANTICIPO</t>
  </si>
  <si>
    <t>ADQUISICION DE BANDERAS EN RAZO PARA USO DEL MINER</t>
  </si>
  <si>
    <t>ADQUISICION DE TOGA,BULTO Y CAMISETAS.</t>
  </si>
  <si>
    <t>ANULADO POR ERROR EN EL OBJETAL</t>
  </si>
  <si>
    <t>SERVIC. DE MONTAJE DE STAND DEL MINERD EN LA FERIA</t>
  </si>
  <si>
    <t>CUBICACIÓN # 3</t>
  </si>
  <si>
    <t>CUBICACION 5 ADICIONAL Y FINAL</t>
  </si>
  <si>
    <t>CUBICACION # 4</t>
  </si>
  <si>
    <t>CUBICACION 3</t>
  </si>
  <si>
    <t>CXP00128189</t>
  </si>
  <si>
    <t>B1500000187</t>
  </si>
  <si>
    <t>CXP00128188</t>
  </si>
  <si>
    <t>B1500000186</t>
  </si>
  <si>
    <t>PAG00374497</t>
  </si>
  <si>
    <t>ERROR MODO DE FACTURACION</t>
  </si>
  <si>
    <t>ADQUISICION DE MATERIALES FERRETEROS PARA LA REPAR</t>
  </si>
  <si>
    <t>CXP00127654</t>
  </si>
  <si>
    <t>B1500000303</t>
  </si>
  <si>
    <t>CXP00127656</t>
  </si>
  <si>
    <t>B1500000302</t>
  </si>
  <si>
    <t>CXP00127674</t>
  </si>
  <si>
    <t>B1500000301</t>
  </si>
  <si>
    <t>PAG00387918</t>
  </si>
  <si>
    <t>PAG00390958</t>
  </si>
  <si>
    <t>PAG00387736</t>
  </si>
  <si>
    <t>PAG00383150</t>
  </si>
  <si>
    <t>PAG00382317</t>
  </si>
  <si>
    <t>CXP00126845</t>
  </si>
  <si>
    <t>CONTR.O-0204-2</t>
  </si>
  <si>
    <t>ADQUISICION  DE DISPOSITIVOS TECNOLOGICOS P/LA EJE</t>
  </si>
  <si>
    <t>SERV. PARA REVISION Y REP. FUGA DE AGUA POTABLE</t>
  </si>
  <si>
    <t>SERVICIO DE CONTRATACION DE LINEA GRAFICA Y ESCENO</t>
  </si>
  <si>
    <t>PAG00309675</t>
  </si>
  <si>
    <t>CXP00127800</t>
  </si>
  <si>
    <t>CONTR.O-0122-1</t>
  </si>
  <si>
    <t>SERVICIO DE REFRIGERIO Y ALQUILERES</t>
  </si>
  <si>
    <t>130479836</t>
  </si>
  <si>
    <t>CONSTRUCTORA DE LA CRUZ BETANCES Y ASOCIADOS, SRL.</t>
  </si>
  <si>
    <t>CXP00127196</t>
  </si>
  <si>
    <t>CONTR.O-098-1</t>
  </si>
  <si>
    <t>130484368</t>
  </si>
  <si>
    <t>CONSTRUCCIONES E INVERSIONES MIRASOLES SRL.</t>
  </si>
  <si>
    <t>CXP00127165</t>
  </si>
  <si>
    <t>CONTR.O-036-2</t>
  </si>
  <si>
    <t>130485623</t>
  </si>
  <si>
    <t>CONSTRUCTORA JOHNEL, SRL</t>
  </si>
  <si>
    <t>CXP00127318</t>
  </si>
  <si>
    <t>CONTR.0648/2376-14</t>
  </si>
  <si>
    <t>CUBICACION #14, PRESUPUESTO REFORMULADO</t>
  </si>
  <si>
    <t>130503559</t>
  </si>
  <si>
    <t>RESISOLID, S.R.L.</t>
  </si>
  <si>
    <t>CXP00126734</t>
  </si>
  <si>
    <t>CONTRS.O-069/0432-9</t>
  </si>
  <si>
    <t>SERVICIO DE ALQUILER DE CAMIONETAS PARA EL MINERD</t>
  </si>
  <si>
    <t>SERVICIO DE ALQUILER DE AUTOBUSES PARA USO DE MINE</t>
  </si>
  <si>
    <t>SERVICIO DE ALQUILER DE CAMIONETAS Y AUTOBUSES</t>
  </si>
  <si>
    <t>SERVICIOS DE TRANSPORTE EN 04 CAMIONETAS</t>
  </si>
  <si>
    <t>CXP00125524</t>
  </si>
  <si>
    <t>IMPRESION DE DOCUMENTOS</t>
  </si>
  <si>
    <t>SERVICIOS DE COPIAS</t>
  </si>
  <si>
    <t>130536589</t>
  </si>
  <si>
    <t>CXP00128183</t>
  </si>
  <si>
    <t>B1500000280</t>
  </si>
  <si>
    <t>ADQ. E INSTALACION DE NEUMATICOS</t>
  </si>
  <si>
    <t>PAG00375792</t>
  </si>
  <si>
    <t>130539138</t>
  </si>
  <si>
    <t>JB GLOBAL SUPPLY, SRL</t>
  </si>
  <si>
    <t>MIED-144903</t>
  </si>
  <si>
    <t>CONTR. 0773- ANTICIP</t>
  </si>
  <si>
    <t>130540162</t>
  </si>
  <si>
    <t>MORESA DISEÑOS Y CONSTRUCCIONES , SRL</t>
  </si>
  <si>
    <t>CXP00127906</t>
  </si>
  <si>
    <t>CONTR.0-024-1</t>
  </si>
  <si>
    <t>ADQUISICION DE PRUEBAS PSICOLOGICAS</t>
  </si>
  <si>
    <t>ADQUISICION DE SUMINISTRO DE OFICINA</t>
  </si>
  <si>
    <t>SERVICIOS DE ALQUILERES DE SONIDO</t>
  </si>
  <si>
    <t>130560552</t>
  </si>
  <si>
    <t>SUPLIGENSA SRL</t>
  </si>
  <si>
    <t>PAG00350532</t>
  </si>
  <si>
    <t>130567166</t>
  </si>
  <si>
    <t>INVERSIONES IGAE SRL</t>
  </si>
  <si>
    <t>PAG00262319</t>
  </si>
  <si>
    <t>PAG00272294</t>
  </si>
  <si>
    <t>PAG00297659</t>
  </si>
  <si>
    <t>PAG00311606</t>
  </si>
  <si>
    <t>CXP00125741</t>
  </si>
  <si>
    <t>ADQUISICION DE MESA COMPU-MAESTRO, CONTR. 0839/14</t>
  </si>
  <si>
    <t>130592659</t>
  </si>
  <si>
    <t>CROS PUBLICIDAD.</t>
  </si>
  <si>
    <t>CXP00124101</t>
  </si>
  <si>
    <t>B1500000856</t>
  </si>
  <si>
    <t>ADQ. MOCHILAS PARA LAPTOPS.</t>
  </si>
  <si>
    <t>CUBICACION 2 ADICIONAL Y FINAL</t>
  </si>
  <si>
    <t>INST. SANITARIA, C.E. REP. DOMINICAN</t>
  </si>
  <si>
    <t>CONSTRUCCIÓN POZO TUBULAR, ESC. LUISA PRIETA</t>
  </si>
  <si>
    <t>CONSTRUCCIÓN POZO TUBULAR, ESC. LUISA BLANCA</t>
  </si>
  <si>
    <t>CUBICACION N°6</t>
  </si>
  <si>
    <t>CUBICACION N°3 FINAL</t>
  </si>
  <si>
    <t>ADQ. MOB. ESC. (BUTACAS INTEC II)</t>
  </si>
  <si>
    <t>COMPRA DE VARIAS OFRENDAS FLORALES</t>
  </si>
  <si>
    <t>OFRENDAS FLORALES CONMEMORACION DE REV. ABRIL</t>
  </si>
  <si>
    <t>ADQ. OFRENDAS FLORALES</t>
  </si>
  <si>
    <t>SERVICIO DE OFRENDAS ARREGLOS FLORALES</t>
  </si>
  <si>
    <t>MONTAJE DE EVENTOS</t>
  </si>
  <si>
    <t>CXP00127205</t>
  </si>
  <si>
    <t>B1500000239</t>
  </si>
  <si>
    <t>SERVICIOS MONTAJE EN VARIAS ACTIVIDADES DEL MINERD</t>
  </si>
  <si>
    <t>MIED-173013</t>
  </si>
  <si>
    <t>NCR0002494</t>
  </si>
  <si>
    <t>B1500000218.-NULA</t>
  </si>
  <si>
    <t>MODIFICACIÓN FECHA FACTURA</t>
  </si>
  <si>
    <t>PAG00268322</t>
  </si>
  <si>
    <t>PAG00270326</t>
  </si>
  <si>
    <t>PAG00306592</t>
  </si>
  <si>
    <t>PAG00394922</t>
  </si>
  <si>
    <t>FOTOCOPIAS Y REPRODUCCION DE CD</t>
  </si>
  <si>
    <t>ADQUISICION DE PUPITRES, CONTR. 2878</t>
  </si>
  <si>
    <t>CUBICACION #2 (ADICIONAL Y FINAL)</t>
  </si>
  <si>
    <t>SERV. TRANS. PUBLI. QUISQUEYA APRENDE CONTIGO</t>
  </si>
  <si>
    <t>SERVICIO DE TRANSM.PUBLIC.CAPSULAS INFORMATIVAS,VE</t>
  </si>
  <si>
    <t>130671372</t>
  </si>
  <si>
    <t>GESTION TECNOLOGICA E INDUSTRIAL GETEINSA, SRL.</t>
  </si>
  <si>
    <t>MIED-144818</t>
  </si>
  <si>
    <t>CONTR.0558-2022</t>
  </si>
  <si>
    <t>PAG00395864</t>
  </si>
  <si>
    <t>PAG00253014</t>
  </si>
  <si>
    <t>130683298</t>
  </si>
  <si>
    <t>GRUPO INNOVANDO SOLUCIONES JAVE SRL.</t>
  </si>
  <si>
    <t>MIED-144807</t>
  </si>
  <si>
    <t>ADENDA O-0333 *CONTR.4429 PRESUP. REFORMULADO</t>
  </si>
  <si>
    <t>CXP00125912</t>
  </si>
  <si>
    <t>CONTR.4429-05</t>
  </si>
  <si>
    <t>CUBICACION #5 CORTE</t>
  </si>
  <si>
    <t>130684383</t>
  </si>
  <si>
    <t>GARCIA TEJERA &amp; ASOCIADOS, SRL</t>
  </si>
  <si>
    <t>PAG00326202</t>
  </si>
  <si>
    <t>PAG00245049</t>
  </si>
  <si>
    <t>PAG00246228</t>
  </si>
  <si>
    <t>130686076</t>
  </si>
  <si>
    <t>TELEIMPACTO SRL.</t>
  </si>
  <si>
    <t>PAG00272447</t>
  </si>
  <si>
    <t>COMPRA TICKETS DE COMBUSTIBLE</t>
  </si>
  <si>
    <t>CXP00128318</t>
  </si>
  <si>
    <t>B1500050090</t>
  </si>
  <si>
    <t>ADQ. DE TICKET DE COMBUSTIBLE</t>
  </si>
  <si>
    <t>ADQUISICION MATERIAL GASTABLE</t>
  </si>
  <si>
    <t>130695873</t>
  </si>
  <si>
    <t>J GUANTE INGENIERIA, S.R.L</t>
  </si>
  <si>
    <t>CXP00127703</t>
  </si>
  <si>
    <t>CONTR.0452-2</t>
  </si>
  <si>
    <t>CXP00127207</t>
  </si>
  <si>
    <t>CONTRS.0037/434-14</t>
  </si>
  <si>
    <t>REFRIGERIOS Y ALQUILERES OPERATIVO CHICUNGUNYA</t>
  </si>
  <si>
    <t>130714835</t>
  </si>
  <si>
    <t>Eco Petróleo Dominicana, S.A (ECOPETRODOM)</t>
  </si>
  <si>
    <t>CXP00128252</t>
  </si>
  <si>
    <t>B1500001833</t>
  </si>
  <si>
    <t>ADQ. DE TICKETS DE COMBUSTIBLES</t>
  </si>
  <si>
    <t>130715475</t>
  </si>
  <si>
    <t>CONSTRUCCIONES CIVILES ELECTROMECANICAS E INDUSTRIALES RG SR</t>
  </si>
  <si>
    <t>CXP00128015</t>
  </si>
  <si>
    <t>B1500000040</t>
  </si>
  <si>
    <t>CXP00127321</t>
  </si>
  <si>
    <t>B1500000038</t>
  </si>
  <si>
    <t>ADQ. DE MATERIALES FERRETEROS</t>
  </si>
  <si>
    <t>SERVICIO DE REFRIGERIO ALMUERZO Y ALQUILER</t>
  </si>
  <si>
    <t>SERVICIOS DE ALIMENTACION Y ALQUILER</t>
  </si>
  <si>
    <t>SERVICIO DE REFRIGERIO PRE EMPACADO PAR 100 PERSON</t>
  </si>
  <si>
    <t>SERVICIOS DE REFRIGERIOS,ALMUERZO Y ALQUILERES</t>
  </si>
  <si>
    <t>SERVICIOS DE REFRIGERIO PARA 25 PERSONAS</t>
  </si>
  <si>
    <t>SERV. MANTENIMIENTO Y REPARACIÓN DE VEHÍCULOS</t>
  </si>
  <si>
    <t>SERVICIO DE REPARACION Y MANTENIM. DE VEHICULOS MN</t>
  </si>
  <si>
    <t>130734501</t>
  </si>
  <si>
    <t xml:space="preserve"> Ferroelectro Industrial y Refrigeración F&amp;H, SRL</t>
  </si>
  <si>
    <t>PAG00399444</t>
  </si>
  <si>
    <t>MIED-172531</t>
  </si>
  <si>
    <t>CXP00123106</t>
  </si>
  <si>
    <t>B1500000385</t>
  </si>
  <si>
    <t>COMPRA DE HERRAMIENTAS Y MATERIALES FERRETEROS.</t>
  </si>
  <si>
    <t>CXP00124069</t>
  </si>
  <si>
    <t>B1500000396-</t>
  </si>
  <si>
    <t>ADQ. DE MATERIALES Y HERRAMIENTAS PARA C.E</t>
  </si>
  <si>
    <t>CXP00124077</t>
  </si>
  <si>
    <t>B1500000385-</t>
  </si>
  <si>
    <t>ADQ. DE MATERIALES Y HERRAMIENTAS C.E.</t>
  </si>
  <si>
    <t>PAG00395061</t>
  </si>
  <si>
    <t>PAG00396572</t>
  </si>
  <si>
    <t>CUBICACION 1</t>
  </si>
  <si>
    <t>OC ANULADA POR ERROR EN MONTO</t>
  </si>
  <si>
    <t>CUBICACION N°3 ADICIONAL</t>
  </si>
  <si>
    <t>PAG00267055</t>
  </si>
  <si>
    <t>ADQUISICION DE LAPICEROS E IMPRESION DE CARPETAS</t>
  </si>
  <si>
    <t>130753131</t>
  </si>
  <si>
    <t>INGENIERIA LOSUNG, S.R.L.</t>
  </si>
  <si>
    <t>CXP00128357</t>
  </si>
  <si>
    <t>CONTR.0442-1</t>
  </si>
  <si>
    <t>SERV. DIFUNC. ANALISIS Y COMENTARIO ALUSIVO MINERD</t>
  </si>
  <si>
    <t>ADQUISICION DE MOBILIARIO ESCOLAR AÑO 2015-2016.</t>
  </si>
  <si>
    <t>IMPRESION LANZAMIENTO PROG. EDUCACION VALORA SER</t>
  </si>
  <si>
    <t>ADQ.MATERIALES PARA ESTANCIA INFANTIL</t>
  </si>
  <si>
    <t>PAG00279590</t>
  </si>
  <si>
    <t>PAG00275662</t>
  </si>
  <si>
    <t>ADQUISICION DE MATERIALES  DE LIMPIEZA PARA  DIFER</t>
  </si>
  <si>
    <t>ANULADA POR ERROR EN EL OBJETAL</t>
  </si>
  <si>
    <t>PUBLICIDAD del 1 DE SEPT. AL 31 DE OCT. 2018</t>
  </si>
  <si>
    <t>ADQUISICION MATERIALES DE REDES</t>
  </si>
  <si>
    <t>CXP00127498</t>
  </si>
  <si>
    <t>ADQ. DE MATERIALES DE FUMIGACION</t>
  </si>
  <si>
    <t>PAG00372687</t>
  </si>
  <si>
    <t>PARA CORREGIR EL VALOR DEL OFICIO</t>
  </si>
  <si>
    <t>JORNADA DE ORIENTACION PEDAGOGICA Y SEG DES CURRIC</t>
  </si>
  <si>
    <t>REFRIGERIOS Y ALQUILERES</t>
  </si>
  <si>
    <t>REFRIGERIOS, ALMUERZOS Y ALQUILERES</t>
  </si>
  <si>
    <t>SERVICIOS DE REFRIGERIOS, ALMUERZOS Y ALQUILERES</t>
  </si>
  <si>
    <t>SERVICIOS DE REFRIGERIOS Y ALMUERZOS</t>
  </si>
  <si>
    <t>SERVICIOS DE REFRIGERIOS Y ALQUILERES</t>
  </si>
  <si>
    <t>130790142</t>
  </si>
  <si>
    <t>TENEDORA GABOC, SRL</t>
  </si>
  <si>
    <t>PAG00350539</t>
  </si>
  <si>
    <t>PAG00335452</t>
  </si>
  <si>
    <t>PAG00333334</t>
  </si>
  <si>
    <t>CXP00128148</t>
  </si>
  <si>
    <t>B1500000140</t>
  </si>
  <si>
    <t>ADQUISICION DE PINTURAS</t>
  </si>
  <si>
    <t>PAG00336633</t>
  </si>
  <si>
    <t>PAG00327448</t>
  </si>
  <si>
    <t>PAG00391025</t>
  </si>
  <si>
    <t>PAG00397788</t>
  </si>
  <si>
    <t>SERV. REFRIG, ALM.Y ALQ. OFRC. ENCUENT CONSULTORES</t>
  </si>
  <si>
    <t>ADQ. DE TÓNERS</t>
  </si>
  <si>
    <t>CONFESSION DE FURGONES PARA CAMIONES</t>
  </si>
  <si>
    <t>MANTENIMIENTO Y REPARACIÓN EQUIPO DE TRANSPORTE</t>
  </si>
  <si>
    <t>PAG00248660</t>
  </si>
  <si>
    <t>PAG00251658</t>
  </si>
  <si>
    <t>PAG00251575</t>
  </si>
  <si>
    <t>PAG00401177</t>
  </si>
  <si>
    <t>130813868</t>
  </si>
  <si>
    <t>Sonar Investments, SRL</t>
  </si>
  <si>
    <t>CXP00123810</t>
  </si>
  <si>
    <t>B1500000206</t>
  </si>
  <si>
    <t>ADQ.MOBILIARIO ESCOLAR (BUTACAS INTEC II)</t>
  </si>
  <si>
    <t>NCR0002535</t>
  </si>
  <si>
    <t>B1500000206-NULA</t>
  </si>
  <si>
    <t>PARA CORREGIR NCF</t>
  </si>
  <si>
    <t>130820643</t>
  </si>
  <si>
    <t>Comercializadora JMP, SRL</t>
  </si>
  <si>
    <t>CXP00127929</t>
  </si>
  <si>
    <t>ADQ. ARTICULOS DE MANTENIMIENTO DE AUTOBUSES</t>
  </si>
  <si>
    <t>BOLETOS AEREOS EXCELENCIA ACADEMICA</t>
  </si>
  <si>
    <t>CXP00128167</t>
  </si>
  <si>
    <t>CONT.0187/076/0366-6</t>
  </si>
  <si>
    <t>CUBICACION #6</t>
  </si>
  <si>
    <t>ADQUISICION DE MATERIAL GASTABLE</t>
  </si>
  <si>
    <t>CXP00108453</t>
  </si>
  <si>
    <t>B1500000244</t>
  </si>
  <si>
    <t>MIED-170784</t>
  </si>
  <si>
    <t>CXP00104301</t>
  </si>
  <si>
    <t>B.1500000245</t>
  </si>
  <si>
    <t>ADQUISICION DE EQUPOS Y DISPOSITIVOS</t>
  </si>
  <si>
    <t>MIED-170476</t>
  </si>
  <si>
    <t>CXP00105335</t>
  </si>
  <si>
    <t>B1500000247</t>
  </si>
  <si>
    <t>ADQUISICION DE EQUIPOS Y DISPOSITIVOS.</t>
  </si>
  <si>
    <t>PAG00364428</t>
  </si>
  <si>
    <t>PAG00356365</t>
  </si>
  <si>
    <t>SERV. TRANS. PUB. CAPSULAS INF. REV. EDUCATIVA</t>
  </si>
  <si>
    <t>REPARACION DE VEHICULOS</t>
  </si>
  <si>
    <t>130840725</t>
  </si>
  <si>
    <t>QS SUPLIOFFICE, SRL</t>
  </si>
  <si>
    <t>PAG00398267</t>
  </si>
  <si>
    <t>ERROR EN MONTO</t>
  </si>
  <si>
    <t>ADQUISICION DE MESA DE 1ERO Y 2DO DE BASICA</t>
  </si>
  <si>
    <t>ADQ. PRENDA DE VESTIER, (CAMISETAS)</t>
  </si>
  <si>
    <t>130862672</t>
  </si>
  <si>
    <t>Distribuidora y Servicios Diversos DISOPE, SRL</t>
  </si>
  <si>
    <t>PAG00369559</t>
  </si>
  <si>
    <t>PAG00372503</t>
  </si>
  <si>
    <t>SERVICIO DE DIFUSION DE LA COMPAÑA CAPSULAS INFORM</t>
  </si>
  <si>
    <t>130870381</t>
  </si>
  <si>
    <t>NU ENERGY SRL</t>
  </si>
  <si>
    <t>CXP00125739</t>
  </si>
  <si>
    <t>CONTR.0427-2</t>
  </si>
  <si>
    <t>CXP00128350</t>
  </si>
  <si>
    <t>CONTR.0427-3</t>
  </si>
  <si>
    <t>CUBICACION #3</t>
  </si>
  <si>
    <t>130875464</t>
  </si>
  <si>
    <t>BEX PROJECTS, SRL</t>
  </si>
  <si>
    <t>CXP00126389</t>
  </si>
  <si>
    <t>CONTR.O-0215-1</t>
  </si>
  <si>
    <t>130876967</t>
  </si>
  <si>
    <t>IQTEK SOLUTIONS, SRL</t>
  </si>
  <si>
    <t>PAG00315236</t>
  </si>
  <si>
    <t>130886547</t>
  </si>
  <si>
    <t>SERVI-EQUIPOS MUÑOZ SEM, S.R.L.</t>
  </si>
  <si>
    <t>CXP00127795</t>
  </si>
  <si>
    <t>ADQ. MOBILIARIO ESCOLAR.</t>
  </si>
  <si>
    <t>130898073</t>
  </si>
  <si>
    <t>SIERRA PEÑA AUTO SERVICE S.R.L</t>
  </si>
  <si>
    <t>PAG00337588</t>
  </si>
  <si>
    <t>SERVICIOS DE ALIMENTACION Y ALQUILER,</t>
  </si>
  <si>
    <t>SERVICIOS DE REFRIGERIO Y ALMUERZO Y ALQUILERES</t>
  </si>
  <si>
    <t>SERVICIOS DE ALIMENTACION Y ALQUILERES</t>
  </si>
  <si>
    <t>SERVICIO DE REFRIGERIOS,ALMUERZO Y ALQUILERES</t>
  </si>
  <si>
    <t>SERVICIOS REFRIGERIOS, ALMUERZOS Y ALQUILERES</t>
  </si>
  <si>
    <t>SERVICIOS DE ALMUERZO,PARA EL TALLER DE CONFORMACI</t>
  </si>
  <si>
    <t>SERVICIOS DE REFRIGERIOS,ALMUERZOS Y ALQUILER</t>
  </si>
  <si>
    <t>SERVICIOS DE ALOJAMIENTO,ALIMENTACION Y ALQUILERES</t>
  </si>
  <si>
    <t>CXP00126722</t>
  </si>
  <si>
    <t>ADQUISICION DE POLO-SHIRTS Y ARTICULOS PROMOCIONAL</t>
  </si>
  <si>
    <t>POR ERROR EN LA FECHA EN ORDEN DE PAGO</t>
  </si>
  <si>
    <t>CXP00128010</t>
  </si>
  <si>
    <t>CONTRS.0110/0386-18</t>
  </si>
  <si>
    <t>ADQUISICION DE GORRAS</t>
  </si>
  <si>
    <t>ANULADA PORQUE SE FACTURO SIN ANTICIPO</t>
  </si>
  <si>
    <t>1RA. CUBICACION.</t>
  </si>
  <si>
    <t>130941132</t>
  </si>
  <si>
    <t>DICOSU OBRAS CIVILES, S.R.L.</t>
  </si>
  <si>
    <t>MIED-144813</t>
  </si>
  <si>
    <t>CONTR.O-0378 ANTICIP</t>
  </si>
  <si>
    <t>SERVICIOS  DE ALOJAMIENTO,Y ALQUILER</t>
  </si>
  <si>
    <t>SERVICIOS DE ALOJAMIENTO,ALIMENTACION JORNADA QUIR</t>
  </si>
  <si>
    <t>CXP00128335</t>
  </si>
  <si>
    <t>B1500003028.</t>
  </si>
  <si>
    <t>SERVICIO CATERING</t>
  </si>
  <si>
    <t>130957428</t>
  </si>
  <si>
    <t>AGROAMERICA S.R.L.</t>
  </si>
  <si>
    <t>CXP00128146</t>
  </si>
  <si>
    <t>CONTR.0456-2 CORTE</t>
  </si>
  <si>
    <t>ADQUISICION DE MATERIALES PARA CAMPAMENTO LUDICO</t>
  </si>
  <si>
    <t>ADQ. E INSTALACION DE CORTINAS VENECIANAS</t>
  </si>
  <si>
    <t>SERV. TRANSM. PUBLI. CAPSULAS INFORMATIVAS</t>
  </si>
  <si>
    <t>CONTR. 00568-2019</t>
  </si>
  <si>
    <t>ADQUISICION DE VASOS TERMICOS SUBLIMADOS</t>
  </si>
  <si>
    <t>CXP00128190</t>
  </si>
  <si>
    <t>ADQUISICION DE PINTURA</t>
  </si>
  <si>
    <t>PAG00310569</t>
  </si>
  <si>
    <t>DIFUSIÓN CONTENIDO EDUCATIVO MAYO HASTA JULIO 2021</t>
  </si>
  <si>
    <t>CXP00075053</t>
  </si>
  <si>
    <t>ADQUISICIÓN MOBILIARIO ESCOLAR</t>
  </si>
  <si>
    <t>130993297</t>
  </si>
  <si>
    <t>Inversiones Ardisa, SRL</t>
  </si>
  <si>
    <t>CXP00127827</t>
  </si>
  <si>
    <t>B1500000197</t>
  </si>
  <si>
    <t>ADQ. ARTICULOS PARA MANT. DE AUTOBUSES</t>
  </si>
  <si>
    <t>130997977</t>
  </si>
  <si>
    <t>BEXEL ENGINEERING AND CONTRACTORS,SRL</t>
  </si>
  <si>
    <t>CXP00127897</t>
  </si>
  <si>
    <t>CONTR.O-026-1</t>
  </si>
  <si>
    <t>131000894</t>
  </si>
  <si>
    <t>NEGOCIOS DOMINCALY, SRL</t>
  </si>
  <si>
    <t>PAG00387988</t>
  </si>
  <si>
    <t>131019651</t>
  </si>
  <si>
    <t>Emjhomy Servicios, SRL</t>
  </si>
  <si>
    <t>PAG00328822</t>
  </si>
  <si>
    <t>131038591</t>
  </si>
  <si>
    <t>CONSTRUCTORA FIXSA, SRL</t>
  </si>
  <si>
    <t>CXP00127686</t>
  </si>
  <si>
    <t>CONTR.0417-2</t>
  </si>
  <si>
    <t>131040845</t>
  </si>
  <si>
    <t>AGREGADOS BANI DACE, SRL</t>
  </si>
  <si>
    <t>PAG00399508</t>
  </si>
  <si>
    <t>PAG00360873</t>
  </si>
  <si>
    <t>20%  DE AVANCE</t>
  </si>
  <si>
    <t>131057195</t>
  </si>
  <si>
    <t>PORTICUM INVERSIONES, SRL</t>
  </si>
  <si>
    <t>CXP00125694</t>
  </si>
  <si>
    <t>CONTR.0245-2</t>
  </si>
  <si>
    <t>REFRIGERIOS, ALMUERZO Y ALQUILERES</t>
  </si>
  <si>
    <t>SERVICIO DE REFRIGERIO, ALMUERZOS Y ALQUILERES</t>
  </si>
  <si>
    <t>sERVICIOS DE ALIMENTOS Y ALQUILERES</t>
  </si>
  <si>
    <t>seRVICIOS DE REFRIGERIOS Y ALQUILERES</t>
  </si>
  <si>
    <t>131080121</t>
  </si>
  <si>
    <t>GUZMAN RODRIGUEZ &amp; ASOCIADOS SRL</t>
  </si>
  <si>
    <t>CXP00127828</t>
  </si>
  <si>
    <t>CONTR.0421-3</t>
  </si>
  <si>
    <t>SERVICIO DE IMPRESION DE INVITACIONES Y BROCHURES</t>
  </si>
  <si>
    <t>SERVICIO  REPARACION Y MANT.DE VEHICULO DEL MINERD</t>
  </si>
  <si>
    <t>SERVICIO DE REPARACION Y MANT.DE VEHICULO DEL MINE</t>
  </si>
  <si>
    <t>131085271</t>
  </si>
  <si>
    <t>Batuta By Pablo Polanco,SRL.</t>
  </si>
  <si>
    <t>PAG00303299</t>
  </si>
  <si>
    <t>SERVICIO DE ALQUILER DE CAMIONETAS PARA USO DEL MI</t>
  </si>
  <si>
    <t>ALQUILER DE JEEPETA PARA USO DEL MINERD</t>
  </si>
  <si>
    <t>SERVICIOS DE IMPRESION Y ENCUADERNACION DE MANUALE</t>
  </si>
  <si>
    <t>131110916</t>
  </si>
  <si>
    <t>EDICIONES SALOME, SRL</t>
  </si>
  <si>
    <t>PAG00348281</t>
  </si>
  <si>
    <t>SERVICIO DE ALQUILER DE STAND CMC-608-2014</t>
  </si>
  <si>
    <t>ALOJAMIENTO, ALIMENTACION Y ALQUILERES</t>
  </si>
  <si>
    <t>CONTRATACION DE SERVICIOS DE A..DE ALIMENTOS Y BEB</t>
  </si>
  <si>
    <t>131122051</t>
  </si>
  <si>
    <t>CALAI TOURS, S.R.L.</t>
  </si>
  <si>
    <t>MIED-172680</t>
  </si>
  <si>
    <t>B1500000593.</t>
  </si>
  <si>
    <t>ADQUISICION DE TELEPROMTER</t>
  </si>
  <si>
    <t>CXP00119768</t>
  </si>
  <si>
    <t>B1500001447</t>
  </si>
  <si>
    <t>ADQUISICION DE MONITORES TACTILES 65 PULGADAS</t>
  </si>
  <si>
    <t>PAG00391093</t>
  </si>
  <si>
    <t>PAG00369534</t>
  </si>
  <si>
    <t>PAG00349000</t>
  </si>
  <si>
    <t>ADQUISICION DE BUTACAS ESCOLARES</t>
  </si>
  <si>
    <t>131139493</t>
  </si>
  <si>
    <t>ARIPO COMERCIALIZADORA DOMINICANA DE INSUMOS Y NEGOCIOS DIVERSOS SRL, (CODINED)</t>
  </si>
  <si>
    <t>PAG00314025</t>
  </si>
  <si>
    <t>PAG00376572</t>
  </si>
  <si>
    <t>131144349</t>
  </si>
  <si>
    <t>Refriclima HF, SRL</t>
  </si>
  <si>
    <t>CXP00128333</t>
  </si>
  <si>
    <t>B1500000680</t>
  </si>
  <si>
    <t>"ADQUISICION DE AIRES ACONDICIONADOS</t>
  </si>
  <si>
    <t>131150012</t>
  </si>
  <si>
    <t>FRAMISA SOLUTION, SRL</t>
  </si>
  <si>
    <t>CXP00127873</t>
  </si>
  <si>
    <t>B1500000277</t>
  </si>
  <si>
    <t>SERVICIOS DE REPARAC. Y MANTENIMIENTO DE VEHÍCULO</t>
  </si>
  <si>
    <t>PAG00372313</t>
  </si>
  <si>
    <t>131155091</t>
  </si>
  <si>
    <t>PA CATERING, SRL</t>
  </si>
  <si>
    <t>CXP00125945</t>
  </si>
  <si>
    <t>B1500003137</t>
  </si>
  <si>
    <t>SUMINISTROS DE REFRIGERIOS, ALMUERZOS Y CENAS</t>
  </si>
  <si>
    <t>CXP00127772</t>
  </si>
  <si>
    <t>B1500003174</t>
  </si>
  <si>
    <t>SERVICIOS DE CATERING</t>
  </si>
  <si>
    <t>131155278</t>
  </si>
  <si>
    <t>Mediopratv, SRL</t>
  </si>
  <si>
    <t>CXP00098343</t>
  </si>
  <si>
    <t>COLOCACION DE PUBLICIDAD</t>
  </si>
  <si>
    <t>SERVICIOS DE ALQUILER Y MONTAJE DEL STAND DEL MINE</t>
  </si>
  <si>
    <t>SERVICIOS DE REFRIGERIO,ALMUERZO Y ALQUILERES</t>
  </si>
  <si>
    <t>SERVICIOS DE ALMUERZO,REFRIGERIO Y ALQUILER</t>
  </si>
  <si>
    <t>131165265</t>
  </si>
  <si>
    <t>TCO NETWORKING, SRL</t>
  </si>
  <si>
    <t>CXP00128001</t>
  </si>
  <si>
    <t>CONTRATACION DE EMPRESA P/EL EQUIPAMIENTO E INSTAL</t>
  </si>
  <si>
    <t>NCR0002650</t>
  </si>
  <si>
    <t>B1500000857-NULA</t>
  </si>
  <si>
    <t>ANULADA POR ERROR DE UN OBJETAL</t>
  </si>
  <si>
    <t>PAG00400376</t>
  </si>
  <si>
    <t>PAG00375793</t>
  </si>
  <si>
    <t>PAG00362689</t>
  </si>
  <si>
    <t>131165451</t>
  </si>
  <si>
    <t>BACHIPLANES MODERNOS, SRL</t>
  </si>
  <si>
    <t>CXP00077318</t>
  </si>
  <si>
    <t>SERVICIO DE BRINDIS ABANDEJEADO P/100 PERSONAS</t>
  </si>
  <si>
    <t>PAG00369197</t>
  </si>
  <si>
    <t>PAG00313795</t>
  </si>
  <si>
    <t>PAG00301168</t>
  </si>
  <si>
    <t>PAG00281438</t>
  </si>
  <si>
    <t>PAG00276720</t>
  </si>
  <si>
    <t>PAG00274875</t>
  </si>
  <si>
    <t>PAG00274515</t>
  </si>
  <si>
    <t>PAG00259052</t>
  </si>
  <si>
    <t>PAG00254989</t>
  </si>
  <si>
    <t>PAG00255440</t>
  </si>
  <si>
    <t>131165567</t>
  </si>
  <si>
    <t>ORESUND INGENIEROS Y ARQUITECTOS SRL</t>
  </si>
  <si>
    <t>CXP00127767</t>
  </si>
  <si>
    <t>CONTR.0-028-1</t>
  </si>
  <si>
    <t>CXP00128254</t>
  </si>
  <si>
    <t>CONTR.O-127-1</t>
  </si>
  <si>
    <t>131171372</t>
  </si>
  <si>
    <t>SMARTCON,SRL</t>
  </si>
  <si>
    <t>PAG00326335</t>
  </si>
  <si>
    <t>131187651</t>
  </si>
  <si>
    <t>Global7 Distribución Caribe, SRL</t>
  </si>
  <si>
    <t>CXP00127306</t>
  </si>
  <si>
    <t>ADQ. DIOXIDO DE CLORO PARA CENTROS EDUC.</t>
  </si>
  <si>
    <t>NCR0002666</t>
  </si>
  <si>
    <t>B150258-NULA</t>
  </si>
  <si>
    <t>ERROR EN LIB. DE ANTICIPO</t>
  </si>
  <si>
    <t>SERVICIO DE REFRIGERIOS, ALMUERZOS Y ALQUILERES</t>
  </si>
  <si>
    <t>131196162</t>
  </si>
  <si>
    <t>CONSTRUCCIONES Y TERMINACIONES CALCAÑO GARCIA SRL</t>
  </si>
  <si>
    <t>CXP00127678</t>
  </si>
  <si>
    <t>CONTR.O-106-1</t>
  </si>
  <si>
    <t>ADQ. INSUMOS DE COCINA</t>
  </si>
  <si>
    <t>ADQUISION DE CAJAS, CAMISETAS, AFICHES MIPYIMES...</t>
  </si>
  <si>
    <t>MIED-172289</t>
  </si>
  <si>
    <t>MIED-172291</t>
  </si>
  <si>
    <t>131200273</t>
  </si>
  <si>
    <t>HERNANDEZ CONSTRUCTORA E INMOBILIARIA(HERCONSI),S.R.L.</t>
  </si>
  <si>
    <t>CXP00128336</t>
  </si>
  <si>
    <t>CONTR.0643/0424-25</t>
  </si>
  <si>
    <t>CUBICACION #25, PRESUPUESTO REFORMULADO</t>
  </si>
  <si>
    <t>131202322</t>
  </si>
  <si>
    <t>ARQUILINE, SRL</t>
  </si>
  <si>
    <t>CXP00128348</t>
  </si>
  <si>
    <t>CONTR.0-023-1</t>
  </si>
  <si>
    <t>131212972</t>
  </si>
  <si>
    <t>ENTIDAD EDUCATIVA RAMIREZ AM, SRL.</t>
  </si>
  <si>
    <t>CXP00128281</t>
  </si>
  <si>
    <t>CONTR.0736-DEPOSITO.</t>
  </si>
  <si>
    <t>NCR0002663</t>
  </si>
  <si>
    <t>B0100000001.NULA</t>
  </si>
  <si>
    <t>ERROR EN NCF</t>
  </si>
  <si>
    <t>131215378</t>
  </si>
  <si>
    <t>MATEO PINALES &amp; ASOCIADOS,S.R.L.</t>
  </si>
  <si>
    <t>CXP00127749</t>
  </si>
  <si>
    <t>CONTR.0672-4</t>
  </si>
  <si>
    <t>CUBICACION #4, PRESUPUESTO REFORMULADO</t>
  </si>
  <si>
    <t>ADQUISICION DE PASAJE AEREO</t>
  </si>
  <si>
    <t>CXP00126860</t>
  </si>
  <si>
    <t>131281141</t>
  </si>
  <si>
    <t>SUIM SUPLIDORES INSTITUCIONALES MENDEZ, SRL</t>
  </si>
  <si>
    <t>PAG00336565</t>
  </si>
  <si>
    <t>PAG00332011</t>
  </si>
  <si>
    <t>ADQ. MOBILIARIO ESCOLAR (BUTACAS INTEC II)</t>
  </si>
  <si>
    <t>PAG00370147</t>
  </si>
  <si>
    <t>PAG00361189</t>
  </si>
  <si>
    <t>PAG00367549</t>
  </si>
  <si>
    <t>PAG00368818</t>
  </si>
  <si>
    <t>CXP00127591</t>
  </si>
  <si>
    <t>B1500001263.</t>
  </si>
  <si>
    <t>ADQUISICION DE DE MATERIALES PARA IMPRESION</t>
  </si>
  <si>
    <t>PAG00399031</t>
  </si>
  <si>
    <t>131291732</t>
  </si>
  <si>
    <t>J&amp;A NEW GENERATION SUPPLIES, SRL</t>
  </si>
  <si>
    <t>PAG00308426</t>
  </si>
  <si>
    <t>PAG00257223</t>
  </si>
  <si>
    <t>131299229</t>
  </si>
  <si>
    <t>IMPOCARIBE, SRL</t>
  </si>
  <si>
    <t>CXP00128157</t>
  </si>
  <si>
    <t>B1500000831</t>
  </si>
  <si>
    <t>SERV DE MANTENIMIENTOS Y REP. DE VEHICULOS</t>
  </si>
  <si>
    <t>131301576</t>
  </si>
  <si>
    <t>CONSORCIO DORADEL, SRL</t>
  </si>
  <si>
    <t>PAG00332184</t>
  </si>
  <si>
    <t>CXP00122403</t>
  </si>
  <si>
    <t>B1500000661</t>
  </si>
  <si>
    <t>CONTRATACION DE SERVICIOS DE MONTAJE Y ALMUERZOS</t>
  </si>
  <si>
    <t>NCR0002433</t>
  </si>
  <si>
    <t>B1500000661-NULA</t>
  </si>
  <si>
    <t>PARA CORREGIR CTA. OBJETAL</t>
  </si>
  <si>
    <t>CXP00127842</t>
  </si>
  <si>
    <t>B1500000720</t>
  </si>
  <si>
    <t>SERVICIO DE ALOJAMIENTO</t>
  </si>
  <si>
    <t>ALIMENTOS Y BEBIDAS PARA 15 PERSONAS</t>
  </si>
  <si>
    <t>SOLICITUD DE ALMUERZO PLATEADO PARA 33 PERSONAS</t>
  </si>
  <si>
    <t>SERV. DE ALMUERZOS Y CENAS AL PERSONAL DEL MINERD.</t>
  </si>
  <si>
    <t>ALOJAMIENTO, SALON Y ALIMENTACION</t>
  </si>
  <si>
    <t>SERVICIO DE REPARACION DE 16 CORTINAS VENECIANAS</t>
  </si>
  <si>
    <t>SERVICIO DE INSTALACION DE CORTINAS VENECIANAS</t>
  </si>
  <si>
    <t>131345921</t>
  </si>
  <si>
    <t>T MORENO EXCAVACIONES TRANSPORTE, S.R.L,.</t>
  </si>
  <si>
    <t>CXP00127394</t>
  </si>
  <si>
    <t>CONTR.0502-2</t>
  </si>
  <si>
    <t>CUBICACION N°6 Y FINAL</t>
  </si>
  <si>
    <t>131401572</t>
  </si>
  <si>
    <t>EDUMUEBLES INDUSTRIAL, SRL.</t>
  </si>
  <si>
    <t>CXP00127830</t>
  </si>
  <si>
    <t>ADQUISICION DE MOBILIARIO ESCOLAR.</t>
  </si>
  <si>
    <t>PAG00342217</t>
  </si>
  <si>
    <t>CAMBIO DE OBJETAL</t>
  </si>
  <si>
    <t>ELABORACIÓN DE CARNETS INSTITUCIONALES DEL MINERD</t>
  </si>
  <si>
    <t>REPARACIÓN Y MANT. DE VEHÍCULOS</t>
  </si>
  <si>
    <t>131424449</t>
  </si>
  <si>
    <t>Amaram Enterprise, SRL</t>
  </si>
  <si>
    <t>CXP00122267</t>
  </si>
  <si>
    <t>B1500000413</t>
  </si>
  <si>
    <t>ADQ. DE MATERIALES PARA 11 AVA GALA NACIONAL DE MO</t>
  </si>
  <si>
    <t>131444881</t>
  </si>
  <si>
    <t>G &amp; R INGENIERIA Y MANTENIMIENTO, S.R.L.</t>
  </si>
  <si>
    <t>CXP00127823</t>
  </si>
  <si>
    <t>CONTR. 12378-2</t>
  </si>
  <si>
    <t>PAGO PUBLICIDAD ENERO Y FEBRERO 2019</t>
  </si>
  <si>
    <t>131451608</t>
  </si>
  <si>
    <t>BUSSINES SUPPLIER D3, SRL</t>
  </si>
  <si>
    <t>MIED-144798</t>
  </si>
  <si>
    <t>DCC-2263-2023</t>
  </si>
  <si>
    <t>20 % DE ANTICIPO</t>
  </si>
  <si>
    <t>ADQUISICION  DE MOBILIAR ESCOLAR, BUTACA INTEC III</t>
  </si>
  <si>
    <t>ADQUISICIÓN DE BUTACAS INTEC III</t>
  </si>
  <si>
    <t>ANULADA POR ERROR EN MONTO</t>
  </si>
  <si>
    <t>PUBLICIDAD DEL 1RO DE ENERO AL 28 DE FEBRERO/2019</t>
  </si>
  <si>
    <t>SERVICIOS DE ALQUILERES SERV.NO PERSONALES BANNER</t>
  </si>
  <si>
    <t>PAG00272539</t>
  </si>
  <si>
    <t>131478565</t>
  </si>
  <si>
    <t>ELVIS CONSTRUCCIONES SRL</t>
  </si>
  <si>
    <t>CXP00127892</t>
  </si>
  <si>
    <t>CONTR.0419-2</t>
  </si>
  <si>
    <t>131481493</t>
  </si>
  <si>
    <t>CONSTRUCTORA &amp; MAS HARLEM SRL</t>
  </si>
  <si>
    <t>CXP00127934</t>
  </si>
  <si>
    <t>CONTR.0448-3</t>
  </si>
  <si>
    <t>CUBICACION No.3</t>
  </si>
  <si>
    <t>CXP00121926</t>
  </si>
  <si>
    <t>B1500000281*</t>
  </si>
  <si>
    <t>ADQ. SERVICIO DE IMPRESION</t>
  </si>
  <si>
    <t>131485731</t>
  </si>
  <si>
    <t>GLAXKOM GROUP, SRL</t>
  </si>
  <si>
    <t>CXP00127788</t>
  </si>
  <si>
    <t>CONTR.O-0031-1</t>
  </si>
  <si>
    <t>131492789</t>
  </si>
  <si>
    <t>SOCAS CONSTRUCCIONES, S.R.L</t>
  </si>
  <si>
    <t>CXP00127773</t>
  </si>
  <si>
    <t>CONTR.0437-3</t>
  </si>
  <si>
    <t>131494773</t>
  </si>
  <si>
    <t>MUÑOZ MORAN CONSULTORES JURIDICO SRL</t>
  </si>
  <si>
    <t>CXP00127753</t>
  </si>
  <si>
    <t>CONTR.0429-3</t>
  </si>
  <si>
    <t>131500005</t>
  </si>
  <si>
    <t>KARL MAX &amp; ASOCIADOS, S.R.L</t>
  </si>
  <si>
    <t>CXP00127388</t>
  </si>
  <si>
    <t>CONTR.0473-3</t>
  </si>
  <si>
    <t>131504035</t>
  </si>
  <si>
    <t>CONSTRUCTORA E INMOBILIARIA MARAMIT S.R.L</t>
  </si>
  <si>
    <t>MIED-144905</t>
  </si>
  <si>
    <t>CONTR.O-0477 ANTICIP</t>
  </si>
  <si>
    <t>PAG00399092</t>
  </si>
  <si>
    <t>131572774</t>
  </si>
  <si>
    <t>Grupo LFA, SRL</t>
  </si>
  <si>
    <t>PAG00307683</t>
  </si>
  <si>
    <t>PAG00280850</t>
  </si>
  <si>
    <t>CXP00123815</t>
  </si>
  <si>
    <t>B1500000088</t>
  </si>
  <si>
    <t>SERV. DE IMPRESION PARA GALA NACIONAL DE MOD. ARTE</t>
  </si>
  <si>
    <t>CXP00124467</t>
  </si>
  <si>
    <t>SERV. DE CONFECCION DE ARTICULOS TEXTILES</t>
  </si>
  <si>
    <t>CXP00128339</t>
  </si>
  <si>
    <t>B1500000689</t>
  </si>
  <si>
    <t>CONTRATACION DE LOS SERVICIOS DE ALIMENTOS P/SER U</t>
  </si>
  <si>
    <t>131584306</t>
  </si>
  <si>
    <t>ARQUITECTURA MODERNA E INGENIERIA CORNIEL VERAS, SRL</t>
  </si>
  <si>
    <t>CXP00127078</t>
  </si>
  <si>
    <t>CONTR.000171-4</t>
  </si>
  <si>
    <t>MIED-144913</t>
  </si>
  <si>
    <t>CONTR.O-0381-ANTICIP</t>
  </si>
  <si>
    <t>131592023</t>
  </si>
  <si>
    <t>CENTRO DE SERVICIOS AUTOMOTRIZ DURAN-ROA &amp; ASOCIADOS, S.R.L.</t>
  </si>
  <si>
    <t>CXP00127958</t>
  </si>
  <si>
    <t>SERV DE MANTENIMIENTO Y REPARACION VEHICULOS</t>
  </si>
  <si>
    <t>CXP00128032</t>
  </si>
  <si>
    <t>CXP00128247</t>
  </si>
  <si>
    <t>B1500000199</t>
  </si>
  <si>
    <t>131648878</t>
  </si>
  <si>
    <t>Consorcio Breslavia-Pozna MMIFD</t>
  </si>
  <si>
    <t>PAG00282876</t>
  </si>
  <si>
    <t>131657303</t>
  </si>
  <si>
    <t>IMPORTADORA HEIJMON,SRL.</t>
  </si>
  <si>
    <t>PAG00361924</t>
  </si>
  <si>
    <t>131666388</t>
  </si>
  <si>
    <t>TERMINACIONES DOMINICANA, TERMIDOM, S.R.L.</t>
  </si>
  <si>
    <t>PAG00362277</t>
  </si>
  <si>
    <t>131700845</t>
  </si>
  <si>
    <t>GRUPO RAMINEN SRL</t>
  </si>
  <si>
    <t>PAG00398613</t>
  </si>
  <si>
    <t>131723179</t>
  </si>
  <si>
    <t>WISNET SRL</t>
  </si>
  <si>
    <t>PAG00376121</t>
  </si>
  <si>
    <t>PAG00354185</t>
  </si>
  <si>
    <t>131752764</t>
  </si>
  <si>
    <t>CONSTRUCTORA CREINSA, SRL</t>
  </si>
  <si>
    <t>CXP00127192</t>
  </si>
  <si>
    <t>CONT.000127-1</t>
  </si>
  <si>
    <t>MIED-171989</t>
  </si>
  <si>
    <t>131777503</t>
  </si>
  <si>
    <t>Clamar Dominicana, SRL</t>
  </si>
  <si>
    <t>CXP00124985</t>
  </si>
  <si>
    <t>ADQUISICION DE ESCALERAS</t>
  </si>
  <si>
    <t>131794912</t>
  </si>
  <si>
    <t>NEDERCORP INVESMENT, SRL</t>
  </si>
  <si>
    <t>CXP00122327</t>
  </si>
  <si>
    <t>B1500000361</t>
  </si>
  <si>
    <t>ADQUISICIÓN E INSTALACION DE NEUMATICOS</t>
  </si>
  <si>
    <t>NCR0002429</t>
  </si>
  <si>
    <t>B1500000361nula</t>
  </si>
  <si>
    <t>NO SE REGISTRO EL ANTICIPO</t>
  </si>
  <si>
    <t>131805851</t>
  </si>
  <si>
    <t>CI. Comunicación Integral, SRL</t>
  </si>
  <si>
    <t>MIED-144790</t>
  </si>
  <si>
    <t>DCC-2514-2023</t>
  </si>
  <si>
    <t>131835041</t>
  </si>
  <si>
    <t>Delvis Marcelino Electroservicios, SRL</t>
  </si>
  <si>
    <t>CXP00128151</t>
  </si>
  <si>
    <t>B1500000117*</t>
  </si>
  <si>
    <t>ADQUISICION DE BOMBA SUMERGIBLE DE CHORRO</t>
  </si>
  <si>
    <t>131836119</t>
  </si>
  <si>
    <t>GRUPO METAL Y CRISTAL, SRL</t>
  </si>
  <si>
    <t>CXP00127766</t>
  </si>
  <si>
    <t>CONTR.0439-2</t>
  </si>
  <si>
    <t>ADQ, DE EQUIPOS Y DISPOSITIVOS PARA ESTUDIANTES</t>
  </si>
  <si>
    <t>131888453</t>
  </si>
  <si>
    <t>CARP Contraloria y Servicios, SRL</t>
  </si>
  <si>
    <t>PAG00398274</t>
  </si>
  <si>
    <t>131905838</t>
  </si>
  <si>
    <t>RONNY  PUBLICIDAD SRL</t>
  </si>
  <si>
    <t>CXP00127546</t>
  </si>
  <si>
    <t>SERVICIO DE IMPRESIONJ DE BANNER, BACK PANEL, INST</t>
  </si>
  <si>
    <t>131913881</t>
  </si>
  <si>
    <t>CODAS, SRL</t>
  </si>
  <si>
    <t>CXP00127946</t>
  </si>
  <si>
    <t>CONTR.O-101-1</t>
  </si>
  <si>
    <t>131928021</t>
  </si>
  <si>
    <t>Global Promo JO LE, SRL</t>
  </si>
  <si>
    <t>CXP00128060</t>
  </si>
  <si>
    <t>PLACAS Y MEDALLAS DE RECONOCIMIENTOS</t>
  </si>
  <si>
    <t>CXP00128165</t>
  </si>
  <si>
    <t>B1500000181</t>
  </si>
  <si>
    <t>CONTRATACION  DE SERVICIO DE IMPRESION DE 12,000 E</t>
  </si>
  <si>
    <t>131928803</t>
  </si>
  <si>
    <t>CONSTRUCTORA ARENADO, SRL</t>
  </si>
  <si>
    <t>CXP00127208</t>
  </si>
  <si>
    <t>CONTR.O-002-1</t>
  </si>
  <si>
    <t>131929362</t>
  </si>
  <si>
    <t>SERIE 22 SOLUCIONES REGER, SRL</t>
  </si>
  <si>
    <t>CXP00127792</t>
  </si>
  <si>
    <t>CONTR.0-020-1</t>
  </si>
  <si>
    <t>131949861</t>
  </si>
  <si>
    <t>ACQUARELLO, S.R.L.</t>
  </si>
  <si>
    <t>CXP00128164</t>
  </si>
  <si>
    <t>ADQ.MATERIALES PARA SEMINARIO</t>
  </si>
  <si>
    <t>131969704</t>
  </si>
  <si>
    <t>SIALAP SOLUCIONES,SRL.</t>
  </si>
  <si>
    <t>PAG00352330</t>
  </si>
  <si>
    <t>131974791</t>
  </si>
  <si>
    <t>REPUESTOS MAROCA, SRL</t>
  </si>
  <si>
    <t>CXP00128263</t>
  </si>
  <si>
    <t>B1500000547.</t>
  </si>
  <si>
    <t>ADQUISICION Y SERVICIOS DE NEUMATICOS P/ VEHICULOS</t>
  </si>
  <si>
    <t>PAG00390250</t>
  </si>
  <si>
    <t>132030712</t>
  </si>
  <si>
    <t>Grupo Phl, SRL</t>
  </si>
  <si>
    <t>CXP00127127</t>
  </si>
  <si>
    <t>ADQUISICION DE MATERIALES P/EL ACTO NACIONAL DE PR</t>
  </si>
  <si>
    <t>CXP00127769</t>
  </si>
  <si>
    <t>B1500000124</t>
  </si>
  <si>
    <t>SERVICIOS DE IMPRESORA DE CARPETA</t>
  </si>
  <si>
    <t>132031271</t>
  </si>
  <si>
    <t>Consorcio Ferrara Volterra FV</t>
  </si>
  <si>
    <t>CXP00108313</t>
  </si>
  <si>
    <t>ADQUISICION DE EQUIPOS Y DISPOSITIVOS</t>
  </si>
  <si>
    <t>132035771</t>
  </si>
  <si>
    <t>HERRAJE ELECTRICOS DEL CARIBE JUKARISA SRL</t>
  </si>
  <si>
    <t>CXP00127774</t>
  </si>
  <si>
    <t>ADQ. DE PINTURA PARA UTILIZARSE EN LA SEDE CENTRAL</t>
  </si>
  <si>
    <t>ADQUISICIÓN HERRAMIENTAS DE JARDINERÍA</t>
  </si>
  <si>
    <t>132194713</t>
  </si>
  <si>
    <t>HARKON BUSINESS SRL</t>
  </si>
  <si>
    <t>CXP00128255</t>
  </si>
  <si>
    <t>CONTR.O-103-1</t>
  </si>
  <si>
    <t>CXP00124224</t>
  </si>
  <si>
    <t>B1500000292</t>
  </si>
  <si>
    <t>CONTR. PARA EQUIPAMIENTO E INST. A TODO COSTO C.E</t>
  </si>
  <si>
    <t>CXP00126225</t>
  </si>
  <si>
    <t>ADQ. DE INSUMOS DE OFICINA</t>
  </si>
  <si>
    <t>CXP00127806</t>
  </si>
  <si>
    <t>B1500000304*</t>
  </si>
  <si>
    <t>EQUIPAMIENTO DE TALLER A TODO COSTO</t>
  </si>
  <si>
    <t>PAG00354421</t>
  </si>
  <si>
    <t>132231244</t>
  </si>
  <si>
    <t>BAHIA AGROINDUSTRIAL BAGROIND SRL</t>
  </si>
  <si>
    <t>CXP00127049</t>
  </si>
  <si>
    <t>CONTR.0465-2</t>
  </si>
  <si>
    <t>CXP00127824</t>
  </si>
  <si>
    <t>CONTR.0465-3</t>
  </si>
  <si>
    <t>132261216</t>
  </si>
  <si>
    <t>Santino Business Group, SRL</t>
  </si>
  <si>
    <t>CXP00128104</t>
  </si>
  <si>
    <t>B1500000052</t>
  </si>
  <si>
    <t>SERV DE ROTULACIÓN DE 3 AUTOBUSES</t>
  </si>
  <si>
    <t>132274474</t>
  </si>
  <si>
    <t>OMX MULTISERVICIOS, S.R.L.</t>
  </si>
  <si>
    <t>PAG00387058</t>
  </si>
  <si>
    <t>132276124</t>
  </si>
  <si>
    <t>Tamira Group, SRL</t>
  </si>
  <si>
    <t>CXP00128168</t>
  </si>
  <si>
    <t>CONTRATACION DE SERVICIOS DE LABORATORIO</t>
  </si>
  <si>
    <t>CXP00128170</t>
  </si>
  <si>
    <t>132283742</t>
  </si>
  <si>
    <t>BELMEN GROUP,SRL</t>
  </si>
  <si>
    <t>CXP00127391</t>
  </si>
  <si>
    <t>CONTR.0458-3</t>
  </si>
  <si>
    <t>132286049</t>
  </si>
  <si>
    <t>THESOM 002, SRL</t>
  </si>
  <si>
    <t>CXP00127776</t>
  </si>
  <si>
    <t>CONTR.O-105-1</t>
  </si>
  <si>
    <t>132286359</t>
  </si>
  <si>
    <t>CORPORACION LUFET, S.R.L</t>
  </si>
  <si>
    <t>CXP00128221</t>
  </si>
  <si>
    <t>CONTR.O-114-1</t>
  </si>
  <si>
    <t>MIED-144900</t>
  </si>
  <si>
    <t>CONTR.O-0446-ANTICIP</t>
  </si>
  <si>
    <t>132289013</t>
  </si>
  <si>
    <t>RONIM CONSTRUCCIONES &amp; SERVICIOS SRL</t>
  </si>
  <si>
    <t>CXP00126851</t>
  </si>
  <si>
    <t>CONTR.O-035-1</t>
  </si>
  <si>
    <t>132308192</t>
  </si>
  <si>
    <t>INDOFANA, S.R.L.</t>
  </si>
  <si>
    <t>CXP00128283</t>
  </si>
  <si>
    <t>132309022</t>
  </si>
  <si>
    <t>NELKA CORP. SRL</t>
  </si>
  <si>
    <t>CXP00127942</t>
  </si>
  <si>
    <t>CONTR.0472-2</t>
  </si>
  <si>
    <t>132313348</t>
  </si>
  <si>
    <t>MAXROD, SRL</t>
  </si>
  <si>
    <t>MIED-144910</t>
  </si>
  <si>
    <t>CONTR.O-0508-ANTICIP</t>
  </si>
  <si>
    <t>132314069</t>
  </si>
  <si>
    <t>CHEBUR ENTERPRISES, S.R.L.,</t>
  </si>
  <si>
    <t>CXP00127794</t>
  </si>
  <si>
    <t>CONTR.O-116-1</t>
  </si>
  <si>
    <t>132371267</t>
  </si>
  <si>
    <t>Bella Moda, SRL</t>
  </si>
  <si>
    <t>NCR0002646</t>
  </si>
  <si>
    <t>NO SE LE APLICO EL ITBIS</t>
  </si>
  <si>
    <t>132406036</t>
  </si>
  <si>
    <t>Akassol Soluciones, SRL</t>
  </si>
  <si>
    <t>PAG00391611</t>
  </si>
  <si>
    <t>132439155</t>
  </si>
  <si>
    <t>Catbel la Cocina, Servicios de Catering, SRL</t>
  </si>
  <si>
    <t>CXP00125493</t>
  </si>
  <si>
    <t>SERV. DE SUMINISTROS DE DESAYUNOS Y ALMUERZOS</t>
  </si>
  <si>
    <t>132446161</t>
  </si>
  <si>
    <t>Simpatia Event Technologies, SRL</t>
  </si>
  <si>
    <t>NCR0002642</t>
  </si>
  <si>
    <t>B1500000234NULO</t>
  </si>
  <si>
    <t>CXP00127854</t>
  </si>
  <si>
    <t>B1500000234</t>
  </si>
  <si>
    <t>SERVICIO DE MONTAJES, ESCENOGRAFIAS Y SONIDO</t>
  </si>
  <si>
    <t>CXP00128345</t>
  </si>
  <si>
    <t>EVENTOS GENERALES DIF. AREAS</t>
  </si>
  <si>
    <t>CXP00128349</t>
  </si>
  <si>
    <t>B1500000240</t>
  </si>
  <si>
    <t>CXP00128352</t>
  </si>
  <si>
    <t>B1500000241</t>
  </si>
  <si>
    <t>CXP00128354</t>
  </si>
  <si>
    <t>B1500000242</t>
  </si>
  <si>
    <t>CXP00128355</t>
  </si>
  <si>
    <t>B1500000243</t>
  </si>
  <si>
    <t>CXP00128356</t>
  </si>
  <si>
    <t>CXP00128358</t>
  </si>
  <si>
    <t>B1500000245</t>
  </si>
  <si>
    <t>132492161</t>
  </si>
  <si>
    <t>Innoproject Consultoria &amp; Gestion, SRL</t>
  </si>
  <si>
    <t>CXP00128106</t>
  </si>
  <si>
    <t>CONTRATACION DE EMPRESA P/IMPARTIR LOS TALLERES TR</t>
  </si>
  <si>
    <t>CXP00128109</t>
  </si>
  <si>
    <t>CONTRATACION DE EMPRESA P/IMPARTIR LOS TALLERES "T</t>
  </si>
  <si>
    <t>CXP00127403</t>
  </si>
  <si>
    <t>ADQUISICION DE MATERIALES.</t>
  </si>
  <si>
    <t>CXP00127775</t>
  </si>
  <si>
    <t>ADQ. DE POLOSHIRTS Y CAMISETAS</t>
  </si>
  <si>
    <t>132692594</t>
  </si>
  <si>
    <t>Baetek, SRL</t>
  </si>
  <si>
    <t>PAG00389216</t>
  </si>
  <si>
    <t>132771232</t>
  </si>
  <si>
    <t>Detalles República, SRL</t>
  </si>
  <si>
    <t>CXP00125150</t>
  </si>
  <si>
    <t>ADQ. DE PLACAS Y PINS DE SOLAPA PARA ACTIVIDAD</t>
  </si>
  <si>
    <t>CXP00124503</t>
  </si>
  <si>
    <t>CXP00127380</t>
  </si>
  <si>
    <t>B1500000013.</t>
  </si>
  <si>
    <t>CXP00127537</t>
  </si>
  <si>
    <t>CXP00128246</t>
  </si>
  <si>
    <t>132791088</t>
  </si>
  <si>
    <t>MATIC BLUE INVESTMENT, SRL</t>
  </si>
  <si>
    <t>PAG00398637</t>
  </si>
  <si>
    <t>132887565</t>
  </si>
  <si>
    <t>Grupo Diverposa, SRL</t>
  </si>
  <si>
    <t>CXP00127933</t>
  </si>
  <si>
    <t>ADQ.POLOSHIRT PARA JORNADA DE CAPACITACIÓN</t>
  </si>
  <si>
    <t>CXP00127279</t>
  </si>
  <si>
    <t>CONTR-4473-19</t>
  </si>
  <si>
    <t>CXP00127281</t>
  </si>
  <si>
    <t>CONTR-4473-20</t>
  </si>
  <si>
    <t>CXP00128315</t>
  </si>
  <si>
    <t>CONTRS.0246/0216-12</t>
  </si>
  <si>
    <t>PUBLICIDAD DEL 1RO DE OCTUBRE/30 DE NOVIEMBRE/2018</t>
  </si>
  <si>
    <t>22400302794</t>
  </si>
  <si>
    <t>JUDITH  EMILIA  LABATA DEL POZO</t>
  </si>
  <si>
    <t>CXP00127852</t>
  </si>
  <si>
    <t>CONTR.O-097-4</t>
  </si>
  <si>
    <t>22500014281</t>
  </si>
  <si>
    <t>CARLOS MIGUEL TEJEDA CABRERA</t>
  </si>
  <si>
    <t>CXP00126853</t>
  </si>
  <si>
    <t>CONTR.0662/0008-21</t>
  </si>
  <si>
    <t>CUBICACION #21,PRESUPUESTO REFORMULADO</t>
  </si>
  <si>
    <t>22500208396</t>
  </si>
  <si>
    <t>JOSE ARIEL GOMEZ GUZMAN</t>
  </si>
  <si>
    <t>CXP00128020</t>
  </si>
  <si>
    <t>CONTRS.0216/2111-28</t>
  </si>
  <si>
    <t>CXP00127297</t>
  </si>
  <si>
    <t>CONTR.01416-61</t>
  </si>
  <si>
    <t>CXP00127290</t>
  </si>
  <si>
    <t xml:space="preserve"> CONTR.1416-60</t>
  </si>
  <si>
    <t>SERVICIO DE TRANSMISION PUBLICIDAD QUISQUEYA APREN</t>
  </si>
  <si>
    <t>SERV. ALIMENTACION Y ALQUILERES</t>
  </si>
  <si>
    <t>SERVICIO DE REFRIGERIOS,ALIMENTACION Y ALQUILER</t>
  </si>
  <si>
    <t>SERVICIO DE ALOJAMIENTO,ALIMENTACION Y ALQUILER</t>
  </si>
  <si>
    <t>CXP00127136</t>
  </si>
  <si>
    <t>SERVICIO DEALOJAMIENTO,ALIMENTACION Y ALQUILER</t>
  </si>
  <si>
    <t>HOSPEDAJE Y ALIMENTACION P/ATLETAS</t>
  </si>
  <si>
    <t>SERVICIOS DE ALOJAMIENTO Y ALIMENTACION</t>
  </si>
  <si>
    <t>SERVICIOS DE HOTELERIA,REFRIGERIO,ALMUERZO Y ALQUI</t>
  </si>
  <si>
    <t>401500401</t>
  </si>
  <si>
    <t>ASOCIACIÓN DOMINICANA DE PLANIFICACION FAMILIAR INC</t>
  </si>
  <si>
    <t>CXP00127519</t>
  </si>
  <si>
    <t>B1500000090</t>
  </si>
  <si>
    <t>ALQUILER CORRESPONDIENTE AL MES DE DICIEMBRE 2023</t>
  </si>
  <si>
    <t>CXP00125695</t>
  </si>
  <si>
    <t>ALQUILER LOCAL, 17 DE SEPT. A 17 DE  OCTUBRE 2023</t>
  </si>
  <si>
    <t>NCR0002612</t>
  </si>
  <si>
    <t>B1500000178 NULA</t>
  </si>
  <si>
    <t>CXP00128071</t>
  </si>
  <si>
    <t>B1500005404</t>
  </si>
  <si>
    <t>CXP00128291</t>
  </si>
  <si>
    <t>B1500000101</t>
  </si>
  <si>
    <t>SERV. TRANS. PUBL. COMENTARIOS ALUSIVOS AL MINERD</t>
  </si>
  <si>
    <t>40229308297</t>
  </si>
  <si>
    <t>JOHN HENRY VASQUEZ RODRIGUEZ</t>
  </si>
  <si>
    <t>CXP00126965</t>
  </si>
  <si>
    <t>CONTR. A-0044-2023-2</t>
  </si>
  <si>
    <t>CXP00126818</t>
  </si>
  <si>
    <t>CONTR. # 0771-6</t>
  </si>
  <si>
    <t>CXP00126820</t>
  </si>
  <si>
    <t>CONTR. # 0771-7</t>
  </si>
  <si>
    <t>2DO. PAGO CORRESP. A 40% DEL MONTO CONTRATO</t>
  </si>
  <si>
    <t>405000483</t>
  </si>
  <si>
    <t>AYUNTAMIENTO MUNICIPAL PUERTO PLATA</t>
  </si>
  <si>
    <t>PI027538</t>
  </si>
  <si>
    <t>B1500002643</t>
  </si>
  <si>
    <t>CXP00127972</t>
  </si>
  <si>
    <t>CXP00128152</t>
  </si>
  <si>
    <t>B1500003087</t>
  </si>
  <si>
    <t>410000211</t>
  </si>
  <si>
    <t>AYUNTAMIENTO MUNICIPAL VILLA LOS ALMACIGOS</t>
  </si>
  <si>
    <t>CXP00125797</t>
  </si>
  <si>
    <t>CXP00128002</t>
  </si>
  <si>
    <t>416000089</t>
  </si>
  <si>
    <t>AYUNTAMIENTO MUNICIPAL DE AZUA</t>
  </si>
  <si>
    <t>CXP00127809</t>
  </si>
  <si>
    <t>B1500000878</t>
  </si>
  <si>
    <t>CXP00128000</t>
  </si>
  <si>
    <t>B1500001873</t>
  </si>
  <si>
    <t>CXP00127974</t>
  </si>
  <si>
    <t>B1500000649</t>
  </si>
  <si>
    <t>419000095</t>
  </si>
  <si>
    <t>AYUNTAMIENTO MUNIC RAF DEL YUMA</t>
  </si>
  <si>
    <t>CXP00126764</t>
  </si>
  <si>
    <t>PAGO 100% ADENDA11 N°0288</t>
  </si>
  <si>
    <t>SERVICIOS DE ALOJAMIENTOS Y ALIMENTACION</t>
  </si>
  <si>
    <t>CXP00127804</t>
  </si>
  <si>
    <t>DGA-4483-2023</t>
  </si>
  <si>
    <t>CXP00127805</t>
  </si>
  <si>
    <t>DGA.4482-2023</t>
  </si>
  <si>
    <t>CXP00127996</t>
  </si>
  <si>
    <t>B1500053891.</t>
  </si>
  <si>
    <t>424002691</t>
  </si>
  <si>
    <t>SOCIEDAD DOMINICANA DE ABOGADOS SIGLO XXI</t>
  </si>
  <si>
    <t>CXP00127761</t>
  </si>
  <si>
    <t>B1500000264</t>
  </si>
  <si>
    <t>SERVICIO DE CAPACITACION</t>
  </si>
  <si>
    <t>CXP00128141</t>
  </si>
  <si>
    <t>B1500000763</t>
  </si>
  <si>
    <t>CXP00128142</t>
  </si>
  <si>
    <t>B1500000764</t>
  </si>
  <si>
    <t>430004243</t>
  </si>
  <si>
    <t>PARROQUIA SAN JUAN MARIA VIANNEY</t>
  </si>
  <si>
    <t>CXP00124132</t>
  </si>
  <si>
    <t>DGC-00171-2023</t>
  </si>
  <si>
    <t>CXP00127648</t>
  </si>
  <si>
    <t>SUM. ALIM. ESC. URB.MARGINAL 2DA.Q. MAYO/2012</t>
  </si>
  <si>
    <t>430016292</t>
  </si>
  <si>
    <t>JUNTA DEL DISTRITO MUNICIPAL DE LA CALETA</t>
  </si>
  <si>
    <t>CXP00127832</t>
  </si>
  <si>
    <t>B1500000192</t>
  </si>
  <si>
    <t>430041922</t>
  </si>
  <si>
    <t>DISTRITO MUNICIPAL DE JUANCHO</t>
  </si>
  <si>
    <t>CXP00127785</t>
  </si>
  <si>
    <t>CXP00127969</t>
  </si>
  <si>
    <t>CXP00127970</t>
  </si>
  <si>
    <t>CXP00128099</t>
  </si>
  <si>
    <t>B1500001803</t>
  </si>
  <si>
    <t>430043346</t>
  </si>
  <si>
    <t xml:space="preserve"> TELEVIDA EL CANAL DE LA FAMILIA, INC</t>
  </si>
  <si>
    <t>CXP00125921</t>
  </si>
  <si>
    <t>OFIC.DESP-2138/2023</t>
  </si>
  <si>
    <t>CXP00128007</t>
  </si>
  <si>
    <t>B1500000263</t>
  </si>
  <si>
    <t>430055514</t>
  </si>
  <si>
    <t>JUNTA DEL DISTRITO MUNICIPAL MONSERRAT</t>
  </si>
  <si>
    <t>CXP00126694</t>
  </si>
  <si>
    <t>B1500000107</t>
  </si>
  <si>
    <t>CXP00128082</t>
  </si>
  <si>
    <t>B1500000108</t>
  </si>
  <si>
    <t>430056146</t>
  </si>
  <si>
    <t>AYUNTAMIENTO MUNICIPAL DE LA CIENAGA BARAHONA</t>
  </si>
  <si>
    <t>CXP00128043</t>
  </si>
  <si>
    <t>430057037</t>
  </si>
  <si>
    <t>JUNTA DE DISTRITO MUNICIPAL DE VILLA PEDRO SANCHEZ</t>
  </si>
  <si>
    <t>CXP00127955</t>
  </si>
  <si>
    <t>430058076</t>
  </si>
  <si>
    <t>JUNTA DE DISTRITO MUNICIPAL HATO DEL PADRE</t>
  </si>
  <si>
    <t>CXP00127812</t>
  </si>
  <si>
    <t>CXP00127813</t>
  </si>
  <si>
    <t>430097217</t>
  </si>
  <si>
    <t>FUNDACION AMANECER INFANTIL</t>
  </si>
  <si>
    <t>NCR0002629</t>
  </si>
  <si>
    <t>CONTR.0951 Y C-08nul</t>
  </si>
  <si>
    <t>YA ESTA INCLUIDA EN LAS TRANSF. DEL MINERD DEP-950</t>
  </si>
  <si>
    <t>430116351</t>
  </si>
  <si>
    <t>ASOCIACION DOMINICANA DE EMPRESAS DE TELECABLE</t>
  </si>
  <si>
    <t>CXP00128066</t>
  </si>
  <si>
    <t>CXP00128077</t>
  </si>
  <si>
    <t>B1500000029</t>
  </si>
  <si>
    <t>430126551</t>
  </si>
  <si>
    <t>FUNDACIÓN NIÑOS FELICES CON ANA COLON</t>
  </si>
  <si>
    <t>CXP00127705</t>
  </si>
  <si>
    <t>DEV.259296</t>
  </si>
  <si>
    <t>430353282</t>
  </si>
  <si>
    <t>UNION NACIONAL DE EMPRESAS DE TELECOMUNICACIONES UNATEL</t>
  </si>
  <si>
    <t>CXP00126698</t>
  </si>
  <si>
    <t>CXP00126701</t>
  </si>
  <si>
    <t>B1500000041</t>
  </si>
  <si>
    <t>CXP00126702</t>
  </si>
  <si>
    <t>CXP00126703</t>
  </si>
  <si>
    <t>CXP00126704</t>
  </si>
  <si>
    <t>CXP00126705</t>
  </si>
  <si>
    <t>CXP00126707</t>
  </si>
  <si>
    <t>000000000</t>
  </si>
  <si>
    <t>Proveedor Generico</t>
  </si>
  <si>
    <t>CXP00123151</t>
  </si>
  <si>
    <t>CONTR. 12304-20</t>
  </si>
  <si>
    <t>ALQUILER CORRESP. A JULIO Y AGOSTO 2023</t>
  </si>
  <si>
    <t>00100662451</t>
  </si>
  <si>
    <t>EDUARDO JOSE VILLANUEVA MARTINEZ</t>
  </si>
  <si>
    <t>CXP00042881</t>
  </si>
  <si>
    <t>CONTR. 0697-7</t>
  </si>
  <si>
    <t>SERVICIOS PROFESIONALES DE FEBRERO A MAYO/2015</t>
  </si>
  <si>
    <t>CURSO DE REDACCION DE INFORME.</t>
  </si>
  <si>
    <t>30% CORRESP. A LA EVALUACION DE PROPUESTAS E IMPLE</t>
  </si>
  <si>
    <t>00104878277</t>
  </si>
  <si>
    <t>LEONTE RAFAEL RAMIREZ LEONARDO</t>
  </si>
  <si>
    <t>CXP00089018</t>
  </si>
  <si>
    <t>OFICIO #019/2019,</t>
  </si>
  <si>
    <t>00108065343</t>
  </si>
  <si>
    <t>INES MARIA REYNOSO MORONTA</t>
  </si>
  <si>
    <t>PAG00373954</t>
  </si>
  <si>
    <t>00108575119</t>
  </si>
  <si>
    <t>EMMANUEL MAUPASSANI BLANC PEREZ</t>
  </si>
  <si>
    <t>PI026747</t>
  </si>
  <si>
    <t>OFIC.#DRI-151-2023</t>
  </si>
  <si>
    <t>SERVICIOS DE DIFUSION DE ANALISI Y COMENTARIOS</t>
  </si>
  <si>
    <t>CXP00084276</t>
  </si>
  <si>
    <t>OFIC.TECN.CNE#108/18</t>
  </si>
  <si>
    <t>CXP00087063</t>
  </si>
  <si>
    <t>00111505186</t>
  </si>
  <si>
    <t>JOSE ALTAGRACIA ENCARNACION AVINICIO</t>
  </si>
  <si>
    <t>PAG00373878</t>
  </si>
  <si>
    <t>00114250525</t>
  </si>
  <si>
    <t>INGRID DAYANA ALMANZAR RODRIGUEZ</t>
  </si>
  <si>
    <t>PAG00377003</t>
  </si>
  <si>
    <t>00114767882</t>
  </si>
  <si>
    <t>Juan Pablo Polanco Cortorreal</t>
  </si>
  <si>
    <t>CXP00076832</t>
  </si>
  <si>
    <t xml:space="preserve"> A010010011500000072</t>
  </si>
  <si>
    <t>SOLICITUD DE ESCENOGRAFIA PARA EL IX MINUME 2017</t>
  </si>
  <si>
    <t>00115148454</t>
  </si>
  <si>
    <t>DEYANIRA JOSEFINA DEL ROSARIO HERNANDEZ</t>
  </si>
  <si>
    <t>PAG00373836</t>
  </si>
  <si>
    <t>00115208704</t>
  </si>
  <si>
    <t>MARIANELA ANGELA RAMIREZ PIMENTEL</t>
  </si>
  <si>
    <t>PAG00373928</t>
  </si>
  <si>
    <t>00116021627</t>
  </si>
  <si>
    <t>JOEL BARTAZAR NAZAIRE</t>
  </si>
  <si>
    <t>PAG00373857</t>
  </si>
  <si>
    <t>00117843003</t>
  </si>
  <si>
    <t>ROSA ALBA  GARCIA VASQUEZ DE BRITO</t>
  </si>
  <si>
    <t>PI026745</t>
  </si>
  <si>
    <t>00118145184</t>
  </si>
  <si>
    <t>VÍCTOR MANUEL ARAUJO DE LA CRUZ</t>
  </si>
  <si>
    <t>PAG00373950</t>
  </si>
  <si>
    <t>00118788231</t>
  </si>
  <si>
    <t>GABRIELA  LISBETH ARAUJO RODRIGUEZ</t>
  </si>
  <si>
    <t>PAG00373840</t>
  </si>
  <si>
    <t>00119492353</t>
  </si>
  <si>
    <t>JOSE ANGEL ALCANTARA REYES</t>
  </si>
  <si>
    <t>PAG00373880</t>
  </si>
  <si>
    <t>ADQUISICION TARIMAS DE MADERA P/ALMACEN</t>
  </si>
  <si>
    <t>02600293118</t>
  </si>
  <si>
    <t>OTILIO MORILLO REYES</t>
  </si>
  <si>
    <t>CXP00050166</t>
  </si>
  <si>
    <t>SERVICIOS DE REFRIGERIOS,Y ALMUERZOS</t>
  </si>
  <si>
    <t>SERVICIO DE TRANSM.PUBLIC. CAPSULAS INFORMATIVAS</t>
  </si>
  <si>
    <t>03400188664</t>
  </si>
  <si>
    <t>FEDERICO EDUARDO FRANCO BALCACER</t>
  </si>
  <si>
    <t>CXP00048684</t>
  </si>
  <si>
    <t>P010010011501467825</t>
  </si>
  <si>
    <t>SERVICIO DE TRANSM.PUBLIC. QUISQUEYA APRENDE CONTI</t>
  </si>
  <si>
    <t>04900351166</t>
  </si>
  <si>
    <t>LUIS EURISPIDE ARZENO GONZALEZ</t>
  </si>
  <si>
    <t>CXP00122577</t>
  </si>
  <si>
    <t>05100228641</t>
  </si>
  <si>
    <t>ALBANIA VILLA DE ROMERO</t>
  </si>
  <si>
    <t>PAG00376988</t>
  </si>
  <si>
    <t>SERVICIOS DE ADORNOS Y ALQUILERES</t>
  </si>
  <si>
    <t>CONTRATACION DE SERVICIOS DE CONSULTORIAS</t>
  </si>
  <si>
    <t>PARA CORREGIR OBJETAL</t>
  </si>
  <si>
    <t>06600061169</t>
  </si>
  <si>
    <t>RAHDAMES TAVERAS  HERNANDEZ</t>
  </si>
  <si>
    <t>PI026746</t>
  </si>
  <si>
    <t>PAG00358377</t>
  </si>
  <si>
    <t>PAG00385473</t>
  </si>
  <si>
    <t>SERVICIOS DE ALQUILER DE VEHICULO</t>
  </si>
  <si>
    <t>ALQUILER DE CAMIONETASP/TRANSPORTAR A LOS TECNICOS</t>
  </si>
  <si>
    <t>SERVICIOS DE TRANSPORTE EN AUTOBUS P/TRASL,LOS TEC</t>
  </si>
  <si>
    <t>SERVICIOS DE BOLETO AEREO Y SEGURO DE VIAJE</t>
  </si>
  <si>
    <t>SERVICIO DE ALQUILER DE AUTOBUSES PARA USO DEL MIN</t>
  </si>
  <si>
    <t>PAG00370214</t>
  </si>
  <si>
    <t>PAG00369379</t>
  </si>
  <si>
    <t>PAG00367400</t>
  </si>
  <si>
    <t>PAG00366168</t>
  </si>
  <si>
    <t>PAG00362614</t>
  </si>
  <si>
    <t>PAG00364249</t>
  </si>
  <si>
    <t>PAG00360845</t>
  </si>
  <si>
    <t>PAG00359392</t>
  </si>
  <si>
    <t>PASAJE AEREO SALAMANCA , ESPAÑA VER DETALLE ANEXO</t>
  </si>
  <si>
    <t>SERVICIO DE SEGURO DE VIAJE</t>
  </si>
  <si>
    <t>COMPRA DE BOLETO AEREO Y SEGURO DE VIAJE</t>
  </si>
  <si>
    <t>SERVICIOS DE REFRIGERIOS</t>
  </si>
  <si>
    <t>PAG00367720</t>
  </si>
  <si>
    <t>PAG00367722</t>
  </si>
  <si>
    <t>SERVICIO DE CARGOS POR DIAS ADICIONALES Y DAÑOS VE</t>
  </si>
  <si>
    <t>CONTRATACIO Y ACTUALIZACION APLICACION MOVIL GEORD</t>
  </si>
  <si>
    <t>SERVICIO DE CONTRATACION DE COBERTURA PROGRAMA DE</t>
  </si>
  <si>
    <t>ANULA POR ERROR EN EL CENTRO DE COSTO</t>
  </si>
  <si>
    <t>PAG00275416</t>
  </si>
  <si>
    <t>PAG00384211</t>
  </si>
  <si>
    <t>PAG00382906</t>
  </si>
  <si>
    <t>PAG00380426</t>
  </si>
  <si>
    <t>PAG00381123</t>
  </si>
  <si>
    <t>PAG00377139</t>
  </si>
  <si>
    <t>PAG00378336</t>
  </si>
  <si>
    <t>102614113</t>
  </si>
  <si>
    <t>D B &amp; ASOCIADOS, SRL</t>
  </si>
  <si>
    <t>CXP00078564</t>
  </si>
  <si>
    <t>SERV. DE ASES. LEGAL 12 SEPT/17 AL 12 ENERO/2018.</t>
  </si>
  <si>
    <t>CXP00078565</t>
  </si>
  <si>
    <t>SERV. DE ASES. LEGAL 12 ENERO AL 12 DE MAYO 2018.</t>
  </si>
  <si>
    <t>ALQUILER EQUIPOS DE TRANSPORTE</t>
  </si>
  <si>
    <t>SERVICIO DE PUBLICIDAD ALUSIVA A ESTE MINISTERIO D</t>
  </si>
  <si>
    <t>CXP00086974</t>
  </si>
  <si>
    <t>B1500000188</t>
  </si>
  <si>
    <t>CXP00086976</t>
  </si>
  <si>
    <t>B1500000191</t>
  </si>
  <si>
    <t>PAG00245443</t>
  </si>
  <si>
    <t>PAG00245755</t>
  </si>
  <si>
    <t>PAG00262079</t>
  </si>
  <si>
    <t>PAG00284907</t>
  </si>
  <si>
    <t>PAG00310510</t>
  </si>
  <si>
    <t>PAG00268723</t>
  </si>
  <si>
    <t>PAG00352558</t>
  </si>
  <si>
    <t>PAG00350726</t>
  </si>
  <si>
    <t>PAG00344216</t>
  </si>
  <si>
    <t>PAG00344010</t>
  </si>
  <si>
    <t>PAG00354827</t>
  </si>
  <si>
    <t>PAG00359461</t>
  </si>
  <si>
    <t>PAG00346714</t>
  </si>
  <si>
    <t>PAG00346192</t>
  </si>
  <si>
    <t>PAG00346188</t>
  </si>
  <si>
    <t>PAG00348641</t>
  </si>
  <si>
    <t>PAG00349751</t>
  </si>
  <si>
    <t>PAG00385403</t>
  </si>
  <si>
    <t>PAG00388851</t>
  </si>
  <si>
    <t>PAG00386601</t>
  </si>
  <si>
    <t>PAG00380082</t>
  </si>
  <si>
    <t>PAG00380981</t>
  </si>
  <si>
    <t>PAG00379055</t>
  </si>
  <si>
    <t>PAG00377806</t>
  </si>
  <si>
    <t>PAG00368591</t>
  </si>
  <si>
    <t>PAG00369585</t>
  </si>
  <si>
    <t>PAG00371233</t>
  </si>
  <si>
    <t>PAG00373671</t>
  </si>
  <si>
    <t>PAG00374559</t>
  </si>
  <si>
    <t>PAG00367211</t>
  </si>
  <si>
    <t>PAG00363945</t>
  </si>
  <si>
    <t>PAG00361122</t>
  </si>
  <si>
    <t>PAG00365666</t>
  </si>
  <si>
    <t>ALQUILER LOCAL CORRESP. AL MES DE OCTUBRE 2018</t>
  </si>
  <si>
    <t>ALQUILER LOCAL CORRESP. AL MES DE OCTUBRE  2018</t>
  </si>
  <si>
    <t>ALQUILER CORRESP. AL MES DE  NOVIEMBRE 2018</t>
  </si>
  <si>
    <t>PAG00280425</t>
  </si>
  <si>
    <t>PAG00282310</t>
  </si>
  <si>
    <t>PAG00282313</t>
  </si>
  <si>
    <t>PAG00258926</t>
  </si>
  <si>
    <t>PAG00261930</t>
  </si>
  <si>
    <t>CONTRATACION DE SERVICIO DE CONSULTORIA</t>
  </si>
  <si>
    <t>SERVICIOS DE ALQUILER DE VEHICULO KIA SPORTAGE 201</t>
  </si>
  <si>
    <t>SERVICIOS DE ALQUILER DE CAMIONETAS</t>
  </si>
  <si>
    <t>CXP00107898</t>
  </si>
  <si>
    <t>ADQUISICION DE DISPOSITIVOS TECNOLOGICOS</t>
  </si>
  <si>
    <t>PUBLICIDAD "QUIERO SER MAESTRO"</t>
  </si>
  <si>
    <t>SERVICIO DE TRANSMISION DE PUBLICIDAD PRIMER AÑO G</t>
  </si>
  <si>
    <t>130164959</t>
  </si>
  <si>
    <t>LISETTE SELMAN Y ASOCIADOS S A</t>
  </si>
  <si>
    <t>CXP00041561</t>
  </si>
  <si>
    <t>P010010011500490188</t>
  </si>
  <si>
    <t>TICKETS COMBUSTIBLES</t>
  </si>
  <si>
    <t>ADQ. DI9SEL PRIMIUM</t>
  </si>
  <si>
    <t>COMPRA DE COMBUSTIBLES ,P/PLANTA ELECTRICA</t>
  </si>
  <si>
    <t>130179662</t>
  </si>
  <si>
    <t>SERVICIOS INFORMATIVOS NACIONALES NOTICIAS SIN, SRL</t>
  </si>
  <si>
    <t>CXP00080622</t>
  </si>
  <si>
    <t>SERVICIOS DE PUBLICIDAD.</t>
  </si>
  <si>
    <t>PAG00297663</t>
  </si>
  <si>
    <t>SERVICIO DE ALQUILER Y DECORACION</t>
  </si>
  <si>
    <t>130288364</t>
  </si>
  <si>
    <t>R.C. Technology SRL</t>
  </si>
  <si>
    <t>PAG00368534</t>
  </si>
  <si>
    <t>130435618</t>
  </si>
  <si>
    <t>INVERSIONES FAGERNEX SRL.</t>
  </si>
  <si>
    <t>PAG00359540</t>
  </si>
  <si>
    <t>PAG00361328</t>
  </si>
  <si>
    <t>SERVICIO DE ALIMENTOS Y ALQUILERES PARA EVENTO</t>
  </si>
  <si>
    <t>ALQUILER LOCAL CORRESP. A OCTUBRE 2019</t>
  </si>
  <si>
    <t>130511012</t>
  </si>
  <si>
    <t>TECSAT S. R. L.</t>
  </si>
  <si>
    <t>CXP00100433</t>
  </si>
  <si>
    <t>SERVICIO TRANSMISION 8 AÑOS MEMORIA REV EDUCATIVA</t>
  </si>
  <si>
    <t>SERVICIOS DE ALIMENTACION Y ALQUILER CONGRESO DE O</t>
  </si>
  <si>
    <t>ALQUILER SERVICIOS FOTOCOPIADORA</t>
  </si>
  <si>
    <t>SERV. ALQUILER FOTOCOPIADORA</t>
  </si>
  <si>
    <t>130598436</t>
  </si>
  <si>
    <t>OPTICFILMS,SRL</t>
  </si>
  <si>
    <t>PAG00371454</t>
  </si>
  <si>
    <t>COMPRA DE OFRENDAS FLORALES,CENTROS DE MESA</t>
  </si>
  <si>
    <t>COMPRAS DE CORSAGE Y UNA OFRENDA FLORAL</t>
  </si>
  <si>
    <t>ADQUISICION DE OFRENDAS FLORALES DE CORONAS FUNEBR</t>
  </si>
  <si>
    <t>SERV. DE ALIMENTACION Y ALQUILERES</t>
  </si>
  <si>
    <t>SERVICIO DE IMPRESION  DE INST. Y BANDERAS</t>
  </si>
  <si>
    <t>ANULADO POR ERROR EN FECHA DE</t>
  </si>
  <si>
    <t>SERV. DE DESMONTE Y TRASLADO DE ANTENA TECNOLOGICA</t>
  </si>
  <si>
    <t>ERROR EN GRUPO DEL PERFIL DEL PROVEEDOR</t>
  </si>
  <si>
    <t>SERVICIO DE REFRIGERIO PARA 8 PERSONAS</t>
  </si>
  <si>
    <t>ADQUISICION DE TROFEOS Y CERTIFICADOS</t>
  </si>
  <si>
    <t>SERVICIOS DESARROLLO DE SOFTWERE BCE CERO.</t>
  </si>
  <si>
    <t>PAG00372530</t>
  </si>
  <si>
    <t>PAG00369170</t>
  </si>
  <si>
    <t>ADQUISICIÓN DE MATERIALES DE CONSTRUCCIÓN</t>
  </si>
  <si>
    <t>ERROR EN CTA OBJETAL</t>
  </si>
  <si>
    <t>PAG00366172</t>
  </si>
  <si>
    <t>ALQ. VARIOS, DIA INTERNACIONAL DE LAS SECRETARIAS</t>
  </si>
  <si>
    <t>131265766</t>
  </si>
  <si>
    <t>CENTRO DE SERVICIO P &amp; M, SRL</t>
  </si>
  <si>
    <t>PAG00252805</t>
  </si>
  <si>
    <t>PAG00244974</t>
  </si>
  <si>
    <t>OFRENDAS FLORALES Y RAMOS DE ROSAS</t>
  </si>
  <si>
    <t>ADQUISICIÓN Y MONTURA DE EXTRACTORES</t>
  </si>
  <si>
    <t>ANULADA POR FALATA DE FECHA</t>
  </si>
  <si>
    <t>131412602</t>
  </si>
  <si>
    <t>Suministros Guipak, Srl</t>
  </si>
  <si>
    <t>PAG00314042</t>
  </si>
  <si>
    <t>131464051</t>
  </si>
  <si>
    <t>HIDACA CONSTRUCTORA, SRL</t>
  </si>
  <si>
    <t>PAG00317766</t>
  </si>
  <si>
    <t>PARACORREGIR FACTURA</t>
  </si>
  <si>
    <t>SERVICIO DE REFRIGERIO Y ALMUERZO,TALLER INFANTIL</t>
  </si>
  <si>
    <t>ANULADA POR CAMBIO DE NCF</t>
  </si>
  <si>
    <t>22300701913</t>
  </si>
  <si>
    <t>MARY LENNY PINALES FERRERAS</t>
  </si>
  <si>
    <t>PAG00376983</t>
  </si>
  <si>
    <t>22301060822</t>
  </si>
  <si>
    <t>YONASKA NOLEISI CASTILLO ALCANTARA</t>
  </si>
  <si>
    <t>PI024713</t>
  </si>
  <si>
    <t>OFI-DGMIE 1014/2022</t>
  </si>
  <si>
    <t>22500087055</t>
  </si>
  <si>
    <t>FELIX FRANCISCO MATOS VERAS</t>
  </si>
  <si>
    <t>PAG00376989</t>
  </si>
  <si>
    <t>22500381375</t>
  </si>
  <si>
    <t>YOMERY MARTINEZ VICIOSO</t>
  </si>
  <si>
    <t>PAG00373839</t>
  </si>
  <si>
    <t>22500522713</t>
  </si>
  <si>
    <t>DANEURIS FLORENTINO LARA</t>
  </si>
  <si>
    <t>PAG00373833</t>
  </si>
  <si>
    <t>SERVICIO DE TRANSM. PUBL. QUISQU. APRENDE CONTIGO</t>
  </si>
  <si>
    <t>PI026330</t>
  </si>
  <si>
    <t>OFIC.DGSE-130/2023</t>
  </si>
  <si>
    <t>PI026324</t>
  </si>
  <si>
    <t>CXP00122174</t>
  </si>
  <si>
    <t>DEV. 13822/2023</t>
  </si>
  <si>
    <t>PI026429</t>
  </si>
  <si>
    <t>OFIC. DGSE 101-2023</t>
  </si>
  <si>
    <t>PI026464</t>
  </si>
  <si>
    <t>DGSE.152-2023.</t>
  </si>
  <si>
    <t>PI026482</t>
  </si>
  <si>
    <t>OFIC.DGEP-235/2023</t>
  </si>
  <si>
    <t>PI026484</t>
  </si>
  <si>
    <t>OFIC.DGEP-235/2023.</t>
  </si>
  <si>
    <t>PI026619</t>
  </si>
  <si>
    <t>OFIC.DPN-205/2023.</t>
  </si>
  <si>
    <t>PI026620</t>
  </si>
  <si>
    <t>OFIC.DPN-205/2023</t>
  </si>
  <si>
    <t>PI026661</t>
  </si>
  <si>
    <t>DGEP 265-2023.</t>
  </si>
  <si>
    <t>PI026662</t>
  </si>
  <si>
    <t xml:space="preserve"> DGEP 265-2023..</t>
  </si>
  <si>
    <t>CXP00123204</t>
  </si>
  <si>
    <t>DACE No. 267-2023</t>
  </si>
  <si>
    <t>PI026759</t>
  </si>
  <si>
    <t>OFIC.#DGPC-0250/2023</t>
  </si>
  <si>
    <t>PI026763</t>
  </si>
  <si>
    <t>OFICIO CNE-68-2023</t>
  </si>
  <si>
    <t>PI026764</t>
  </si>
  <si>
    <t>OFIC#DGPC-0250/2023-</t>
  </si>
  <si>
    <t>CXP00123587</t>
  </si>
  <si>
    <t>PI026798</t>
  </si>
  <si>
    <t>OFIC.#DME-355/2023</t>
  </si>
  <si>
    <t>SERVICIOS DE ALOJAMIENTO,ALIMENTACION Y ALQUILER</t>
  </si>
  <si>
    <t>SERVICIOS DE ALOJAMIENTO ,ALIMENTACION Y ALQUILER</t>
  </si>
  <si>
    <t>CONTRATACION DE CONSULTORIA</t>
  </si>
  <si>
    <t>2do. PAGO CONVENIO DE COLABORACIÓN</t>
  </si>
  <si>
    <t>3ER. PAGO CONVENIO DE COLABORACION</t>
  </si>
  <si>
    <t>SERV. ALIMENTACION Y ALQUILER</t>
  </si>
  <si>
    <t>SERVICIOS DE HOSPEDAJE P/ ELENCUENTRO PRESENCIAL</t>
  </si>
  <si>
    <t>40200389951</t>
  </si>
  <si>
    <t>OSCAR ALEJANDRO CASTILLO LORA</t>
  </si>
  <si>
    <t>PAG00373932</t>
  </si>
  <si>
    <t>PAG00370035</t>
  </si>
  <si>
    <t>40209204797</t>
  </si>
  <si>
    <t>NEFERTITIC PEÑA MEDINA</t>
  </si>
  <si>
    <t>PAG00373931</t>
  </si>
  <si>
    <t>40211876632</t>
  </si>
  <si>
    <t>JOSE MIGUEL CASTILLO RIVERA</t>
  </si>
  <si>
    <t>PAG00373887</t>
  </si>
  <si>
    <t>40212192351</t>
  </si>
  <si>
    <t>JENSY  MIGUEL  ANGEL  COLON YNFANTE</t>
  </si>
  <si>
    <t>PAG00373852</t>
  </si>
  <si>
    <t>40213828722</t>
  </si>
  <si>
    <t>JONNIEL SEBASTIAN ALVAREZ SANTANA</t>
  </si>
  <si>
    <t>PAG00373866</t>
  </si>
  <si>
    <t>40213915479</t>
  </si>
  <si>
    <t>JUAN JOSE ALVAREZ SANTANA</t>
  </si>
  <si>
    <t>PAG00376997</t>
  </si>
  <si>
    <t>40220398420</t>
  </si>
  <si>
    <t>AYEUKLIM EDGARDO MERCEDES RODRIGUEZ</t>
  </si>
  <si>
    <t>PAG00373790</t>
  </si>
  <si>
    <t>SERVICIOS TÉCNICOS  PROFESIONALES, ABRIL Y MAYO/15</t>
  </si>
  <si>
    <t>SERVICIO DE REFRIGERIO ,ALMUERZO,Y ALQUILER</t>
  </si>
  <si>
    <t>40222698660</t>
  </si>
  <si>
    <t>JULEISSY MERCEDES CABRAL REYNOSO</t>
  </si>
  <si>
    <t>PAG00373917</t>
  </si>
  <si>
    <t>40222877884</t>
  </si>
  <si>
    <t>YONELY MARIA ESCOBOSO DOÑE</t>
  </si>
  <si>
    <t>PAG00377004</t>
  </si>
  <si>
    <t>40223863487</t>
  </si>
  <si>
    <t>ANYELINA GERTRUDYS FELIZ REYES</t>
  </si>
  <si>
    <t>PAG00373779</t>
  </si>
  <si>
    <t>40228670416</t>
  </si>
  <si>
    <t>SAMANTA RAMONA SUAREZ HERNANDEZ</t>
  </si>
  <si>
    <t>PI022424</t>
  </si>
  <si>
    <t>OFIC-06/21</t>
  </si>
  <si>
    <t>40232333407</t>
  </si>
  <si>
    <t>BRYANT ALBERTO PAYERO ORTIZ</t>
  </si>
  <si>
    <t>PAG00373797</t>
  </si>
  <si>
    <t>40233530860</t>
  </si>
  <si>
    <t>CRISTOPHER PAULINO SANTO</t>
  </si>
  <si>
    <t>PAG00373828</t>
  </si>
  <si>
    <t>40233689476</t>
  </si>
  <si>
    <t>LEANNY ALTAGRACIA PEREZ ALCANTARA</t>
  </si>
  <si>
    <t>PAG00373923</t>
  </si>
  <si>
    <t>40236108102</t>
  </si>
  <si>
    <t>FERNANDA  ISABEL GOMEZ FERRERAS</t>
  </si>
  <si>
    <t>PAG00373841</t>
  </si>
  <si>
    <t>40236204471</t>
  </si>
  <si>
    <t>MAYELIN AMADOR DOTEL</t>
  </si>
  <si>
    <t>PAG00376998</t>
  </si>
  <si>
    <t>40238153387</t>
  </si>
  <si>
    <t>AMAURYS RAFAEL BAEZ REYNOSO</t>
  </si>
  <si>
    <t>PAG00377015</t>
  </si>
  <si>
    <t>40240065868</t>
  </si>
  <si>
    <t>RAPHERLING PEREZ ORTIZ</t>
  </si>
  <si>
    <t>PAG00373940</t>
  </si>
  <si>
    <t>SERVICIO DE DESAYUNO,ALMUERZO Y  REFRIGERIOS</t>
  </si>
  <si>
    <t>SERVICIOS DE HOSPEDAJE Y ALIMENTACION</t>
  </si>
  <si>
    <t>SERVICIO DE ALIMENTACION,SALON Y ALQUILER</t>
  </si>
  <si>
    <t>SERVICIO DE SUSTENTACION ,ALOJAMIENTO Y USO DE SAL</t>
  </si>
  <si>
    <t>SERVICIOS DE ALOJAMIENTO,ALIMENTACION,Y ALQUILER</t>
  </si>
  <si>
    <t>SERVICIOS DE ALOJAMIENTOS Y ALQUILER</t>
  </si>
  <si>
    <t>SERVICIO DE ALOJAMIENTO Y ALQUILER</t>
  </si>
  <si>
    <t>ALOJAMIENTO,CAMPAMENTO VERANO 2016,TIC.</t>
  </si>
  <si>
    <t>430073784</t>
  </si>
  <si>
    <t>JUNTA DEL DISTRITO MUNICIPAL DE LAS ZANJAS</t>
  </si>
  <si>
    <t>CXP00039118</t>
  </si>
  <si>
    <t>CONTR. 1701-1</t>
  </si>
  <si>
    <t>3ER. PAGO FONDOS CONCURSABLES</t>
  </si>
  <si>
    <t>CXP00123217</t>
  </si>
  <si>
    <t>CONTR.0951 Y C-08</t>
  </si>
  <si>
    <t>ACUERDO DE COLABORACION , ENERO-AGOSTO 2023</t>
  </si>
  <si>
    <t>4302230069</t>
  </si>
  <si>
    <t>FUNDACION ELSA NUÑEZ Y ANGEL HACHE</t>
  </si>
  <si>
    <t>PI021224</t>
  </si>
  <si>
    <t>OFICIO 03/2020</t>
  </si>
  <si>
    <t>SERVICIOS TÉCNICOS PROFESIONALES</t>
  </si>
  <si>
    <t>00100014232</t>
  </si>
  <si>
    <t>ROSENDO ANTONIO LLUBERES SOTO</t>
  </si>
  <si>
    <t>PAG00272766</t>
  </si>
  <si>
    <t>SERVICIOS PROFESIONALES OCTUBRE/2012</t>
  </si>
  <si>
    <t>50% FINAL POR ADQ. DE TERRENO</t>
  </si>
  <si>
    <t>50% FINAL POR ADQUISICIÓN DE TERRENO</t>
  </si>
  <si>
    <t>00100147677</t>
  </si>
  <si>
    <t>LEONARDO ARTURO LOPEZ  BUENO</t>
  </si>
  <si>
    <t>PAG00283205</t>
  </si>
  <si>
    <t>10% REST. COMPRA DE TERRENO</t>
  </si>
  <si>
    <t>CUBICACION #14</t>
  </si>
  <si>
    <t xml:space="preserve"> CUBICACIÓN NO. 1</t>
  </si>
  <si>
    <t>SERVICIOS PROFESIONALES DESDE 09/02 AL 09/03/2014</t>
  </si>
  <si>
    <t>SERVICIOS PROFESIONALES DESDE 09/03 AL 09/04/2014</t>
  </si>
  <si>
    <t>SERVICIOS PROFESIONALES DEL 09/09 AL 09/10/2014</t>
  </si>
  <si>
    <t>SERVICIOS PROFESIONALES DEL 09/01 AL 09/02/2015</t>
  </si>
  <si>
    <t>00100618263</t>
  </si>
  <si>
    <t>MARIA JOSEFINA CANTISANO ROJAS</t>
  </si>
  <si>
    <t>PAG00328811</t>
  </si>
  <si>
    <t>PAG00245521</t>
  </si>
  <si>
    <t>CXP00123170</t>
  </si>
  <si>
    <t>CONTR. 0547-18</t>
  </si>
  <si>
    <t>NCR0002456</t>
  </si>
  <si>
    <t>CONTR. 0547-NULA</t>
  </si>
  <si>
    <t>PAG00375011</t>
  </si>
  <si>
    <t>PAG00364667</t>
  </si>
  <si>
    <t>PAG00355904</t>
  </si>
  <si>
    <t>PAG00328404</t>
  </si>
  <si>
    <t>50% COMPRA TERRENO</t>
  </si>
  <si>
    <t>10% RESTANTE ADQ. DE TERRENO</t>
  </si>
  <si>
    <t>50% REGISTRO TERRENO URBANO SIN MEJORAS</t>
  </si>
  <si>
    <t>PAG00372221</t>
  </si>
  <si>
    <t>PAG00354413</t>
  </si>
  <si>
    <t>PAG00315915</t>
  </si>
  <si>
    <t>PAG00309461</t>
  </si>
  <si>
    <t>PAG00305331</t>
  </si>
  <si>
    <t>PAG00300153</t>
  </si>
  <si>
    <t>PAG00300156</t>
  </si>
  <si>
    <t>PAG00281785</t>
  </si>
  <si>
    <t>PAG00279722</t>
  </si>
  <si>
    <t>PAG00274946</t>
  </si>
  <si>
    <t>PAG00274960</t>
  </si>
  <si>
    <t>PAG00258797</t>
  </si>
  <si>
    <t>PAG00251847</t>
  </si>
  <si>
    <t>CUBICACION # 2</t>
  </si>
  <si>
    <t>50% RESTANTE COMPRA DE TERRENO</t>
  </si>
  <si>
    <t>ALQUILER LOCAL MES DE MAYO/2014</t>
  </si>
  <si>
    <t>00100849108</t>
  </si>
  <si>
    <t>BACILIO MATEO</t>
  </si>
  <si>
    <t>PAG00284828</t>
  </si>
  <si>
    <t>ALQUILER LOCAL MES DE ABRIL/2015</t>
  </si>
  <si>
    <t>ALQUILER LOCAL MES DE JULIO/2015</t>
  </si>
  <si>
    <t>SERVICIOS TEC. PROFESIONALES DE JULIO A NOV./2013</t>
  </si>
  <si>
    <t>ALQUILER CORRESP. AL MES DE MARZO/2013</t>
  </si>
  <si>
    <t>40% RESTANTE COMPRA DE TERRENO</t>
  </si>
  <si>
    <t>10% FINAL POR ADQUISICIÓN DE TERRENO</t>
  </si>
  <si>
    <t>ALQUILER LOCAL, MES DE AGOSTO</t>
  </si>
  <si>
    <t>20% RESTANTE POR ADQUISICION DE TERRENO.</t>
  </si>
  <si>
    <t>00101156628</t>
  </si>
  <si>
    <t>TEODORO EUSEBIO TEJADA TAVAREZ</t>
  </si>
  <si>
    <t>PAG00306188</t>
  </si>
  <si>
    <t>100% COMPRA DE TERRENO</t>
  </si>
  <si>
    <t>SERVICIOS PROFESIONALES DEL 15/07/ AL 15/08/2014</t>
  </si>
  <si>
    <t>SERVICIOS PROFESIONALES DEL 15/08/ AL 15/09/2014</t>
  </si>
  <si>
    <t>SERVICIOS PROFESIONALES DEL 15/10 AL 15/11/2014</t>
  </si>
  <si>
    <t>SERVICIOS PROFESIONALES DEL 15/11 AL 15/12/2014</t>
  </si>
  <si>
    <t>SERVICIOS PROFESIONALES DEL 15/09 AL 15/10/2014</t>
  </si>
  <si>
    <t>SERVICIOS PROFESIONALES DEL 15/01 AL 15/02/2015</t>
  </si>
  <si>
    <t>SERVICIOS JURIDICOS, CORRESP. A NOVIEMBRE 2017</t>
  </si>
  <si>
    <t>SERVICIOS JURIDICOS, CORRESP. DIC/17 HASTA JUN/18</t>
  </si>
  <si>
    <t>SERVICIOS JURIDICOS, CORRESP.  DIC/17 HASTA JUN/18</t>
  </si>
  <si>
    <t>PARA CORREGIR PROVEEDOR</t>
  </si>
  <si>
    <t>CUBICACION #17</t>
  </si>
  <si>
    <t>20% PAGO FINAL COMPRA TERRENO</t>
  </si>
  <si>
    <t>SERVICIOS PROFESIONALES DICIEMBRE/2013</t>
  </si>
  <si>
    <t>SERVICIOS PROFESIONALES ENERO/2014</t>
  </si>
  <si>
    <t>30% REGISTRO TERRENO URBANO SIN MEJORAS</t>
  </si>
  <si>
    <t>CUBICACION #12-FINAL</t>
  </si>
  <si>
    <t>40% COMPRA TERRENO</t>
  </si>
  <si>
    <t>REGISTRO 50% TERRENO URBANO SIN MEJORA</t>
  </si>
  <si>
    <t>CUBICACION #10</t>
  </si>
  <si>
    <t>20% REGISTRO TERRENO URBANO SIN MEJORAS</t>
  </si>
  <si>
    <t>SUELDOS PERSONAL CONTRATADO</t>
  </si>
  <si>
    <t>40% RESTANTE ADQ. DE TERRENO</t>
  </si>
  <si>
    <t>MES DE JULIO/2015</t>
  </si>
  <si>
    <t>REGISTRO 30% TERRENO URBANO SIN MEJORA</t>
  </si>
  <si>
    <t>50% RESTANTE POR ADQUISICION DE TERRENO.</t>
  </si>
  <si>
    <t>CUBICACION #8 CORTE</t>
  </si>
  <si>
    <t>ALQUILER LOCAL,CORRESP.MES DE JULIO 2016</t>
  </si>
  <si>
    <t>ALQUILER LOCAL,CORRESP.MES DE AGOSTO 2016</t>
  </si>
  <si>
    <t>ALQUILER LOCAL, MES DE SEPTIEMBRE/2016</t>
  </si>
  <si>
    <t>00102925237</t>
  </si>
  <si>
    <t>RUDDY ALBERTO LUGO DE LOS SANTOS</t>
  </si>
  <si>
    <t>PAG00266945</t>
  </si>
  <si>
    <t>PAGO ALQUILER  MES DE AGOSTO/2019</t>
  </si>
  <si>
    <t>ALQUILER LOCAL,CORRESP. MES DE SEPT. Y OCTUBR 2022</t>
  </si>
  <si>
    <t>SERVICIOS PROFESIONALES,CORRESP.MES ABRIL 2013</t>
  </si>
  <si>
    <t>20%  COMPRA DE TERRENO</t>
  </si>
  <si>
    <t>ALQUILER LOCAL MES DE FEBRERO/2015</t>
  </si>
  <si>
    <t>ALQUILER LOCAL, MES DE NOVIEMBRE/2018</t>
  </si>
  <si>
    <t>PAGO DE ALQUILER DEL MES OCTUBRE 2018.</t>
  </si>
  <si>
    <t>PAGO DE ALQUILER DEL MES SEPTIEMBRE 2018.</t>
  </si>
  <si>
    <t>ALQUILER DE LOCAL CORRESP. AL MES DE DICIEMBRE/18</t>
  </si>
  <si>
    <t>ALQUILER LOCAL MES JUNIO/2015</t>
  </si>
  <si>
    <t>00103930871</t>
  </si>
  <si>
    <t xml:space="preserve"> ALTAGRACIA DE LOS A. MARTINEZ BURGOS</t>
  </si>
  <si>
    <t>PAG00280934</t>
  </si>
  <si>
    <t>PAG00281423</t>
  </si>
  <si>
    <t>PAG00281426</t>
  </si>
  <si>
    <t>PAG00281883</t>
  </si>
  <si>
    <t>PAG00294124</t>
  </si>
  <si>
    <t>PAG00295536</t>
  </si>
  <si>
    <t>ALQUILER LOCAL DE LOS MESES NOV./2014 A MAYO/2015</t>
  </si>
  <si>
    <t>ALQUILER LOCAL DE LOS MESES JUNIO, JUL1O, AGOST/15</t>
  </si>
  <si>
    <t>CUBICACION #8</t>
  </si>
  <si>
    <t>ALQUILER LOCAL, OCTUBRE/NOVIEMBRE 2020</t>
  </si>
  <si>
    <t>ERROR EN MESES FACTURADOS</t>
  </si>
  <si>
    <t>ALQUILER MES OCTUBRE 2020</t>
  </si>
  <si>
    <t>CXP00123497</t>
  </si>
  <si>
    <t>CONTR.0286-24</t>
  </si>
  <si>
    <t>ALQUILER LOCAL AGOSTO 2023</t>
  </si>
  <si>
    <t>50% REGISTRO TERRENO URBANO SIN MEJORA</t>
  </si>
  <si>
    <t>SERVICIOS PROFESIONALES CORRESP. A MAYO/2013</t>
  </si>
  <si>
    <t>10% FINAL COMPRA TERRENO</t>
  </si>
  <si>
    <t>CUBICACION #5, ADICIONAL Y FINAL</t>
  </si>
  <si>
    <t>ALQUILER LOCAL, CORRESP. MES DE AGOSTO 2018</t>
  </si>
  <si>
    <t>CUBICACION 4</t>
  </si>
  <si>
    <t>ALQUILER LOCAL MES DE MARZO/2015</t>
  </si>
  <si>
    <t>10% TERRENO</t>
  </si>
  <si>
    <t>ALQ. LOCAL CORRESP. AL MES DE OCTUBRE/2017</t>
  </si>
  <si>
    <t>ALQ. LOCAL CORRESP. AL MES DE SEPTIEMBRE 2017</t>
  </si>
  <si>
    <t>ERROR EN CONTRATO</t>
  </si>
  <si>
    <t>PAG00279340</t>
  </si>
  <si>
    <t>CXP00123122</t>
  </si>
  <si>
    <t>CONTR-0001-4</t>
  </si>
  <si>
    <t>ALQUILER LOCAL MES DE MAYO/2015</t>
  </si>
  <si>
    <t>90% COMPRA DE TERRENO</t>
  </si>
  <si>
    <t>ALQUILER LOCAL, CORRESP. AL MES DE JULIO/2020.</t>
  </si>
  <si>
    <t>90% COMPRA MEJORA</t>
  </si>
  <si>
    <t>00106712656</t>
  </si>
  <si>
    <t>PABLO MIGUEL LORA MONTERO</t>
  </si>
  <si>
    <t>PAG00282083</t>
  </si>
  <si>
    <t>CUBICACION #22</t>
  </si>
  <si>
    <t>10% FINAL POR ADQ. DE TERRENO</t>
  </si>
  <si>
    <t>00106841786</t>
  </si>
  <si>
    <t>MARIA MARGARITA ROSARIO DE DOMINGUEZ</t>
  </si>
  <si>
    <t>PAG00337807</t>
  </si>
  <si>
    <t>PAG00326880</t>
  </si>
  <si>
    <t>PAG00316235</t>
  </si>
  <si>
    <t>PAG00316696</t>
  </si>
  <si>
    <t>PAG00316705</t>
  </si>
  <si>
    <t>10% RESTANTE COMPRA DE TERRENO</t>
  </si>
  <si>
    <t>ALQUILER LOCAL MES DE NOVIEMBRE/2014</t>
  </si>
  <si>
    <t>ALQUILER LOCAL MES DICIEMBRE/2014</t>
  </si>
  <si>
    <t>ALQUILER LOCAL MES DE JUNIO/2016</t>
  </si>
  <si>
    <t>CUBICACION 4 ADICIONAL</t>
  </si>
  <si>
    <t>SERVICIOS PROFESIONALES DE ABRIL A JUNIO/2013</t>
  </si>
  <si>
    <t>PAGO ALQUILER CORRESP. AL MES DE ABRIL/2013</t>
  </si>
  <si>
    <t>ALQUILER LOCAL NOVIEMBRE/2013</t>
  </si>
  <si>
    <t>10%  REST. COMPRA DE TERRENO</t>
  </si>
  <si>
    <t>ALQUILER LOCAL, CORRESP. MES DE MARZO 2019</t>
  </si>
  <si>
    <t>ALQUILER LOCAL, CORRESP. MES DE SEPTIEMBRE 2018</t>
  </si>
  <si>
    <t>PAG00304445</t>
  </si>
  <si>
    <t>CUBICACION # 8</t>
  </si>
  <si>
    <t>ALQUILER LOCAL MES DE AGOSTO/2015</t>
  </si>
  <si>
    <t>ALQUILER LOCAL MES DE SEPT./2015</t>
  </si>
  <si>
    <t>CXP00123239</t>
  </si>
  <si>
    <t>CONTR. 0670-73</t>
  </si>
  <si>
    <t>ALQUILER CORRESP AL MES DE JULIO 2023</t>
  </si>
  <si>
    <t>CXP00123242</t>
  </si>
  <si>
    <t>CONTR. 0670-74</t>
  </si>
  <si>
    <t>ALQUILER CORRESP AL MES DE AGOSTO 2023</t>
  </si>
  <si>
    <t>ALQUILER LOCAL ENERO/2014</t>
  </si>
  <si>
    <t>CXP00123014</t>
  </si>
  <si>
    <t>CONTR. 00644-70</t>
  </si>
  <si>
    <t>ALQUILER LOCAL, MES JULIO 2023</t>
  </si>
  <si>
    <t>CXP00123052</t>
  </si>
  <si>
    <t>CONTR. 00644-71</t>
  </si>
  <si>
    <t>ALQUILER LOCAL, MES DE AGOSTO 2023</t>
  </si>
  <si>
    <t>CUBICACION #06 (FINAL POR RESCISION)</t>
  </si>
  <si>
    <t>CXP00123536</t>
  </si>
  <si>
    <t>CONTR.387-RESCISION</t>
  </si>
  <si>
    <t>PAG00336562</t>
  </si>
  <si>
    <t>CUBICACION  4</t>
  </si>
  <si>
    <t>ALQUILER LOCAL, CORRESP. MES DE AGOSTO 2019</t>
  </si>
  <si>
    <t>ALQUILER LOCAL, CORRESP.MES DE SEPTIEMBRE 2019</t>
  </si>
  <si>
    <t>CUBICACION 2 Y ADICIONAL</t>
  </si>
  <si>
    <t>ALQUILER LOCAL DESDE MAYO HASTA OCTUBRE/2015</t>
  </si>
  <si>
    <t>ALQUILER LOCAL DESDE JULIO HASTA DICIEMBRE/2014</t>
  </si>
  <si>
    <t>ALQUILER LOCAL, CORRESP. MES DE MARZO /2018</t>
  </si>
  <si>
    <t>ALQUILER LOCAL, CORRESP. MES DE ABRIL /2018</t>
  </si>
  <si>
    <t>CUBICACION #06</t>
  </si>
  <si>
    <t>10% PAGO FINAL COMPRA TERRENO</t>
  </si>
  <si>
    <t>ERROR EN EL MONTO</t>
  </si>
  <si>
    <t>SERVICIO DE CONTRATACION CONSULTORIA DIGEPEP CDU-6</t>
  </si>
  <si>
    <t>ALQUILER LOCAL MESES MAYO, JUNIO Y JULIO/2014</t>
  </si>
  <si>
    <t>90% COMPRA TERRENO</t>
  </si>
  <si>
    <t>ALQUILER LOCAL SEPTIEMBRE/2015</t>
  </si>
  <si>
    <t>ALQUILER LOCAL MES DE OCTUBRE/2015</t>
  </si>
  <si>
    <t>10%  TERRENO</t>
  </si>
  <si>
    <t>10% REGISTRO TERRENO URBANO SIN MEJORAS</t>
  </si>
  <si>
    <t>20% TERRENO</t>
  </si>
  <si>
    <t>PAG00335759</t>
  </si>
  <si>
    <t>PAG00256833</t>
  </si>
  <si>
    <t>00110197233</t>
  </si>
  <si>
    <t>Margot Tapia Luciano</t>
  </si>
  <si>
    <t>PAG00313304</t>
  </si>
  <si>
    <t>50% TERRENO URBANO SIN MEJORAS</t>
  </si>
  <si>
    <t>PAG00278248</t>
  </si>
  <si>
    <t>PAG00320948</t>
  </si>
  <si>
    <t>SERVICIOS PROFESIONALES DEL 06/08 AL 06/09/2014</t>
  </si>
  <si>
    <t>SERVICIOS PROFESIONALES DEL 06/09 AL 06/10/2014</t>
  </si>
  <si>
    <t>SERVICIOS PROFESIONALES DEL 6/12/2014 AL 6/01/2015</t>
  </si>
  <si>
    <t>CUBICACION #18-FINAL</t>
  </si>
  <si>
    <t>00111276317</t>
  </si>
  <si>
    <t>INES MARGARITA ROSARIO ABREU</t>
  </si>
  <si>
    <t>MIED-141727</t>
  </si>
  <si>
    <t>CONTR. 2127-ANTICIPO</t>
  </si>
  <si>
    <t>ALQUILER LOCAL CORRESP. AL MES DE JULIO 2016</t>
  </si>
  <si>
    <t>ALQUILER LOCAL MES DE AGOSTO/ 2015</t>
  </si>
  <si>
    <t>60% PRIMER PAGO COMPRA TERRENO</t>
  </si>
  <si>
    <t>PAG00368396</t>
  </si>
  <si>
    <t>PAG00313776</t>
  </si>
  <si>
    <t>PAG00313774</t>
  </si>
  <si>
    <t>PAG00313778</t>
  </si>
  <si>
    <t>CUBICACION #2 DE CIERRE</t>
  </si>
  <si>
    <t>25% REST, COMPRA DE TERRENO</t>
  </si>
  <si>
    <t>ALQUILER LOCAL,CORRESP. AL MES DE ENERO/ 2018</t>
  </si>
  <si>
    <t>ALQUILER LOCAL, MES DE FEBRERO 2018</t>
  </si>
  <si>
    <t>ALQUILER LOCAL, CORRESP.MES DE MARZO/2018</t>
  </si>
  <si>
    <t>PAGO DE ALQUILER MES DE ABRIL DE 2018</t>
  </si>
  <si>
    <t>aLQUILER LOCAL MES FEBRERO/2015</t>
  </si>
  <si>
    <t>10% FINAL, ADQ. DE TERRENO</t>
  </si>
  <si>
    <t>PAG00283204</t>
  </si>
  <si>
    <t>50% PAGO FINAL COMPRA TERRENO</t>
  </si>
  <si>
    <t>ALQUILER LOCAL, CORREP. AL MES DE NOVIEMBRE/2017</t>
  </si>
  <si>
    <t>00112720529</t>
  </si>
  <si>
    <t>MICHEL ANGELO TAVERAS TAVAREZ</t>
  </si>
  <si>
    <t>CXP00122181</t>
  </si>
  <si>
    <t>CONTRS.0145/2083-13</t>
  </si>
  <si>
    <t>CUBICACION #13 RESCISION</t>
  </si>
  <si>
    <t>10% RESTANTE POR ADQUISICION DE TERRENO.</t>
  </si>
  <si>
    <t>ALQ. LOCAL DESDE JUNIO 2021 HASTA DICIEMBRE 2021</t>
  </si>
  <si>
    <t>ANULADA POR ITBIS</t>
  </si>
  <si>
    <t>ALQUILER LOCAL MES DE JUNIO/2015</t>
  </si>
  <si>
    <t>25% RESTANTE COMPRA DE TERRENO</t>
  </si>
  <si>
    <t>CXP00121856</t>
  </si>
  <si>
    <t>CONTR-1487 Y 0013-70</t>
  </si>
  <si>
    <t>CXP00122778</t>
  </si>
  <si>
    <t>CONTR-1487 Y 0013-71</t>
  </si>
  <si>
    <t>ALQUILER LOCAL CORRESP. A AGOSTO 2016-JULIO 2017</t>
  </si>
  <si>
    <t>CUBICACION # 5</t>
  </si>
  <si>
    <t>CUBICACION #14 FINAL</t>
  </si>
  <si>
    <t>00113424964</t>
  </si>
  <si>
    <t>SERAFIN MAGADAN MESA</t>
  </si>
  <si>
    <t>PAG00320853</t>
  </si>
  <si>
    <t>CUBICACION #13 FINAL</t>
  </si>
  <si>
    <t>CXP00122866</t>
  </si>
  <si>
    <t>CONTR. 0058-7</t>
  </si>
  <si>
    <t>SERVICIOS PROFESIONALES JUNIO/2014</t>
  </si>
  <si>
    <t>SERVICIOS PROFESIONALES JULIO-AGOSTO/2014</t>
  </si>
  <si>
    <t>SERVICIOS PROFESIONALES MESES SEPT. Y OCTUBRE/2014</t>
  </si>
  <si>
    <t>ALQUILER LOCAL MES DE ABRIL A OCTUBRE/2014</t>
  </si>
  <si>
    <t>ADADQUISICION DE MOBILIARIO ESCOLAR</t>
  </si>
  <si>
    <t>00114507767</t>
  </si>
  <si>
    <t>KANESH WALTER WOLLENMANN</t>
  </si>
  <si>
    <t>PAG00312169</t>
  </si>
  <si>
    <t>PAG00307118</t>
  </si>
  <si>
    <t>PAG00307648</t>
  </si>
  <si>
    <t>PAG00282222</t>
  </si>
  <si>
    <t>PAG00282227</t>
  </si>
  <si>
    <t>PAG00282314</t>
  </si>
  <si>
    <t>PAG00294196</t>
  </si>
  <si>
    <t>PAG00295576</t>
  </si>
  <si>
    <t>PAG00298547</t>
  </si>
  <si>
    <t>SERVICIOS PROFES. CORRESP. AL MES DE ABRIL/2013</t>
  </si>
  <si>
    <t>00114753098</t>
  </si>
  <si>
    <t>YAQUI GERMOSEN TAVERAS</t>
  </si>
  <si>
    <t>CXP00121896</t>
  </si>
  <si>
    <t>CONTR.0007-24</t>
  </si>
  <si>
    <t>CUBICACION #24 FINAL</t>
  </si>
  <si>
    <t>ANULA PARA PAGAR POR LIBRAMIENTO</t>
  </si>
  <si>
    <t>ALQUILER LOCAL DEL 15/6 AL 15/11/2015</t>
  </si>
  <si>
    <t>CXP00123230</t>
  </si>
  <si>
    <t xml:space="preserve"> CONTR. 12328-24</t>
  </si>
  <si>
    <t>ALQUILER MES DE  AGOSTO 2023</t>
  </si>
  <si>
    <t>ALQUILER LOCAL MES ABRIL 2014</t>
  </si>
  <si>
    <t>ALQUILER LOCAL,MES DE AGOSTO 2016</t>
  </si>
  <si>
    <t>ALQUILER LOCAL MES DE SEPTIEMBRE 2016</t>
  </si>
  <si>
    <t>SERVICIOS PROFESIONALES MAYO/2013</t>
  </si>
  <si>
    <t>20% RESTANTE COMPRA DE TERRENO</t>
  </si>
  <si>
    <t>00117244749</t>
  </si>
  <si>
    <t>FELIX JUNIOR TAVAREZ DISLA</t>
  </si>
  <si>
    <t>CXP00122983</t>
  </si>
  <si>
    <t>CONTR.0113-6</t>
  </si>
  <si>
    <t>CUBICACION  #6 RESCISION</t>
  </si>
  <si>
    <t>SERVICIOS PROFESIONALES,CORRESP. MES DE ABRIL 2013</t>
  </si>
  <si>
    <t>ALQUILER LOCAL MESES NOV. Y DIC. 2017</t>
  </si>
  <si>
    <t>ALQUILER LOCAL MESES ENERO Y FEBRERO 2018</t>
  </si>
  <si>
    <t>ALQUILER LOCAL MES DE MAYO 2018</t>
  </si>
  <si>
    <t>ALQUILER DE LOCAL, CORREP. MES JUNIO 2018</t>
  </si>
  <si>
    <t>PAGO ALQUILER, MES DE JULIO 2018</t>
  </si>
  <si>
    <t>ALQUILER DE LOCAL MES DE AGOSTO 2018</t>
  </si>
  <si>
    <t>20% RESTANTE ADQ. DE TERRNO</t>
  </si>
  <si>
    <t>ALQUILER LOCAL ABRIL Y MAYO 2019</t>
  </si>
  <si>
    <t>50% REGISTRO TERRENO URBANO CON MEJORAS</t>
  </si>
  <si>
    <t>PAG00276223</t>
  </si>
  <si>
    <t>ALQUIEL LOCAL, CORRESP. DE JULIO/SEPT. 2022</t>
  </si>
  <si>
    <t>ALQUILER LOCAL MES DE DICIEMBRE/2015</t>
  </si>
  <si>
    <t>ALQUILER LOCAL DE ENERO A ABRIL/2016</t>
  </si>
  <si>
    <t>ALQUILER LOCAL DE MAYO - AGOSTO/2016</t>
  </si>
  <si>
    <t>CUBICACION #23</t>
  </si>
  <si>
    <t>80% COMPRA TERRENO</t>
  </si>
  <si>
    <t>100% PAGO UNICO COMPRA TERRENO</t>
  </si>
  <si>
    <t>ALQUILER LOCAL CORRESP. A ENERO/2014</t>
  </si>
  <si>
    <t>ALQUILER LOCAL ENERO 2014.</t>
  </si>
  <si>
    <t>ALQUILER LOCAL FEBRERO 2014</t>
  </si>
  <si>
    <t>ALQUILER LOCAL MESES MARZO Y ABRIL 2014</t>
  </si>
  <si>
    <t>ALQUILER LOCAL MAYO Y JUNIO/2014</t>
  </si>
  <si>
    <t>ALQUILER LOCAL DESDE OCT./2014 A FEBRERO/2015</t>
  </si>
  <si>
    <t>CUBICACION # 11-FINAL</t>
  </si>
  <si>
    <t>100% SALDO COMPRA TERRENO</t>
  </si>
  <si>
    <t>90% PAGO DEL TERRENO</t>
  </si>
  <si>
    <t>30% TERRENO</t>
  </si>
  <si>
    <t>ALQ CORRESP. A LOS MESES DE OCT. 2017 A MAYO 2018.</t>
  </si>
  <si>
    <t>ALQUILER LOCAL, MES DE DICIEMBRE 2020.</t>
  </si>
  <si>
    <t>30% RESTANTE ADQ. DE TERRENO</t>
  </si>
  <si>
    <t>ALQUILER LOCAL MES JULIO/2015</t>
  </si>
  <si>
    <t>ALQUILER LOCAL MES DE SEPTIEMBRE/2015</t>
  </si>
  <si>
    <t>ALQUILER LOCAL MES DE NOVIEMBRE/2015</t>
  </si>
  <si>
    <t>ALQUILER LOCAL MES DE DICIEMNBRE/2015</t>
  </si>
  <si>
    <t>ALQUILER LOCAL CORRESP. AL MES DE  ENERO/2016</t>
  </si>
  <si>
    <t>ALQUILER LOCAL FEBRERO 2016</t>
  </si>
  <si>
    <t>ALQUILER LOCAL MES DE MARZO/2016</t>
  </si>
  <si>
    <t>ALQUILER LOCAL, MES DE ABRIL/2017</t>
  </si>
  <si>
    <t>ALQUILER LOCAL, MES DE MAYO/2017</t>
  </si>
  <si>
    <t>ALQUILER LOCAL, MES DE JUNIO/2017</t>
  </si>
  <si>
    <t>ALQUILER LOCAL, MES DE JULIO/2017</t>
  </si>
  <si>
    <t>ALQUILER LOCAL, MES DE AGOSTO/2017</t>
  </si>
  <si>
    <t>ALQUILER LOCAL DE ENERO  A MARZO/2017</t>
  </si>
  <si>
    <t>ALQUILER, CORRESP. A LOS MESES DE OCT. Y NOV./2020</t>
  </si>
  <si>
    <t>aLQUILER, CORRESP. AL MES DE DICIEMBRE/2020.</t>
  </si>
  <si>
    <t>10% REST. COMPRA TERRENO</t>
  </si>
  <si>
    <t>PAG00244956</t>
  </si>
  <si>
    <t>ALQUILER LOCAL AGOS./NOV/2012</t>
  </si>
  <si>
    <t>PAG00255165</t>
  </si>
  <si>
    <t>01000048148</t>
  </si>
  <si>
    <t>HECTOR ARIDES  MATOS MARTINEZ</t>
  </si>
  <si>
    <t>PAG00350831</t>
  </si>
  <si>
    <t>30% RESTANTE COMPRA DE TERRENO</t>
  </si>
  <si>
    <t>CXP00123109</t>
  </si>
  <si>
    <t xml:space="preserve"> CONTR. 6051-21</t>
  </si>
  <si>
    <t>ALQUILER MES DE  JULIO Y AGOSTO 2023</t>
  </si>
  <si>
    <t>PAGO DIF. POR AUM. EN  VALOR DEL CONTR. NOV15-AG16</t>
  </si>
  <si>
    <t>ALQUILER LOCAL DESDE 15/11/2014 AL 15/11/2015</t>
  </si>
  <si>
    <t>dEPOSITO CORRESP. A DOS MESES DE ALQUILER</t>
  </si>
  <si>
    <t>DEPOSITO CORREP. A DOS MESES DE ALQUILER</t>
  </si>
  <si>
    <t>DEPOSITO CORRESP. A DOS MESES DE ALQUILER</t>
  </si>
  <si>
    <t>ALQUILER LOCAL DEL 16 DE JUNIO AL 16 DE JULIO/15</t>
  </si>
  <si>
    <t>ALQUILER LOCAL DEL 16 DE JULIO AL 16 DE AGOSTO/15</t>
  </si>
  <si>
    <t>ALQUILER LOCAL JUNIO/2015</t>
  </si>
  <si>
    <t>01200074282</t>
  </si>
  <si>
    <t>ROBERTO ANDRES VALENZUELA GALVAN</t>
  </si>
  <si>
    <t>PAG00250537</t>
  </si>
  <si>
    <t>30% PAGO FINAL COMPRA TERRENO</t>
  </si>
  <si>
    <t>01200103438</t>
  </si>
  <si>
    <t>FRANCISCO VICIOSO DE LIMA</t>
  </si>
  <si>
    <t>CXP00011500</t>
  </si>
  <si>
    <t>CONTR.1413</t>
  </si>
  <si>
    <t>CUBICACION 2</t>
  </si>
  <si>
    <t>ALQUILER DE NAVE CORRESP. AL MES DE DICIEMBRE/19</t>
  </si>
  <si>
    <t>ALQUILER LOCAL CORRESP. AL MES DE ENERO 2020</t>
  </si>
  <si>
    <t>50% REST. COMPRA DE TERRENO</t>
  </si>
  <si>
    <t>ALQUILER CORRESP. A FEBRERO 2016</t>
  </si>
  <si>
    <t>01200352316</t>
  </si>
  <si>
    <t>LEONEL DE LOS SANTOS</t>
  </si>
  <si>
    <t>PAG00246350</t>
  </si>
  <si>
    <t>ALQUILER NAVE IND. DESDE EL 15/12/14 AL 15/12/2015</t>
  </si>
  <si>
    <t>50% COMPRA DE TERRENO</t>
  </si>
  <si>
    <t>ALQUILER LOCAL, OCTUBRE/2018</t>
  </si>
  <si>
    <t>FACTURA PERTENECE AL CONTRATO 1224</t>
  </si>
  <si>
    <t>PAG00276441</t>
  </si>
  <si>
    <t>PAG00252772</t>
  </si>
  <si>
    <t>50% RESTANTE ADQ. DE TERRENO</t>
  </si>
  <si>
    <t>30% FINAL COMPRA TERRENO</t>
  </si>
  <si>
    <t>01600086050</t>
  </si>
  <si>
    <t>ANTONIO EMIGDIO  RAMIREZ BERIGUETE</t>
  </si>
  <si>
    <t>PAG00258164</t>
  </si>
  <si>
    <t>50% FINAL DE COMPRA DE TERRENO</t>
  </si>
  <si>
    <t>70% RESTANTE POR ADQUISICION DE TERRENO.</t>
  </si>
  <si>
    <t>ALQUILER DE LOCAL MES DE JUNIO/2018</t>
  </si>
  <si>
    <t>50% TERRENO</t>
  </si>
  <si>
    <t>CUBICACION # 10</t>
  </si>
  <si>
    <t>SUM.ALIM.ESC.URB.MARG.,1RA.Q.NOV./2012</t>
  </si>
  <si>
    <t>ALQUILER LOS MESES MAYO,JUNIO,JULIO 2018</t>
  </si>
  <si>
    <t>ALQUILER LOCA,MAYO,JUNIO Y JULIO-2019</t>
  </si>
  <si>
    <t>ALQUILER LOCAL CORRESP. MES MARZO 2018</t>
  </si>
  <si>
    <t>ALQUILER CORRESP. AL MES DE SEPT.2018</t>
  </si>
  <si>
    <t>ERROR EN CANTIDAD PEDIDA</t>
  </si>
  <si>
    <t>10% SALDO COMPRA TERRENO</t>
  </si>
  <si>
    <t>ALQUILER LOCAL MES DE DICIEMBRE 2018</t>
  </si>
  <si>
    <t>ALQUILER LOCAL DESDE EL  01/09/2014 AL 01/09/2015</t>
  </si>
  <si>
    <t>PAG00266906</t>
  </si>
  <si>
    <t>COMPRA DE TERRENO (90% DEL MONTO)</t>
  </si>
  <si>
    <t>AL DE SEPT/2017 A MAYO/2018</t>
  </si>
  <si>
    <t>ANULADA PARA DIVIDIR LOS MESES</t>
  </si>
  <si>
    <t>10% FINAL ADQ. DE TERRENO</t>
  </si>
  <si>
    <t>02300914856</t>
  </si>
  <si>
    <t>FRANKLIN ALEXIS PIMENTEL DUARTE.</t>
  </si>
  <si>
    <t>CXP00083332</t>
  </si>
  <si>
    <t>CONTRS.1658 y 6039</t>
  </si>
  <si>
    <t>CUBICACION #8-FINAL</t>
  </si>
  <si>
    <t>ALQUILE LOCAL DE LOS MESES SEPT. HASTA AGOSTO 2017</t>
  </si>
  <si>
    <t>ALQ. CORRESP. ABRIL, MAYO Y JUNIO 2020</t>
  </si>
  <si>
    <t>ALQUILER LOCAL, CORRESP. AL MES DE JULIO 2022</t>
  </si>
  <si>
    <t>PAG00307467</t>
  </si>
  <si>
    <t>PAG00312140</t>
  </si>
  <si>
    <t>PAG00313645</t>
  </si>
  <si>
    <t>PAG00315293</t>
  </si>
  <si>
    <t>PAG00315591</t>
  </si>
  <si>
    <t>PAG00316725</t>
  </si>
  <si>
    <t>PAG00307137</t>
  </si>
  <si>
    <t>PAG00292682</t>
  </si>
  <si>
    <t>PAG00299922</t>
  </si>
  <si>
    <t>PAG00292677</t>
  </si>
  <si>
    <t>CUBICACION #19</t>
  </si>
  <si>
    <t>ALQUILER LOCAL MESES DE AGOSTO/2014 A JULIO/2015</t>
  </si>
  <si>
    <t>CUBICACION N°8</t>
  </si>
  <si>
    <t>CXP00121908</t>
  </si>
  <si>
    <t>CONTR.0257/0086-17</t>
  </si>
  <si>
    <t>CUBICACION 4 ADICIONAL DE CIERRE</t>
  </si>
  <si>
    <t>02800011732</t>
  </si>
  <si>
    <t>MIGUEL ANGEL  SANCHEZ GUERRERO</t>
  </si>
  <si>
    <t>PAG00283200</t>
  </si>
  <si>
    <t>REGISTRO 50% TERRENO RURAL SIN MEJORA</t>
  </si>
  <si>
    <t>ALQ. CORRESP. A LOS MESES DE AGOST. SEPT.YOCT.2019</t>
  </si>
  <si>
    <t>FACTURA DUPLICADA</t>
  </si>
  <si>
    <t>100% PAGO  UNICO COMPRA TERRENO</t>
  </si>
  <si>
    <t>NULA, ERROR EN EL OBJETAL</t>
  </si>
  <si>
    <t>CUBICACION # 15</t>
  </si>
  <si>
    <t>CUBICACION # 16</t>
  </si>
  <si>
    <t>ALQUILER LOCAL CORREP. DE AGOSTO 2019 A JULIO 2020</t>
  </si>
  <si>
    <t>ANULADO POR ERROR EN MONTO</t>
  </si>
  <si>
    <t>50% SALDO COMPRA TERRENO</t>
  </si>
  <si>
    <t>SERVICIOS PROFESIONALES ENERO/2015</t>
  </si>
  <si>
    <t>ALQUILER LOCAL, DESDE ENERO HASTA DICIEMBRE 2017</t>
  </si>
  <si>
    <t>ANULADA PARA DIVIDIR LOS MESES A PAGAR</t>
  </si>
  <si>
    <t>03101468977</t>
  </si>
  <si>
    <t>VICTOR VALDEMAR SUAREZ DIAZ</t>
  </si>
  <si>
    <t>PAG00264107</t>
  </si>
  <si>
    <t>03101762858</t>
  </si>
  <si>
    <t>MIGUEL ANGEL FERNANDEZ RODRIGUEZ</t>
  </si>
  <si>
    <t>PAG00297921</t>
  </si>
  <si>
    <t>CXP00122869</t>
  </si>
  <si>
    <t>CONTR.2361-16 RESC</t>
  </si>
  <si>
    <t>ALQ. LOCAL ABRIL Y MAYO 2019</t>
  </si>
  <si>
    <t>NCR0002438</t>
  </si>
  <si>
    <t>CONTR.0031 Y 407-53N</t>
  </si>
  <si>
    <t>ERROR EN BENEFICIARIO</t>
  </si>
  <si>
    <t>PAG00339389</t>
  </si>
  <si>
    <t>PAG00316510</t>
  </si>
  <si>
    <t>PAG00327010</t>
  </si>
  <si>
    <t>PAG00316086</t>
  </si>
  <si>
    <t>ALQUILER LOCAL DESDE JUNIO HASTA OCTUBRE/2014</t>
  </si>
  <si>
    <t>ALQUILER LOCAL MES DE ENERO/2015</t>
  </si>
  <si>
    <t>CUBICACION #16</t>
  </si>
  <si>
    <t>10% (SALDO) COMPRA TERRENO</t>
  </si>
  <si>
    <t>20% FINAL COMPRA TERRENO</t>
  </si>
  <si>
    <t>ALQUILER LOCAL, DESDE AGOSTO HASTA DICIEMBRE 2017</t>
  </si>
  <si>
    <t>03104011451</t>
  </si>
  <si>
    <t>RAQUEL AMELIA ALVARADO DE LA CRUZ</t>
  </si>
  <si>
    <t>PAG00288666</t>
  </si>
  <si>
    <t>PAG00260968</t>
  </si>
  <si>
    <t>CAMBIO EN EL MONTO</t>
  </si>
  <si>
    <t>40% ABONO COMPRA TERRENO</t>
  </si>
  <si>
    <t>ALQUILER LOCAL CORRESP. A AGOSTO 2018</t>
  </si>
  <si>
    <t>ALQUILER LOCAL CORRESP. A SEPTIEMBRE 2018</t>
  </si>
  <si>
    <t>REGISTRO 40% TERRENO URBANO SIN MEJORA</t>
  </si>
  <si>
    <t>ALQUIEL LOCAL, CORRESP. DE JULIO/AGOSTO 2022</t>
  </si>
  <si>
    <t>REGISTRO 30% TERRENO RURAL SIN MEJORA</t>
  </si>
  <si>
    <t>PAG00311232</t>
  </si>
  <si>
    <t>ALQUILER LOCAL CORRESP. AL MES DE JUNIO 2018</t>
  </si>
  <si>
    <t>CXP00121922</t>
  </si>
  <si>
    <t>CONTR.0112/367-#24</t>
  </si>
  <si>
    <t>MIED-171271</t>
  </si>
  <si>
    <t>CONTS.0101/363-13*PR</t>
  </si>
  <si>
    <t>MIED-171729</t>
  </si>
  <si>
    <t>CXP00121939</t>
  </si>
  <si>
    <t>CONTRS.0101/363-15</t>
  </si>
  <si>
    <t>70% RESTANTE COMPRA DE TERRENO</t>
  </si>
  <si>
    <t>03700229457</t>
  </si>
  <si>
    <t>JUAN CARLOS MORALES PLA</t>
  </si>
  <si>
    <t>PAG00320877</t>
  </si>
  <si>
    <t>30% REST. COMPRA DE TERRENO</t>
  </si>
  <si>
    <t>60% COMPRA TERRENO</t>
  </si>
  <si>
    <t>ALQUILER LOCAL, CORRESP. AL MES DE AGOSTO/2017</t>
  </si>
  <si>
    <t>ANULADA PARA UNIFICAR MESES</t>
  </si>
  <si>
    <t>PAG00313544</t>
  </si>
  <si>
    <t>PAG00313635</t>
  </si>
  <si>
    <t>PAG00315296</t>
  </si>
  <si>
    <t>PAG00315556</t>
  </si>
  <si>
    <t>PAG00316736</t>
  </si>
  <si>
    <t>PAG00369578</t>
  </si>
  <si>
    <t>PAG00355056</t>
  </si>
  <si>
    <t>PAG00339206</t>
  </si>
  <si>
    <t>PAG00337749</t>
  </si>
  <si>
    <t>ALQUILER LOCAL DESDE 01/09/2013 AL 01/12/2014</t>
  </si>
  <si>
    <t>PAG00272558</t>
  </si>
  <si>
    <t>10% RESTANTE ADQ. DE TERRNO</t>
  </si>
  <si>
    <t>50% SALDO COMPRA DE TERRENO</t>
  </si>
  <si>
    <t>04300007616</t>
  </si>
  <si>
    <t>FRANQUI  LUCIANO MERAN</t>
  </si>
  <si>
    <t>CXP00123201</t>
  </si>
  <si>
    <t>CONTR. 0032-2</t>
  </si>
  <si>
    <t>ALQUILER LOCAL, CORRESP. MES DE AGOSTO 2023</t>
  </si>
  <si>
    <t>NCR0002459</t>
  </si>
  <si>
    <t>CONTR. 0032-2-NULA</t>
  </si>
  <si>
    <t>ANULADA POR ERROR  EL No. DEL CONTRATO</t>
  </si>
  <si>
    <t>50% FINAL ADQ. DE TERRENO</t>
  </si>
  <si>
    <t>04600037792</t>
  </si>
  <si>
    <t>AGUEDA ANTONIA RODRIGUEZ ALMONTE</t>
  </si>
  <si>
    <t>CXP00096274</t>
  </si>
  <si>
    <t>CONTR. 0284-1</t>
  </si>
  <si>
    <t>PAG00322157</t>
  </si>
  <si>
    <t>100% PAGO UNICO COMPRA TERRENO.</t>
  </si>
  <si>
    <t>PAGO ABONO A TERRENO</t>
  </si>
  <si>
    <t>04700142245</t>
  </si>
  <si>
    <t>JOSE VIRGILIO DIAZ TERUEL</t>
  </si>
  <si>
    <t>CXP00122948</t>
  </si>
  <si>
    <t>CONTR.0346-7</t>
  </si>
  <si>
    <t>CUBICACION #7 RESCISION</t>
  </si>
  <si>
    <t>90% REST. COMPRA DE TERRENO</t>
  </si>
  <si>
    <t>CUBICACION #7</t>
  </si>
  <si>
    <t>ALQ. CORRESP. A AGOST  2020 A  JULIO 2021</t>
  </si>
  <si>
    <t>ERROR EN IMPUESTO</t>
  </si>
  <si>
    <t>SERVICIOS PROFESIONALES NOVIEMBRE/2013</t>
  </si>
  <si>
    <t>SERVICIOS PROFESIONALES MES DE ABRIL/2014</t>
  </si>
  <si>
    <t>CUBICACION # 7</t>
  </si>
  <si>
    <t>CUBICACION #11(FINAL 95%)</t>
  </si>
  <si>
    <t>ALQUILER MES DE JULIO 2019</t>
  </si>
  <si>
    <t>20% RESTANTE ADQ. DE TERRENO</t>
  </si>
  <si>
    <t>04800681928</t>
  </si>
  <si>
    <t>JONATHAN FRANCISCO RAMIREZ DE LA ROSA</t>
  </si>
  <si>
    <t>CXP00008595</t>
  </si>
  <si>
    <t>CONTR. 1483</t>
  </si>
  <si>
    <t>30% COMPRA TERRENO</t>
  </si>
  <si>
    <t>MIED-172140</t>
  </si>
  <si>
    <t>CUBICACION N°7</t>
  </si>
  <si>
    <t>ALQUILER LOCAL, CORRESP. AL MES DE OCTUBRE 2019</t>
  </si>
  <si>
    <t>ALQUILER LOCAL, PERIODO DESDE 08/2020 AL 07/2021.</t>
  </si>
  <si>
    <t>REGISTRO 20% TERRENO URBANO SIN MEJORA</t>
  </si>
  <si>
    <t>SERVICIOS PROFESIONALES, MESES MAYO A JULIO/ 2014</t>
  </si>
  <si>
    <t>SERVICIOS PROFESIONALES AGOSTO/2014</t>
  </si>
  <si>
    <t>SERVICIOS PROFESIONALES OCTUBRE/2014</t>
  </si>
  <si>
    <t>05400086095</t>
  </si>
  <si>
    <t>TORIBIO RODRIGUEZ ALVAREZ</t>
  </si>
  <si>
    <t>PAG00312219</t>
  </si>
  <si>
    <t>PAG00313722</t>
  </si>
  <si>
    <t>PAG00315316</t>
  </si>
  <si>
    <t>PAG00315589</t>
  </si>
  <si>
    <t>PAG00316629</t>
  </si>
  <si>
    <t>PAG00307460</t>
  </si>
  <si>
    <t>PAG00326992</t>
  </si>
  <si>
    <t>PAG00307073</t>
  </si>
  <si>
    <t>05400138482</t>
  </si>
  <si>
    <t>LUIS MANUEL COMPRES FERMIN</t>
  </si>
  <si>
    <t>PAG00272602</t>
  </si>
  <si>
    <t>SERVISION PROFESIONALES DE FEBRERO A MAYO/2014</t>
  </si>
  <si>
    <t>CUBICACION #9(FINAL 95%)</t>
  </si>
  <si>
    <t>05400658109</t>
  </si>
  <si>
    <t>ISABEL ANYOLINA DURAN PERALTA</t>
  </si>
  <si>
    <t>PAG00279390</t>
  </si>
  <si>
    <t>PAG00276313</t>
  </si>
  <si>
    <t>PAG00277949</t>
  </si>
  <si>
    <t>PAG00307447</t>
  </si>
  <si>
    <t>PAG00307051</t>
  </si>
  <si>
    <t>PAG00293614</t>
  </si>
  <si>
    <t>PAG00281898</t>
  </si>
  <si>
    <t>PAG00281799</t>
  </si>
  <si>
    <t>PAG00386652</t>
  </si>
  <si>
    <t>CXP00123319</t>
  </si>
  <si>
    <t>CONTR. 0348-27</t>
  </si>
  <si>
    <t>ALQUILER LOCAL,MES DE AGOSTO 2023</t>
  </si>
  <si>
    <t>CUBICACION #19 PRESUPUESTO REFORMULADO</t>
  </si>
  <si>
    <t>CUBICACION N°4 ADICIONAL</t>
  </si>
  <si>
    <t>SERVICIOS PROFESIONALES OCTUBRE/2013</t>
  </si>
  <si>
    <t>50% DEL MONTO POR COMPRA DE TERRENO</t>
  </si>
  <si>
    <t>CUBICACION  # 4</t>
  </si>
  <si>
    <t>CUBICACION #22-FINAL</t>
  </si>
  <si>
    <t>ALQUILER LOCAL MES DE JULIO 2020</t>
  </si>
  <si>
    <t>05600839715</t>
  </si>
  <si>
    <t>JORGE APOLINAR SILVA GOMEZ</t>
  </si>
  <si>
    <t>MIED-158675</t>
  </si>
  <si>
    <t>CONTR. 1348-11</t>
  </si>
  <si>
    <t>CUBICACION #11</t>
  </si>
  <si>
    <t>ALQUILERES DE LOCALES, APARTAMENTOS Y NAVES</t>
  </si>
  <si>
    <t>50% RESTANTE ADQ. DE TERRNO</t>
  </si>
  <si>
    <t>MIED-171885</t>
  </si>
  <si>
    <t>06000018322</t>
  </si>
  <si>
    <t>EDILIO ALONSO MARTINEZ</t>
  </si>
  <si>
    <t>PAG00307015</t>
  </si>
  <si>
    <t>PAG00312105</t>
  </si>
  <si>
    <t>PAG00315298</t>
  </si>
  <si>
    <t>PAG00313594</t>
  </si>
  <si>
    <t>PAG00307525</t>
  </si>
  <si>
    <t>PAG00316649</t>
  </si>
  <si>
    <t>PAG00315583</t>
  </si>
  <si>
    <t>PAG00259645</t>
  </si>
  <si>
    <t>70% COMPRA TERRENO</t>
  </si>
  <si>
    <t>CXP00123316</t>
  </si>
  <si>
    <t>CONTR.474-0627-52</t>
  </si>
  <si>
    <t>06600088956</t>
  </si>
  <si>
    <t>ELICIO ANTONIO TAVERAS Y GARCIA</t>
  </si>
  <si>
    <t>PAG00265838</t>
  </si>
  <si>
    <t>ALQUILER LOCAL,CORRESP. MES DE DICIEMBRE 2016</t>
  </si>
  <si>
    <t>ALQUILER LOCAL, MES DE ENERO/2017</t>
  </si>
  <si>
    <t>ALQUILER LOCAL,MES DE FEBRERO 2017</t>
  </si>
  <si>
    <t>06700099911</t>
  </si>
  <si>
    <t>JOSE  SANTOS BAUTISTA</t>
  </si>
  <si>
    <t>PAG00277152</t>
  </si>
  <si>
    <t>ALQUILER LOCAL, CORRESP. AL MES DE AGOSTO DEL 2018</t>
  </si>
  <si>
    <t>SERVICIOS PROFESIONALES OCTUBRE Y NOVIEMBRE/2013</t>
  </si>
  <si>
    <t>SERVICIOS PROFESIONALES DE JULIO A SEPT./2013</t>
  </si>
  <si>
    <t>07100560221</t>
  </si>
  <si>
    <t>WANDER SILVESTRE PEÑA</t>
  </si>
  <si>
    <t>PAG00267637</t>
  </si>
  <si>
    <t>CUBICACION#4</t>
  </si>
  <si>
    <t>50% REGISTRO TERRENO RURAL SIN MEJORAS</t>
  </si>
  <si>
    <t>ALQUILER LOCAL MES DE JULIO 2016</t>
  </si>
  <si>
    <t>10% RESTANTE COMPRA TERRENO</t>
  </si>
  <si>
    <t>90% PAGO COMPRA TERRENO</t>
  </si>
  <si>
    <t>20% REST. COMPRA DE TERRENO</t>
  </si>
  <si>
    <t>PAG00314856</t>
  </si>
  <si>
    <t>CUBICACION #6(FINAL)</t>
  </si>
  <si>
    <t>30% RESTANTE POR ADQUISICION DE TERRENO.</t>
  </si>
  <si>
    <t>100% COMRA TERRENO</t>
  </si>
  <si>
    <t>ALQUILER LOCAL, CORRESP. MES DE ABRIL/2018</t>
  </si>
  <si>
    <t>PAG00255278</t>
  </si>
  <si>
    <t>PAG00251839</t>
  </si>
  <si>
    <t>PAG00261324</t>
  </si>
  <si>
    <t>PAG00374339</t>
  </si>
  <si>
    <t>PAG00368565</t>
  </si>
  <si>
    <t>CUBICACION #30</t>
  </si>
  <si>
    <t>REGISTRO 15% TERRENO URBANO SIN MEJORA</t>
  </si>
  <si>
    <t>50% SALDO, COMPRA DE TERRENO</t>
  </si>
  <si>
    <t>DIFERERNCIA EN MONTO</t>
  </si>
  <si>
    <t>ALQUILER, JULIO,AGOSTO Y SEPTIEMBRE 2020</t>
  </si>
  <si>
    <t>PAG00307134</t>
  </si>
  <si>
    <t>PAG00296162</t>
  </si>
  <si>
    <t>PAG00298587</t>
  </si>
  <si>
    <t>PAG00307644</t>
  </si>
  <si>
    <t>PAG00312221</t>
  </si>
  <si>
    <t>PAG00313613</t>
  </si>
  <si>
    <t>PAG00294331</t>
  </si>
  <si>
    <t>PAG00281472</t>
  </si>
  <si>
    <t>PAG00280995</t>
  </si>
  <si>
    <t>30% COMPRA DE TERRENO</t>
  </si>
  <si>
    <t>ALQUILER LOCAL MES ABRIL 2014.</t>
  </si>
  <si>
    <t>101038561</t>
  </si>
  <si>
    <t>Arias Motors, SA</t>
  </si>
  <si>
    <t>PAG00350598</t>
  </si>
  <si>
    <t>CXP00123710</t>
  </si>
  <si>
    <t>CONTR.10658</t>
  </si>
  <si>
    <t>PAG00281918</t>
  </si>
  <si>
    <t>ADQUISICION DE PIEZAS PARA MANT. DE EQUIPOS</t>
  </si>
  <si>
    <t>101142081</t>
  </si>
  <si>
    <t>DO-VEN IMPORT &amp; EXPORT CO. S. A.</t>
  </si>
  <si>
    <t>PAG00349549</t>
  </si>
  <si>
    <t>CUBICACION 9</t>
  </si>
  <si>
    <t>CUBICACION 9 ADICIONAL</t>
  </si>
  <si>
    <t>CXP00072249</t>
  </si>
  <si>
    <t>A010010011500000689</t>
  </si>
  <si>
    <t>ALQUILER NAVE IND., MES DE JUNIO/2016</t>
  </si>
  <si>
    <t>ALQUILER NAVE IND., MES DE JULIO/2016</t>
  </si>
  <si>
    <t>ALQUILER NAVE IND., MES DE AGOSTO/2016</t>
  </si>
  <si>
    <t>ALQUILER NAVE IND., MES DE SEPTIEMBRE/2016</t>
  </si>
  <si>
    <t>ALQUILER NAVE IND., MES DE OCTUBRE/2016</t>
  </si>
  <si>
    <t>ALQUILER NAVE IND., MES DE NOVIEMBRE/2016</t>
  </si>
  <si>
    <t>CXP00073261</t>
  </si>
  <si>
    <t>A010010011500000841</t>
  </si>
  <si>
    <t>ALQUILER NAVE IND., MES DE JUNIO/2017</t>
  </si>
  <si>
    <t>PAG00252088</t>
  </si>
  <si>
    <t>ALQUILER NAVE INDUSTRIAL, MES DE FEBRERO 2018</t>
  </si>
  <si>
    <t>PAG00259581</t>
  </si>
  <si>
    <t>CXP00091734</t>
  </si>
  <si>
    <t>ALQUILER LOCAL MES MARZO 2019</t>
  </si>
  <si>
    <t>CXP00091736</t>
  </si>
  <si>
    <t>B1500000130</t>
  </si>
  <si>
    <t>ALQUILER LOCAL MES MAYO 2019</t>
  </si>
  <si>
    <t>CXP00091738</t>
  </si>
  <si>
    <t>ALQUILER LOCAL MES JULIO 2019</t>
  </si>
  <si>
    <t>CXP00105446</t>
  </si>
  <si>
    <t>B1500000448</t>
  </si>
  <si>
    <t>ALQUILER NAVE INDUSTRIAL CORRESP. A ENERO 2021</t>
  </si>
  <si>
    <t>PAG00351851</t>
  </si>
  <si>
    <t>PAG00365313</t>
  </si>
  <si>
    <t>PAG00368752</t>
  </si>
  <si>
    <t>RETROACTIVO DE FEBRERO A SEPTIEMBRE/2014</t>
  </si>
  <si>
    <t>CXP00105809</t>
  </si>
  <si>
    <t>B1500000071</t>
  </si>
  <si>
    <t>ALQUILER LOCAL, CORRESP. MES DE ABRIL 2021</t>
  </si>
  <si>
    <t>PAG00352674</t>
  </si>
  <si>
    <t>PAG00316412</t>
  </si>
  <si>
    <t>PAG00264569</t>
  </si>
  <si>
    <t>PAG00378517</t>
  </si>
  <si>
    <t>CXP00071496</t>
  </si>
  <si>
    <t>ALQUILER INDUSTRIAL,MES DE JULIO 2017</t>
  </si>
  <si>
    <t>CXP00099760</t>
  </si>
  <si>
    <t>ALQUILER NAVE INDUSTRIAL, DEL MES DE JUNIO/2020.</t>
  </si>
  <si>
    <t>CXP00106180</t>
  </si>
  <si>
    <t>ALQ. NAVE INDUSTRIAL CORRESP. DE MAR/20 A AGOST/21</t>
  </si>
  <si>
    <t>PAG00335151</t>
  </si>
  <si>
    <t>PAG00310025</t>
  </si>
  <si>
    <t>ADICIONAL POR REAJUSTE DE TASA DE CAMBIO Y PRECIOS</t>
  </si>
  <si>
    <t>CUBICACION 5 (ORDEN DE CAMBIO)</t>
  </si>
  <si>
    <t>101756373</t>
  </si>
  <si>
    <t>CIELOS ACUSTICOS, SRL.</t>
  </si>
  <si>
    <t>PAG00269259</t>
  </si>
  <si>
    <t>CUBICACIÓN # 4 ADICIONAL Y FINAL</t>
  </si>
  <si>
    <t>CXP00075267</t>
  </si>
  <si>
    <t>ALQUILER NAVE INDUSTRIAL, MES DE NOVIEMBRE/2017</t>
  </si>
  <si>
    <t>PAG00279412</t>
  </si>
  <si>
    <t>PAG00341959</t>
  </si>
  <si>
    <t>PAG00341958</t>
  </si>
  <si>
    <t>CXP00103649</t>
  </si>
  <si>
    <t>NCF:B1500000045</t>
  </si>
  <si>
    <t>ALQUILER  NAVE INDUSTRI, DEL 01 AL 29 DE FEBRER 21</t>
  </si>
  <si>
    <t>CXP00104484</t>
  </si>
  <si>
    <t xml:space="preserve"> B1500000047</t>
  </si>
  <si>
    <t>ALQUILER NAVE INDUSTRIAL, MES DE ABRIL 2021</t>
  </si>
  <si>
    <t>CXP00106805</t>
  </si>
  <si>
    <t>ALQUILER LOCAL, MES DE SEPTIEMBRE/2021</t>
  </si>
  <si>
    <t>CXP00110023</t>
  </si>
  <si>
    <t>ALQUILER NAVE INDUSTRIAL, MES DE MARZO 2022</t>
  </si>
  <si>
    <t>PAG00368946</t>
  </si>
  <si>
    <t>ALQUILER LOCAL MES DE AGOSTO DE 2022</t>
  </si>
  <si>
    <t>ALQUILER LOCAL MES DE SEPTIEMBRE DE 2022</t>
  </si>
  <si>
    <t>ALQUILER LOCAL MES DE OCTUBRE DEL 2022</t>
  </si>
  <si>
    <t>ERROR MONTO</t>
  </si>
  <si>
    <t>PAG00373870</t>
  </si>
  <si>
    <t>CUBICACION #05 (ADICIONAL)</t>
  </si>
  <si>
    <t>101892439</t>
  </si>
  <si>
    <t>CONSTRUCTORA SHARP DIMITRI SRL.</t>
  </si>
  <si>
    <t>CXP00071808</t>
  </si>
  <si>
    <t>CONTR. 764,0044</t>
  </si>
  <si>
    <t>102014655</t>
  </si>
  <si>
    <t>INMOBILIARIA CHECO, SRL</t>
  </si>
  <si>
    <t>PAG00315993</t>
  </si>
  <si>
    <t>ADQUISICION DE EQUIPOS INFORMATICOS</t>
  </si>
  <si>
    <t>ANULADO POR ERROR EN EL MONTO</t>
  </si>
  <si>
    <t>CXP00095635</t>
  </si>
  <si>
    <t>B1500000570*</t>
  </si>
  <si>
    <t>ALQUILER NAVE, CORRESP. AL MES DE DICIEMBRE 2019</t>
  </si>
  <si>
    <t>NCR0001489</t>
  </si>
  <si>
    <t>B1500001021-NULO</t>
  </si>
  <si>
    <t>CXP00102377</t>
  </si>
  <si>
    <t>B1500001221</t>
  </si>
  <si>
    <t>ALQUILER NAVES, CORRESP. AL MES DE SEPTIEMBRE 2020</t>
  </si>
  <si>
    <t>CXP00102382</t>
  </si>
  <si>
    <t>B1500001223</t>
  </si>
  <si>
    <t>ALQUILER NAVES, CORRESP. AL MES DE NOVIEMBRE 2020</t>
  </si>
  <si>
    <t>PAG00280306</t>
  </si>
  <si>
    <t>PAG00281749</t>
  </si>
  <si>
    <t>PAG00268276</t>
  </si>
  <si>
    <t>PAG00257506</t>
  </si>
  <si>
    <t>PAG00257510</t>
  </si>
  <si>
    <t>PAG00257513</t>
  </si>
  <si>
    <t>PAG00334326</t>
  </si>
  <si>
    <t>PAG00334324</t>
  </si>
  <si>
    <t>PAG00334323</t>
  </si>
  <si>
    <t>PAG00334322</t>
  </si>
  <si>
    <t>PAG00334319</t>
  </si>
  <si>
    <t>PAG00334314</t>
  </si>
  <si>
    <t>PAG00306091</t>
  </si>
  <si>
    <t>PAG00316004</t>
  </si>
  <si>
    <t>PAG00314624</t>
  </si>
  <si>
    <t>PAG00316820</t>
  </si>
  <si>
    <t>PAG00304278</t>
  </si>
  <si>
    <t>PAG00301019</t>
  </si>
  <si>
    <t>PAG00344123</t>
  </si>
  <si>
    <t>PAG00361451</t>
  </si>
  <si>
    <t>PAG00354199</t>
  </si>
  <si>
    <t>CUBICACION #2ADICIONAL Y FINAL</t>
  </si>
  <si>
    <t>CUBICACION # 2 ADICIONAL Y FINAL</t>
  </si>
  <si>
    <t>CUBICACION 17</t>
  </si>
  <si>
    <t>ALQUILER LOCAL MESES AGOST.2020/JUL.2021</t>
  </si>
  <si>
    <t>ERROR EN REGISTRO</t>
  </si>
  <si>
    <t>CAMBIO DE BENEFICIARIO</t>
  </si>
  <si>
    <t>ALQUILER LOCAL, MES DE OCT./2013</t>
  </si>
  <si>
    <t>ALQUILER LOCAL DICIEMBRE/2013</t>
  </si>
  <si>
    <t>PAG00355956</t>
  </si>
  <si>
    <t>PAG00337859</t>
  </si>
  <si>
    <t>SERVICIOS DE ALMUERZO Y ALQUILER</t>
  </si>
  <si>
    <t>50% 1ER PAGO COMPRA TERRENO</t>
  </si>
  <si>
    <t>CUBICACION #7 (ADICIONAL)</t>
  </si>
  <si>
    <t>CXP00090429</t>
  </si>
  <si>
    <t>ALQUILER DE NAVE INDUSTRIAL  MARZO/2019</t>
  </si>
  <si>
    <t>ALQUILER LOCAL CORRESP. AL MES DE SEPTIEMBRE 2019</t>
  </si>
  <si>
    <t>PAG00305854</t>
  </si>
  <si>
    <t>PAG00305847</t>
  </si>
  <si>
    <t>PAG00377064</t>
  </si>
  <si>
    <t>PAG00374125</t>
  </si>
  <si>
    <t>PAG00368043</t>
  </si>
  <si>
    <t>PAG00354178</t>
  </si>
  <si>
    <t>PAG00341940</t>
  </si>
  <si>
    <t>PAG00335539</t>
  </si>
  <si>
    <t>PAG00335532</t>
  </si>
  <si>
    <t>PAG00326297</t>
  </si>
  <si>
    <t>PAG00310438</t>
  </si>
  <si>
    <t>PAG00310437</t>
  </si>
  <si>
    <t>PAG00310434</t>
  </si>
  <si>
    <t>PAG00384346</t>
  </si>
  <si>
    <t>ALQUILER LOCAL,MES DE MAYO/2016</t>
  </si>
  <si>
    <t>ALQUILER LOCAL, MES DE JUNIO/2016</t>
  </si>
  <si>
    <t>ALQUILER LOCAL MES DE JULIO/2016</t>
  </si>
  <si>
    <t>ALQUILER LOCAL, MES DE AGOSTO 2016</t>
  </si>
  <si>
    <t>ALQUILER LOCAL CORRESP. AL MES DE SEPTIEMBRE 2016</t>
  </si>
  <si>
    <t>ALQUILER LOCAL,CORRESP.MES DE OCTUBRE/2016</t>
  </si>
  <si>
    <t>ALQUILER LOCAL,CORRESP.MES DE NOVIEMBRE 2016</t>
  </si>
  <si>
    <t>11800008911</t>
  </si>
  <si>
    <t>FRANCISCO ALBERTO POLANCO</t>
  </si>
  <si>
    <t>PAG00364587</t>
  </si>
  <si>
    <t>SERVICIO DE MANTENIMIENTO DE LOCAL JULIO/2019</t>
  </si>
  <si>
    <t>PAG00279444</t>
  </si>
  <si>
    <t>PAG00248060</t>
  </si>
  <si>
    <t>ALQUILER PARQUEOS SEPTIEMBRE/2013</t>
  </si>
  <si>
    <t>CXP00083674</t>
  </si>
  <si>
    <t>PAGO ALQUILER MES DE MAYO 2018.</t>
  </si>
  <si>
    <t>ALQUILER DE NAVE INDUSTRIAL, MES DE JUNIO/2018</t>
  </si>
  <si>
    <t>CXP00107196</t>
  </si>
  <si>
    <t>ALQUILER DE NAVE INDUSTRIAL, MES DE ENERO/2021</t>
  </si>
  <si>
    <t>PAG00325893</t>
  </si>
  <si>
    <t>PAG00306267</t>
  </si>
  <si>
    <t>PAG00283953</t>
  </si>
  <si>
    <t>PAG00283954</t>
  </si>
  <si>
    <t>PAG00355801</t>
  </si>
  <si>
    <t>CUBICACION 8</t>
  </si>
  <si>
    <t>CXP00072921</t>
  </si>
  <si>
    <t>CONTR. 0982-2</t>
  </si>
  <si>
    <t>SERVICIOS DE ALQUILER DE FURGONES</t>
  </si>
  <si>
    <t>SERVICIOS DE ALQUILER DE FURGON</t>
  </si>
  <si>
    <t>SERVICIO DE ALQUILER DE FURGON</t>
  </si>
  <si>
    <t>SERVICIOS DE AQUILER DE FURGONES TIPO OFICINA</t>
  </si>
  <si>
    <t>ALQUILER DE FURGON</t>
  </si>
  <si>
    <t>DEV. POR OPOSICION</t>
  </si>
  <si>
    <t>CUBICACION 3 FINAL</t>
  </si>
  <si>
    <t>CUB.13, ADENDAS 1608/13, 3272/13, 0810/14, 1272/14</t>
  </si>
  <si>
    <t>SERVICIOS DE REPARACION IMPRESORA DE CARNET DATAC</t>
  </si>
  <si>
    <t>ADQ. LABORATORIOS DE CIENCIAS NIVEL SECUNDARIO</t>
  </si>
  <si>
    <t>ADQ. LABORATORIOS DE CIENCIAS NIV. SECUNDARIO</t>
  </si>
  <si>
    <t>ORDEN DE CAMBIO</t>
  </si>
  <si>
    <t>CUBICACION 15 (ORDEN DE CAMBIO )</t>
  </si>
  <si>
    <t>ALQUILER LOCAL CORRESP. AL MES DE JULIO 2015</t>
  </si>
  <si>
    <t>ALQUILER LOCAL CORRESP. AL MES DE ABRIL/ 2016</t>
  </si>
  <si>
    <t>ALQUILER LOCAL CORRESP. AL MES DE MAYO/ 2016</t>
  </si>
  <si>
    <t>ALQUILER LOCAL,CORRESP.MES DE SEPTIEMBRE/ 2016</t>
  </si>
  <si>
    <t>130111642</t>
  </si>
  <si>
    <t>DE OCA INGENIERIA, SRL</t>
  </si>
  <si>
    <t>MIED-172145</t>
  </si>
  <si>
    <t>CONTR.0495-1</t>
  </si>
  <si>
    <t>ANULADA POR FECHA</t>
  </si>
  <si>
    <t>CUBICACION 7 ADICIONAL (FINAL/CIERRE)</t>
  </si>
  <si>
    <t>ALQ. CORRESP. AL MES DE MARZO 2022</t>
  </si>
  <si>
    <t>20% AVANCE CONTRATO #1002</t>
  </si>
  <si>
    <t>ALQ. LOCAL CORRESP. MES ENERO 2022</t>
  </si>
  <si>
    <t>ALQ. LOCAL CORRESP. MES FEBRERO 2022</t>
  </si>
  <si>
    <t>ALQ. LOCAL CORRESP. MES MARZO 2022</t>
  </si>
  <si>
    <t>PAG00386971</t>
  </si>
  <si>
    <t>PAG00373659</t>
  </si>
  <si>
    <t>PAG00366678</t>
  </si>
  <si>
    <t>PAG00364733</t>
  </si>
  <si>
    <t>PAG00347066</t>
  </si>
  <si>
    <t>PAG00361926</t>
  </si>
  <si>
    <t>PAG00362956</t>
  </si>
  <si>
    <t>PAG00357257</t>
  </si>
  <si>
    <t>PAG00353429</t>
  </si>
  <si>
    <t>PAG00341139</t>
  </si>
  <si>
    <t>PAG00341137</t>
  </si>
  <si>
    <t>PAG00330729</t>
  </si>
  <si>
    <t>PAG00313787</t>
  </si>
  <si>
    <t>PAG00312538</t>
  </si>
  <si>
    <t>PAG00286231</t>
  </si>
  <si>
    <t>PAG00277973</t>
  </si>
  <si>
    <t>PAG00256643</t>
  </si>
  <si>
    <t>PAG00260297</t>
  </si>
  <si>
    <t>PAG00263422</t>
  </si>
  <si>
    <t>PAGO ALQ. NAVE, CORRESP. AL MES DE SEPTIEMBRE 2018</t>
  </si>
  <si>
    <t>CXP00114801</t>
  </si>
  <si>
    <t>B1500000083</t>
  </si>
  <si>
    <t>ALQUILER NAVE IND. CORRESP. SEPTIEMBRE 2022</t>
  </si>
  <si>
    <t>CXP00122287</t>
  </si>
  <si>
    <t>ALQUILER NAVE IND. MES DE JULIO  2023</t>
  </si>
  <si>
    <t>PAG00309157</t>
  </si>
  <si>
    <t>PAG00309158</t>
  </si>
  <si>
    <t>SERVICIOS DE INSTALACION SANITARIA EN CENTROS EDUC</t>
  </si>
  <si>
    <t>MANTENIMIENTO, INSTALACIONES ELÉCTICAS</t>
  </si>
  <si>
    <t>CUBICACION 5 FINAL</t>
  </si>
  <si>
    <t>PARA CORREGIR ITBIS</t>
  </si>
  <si>
    <t>130529884</t>
  </si>
  <si>
    <t>SUCOD SUPERVISION, CONSTRUCCION Y DISEÑO, E.I.R.L.</t>
  </si>
  <si>
    <t>CXP00096301</t>
  </si>
  <si>
    <t>CONTR.12337-2</t>
  </si>
  <si>
    <t>CUBICACION N°2</t>
  </si>
  <si>
    <t>ALQUILER LOCAL MES DE OCTUBRE/2014</t>
  </si>
  <si>
    <t>130551375</t>
  </si>
  <si>
    <t>INGENIERIA ELECTRICA CORDERO HACHE, SRL</t>
  </si>
  <si>
    <t>PAG00246274</t>
  </si>
  <si>
    <t>CUBICACION #5 ADICIONAL</t>
  </si>
  <si>
    <t>130590486</t>
  </si>
  <si>
    <t>ELS Electric,EIRL</t>
  </si>
  <si>
    <t>PAG00367709</t>
  </si>
  <si>
    <t>CXP00101359</t>
  </si>
  <si>
    <t>PAGO ALQUILER CORRESP. AL MES DE SEPTIEMBRE/2020</t>
  </si>
  <si>
    <t>CXP00106622</t>
  </si>
  <si>
    <t>ALQUILER LOCAL CORRESP. AL MES DE AGOSTO/2021</t>
  </si>
  <si>
    <t>CXP00109997</t>
  </si>
  <si>
    <t>ALQUILER LOCAL COMERCIAL MES DE MARZO 2022</t>
  </si>
  <si>
    <t>PAG00383167</t>
  </si>
  <si>
    <t>PAG00378501</t>
  </si>
  <si>
    <t>PAG00370000</t>
  </si>
  <si>
    <t>PAG00366290</t>
  </si>
  <si>
    <t>PAG00362823</t>
  </si>
  <si>
    <t>PAG00354044</t>
  </si>
  <si>
    <t>PAG00337947</t>
  </si>
  <si>
    <t>130687978</t>
  </si>
  <si>
    <t>CANTABRIA BRAND REPRESENTATIVE S R L.</t>
  </si>
  <si>
    <t>CXP00122018</t>
  </si>
  <si>
    <t>B1500002070</t>
  </si>
  <si>
    <t>CXP00122023</t>
  </si>
  <si>
    <t>B1500002254</t>
  </si>
  <si>
    <t>130716552</t>
  </si>
  <si>
    <t>ANTIGUA INVESTMENT, SRL</t>
  </si>
  <si>
    <t>PAG00305039</t>
  </si>
  <si>
    <t>SUMINISTROS E INSTALACION DE TERMO PANELES P/AULAS</t>
  </si>
  <si>
    <t>SERVICIOS P/CONST. SOPORTE TRABAJOS AULAS MOVILES</t>
  </si>
  <si>
    <t>SERVICIOS REMODELACION DE OFICINAS</t>
  </si>
  <si>
    <t>SERVICIO  DE MANTENIMIENTO Y LIMPIEZA DE OFICINA</t>
  </si>
  <si>
    <t>ADQUISICION DE MATERIALES DIVERSOS P/SER UTILIZADO</t>
  </si>
  <si>
    <t>ANULADA POR ERROR DE OBJETAL</t>
  </si>
  <si>
    <t>CUBICACION # 4 ADICIONAL Y FINAL</t>
  </si>
  <si>
    <t>PAG00296764</t>
  </si>
  <si>
    <t>130755531</t>
  </si>
  <si>
    <t>Structura Antillana, SRL</t>
  </si>
  <si>
    <t>PAG00308291</t>
  </si>
  <si>
    <t>ADQUISICIÓN RADIOS DE COMUNICACIÓN</t>
  </si>
  <si>
    <t>ALQUILER APARTAMENTO, CORRESP. AL MES DE JULIO/20</t>
  </si>
  <si>
    <t>PAG00331484</t>
  </si>
  <si>
    <t>PAG00305688</t>
  </si>
  <si>
    <t>OTROS ALQUILERES</t>
  </si>
  <si>
    <t>PAG00258502</t>
  </si>
  <si>
    <t>130847274</t>
  </si>
  <si>
    <t>CONSTRUCIONES SERVICIOS Y DISEÑOS CIVILES DOMINIC J A P T, SRL</t>
  </si>
  <si>
    <t>CXP00001972</t>
  </si>
  <si>
    <t>ND-1115</t>
  </si>
  <si>
    <t>PAG00389206</t>
  </si>
  <si>
    <t>PAG00385445</t>
  </si>
  <si>
    <t>PAG00376722</t>
  </si>
  <si>
    <t>20% DE ANTICIPO PARA MOBILIARIO ESC. 2015-16</t>
  </si>
  <si>
    <t>SERV. DESMONTE Y DEMOLICIÓN PARA TERM. TECHO "ESC.</t>
  </si>
  <si>
    <t>TREMINACIÓN DE TECHO "C.E. LUISA OZEMA PELLERANO</t>
  </si>
  <si>
    <t>ADENDA #0333 DEL CONTR.2393 PRESUP. REFORMULADO</t>
  </si>
  <si>
    <t>MANT. ASCENSORES CORRESP. AL MES DE NOVIEMBRE/19</t>
  </si>
  <si>
    <t>SERV. DE MANT. PARA ASCENSORES DEL SEDE MINERD.</t>
  </si>
  <si>
    <t>MANTENIMIENTO ASCENSOR MES DE AGOSTO 2021</t>
  </si>
  <si>
    <t>130968098</t>
  </si>
  <si>
    <t>AMERICAPITAL, SRL</t>
  </si>
  <si>
    <t>PAG00361334</t>
  </si>
  <si>
    <t>CUBICACION #24</t>
  </si>
  <si>
    <t>130973253</t>
  </si>
  <si>
    <t>INVERSIONES KORALIA, S.R.L.</t>
  </si>
  <si>
    <t>PAG00279354</t>
  </si>
  <si>
    <t>ERROR EN OBJETALES Y CUENTAS</t>
  </si>
  <si>
    <t>CXP00069917</t>
  </si>
  <si>
    <t>A010010011500000111</t>
  </si>
  <si>
    <t>ALQUILER LOCAL MES DE JUNIO/2017</t>
  </si>
  <si>
    <t>CXP00071310</t>
  </si>
  <si>
    <t>ALQUILER LOCAL MES DE AGOSTO/2017</t>
  </si>
  <si>
    <t>CXP00075336</t>
  </si>
  <si>
    <t>A010010011500000140</t>
  </si>
  <si>
    <t>ALQUILER LOCAL MES DE DICIEMBRE/2017</t>
  </si>
  <si>
    <t>ALQUILER CORRESP. MES DE OCTUBRE 2020</t>
  </si>
  <si>
    <t>PAG00344199</t>
  </si>
  <si>
    <t>PAG00344197</t>
  </si>
  <si>
    <t>PAG00342480</t>
  </si>
  <si>
    <t>PAG00341128</t>
  </si>
  <si>
    <t>PAG00338940</t>
  </si>
  <si>
    <t>PAG00338948</t>
  </si>
  <si>
    <t>PAG00337387</t>
  </si>
  <si>
    <t>PAG00333180</t>
  </si>
  <si>
    <t>131044672</t>
  </si>
  <si>
    <t>EDISON CASTILLO SUZAÑA RECOLECTORA DE DESECHOS SOLIDOS, SRL</t>
  </si>
  <si>
    <t>PAG00269026</t>
  </si>
  <si>
    <t>REMODELACION DE COCINAS PARA INST. DE EQUIPOS</t>
  </si>
  <si>
    <t>131077595</t>
  </si>
  <si>
    <t>DISEÑOS Y CONSTRUCCIONES INTEGRAL SEFER, S.R.L.</t>
  </si>
  <si>
    <t>PAG00249337</t>
  </si>
  <si>
    <t>SERVICIOS DE ALOJAMIENTO,ALMUERZO Y ALQUILER</t>
  </si>
  <si>
    <t>131155782</t>
  </si>
  <si>
    <t>COMERCIALIZADORA LANIPSE, SRL</t>
  </si>
  <si>
    <t>PAG00333413</t>
  </si>
  <si>
    <t>ADQUISICION DE CAMARAS DE SEGURIDAD</t>
  </si>
  <si>
    <t>131202772</t>
  </si>
  <si>
    <t>Centroxpert STE, SRL</t>
  </si>
  <si>
    <t>PAG00375707</t>
  </si>
  <si>
    <t>CXP00122791</t>
  </si>
  <si>
    <t>REPRODUCCION DE CD</t>
  </si>
  <si>
    <t>SERVICIO DE ILUMINACION</t>
  </si>
  <si>
    <t>ALQ. LOCAL DEL 19 DE MAYO AL 19 DE AGOSTO 2019</t>
  </si>
  <si>
    <t>PAG00281884</t>
  </si>
  <si>
    <t>PAG00270000</t>
  </si>
  <si>
    <t>SERVICIOS DE ALQUILER DE DOS (2) CARPAS</t>
  </si>
  <si>
    <t>131603718</t>
  </si>
  <si>
    <t>Vanguardia Suministros, SRL</t>
  </si>
  <si>
    <t>PAG00281457</t>
  </si>
  <si>
    <t>ADQUISICIÓN CORONA DE FLORES</t>
  </si>
  <si>
    <t>MIED-172126</t>
  </si>
  <si>
    <t>SERVICIO DE MONTAJE DE ESCENOGRAFIA Y TARIMA LANZ</t>
  </si>
  <si>
    <t>POR ERROR EN EL OBJETAL</t>
  </si>
  <si>
    <t>131796931</t>
  </si>
  <si>
    <t>BLUEBOX SOLUTIONS SRL</t>
  </si>
  <si>
    <t>PAG00363952</t>
  </si>
  <si>
    <t>PAG00354927</t>
  </si>
  <si>
    <t>131870759</t>
  </si>
  <si>
    <t>CENTRO DE SERVICIOS ARQUITECTONICOS Y AGRIMENSORES PWL SRL</t>
  </si>
  <si>
    <t>PAG00330532</t>
  </si>
  <si>
    <t>PAG00306380</t>
  </si>
  <si>
    <t>CXP00100741</t>
  </si>
  <si>
    <t>CONTRATACION DE SERVICIOS DE CONSULTORIAS PARA REV</t>
  </si>
  <si>
    <t>132234626</t>
  </si>
  <si>
    <t>Servipart Luperon, SRL</t>
  </si>
  <si>
    <t>PAG00352569</t>
  </si>
  <si>
    <t>MIED-172204</t>
  </si>
  <si>
    <t>PAG00325556</t>
  </si>
  <si>
    <t>ALQUILER LOCAL MESES AGOSTO, SEPT. Y OCTUBRE 2018</t>
  </si>
  <si>
    <t>FACTURADA POR ERROR, PERTENECE A OTRO CONTRATO</t>
  </si>
  <si>
    <t>ALQUILER MES DE AGOSTO,SEPT.OCT.2019</t>
  </si>
  <si>
    <t>POR ERROR EN MONTO</t>
  </si>
  <si>
    <t>ALQUILER LOCAL, MESES MAYO HASTA JULIO 2022</t>
  </si>
  <si>
    <t>ALQUILER CORRESP. A DICIEMBRE DE 2019.</t>
  </si>
  <si>
    <t>ALQUILER LOCAL, MES DE SEPT./2013</t>
  </si>
  <si>
    <t>22500103522</t>
  </si>
  <si>
    <t>CANDIDO ANTONIO ENCARNACION FRIAS</t>
  </si>
  <si>
    <t>PAG00334434</t>
  </si>
  <si>
    <t>22500450329</t>
  </si>
  <si>
    <t>DORCA GLADISBEL CRUZ SANTANA</t>
  </si>
  <si>
    <t>CXP00073472</t>
  </si>
  <si>
    <t>CONTR. 2533-33</t>
  </si>
  <si>
    <t>ALQ. LOCAL MESES SEPTIEMBRE Y OCTUBRE 2017</t>
  </si>
  <si>
    <t>PAG00337747</t>
  </si>
  <si>
    <t>PAG00316653</t>
  </si>
  <si>
    <t>PAG00315595</t>
  </si>
  <si>
    <t>PAG00315292</t>
  </si>
  <si>
    <t>PAG00314887</t>
  </si>
  <si>
    <t>PAG00337842</t>
  </si>
  <si>
    <t>PAG00333016</t>
  </si>
  <si>
    <t>ALQUILER LOCAL, FEBRERO/2014</t>
  </si>
  <si>
    <t>ALQUILER MES DE JUNIO  2019</t>
  </si>
  <si>
    <t>ALQUILER DE LOCAL MES FEBRERO/2020</t>
  </si>
  <si>
    <t>ALQUILER LOCAL, DE 17 DE JULIO AL 17 DE AGOSTO 20</t>
  </si>
  <si>
    <t>ANULADA POR VENCIMIENTO DE NCF</t>
  </si>
  <si>
    <t>ALQUILER LOCAL, DE 17 DE AGOSTO AL 17 DE SEPT. 20</t>
  </si>
  <si>
    <t>PAGO ALQUILER MES DEL 17 MAYO AL 17 JUNIO 2022</t>
  </si>
  <si>
    <t>90% 1ER PAGO COMPRA TERRENO</t>
  </si>
  <si>
    <t>40221030790</t>
  </si>
  <si>
    <t>Pamela Michel de la Rosa Moreta</t>
  </si>
  <si>
    <t>PAG00307445</t>
  </si>
  <si>
    <t>SERVICIOS PROFESIONALES, FEBRERO/2014</t>
  </si>
  <si>
    <t>ALQUILER LOCAL DE 01/08/2014 AL 01/08/2015</t>
  </si>
  <si>
    <t>SERVICIOS PROFESIONALES NOVIEMBRE/2012</t>
  </si>
  <si>
    <t>ALQUILER LOCAL,CORRESP.MES DE ENERO/2016</t>
  </si>
  <si>
    <t>ALQUILER LOCAL,CORRESP.MES DE FEBRERO/2016</t>
  </si>
  <si>
    <t>ALQUILER LOCAL,CORRESP.MES DE MARZO/2016</t>
  </si>
  <si>
    <t>40223227964</t>
  </si>
  <si>
    <t>WANDERSON MATEO MONTERO</t>
  </si>
  <si>
    <t>PAG00337872</t>
  </si>
  <si>
    <t>PAG00344334</t>
  </si>
  <si>
    <t>PAG00316674</t>
  </si>
  <si>
    <t>PAG00326997</t>
  </si>
  <si>
    <t>PAG00315117</t>
  </si>
  <si>
    <t>PAG00315119</t>
  </si>
  <si>
    <t>PAG00315120</t>
  </si>
  <si>
    <t>PAG00315588</t>
  </si>
  <si>
    <t>ALQUILER LOCAL MES DE DICIEMBRE/2018</t>
  </si>
  <si>
    <t>PAG00306945</t>
  </si>
  <si>
    <t>PAG00299402</t>
  </si>
  <si>
    <t>PAG00312282</t>
  </si>
  <si>
    <t>PAG00313625</t>
  </si>
  <si>
    <t>PAG00315397</t>
  </si>
  <si>
    <t>PAG00315550</t>
  </si>
  <si>
    <t>PAG00307393</t>
  </si>
  <si>
    <t>PAG00296090</t>
  </si>
  <si>
    <t>PAG00297647</t>
  </si>
  <si>
    <t>PAG00294112</t>
  </si>
  <si>
    <t>ALQUILER LOCAL, MES DE ABRIL, MAYO, Y JUNIO. 2021</t>
  </si>
  <si>
    <t>ANULADA POR ERROR</t>
  </si>
  <si>
    <t>ALQUILER DE LOCAL MES DE JULIO/2014</t>
  </si>
  <si>
    <t>PAGO ALQUILER CORRESP. AL MES DE JULIO/2020</t>
  </si>
  <si>
    <t>PAGO ALQUILER CORRESP. AL MES DE AGOSTO/2020</t>
  </si>
  <si>
    <t>ALQUILER LOCAL MES DE ENERO 2022</t>
  </si>
  <si>
    <t>ERROR EN CANTIDAD</t>
  </si>
  <si>
    <t>DEPOSITO ALQUILER LOCAL</t>
  </si>
  <si>
    <t>ALQUILER LOCAL, MESES DE JUNIO A DICIEMBRE/2015</t>
  </si>
  <si>
    <t>ALQUILER LOCAL, MESES DE ENERO A MAYO/2016</t>
  </si>
  <si>
    <t>CONSULTORIA PARA INDICADORES CON ENFOQUE DE GENERO</t>
  </si>
  <si>
    <t xml:space="preserve"> ALQUILER LOCAL, MESES DE ABRIL A JUNIO 2022</t>
  </si>
  <si>
    <t>SERVICIOS TECNICOS PROFESIONALES</t>
  </si>
  <si>
    <t>219805001001000000</t>
  </si>
  <si>
    <t>00100677244</t>
  </si>
  <si>
    <t>CARLOS FERNANDO CORNIELLE MENDOZA</t>
  </si>
  <si>
    <t>CXP00128035</t>
  </si>
  <si>
    <t>00102007325</t>
  </si>
  <si>
    <t>RAMON ROLANDO REYES LUNA</t>
  </si>
  <si>
    <t>PI027109</t>
  </si>
  <si>
    <t>DRI-206-2023</t>
  </si>
  <si>
    <t>00106347453</t>
  </si>
  <si>
    <t>LUIS ROMAN FAMILIA</t>
  </si>
  <si>
    <t>PI027605</t>
  </si>
  <si>
    <t>DRRHH-DIP-0046-2023</t>
  </si>
  <si>
    <t>00110014248</t>
  </si>
  <si>
    <t>MARINO VALDEZ ALCANTARA</t>
  </si>
  <si>
    <t>CXP00127927</t>
  </si>
  <si>
    <t>PI027498</t>
  </si>
  <si>
    <t>00119233112</t>
  </si>
  <si>
    <t>LEYDY  DIANA SANCHEZ LOPEZ</t>
  </si>
  <si>
    <t>CXP00126739</t>
  </si>
  <si>
    <t>CONTR-A-0063-DEPOSIT</t>
  </si>
  <si>
    <t>CXP00126742</t>
  </si>
  <si>
    <t>CONTR-A-0063-1</t>
  </si>
  <si>
    <t>CXP00126743</t>
  </si>
  <si>
    <t>CONTR-A-0063-4</t>
  </si>
  <si>
    <t>14600002480</t>
  </si>
  <si>
    <t>IRVIN JOEL GUZMAN VIGO</t>
  </si>
  <si>
    <t>CXP00126328</t>
  </si>
  <si>
    <t>CONT-A-0061-2023-DEP</t>
  </si>
  <si>
    <t>CXP00126330</t>
  </si>
  <si>
    <t>CONT-A-0061-2023-1</t>
  </si>
  <si>
    <t>PI026837</t>
  </si>
  <si>
    <t>NTA:TRAM.INT.1198/23</t>
  </si>
  <si>
    <t>PI026854</t>
  </si>
  <si>
    <t>OFIC.#DEC-250/2023</t>
  </si>
  <si>
    <t>PI026978</t>
  </si>
  <si>
    <t>OFIC.#EV-168/2023</t>
  </si>
  <si>
    <t>CXP00124478</t>
  </si>
  <si>
    <t>OFIC.#CNE-33/2023</t>
  </si>
  <si>
    <t>PI027061</t>
  </si>
  <si>
    <t>OFIC-PJEE-270-2023 P</t>
  </si>
  <si>
    <t>PI027106</t>
  </si>
  <si>
    <t>OFIC.DEGD#0202/2023*</t>
  </si>
  <si>
    <t>PI027131</t>
  </si>
  <si>
    <t>DEC-221-2023</t>
  </si>
  <si>
    <t>PI027132</t>
  </si>
  <si>
    <t>DEC-235-2023</t>
  </si>
  <si>
    <t>PI027133</t>
  </si>
  <si>
    <t>DEC-200-2023</t>
  </si>
  <si>
    <t>PI027135</t>
  </si>
  <si>
    <t>OFIC.DEC#223/2023</t>
  </si>
  <si>
    <t>PI027138</t>
  </si>
  <si>
    <t>OFIC.DEC#198/2023</t>
  </si>
  <si>
    <t>PI027136</t>
  </si>
  <si>
    <t>OFIC-DEC 197-2023 CO</t>
  </si>
  <si>
    <t>PI027137</t>
  </si>
  <si>
    <t>OFIC.#DME-355/2023.</t>
  </si>
  <si>
    <t>PI026920</t>
  </si>
  <si>
    <t>OFIC.#DEC-266-2023</t>
  </si>
  <si>
    <t>PI027141</t>
  </si>
  <si>
    <t>OFIC.#DEC-240-2023</t>
  </si>
  <si>
    <t>PI027145</t>
  </si>
  <si>
    <t>OFIC.DME-355/2023..</t>
  </si>
  <si>
    <t>PI027149</t>
  </si>
  <si>
    <t>OFIC.DEMA-176/2023</t>
  </si>
  <si>
    <t>PI027156</t>
  </si>
  <si>
    <t>OFIC.DEC#251/2023</t>
  </si>
  <si>
    <t>PI027101</t>
  </si>
  <si>
    <t>DEGD-0115-2023</t>
  </si>
  <si>
    <t>PI027139</t>
  </si>
  <si>
    <t>OFIC-DEC 195-2023 CO</t>
  </si>
  <si>
    <t>PI027140</t>
  </si>
  <si>
    <t>OFIC-DEC 212-2023 CO</t>
  </si>
  <si>
    <t>PI027142</t>
  </si>
  <si>
    <t>DEMA-173-2023</t>
  </si>
  <si>
    <t>PI027144</t>
  </si>
  <si>
    <t>DEC.213-2023.</t>
  </si>
  <si>
    <t>PI027146</t>
  </si>
  <si>
    <t>DEC.210-2023.</t>
  </si>
  <si>
    <t>PI027150</t>
  </si>
  <si>
    <t>OFIC-DEC 262-20223 C</t>
  </si>
  <si>
    <t>PI027152</t>
  </si>
  <si>
    <t>OFIC-DEC 263-20223 C</t>
  </si>
  <si>
    <t>PI027148</t>
  </si>
  <si>
    <t>DGC-210-2023-1</t>
  </si>
  <si>
    <t>PI027155</t>
  </si>
  <si>
    <t>DEC-268-2023</t>
  </si>
  <si>
    <t>PI027157</t>
  </si>
  <si>
    <t>DEC-282-2023</t>
  </si>
  <si>
    <t>PI027159</t>
  </si>
  <si>
    <t>DISEGME-304-2023</t>
  </si>
  <si>
    <t>PI027134</t>
  </si>
  <si>
    <t>DEC-211-2023.</t>
  </si>
  <si>
    <t>PI027199</t>
  </si>
  <si>
    <t>DGMIE.2933-2023</t>
  </si>
  <si>
    <t>PI027254</t>
  </si>
  <si>
    <t>DIE-289-2023</t>
  </si>
  <si>
    <t>CXP00126177</t>
  </si>
  <si>
    <t>OFIC. DGEE#326/2023</t>
  </si>
  <si>
    <t>CXP00126366</t>
  </si>
  <si>
    <t>OFIC-DEC#397/2023</t>
  </si>
  <si>
    <t>PI027322</t>
  </si>
  <si>
    <t>DEC.394-2023.</t>
  </si>
  <si>
    <t>PI027325</t>
  </si>
  <si>
    <t>OFICIO CNE-94-2023</t>
  </si>
  <si>
    <t>PI027313</t>
  </si>
  <si>
    <t>OFIC-DGTIC N.º-997-2</t>
  </si>
  <si>
    <t>PI027351</t>
  </si>
  <si>
    <t>OFIC.#DFC-0334/2023</t>
  </si>
  <si>
    <t>PI027386</t>
  </si>
  <si>
    <t>DGES.750-2023</t>
  </si>
  <si>
    <t>PI027375</t>
  </si>
  <si>
    <t>DEC-425-2023</t>
  </si>
  <si>
    <t>PAG00397685</t>
  </si>
  <si>
    <t>PI027380</t>
  </si>
  <si>
    <t>PJEE-308-2023</t>
  </si>
  <si>
    <t>PI027425</t>
  </si>
  <si>
    <t>DOP.406-2023</t>
  </si>
  <si>
    <t>PI027398</t>
  </si>
  <si>
    <t>OFIC-PJEE#350/2023</t>
  </si>
  <si>
    <t>PI027407</t>
  </si>
  <si>
    <t>DGPC-0382-2023</t>
  </si>
  <si>
    <t>PI027486</t>
  </si>
  <si>
    <t>DACE-444-1-2023</t>
  </si>
  <si>
    <t>PI027430</t>
  </si>
  <si>
    <t>OFIC.#DRI-208/2023</t>
  </si>
  <si>
    <t>PI027431</t>
  </si>
  <si>
    <t>OFIC.#DRI-208/2023.</t>
  </si>
  <si>
    <t>PI027445</t>
  </si>
  <si>
    <t>DGPC-0378-2023</t>
  </si>
  <si>
    <t>PI027437</t>
  </si>
  <si>
    <t>OFICIO DEGD-259-2023</t>
  </si>
  <si>
    <t>PI027457</t>
  </si>
  <si>
    <t>DME # 600-2023</t>
  </si>
  <si>
    <t>PI027469</t>
  </si>
  <si>
    <t>DGPC-0324-2023</t>
  </si>
  <si>
    <t>PI027484</t>
  </si>
  <si>
    <t>DACE-444-2023-</t>
  </si>
  <si>
    <t>CXP00127711</t>
  </si>
  <si>
    <t>DEC-443-2023</t>
  </si>
  <si>
    <t>PI027492</t>
  </si>
  <si>
    <t>OFICIO DGES-841-2023</t>
  </si>
  <si>
    <t>PI027516</t>
  </si>
  <si>
    <t>OFIC-DGES 835-2023 V</t>
  </si>
  <si>
    <t>PI027522</t>
  </si>
  <si>
    <t>OFIC-DRI. 297-23 VIA</t>
  </si>
  <si>
    <t>PI027526</t>
  </si>
  <si>
    <t>DEC-415-2023</t>
  </si>
  <si>
    <t>CXP00128034</t>
  </si>
  <si>
    <t>DGEP-445-2023</t>
  </si>
  <si>
    <t>PI027541</t>
  </si>
  <si>
    <t>VSTP-1147-2023</t>
  </si>
  <si>
    <t>PI027570</t>
  </si>
  <si>
    <t>DGPC-0380-2023</t>
  </si>
  <si>
    <t>PI027572</t>
  </si>
  <si>
    <t>DGPC-0380-2023-2</t>
  </si>
  <si>
    <t>PI027573</t>
  </si>
  <si>
    <t>DGPC-0380-2023-3</t>
  </si>
  <si>
    <t>PI027540</t>
  </si>
  <si>
    <t>OFIC.DGSE#351/2023</t>
  </si>
  <si>
    <t>PI027548</t>
  </si>
  <si>
    <t>OFIC.#DEC-446/2023</t>
  </si>
  <si>
    <t>PI027551</t>
  </si>
  <si>
    <t>OFIC.#DEC-426/2023</t>
  </si>
  <si>
    <t>PI027553</t>
  </si>
  <si>
    <t>OFIC.DEGD-0292/2023</t>
  </si>
  <si>
    <t>CXP00128187</t>
  </si>
  <si>
    <t>OFIC.DGEE#361/2023</t>
  </si>
  <si>
    <t>PI027556</t>
  </si>
  <si>
    <t>DEC-461-2023</t>
  </si>
  <si>
    <t>PI027559</t>
  </si>
  <si>
    <t>CNE-103-2023</t>
  </si>
  <si>
    <t>PI027564</t>
  </si>
  <si>
    <t>DGMIE-3670-2023</t>
  </si>
  <si>
    <t>PI027565</t>
  </si>
  <si>
    <t>OFIC.PNH-034/2023.</t>
  </si>
  <si>
    <t>PI027569</t>
  </si>
  <si>
    <t>DGPC-0384-2023*</t>
  </si>
  <si>
    <t>PI027574</t>
  </si>
  <si>
    <t>DGPC-0384-2023</t>
  </si>
  <si>
    <t>PI027587</t>
  </si>
  <si>
    <t>OFIC.DRRHH#0058/2023</t>
  </si>
  <si>
    <t>PI027590</t>
  </si>
  <si>
    <t>OFIC.DIAEP#162/2023</t>
  </si>
  <si>
    <t>PI027593</t>
  </si>
  <si>
    <t>OFIC.#DGES-766-2023</t>
  </si>
  <si>
    <t>PI027594</t>
  </si>
  <si>
    <t>OFIC.#DGES-766-2023.</t>
  </si>
  <si>
    <t>PI027596</t>
  </si>
  <si>
    <t>DRI-313-23</t>
  </si>
  <si>
    <t>PI027597</t>
  </si>
  <si>
    <t>OFIC.#DEC-444-2023</t>
  </si>
  <si>
    <t>PI027598</t>
  </si>
  <si>
    <t>VACD-341-2023</t>
  </si>
  <si>
    <t>PI027600</t>
  </si>
  <si>
    <t>VACD.343-2023</t>
  </si>
  <si>
    <t>PI027606</t>
  </si>
  <si>
    <t>DEGD.180-2023</t>
  </si>
  <si>
    <t>PI027607</t>
  </si>
  <si>
    <t>DPPEE-0179-2023</t>
  </si>
  <si>
    <t>PI027604</t>
  </si>
  <si>
    <t>PI027579</t>
  </si>
  <si>
    <t>OFIC.DGEA-373/2023.</t>
  </si>
  <si>
    <t>PI027586</t>
  </si>
  <si>
    <t>OFICIO DRI-298-2023</t>
  </si>
  <si>
    <t>PI027608</t>
  </si>
  <si>
    <t>DEGD-0278-2023</t>
  </si>
  <si>
    <t>PI027591</t>
  </si>
  <si>
    <t>EV-261-2023</t>
  </si>
  <si>
    <t>PI027624</t>
  </si>
  <si>
    <t>OF. DGMIE-3477-2023</t>
  </si>
  <si>
    <t>40222163061</t>
  </si>
  <si>
    <t>RUTH DILENNY ALMANZAR MEDINA</t>
  </si>
  <si>
    <t>PI027499</t>
  </si>
  <si>
    <t>EV-236-2023</t>
  </si>
  <si>
    <t>PRISMA  ADVERTISING  C. POR  A.</t>
  </si>
  <si>
    <t>RVDO. NESTOR PAZOS</t>
  </si>
  <si>
    <t>INDUSTRIA NACIONAL DE ETIQUETAS C. POR  A.</t>
  </si>
  <si>
    <t>LOGISITICA Y SERVICIOS NACIONALES</t>
  </si>
  <si>
    <t>CARLOS  VALENTIN  MAYHEW ANDUJAR</t>
  </si>
  <si>
    <t>HOTEL SDH,S.A</t>
  </si>
  <si>
    <t>FERNANDO (OPOSICIÓN) ANTONIO REINOSO PEÑA</t>
  </si>
  <si>
    <t>RVDO. JOSE CUELLO DE LA CRUZ</t>
  </si>
  <si>
    <t>CRISTINA NARCISA NUÑEZ DE ZACHI</t>
  </si>
  <si>
    <t>JUAN PABLO POLANCO CORTORREAL</t>
  </si>
  <si>
    <t>E H MEDINA Y ASOCIADOS, SRL</t>
  </si>
  <si>
    <t>MERIDIAN EVENTS CENTER, SRL</t>
  </si>
  <si>
    <t>WILO SOLUCIONES LOGÍSTICAS, SRL</t>
  </si>
  <si>
    <t>CMG COMERCIAL, SRL</t>
  </si>
  <si>
    <t>EDUIN MARTE DE JESÚS</t>
  </si>
  <si>
    <t>JEZABEL GARCIA UREÑA</t>
  </si>
  <si>
    <t>GERENCIA NEGOCIO Y TECNOLOGIA GLOBAL C. POR A.</t>
  </si>
  <si>
    <t>DREYSSY CRISTOPHER GARCIA</t>
  </si>
  <si>
    <t>JINAITE EVENT PRO, SRL</t>
  </si>
  <si>
    <t>JUANFRAN SERVICIOS PERIODISTICOS, SRL</t>
  </si>
  <si>
    <t>FEROX SOLUTIÓNS, SRL</t>
  </si>
  <si>
    <t>PRODUCCIONES POLANCO MINAYA, SRL</t>
  </si>
  <si>
    <t>LIAN T.V. PRODUCCIONES, SRL</t>
  </si>
  <si>
    <t>KETTY ZENEIDA RAMIREZ ORTEGA</t>
  </si>
  <si>
    <t>NEOAGRO, SRL</t>
  </si>
  <si>
    <t>CASA 141099, S.R.L</t>
  </si>
  <si>
    <t>BANDERAS DEL MUNDO, SRL</t>
  </si>
  <si>
    <t>PRIMERCE INVESTMENTS,SRL</t>
  </si>
  <si>
    <t>GRUPO RETMOX, SRL</t>
  </si>
  <si>
    <t>TECNOLOGIA DE LA COMUNICACIÓN SATELITAL MODERNA, SA (TECNODISA)</t>
  </si>
  <si>
    <t>GRUPO WINKE, SRL</t>
  </si>
  <si>
    <t>AR CARIBBEAN COMMUNICATIONS, S.R.L.</t>
  </si>
  <si>
    <t>IAPE DOMINICANA, SRL</t>
  </si>
  <si>
    <t>MAXIBODEGAS EOP DEL CARIBE, SRL</t>
  </si>
  <si>
    <t>INTELECTA S.R.L.</t>
  </si>
  <si>
    <t>DUMA GROUP SRL</t>
  </si>
  <si>
    <t>YANINA ODETTE HIERRO ESTÉVEZ</t>
  </si>
  <si>
    <t>NJCJ SUPLIDORES, SRL</t>
  </si>
  <si>
    <t>AMARAM ENTERPRISE, SRL</t>
  </si>
  <si>
    <t>SKETCHPROM, SRL</t>
  </si>
  <si>
    <t>PROVEEDOR GENERICO</t>
  </si>
  <si>
    <t>SIMBEL SRL</t>
  </si>
  <si>
    <t>SONAR INVESTMENTS, SRL</t>
  </si>
  <si>
    <t>CLAMAR DOMINICANA, SRL</t>
  </si>
  <si>
    <t>DETALLES REPÚBLICA, SRL</t>
  </si>
  <si>
    <t>CATBEL LA COCINA, SERVICIOS DE CATERING, SRL</t>
  </si>
  <si>
    <t>CI. COMUNICACIÓN INTEGRAL, SRL</t>
  </si>
  <si>
    <t>GREGORIA DEL ROSARIO ORTIZ THEN</t>
  </si>
  <si>
    <t>GRUPO PHL, SRL</t>
  </si>
  <si>
    <t>SIMPATIA EVENT TECHNOLOGIES, SRL</t>
  </si>
  <si>
    <t>GLOBAL7 DISTRIBUCIÓN CARIBE, SRL</t>
  </si>
  <si>
    <t>R&amp;S INNOVATION BUSINESS GROUP IBG, SRL</t>
  </si>
  <si>
    <t>ANTONIO DE JESUS ESTRELLA GONZALEZ</t>
  </si>
  <si>
    <t>INVERSIONES ARDISA, SRL</t>
  </si>
  <si>
    <t>COMERCIALIZADORA JMP, SRL</t>
  </si>
  <si>
    <t>GRUPO DIVERPOSA, SRL</t>
  </si>
  <si>
    <t>BELLA MODA, SRL</t>
  </si>
  <si>
    <t>DELVIS MARCELINO ELECTROSERVICIOS, SRL</t>
  </si>
  <si>
    <t>GLOBAL PROMO JO LE, SRL</t>
  </si>
  <si>
    <t>INNOPROJECT CONSULTORIA &amp; GESTION, SRL</t>
  </si>
  <si>
    <t>SANTINO BUSINESS GROUP, SRL</t>
  </si>
  <si>
    <t>COMERCIAL MONDADORI, SRL</t>
  </si>
  <si>
    <t>INVERSIONES GLOBAMA, SRL</t>
  </si>
  <si>
    <t>TAMIRA GROUP, SRL</t>
  </si>
  <si>
    <t>ECO PETRÓLEO DOMINICANA, S.A (ECOPETRODOM)</t>
  </si>
  <si>
    <t>DISLA URIBE KONCEPTO, SRL</t>
  </si>
  <si>
    <t>FLOW, SRL</t>
  </si>
  <si>
    <t>REFRICLIMA HF, SRL</t>
  </si>
  <si>
    <t>FACTURA DEL PROVEEDOR</t>
  </si>
  <si>
    <t>SERVICIO DE BASURA  DE SANTIAGO, CORRESP. AL MES DE FEBRERO</t>
  </si>
  <si>
    <t>SERVICIO DE BASURA, CORRESP. AL MES DE FEB. 2012</t>
  </si>
  <si>
    <t>REG. OFIC. 1245, DEMOLICION, CONST. , AMP. Y REP. MAYOR 33 P</t>
  </si>
  <si>
    <t>PAGO S/ LIB. #8997,  D/F 2/7/2012</t>
  </si>
  <si>
    <t>PAGO GASTOS OPERATIVOS CK NO.11063</t>
  </si>
  <si>
    <t>4TA. CUBICACION DEL CONTRATO NO.0366/2009</t>
  </si>
  <si>
    <t>REG. S/OFC#0885. CUB.UNICA CENTRO EDU. EL PLATANAL,</t>
  </si>
  <si>
    <t>REG. O/P #7475  D/F 24/7/2012</t>
  </si>
  <si>
    <t>REG. FACTURAS #17531 Y 989 (OFICIO #1895)</t>
  </si>
  <si>
    <t>PAGO LIB. #10266  D/F 26/7/2012</t>
  </si>
  <si>
    <t>PAGO LICENCIA PRE Y POS NATAL</t>
  </si>
  <si>
    <t>PAGO CHEQUE #011568</t>
  </si>
  <si>
    <t>PAGO CUB. #5 DEL CONTRATO #0366, ESCUELA LA UNION.</t>
  </si>
  <si>
    <t>PAGO CUB. #3(CIERRE), ESC. BAS. SABANETA, UB. PROV. SAN CRIS</t>
  </si>
  <si>
    <t>PENSION CORRESP. AL MES JULIO 2012</t>
  </si>
  <si>
    <t>PAGO CUB. #3, DEL CT. #2489/2010, REP. CENTRO EDUC. NISIBON</t>
  </si>
  <si>
    <t>PROG,DE ALIMENT,ESC, URB,MARG,1RA QUINC,MAYO 2012</t>
  </si>
  <si>
    <t>PROG,ALIMENT,URB, MARG,1RA,Y 2DA QUINC,MARZO 2012</t>
  </si>
  <si>
    <t>REG. OFIC. CORRESP. AL 80%, CORRESP. A CONST. VARIOS CENTRO</t>
  </si>
  <si>
    <t>REG. CUB. #6, DEL CT. 606,  CONST. DEL LICEO SEC. EL COROZO</t>
  </si>
  <si>
    <t>CUB. #3 DEL CONTRATO 475/12, CONST. C. E. MAX HQUEZ. UREÑA.</t>
  </si>
  <si>
    <t>PAGADO S/LIB. 11412, D/F 14/08/2012</t>
  </si>
  <si>
    <t>PAGO HONORARIOS</t>
  </si>
  <si>
    <t>CK#11748</t>
  </si>
  <si>
    <t>PAGO PUBLICIDAD, POR LICITACIÓN DE MOBILIARIO ESCOLAR.</t>
  </si>
  <si>
    <t>LIC. POS Y PRE NATAL CK311953</t>
  </si>
  <si>
    <t>PAGO LIC. PRE Y POS. NAT.</t>
  </si>
  <si>
    <t>PAGO LIC. PRE- Y POS NAT.CK #11955</t>
  </si>
  <si>
    <t>PAGO DE SUELDO RETROACTIVO, DE FEBRERO A JULIO 2012, A DIOCO</t>
  </si>
  <si>
    <t>SERVICIOS DE REFRIGERIOS PARA 20 PERSONA</t>
  </si>
  <si>
    <t>SERVICIOS DE OFRENDAS FLORALES POR EL 103 ANIVERSARIO</t>
  </si>
  <si>
    <t>SERVICIOS ARREG, FLORAL UTILIZ. EN LA CELEB,DIA DEL MAESTRO</t>
  </si>
  <si>
    <t>PROG,ALIM,ESC, ACTIV ESPEC2DA QUINC, MES DE AGOST/F-04/09/12</t>
  </si>
  <si>
    <t>PROG,ALIM,ESC,ACTIV ESPEC 1RA QUINC, MES DE AGOST/F-04/09/12</t>
  </si>
  <si>
    <t>PROG,DE A,ESC,CORRESP,ACTIV, ESPEC, 1RA.Q, AGOST/ 04/09/12</t>
  </si>
  <si>
    <t>PROG,DE ALIMENT,ESC,CORRESP,ACTIV.ESPEC,1RA Q,AGOST/04/09/12</t>
  </si>
  <si>
    <t>ADQUIS, DE BANDERAS,QUE ESTAN SIENDO DISTRIB, EN LOS CENTR,E</t>
  </si>
  <si>
    <t>SERVICIOS DE ALQUILER DE CAM, TRANSP,LAS COM,NCF-1844/1850</t>
  </si>
  <si>
    <t>REPAR, GENERADOR DEL MOTOR,MANTENIMIENTO Y PINTURA CENT,EDUC</t>
  </si>
  <si>
    <t>CANCELADO : PAG00011794, CHEQUE DANADO</t>
  </si>
  <si>
    <t>HORAS EXTRAS</t>
  </si>
  <si>
    <t>SUELDOS MES DE ENERO 2013/ ALFABETIZACION, LIB. 231</t>
  </si>
  <si>
    <t>ANULAC. ENTRADA ED00002328, POR DUPLICIDAD. LIB.231</t>
  </si>
  <si>
    <t>PARA CORREGIR PAG00017773</t>
  </si>
  <si>
    <t>REVERC. CANCLACION CKR003164, CH-994-PAG0057762</t>
  </si>
  <si>
    <t>REVERSION CKR000785 APLICADO PAG00007762 DIC-12, LIB-4135AX</t>
  </si>
  <si>
    <t>TRABAJOS DE SUSTITUC. DE SUB-ESTACION 300 KVA/225KV,EN HAINA</t>
  </si>
  <si>
    <t>RECLASIFICACION</t>
  </si>
  <si>
    <t>SOLICITUD PAGO LICENCIA PRE Y POST NATAL</t>
  </si>
  <si>
    <t>PAGO CON LIB. SG. NO  17080, EL SERVICIO DE ALQUILER DE CAMIONETAS, PARA TRANSPORTAR A LOS TECNICOS QUE CUMPLIRAN CON LA JORNADA DE UN LEVANTAMIENTO DE INFORMACION DE</t>
  </si>
  <si>
    <t>CONTR.431-1</t>
  </si>
  <si>
    <t>CANCELADO : PAG00075828, CHEQUE DANADO</t>
  </si>
  <si>
    <t>DIFERENCIA REG. DE MAS POR ERROR EN LIB. 34402</t>
  </si>
  <si>
    <t>CANCELADO : PAG00075907, ERROR EN FECHA</t>
  </si>
  <si>
    <t>CONTR. #1260</t>
  </si>
  <si>
    <t>CONTR.330-1</t>
  </si>
  <si>
    <t>LIC. PRE Y POST NATAL DE LA MTRA. BEATRIZ ORTIZ OF. #57Y58B</t>
  </si>
  <si>
    <t>LIC, PRE Y POST DE MSTRA YDALIA J. PAREDES OFIC.2014/497-B</t>
  </si>
  <si>
    <t>ADQUISICION EQUIPOS TECNOLOGICOS</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</si>
  <si>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</si>
  <si>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PAGO SUELDO NO. 13 PERSONAL CONTRATADO.</t>
  </si>
  <si>
    <t>PAGO SUELDO NO. 13 PERSONAL CONTRATADO</t>
  </si>
  <si>
    <t>LICENCIA PRE Y POST NATAL DE LA MAESTRA CRISTINA CALCAÑO CAM</t>
  </si>
  <si>
    <t>SERV.  NOTARIZACIÓN (03) ACTOS AUTÉNTICOS NOS. 06,07, 08//14</t>
  </si>
  <si>
    <t>SERVICIOS DE NOTARIZACIÓN (01) ACTOAUTÉNTICO NO. 08 BIS/2015</t>
  </si>
  <si>
    <t>SERVICIOS DE NOTARIZACIÓN (01) ACTO AUTÉNTICO NO. 02/2015</t>
  </si>
  <si>
    <t>SERVICIOS NOTARIZACIÓN (01)ACTO AUTÉNTICO NO.16BIS/2014</t>
  </si>
  <si>
    <t>SERVICIOS DE NOTARIZACIÓN (01) ACTO AUTÉNTICO NO.46/2015</t>
  </si>
  <si>
    <t>SERVICIOS DE NOTARIZACIÓN (01) ACTO AUTÉNTICO NO.37/2015</t>
  </si>
  <si>
    <t>SERVICIOS DE NOTARIZACIÓN (01) ACTO AUTÉNTICO NO.36/2015</t>
  </si>
  <si>
    <t>SERVICIOS DE NOTARIZACIÓN (01) ACTO AUTÉNTICO NO.34/2015</t>
  </si>
  <si>
    <t>SERVICIOS DE NOTARIZACIÓN (01) ACTO AUTÉNTICO NO.35-BIS/2015</t>
  </si>
  <si>
    <t>SERVICIOS DE NOTARIZACIÓN (01) ACTO AUTÉNTICO NO.36-BIS/2015</t>
  </si>
  <si>
    <t>SERVICIOS DE NOTARIZACIÓN (01) ACTO AUTÉNTICO NO.37BIS/2015</t>
  </si>
  <si>
    <t>ANULAR  CXP000009000  PAGADA CON  FACT 05618 Y 0561 LIB 486</t>
  </si>
  <si>
    <t>ANULAR  CXP000004523  PAGADA CON  FACT 695A Y 695B LIB 69361</t>
  </si>
  <si>
    <t>ANULAR FACTURA NCF00000235 EXISTE OTRA FACTURA CON N0. DIFER</t>
  </si>
  <si>
    <t>ANULAR FACTURA A0100100115000000130 REPETIDA</t>
  </si>
  <si>
    <t>P/REGISTRAR IMP. DE LAS FACT. 1499;1536 Y 1537</t>
  </si>
  <si>
    <t>ANULAR PAGADA MEDIANTE CK 9708</t>
  </si>
  <si>
    <t>ANULAR FACTURA CONTR.1046-1  PAGA LIBRAM 77530</t>
  </si>
  <si>
    <t>P/ANULAR FACTS. 72 SUSTITUIDA POR FACT.72A</t>
  </si>
  <si>
    <t>P/ANULAR OFIC.167 Y CONTR.541,697,4013 AMBAS SUSTITUIDAS</t>
  </si>
  <si>
    <t>ANULAR  CXP0000136 PAGADA EN FINANZAS 2000</t>
  </si>
  <si>
    <t>ANULAR FACTURA ABIERTO NCF-027 DEL 2012 PAG  FINANAZA 2000</t>
  </si>
  <si>
    <t>SERVICIOS DE NOTARIZACIÓN 03 ACTOS AUTÉNTICOS NOS.009/2015</t>
  </si>
  <si>
    <t>CONSEJO NACIONAL DE EDUCACION,2DA.SESION ORDINARIA AÑO 2016</t>
  </si>
  <si>
    <t>A010010011500000291</t>
  </si>
  <si>
    <t>TRANSF. LIB-5250 IFODOSU DEP. EN MINERED PARA IDEICE</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</si>
  <si>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</si>
  <si>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ANTICIPO PENDIENTE DE AMORTIZAR CONTR. 0157</t>
  </si>
  <si>
    <t>B1500000019-NULA</t>
  </si>
  <si>
    <t>CONTR.0476-15</t>
  </si>
  <si>
    <t>CONTR.12325-DEPOSITO</t>
  </si>
  <si>
    <t>SOLICITUD PAGO A CONFERENCISTA EN LA 22A FERIA DEL LIBRO/19</t>
  </si>
  <si>
    <t>P/ANULAR PAG00306269 ABIERTO CON LIB, ANULADO EN SIGEF</t>
  </si>
  <si>
    <t>P/ANULAR PAG00312412 LIB. NULO EN SIGEF</t>
  </si>
  <si>
    <t>B1500000062 NULA</t>
  </si>
  <si>
    <t>CONTR.0295-9</t>
  </si>
  <si>
    <t>PARA ANULAR FACTURAS POR GASTOS NO EJECUTADOS</t>
  </si>
  <si>
    <t>PARA ANULAR FACT. DE VIATICOS POR GASTOS NO EJECUTADO</t>
  </si>
  <si>
    <t>P/LIQUIDAR IMPUESTOS INVERTIDOS POR ERROR</t>
  </si>
  <si>
    <t>B1500000114-NULO</t>
  </si>
  <si>
    <t>CONTR. 1614-2</t>
  </si>
  <si>
    <t>TRANSF. DIRECTA NO.1 JUNTAS CENTROS EDUCATIVOS, JULIO 2021</t>
  </si>
  <si>
    <t>REGISTRO DE IMPUESTOS DEL LIB. 13596/2020</t>
  </si>
  <si>
    <t>CHEQUE SUJETO A LIQUIDACION, AL SR.TAMAYO YEPEZ GONZALEZ, GO</t>
  </si>
  <si>
    <t>CONTR.0411-2022</t>
  </si>
  <si>
    <t>CANCELADO: PAG00371121, PARA CORREGIR DESCUENTO</t>
  </si>
  <si>
    <t>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t>
  </si>
  <si>
    <t>APORTES AL LICEO CIENTIFICO DR. MIGUEL CANELA LAZARO</t>
  </si>
  <si>
    <t>TRANSF.NO1, MES DE ENERO ,NIVEL DE ADULTO 2023, A LAS JUNTA</t>
  </si>
  <si>
    <t>TRANSF.NO3, MES DE MARZO ,NIVEL DE SECUND 2023, A JUNTA DE</t>
  </si>
  <si>
    <t>TRANSF.NO.2, MES DE FEBRERO, NIVEL INICIAL 2023, A JUNTAS DE</t>
  </si>
  <si>
    <t>P/ANULAR FACT. CONTR. 550-12 DUPLICADA Y PAGADA CONTR.550-13</t>
  </si>
  <si>
    <t>CUB.NO.4</t>
  </si>
  <si>
    <t>OF #0040</t>
  </si>
  <si>
    <t>OFICIO #40</t>
  </si>
  <si>
    <t>OF #1347</t>
  </si>
  <si>
    <t>OF. 1339</t>
  </si>
  <si>
    <t>PENSION JULIO 2012</t>
  </si>
  <si>
    <t>OF. 1366</t>
  </si>
  <si>
    <t>OF.396</t>
  </si>
  <si>
    <t>OFIC.1431</t>
  </si>
  <si>
    <t>OF#385-12</t>
  </si>
  <si>
    <t>OF#2010412B</t>
  </si>
  <si>
    <t>OF. #40</t>
  </si>
  <si>
    <t>OF.#2012-50</t>
  </si>
  <si>
    <t>NO.011-12</t>
  </si>
  <si>
    <t>OFICIO #275/2012</t>
  </si>
  <si>
    <t>CJ,NO. 01299</t>
  </si>
  <si>
    <t>CJ,NO.01299-3</t>
  </si>
  <si>
    <t>CJ,NO.01299-2</t>
  </si>
  <si>
    <t>CJ, NO.01299</t>
  </si>
  <si>
    <t>OF. 52-54</t>
  </si>
  <si>
    <t>OFICIO-649/650-2014</t>
  </si>
  <si>
    <t>OFIC.2014/384/385-B</t>
  </si>
  <si>
    <t>A10010011502414-NULA</t>
  </si>
  <si>
    <t>CONTR. 566 Y 1308</t>
  </si>
  <si>
    <t>OFIC.NO. 988/14 USOE</t>
  </si>
  <si>
    <t>CONTRS. 339/1077*NUL</t>
  </si>
  <si>
    <t>OFIC. NO. 176/2016-9</t>
  </si>
  <si>
    <t>11500000018NULA</t>
  </si>
  <si>
    <t>OFIC. R10 NO.0016/16</t>
  </si>
  <si>
    <t>OFIC.DGA NO. 641./16</t>
  </si>
  <si>
    <t>DGA NO. 1048-18.</t>
  </si>
  <si>
    <t>B1500000005***</t>
  </si>
  <si>
    <t>DGA NO. 103-19</t>
  </si>
  <si>
    <t>DGANO.347/2019</t>
  </si>
  <si>
    <t>DGA NO. 384-19</t>
  </si>
  <si>
    <t>VGDE NO. 236-19</t>
  </si>
  <si>
    <t>DGA NO. 972-19</t>
  </si>
  <si>
    <t>DGC NO. 36/2020</t>
  </si>
  <si>
    <t>VGDE NO. 99-2020</t>
  </si>
  <si>
    <t>OFIC. NO.DPCAF345/21</t>
  </si>
  <si>
    <t>OFIC. NUM. 818-2021</t>
  </si>
  <si>
    <t>DGA NO. 409-2022</t>
  </si>
  <si>
    <t>ACUERDO 16-12-2022</t>
  </si>
  <si>
    <t>PASAJE, PEAJE  Y VIÁTICO</t>
  </si>
  <si>
    <t>B1500002076</t>
  </si>
  <si>
    <t>SERVICIO ENERGIA ELECTRICA MES DE JUNIO 2023</t>
  </si>
  <si>
    <t>TRANSF. INST. CONVENIO C/MINERD, JUNIO 2023. SR</t>
  </si>
  <si>
    <t>VIATICOS DIR. GRAL. EDUC. 101-23</t>
  </si>
  <si>
    <t>VIATICOS Y TRANSPORTE OFC.DGSE.152-2023</t>
  </si>
  <si>
    <t>VIÁTICO PARA ORIENTAR A TÉCNICOS REGIONALES Y DISTRITALES,</t>
  </si>
  <si>
    <t>TRANSP/PEAJE PARA ORIENTAR A TÉCN REGIONALES Y DISTRITALES,</t>
  </si>
  <si>
    <t>SERVICIOS JURIDICOS</t>
  </si>
  <si>
    <t>SERV DE INTER PERIODO 11-04 AL 10-05-2023, OFC.DGA.1044-2023</t>
  </si>
  <si>
    <t>SERV.INTERNET A ESCUELA (11/5/2023-10/6/2023)</t>
  </si>
  <si>
    <t>VIÁTICOS A REGIONALES Y DISTRITOS, 1ra.CONVOCATORIA  DE PRUE</t>
  </si>
  <si>
    <t>TRANSPORTE REGIONALES Y DISTRITOS, 1ra.CONVOCATORIA  DE PRUE</t>
  </si>
  <si>
    <t>VIATICOS AL PERSONAL DE LA DIR. EDUCACION PRIMARIA</t>
  </si>
  <si>
    <t>TRANSPORTE AL PERSONAL DE LA DIR. EDUCACION PRIMARIA</t>
  </si>
  <si>
    <t>FONDOS PARA CAPACITACION DE VERANO NIVEL INICIAL 2023</t>
  </si>
  <si>
    <t>N/D POLITECNICO OSCUS SAN VALERIO,AFECTA NCF: B1500010785</t>
  </si>
  <si>
    <t>AYUDA ECONOMICA POR LA PARTICIPACION DE ESTUDIANTES EN OLIMP</t>
  </si>
  <si>
    <t>TRANSFERENCIA A LA REGIONAL 05 SAN PEDRO DE MACORIS</t>
  </si>
  <si>
    <t>DIETA</t>
  </si>
  <si>
    <t>PASAJE, P/C.LOS GASTOS DE LA ACTIVIDAD, DEL EJE ESTE"ENCUEN</t>
  </si>
  <si>
    <t>DIETA A LOS MIEMBROS DEL CNE-2DA. SESION ORDINARIA 2023</t>
  </si>
  <si>
    <t>VIATICOS Y TRANSPORTE, AL PERSONALINVOLUCRADO EN LA FERIA IN</t>
  </si>
  <si>
    <t>SERVICIO DE INTERNET A LAS ESCUELAS, CORRESP.11/7/2023 AL 10</t>
  </si>
  <si>
    <t>SERVICIO DE INTERNET A LAS ESCUELAS, DEL 11/6/23 AL 10/7/23</t>
  </si>
  <si>
    <t>COMBUSTIBLE Y MANT. DEL DISTRIT.17-03 DE BAYAGUANA</t>
  </si>
  <si>
    <t>VIATICOS DE LOS SUPERVISORES NACIONALES, EN LOS DIAS 04-06 Y</t>
  </si>
  <si>
    <t>COLABORACION ECONOMICA Y OFRENDA.</t>
  </si>
  <si>
    <t>VIATICOS DE LOS EMPLEADOS QUIENES ESTUVIERON EN LA SUPERVISI</t>
  </si>
  <si>
    <t>DIETA A LOS MIEMBROS DEL CNE-1RA.SESION ORDINARIA 2023</t>
  </si>
  <si>
    <t>SERVICIOS JURIDICOS Y NOTARIALES</t>
  </si>
  <si>
    <t>SERV DE FLOTA MES DE SEPTIEMBRE 2023, DGA.4029-2023</t>
  </si>
  <si>
    <t>NOTA CREDITO INST DE INTERNED, OFIC.DGA,4012-2023</t>
  </si>
  <si>
    <t>OFIC-PJEE-270-2023 PEAJES</t>
  </si>
  <si>
    <t>SERV INST INTERNET SEGUN OFICIO,OFC.DGA.4012-2023</t>
  </si>
  <si>
    <t>TRANSPORTE Y PEAJE A LA DIR. DE EQUIDAD DE GENERO Y DESARROL</t>
  </si>
  <si>
    <t>PASAJE</t>
  </si>
  <si>
    <t>VIATICOS FUERA DEL PAIS</t>
  </si>
  <si>
    <t>PAGO DE DIETA</t>
  </si>
  <si>
    <t>COMPENSACION POR GASTO DE ALIMENT. DIR. EVAL. DE LA CALIDAD</t>
  </si>
  <si>
    <t>COMPENSACION POR GASTO DE ALIMENT. A LOGISTICA Y OFICINA</t>
  </si>
  <si>
    <t>OFIC-DEC 197-2023 COMPENSACION GASTOS ALIMENTACION PRUEBAS N</t>
  </si>
  <si>
    <t>COMPENSACION GASTOS  DE ALIMENTACION, DE LA DIRECCION DE MED</t>
  </si>
  <si>
    <t>TRANSF.DE LOS RECURSOS P/C.EL PAGO DE LOS EMPLEADOS-UNIDAD D</t>
  </si>
  <si>
    <t>COMPENSACION GASTOS  DE ALIMENTACION, DE LA DIREC. DE EVALUA</t>
  </si>
  <si>
    <t>COMPENSACION GASTOS  DE ALIMENTACION, DE LA DIREC</t>
  </si>
  <si>
    <t>OFIC-DEC 195-2023 COMPENSACION GASTOS ALIMENTACION PRUEBAS N</t>
  </si>
  <si>
    <t>OFIC-DEC 212-2023 COMPENSACION GASTOS ALIMENTACION EVALUACIO</t>
  </si>
  <si>
    <t>COMPENSACION POR GASTOS DE ALIMENTACION.</t>
  </si>
  <si>
    <t>VIATICOS DIR. EVALUACION DE LA CALIDAD OFC.DEC.213-2023</t>
  </si>
  <si>
    <t>EROGACION DE FONDOS DIR. EVALUACION CALIDAD.OFC.DEC.210-2023</t>
  </si>
  <si>
    <t>OFIC-DEC 262-20223 COMPENSACION GASTOS ALIMTICIOS 2DA. CONV.</t>
  </si>
  <si>
    <t>OFIC-DEC 263-20223 COMPENSACION GASTOS ALIMTICIOS 2DA. CONV.</t>
  </si>
  <si>
    <t>COMPENSACION POR GASTOS DE ALIMENTACION, DIREC. GERAL. CULTU</t>
  </si>
  <si>
    <t>COMPENSACION POR GASTOS DE ALIMENTACION. DIR. EVALU. CALIDAD</t>
  </si>
  <si>
    <t>COMPENSACION POR GASTOS DE ALIMENTACION, DIR. EVALU. CALIDAD</t>
  </si>
  <si>
    <t>COMPENSACION POR GASTOS DE ALIMENTACION</t>
  </si>
  <si>
    <t>RENTA SERVIC. INTERNET DE LAS ESCUELAS DE JULIO HASTA DIC.22</t>
  </si>
  <si>
    <t>RENTA SERVC.INTERNET DE LAS ESCUELAS DE JULIO HASTA DIC.22</t>
  </si>
  <si>
    <t>SERVICIOS DE TRANSPORTE</t>
  </si>
  <si>
    <t>NOTARIZACION DE ACTO No. 29/2023.</t>
  </si>
  <si>
    <t>VIATICOS DIR.GENERAL MANT E INSFRAES ESC OFC.DGMIE.2933-2023</t>
  </si>
  <si>
    <t>SERV DE RES SOLIDOS, PERIODO ENERO/DICIEMBRE 2022</t>
  </si>
  <si>
    <t>SERV INST INTERNET SEGUN OFICIO,OFC.DGA.4151-2023</t>
  </si>
  <si>
    <t>COMPRA DE DIEZ(10) BOLETAS, CONTRIBUCION A LA CENA TROPICAL</t>
  </si>
  <si>
    <t>COMPENSACION GASTOS ALIMENTICIOS</t>
  </si>
  <si>
    <t>CONTR.0614-74</t>
  </si>
  <si>
    <t>TRANSF. REGIONALES POR TRANSPORTE DIR. GRAL EDUC. ESPECIAL</t>
  </si>
  <si>
    <t>SERVICIOS DE ENERGIA ELECTRICA, CORRESP. MES DE OCTUBRE 2023</t>
  </si>
  <si>
    <t>PAGO DIETA A LA DIR. DE EVALUACION DE LA CALIDAD</t>
  </si>
  <si>
    <t>PAGO DE DIETAS DIR.EVALUACION CALIDAD OFC.DEC.394-2023</t>
  </si>
  <si>
    <t>TERCERA SESION ORDINARIA 2023</t>
  </si>
  <si>
    <t>OFIC-DGTIC N.º- 997-2023 COMPENSACION DE GASTOS POR ALIMENTA</t>
  </si>
  <si>
    <t>VIATICOS CORRESP. 26 FISCALIZADORES Y CHOFERES, QUE IMPACTAR</t>
  </si>
  <si>
    <t>RECOLECCION DE DESECHOS SOLIDOS, ENERO-NOVIEMBRE 2023.</t>
  </si>
  <si>
    <t>ALOJAMIENTO, ALIMENTACIÓN, ALQUILERES, EVENTOS</t>
  </si>
  <si>
    <t>RECOLECCION DE DESECHOS SOLIDOS, AGOST 2022 / DIC 2022</t>
  </si>
  <si>
    <t>MANTENIMIENTO  Y REPARACIÓN EQUIPO DE TRANSPORTE</t>
  </si>
  <si>
    <t>B1500000222</t>
  </si>
  <si>
    <t>ACTOS DE COMPROBACIÓN CON TRASLADO DE NOTARIO</t>
  </si>
  <si>
    <t>EROGACION DE FONDOS REGIONAL 06, LA VEGA OFC.DGES.750-2023</t>
  </si>
  <si>
    <t>VIATICO PARA EL EVENTO "VI ENCUENTRO DE ESCRITORES Y PROFESO</t>
  </si>
  <si>
    <t>PAGO PEAJE AL VIC. DE SERV. TECN. Y PEDAGOGICOS JORNADA ESC.</t>
  </si>
  <si>
    <t>VIATICOS DIR GENERAL ORIENTACION Y PSICOLO OFC.DOP.406-2023</t>
  </si>
  <si>
    <t>VIATICOS, DE LA DIRECCION DE RELACIONES INTERN., EN RELACION</t>
  </si>
  <si>
    <t>VIATICOS, DE LA DIRECCION DE RELACIONES INTERNACIONALES</t>
  </si>
  <si>
    <t>VIATICOS Y PASAJES  DIR. E DE GENERO Y DESARROLLO</t>
  </si>
  <si>
    <t>ACTOS DE COMPROBACION, CON TRASLADO DE NOTARIO</t>
  </si>
  <si>
    <t>SERVICIOS TELEFONICOS</t>
  </si>
  <si>
    <t>PAGO DE VIATICO</t>
  </si>
  <si>
    <t xml:space="preserve"> NOTARIZACION DE DOS (2) ACTOS DE COMPROBACION.</t>
  </si>
  <si>
    <t>PAGO TRANSPORTE</t>
  </si>
  <si>
    <t>NOTARIZACION DE ACTO No. 16/2023</t>
  </si>
  <si>
    <t>NOTARIZACION</t>
  </si>
  <si>
    <t>ACTO DE COMPROBACION POR NOTARIZACION DE CINCO (5) DOCUMENTO</t>
  </si>
  <si>
    <t>SERV JURIDICOS SR. GREGORIO ANTONIO DE JESUS, CJ.3270-2023</t>
  </si>
  <si>
    <t>LEGALIZACION DE ACTO No. 16/2023, CON TRASLADO DE NOTARIO.</t>
  </si>
  <si>
    <t>TRANSF. A LAS REGIONAL</t>
  </si>
  <si>
    <t>SERVICIO DE CONECTIVIDAD MES DE DICIEMBRE 2023</t>
  </si>
  <si>
    <t>SERVICIOS DE INTERNET</t>
  </si>
  <si>
    <t>SERVICIO DE INTERNET ESCUELAS DE SAN CRISTOBAL</t>
  </si>
  <si>
    <t>INSTALACION DE INTERNET</t>
  </si>
  <si>
    <t>SERV  INTERNET SEGUN OFICIO,OFC.DGA.4470-2023</t>
  </si>
  <si>
    <t>TRANSF A ONGS NORMALES DESDE ENE-SEP.2023.DEV.29296-1</t>
  </si>
  <si>
    <t>SERV INST INTERNET SEGUN OFICIO,OFC.DGA.4487-2023</t>
  </si>
  <si>
    <t>SERVICIOS DE INTERNET ASIMETRICO</t>
  </si>
  <si>
    <t>RECOLECCIÓN RESIDUOS SÓLIDOS MES DE DICIEMBRE 2023</t>
  </si>
  <si>
    <t>DESECHOS SOLIDOS, CORRESP AL MES DE DIC 2023</t>
  </si>
  <si>
    <t>SERV DE DESECHOS SOLIDOS DESDE SEP-NOV.2023,DGA.4482-2023</t>
  </si>
  <si>
    <t>SERV JURIDICO</t>
  </si>
  <si>
    <t>NOTARIZACION DE ACTO No. 16/2023.</t>
  </si>
  <si>
    <t>RECOLECCION DE DESECHOS SOLIDOS, ENERO-DICIEMBRE 2021.</t>
  </si>
  <si>
    <t>RECOLECCIÓN RESIDUOS SÓLIDOS MES DE JUL.DIC.2022</t>
  </si>
  <si>
    <t>RECOLECCIÓN RESIDUOS SÓLIDOS MES DE ENE.NOV.2023</t>
  </si>
  <si>
    <t>SERVICIO ENERGIA ELECTRICA MES DE NOVIEMBRE 2023,</t>
  </si>
  <si>
    <t>SERVICO INTERNET A 108 ESCUELAS MES DE DICIEMBRE 2023.</t>
  </si>
  <si>
    <t>B15000000197</t>
  </si>
  <si>
    <t>SERV DE RECOLECCION DE DESECHOS SOLIDOS, AGOST-DIC 2023</t>
  </si>
  <si>
    <t>PARTICIPACION EN UN (1) PROCESOS DE LICITACION, Y LA NOTARIZ</t>
  </si>
  <si>
    <t>SERVICIOS DE NOTARIZACION CON TRASLADO</t>
  </si>
  <si>
    <t>SERV JURIDICOS DRA.EULOGIA VASQUEZ PEREZ, CJ.3406-2023</t>
  </si>
  <si>
    <t>PARTICIPACION EN UN PROCES.DE UN ACTO DE COMPROBACION, QUE S</t>
  </si>
  <si>
    <t>INST. DE CAMPO VIRTUAL E INTERNET A 7 CENTROS EDUCATIVOS</t>
  </si>
  <si>
    <t>SERV JURIDICOS SRA. PETRA BERNABELA RIVAS HERA, CJ.3387-2023</t>
  </si>
  <si>
    <t>VIATICOS Y PASAJE</t>
  </si>
  <si>
    <t>SERV INST INTERNET SEGUN OFICIO,OFC.DGA.4531-2023</t>
  </si>
  <si>
    <t>PAGO INSTALACION DE INFRAESTRUTURA Y SERVICIO DE INTERNET</t>
  </si>
  <si>
    <t>SERVICIO DE ASEO URBANO A LOS 107, CENTROS EDUCATIVOS DE SAN</t>
  </si>
  <si>
    <t>SERV DE DESECHOS SOLIDOS DIC.2023 BARAHONA,DGA.4513-2023</t>
  </si>
  <si>
    <t>RECOLECCIÓN RESIDUOS SÓLIDOS, MAYO/DIC.2023</t>
  </si>
  <si>
    <t>RECOLECCION DE DESECHOS SOLIDOS, DICIEMBRE 2023</t>
  </si>
  <si>
    <t>SERV DE RES SOLIDOS, PERIODO ENERO / OCTUBRE 2023</t>
  </si>
  <si>
    <t>SERV DE DESECHOS SOLIDOS NOV.2023 (ASDE),DGA.4503-2023</t>
  </si>
  <si>
    <t>SERVICIO INTERNET MES DE DICIEMBRE 2023</t>
  </si>
  <si>
    <t>SERVICIOS DE ENERGIA ELECTRICA, MES DE OCT./2023</t>
  </si>
  <si>
    <t>RECOLECCION DE DESECHOS SOLIDOS, ENERO 2023/NOV 2023</t>
  </si>
  <si>
    <t>SERV DE DESECHOS SOLIDOS NOV.2023 PANTOJA,DGA.4536-2023</t>
  </si>
  <si>
    <t>PARTICIPE EN UN PROCESO DE LICITACION Y ELABORACION DE TRES(</t>
  </si>
  <si>
    <t>SERVICIO JURIDICO</t>
  </si>
  <si>
    <t>VIATICOS PARA JORNADA DE FORMACION</t>
  </si>
  <si>
    <t>OFIC-DRI Nº.- 297-23 VIATICOS FUERA DEL PAIS, CIUDAD TOKIO</t>
  </si>
  <si>
    <t>PAGO APLICADORES (JURADOS) REGIONAL 10-STO.DGO. 11 1RA. CONV</t>
  </si>
  <si>
    <t>INSTALACION DE CAMPO VIRTUAL E INSTERNET</t>
  </si>
  <si>
    <t>SERV. INTERNET E INSTALACIÓN A 6 ESCUELAS,</t>
  </si>
  <si>
    <t>SERV. INTERNET E INSTALACIÓN A 6 ESCUELAS</t>
  </si>
  <si>
    <t>SERV DE INTERNET MES NOV Y  DIC.2023,DGA.4546-2023</t>
  </si>
  <si>
    <t>INSTALACION DE INTERNET ESC. PROF. GRICELIS MARTINEZ</t>
  </si>
  <si>
    <t>INSTALACION DE INTERNET A LA ESCUELA EPESGUARICANO</t>
  </si>
  <si>
    <t>INSTALACION DE INTERNET A LA ESCUELA CATOLICO PADRE SINDULFO</t>
  </si>
  <si>
    <t>PERIODO 11/11/2023 HASTA 10/12/2023, CTA.69655139</t>
  </si>
  <si>
    <t>MES DE DICIEMBRE  2023</t>
  </si>
  <si>
    <t>ACTO DE COMPROBACION CON TRASLADO DE NOTARIO, BAJO LA MODALI</t>
  </si>
  <si>
    <t>SERVICIO DE ENERGIA ELECTRICA</t>
  </si>
  <si>
    <t>ACTO DE COMPROBACION  TRASLADO A NOTARIO A CONSULT JUR.</t>
  </si>
  <si>
    <t>OFIC-CJ3434/2023 NOTARIZACION DE DOCUMENTOS</t>
  </si>
  <si>
    <t>TRANSPOSTE, PARA LOS DIRECTORES DE CENTROS EDUCATIVOS ,TECN.</t>
  </si>
  <si>
    <t>PAGO VIATICOS A LA DIR. GENERAL DE SUPERVISION EDUC.</t>
  </si>
  <si>
    <t>DIETA DE LOS TECNICOS AYUNDANTES, PERTENECIENTE A LA COMISIO</t>
  </si>
  <si>
    <t>VIATICOS DE LOS CHOFERES QUE TRANSPORTABAN A LOS SUPERVISORE</t>
  </si>
  <si>
    <t>VIÁTICO Y PEAJE PARA SUPERVISIÓN DE IMPLEMENTACIÓN DE BUENAS</t>
  </si>
  <si>
    <t>PAGO TRANSPORTE A LA DIR. GRAL EDUC. ESPECIAL</t>
  </si>
  <si>
    <t>VIATICO Y PEAJE SUPERVISIÓN DE CENTRO</t>
  </si>
  <si>
    <t>PAGO PASAJE</t>
  </si>
  <si>
    <t>TRASFERENCIA A LAS REGIONALES</t>
  </si>
  <si>
    <t>PAGO DE VIATICO Y PASAJE</t>
  </si>
  <si>
    <t>PAGO DE VIATICOS Y PASAJE</t>
  </si>
  <si>
    <t>PAGO VIATICOS A LA DIRECCION DE GESTION HUMANA</t>
  </si>
  <si>
    <t>VIATICOS AL VICEMINISTERIO DE PLANIFICACION Y DESARROLLO EDU</t>
  </si>
  <si>
    <t>PASAJE A DOCENTES Y ESCUELAS LABORALES</t>
  </si>
  <si>
    <t>VIATICOS INTERNACIONAL</t>
  </si>
  <si>
    <t>VIATICOS DESVINCULADO</t>
  </si>
  <si>
    <t>TRANSPORTE, P/SER UTILIZADOS EN LA PRIMERA SEMANA DEL "ACOMP</t>
  </si>
  <si>
    <t>VIATICOS, P/SER UTILIZADOS EN LA PRIMERA SEMANA DEL "ACOMPAÑ</t>
  </si>
  <si>
    <t>TRANSPORTE,DE LOS TECNICOS DE EVALUACION,PERTEN.A LA COMISIO</t>
  </si>
  <si>
    <t>VIATICOS VIC. ACREDITACION Y CERT DOCENTE, OFC.VACD.343-2023</t>
  </si>
  <si>
    <t>VIATICOS Y PASAJES  DIR. EQUIDAD GEN Y DESARO,DEGD.0180-2023</t>
  </si>
  <si>
    <t>VIATICOS DIR.EQUIDAD GEN Y DESAROLLO.</t>
  </si>
  <si>
    <t>VIATICOS DE LA DIR. DE MANT. DE INFR. ESCOLAR</t>
  </si>
  <si>
    <t>00100197722</t>
  </si>
  <si>
    <t>PI027651</t>
  </si>
  <si>
    <t>TRAM-INT-2024</t>
  </si>
  <si>
    <t>B1500000100</t>
  </si>
  <si>
    <t>B1500000105</t>
  </si>
  <si>
    <t>CXP00127072</t>
  </si>
  <si>
    <t>CONTR. 0547-19</t>
  </si>
  <si>
    <t>ALQUILER CORRESP. AL MES DE SEPTIEMBRE 2023</t>
  </si>
  <si>
    <t>00100796622</t>
  </si>
  <si>
    <t>PI027674</t>
  </si>
  <si>
    <t>OFIC.DGF-007/2024</t>
  </si>
  <si>
    <t>B1500000295</t>
  </si>
  <si>
    <t>B1500000308</t>
  </si>
  <si>
    <t>ADENDA O-066/CONTR.0257*PRESUPUESTO REFORMULADO</t>
  </si>
  <si>
    <t>CXP00128535</t>
  </si>
  <si>
    <t>CONTR.167/243/197-16</t>
  </si>
  <si>
    <t>CUBICACION #16 FINAL PRESUP. REFORMULADO</t>
  </si>
  <si>
    <t>00101349249</t>
  </si>
  <si>
    <t>CXP00128772</t>
  </si>
  <si>
    <t>CONTR.0566/1507-3</t>
  </si>
  <si>
    <t>CUBICACION #3, PRESUPUESTO REFORMULADO</t>
  </si>
  <si>
    <t>00101498517</t>
  </si>
  <si>
    <t>PI027659</t>
  </si>
  <si>
    <t>DGC-001-2024</t>
  </si>
  <si>
    <t>00101504330</t>
  </si>
  <si>
    <t>PI027650</t>
  </si>
  <si>
    <t>OFIC.#OPDE-010/2024</t>
  </si>
  <si>
    <t>CXP00128616</t>
  </si>
  <si>
    <t>B1500000091</t>
  </si>
  <si>
    <t>00102208543</t>
  </si>
  <si>
    <t>CXP00128777</t>
  </si>
  <si>
    <t>CONTRS.O-090/1638-15</t>
  </si>
  <si>
    <t>B1500000001.</t>
  </si>
  <si>
    <t>B1500000276</t>
  </si>
  <si>
    <t>CUBICACION #13, PRESUPUESTO REFORMULADO</t>
  </si>
  <si>
    <t>00104210166</t>
  </si>
  <si>
    <t>PI027657</t>
  </si>
  <si>
    <t>OFIC.DGMIE-0074-2024</t>
  </si>
  <si>
    <t>B1500000673</t>
  </si>
  <si>
    <t>00105229918</t>
  </si>
  <si>
    <t>CXP00126173</t>
  </si>
  <si>
    <t>CONT.0732</t>
  </si>
  <si>
    <t>60% 1ER PAGO COMPRA TERRENO</t>
  </si>
  <si>
    <t>CUBICACION #25 PRESUP. REFORMULADO</t>
  </si>
  <si>
    <t>00106263817</t>
  </si>
  <si>
    <t>PI027638</t>
  </si>
  <si>
    <t>OFICIO DGMIE-4322-23</t>
  </si>
  <si>
    <t>PI027653</t>
  </si>
  <si>
    <t>DGMIE-0080-2024</t>
  </si>
  <si>
    <t>00106316821</t>
  </si>
  <si>
    <t>PI027737</t>
  </si>
  <si>
    <t>DCC-0048-2024</t>
  </si>
  <si>
    <t>00107172967</t>
  </si>
  <si>
    <t>CXP00128612</t>
  </si>
  <si>
    <t>CONTR-0498-1</t>
  </si>
  <si>
    <t>00107228959</t>
  </si>
  <si>
    <t>PI027643</t>
  </si>
  <si>
    <t>OFICIO DME-005-23</t>
  </si>
  <si>
    <t>00107274748</t>
  </si>
  <si>
    <t>MIED-144930</t>
  </si>
  <si>
    <t>CONTR.O-0348-ANTICIP</t>
  </si>
  <si>
    <t>00107280984</t>
  </si>
  <si>
    <t>CXP00128529</t>
  </si>
  <si>
    <t>DGC-009-2024</t>
  </si>
  <si>
    <t>DGC # 005/2024</t>
  </si>
  <si>
    <t>PI027730</t>
  </si>
  <si>
    <t>PI027731</t>
  </si>
  <si>
    <t>DGC #005/2024</t>
  </si>
  <si>
    <t>00107675985</t>
  </si>
  <si>
    <t>CXP00128588</t>
  </si>
  <si>
    <t>CONTRS.O-171/2054-16</t>
  </si>
  <si>
    <t>00108282930</t>
  </si>
  <si>
    <t>PI027682</t>
  </si>
  <si>
    <t>DGEA No.008-2024</t>
  </si>
  <si>
    <t>00108419680</t>
  </si>
  <si>
    <t>PI027642</t>
  </si>
  <si>
    <t>OFIC- EV-258-2023 VI</t>
  </si>
  <si>
    <t>00108568288</t>
  </si>
  <si>
    <t>PI027664</t>
  </si>
  <si>
    <t>001085568288</t>
  </si>
  <si>
    <t>00109104810</t>
  </si>
  <si>
    <t>PI027654</t>
  </si>
  <si>
    <t>OFIC.#DFC-001/2024</t>
  </si>
  <si>
    <t>00109152579</t>
  </si>
  <si>
    <t>00109308171</t>
  </si>
  <si>
    <t>CXP00125645</t>
  </si>
  <si>
    <t>00109374686</t>
  </si>
  <si>
    <t>CXP00127696</t>
  </si>
  <si>
    <t>00109541888</t>
  </si>
  <si>
    <t>CXP00128780</t>
  </si>
  <si>
    <t>CONTRS.O-088/340-2</t>
  </si>
  <si>
    <t>00109618355</t>
  </si>
  <si>
    <t>PI027749</t>
  </si>
  <si>
    <t>PJEE-005-2024</t>
  </si>
  <si>
    <t>B1500000208</t>
  </si>
  <si>
    <t>00110616976</t>
  </si>
  <si>
    <t>PI027683</t>
  </si>
  <si>
    <t>DOP No. 015-2024</t>
  </si>
  <si>
    <t>CXP00128624</t>
  </si>
  <si>
    <t>CONTR. 0079-1</t>
  </si>
  <si>
    <t>ALQUILER LOCAL, CORRESP. A SEPT./DIC. 2023</t>
  </si>
  <si>
    <t>00112694831</t>
  </si>
  <si>
    <t>PI027667</t>
  </si>
  <si>
    <t>oFIC- DGMIE N.º.-008</t>
  </si>
  <si>
    <t>00112750914</t>
  </si>
  <si>
    <t>PI027741</t>
  </si>
  <si>
    <t>OFIC.VSTP-015/2024</t>
  </si>
  <si>
    <t>00112988001</t>
  </si>
  <si>
    <t>PI027672</t>
  </si>
  <si>
    <t>OFIC-DOP N.º.-013-24</t>
  </si>
  <si>
    <t>00113645519</t>
  </si>
  <si>
    <t>CXP00128595</t>
  </si>
  <si>
    <t>CONT.O-0146/-0101-13</t>
  </si>
  <si>
    <t>CUBICACION #29, PRESUPUESTO REFORMULADO</t>
  </si>
  <si>
    <t>00113741730</t>
  </si>
  <si>
    <t>PI027691</t>
  </si>
  <si>
    <t>DIGAR#016-24</t>
  </si>
  <si>
    <t>00113808521</t>
  </si>
  <si>
    <t>PI027673</t>
  </si>
  <si>
    <t>OFIC.DGF-011/2024</t>
  </si>
  <si>
    <t>00114017635</t>
  </si>
  <si>
    <t>PI027690</t>
  </si>
  <si>
    <t>DEC-001-2024</t>
  </si>
  <si>
    <t>00114440282</t>
  </si>
  <si>
    <t>MIED-144956</t>
  </si>
  <si>
    <t>CONTR.O-0491 ANTICIP</t>
  </si>
  <si>
    <t>00114683923</t>
  </si>
  <si>
    <t>PI027698</t>
  </si>
  <si>
    <t>OFIC.010/2024</t>
  </si>
  <si>
    <t>00114811169</t>
  </si>
  <si>
    <t>PI027670</t>
  </si>
  <si>
    <t>OFIC-DEC N.º.-004-20</t>
  </si>
  <si>
    <t>00116477563</t>
  </si>
  <si>
    <t>PI027661</t>
  </si>
  <si>
    <t>DGPC-NO.0007-2024-2</t>
  </si>
  <si>
    <t>00116541509</t>
  </si>
  <si>
    <t>00116831140</t>
  </si>
  <si>
    <t>CXP00128516</t>
  </si>
  <si>
    <t>VAF/03/2024</t>
  </si>
  <si>
    <t>00117533182</t>
  </si>
  <si>
    <t>PI027395</t>
  </si>
  <si>
    <t>DGMIE-3366-2023</t>
  </si>
  <si>
    <t>PI027688</t>
  </si>
  <si>
    <t>OFIC.DGMIE-0071/2024</t>
  </si>
  <si>
    <t>00118266683</t>
  </si>
  <si>
    <t>PI027649</t>
  </si>
  <si>
    <t>OF. DGTIC-072-2024</t>
  </si>
  <si>
    <t>PI027732</t>
  </si>
  <si>
    <t>DGTIC-1093-2023</t>
  </si>
  <si>
    <t>00201181682</t>
  </si>
  <si>
    <t>PI027628</t>
  </si>
  <si>
    <t>DGTIC-068-2024</t>
  </si>
  <si>
    <t>00800156895</t>
  </si>
  <si>
    <t>DGMIE #0426/2020</t>
  </si>
  <si>
    <t>CXP00128555</t>
  </si>
  <si>
    <t>01000197135</t>
  </si>
  <si>
    <t>PI027671</t>
  </si>
  <si>
    <t>OFIC. 04-2024</t>
  </si>
  <si>
    <t>01000667160</t>
  </si>
  <si>
    <t>01001064383</t>
  </si>
  <si>
    <t>PI027711</t>
  </si>
  <si>
    <t>OFIC.#DIMA-001/2024</t>
  </si>
  <si>
    <t>01001111093</t>
  </si>
  <si>
    <t>PI027752</t>
  </si>
  <si>
    <t>DGES-01-2024</t>
  </si>
  <si>
    <t>01200142220</t>
  </si>
  <si>
    <t>PI027713</t>
  </si>
  <si>
    <t>EV-268-2023.</t>
  </si>
  <si>
    <t>01300510813</t>
  </si>
  <si>
    <t>PI027687</t>
  </si>
  <si>
    <t>DPCAF-007-2024</t>
  </si>
  <si>
    <t>01800109496</t>
  </si>
  <si>
    <t>OFIC.#EV-262-2023</t>
  </si>
  <si>
    <t>PI027641</t>
  </si>
  <si>
    <t>01800224303</t>
  </si>
  <si>
    <t>PI027754</t>
  </si>
  <si>
    <t>OFIC.#DT-0044/2023</t>
  </si>
  <si>
    <t>01800438606</t>
  </si>
  <si>
    <t>02100077763</t>
  </si>
  <si>
    <t>CXP00128478</t>
  </si>
  <si>
    <t>DGSG NO. 7296-2023</t>
  </si>
  <si>
    <t>02301026791</t>
  </si>
  <si>
    <t>CXP00128653</t>
  </si>
  <si>
    <t>CONTRS.0144/2312-23</t>
  </si>
  <si>
    <t>03400307736</t>
  </si>
  <si>
    <t>CXP00128483</t>
  </si>
  <si>
    <t>CONTR.1667-7 FINAL</t>
  </si>
  <si>
    <t>CUBICACION #7 FINAL</t>
  </si>
  <si>
    <t>04300000108</t>
  </si>
  <si>
    <t>CXP00128540</t>
  </si>
  <si>
    <t>CXP00123426</t>
  </si>
  <si>
    <t>CONTR. 0284*</t>
  </si>
  <si>
    <t>MIED-144922</t>
  </si>
  <si>
    <t>ADENDA O-0362/23 *CONTR.2219 PRESUP. REFORMULADO</t>
  </si>
  <si>
    <t>04900608334</t>
  </si>
  <si>
    <t>PI027721</t>
  </si>
  <si>
    <t>VSTP No. 016-2024</t>
  </si>
  <si>
    <t>CUBICACION #18, PRESUPUESTO REFORMULADO</t>
  </si>
  <si>
    <t>05400454145</t>
  </si>
  <si>
    <t>MIED-144948</t>
  </si>
  <si>
    <t>CONTR.O-0338-ANTICIP</t>
  </si>
  <si>
    <t>CXP00128655</t>
  </si>
  <si>
    <t>CONTR.0151/0113-7</t>
  </si>
  <si>
    <t>05500340889</t>
  </si>
  <si>
    <t>CXP00128538</t>
  </si>
  <si>
    <t>CONTR.O-0189/659-29</t>
  </si>
  <si>
    <t>05600654528</t>
  </si>
  <si>
    <t>MIED-144929</t>
  </si>
  <si>
    <t>ADENDA O-0538/23 *CONTR.2215 PRESUP. REFORMULADO</t>
  </si>
  <si>
    <t>05800155276</t>
  </si>
  <si>
    <t>CXP00124005</t>
  </si>
  <si>
    <t>CONTR. 3228 Y 1347</t>
  </si>
  <si>
    <t>06000189974</t>
  </si>
  <si>
    <t>PI000111</t>
  </si>
  <si>
    <t>DGMIE # 0079-2024</t>
  </si>
  <si>
    <t>06000204674</t>
  </si>
  <si>
    <t>PI027656</t>
  </si>
  <si>
    <t>DP-001</t>
  </si>
  <si>
    <t>06600216789</t>
  </si>
  <si>
    <t>CXP00128790</t>
  </si>
  <si>
    <t>CONTRS.O-089/171-7</t>
  </si>
  <si>
    <t>NCR0002678</t>
  </si>
  <si>
    <t>cONTR. A0078/2023-NU</t>
  </si>
  <si>
    <t>08400141167</t>
  </si>
  <si>
    <t>PI027639</t>
  </si>
  <si>
    <t>EV-253-2023</t>
  </si>
  <si>
    <t>PI027637</t>
  </si>
  <si>
    <t>OFIC.#EV-255-2023</t>
  </si>
  <si>
    <t>CXP00128544</t>
  </si>
  <si>
    <t>E450000031184</t>
  </si>
  <si>
    <t>CXP00128559</t>
  </si>
  <si>
    <t>E450000030948</t>
  </si>
  <si>
    <t>ADQUISICION  DE TICKETS DE COMBUSTIBLE</t>
  </si>
  <si>
    <t>ANTICIPO 20%</t>
  </si>
  <si>
    <t>ADQ.MOBILIARIO ESCOLA (SILLAS P/KINDER)</t>
  </si>
  <si>
    <t>CXP00128671</t>
  </si>
  <si>
    <t>B1500000968</t>
  </si>
  <si>
    <t>CXP00128766</t>
  </si>
  <si>
    <t>B1500000882</t>
  </si>
  <si>
    <t>CXP00128562</t>
  </si>
  <si>
    <t>B1500006066</t>
  </si>
  <si>
    <t>CONTRATACION DE SERVICIOS DE SALON Y ALIMENTACION</t>
  </si>
  <si>
    <t>B1500000093</t>
  </si>
  <si>
    <t>CXP00128460</t>
  </si>
  <si>
    <t>B1500007251</t>
  </si>
  <si>
    <t>101599618</t>
  </si>
  <si>
    <t>CXP00128541</t>
  </si>
  <si>
    <t>B1500056185.</t>
  </si>
  <si>
    <t>CXP00128589</t>
  </si>
  <si>
    <t>E450000000933</t>
  </si>
  <si>
    <t>CXP00128656</t>
  </si>
  <si>
    <t>E450000001106</t>
  </si>
  <si>
    <t>B1500000306</t>
  </si>
  <si>
    <t>ADQ. DE MOBLIARIO ESCOLAR</t>
  </si>
  <si>
    <t>CXP00128763</t>
  </si>
  <si>
    <t>B1500000013*</t>
  </si>
  <si>
    <t>CXP00128764</t>
  </si>
  <si>
    <t>CXP00128765</t>
  </si>
  <si>
    <t>CXP00128697</t>
  </si>
  <si>
    <t>SERVICIOS DE CONSULTORIAS A DIF. AREAS DE MINERD</t>
  </si>
  <si>
    <t>101710314</t>
  </si>
  <si>
    <t>CXP00128670</t>
  </si>
  <si>
    <t>B1500000378</t>
  </si>
  <si>
    <t>CXP00128691</t>
  </si>
  <si>
    <t>B1500000381</t>
  </si>
  <si>
    <t>CXP00128693</t>
  </si>
  <si>
    <t>B1500000382</t>
  </si>
  <si>
    <t>CXP00128695</t>
  </si>
  <si>
    <t>B1500000379</t>
  </si>
  <si>
    <t>CXP00128696</t>
  </si>
  <si>
    <t>B1500000380</t>
  </si>
  <si>
    <t>101723742</t>
  </si>
  <si>
    <t>MIED-144958</t>
  </si>
  <si>
    <t>CONTR.O-0502 ANTICIP</t>
  </si>
  <si>
    <t>CXP00128659</t>
  </si>
  <si>
    <t>B1500046708</t>
  </si>
  <si>
    <t>CXP00126644</t>
  </si>
  <si>
    <t>B1500011796</t>
  </si>
  <si>
    <t>CXP00128437</t>
  </si>
  <si>
    <t>B1500012037</t>
  </si>
  <si>
    <t>CXP00128438</t>
  </si>
  <si>
    <t>B1500012038</t>
  </si>
  <si>
    <t>CXP00128439</t>
  </si>
  <si>
    <t>B1500012039</t>
  </si>
  <si>
    <t>CXP00128440</t>
  </si>
  <si>
    <t>B1500012040</t>
  </si>
  <si>
    <t>CXP00128441</t>
  </si>
  <si>
    <t>B1500012041</t>
  </si>
  <si>
    <t>CXP00128442</t>
  </si>
  <si>
    <t>B1500012042</t>
  </si>
  <si>
    <t>CXP00128432</t>
  </si>
  <si>
    <t>B1500012056</t>
  </si>
  <si>
    <t>CXP00128434</t>
  </si>
  <si>
    <t>B1500012057</t>
  </si>
  <si>
    <t>CXP00128435</t>
  </si>
  <si>
    <t>B1500012058</t>
  </si>
  <si>
    <t>CXP00128436</t>
  </si>
  <si>
    <t>B1500012059</t>
  </si>
  <si>
    <t>CXP00128431</t>
  </si>
  <si>
    <t>B1500012045</t>
  </si>
  <si>
    <t>CXP00128444</t>
  </si>
  <si>
    <t>B1500012046</t>
  </si>
  <si>
    <t>CXP00128640</t>
  </si>
  <si>
    <t>B1500012203</t>
  </si>
  <si>
    <t>CXP00128641</t>
  </si>
  <si>
    <t>B1500012047</t>
  </si>
  <si>
    <t>CXP00128642</t>
  </si>
  <si>
    <t>B1500012061</t>
  </si>
  <si>
    <t>CXP00128643</t>
  </si>
  <si>
    <t>B1500012219</t>
  </si>
  <si>
    <t>CXP00128644</t>
  </si>
  <si>
    <t>B1500012202</t>
  </si>
  <si>
    <t>CXP00128661</t>
  </si>
  <si>
    <t>B1500012187</t>
  </si>
  <si>
    <t>CXP00128687</t>
  </si>
  <si>
    <t>B1500012064</t>
  </si>
  <si>
    <t>CXP00128688</t>
  </si>
  <si>
    <t>B1500012065</t>
  </si>
  <si>
    <t>CXP00128722</t>
  </si>
  <si>
    <t>B1500012197</t>
  </si>
  <si>
    <t>CXP00128730</t>
  </si>
  <si>
    <t>B1500012178.</t>
  </si>
  <si>
    <t>B1500002288</t>
  </si>
  <si>
    <t>B1500000278</t>
  </si>
  <si>
    <t>B1500000201</t>
  </si>
  <si>
    <t>B1500000205</t>
  </si>
  <si>
    <t>CXP00128715</t>
  </si>
  <si>
    <t>B1500001039</t>
  </si>
  <si>
    <t>CXP00128725</t>
  </si>
  <si>
    <t>B1500001038</t>
  </si>
  <si>
    <t>CXP00128756</t>
  </si>
  <si>
    <t>B1500001036</t>
  </si>
  <si>
    <t>CXP00128757</t>
  </si>
  <si>
    <t>B1500001037.</t>
  </si>
  <si>
    <t>CXP00128758</t>
  </si>
  <si>
    <t>B1500001035</t>
  </si>
  <si>
    <t>CXP00128759</t>
  </si>
  <si>
    <t>B1500001034</t>
  </si>
  <si>
    <t>CXP00128760</t>
  </si>
  <si>
    <t>B1500001033</t>
  </si>
  <si>
    <t>10900065086</t>
  </si>
  <si>
    <t>PI027662</t>
  </si>
  <si>
    <t>TRAM-INT-02-2024</t>
  </si>
  <si>
    <t>10900078758</t>
  </si>
  <si>
    <t>DIGEDED.348-2023</t>
  </si>
  <si>
    <t>PI025920</t>
  </si>
  <si>
    <t>110122519</t>
  </si>
  <si>
    <t>CXP00128596</t>
  </si>
  <si>
    <t>CXP00128598</t>
  </si>
  <si>
    <t>CXP00128600</t>
  </si>
  <si>
    <t>CXP00128601</t>
  </si>
  <si>
    <t>CXP00128602</t>
  </si>
  <si>
    <t>CXP00128604</t>
  </si>
  <si>
    <t>CXP00128605</t>
  </si>
  <si>
    <t>CXP00128607</t>
  </si>
  <si>
    <t>CXP00128608</t>
  </si>
  <si>
    <t>CXP00128609</t>
  </si>
  <si>
    <t>CXP00128610</t>
  </si>
  <si>
    <t>CXP00128771</t>
  </si>
  <si>
    <t>B1500002284</t>
  </si>
  <si>
    <t>CXP00128773</t>
  </si>
  <si>
    <t>CXP00128774</t>
  </si>
  <si>
    <t>B1500002295</t>
  </si>
  <si>
    <t>CXP00128775</t>
  </si>
  <si>
    <t>B1500002296</t>
  </si>
  <si>
    <t>CXP00128776</t>
  </si>
  <si>
    <t>B1500002298</t>
  </si>
  <si>
    <t>CXP00128778</t>
  </si>
  <si>
    <t>B1500002300</t>
  </si>
  <si>
    <t>CXP00128779</t>
  </si>
  <si>
    <t>B1500002290</t>
  </si>
  <si>
    <t>CXP00128781</t>
  </si>
  <si>
    <t>B1500002291</t>
  </si>
  <si>
    <t>CXP00128782</t>
  </si>
  <si>
    <t>B1500002305</t>
  </si>
  <si>
    <t>CXP00128783</t>
  </si>
  <si>
    <t>B1500002306</t>
  </si>
  <si>
    <t>CXP00128784</t>
  </si>
  <si>
    <t>B1500002307</t>
  </si>
  <si>
    <t>CXP00128786</t>
  </si>
  <si>
    <t>B1500002309</t>
  </si>
  <si>
    <t>CXP00128787</t>
  </si>
  <si>
    <t>B1500002317</t>
  </si>
  <si>
    <t>CXP00128788</t>
  </si>
  <si>
    <t>B1500002308</t>
  </si>
  <si>
    <t>CXP00128789</t>
  </si>
  <si>
    <t>B1500002320</t>
  </si>
  <si>
    <t>12200037419</t>
  </si>
  <si>
    <t>MIED-144951</t>
  </si>
  <si>
    <t>ADENDA O-0537/23 *CONTR.110 PRESUP. REFORMULADO</t>
  </si>
  <si>
    <t>CXP00127093</t>
  </si>
  <si>
    <t>CXP00128743</t>
  </si>
  <si>
    <t>124031427</t>
  </si>
  <si>
    <t>CXP00128587</t>
  </si>
  <si>
    <t>CONTR.0628/0423-2</t>
  </si>
  <si>
    <t>B1500000275</t>
  </si>
  <si>
    <t>B1500000274</t>
  </si>
  <si>
    <t>B1500000273</t>
  </si>
  <si>
    <t>B1500000180</t>
  </si>
  <si>
    <t>B1500000182</t>
  </si>
  <si>
    <t>B1500000184</t>
  </si>
  <si>
    <t>SERVICIOS DE ALOJAMIENTO Y SALONES, P/SER UTILIZAD</t>
  </si>
  <si>
    <t>CXP00127965</t>
  </si>
  <si>
    <t>CXP00128685</t>
  </si>
  <si>
    <t>CXP00128686</t>
  </si>
  <si>
    <t>130214956</t>
  </si>
  <si>
    <t>B1500000071.</t>
  </si>
  <si>
    <t>B1500000141</t>
  </si>
  <si>
    <t>CXP00128594</t>
  </si>
  <si>
    <t>CXP00128599</t>
  </si>
  <si>
    <t>CXP00128603</t>
  </si>
  <si>
    <t>CXP00128621</t>
  </si>
  <si>
    <t>CXP00128699</t>
  </si>
  <si>
    <t>B1500000185</t>
  </si>
  <si>
    <t>CXP00128700</t>
  </si>
  <si>
    <t>CXP00128705</t>
  </si>
  <si>
    <t>CXP00128740</t>
  </si>
  <si>
    <t>MIED-144952</t>
  </si>
  <si>
    <t>CONTR. 0585- ANTICIP</t>
  </si>
  <si>
    <t>130342873</t>
  </si>
  <si>
    <t>CXP00128648</t>
  </si>
  <si>
    <t>B1500000465</t>
  </si>
  <si>
    <t>ADQUISICION DE IMPRESION DE BANNER.</t>
  </si>
  <si>
    <t>130396698</t>
  </si>
  <si>
    <t>MIED-144946</t>
  </si>
  <si>
    <t>CONTR.O-0495-ANTICIP</t>
  </si>
  <si>
    <t>CXP00128534</t>
  </si>
  <si>
    <t>CONTRS.O-096/0427-4</t>
  </si>
  <si>
    <t>B1500000265</t>
  </si>
  <si>
    <t>B1500000271</t>
  </si>
  <si>
    <t>B1500000272</t>
  </si>
  <si>
    <t>B1500000279</t>
  </si>
  <si>
    <t>B1500000293</t>
  </si>
  <si>
    <t>B1500000290</t>
  </si>
  <si>
    <t>B1500000288</t>
  </si>
  <si>
    <t>B1500000296</t>
  </si>
  <si>
    <t>B1500000297</t>
  </si>
  <si>
    <t>CXP00128593</t>
  </si>
  <si>
    <t>CXP00128617</t>
  </si>
  <si>
    <t>CXP00128626</t>
  </si>
  <si>
    <t>CXP00128627</t>
  </si>
  <si>
    <t>130452492</t>
  </si>
  <si>
    <t>CXP00128684</t>
  </si>
  <si>
    <t>CONTR.O-0179-2</t>
  </si>
  <si>
    <t>B1500000270</t>
  </si>
  <si>
    <t>130490181</t>
  </si>
  <si>
    <t>CXP00128708</t>
  </si>
  <si>
    <t>B1500000565</t>
  </si>
  <si>
    <t>ADENDA O-069,CONTR.0432 PRESUPUESTO REFORMULADO</t>
  </si>
  <si>
    <t>130521697</t>
  </si>
  <si>
    <t>MIED-144937</t>
  </si>
  <si>
    <t>CONTR.O-0493-ANTICIP</t>
  </si>
  <si>
    <t>MIED-144953</t>
  </si>
  <si>
    <t>CONTR.0561-ANTICIPO</t>
  </si>
  <si>
    <t>130741743</t>
  </si>
  <si>
    <t>MIED-144938</t>
  </si>
  <si>
    <t>CONTR.O-0490-ANTICIP</t>
  </si>
  <si>
    <t>130790469</t>
  </si>
  <si>
    <t>CXP00128537</t>
  </si>
  <si>
    <t>CONTRS.0224/2431-25</t>
  </si>
  <si>
    <t>130794774</t>
  </si>
  <si>
    <t>CXP00128785</t>
  </si>
  <si>
    <t>CONTR.0409/2381-13</t>
  </si>
  <si>
    <t>CXP00127647</t>
  </si>
  <si>
    <t>EQUIPAMIENTO E INSTALACION A TODO COSTO.</t>
  </si>
  <si>
    <t>130836981</t>
  </si>
  <si>
    <t>MIED-144957</t>
  </si>
  <si>
    <t>CONTR.O-0401-ANTICIP</t>
  </si>
  <si>
    <t>130876134</t>
  </si>
  <si>
    <t>B1500000127*</t>
  </si>
  <si>
    <t>130950172</t>
  </si>
  <si>
    <t>CXP00128611</t>
  </si>
  <si>
    <t>CONT.045/390/0532-18</t>
  </si>
  <si>
    <t>131008186</t>
  </si>
  <si>
    <t>CXP00128561</t>
  </si>
  <si>
    <t>B1500001227</t>
  </si>
  <si>
    <t>ADQ. E INST. DE BATERIAS A LOS VEHIC. MINERD</t>
  </si>
  <si>
    <t>131057642</t>
  </si>
  <si>
    <t>MIED-144955</t>
  </si>
  <si>
    <t>CONTR.O-0504-ANTICIP</t>
  </si>
  <si>
    <t>131079784</t>
  </si>
  <si>
    <t>MIED-144943</t>
  </si>
  <si>
    <t>CONTR.O-0482 ANTICIP</t>
  </si>
  <si>
    <t>CXP00128480</t>
  </si>
  <si>
    <t>CONTR.O-107-2</t>
  </si>
  <si>
    <t>131131761</t>
  </si>
  <si>
    <t>MIED-144931</t>
  </si>
  <si>
    <t>CONTR.O-0443-ANTICIP</t>
  </si>
  <si>
    <t>131139604</t>
  </si>
  <si>
    <t>ADQ.DISPOSITIVOS TECNOLÓGICO (TABLET)</t>
  </si>
  <si>
    <t>ADQUISICION e INSTALACION DE NEUMATICO</t>
  </si>
  <si>
    <t>CXP00128720</t>
  </si>
  <si>
    <t>CXP00128744</t>
  </si>
  <si>
    <t>ADQUISICION e INSTALACION DE NEUMATICOS P/VEHICULO</t>
  </si>
  <si>
    <t>131235379</t>
  </si>
  <si>
    <t>CXP00126189</t>
  </si>
  <si>
    <t>SERV. TRANSPORTE (FLETES)</t>
  </si>
  <si>
    <t>CXP00126190</t>
  </si>
  <si>
    <t>131267246</t>
  </si>
  <si>
    <t>CXP00128577</t>
  </si>
  <si>
    <t>ADQUISICION Y INST. BATERIAS DE VEHICULOS</t>
  </si>
  <si>
    <t>ADQ. EQUIPOS TECNOLÓGICOS (NETBOOKS)</t>
  </si>
  <si>
    <t>131460534</t>
  </si>
  <si>
    <t>MIED-144935</t>
  </si>
  <si>
    <t>CONTR.O-0423 ANTICIP</t>
  </si>
  <si>
    <t>131599712</t>
  </si>
  <si>
    <t>131622356</t>
  </si>
  <si>
    <t>MIED-144936</t>
  </si>
  <si>
    <t>CONTR.O-0486 ANTICIP</t>
  </si>
  <si>
    <t>131703178</t>
  </si>
  <si>
    <t>CXP00127966</t>
  </si>
  <si>
    <t>CURSO TALLER GESTION Y CONTROL DE ALMACEN</t>
  </si>
  <si>
    <t>CXP00125250</t>
  </si>
  <si>
    <t>MONTAJE, ESCENOGRAFIA Y SONIDO PARA EVENTOS</t>
  </si>
  <si>
    <t>CXP00125252</t>
  </si>
  <si>
    <t>CXP00125256</t>
  </si>
  <si>
    <t>CXP00125714</t>
  </si>
  <si>
    <t>CXP00126349</t>
  </si>
  <si>
    <t>MONTAJE ESCENOGRAFÍA Y SONIDO PARA EVENTOS</t>
  </si>
  <si>
    <t>131764495</t>
  </si>
  <si>
    <t>MIED-144954</t>
  </si>
  <si>
    <t>CONTR.B-0076/2023</t>
  </si>
  <si>
    <t>ALQUILER LOCAL, MES DE ENERO 2024</t>
  </si>
  <si>
    <t>CXP00127086</t>
  </si>
  <si>
    <t>ADQ. DE BATERIAS PARA VEHICULOS DE MOTOR</t>
  </si>
  <si>
    <t>CXP00128490</t>
  </si>
  <si>
    <t>B1500000546.</t>
  </si>
  <si>
    <t>MIED-144944</t>
  </si>
  <si>
    <t>CONTR.O-0483-ANTICIP</t>
  </si>
  <si>
    <t>CXP00128619</t>
  </si>
  <si>
    <t>CXP00128654</t>
  </si>
  <si>
    <t>SERV. DE ALOJAMIENTO Y HOSPEDAJE</t>
  </si>
  <si>
    <t>132387678</t>
  </si>
  <si>
    <t>CXP00125596</t>
  </si>
  <si>
    <t>ADQUISICION DE EQUIPOS TOPOGRAFICOS</t>
  </si>
  <si>
    <t>132399064</t>
  </si>
  <si>
    <t>13600142072</t>
  </si>
  <si>
    <t>PI027689</t>
  </si>
  <si>
    <t>OFIC.#VDP-066-2024</t>
  </si>
  <si>
    <t>PI027692</t>
  </si>
  <si>
    <t>OFIC.#VDP-066-2024.</t>
  </si>
  <si>
    <t>22300301078</t>
  </si>
  <si>
    <t>PI027695</t>
  </si>
  <si>
    <t>OFIC.#OPDE-014/2024</t>
  </si>
  <si>
    <t>22300526773</t>
  </si>
  <si>
    <t>22300734195</t>
  </si>
  <si>
    <t>MIED-144939</t>
  </si>
  <si>
    <t>CONTR.O-0492-ANTICIP</t>
  </si>
  <si>
    <t>22300821117</t>
  </si>
  <si>
    <t>PI027660</t>
  </si>
  <si>
    <t>DGPC-NO.0007-2024-1</t>
  </si>
  <si>
    <t>22300870049</t>
  </si>
  <si>
    <t>PI027693</t>
  </si>
  <si>
    <t>OFIC.DT-0036/2024</t>
  </si>
  <si>
    <t>22301705525</t>
  </si>
  <si>
    <t>PI027724</t>
  </si>
  <si>
    <t>OFIC.DFC#0010/2024</t>
  </si>
  <si>
    <t>22400054148</t>
  </si>
  <si>
    <t>PI027669</t>
  </si>
  <si>
    <t>DCE-01-2024</t>
  </si>
  <si>
    <t>22400448472</t>
  </si>
  <si>
    <t>DC-0003-2024</t>
  </si>
  <si>
    <t>PI027652</t>
  </si>
  <si>
    <t>22500361849</t>
  </si>
  <si>
    <t>PI027634</t>
  </si>
  <si>
    <t>DGTIC.071-2024</t>
  </si>
  <si>
    <t>22900203252</t>
  </si>
  <si>
    <t>PI026415</t>
  </si>
  <si>
    <t>OFIC DGSE 108-2023-1</t>
  </si>
  <si>
    <t>PI027621</t>
  </si>
  <si>
    <t>DGMIE-4184-2023</t>
  </si>
  <si>
    <t>PI027622</t>
  </si>
  <si>
    <t>CNE-103-2023.</t>
  </si>
  <si>
    <t>CXP00128368</t>
  </si>
  <si>
    <t>OFIC.DGEE#288/2023</t>
  </si>
  <si>
    <t>PI027620</t>
  </si>
  <si>
    <t>OFIC.#DGSE-379/2023</t>
  </si>
  <si>
    <t>PI027633</t>
  </si>
  <si>
    <t>DRI.308-2023</t>
  </si>
  <si>
    <t>PI027630</t>
  </si>
  <si>
    <t>VSTP-1233-2023</t>
  </si>
  <si>
    <t>PI027636</t>
  </si>
  <si>
    <t>OFIC-DGA-GDA -2658</t>
  </si>
  <si>
    <t>PI027645</t>
  </si>
  <si>
    <t>DGMIE # 3690-23</t>
  </si>
  <si>
    <t>PI027647</t>
  </si>
  <si>
    <t>DGMIE-4200-2023</t>
  </si>
  <si>
    <t>PI027681</t>
  </si>
  <si>
    <t>OFIC.#DT-2632-2023</t>
  </si>
  <si>
    <t>CXP00128542</t>
  </si>
  <si>
    <t>OFIC.DGEA#352/2023</t>
  </si>
  <si>
    <t>PI027684</t>
  </si>
  <si>
    <t>DGEE-366-2023</t>
  </si>
  <si>
    <t>PI027696</t>
  </si>
  <si>
    <t>EV-271-2023</t>
  </si>
  <si>
    <t>PI027697</t>
  </si>
  <si>
    <t>DGMIE-4356-2023</t>
  </si>
  <si>
    <t>PI027700</t>
  </si>
  <si>
    <t>VSTP No. 1044-2023</t>
  </si>
  <si>
    <t>EV-267-2023</t>
  </si>
  <si>
    <t>PI027702</t>
  </si>
  <si>
    <t>OGI No. 619-2023</t>
  </si>
  <si>
    <t>PI027705</t>
  </si>
  <si>
    <t>OFIC.#VSTP-1243/2023</t>
  </si>
  <si>
    <t>PI027707</t>
  </si>
  <si>
    <t>OFIC.DGMIE#4173/2023</t>
  </si>
  <si>
    <t>PI027708</t>
  </si>
  <si>
    <t>DGCRP-311-2023</t>
  </si>
  <si>
    <t>PI027714</t>
  </si>
  <si>
    <t>DRRHH-18206-2023</t>
  </si>
  <si>
    <t>PI027715</t>
  </si>
  <si>
    <t>DGSE-359-</t>
  </si>
  <si>
    <t>PI027718</t>
  </si>
  <si>
    <t>DGSE # 383-2023</t>
  </si>
  <si>
    <t>PI027719</t>
  </si>
  <si>
    <t>DGMIE-4306-2023</t>
  </si>
  <si>
    <t>PI027725</t>
  </si>
  <si>
    <t>OFIC.#-DGSE-360/2023</t>
  </si>
  <si>
    <t>PI027726</t>
  </si>
  <si>
    <t>DGMIE-4170-2023</t>
  </si>
  <si>
    <t>PI027728</t>
  </si>
  <si>
    <t>OGI-677-2023</t>
  </si>
  <si>
    <t>PI027727</t>
  </si>
  <si>
    <t>OFIC.DGSE#343/2023</t>
  </si>
  <si>
    <t>PI027733</t>
  </si>
  <si>
    <t>DGMIE-4165-2023</t>
  </si>
  <si>
    <t>PI027736</t>
  </si>
  <si>
    <t>OFIC.DGSE-380/2023</t>
  </si>
  <si>
    <t>PI027742</t>
  </si>
  <si>
    <t>DGSE # 386-2023</t>
  </si>
  <si>
    <t>PI027685</t>
  </si>
  <si>
    <t>OFIC-DGCRP#321/2023</t>
  </si>
  <si>
    <t>PI027743</t>
  </si>
  <si>
    <t>OFIC.DIGEDED-1259/23</t>
  </si>
  <si>
    <t>PI027748</t>
  </si>
  <si>
    <t>OFIC-DGMIE#4166/2023</t>
  </si>
  <si>
    <t>PI027750</t>
  </si>
  <si>
    <t>VSTP-1240-2023</t>
  </si>
  <si>
    <t>PI027755</t>
  </si>
  <si>
    <t>PI027757</t>
  </si>
  <si>
    <t>OFIC.#DIE-375/2023</t>
  </si>
  <si>
    <t>PI027760</t>
  </si>
  <si>
    <t>OFIC.#DPCAF-246/2023</t>
  </si>
  <si>
    <t>OFIC-DPCAF N.º.-245-</t>
  </si>
  <si>
    <t>PI027766</t>
  </si>
  <si>
    <t>PI027769</t>
  </si>
  <si>
    <t>OFIC-DEC N.º.-441-20</t>
  </si>
  <si>
    <t>PI027771</t>
  </si>
  <si>
    <t>OFIC-DGEA N.º.-377-2</t>
  </si>
  <si>
    <t>OFIC.#DOP-483/2023</t>
  </si>
  <si>
    <t>PI027773</t>
  </si>
  <si>
    <t>DGEA No.004-2024</t>
  </si>
  <si>
    <t>PI027775</t>
  </si>
  <si>
    <t>DFCP - 0008-2027</t>
  </si>
  <si>
    <t>PI027776</t>
  </si>
  <si>
    <t>401007452</t>
  </si>
  <si>
    <t>CXP00128630</t>
  </si>
  <si>
    <t>DGA-045-2024</t>
  </si>
  <si>
    <t>CXP00128702</t>
  </si>
  <si>
    <t>DGA-088-2024</t>
  </si>
  <si>
    <t>401052662</t>
  </si>
  <si>
    <t>CXP00128556</t>
  </si>
  <si>
    <t>ALQUILER CORRESPONDIENTE AL MES DE ENERO 2024</t>
  </si>
  <si>
    <t>CXP00127715</t>
  </si>
  <si>
    <t>CONTR. C-0129-2</t>
  </si>
  <si>
    <t>PAGO CORRESPONDIENTE A DICIEMBRE 2023</t>
  </si>
  <si>
    <t>401506467</t>
  </si>
  <si>
    <t>401508907</t>
  </si>
  <si>
    <t>401510472</t>
  </si>
  <si>
    <t>CXP00125212</t>
  </si>
  <si>
    <t>DRI-203-23.</t>
  </si>
  <si>
    <t>CXP00128769</t>
  </si>
  <si>
    <t>OCP-FCR-00001722</t>
  </si>
  <si>
    <t>CXP00128701</t>
  </si>
  <si>
    <t>B1500006172</t>
  </si>
  <si>
    <t>40200403729</t>
  </si>
  <si>
    <t>PI027753</t>
  </si>
  <si>
    <t>OPI-008-2024</t>
  </si>
  <si>
    <t>40211913617</t>
  </si>
  <si>
    <t>PI027706</t>
  </si>
  <si>
    <t>VDP No. 065-2024</t>
  </si>
  <si>
    <t>40220509935</t>
  </si>
  <si>
    <t>PI027751</t>
  </si>
  <si>
    <t>DTC-0001-2024</t>
  </si>
  <si>
    <t>40222833598</t>
  </si>
  <si>
    <t>PI027675</t>
  </si>
  <si>
    <t>OFIC.DGMIE-0078/2024</t>
  </si>
  <si>
    <t>40224563615</t>
  </si>
  <si>
    <t>PI027734</t>
  </si>
  <si>
    <t>OFIC-DIP-001-2024 CA</t>
  </si>
  <si>
    <t>40224795605</t>
  </si>
  <si>
    <t>PI027768</t>
  </si>
  <si>
    <t>DRI-004-2024</t>
  </si>
  <si>
    <t>40225098223</t>
  </si>
  <si>
    <t>PI027680</t>
  </si>
  <si>
    <t>OFIC.CCC-03/2024</t>
  </si>
  <si>
    <t>40226654750</t>
  </si>
  <si>
    <t>OFIC-DG N.º.-564-23</t>
  </si>
  <si>
    <t>PI027747</t>
  </si>
  <si>
    <t>PI027761</t>
  </si>
  <si>
    <t>G-001-2024 RELACION</t>
  </si>
  <si>
    <t>PI027764</t>
  </si>
  <si>
    <t>GOB.002-2024</t>
  </si>
  <si>
    <t>40237119280</t>
  </si>
  <si>
    <t>PI027699</t>
  </si>
  <si>
    <t>EV-265-2023</t>
  </si>
  <si>
    <t>40240715819</t>
  </si>
  <si>
    <t>CXP00126137</t>
  </si>
  <si>
    <t>B1500002593</t>
  </si>
  <si>
    <t>CXP00126138</t>
  </si>
  <si>
    <t>B1500002617</t>
  </si>
  <si>
    <t>CXP00128649</t>
  </si>
  <si>
    <t>B1500002683</t>
  </si>
  <si>
    <t>CXP00128646</t>
  </si>
  <si>
    <t>CXP00128721</t>
  </si>
  <si>
    <t>DGA No.101-2024</t>
  </si>
  <si>
    <t>CXP00128747</t>
  </si>
  <si>
    <t>OFIC-DGA N.º.-095-20</t>
  </si>
  <si>
    <t>CXP00128706</t>
  </si>
  <si>
    <t>B1500001414</t>
  </si>
  <si>
    <t>414000164</t>
  </si>
  <si>
    <t>414011621</t>
  </si>
  <si>
    <t>CXP00128647</t>
  </si>
  <si>
    <t>CXP00128698</t>
  </si>
  <si>
    <t>423000414</t>
  </si>
  <si>
    <t>CXP00126416</t>
  </si>
  <si>
    <t>CONV. C-001</t>
  </si>
  <si>
    <t>PAGO DE 12 CUOTAS</t>
  </si>
  <si>
    <t>CXP00128672</t>
  </si>
  <si>
    <t>B1500053904</t>
  </si>
  <si>
    <t>CXP00128761</t>
  </si>
  <si>
    <t>B1500053921</t>
  </si>
  <si>
    <t>CXP00128709</t>
  </si>
  <si>
    <t>B1500000768</t>
  </si>
  <si>
    <t>CXP00128712</t>
  </si>
  <si>
    <t>B1500000765</t>
  </si>
  <si>
    <t>430032093</t>
  </si>
  <si>
    <t>CXP00128707</t>
  </si>
  <si>
    <t>B1500001808</t>
  </si>
  <si>
    <t>CXP00128650</t>
  </si>
  <si>
    <t>430050032</t>
  </si>
  <si>
    <t>CXP00128633</t>
  </si>
  <si>
    <t>CXP00128636</t>
  </si>
  <si>
    <t>430054471</t>
  </si>
  <si>
    <t>CXP00126717</t>
  </si>
  <si>
    <t>CXP00126991</t>
  </si>
  <si>
    <t>CXP00126724</t>
  </si>
  <si>
    <t>CXP00128762</t>
  </si>
  <si>
    <t>B1500012162</t>
  </si>
  <si>
    <t>CXP00127220</t>
  </si>
  <si>
    <t>CXP00128632</t>
  </si>
  <si>
    <t>CXP00128635</t>
  </si>
  <si>
    <t>CXP00128637</t>
  </si>
  <si>
    <t>430152366</t>
  </si>
  <si>
    <t>CXP00128680</t>
  </si>
  <si>
    <t>TRAM-INT-005-2024 DE</t>
  </si>
  <si>
    <t>430159972</t>
  </si>
  <si>
    <t>CXP00127022</t>
  </si>
  <si>
    <t>CXP00127024</t>
  </si>
  <si>
    <t>CXP00127025</t>
  </si>
  <si>
    <t>CXP00127026</t>
  </si>
  <si>
    <t>CXP00127027</t>
  </si>
  <si>
    <t>CXP00127028</t>
  </si>
  <si>
    <t>CXP00127029</t>
  </si>
  <si>
    <t>CXP00127032</t>
  </si>
  <si>
    <t>CXP00127033</t>
  </si>
  <si>
    <t>CXP00127034</t>
  </si>
  <si>
    <t>P401007339</t>
  </si>
  <si>
    <t>CXP00128518</t>
  </si>
  <si>
    <t>DRRHH-2024-N-00001</t>
  </si>
  <si>
    <t>T401007339</t>
  </si>
  <si>
    <t>TR401007339</t>
  </si>
  <si>
    <t>PI026898</t>
  </si>
  <si>
    <t>OFIC-DGPC-0257-2023</t>
  </si>
  <si>
    <t>CXP00124443</t>
  </si>
  <si>
    <t>DEC-296-2023</t>
  </si>
  <si>
    <t>CXP00125135</t>
  </si>
  <si>
    <t>DEP.753-2023</t>
  </si>
  <si>
    <t>PI027096</t>
  </si>
  <si>
    <t>OFIC.#VDP-1347-2023</t>
  </si>
  <si>
    <t>CXP00125231</t>
  </si>
  <si>
    <t>OFICIO DEGD-0202-23</t>
  </si>
  <si>
    <t>CXP00125765</t>
  </si>
  <si>
    <t>OFIC.VDP-1473/2023</t>
  </si>
  <si>
    <t>CXP00125769</t>
  </si>
  <si>
    <t>VDP-1479-2023/11</t>
  </si>
  <si>
    <t>OFIC-VDP Nº.-1468-23</t>
  </si>
  <si>
    <t>CXP00125829</t>
  </si>
  <si>
    <t>OFIC-VDP Nº.-1470-23</t>
  </si>
  <si>
    <t>CXP00125899</t>
  </si>
  <si>
    <t>CXP00125901</t>
  </si>
  <si>
    <t>OFIC-VDP NO. 1470-23</t>
  </si>
  <si>
    <t>CXP00125947</t>
  </si>
  <si>
    <t>N.T.I.1376/DPPEE 165</t>
  </si>
  <si>
    <t>CXP00128264</t>
  </si>
  <si>
    <t>OFIC.#1480/2023</t>
  </si>
  <si>
    <t>CXP00128265</t>
  </si>
  <si>
    <t>LIB-34665-2023</t>
  </si>
  <si>
    <t>CXP00128268</t>
  </si>
  <si>
    <t>LIB-34597-2023</t>
  </si>
  <si>
    <t>CXP00128270</t>
  </si>
  <si>
    <t>LIB-34668-2023</t>
  </si>
  <si>
    <t>CXP00128272</t>
  </si>
  <si>
    <t>OFIC.#1478/2023</t>
  </si>
  <si>
    <t>CXP00128273</t>
  </si>
  <si>
    <t>OFIC.#1471/2023</t>
  </si>
  <si>
    <t>CXP00128275</t>
  </si>
  <si>
    <t>OFIC.#1470/2023</t>
  </si>
  <si>
    <t>CXP00128266</t>
  </si>
  <si>
    <t>LIB-35157-2023</t>
  </si>
  <si>
    <t>CXP00128271</t>
  </si>
  <si>
    <t>LIB-35167-2023</t>
  </si>
  <si>
    <t>CXP00128274</t>
  </si>
  <si>
    <t>LIB-34667-2023</t>
  </si>
  <si>
    <t>PI027603</t>
  </si>
  <si>
    <t>LIB-35159-2023</t>
  </si>
  <si>
    <t>PI027611</t>
  </si>
  <si>
    <t>VDP No. 1931-2023</t>
  </si>
  <si>
    <t>PI027613</t>
  </si>
  <si>
    <t>VDP No. 1933-2023</t>
  </si>
  <si>
    <t>CXP00128323</t>
  </si>
  <si>
    <t>OFIC.VDP#1932/2023</t>
  </si>
  <si>
    <t>PI027619</t>
  </si>
  <si>
    <t>VDP No. 1920-2023</t>
  </si>
  <si>
    <t>CXP00128506</t>
  </si>
  <si>
    <t>OFIC-DEC 475-2023</t>
  </si>
  <si>
    <t>OFICIO-640/2012</t>
  </si>
  <si>
    <t>NroLicitacion</t>
  </si>
  <si>
    <t>NroContrato</t>
  </si>
  <si>
    <t>CurrencyCode</t>
  </si>
  <si>
    <t>txtInvoiceAmount1</t>
  </si>
  <si>
    <t>110101002001000000</t>
  </si>
  <si>
    <t>00105708671</t>
  </si>
  <si>
    <t>AQUILES ALMONTE PEGUERO</t>
  </si>
  <si>
    <t>CXP00001951</t>
  </si>
  <si>
    <t>DOP</t>
  </si>
  <si>
    <t>210101001000000000</t>
  </si>
  <si>
    <t>ED00001923</t>
  </si>
  <si>
    <t>ED00002051</t>
  </si>
  <si>
    <t>ED00002053</t>
  </si>
  <si>
    <t>ED00002176</t>
  </si>
  <si>
    <t>ED00002177</t>
  </si>
  <si>
    <t>ED00002186</t>
  </si>
  <si>
    <t>ED00002187</t>
  </si>
  <si>
    <t>MINERD-2018-01238</t>
  </si>
  <si>
    <t>0057-2019</t>
  </si>
  <si>
    <t>1025/2015</t>
  </si>
  <si>
    <t>1102/15</t>
  </si>
  <si>
    <t>2020-0149</t>
  </si>
  <si>
    <t>2013-1575</t>
  </si>
  <si>
    <t>558-2017</t>
  </si>
  <si>
    <t>2009-1164</t>
  </si>
  <si>
    <t>2009-1166</t>
  </si>
  <si>
    <t>2009-1167</t>
  </si>
  <si>
    <t>ADEN 0243/22</t>
  </si>
  <si>
    <t>ADENDA O-133/23 DEL CONTR.0269 PRESUP. REFORMULADO</t>
  </si>
  <si>
    <t>ADENDA 0721/CONTR.1675, PRESUPUESTO REFORMULADO</t>
  </si>
  <si>
    <t>JUAN CARLOS CABRERA PEÑA</t>
  </si>
  <si>
    <t>2022-0566</t>
  </si>
  <si>
    <t>1594/14</t>
  </si>
  <si>
    <t>ME-CCC-PU-2013-04-GD</t>
  </si>
  <si>
    <t>2013-2652 Y 2015-0867</t>
  </si>
  <si>
    <t>1113/14</t>
  </si>
  <si>
    <t>1506/2014</t>
  </si>
  <si>
    <t>2012-256</t>
  </si>
  <si>
    <t>JACINTO JOSE FERNANDEZ MATOS</t>
  </si>
  <si>
    <t>ME-CCC-SO-2013-03-GD/TERMINACION</t>
  </si>
  <si>
    <t>ADENDA O-090-2023 *CONTR.1638-13 PRESUP. REFORMULADO</t>
  </si>
  <si>
    <t>MINERD-CCC-SO-2014-0001</t>
  </si>
  <si>
    <t>MINERD-2014-00303</t>
  </si>
  <si>
    <t>ADENDA 0158/CONTR.1656 *PRESUPUESTO REFORMULADO</t>
  </si>
  <si>
    <t>2022-0212</t>
  </si>
  <si>
    <t>MINERD-2014-00250</t>
  </si>
  <si>
    <t>2009-1165</t>
  </si>
  <si>
    <t>2012-0911</t>
  </si>
  <si>
    <t>2013-0675</t>
  </si>
  <si>
    <t>ME-CCC-CP-25-2016-GD</t>
  </si>
  <si>
    <t>539/2016</t>
  </si>
  <si>
    <t>2016-0286</t>
  </si>
  <si>
    <t>ADENDA 0405/22 CONTR.0262-2015 PRESUPUESTO REFORMULADO</t>
  </si>
  <si>
    <t>MIGUEL  ESCOLASTICO HILARIO BAUTISTA</t>
  </si>
  <si>
    <t>CONT.0732/22</t>
  </si>
  <si>
    <t>2013-1533</t>
  </si>
  <si>
    <t>2012-1601</t>
  </si>
  <si>
    <t>CARLOS JESUS MOTA RODRIGUEZ</t>
  </si>
  <si>
    <t>0498/2013</t>
  </si>
  <si>
    <t>NELSON ANTONIO PONS MATOS</t>
  </si>
  <si>
    <t>MINERD-2014-00348</t>
  </si>
  <si>
    <t>CASTULO ALEXANDER LEDESMA GUZMAN</t>
  </si>
  <si>
    <t>ADENDA O-0171/CONTR.2054*PRESUP. REFORMULADO</t>
  </si>
  <si>
    <t>00000</t>
  </si>
  <si>
    <t>ADENDA-0047-2022/CONTR.2062-2013**PRESUPUESTO REFORMULADO</t>
  </si>
  <si>
    <t>2011-0681</t>
  </si>
  <si>
    <t>2010-0644 Y 2013-2538</t>
  </si>
  <si>
    <t>1007-2012</t>
  </si>
  <si>
    <t>2010-266</t>
  </si>
  <si>
    <t>LEONARDO LUCIANO REYES</t>
  </si>
  <si>
    <t>2016-0188</t>
  </si>
  <si>
    <t>SIMON BOLIVAR CEPEDA MENA</t>
  </si>
  <si>
    <t>MARIA ELENA MATIAS PERALTA</t>
  </si>
  <si>
    <t>ME-CCC-SO-2014-01-GD//TERMINACION DE OBRA</t>
  </si>
  <si>
    <t>O-088/2223 DEL CONTR.0340/2015 PRESUPUESTO REFORMULADO</t>
  </si>
  <si>
    <t>ADENDA 0513/CONTR.2084, PRESUPUESTO REFORMULADO</t>
  </si>
  <si>
    <t>1429/2014</t>
  </si>
  <si>
    <t>ADENDA 0171/CONTR.2273 PRESUPUESTO REFORMULADO</t>
  </si>
  <si>
    <t>ADENDA 0296/CONTR.0323* PRESUPUESTO REFORMULADO</t>
  </si>
  <si>
    <t>0079-2023</t>
  </si>
  <si>
    <t>I-0015-2023</t>
  </si>
  <si>
    <t>ME-CCC-SO-2013-05-GD</t>
  </si>
  <si>
    <t>4544-2018</t>
  </si>
  <si>
    <t>ADENDA #0118/CONTR.0125 PRESUPUESTO REFORMULADO</t>
  </si>
  <si>
    <t>HOMERO MANELIX GRATEREAUX DURAN</t>
  </si>
  <si>
    <t>MINERD-2014-00146</t>
  </si>
  <si>
    <t>1649/14</t>
  </si>
  <si>
    <t>1746/14</t>
  </si>
  <si>
    <t>2870/14</t>
  </si>
  <si>
    <t>96/15</t>
  </si>
  <si>
    <t>2970/14</t>
  </si>
  <si>
    <t>363/15</t>
  </si>
  <si>
    <t>2051/14</t>
  </si>
  <si>
    <t>ADENDA O-139/CONTR.0299  PRESUPUESTO REFORMULADO</t>
  </si>
  <si>
    <t>EDWIN RAFAEL RUIZ CONTRERAS</t>
  </si>
  <si>
    <t>MINERD-CCC-LPN-2023-0018</t>
  </si>
  <si>
    <t>MINERD-2023-00491</t>
  </si>
  <si>
    <t>ADENDA 2022-0703, CONTR.2018-12328</t>
  </si>
  <si>
    <t>CXP00128824</t>
  </si>
  <si>
    <t>CONTRS.0258/2115-42</t>
  </si>
  <si>
    <t>CUBICACION #42 FINAL PRESUP. REFORMULADO</t>
  </si>
  <si>
    <t>ADENDA 0258/CONTR. 2115 *PRESUPUESTO REFORMULADO</t>
  </si>
  <si>
    <t>0420/2022</t>
  </si>
  <si>
    <t>CESAR EDUARDO PEREZ MELO</t>
  </si>
  <si>
    <t>CXP00128818</t>
  </si>
  <si>
    <t>CONTR.0010-1</t>
  </si>
  <si>
    <t>ME-CCC-SO-2014-01-GD</t>
  </si>
  <si>
    <t>2015-0010</t>
  </si>
  <si>
    <t>MINERD-2014-00356</t>
  </si>
  <si>
    <t>2012/337</t>
  </si>
  <si>
    <t>ME-CCC-PU-2014-02-GD</t>
  </si>
  <si>
    <t>2014-0549</t>
  </si>
  <si>
    <t>ADENDA 0660/22 DEL CONTR.2114/13 PRESUPUESTO REFORMULADO</t>
  </si>
  <si>
    <t>ADENDA #0117/CONTR.0292 PRESUPUESTO REFORMULADO</t>
  </si>
  <si>
    <t>ADEND 237/22</t>
  </si>
  <si>
    <t>MINERD-UC-CD-2023-0005</t>
  </si>
  <si>
    <t>MINERD-2023-00046</t>
  </si>
  <si>
    <t>0668-2022</t>
  </si>
  <si>
    <t>MINERD----</t>
  </si>
  <si>
    <t>2014-0001</t>
  </si>
  <si>
    <t>2011-0249</t>
  </si>
  <si>
    <t>MARGARO ABEL ROSARIO GUZMAN</t>
  </si>
  <si>
    <t>CESAR EMILIO MEDRANO FELIZ</t>
  </si>
  <si>
    <t>MIED-144965</t>
  </si>
  <si>
    <t>CONTR.O-0350-ANTICIP</t>
  </si>
  <si>
    <t>ADEN. O-0350</t>
  </si>
  <si>
    <t>2012-827</t>
  </si>
  <si>
    <t>MINERD-CCC-LPN-2022-0004-LOTE 59</t>
  </si>
  <si>
    <t>0457-2022</t>
  </si>
  <si>
    <t>MINERD-2023-00496</t>
  </si>
  <si>
    <t>ADENDA O-0159, CONTR.0322, PRESUPUESTO REFORMULADO</t>
  </si>
  <si>
    <t>2012/335</t>
  </si>
  <si>
    <t>ADENDA 0244/CONTR.0240/* PRESUPUESTO REFORMULADO</t>
  </si>
  <si>
    <t>MINERD-2019-00669</t>
  </si>
  <si>
    <t>ME-CCC-SO-2013-GD</t>
  </si>
  <si>
    <t>2018-9575</t>
  </si>
  <si>
    <t>2013-2070</t>
  </si>
  <si>
    <t>MIGUEL ANTONIO PEGUERO RUIZ</t>
  </si>
  <si>
    <t>ADENDA #0144/CONTR.2312 *PRESUPUESTO REFORMULADO</t>
  </si>
  <si>
    <t>2019-261</t>
  </si>
  <si>
    <t>2023-A-0050</t>
  </si>
  <si>
    <t>1437/2014</t>
  </si>
  <si>
    <t>2107/14</t>
  </si>
  <si>
    <t>O-051-2023 (DANDO TERMINO AL CONTR.2359/13)</t>
  </si>
  <si>
    <t>1417/2014</t>
  </si>
  <si>
    <t>A-0076-2023</t>
  </si>
  <si>
    <t>MINERD-CCC-SO-2013-0003</t>
  </si>
  <si>
    <t>MINERD-2013-00359</t>
  </si>
  <si>
    <t>2016-0070.</t>
  </si>
  <si>
    <t>2012-162</t>
  </si>
  <si>
    <t>FAUSTO ULISES BRITO</t>
  </si>
  <si>
    <t>ME-CCC-SO-2013-03-GD</t>
  </si>
  <si>
    <t>2013-1667</t>
  </si>
  <si>
    <t>ADENDA 0635/22 CONTR.0168-15 PRESUPUESTO REFORMULADO</t>
  </si>
  <si>
    <t>1411/2014</t>
  </si>
  <si>
    <t>2012-1445</t>
  </si>
  <si>
    <t>2012-846</t>
  </si>
  <si>
    <t>2014-0995</t>
  </si>
  <si>
    <t>ADENDA 0256/CONTR.2245 PRESUPUESTO REFORMULADO</t>
  </si>
  <si>
    <t>RAMON HIDALGO GOMEZ ALMONTE</t>
  </si>
  <si>
    <t>2011-1214</t>
  </si>
  <si>
    <t>MINERD-2019-00390</t>
  </si>
  <si>
    <t>2012-089</t>
  </si>
  <si>
    <t>CXP00128802</t>
  </si>
  <si>
    <t>CONTR.O-0330/2222-22</t>
  </si>
  <si>
    <t>ME-CCC-SO-2013-01-GD//TERMINACION DE OBRA</t>
  </si>
  <si>
    <t>ADENDA O-0330/2023 *CONTR.2222/13 PRESUP. REFORMULADO</t>
  </si>
  <si>
    <t>2015-0105</t>
  </si>
  <si>
    <t>1148-2012</t>
  </si>
  <si>
    <t>ADENDA O-0163-CONTR.0649* PRESUP. REFORMULADO</t>
  </si>
  <si>
    <t>ME-CCC-SO-2013-01-GD/TERMINACION</t>
  </si>
  <si>
    <t>ADENDA O-138/23 *CONTR.353/13 PRESUP. REFORMULADO</t>
  </si>
  <si>
    <t>2010-550</t>
  </si>
  <si>
    <t>ADEND 362/23</t>
  </si>
  <si>
    <t>2019-268</t>
  </si>
  <si>
    <t>MINERD-CCC-SO-2013-0005</t>
  </si>
  <si>
    <t>MINERD-2013-00345</t>
  </si>
  <si>
    <t>1224/2015</t>
  </si>
  <si>
    <t>106/2015</t>
  </si>
  <si>
    <t>DEYANIRA DEL ROSARIO BOTTIER DUVERNAI</t>
  </si>
  <si>
    <t>MINERD-2014-00338</t>
  </si>
  <si>
    <t>ADENDA #0151/CONTR.0113-JUAN CRISOSTOMO ESTRELLA**PR</t>
  </si>
  <si>
    <t>ME-CCC-SO-2014-01-GD//TERMINACION</t>
  </si>
  <si>
    <t>ADENDA O-071/2023 DEL CONTR.0056/15 PRESUP. REFORMULADO</t>
  </si>
  <si>
    <t>1775/2014</t>
  </si>
  <si>
    <t>2048/14</t>
  </si>
  <si>
    <t>CXP00128803</t>
  </si>
  <si>
    <t>CONTR.0175/0066-23</t>
  </si>
  <si>
    <t>ADENDA No.0175/CONTR.0066  PRESUPUESTO REFORMULADO</t>
  </si>
  <si>
    <t>IRIS ESPERANZA GARCIA RUFINO DE PARRA</t>
  </si>
  <si>
    <t>ADENDA O-0189, CONTR.659</t>
  </si>
  <si>
    <t>JOSE ELIAS UREÑA ROSARIO</t>
  </si>
  <si>
    <t>AD.O-0538/23</t>
  </si>
  <si>
    <t>ADENDA 0529/22 DEL CONTR.0209 PRESUP. REFORMULADO</t>
  </si>
  <si>
    <t>ADENDA No.0165/CONTR.2164 *PRESUPUESTO REFORMULADO</t>
  </si>
  <si>
    <t>JUAN FRANCISCO RODRIGUEZ SUAREZ</t>
  </si>
  <si>
    <t>2013-3228</t>
  </si>
  <si>
    <t>ADENDA O-0688/2022, CONTR.0360/2015* PRESUPUESTO REFORMULADO</t>
  </si>
  <si>
    <t>MINERD-2014-00354</t>
  </si>
  <si>
    <t>0474-2016 Y 0627-2019</t>
  </si>
  <si>
    <t>00554-2019</t>
  </si>
  <si>
    <t>ALEXIS SANTIAGO MONEGRO ANTIGUA</t>
  </si>
  <si>
    <t>ADENDA O-089</t>
  </si>
  <si>
    <t>2012-0367</t>
  </si>
  <si>
    <t>1398/2014</t>
  </si>
  <si>
    <t>MINERD-CCC-SO-2012-0001</t>
  </si>
  <si>
    <t>MINERD-2012-01429</t>
  </si>
  <si>
    <t>1239/15</t>
  </si>
  <si>
    <t>ADENDA 0227/CONTR.1383 PRESUPUESTO REFORMULADO</t>
  </si>
  <si>
    <t>2012-1116</t>
  </si>
  <si>
    <t>ED00013392</t>
  </si>
  <si>
    <t>A-0078</t>
  </si>
  <si>
    <t>2010-542</t>
  </si>
  <si>
    <t>08400097609</t>
  </si>
  <si>
    <t>MARIA ARACELYS VALDEZ MATOS</t>
  </si>
  <si>
    <t>CXP00128804</t>
  </si>
  <si>
    <t>CONTR.428-14</t>
  </si>
  <si>
    <t>428/2013</t>
  </si>
  <si>
    <t>2014-0973</t>
  </si>
  <si>
    <t>2016-0175.</t>
  </si>
  <si>
    <t>ADENDA 0657/22 DEL CONTR.4241/15 PRESUPUESTO REFORMULADO</t>
  </si>
  <si>
    <t>2541/2014</t>
  </si>
  <si>
    <t>1146/14</t>
  </si>
  <si>
    <t>1967/14</t>
  </si>
  <si>
    <t>MINERD-CCC-PEPB-2023-0002</t>
  </si>
  <si>
    <t>MINERD-2023-00308</t>
  </si>
  <si>
    <t>2135/14</t>
  </si>
  <si>
    <t>64-2013</t>
  </si>
  <si>
    <t>138-2013</t>
  </si>
  <si>
    <t>MINERD-CCC-LPN-2023-0001</t>
  </si>
  <si>
    <t>MINERD-2023-00027</t>
  </si>
  <si>
    <t>CXP00129002</t>
  </si>
  <si>
    <t>B1500000971</t>
  </si>
  <si>
    <t>ADQUISICION DE MATERIALES DIDACTICOS (PIZARRAS)</t>
  </si>
  <si>
    <t>MINERD-CCC-LPN-2023-0017</t>
  </si>
  <si>
    <t>MINERD-2023-00065</t>
  </si>
  <si>
    <t>MINERD-2022-00323</t>
  </si>
  <si>
    <t>MINERD-CCC-PEPB-2023-0001</t>
  </si>
  <si>
    <t>MINERD-2023-00032</t>
  </si>
  <si>
    <t>236-2020</t>
  </si>
  <si>
    <t>2642/14</t>
  </si>
  <si>
    <t>MINERD-2018-02830</t>
  </si>
  <si>
    <t>357/15</t>
  </si>
  <si>
    <t>380-2013</t>
  </si>
  <si>
    <t>MINERD-CCC-PEEX-2023-0005</t>
  </si>
  <si>
    <t>MINERD-2023-0075</t>
  </si>
  <si>
    <t>MINERD-CCC-PEPB-2018-0012</t>
  </si>
  <si>
    <t>2018-4444</t>
  </si>
  <si>
    <t>MINERD-2023-00031</t>
  </si>
  <si>
    <t>MINERD-CCC-LPN-2021-</t>
  </si>
  <si>
    <t>MINERD-2021-00378</t>
  </si>
  <si>
    <t>2022-0503</t>
  </si>
  <si>
    <t>MINERD-2023-00028</t>
  </si>
  <si>
    <t>393-2017</t>
  </si>
  <si>
    <t>ME-CCC-PU-2016-01-GD</t>
  </si>
  <si>
    <t>2016-0787</t>
  </si>
  <si>
    <t>MINERD-CCC-LPN-2023-0004</t>
  </si>
  <si>
    <t>MINERD-2023-00062</t>
  </si>
  <si>
    <t>PAG00402671</t>
  </si>
  <si>
    <t>2012-243</t>
  </si>
  <si>
    <t>USD</t>
  </si>
  <si>
    <t>268-2012</t>
  </si>
  <si>
    <t>2019-1</t>
  </si>
  <si>
    <t>2595/2014</t>
  </si>
  <si>
    <t>609/15</t>
  </si>
  <si>
    <t>879/15</t>
  </si>
  <si>
    <t>MINERD-DAF-CM-2017-187</t>
  </si>
  <si>
    <t>MINERD-2017-955</t>
  </si>
  <si>
    <t>PAG00402371</t>
  </si>
  <si>
    <t>PAG00402714</t>
  </si>
  <si>
    <t>PS CONSTRUCTORA S. A.</t>
  </si>
  <si>
    <t>MIED-144963</t>
  </si>
  <si>
    <t>CONTR.O-0521-ANTICIP</t>
  </si>
  <si>
    <t>101614951</t>
  </si>
  <si>
    <t>ELECTROMAR, SRL</t>
  </si>
  <si>
    <t>CXP00128821</t>
  </si>
  <si>
    <t>CONTR.2423-1 CORTE</t>
  </si>
  <si>
    <t>CUBICACION #1-CORTE</t>
  </si>
  <si>
    <t>CXP00128835</t>
  </si>
  <si>
    <t>E450000001376</t>
  </si>
  <si>
    <t>MINERD-2023-00010</t>
  </si>
  <si>
    <t>MINERD-2023-0029</t>
  </si>
  <si>
    <t>101643692</t>
  </si>
  <si>
    <t>CABLE ATLANTICO, S.R.L.</t>
  </si>
  <si>
    <t>CXP00128887</t>
  </si>
  <si>
    <t>B1500001863</t>
  </si>
  <si>
    <t>1878-2012</t>
  </si>
  <si>
    <t>MINERD-2014-00681</t>
  </si>
  <si>
    <t>300-2020</t>
  </si>
  <si>
    <t>550/17</t>
  </si>
  <si>
    <t>MINERD-CCC-LPN-2023-0019</t>
  </si>
  <si>
    <t>MINERD-2023-0124</t>
  </si>
  <si>
    <t>539-2012</t>
  </si>
  <si>
    <t>CXP00128808</t>
  </si>
  <si>
    <t>0983-2014</t>
  </si>
  <si>
    <t>MINERD-CCC-LPN-2023-0014</t>
  </si>
  <si>
    <t>B-0043/2023</t>
  </si>
  <si>
    <t>MIED-144964</t>
  </si>
  <si>
    <t>CONTR. 0077 -ANTICIP</t>
  </si>
  <si>
    <t>MINERD-CCC-CP-2023-0039</t>
  </si>
  <si>
    <t>MINERD-2023-00558</t>
  </si>
  <si>
    <t>TELECABLE CENTRAL SRL</t>
  </si>
  <si>
    <t>INGENIERIA CIVIL, AGRIMENSURA Y TOPOGRAFIA, SRL(ICAT)</t>
  </si>
  <si>
    <t>MINERD-2023-00502</t>
  </si>
  <si>
    <t>ME-CCC-LPN-2013-01-GD</t>
  </si>
  <si>
    <t>0243/2016.</t>
  </si>
  <si>
    <t>1308-2018</t>
  </si>
  <si>
    <t>MINERD-DAF-CM-2023-0065</t>
  </si>
  <si>
    <t>MINERD-2023-00345</t>
  </si>
  <si>
    <t>57/17</t>
  </si>
  <si>
    <t>2012-815</t>
  </si>
  <si>
    <t>654-2012</t>
  </si>
  <si>
    <t>CXP00128831</t>
  </si>
  <si>
    <t>OFIC.#DGA-118/2024</t>
  </si>
  <si>
    <t>CXP00128877</t>
  </si>
  <si>
    <t>OFIC-DGA 117-2024  S</t>
  </si>
  <si>
    <t>CXP00128878</t>
  </si>
  <si>
    <t>DGA-115-2024</t>
  </si>
  <si>
    <t>CXP00128879</t>
  </si>
  <si>
    <t>DGA # 116-2024</t>
  </si>
  <si>
    <t>MINERD-2023-0049</t>
  </si>
  <si>
    <t>529-2012</t>
  </si>
  <si>
    <t>604-2012</t>
  </si>
  <si>
    <t>401-2013</t>
  </si>
  <si>
    <t>2016-0668</t>
  </si>
  <si>
    <t>855/16</t>
  </si>
  <si>
    <t>481/17</t>
  </si>
  <si>
    <t>617/17</t>
  </si>
  <si>
    <t>772/17</t>
  </si>
  <si>
    <t>MINERD-CCC-LPN-2021-0005</t>
  </si>
  <si>
    <t>MINERD-2021-00371</t>
  </si>
  <si>
    <t>953/17</t>
  </si>
  <si>
    <t>890/17</t>
  </si>
  <si>
    <t>MINERD-2017-00117</t>
  </si>
  <si>
    <t>MINERD-2017-00144</t>
  </si>
  <si>
    <t>MINERD-2018-00967</t>
  </si>
  <si>
    <t>2018-3101</t>
  </si>
  <si>
    <t>MINERD-CCC-LPN-2019-0001</t>
  </si>
  <si>
    <t>MINERD-2019-00585</t>
  </si>
  <si>
    <t>2016-0039</t>
  </si>
  <si>
    <t>CXP00128830</t>
  </si>
  <si>
    <t>B1500012075</t>
  </si>
  <si>
    <t>CXP00128833</t>
  </si>
  <si>
    <t>B1500012076</t>
  </si>
  <si>
    <t>CXP00128839</t>
  </si>
  <si>
    <t>B1500012077</t>
  </si>
  <si>
    <t>CXP00128842</t>
  </si>
  <si>
    <t>B1500012078</t>
  </si>
  <si>
    <t>CXP00128844</t>
  </si>
  <si>
    <t>B1500012079</t>
  </si>
  <si>
    <t>CXP00128845</t>
  </si>
  <si>
    <t>B1500012080</t>
  </si>
  <si>
    <t>CXP00128853</t>
  </si>
  <si>
    <t>B1500012067</t>
  </si>
  <si>
    <t>CXP00128856</t>
  </si>
  <si>
    <t>B1500012068</t>
  </si>
  <si>
    <t>PAG00400341</t>
  </si>
  <si>
    <t>773-2012</t>
  </si>
  <si>
    <t>2112/14</t>
  </si>
  <si>
    <t>00254-2020</t>
  </si>
  <si>
    <t>2070/14</t>
  </si>
  <si>
    <t>CXP00128805</t>
  </si>
  <si>
    <t>ALQ. LOCAL, CORRESPONDIENTE A ENERO 2024</t>
  </si>
  <si>
    <t>12342-2018</t>
  </si>
  <si>
    <t>2016-0251</t>
  </si>
  <si>
    <t>CXP00128864</t>
  </si>
  <si>
    <t>B1500001043</t>
  </si>
  <si>
    <t>CXP00128865</t>
  </si>
  <si>
    <t>B1500001040</t>
  </si>
  <si>
    <t>CXP00128876</t>
  </si>
  <si>
    <t>B1500001041</t>
  </si>
  <si>
    <t>CXP00128888</t>
  </si>
  <si>
    <t>B1500001049.</t>
  </si>
  <si>
    <t>2016-0250</t>
  </si>
  <si>
    <t>841-2012</t>
  </si>
  <si>
    <t>2012-628</t>
  </si>
  <si>
    <t>PAG00402522</t>
  </si>
  <si>
    <t>PAG00402832</t>
  </si>
  <si>
    <t>2015-0887 Y 0671-2016</t>
  </si>
  <si>
    <t>MARY DALIA NUÑEZ HERNANDEZ DE CARABALLO</t>
  </si>
  <si>
    <t>ADEND 537/23</t>
  </si>
  <si>
    <t>944/14</t>
  </si>
  <si>
    <t>1710/14</t>
  </si>
  <si>
    <t>2021-0376</t>
  </si>
  <si>
    <t>SDV,KNSDKJ,.D</t>
  </si>
  <si>
    <t>MINERD-2022-00189....</t>
  </si>
  <si>
    <t>2013-655</t>
  </si>
  <si>
    <t>425/2016</t>
  </si>
  <si>
    <t>1352/14</t>
  </si>
  <si>
    <t>2020/00165</t>
  </si>
  <si>
    <t>1080/2015</t>
  </si>
  <si>
    <t>238/14</t>
  </si>
  <si>
    <t>MINERD-DAF-CM-2023-0045</t>
  </si>
  <si>
    <t>MINERD-2023-00365</t>
  </si>
  <si>
    <t>0993</t>
  </si>
  <si>
    <t>1284/14</t>
  </si>
  <si>
    <t>1810/14</t>
  </si>
  <si>
    <t>MINERD-CCC-CP-2022-0059</t>
  </si>
  <si>
    <t>MINERD-2022-00299</t>
  </si>
  <si>
    <t>MINERD-2023-0019</t>
  </si>
  <si>
    <t>MINERD-DAF-CD-2023-0083</t>
  </si>
  <si>
    <t>MINERD-2023-24128</t>
  </si>
  <si>
    <t>ROMILLY, S.R.L.</t>
  </si>
  <si>
    <t>MINERD-2023-0041</t>
  </si>
  <si>
    <t>926/14</t>
  </si>
  <si>
    <t>2016/712</t>
  </si>
  <si>
    <t>2108/14</t>
  </si>
  <si>
    <t>2017-0414</t>
  </si>
  <si>
    <t>2012-443</t>
  </si>
  <si>
    <t>MINERD-CCC-LPN-2023-0008</t>
  </si>
  <si>
    <t>MINERD-2023-00100</t>
  </si>
  <si>
    <t>00557/2020</t>
  </si>
  <si>
    <t>170/2017</t>
  </si>
  <si>
    <t>MINERD-2023-00026</t>
  </si>
  <si>
    <t>1652/14</t>
  </si>
  <si>
    <t>2013-2683</t>
  </si>
  <si>
    <t>230/2015</t>
  </si>
  <si>
    <t>B-0024-2023</t>
  </si>
  <si>
    <t>O-008/2022</t>
  </si>
  <si>
    <t>2012-1115</t>
  </si>
  <si>
    <t>2016-0158</t>
  </si>
  <si>
    <t>MINERD-CCC-LPN-2023-0005</t>
  </si>
  <si>
    <t>MINERD-2023-00041</t>
  </si>
  <si>
    <t>185/15</t>
  </si>
  <si>
    <t>CXP00128801</t>
  </si>
  <si>
    <t>PAG00402700</t>
  </si>
  <si>
    <t>864/17</t>
  </si>
  <si>
    <t>1396/2014</t>
  </si>
  <si>
    <t>26-2013</t>
  </si>
  <si>
    <t>80-2013</t>
  </si>
  <si>
    <t>00818/18</t>
  </si>
  <si>
    <t>1034/18</t>
  </si>
  <si>
    <t>2013-747</t>
  </si>
  <si>
    <t>MINERD-UC-CD-2023-0082</t>
  </si>
  <si>
    <t>MINERD-2023-00412</t>
  </si>
  <si>
    <t>ZIBELINE INVESTMENTS S.A.</t>
  </si>
  <si>
    <t>CXP00128814</t>
  </si>
  <si>
    <t>B1500000126*</t>
  </si>
  <si>
    <t>ALQUILER CORRESP. A NOVIEMBRE 2023</t>
  </si>
  <si>
    <t xml:space="preserve"> 2014-0514</t>
  </si>
  <si>
    <t>CXP00128815</t>
  </si>
  <si>
    <t>ALQUILER CORRESP. A DICIEMBRE 2023</t>
  </si>
  <si>
    <t>CXP00128817</t>
  </si>
  <si>
    <t>B1500000128*</t>
  </si>
  <si>
    <t>ALQUILER CORRESP. A ENERO 2024</t>
  </si>
  <si>
    <t>MINERD-DAF-CM-2023-0095</t>
  </si>
  <si>
    <t>MINERD-2023-00498</t>
  </si>
  <si>
    <t>MINERD-CCC-CP-2022-0051</t>
  </si>
  <si>
    <t>MINERD-2022-00586</t>
  </si>
  <si>
    <t>MINERD-CCC-CP-2022-0045</t>
  </si>
  <si>
    <t>MINERD-2022-00232</t>
  </si>
  <si>
    <t>755-2016</t>
  </si>
  <si>
    <t>ME-CCC-LPN-2013-04-GD</t>
  </si>
  <si>
    <t>2013-2924 Y 2014-1317</t>
  </si>
  <si>
    <t>ADENDA 0684/22 CONTR.2421/13 PRESUP. REFORMULADO</t>
  </si>
  <si>
    <t>YOU COLOR, SRL</t>
  </si>
  <si>
    <t>0089-2023</t>
  </si>
  <si>
    <t>0004</t>
  </si>
  <si>
    <t>00092</t>
  </si>
  <si>
    <t>ME-CCC-LPN-2013-11-GD</t>
  </si>
  <si>
    <t>2014-0350</t>
  </si>
  <si>
    <t>0918</t>
  </si>
  <si>
    <t>MINERD-CCC-LPN-2022-0004 LOTE 58</t>
  </si>
  <si>
    <t>0507-2022</t>
  </si>
  <si>
    <t>MINERD-CCC-CP-2022-0114</t>
  </si>
  <si>
    <t>S-001</t>
  </si>
  <si>
    <t>534/17</t>
  </si>
  <si>
    <t>1866/14</t>
  </si>
  <si>
    <t>CONSTRUCTORA COPISA SRL.</t>
  </si>
  <si>
    <t>MINERD-2023-00495</t>
  </si>
  <si>
    <t>2012-1017</t>
  </si>
  <si>
    <t>2012-1192</t>
  </si>
  <si>
    <t>MINERD-2023-0032</t>
  </si>
  <si>
    <t>2019-00402</t>
  </si>
  <si>
    <t>1207-2012</t>
  </si>
  <si>
    <t>1203-2012</t>
  </si>
  <si>
    <t>ME-CCC-SO-2014-01-GD/TERMINACION DE OBRA</t>
  </si>
  <si>
    <t>ADENDA O-096/2023 DEL CONTR.0427/15 PRESUP. REFORMULADO</t>
  </si>
  <si>
    <t>ME-CCC-CP-2013-23-GD</t>
  </si>
  <si>
    <t>2013-2229</t>
  </si>
  <si>
    <t>1455-2012</t>
  </si>
  <si>
    <t>29-2013</t>
  </si>
  <si>
    <t>PAG00345137</t>
  </si>
  <si>
    <t>2020-0049</t>
  </si>
  <si>
    <t>CONSTRUCTORA E INMOBILIARIA GUZMAN TRINIDAD Y ASOC, S.R.L.</t>
  </si>
  <si>
    <t>MINERD-MAE-PE-2023-0001</t>
  </si>
  <si>
    <t>MINERD-2023-00179</t>
  </si>
  <si>
    <t>01212-2018</t>
  </si>
  <si>
    <t>0522-2014/00006</t>
  </si>
  <si>
    <t>1220/2015</t>
  </si>
  <si>
    <t>1158/14</t>
  </si>
  <si>
    <t>398/15</t>
  </si>
  <si>
    <t>ADENDA 0648,CONTR.0648 *PRESUPUESTO REFORMULADO</t>
  </si>
  <si>
    <t>PARMIRA VIEW ENTERPRISES, SRL</t>
  </si>
  <si>
    <t>MINERD-CCC-LPN-2022-0003</t>
  </si>
  <si>
    <t>MINERD-2022-0345</t>
  </si>
  <si>
    <t>T M A INTERNATIONAL S.A.</t>
  </si>
  <si>
    <t>MINERD-2023-00493</t>
  </si>
  <si>
    <t>1050/14</t>
  </si>
  <si>
    <t>1051/14</t>
  </si>
  <si>
    <t>1136/14</t>
  </si>
  <si>
    <t>22/2015</t>
  </si>
  <si>
    <t>2016-204</t>
  </si>
  <si>
    <t>2016-116</t>
  </si>
  <si>
    <t>2022-0411</t>
  </si>
  <si>
    <t>MINERD-CCC-LPN-2022-0008</t>
  </si>
  <si>
    <t>MINERD-2022-0411</t>
  </si>
  <si>
    <t>MINERD-CCC-CP-2022-0005</t>
  </si>
  <si>
    <t>0773</t>
  </si>
  <si>
    <t>MINERD-MAE-PEEN-2022-0001</t>
  </si>
  <si>
    <t>O-024-2022</t>
  </si>
  <si>
    <t>867-2017</t>
  </si>
  <si>
    <t>1984/14</t>
  </si>
  <si>
    <t>B-0014/2023</t>
  </si>
  <si>
    <t>0839</t>
  </si>
  <si>
    <t>MINERD-2023-00342</t>
  </si>
  <si>
    <t>2012-1075</t>
  </si>
  <si>
    <t>378/17</t>
  </si>
  <si>
    <t>669/2017</t>
  </si>
  <si>
    <t>2014-0548</t>
  </si>
  <si>
    <t>2017-0039</t>
  </si>
  <si>
    <t>2019-00462</t>
  </si>
  <si>
    <t>475/2015</t>
  </si>
  <si>
    <t>35/2016</t>
  </si>
  <si>
    <t>64/2016</t>
  </si>
  <si>
    <t>504-2016</t>
  </si>
  <si>
    <t>2019-21</t>
  </si>
  <si>
    <t>MINERD-CCC-LPN-2023-0003</t>
  </si>
  <si>
    <t>MINERD-2023-0052</t>
  </si>
  <si>
    <t>454-2016</t>
  </si>
  <si>
    <t>ME-CCC-LPN-13-08-GD</t>
  </si>
  <si>
    <t>2013-2878</t>
  </si>
  <si>
    <t>2012-1053</t>
  </si>
  <si>
    <t>1454/2014</t>
  </si>
  <si>
    <t>MINERD-CCC-CP-2022-0035</t>
  </si>
  <si>
    <t>MINERD-2022-0558</t>
  </si>
  <si>
    <t>MINERD-CCC-CP-2022-0012</t>
  </si>
  <si>
    <t>MINERD-2022-0561</t>
  </si>
  <si>
    <t>2012-1167</t>
  </si>
  <si>
    <t>MINERD-CCC-SO-2013-0001</t>
  </si>
  <si>
    <t>MINERD-2013-00333</t>
  </si>
  <si>
    <t>ME-CCC-SO-2013-01-GD</t>
  </si>
  <si>
    <t>4429-2018</t>
  </si>
  <si>
    <t>MINERD-2018-00995</t>
  </si>
  <si>
    <t>00469-2019</t>
  </si>
  <si>
    <t>MINERD-2023-00045</t>
  </si>
  <si>
    <t>766/15</t>
  </si>
  <si>
    <t>0452/2022</t>
  </si>
  <si>
    <t>ADENDA 0037/CONTR.0434 PRESUPUESTO REFORMULADO</t>
  </si>
  <si>
    <t>2485-14</t>
  </si>
  <si>
    <t>MINERD-CCC-LPN-2021-0007</t>
  </si>
  <si>
    <t>MINERD-2021-0793</t>
  </si>
  <si>
    <t>MINERD-MAE-PEEN-2022-0003</t>
  </si>
  <si>
    <t>MINERD-2022-0002</t>
  </si>
  <si>
    <t>1727/14</t>
  </si>
  <si>
    <t>1693/14</t>
  </si>
  <si>
    <t>1712/14</t>
  </si>
  <si>
    <t>1691/14</t>
  </si>
  <si>
    <t>239/17</t>
  </si>
  <si>
    <t>606/17</t>
  </si>
  <si>
    <t>MINERD-2022-0003</t>
  </si>
  <si>
    <t>ACTA No. 109/2014</t>
  </si>
  <si>
    <t>2015-0621 Y 2018-4350</t>
  </si>
  <si>
    <t>2018-12246</t>
  </si>
  <si>
    <t>2019-00504/00283</t>
  </si>
  <si>
    <t>INVERSIONES SEVILLA, EIRL</t>
  </si>
  <si>
    <t>MINERD-2023-00490</t>
  </si>
  <si>
    <t>2016-692</t>
  </si>
  <si>
    <t>1998/14</t>
  </si>
  <si>
    <t>0505</t>
  </si>
  <si>
    <t>ME-CCC-LPN-2015-11-GD</t>
  </si>
  <si>
    <t>169/2016</t>
  </si>
  <si>
    <t>2016-762</t>
  </si>
  <si>
    <t>274/2015</t>
  </si>
  <si>
    <t>MINERD-2020-00038</t>
  </si>
  <si>
    <t>MINERD-2018-02944</t>
  </si>
  <si>
    <t>MINERD-DAF-CM-2022-0028</t>
  </si>
  <si>
    <t>MINERD-2022-124</t>
  </si>
  <si>
    <t>2014-0163,  2015-0664 Y 2017-0199</t>
  </si>
  <si>
    <t>2012-2177</t>
  </si>
  <si>
    <t>612/15</t>
  </si>
  <si>
    <t>567/15</t>
  </si>
  <si>
    <t>747/15</t>
  </si>
  <si>
    <t>749/15</t>
  </si>
  <si>
    <t>566/15</t>
  </si>
  <si>
    <t>703/15</t>
  </si>
  <si>
    <t>B &amp; R SERVICIOS ELECTROMECANICA SRL</t>
  </si>
  <si>
    <t>ADENDA 0224/CONTR. 2431 *PRESUPUESTO REFORMULADO</t>
  </si>
  <si>
    <t>LMAF INVERSIONES, SRL.</t>
  </si>
  <si>
    <t>0409</t>
  </si>
  <si>
    <t>MINERD-CCC-CP-2022-0023</t>
  </si>
  <si>
    <t>MINERD-2022-00598</t>
  </si>
  <si>
    <t>MINERD-CCC-CP-2023-0003</t>
  </si>
  <si>
    <t>MINERD-2023-00112</t>
  </si>
  <si>
    <t>PAG00402422</t>
  </si>
  <si>
    <t>379/15</t>
  </si>
  <si>
    <t>421/15</t>
  </si>
  <si>
    <t>2015-1130</t>
  </si>
  <si>
    <t>735-2012</t>
  </si>
  <si>
    <t>650/2015</t>
  </si>
  <si>
    <t>848/17</t>
  </si>
  <si>
    <t>925/17</t>
  </si>
  <si>
    <t>MINERD-2023-0011</t>
  </si>
  <si>
    <t>MINERD-DAF-CM-2023-0082</t>
  </si>
  <si>
    <t>MINERD-2023-00390</t>
  </si>
  <si>
    <t>1600/14</t>
  </si>
  <si>
    <t>1581/14</t>
  </si>
  <si>
    <t>309/2016</t>
  </si>
  <si>
    <t>00574-2019</t>
  </si>
  <si>
    <t>842/16</t>
  </si>
  <si>
    <t>INDALO SHUTTER SRL</t>
  </si>
  <si>
    <t>MINERD-2023-00401</t>
  </si>
  <si>
    <t>2014-1018</t>
  </si>
  <si>
    <t>0892</t>
  </si>
  <si>
    <t>2540/2014</t>
  </si>
  <si>
    <t>MINERD-CCC-LPN-2022-0004 LOTE No.18</t>
  </si>
  <si>
    <t>0427-2022</t>
  </si>
  <si>
    <t>MINERD-2021-000774</t>
  </si>
  <si>
    <t>O-0215/2023</t>
  </si>
  <si>
    <t>ALISH GROUP SRL</t>
  </si>
  <si>
    <t>MIED-144962</t>
  </si>
  <si>
    <t>CONTR.O-0405 ANTICIP</t>
  </si>
  <si>
    <t>MINERD-2023-00405</t>
  </si>
  <si>
    <t>B-0031/2023</t>
  </si>
  <si>
    <t>MINERD-MAE-PEUR-2019-0003</t>
  </si>
  <si>
    <t>2020-0242</t>
  </si>
  <si>
    <t>1202/14</t>
  </si>
  <si>
    <t>1613/14</t>
  </si>
  <si>
    <t>827/14</t>
  </si>
  <si>
    <t>2030/14</t>
  </si>
  <si>
    <t>1741/14</t>
  </si>
  <si>
    <t>NULA (ERRROR)</t>
  </si>
  <si>
    <t>936/15</t>
  </si>
  <si>
    <t>1191/15</t>
  </si>
  <si>
    <t>119/16</t>
  </si>
  <si>
    <t>610/15</t>
  </si>
  <si>
    <t>1197/15</t>
  </si>
  <si>
    <t>319/16</t>
  </si>
  <si>
    <t>2859/14</t>
  </si>
  <si>
    <t>618/2016</t>
  </si>
  <si>
    <t>2019-301</t>
  </si>
  <si>
    <t>0890</t>
  </si>
  <si>
    <t>0983</t>
  </si>
  <si>
    <t>2012-1166</t>
  </si>
  <si>
    <t>MINERD-CCC-CP-2023-0027</t>
  </si>
  <si>
    <t>MINERD-2023-00378</t>
  </si>
  <si>
    <t>GRUPO BISERICI, SRL</t>
  </si>
  <si>
    <t>MINERD-CCC-SO-2023-2014</t>
  </si>
  <si>
    <t>MINERD-2023-00532</t>
  </si>
  <si>
    <t>MINERD-2023-00044</t>
  </si>
  <si>
    <t>2015-0456</t>
  </si>
  <si>
    <t>652/2015</t>
  </si>
  <si>
    <t>730/15</t>
  </si>
  <si>
    <t>00568-2019</t>
  </si>
  <si>
    <t>MINERD-2019-01313</t>
  </si>
  <si>
    <t>MINERD-UC-CD-2019-0168</t>
  </si>
  <si>
    <t>MINERD-2023-S-111</t>
  </si>
  <si>
    <t>MINERD-CCC-PEPB-2021-0002</t>
  </si>
  <si>
    <t>2021-00218</t>
  </si>
  <si>
    <t>ME-CCC-CMC-186-2016-GD</t>
  </si>
  <si>
    <t>687/2016</t>
  </si>
  <si>
    <t>130991146</t>
  </si>
  <si>
    <t>GRUPO SANABIA SRL</t>
  </si>
  <si>
    <t>CXP00128889</t>
  </si>
  <si>
    <t>"ADQUISICION DE DISPOSITIVOS TECNOLOGICOS</t>
  </si>
  <si>
    <t>00059</t>
  </si>
  <si>
    <t>MINERD-2023-00389</t>
  </si>
  <si>
    <t>0600-2014</t>
  </si>
  <si>
    <t>Juba Multiservicios, SRL</t>
  </si>
  <si>
    <t>MINERD-CCC-LPN-2022-0009</t>
  </si>
  <si>
    <t>MINERD-2022-00506</t>
  </si>
  <si>
    <t>00073-2021</t>
  </si>
  <si>
    <t>1768/2014</t>
  </si>
  <si>
    <t>2016-0185</t>
  </si>
  <si>
    <t>CONSTRUCTORA SALAZAR MARIZAN (CONSALMA) SRL</t>
  </si>
  <si>
    <t>MINERD-2023-00504</t>
  </si>
  <si>
    <t>777/15</t>
  </si>
  <si>
    <t>402/15</t>
  </si>
  <si>
    <t>670/15</t>
  </si>
  <si>
    <t>602/15</t>
  </si>
  <si>
    <t>935/15</t>
  </si>
  <si>
    <t>771/15</t>
  </si>
  <si>
    <t>VARKRY GROUP, S.R.L.,</t>
  </si>
  <si>
    <t>MINERD-2023-00482</t>
  </si>
  <si>
    <t>MINERD-CCC-LPN-2022-0004 LOTE 72</t>
  </si>
  <si>
    <t>0421-2022</t>
  </si>
  <si>
    <t>MINERD-MAE-PEEN-2022-0004</t>
  </si>
  <si>
    <t>2023/O-107</t>
  </si>
  <si>
    <t>14/15</t>
  </si>
  <si>
    <t>19/17</t>
  </si>
  <si>
    <t>879/14</t>
  </si>
  <si>
    <t>373/16</t>
  </si>
  <si>
    <t>327/2016</t>
  </si>
  <si>
    <t>CONSTRUCLEANER, SRL</t>
  </si>
  <si>
    <t>MINERD-2023-00443</t>
  </si>
  <si>
    <t>MINERD-2022-00083</t>
  </si>
  <si>
    <t>MINERD-2019-00569</t>
  </si>
  <si>
    <t xml:space="preserve"> 0397</t>
  </si>
  <si>
    <t>GRUPO GARAJONAY SRL</t>
  </si>
  <si>
    <t>MIED-144959</t>
  </si>
  <si>
    <t>CONTR.O-0445 ANTICIP</t>
  </si>
  <si>
    <t>MINERD-2023-00445</t>
  </si>
  <si>
    <t>CXP00128862</t>
  </si>
  <si>
    <t>MINERD-2022-00413</t>
  </si>
  <si>
    <t>CXP00128797</t>
  </si>
  <si>
    <t>MINERD-DAF-CM-2023-0085</t>
  </si>
  <si>
    <t>MINERD-2023-00085</t>
  </si>
  <si>
    <t>MINERD-2021-372</t>
  </si>
  <si>
    <t>MINERD-UC-CD-2023-0064</t>
  </si>
  <si>
    <t>MINERD-2023-00296</t>
  </si>
  <si>
    <t>MINERD-UC-CD-2023-0050</t>
  </si>
  <si>
    <t>MINERD-2023-23563</t>
  </si>
  <si>
    <t>MINERD-2019-01395</t>
  </si>
  <si>
    <t>2015-0232</t>
  </si>
  <si>
    <t>2794/14</t>
  </si>
  <si>
    <t>2672/14</t>
  </si>
  <si>
    <t>MINERD-CCC-CP-2022-0026</t>
  </si>
  <si>
    <t>MINERD-2022-0536</t>
  </si>
  <si>
    <t>CXP00128840</t>
  </si>
  <si>
    <t>B1500000869</t>
  </si>
  <si>
    <t>EQUIPAMIENTO E INSTALACION LICEO J.M.B.T.</t>
  </si>
  <si>
    <t>MINERD-CCC-LPN-2022-0021</t>
  </si>
  <si>
    <t>MINERD-2022-535</t>
  </si>
  <si>
    <t>CXP00128892</t>
  </si>
  <si>
    <t>B1500000870</t>
  </si>
  <si>
    <t>EQUIPAMIENTO E INSTALACION A TODO COSTO</t>
  </si>
  <si>
    <t>MINERD-CCC-CP-2022-0015</t>
  </si>
  <si>
    <t>MINERD-2022-534</t>
  </si>
  <si>
    <t>51/18</t>
  </si>
  <si>
    <t>O-028-2022</t>
  </si>
  <si>
    <t>O-127/2023</t>
  </si>
  <si>
    <t>MINERD-MAE-PEUR-2022-0001</t>
  </si>
  <si>
    <t>2022-0608</t>
  </si>
  <si>
    <t>249-2020</t>
  </si>
  <si>
    <t>0234/2016</t>
  </si>
  <si>
    <t>MINERD-DAF-CM-2023-0113</t>
  </si>
  <si>
    <t>MINERD-2023-00000</t>
  </si>
  <si>
    <t>1160/15</t>
  </si>
  <si>
    <t>298/2016</t>
  </si>
  <si>
    <t>MINERD-2018-01700</t>
  </si>
  <si>
    <t>ADENDA 0643/22 DEL CONTR.0424/15 PRESUPUESTO REFORMULADO</t>
  </si>
  <si>
    <t>ADENDA 0672/CONTR.0458 *PRESUPUESTO REFORMULADO</t>
  </si>
  <si>
    <t>1033/15</t>
  </si>
  <si>
    <t>MINERD-2019-00658</t>
  </si>
  <si>
    <t>Dominicus Shipping, EIRL</t>
  </si>
  <si>
    <t>MINERD-CCC-CP-2023-0016</t>
  </si>
  <si>
    <t>MINERD-2023-0092</t>
  </si>
  <si>
    <t>SANCHTE CONSTRUCTION AND BUILDING,SRL</t>
  </si>
  <si>
    <t>MIED-144961</t>
  </si>
  <si>
    <t>CONTR.O-0385 ANTICIP</t>
  </si>
  <si>
    <t>MINERD-2023-00385</t>
  </si>
  <si>
    <t>2019-00398</t>
  </si>
  <si>
    <t>0504-2022</t>
  </si>
  <si>
    <t>MINERD-UC-CD-2023-0095</t>
  </si>
  <si>
    <t>MINERD-2023-00514</t>
  </si>
  <si>
    <t>MINERD-2021-00373</t>
  </si>
  <si>
    <t>MINERD-2023-00247</t>
  </si>
  <si>
    <t>MINERD-2023-00069</t>
  </si>
  <si>
    <t>MINERD-2018-00066</t>
  </si>
  <si>
    <t>2018-00612</t>
  </si>
  <si>
    <t>ME-CCC-LPN-11-2017</t>
  </si>
  <si>
    <t>4459/2018</t>
  </si>
  <si>
    <t>4477/2018</t>
  </si>
  <si>
    <t>2016-111</t>
  </si>
  <si>
    <t>12372/2018</t>
  </si>
  <si>
    <t>MINERD-CCC-CP-2018-0063</t>
  </si>
  <si>
    <t>2018-12392</t>
  </si>
  <si>
    <t>MINERD-2023-0033</t>
  </si>
  <si>
    <t>2021-0809</t>
  </si>
  <si>
    <t>699/2016</t>
  </si>
  <si>
    <t>MINERD-2023-00218</t>
  </si>
  <si>
    <t>00122-2019</t>
  </si>
  <si>
    <t>MINERD-CCC-CP-2022-0115</t>
  </si>
  <si>
    <t>MINERD-2022-00002</t>
  </si>
  <si>
    <t>MINERD-DAF-CM-2019-0322</t>
  </si>
  <si>
    <t>MINERD-2019-01523</t>
  </si>
  <si>
    <t>PP TOPOGRAFIA E INGENIERIA, S.R.L.</t>
  </si>
  <si>
    <t>MINERD-2023-00423</t>
  </si>
  <si>
    <t>MINERD-2019-00666</t>
  </si>
  <si>
    <t>680/17</t>
  </si>
  <si>
    <t>MINERD-CCC-LPN-2022-0004 LOTE 52</t>
  </si>
  <si>
    <t>0419-2022</t>
  </si>
  <si>
    <t>MINERD-2023-00161</t>
  </si>
  <si>
    <t>MINERD-2022-00031</t>
  </si>
  <si>
    <t>0437/2022</t>
  </si>
  <si>
    <t>MINERD-2023-00219</t>
  </si>
  <si>
    <t>MINERD-2023-00341</t>
  </si>
  <si>
    <t>MINERD-2023-0037</t>
  </si>
  <si>
    <t>MINERD-2021-00375</t>
  </si>
  <si>
    <t>PROYECTOS DVF, S.R.L</t>
  </si>
  <si>
    <t>CXP00128809</t>
  </si>
  <si>
    <t>MINERD-MAE-PEUR-2020-0004</t>
  </si>
  <si>
    <t>MINERD-2020-00097</t>
  </si>
  <si>
    <t>COFEMONT SRL</t>
  </si>
  <si>
    <t>MINERD-2023-00486</t>
  </si>
  <si>
    <t>MINERD-CCC-LPN-2021-0010</t>
  </si>
  <si>
    <t>MINERD-2021-00014</t>
  </si>
  <si>
    <t>Robsurveyrd, EIRL</t>
  </si>
  <si>
    <t>MINERD-CCC-CP-2023-0040</t>
  </si>
  <si>
    <t>MINERD-2023-0076</t>
  </si>
  <si>
    <t>MINERD-2023-00317</t>
  </si>
  <si>
    <t>0412</t>
  </si>
  <si>
    <t>MINERD-DAF-CM-2023-0115</t>
  </si>
  <si>
    <t>2019-165</t>
  </si>
  <si>
    <t>243-2020</t>
  </si>
  <si>
    <t>2019-593</t>
  </si>
  <si>
    <t>MINERD-DAF-CM-2023-0032</t>
  </si>
  <si>
    <t>MINERD-UC-CD-2023-0131</t>
  </si>
  <si>
    <t>MINERD-2023-00585</t>
  </si>
  <si>
    <t>MINERD-DAF-CM-2023-0070</t>
  </si>
  <si>
    <t>O-020/2022</t>
  </si>
  <si>
    <t>MINERD-UC-CD-2023-0110</t>
  </si>
  <si>
    <t>MINERD-2023-00549</t>
  </si>
  <si>
    <t>MINERD-2022-00505</t>
  </si>
  <si>
    <t>MINERD-DAF-CM-2023-0102</t>
  </si>
  <si>
    <t>MINERD-2023-0452</t>
  </si>
  <si>
    <t>MINERD-UC-CD-2023-0106</t>
  </si>
  <si>
    <t>MINERD-2023-0553</t>
  </si>
  <si>
    <t>2019-620</t>
  </si>
  <si>
    <t>MINERD-2023-24135</t>
  </si>
  <si>
    <t>MINERD-2022-00001</t>
  </si>
  <si>
    <t>O-103-2023</t>
  </si>
  <si>
    <t>0546-2022</t>
  </si>
  <si>
    <t>MINERD-DAF-CM-2023-0038</t>
  </si>
  <si>
    <t>MINERD-2023-00316</t>
  </si>
  <si>
    <t>MINERD-CCC-CP-2022-0007</t>
  </si>
  <si>
    <t>MINERD-2022-0544</t>
  </si>
  <si>
    <t>MINERD-CCC-LPN-2022-0004. LOTE 20</t>
  </si>
  <si>
    <t>0465-2022</t>
  </si>
  <si>
    <t>MINERD-UC-CD-2023-0121</t>
  </si>
  <si>
    <t>MINERD-2023-00579</t>
  </si>
  <si>
    <t>MINERD-2023-00483</t>
  </si>
  <si>
    <t>MINERD-MAE-PE-2022-0004</t>
  </si>
  <si>
    <t>MINERD-2022-00114</t>
  </si>
  <si>
    <t>MINERD-2023-0022</t>
  </si>
  <si>
    <t>MINERD-2023-00508</t>
  </si>
  <si>
    <t>MINERD-2023-0070</t>
  </si>
  <si>
    <t>Inmofull, SRL</t>
  </si>
  <si>
    <t>MINERD-2023-00425</t>
  </si>
  <si>
    <t>NINACON, SRL</t>
  </si>
  <si>
    <t>MIED-144960</t>
  </si>
  <si>
    <t>CONTR.O-0506-ANTICIP</t>
  </si>
  <si>
    <t>MINERD-2023-00506</t>
  </si>
  <si>
    <t>MINERD-2023-00269</t>
  </si>
  <si>
    <t>MINERD-2023-00050</t>
  </si>
  <si>
    <t>MINERD-UC-CD-2023-0087</t>
  </si>
  <si>
    <t>MINERD-2023-00415</t>
  </si>
  <si>
    <t>MINERD-2023-00414</t>
  </si>
  <si>
    <t>MINERD-UC-CD-2023-0085</t>
  </si>
  <si>
    <t>MINERD-2023-00538</t>
  </si>
  <si>
    <t>MINERD-2023-00335</t>
  </si>
  <si>
    <t>MINERD-DAF-CM-2023-0119</t>
  </si>
  <si>
    <t>MINERD-2023-00119</t>
  </si>
  <si>
    <t>ADENDA 0246/CONTR.0216 PRESUPUESTO REFORMULADO</t>
  </si>
  <si>
    <t>LORANNIS RAMIREZ VALERIO</t>
  </si>
  <si>
    <t>2012-342</t>
  </si>
  <si>
    <t>2018-3144</t>
  </si>
  <si>
    <t>2012-339</t>
  </si>
  <si>
    <t>ME-CCC-SO-2014-01-GD/ TERMINACION DE LA OBRA ESTANCIA INFANT</t>
  </si>
  <si>
    <t>ADENDA O-097/2023 DEL CONTR.0270/15 PRESUP. REFORMULADO</t>
  </si>
  <si>
    <t>ADENDA-0662/CONTR.0008-2013*PRESUPUESTO REFORMULADO</t>
  </si>
  <si>
    <t>2012-340</t>
  </si>
  <si>
    <t>PAG00398272</t>
  </si>
  <si>
    <t>776/14</t>
  </si>
  <si>
    <t>1568/14</t>
  </si>
  <si>
    <t>773/14</t>
  </si>
  <si>
    <t>INSTITUTO NACIONAL DE AGUAS POTABLES Y ALCANTARILLADOS</t>
  </si>
  <si>
    <t>CXP00128832</t>
  </si>
  <si>
    <t>B1500322787</t>
  </si>
  <si>
    <t>2494/14</t>
  </si>
  <si>
    <t>CXP00128851</t>
  </si>
  <si>
    <t>DGA-131-2024</t>
  </si>
  <si>
    <t>2152/14</t>
  </si>
  <si>
    <t>2400/14</t>
  </si>
  <si>
    <t>2361/14</t>
  </si>
  <si>
    <t>2023-0129</t>
  </si>
  <si>
    <t>OFICINA DE COORDINACION PRESIDENCIAL</t>
  </si>
  <si>
    <t>PI027799</t>
  </si>
  <si>
    <t>OFIC.#DRI-27/2024</t>
  </si>
  <si>
    <t>2015-1320</t>
  </si>
  <si>
    <t>CXP00128806</t>
  </si>
  <si>
    <t>ALQ. LOCAL DESDE 17 NOV. 2023 AL 17 DE DIC. 2023</t>
  </si>
  <si>
    <t>CXP00128807</t>
  </si>
  <si>
    <t>ALQ. LOCAL DESDE 17 DIC. 2023 AL 17 DE ENE. 2024</t>
  </si>
  <si>
    <t>CXP00128861</t>
  </si>
  <si>
    <t>OFIC-DGA #134-2024 S</t>
  </si>
  <si>
    <t>239-2020</t>
  </si>
  <si>
    <t>2019-00393</t>
  </si>
  <si>
    <t>2053/14</t>
  </si>
  <si>
    <t>2021-0067</t>
  </si>
  <si>
    <t>2013-2777</t>
  </si>
  <si>
    <t>CXP00128843</t>
  </si>
  <si>
    <t>DGA No. 135-2024</t>
  </si>
  <si>
    <t>AYUNTAMIENTO MUNICIPAL DE YAGUATE</t>
  </si>
  <si>
    <t>CONV. 130447, 0519 Y 0288</t>
  </si>
  <si>
    <t>2244/14</t>
  </si>
  <si>
    <t>1621/14</t>
  </si>
  <si>
    <t>MINERD-CCC-PEPU-2023-0019</t>
  </si>
  <si>
    <t>2012-853</t>
  </si>
  <si>
    <t>JUNTA MUNICIPAL DON JUAN</t>
  </si>
  <si>
    <t>AYUNTAMIENTO MUNICIPAL EL PEÑON</t>
  </si>
  <si>
    <t>2018-12304</t>
  </si>
  <si>
    <t>2012-0697</t>
  </si>
  <si>
    <t>MINERD-2018-02327</t>
  </si>
  <si>
    <t>1359/2014</t>
  </si>
  <si>
    <t>2014-0005</t>
  </si>
  <si>
    <t>1446/2014</t>
  </si>
  <si>
    <t>673/17</t>
  </si>
  <si>
    <t>MINERD-CCC-LPN-2022-0014</t>
  </si>
  <si>
    <t>MINERD-2022-0548</t>
  </si>
  <si>
    <t>MINERD-2020-00612</t>
  </si>
  <si>
    <t>436-2012</t>
  </si>
  <si>
    <t>125-2013</t>
  </si>
  <si>
    <t>273-2012</t>
  </si>
  <si>
    <t>235-2013</t>
  </si>
  <si>
    <t>50-2013</t>
  </si>
  <si>
    <t>MINERD-CCC-CM-2016-0000</t>
  </si>
  <si>
    <t>MINERD-2016-12091</t>
  </si>
  <si>
    <t>MINERD-DAF-CM-2016-0000</t>
  </si>
  <si>
    <t>MINERD-2016-12148</t>
  </si>
  <si>
    <t>01603/2018</t>
  </si>
  <si>
    <t>2017-0398</t>
  </si>
  <si>
    <t>1831/2014</t>
  </si>
  <si>
    <t>2016-0741-2014-0610</t>
  </si>
  <si>
    <t>...</t>
  </si>
  <si>
    <t>2014-0180.</t>
  </si>
  <si>
    <t>871/15</t>
  </si>
  <si>
    <t>838-2012</t>
  </si>
  <si>
    <t>1351/14</t>
  </si>
  <si>
    <t>MINERD-CCC-LPN-2021-0008</t>
  </si>
  <si>
    <t>2021-0808</t>
  </si>
  <si>
    <t>2021-00081</t>
  </si>
  <si>
    <t>650/2016</t>
  </si>
  <si>
    <t>501/2016</t>
  </si>
  <si>
    <t>1647/14</t>
  </si>
  <si>
    <t>MINERD-2018-00950</t>
  </si>
  <si>
    <t>145-2013</t>
  </si>
  <si>
    <t>1350/2014</t>
  </si>
  <si>
    <t>1508/2014</t>
  </si>
  <si>
    <t>360-2013</t>
  </si>
  <si>
    <t>659/14</t>
  </si>
  <si>
    <t>814/14</t>
  </si>
  <si>
    <t>2019-00338</t>
  </si>
  <si>
    <t>2022-0677</t>
  </si>
  <si>
    <t>MINERD-2020-00683</t>
  </si>
  <si>
    <t>1308/14</t>
  </si>
  <si>
    <t>1989/14</t>
  </si>
  <si>
    <t>1145/14</t>
  </si>
  <si>
    <t>795/14</t>
  </si>
  <si>
    <t>MINERD-2019-00904</t>
  </si>
  <si>
    <t>MINERD-2021-00311</t>
  </si>
  <si>
    <t>1425/2014</t>
  </si>
  <si>
    <t>1747/14</t>
  </si>
  <si>
    <t>MINERD-DAF-CM-2021-0015</t>
  </si>
  <si>
    <t>MINERD-2021-00238</t>
  </si>
  <si>
    <t>355/16</t>
  </si>
  <si>
    <t>543/19</t>
  </si>
  <si>
    <t>861/16</t>
  </si>
  <si>
    <t>Contrato No. 00138</t>
  </si>
  <si>
    <t>2012-015</t>
  </si>
  <si>
    <t>MINERD-2018-01624</t>
  </si>
  <si>
    <t>2015-1336</t>
  </si>
  <si>
    <t>807/14</t>
  </si>
  <si>
    <t>919/14</t>
  </si>
  <si>
    <t>601-2013</t>
  </si>
  <si>
    <t>737-2013</t>
  </si>
  <si>
    <t>1053/14</t>
  </si>
  <si>
    <t>1993/14</t>
  </si>
  <si>
    <t>583/16</t>
  </si>
  <si>
    <t>2012-1701</t>
  </si>
  <si>
    <t>2014-0333</t>
  </si>
  <si>
    <t>2012-270</t>
  </si>
  <si>
    <t>2014-0183</t>
  </si>
  <si>
    <t>2014-0184</t>
  </si>
  <si>
    <t>2013-3074</t>
  </si>
  <si>
    <t>2013-2051</t>
  </si>
  <si>
    <t>12379/2018</t>
  </si>
  <si>
    <t>2020/0182</t>
  </si>
  <si>
    <t>2013-789</t>
  </si>
  <si>
    <t>2013-0789</t>
  </si>
  <si>
    <t>2014-0666 Y 0651-2015</t>
  </si>
  <si>
    <t>1453-2012</t>
  </si>
  <si>
    <t>2015-1364</t>
  </si>
  <si>
    <t>2013-3337</t>
  </si>
  <si>
    <t>2018-4680</t>
  </si>
  <si>
    <t>2013-3022</t>
  </si>
  <si>
    <t>2013-423</t>
  </si>
  <si>
    <t>2017-0218</t>
  </si>
  <si>
    <t>2010-645</t>
  </si>
  <si>
    <t>2012-2205</t>
  </si>
  <si>
    <t>2013-2074</t>
  </si>
  <si>
    <t>2012-722</t>
  </si>
  <si>
    <t>2018-0006</t>
  </si>
  <si>
    <t>2014-0097</t>
  </si>
  <si>
    <t>2003-1401</t>
  </si>
  <si>
    <t>2020-00195</t>
  </si>
  <si>
    <t>2013-2116</t>
  </si>
  <si>
    <t>2015-0355</t>
  </si>
  <si>
    <t>2014-0063</t>
  </si>
  <si>
    <t>2013-0748</t>
  </si>
  <si>
    <t>0443-2017</t>
  </si>
  <si>
    <t>2017-0060</t>
  </si>
  <si>
    <t>2013-649</t>
  </si>
  <si>
    <t>2013/1268 y 2016-0806</t>
  </si>
  <si>
    <t>2012-267</t>
  </si>
  <si>
    <t>2016-0947</t>
  </si>
  <si>
    <t>2014-0383/1212</t>
  </si>
  <si>
    <t>2013-2010</t>
  </si>
  <si>
    <t>2013-3206</t>
  </si>
  <si>
    <t>ME-CCC-PU-2013-05-GD</t>
  </si>
  <si>
    <t>2013-2093</t>
  </si>
  <si>
    <t>2013-1911</t>
  </si>
  <si>
    <t>2013-491</t>
  </si>
  <si>
    <t>2018-4402</t>
  </si>
  <si>
    <t>2018-7906</t>
  </si>
  <si>
    <t>2020-00200</t>
  </si>
  <si>
    <t>2014-0066</t>
  </si>
  <si>
    <t>1409/2012</t>
  </si>
  <si>
    <t>2015-0004</t>
  </si>
  <si>
    <t>2018-4790</t>
  </si>
  <si>
    <t>2012-2216</t>
  </si>
  <si>
    <t>2012-0256</t>
  </si>
  <si>
    <t>2014-0230</t>
  </si>
  <si>
    <t>2013-1715</t>
  </si>
  <si>
    <t>2014-1358</t>
  </si>
  <si>
    <t>2014-0119</t>
  </si>
  <si>
    <t>2017-0113</t>
  </si>
  <si>
    <t>2019-00386</t>
  </si>
  <si>
    <t>2016-  988</t>
  </si>
  <si>
    <t>2013-634</t>
  </si>
  <si>
    <t>2013-2529</t>
  </si>
  <si>
    <t>2007-0016</t>
  </si>
  <si>
    <t>2013-3226</t>
  </si>
  <si>
    <t>2013-739</t>
  </si>
  <si>
    <t>2016-0515 Y 2017-0299</t>
  </si>
  <si>
    <t>2019-00670</t>
  </si>
  <si>
    <t>2018-5759</t>
  </si>
  <si>
    <t>2009-1117</t>
  </si>
  <si>
    <t>2016-0476</t>
  </si>
  <si>
    <t>2014-0865</t>
  </si>
  <si>
    <t>2014-0189</t>
  </si>
  <si>
    <t>2014-0967</t>
  </si>
  <si>
    <t>2013-604</t>
  </si>
  <si>
    <t>RESCINDIDO *2013-426  "TERMINACION CON EL CONTR.O-206/23*</t>
  </si>
  <si>
    <t>2013-1587</t>
  </si>
  <si>
    <t>1747/2008</t>
  </si>
  <si>
    <t>2021-0080</t>
  </si>
  <si>
    <t>2018-4389</t>
  </si>
  <si>
    <t>2013-74</t>
  </si>
  <si>
    <t>2014-0919</t>
  </si>
  <si>
    <t>2016-0980</t>
  </si>
  <si>
    <t>2014-0207/1198</t>
  </si>
  <si>
    <t>2014-0885</t>
  </si>
  <si>
    <t>2017-0515</t>
  </si>
  <si>
    <t>2014-0560 Y 2015-0878</t>
  </si>
  <si>
    <t>0083-2017.</t>
  </si>
  <si>
    <t>ME-CCC-PU-2014-07-GD</t>
  </si>
  <si>
    <t>2014-0745</t>
  </si>
  <si>
    <t>2014-0024</t>
  </si>
  <si>
    <t>2013-1889</t>
  </si>
  <si>
    <t>2014-1356</t>
  </si>
  <si>
    <t>2013-1583</t>
  </si>
  <si>
    <t>2013-6989</t>
  </si>
  <si>
    <t>2013-0689</t>
  </si>
  <si>
    <t>2018-4503</t>
  </si>
  <si>
    <t>2023-0001</t>
  </si>
  <si>
    <t>2017-0054</t>
  </si>
  <si>
    <t>2015/0690</t>
  </si>
  <si>
    <t>2000-0611</t>
  </si>
  <si>
    <t>2013-2999</t>
  </si>
  <si>
    <t>2010-0016</t>
  </si>
  <si>
    <t>CONTR. 2013-1997 Y ADENDA 828-2015</t>
  </si>
  <si>
    <t>2013-507</t>
  </si>
  <si>
    <t>2013-0069</t>
  </si>
  <si>
    <t>2013-2183</t>
  </si>
  <si>
    <t>2014-0900</t>
  </si>
  <si>
    <t>2009-0002</t>
  </si>
  <si>
    <t>2006-0624</t>
  </si>
  <si>
    <t>2014-0516 Y 2015-1121</t>
  </si>
  <si>
    <t>2013-2758</t>
  </si>
  <si>
    <t>2012-2217</t>
  </si>
  <si>
    <t>2012-646</t>
  </si>
  <si>
    <t>2010-00646</t>
  </si>
  <si>
    <t>2014- CONTR.0156 Y ADENDA 0387</t>
  </si>
  <si>
    <t>2014-0185</t>
  </si>
  <si>
    <t>2009-1331</t>
  </si>
  <si>
    <t>2010-0640</t>
  </si>
  <si>
    <t>2018-0145</t>
  </si>
  <si>
    <t>2013-3296</t>
  </si>
  <si>
    <t>2013-395</t>
  </si>
  <si>
    <t>2017-0300</t>
  </si>
  <si>
    <t>2013-361</t>
  </si>
  <si>
    <t>2013-2539</t>
  </si>
  <si>
    <t>2013-2089</t>
  </si>
  <si>
    <t>2008-1975</t>
  </si>
  <si>
    <t>2012-0670</t>
  </si>
  <si>
    <t>2013-2538</t>
  </si>
  <si>
    <t>2017-0173</t>
  </si>
  <si>
    <t>2013-387</t>
  </si>
  <si>
    <t>00062-2020</t>
  </si>
  <si>
    <t>2007-578</t>
  </si>
  <si>
    <t>2019-00174</t>
  </si>
  <si>
    <t>2018-7912</t>
  </si>
  <si>
    <t>2013-30</t>
  </si>
  <si>
    <t>2015-1106</t>
  </si>
  <si>
    <t>2011-1106</t>
  </si>
  <si>
    <t>2015-0040</t>
  </si>
  <si>
    <t>2015-0173</t>
  </si>
  <si>
    <t>2013-1861</t>
  </si>
  <si>
    <t>446/2015</t>
  </si>
  <si>
    <t>2011-0636</t>
  </si>
  <si>
    <t>2013-3202 Y 2016-0644</t>
  </si>
  <si>
    <t>2014-0465</t>
  </si>
  <si>
    <t>2013-1821</t>
  </si>
  <si>
    <t>166/2013</t>
  </si>
  <si>
    <t>2013-3317</t>
  </si>
  <si>
    <t>2013-3142</t>
  </si>
  <si>
    <t>2013-1614</t>
  </si>
  <si>
    <t>2018-0464</t>
  </si>
  <si>
    <t>2018-0485</t>
  </si>
  <si>
    <t>2014-0309</t>
  </si>
  <si>
    <t>2019-00507</t>
  </si>
  <si>
    <t>2013-3164</t>
  </si>
  <si>
    <t>2013-1975 Y 2016-0815</t>
  </si>
  <si>
    <t>2018-4846</t>
  </si>
  <si>
    <t>2011-1107</t>
  </si>
  <si>
    <t>1107-2011</t>
  </si>
  <si>
    <t>2015-0084</t>
  </si>
  <si>
    <t>2013-2127</t>
  </si>
  <si>
    <t>2013-1574</t>
  </si>
  <si>
    <t>2017-0058</t>
  </si>
  <si>
    <t>2016-0541</t>
  </si>
  <si>
    <t>2013-1143</t>
  </si>
  <si>
    <t>2014-0038</t>
  </si>
  <si>
    <t>ME-CCC-PU-2013-464-GD</t>
  </si>
  <si>
    <t>2013-2465</t>
  </si>
  <si>
    <t>2013-0892</t>
  </si>
  <si>
    <t>2015-1322</t>
  </si>
  <si>
    <t>2012-2171</t>
  </si>
  <si>
    <t>2013-3166</t>
  </si>
  <si>
    <t>2014-0202</t>
  </si>
  <si>
    <t>2018-4299</t>
  </si>
  <si>
    <t>2019-00390</t>
  </si>
  <si>
    <t>2013-2618 Y 2017-0406</t>
  </si>
  <si>
    <t>ADENDA 0145/CONTR.2083 PRESUPUESTO REFORMULADO</t>
  </si>
  <si>
    <t>2013-3338</t>
  </si>
  <si>
    <t>2019-0171</t>
  </si>
  <si>
    <t>2013-1522</t>
  </si>
  <si>
    <t>2017-0512 Y 2018-4287</t>
  </si>
  <si>
    <t>ME-PU/SO-01-2012-GD</t>
  </si>
  <si>
    <t>2555-2013</t>
  </si>
  <si>
    <t>2014-0385</t>
  </si>
  <si>
    <t>2011-0820</t>
  </si>
  <si>
    <t>2017-0224 Y 2016-0444</t>
  </si>
  <si>
    <t>1316/2012</t>
  </si>
  <si>
    <t>2013-2071</t>
  </si>
  <si>
    <t>2014-0906</t>
  </si>
  <si>
    <t>2013-625</t>
  </si>
  <si>
    <t>2017-0572 Y 2018-4318</t>
  </si>
  <si>
    <t>2013-2519</t>
  </si>
  <si>
    <t>2017-0383</t>
  </si>
  <si>
    <t>2020-00002</t>
  </si>
  <si>
    <t>2018-4400</t>
  </si>
  <si>
    <t>2014-0386</t>
  </si>
  <si>
    <t>2011-0241</t>
  </si>
  <si>
    <t>2018-4417</t>
  </si>
  <si>
    <t>2018-4385</t>
  </si>
  <si>
    <t>2013-33</t>
  </si>
  <si>
    <t>0007-2015</t>
  </si>
  <si>
    <t>2013-2779</t>
  </si>
  <si>
    <t>ADENDA 0108/CONTR.0304 PRESUPUESTO REFORMULADO</t>
  </si>
  <si>
    <t>2013-1923</t>
  </si>
  <si>
    <t>12316/2018/00184-20</t>
  </si>
  <si>
    <t>2011-810</t>
  </si>
  <si>
    <t>2015-0999</t>
  </si>
  <si>
    <t>2013-983</t>
  </si>
  <si>
    <t>2014-1075</t>
  </si>
  <si>
    <t>2013-77</t>
  </si>
  <si>
    <t>2014-0113</t>
  </si>
  <si>
    <t>2013-075</t>
  </si>
  <si>
    <t>2013-2242</t>
  </si>
  <si>
    <t>2015-1352</t>
  </si>
  <si>
    <t>2011-1129</t>
  </si>
  <si>
    <t>2006-0011</t>
  </si>
  <si>
    <t>2014-1280</t>
  </si>
  <si>
    <t>2016-0964</t>
  </si>
  <si>
    <t>2013-2964 y 2018-4319</t>
  </si>
  <si>
    <t>2018-12360</t>
  </si>
  <si>
    <t>2014-0924</t>
  </si>
  <si>
    <t>2013-1534 Y 2015-0780</t>
  </si>
  <si>
    <t>1565-2012</t>
  </si>
  <si>
    <t>0155-2018</t>
  </si>
  <si>
    <t>2014-0869 Y 2018-4316</t>
  </si>
  <si>
    <t>2013-3009</t>
  </si>
  <si>
    <t>2013-1880</t>
  </si>
  <si>
    <t>2017-0052</t>
  </si>
  <si>
    <t>2015-0149</t>
  </si>
  <si>
    <t>2015-0603</t>
  </si>
  <si>
    <t>2020/0060</t>
  </si>
  <si>
    <t>2013-431</t>
  </si>
  <si>
    <t>2012-249</t>
  </si>
  <si>
    <t>2011-249</t>
  </si>
  <si>
    <t>2015-0139</t>
  </si>
  <si>
    <t>3099-2013</t>
  </si>
  <si>
    <t>2013-3008</t>
  </si>
  <si>
    <t>2013-3100</t>
  </si>
  <si>
    <t>2013-3001 Y 2016-0373</t>
  </si>
  <si>
    <t>2013-1872</t>
  </si>
  <si>
    <t>1017-2002</t>
  </si>
  <si>
    <t>2002-1017</t>
  </si>
  <si>
    <t>2015-0685</t>
  </si>
  <si>
    <t>2006-256</t>
  </si>
  <si>
    <t>2014-0761</t>
  </si>
  <si>
    <t>2013-2985</t>
  </si>
  <si>
    <t>2013-2984</t>
  </si>
  <si>
    <t>2013-3260</t>
  </si>
  <si>
    <t>2013-3218</t>
  </si>
  <si>
    <t>2014-0211</t>
  </si>
  <si>
    <t>2012/422</t>
  </si>
  <si>
    <t>0466</t>
  </si>
  <si>
    <t>2016-0989</t>
  </si>
  <si>
    <t>2018-6051</t>
  </si>
  <si>
    <t>1999-0062, 2011-1126 Y 2016-00605</t>
  </si>
  <si>
    <t>2014-3325</t>
  </si>
  <si>
    <t>2014-0888</t>
  </si>
  <si>
    <t>2014-1221</t>
  </si>
  <si>
    <t>2018-4411</t>
  </si>
  <si>
    <t>2018-12325.</t>
  </si>
  <si>
    <t>2014-1222</t>
  </si>
  <si>
    <t>2014-1105</t>
  </si>
  <si>
    <t>2015-0473</t>
  </si>
  <si>
    <t>2017-0518</t>
  </si>
  <si>
    <t>2013-3086</t>
  </si>
  <si>
    <t>2017-0006</t>
  </si>
  <si>
    <t>1413-2012</t>
  </si>
  <si>
    <t>2019-0164</t>
  </si>
  <si>
    <t>2014-1849</t>
  </si>
  <si>
    <t>2014-0958</t>
  </si>
  <si>
    <t>2013-1882</t>
  </si>
  <si>
    <t>2014-1308</t>
  </si>
  <si>
    <t>2014-1095</t>
  </si>
  <si>
    <t>2014-0915</t>
  </si>
  <si>
    <t>2013-1879</t>
  </si>
  <si>
    <t>2013-1261</t>
  </si>
  <si>
    <t>2015-0614</t>
  </si>
  <si>
    <t>2014-1054</t>
  </si>
  <si>
    <t>2018-4494</t>
  </si>
  <si>
    <t>2014-0080</t>
  </si>
  <si>
    <t>2013-1921</t>
  </si>
  <si>
    <t>2013-3169</t>
  </si>
  <si>
    <t>2013-1844 Y 2015-0945</t>
  </si>
  <si>
    <t>CXP00076995</t>
  </si>
  <si>
    <t>CONTR. 0516</t>
  </si>
  <si>
    <t>PAG00275000</t>
  </si>
  <si>
    <t>2014-0200</t>
  </si>
  <si>
    <t>2013-1440</t>
  </si>
  <si>
    <t>2013-0176</t>
  </si>
  <si>
    <t>2013-2193</t>
  </si>
  <si>
    <t>2018-4310</t>
  </si>
  <si>
    <t>2017-0380</t>
  </si>
  <si>
    <t>2016-0405</t>
  </si>
  <si>
    <t>2014-0996</t>
  </si>
  <si>
    <t>2013-1099</t>
  </si>
  <si>
    <t>2013-161</t>
  </si>
  <si>
    <t>2012-789</t>
  </si>
  <si>
    <t>1684-2012</t>
  </si>
  <si>
    <t>2014-1892</t>
  </si>
  <si>
    <t>2014-0221</t>
  </si>
  <si>
    <t>2014-0948</t>
  </si>
  <si>
    <t>2018-6054</t>
  </si>
  <si>
    <t>2017-0955</t>
  </si>
  <si>
    <t>2014-0744</t>
  </si>
  <si>
    <t>2013-3247</t>
  </si>
  <si>
    <t>2014-1177</t>
  </si>
  <si>
    <t>2012-0262</t>
  </si>
  <si>
    <t>2013-3093</t>
  </si>
  <si>
    <t>2013-3204</t>
  </si>
  <si>
    <t>2014-00244</t>
  </si>
  <si>
    <t>2012-2165</t>
  </si>
  <si>
    <t>CONTR. 2014-212 Y ADENDA 839- 1147-II- 2015</t>
  </si>
  <si>
    <t>2016-0419</t>
  </si>
  <si>
    <t>2012-0712</t>
  </si>
  <si>
    <t>2013-3167 Y 2015-0582</t>
  </si>
  <si>
    <t>2013-3286Y2018/4696</t>
  </si>
  <si>
    <t>2013-2766</t>
  </si>
  <si>
    <t>2017-0223</t>
  </si>
  <si>
    <t>1315-2012</t>
  </si>
  <si>
    <t>2013-2009</t>
  </si>
  <si>
    <t>2018-4233</t>
  </si>
  <si>
    <t>2014-0193</t>
  </si>
  <si>
    <t>2013-1658</t>
  </si>
  <si>
    <t>2020/00197</t>
  </si>
  <si>
    <t>2021-0066</t>
  </si>
  <si>
    <t>2014-0234</t>
  </si>
  <si>
    <t>2013-3289</t>
  </si>
  <si>
    <t>2014-3224</t>
  </si>
  <si>
    <t>ME-CCC-LPN-2014-14-GD</t>
  </si>
  <si>
    <t>1039-2015</t>
  </si>
  <si>
    <t>2013-3203</t>
  </si>
  <si>
    <t>2013-1519</t>
  </si>
  <si>
    <t>2015-1412</t>
  </si>
  <si>
    <t>2013-295</t>
  </si>
  <si>
    <t>2013-1939</t>
  </si>
  <si>
    <t>2013-1682</t>
  </si>
  <si>
    <t>2014-0006</t>
  </si>
  <si>
    <t>ME-CCC-PU-2013-GD</t>
  </si>
  <si>
    <t>2013-2643..</t>
  </si>
  <si>
    <t>2013-1898</t>
  </si>
  <si>
    <t>ADENDA 0257/2022 DEL CONTR.0086/2015 PRESUPUESTO REFORMULADO</t>
  </si>
  <si>
    <t>2014-0255</t>
  </si>
  <si>
    <t>2014-1091</t>
  </si>
  <si>
    <t>2014-0094</t>
  </si>
  <si>
    <t>1415/2012</t>
  </si>
  <si>
    <t>2014-0758</t>
  </si>
  <si>
    <t>1418/2012</t>
  </si>
  <si>
    <t>2018-4495</t>
  </si>
  <si>
    <t>2016-0509</t>
  </si>
  <si>
    <t>2015-0092</t>
  </si>
  <si>
    <t>2014-0812</t>
  </si>
  <si>
    <t>2013-1984</t>
  </si>
  <si>
    <t>2013-1895</t>
  </si>
  <si>
    <t>2018-4309.</t>
  </si>
  <si>
    <t>2013-1910</t>
  </si>
  <si>
    <t>2013/354</t>
  </si>
  <si>
    <t>2014-1058</t>
  </si>
  <si>
    <t>2015-1363</t>
  </si>
  <si>
    <t>2015-1337</t>
  </si>
  <si>
    <t>2014-0043</t>
  </si>
  <si>
    <t>2014-0105 Y 2015-0586</t>
  </si>
  <si>
    <t>2019-00584</t>
  </si>
  <si>
    <t>2012-2215 Y 2013-2545</t>
  </si>
  <si>
    <t>2013-1235</t>
  </si>
  <si>
    <t>2014-0713</t>
  </si>
  <si>
    <t>2013-3238</t>
  </si>
  <si>
    <t>2013-3316</t>
  </si>
  <si>
    <t>2013-2358</t>
  </si>
  <si>
    <t>2017-0176</t>
  </si>
  <si>
    <t>2013-3119</t>
  </si>
  <si>
    <t>2013-3120</t>
  </si>
  <si>
    <t>2013-3125</t>
  </si>
  <si>
    <t>2014-0048</t>
  </si>
  <si>
    <t>2013-1836</t>
  </si>
  <si>
    <t>2014-3380 Y 1029</t>
  </si>
  <si>
    <t>ME-CCC-SO2013-05-GD</t>
  </si>
  <si>
    <t>2013-2361</t>
  </si>
  <si>
    <t>2014-0031 Y 0407-2017</t>
  </si>
  <si>
    <t>2009-1416</t>
  </si>
  <si>
    <t>2013-2343</t>
  </si>
  <si>
    <t>2013-3019</t>
  </si>
  <si>
    <t>SALDO COMPRA TERRENO</t>
  </si>
  <si>
    <t>2013-2629</t>
  </si>
  <si>
    <t>2014-3231/1040</t>
  </si>
  <si>
    <t>2013-1829 Y ADENDA 2016- 0526</t>
  </si>
  <si>
    <t>2013-1438 y 2017-0117</t>
  </si>
  <si>
    <t>2014-0047</t>
  </si>
  <si>
    <t>2013-0572</t>
  </si>
  <si>
    <t>2015-0500</t>
  </si>
  <si>
    <t>2013-1586</t>
  </si>
  <si>
    <t>2013-385</t>
  </si>
  <si>
    <t>2014-0056</t>
  </si>
  <si>
    <t>2016-0425</t>
  </si>
  <si>
    <t>2013-2754</t>
  </si>
  <si>
    <t>2013-3263</t>
  </si>
  <si>
    <t>2014-0059</t>
  </si>
  <si>
    <t>2013-2883</t>
  </si>
  <si>
    <t>2014-3208</t>
  </si>
  <si>
    <t>2018-4707</t>
  </si>
  <si>
    <t>2014-0198</t>
  </si>
  <si>
    <t>CONTR. 2018-12306, ADENDA 0121/2020</t>
  </si>
  <si>
    <t>2014-0361</t>
  </si>
  <si>
    <t>2019-00186</t>
  </si>
  <si>
    <t>2015-0499</t>
  </si>
  <si>
    <t>2013-841</t>
  </si>
  <si>
    <t>ADENDA 0112/CONTR.0367 PRESUPUESTO REFORMULADO</t>
  </si>
  <si>
    <t>MINERD-2014-00101</t>
  </si>
  <si>
    <t>2013-3076</t>
  </si>
  <si>
    <t>2017-0184</t>
  </si>
  <si>
    <t>2014-0292</t>
  </si>
  <si>
    <t>2017-0567</t>
  </si>
  <si>
    <t>2013-3192</t>
  </si>
  <si>
    <t>2013-3023</t>
  </si>
  <si>
    <t>2016-0966</t>
  </si>
  <si>
    <t>2019-00666</t>
  </si>
  <si>
    <t>2016-0426</t>
  </si>
  <si>
    <t>2014-0227</t>
  </si>
  <si>
    <t>2014-0100</t>
  </si>
  <si>
    <t>2015-1385</t>
  </si>
  <si>
    <t>2015-1149</t>
  </si>
  <si>
    <t>0860-2015</t>
  </si>
  <si>
    <t>2013-0836</t>
  </si>
  <si>
    <t>00351/2019 Y ADENDA 0032/2023</t>
  </si>
  <si>
    <t>2014-0049</t>
  </si>
  <si>
    <t>2014-0236 Y 2016-0643</t>
  </si>
  <si>
    <t>2013-718</t>
  </si>
  <si>
    <t>2014-0284</t>
  </si>
  <si>
    <t>2014-0266 y 2015-1085</t>
  </si>
  <si>
    <t>2014-0098</t>
  </si>
  <si>
    <t>2013-346</t>
  </si>
  <si>
    <t>2014-1214 Y 0079</t>
  </si>
  <si>
    <t>2013-3109</t>
  </si>
  <si>
    <t>2013-1990 y 2018-4712</t>
  </si>
  <si>
    <t>2020-0161</t>
  </si>
  <si>
    <t>2013-1620</t>
  </si>
  <si>
    <t>2014-0057</t>
  </si>
  <si>
    <t>2014-1278</t>
  </si>
  <si>
    <t>2012-1628</t>
  </si>
  <si>
    <t>2014-0731</t>
  </si>
  <si>
    <t>2015-1318 Y 2016-965.</t>
  </si>
  <si>
    <t>2016-0505</t>
  </si>
  <si>
    <t>2019-00181</t>
  </si>
  <si>
    <t>2014-3388</t>
  </si>
  <si>
    <t>2013-1329</t>
  </si>
  <si>
    <t>2013- 3254 Y 2015-0971</t>
  </si>
  <si>
    <t>2017-0172</t>
  </si>
  <si>
    <t>2014-0102</t>
  </si>
  <si>
    <t>2016-0805</t>
  </si>
  <si>
    <t>1483-2012</t>
  </si>
  <si>
    <t>ME-CCC-SO-2014-01</t>
  </si>
  <si>
    <t>2015-0133</t>
  </si>
  <si>
    <t>2014-0088</t>
  </si>
  <si>
    <t>2015-0491</t>
  </si>
  <si>
    <t>2013-1447</t>
  </si>
  <si>
    <t>2017-0570</t>
  </si>
  <si>
    <t>2008-1042</t>
  </si>
  <si>
    <t>2013-461</t>
  </si>
  <si>
    <t>2015-0501</t>
  </si>
  <si>
    <t>2013-1260</t>
  </si>
  <si>
    <t>2013-1038</t>
  </si>
  <si>
    <t>2017-0174</t>
  </si>
  <si>
    <t>2014-0040</t>
  </si>
  <si>
    <t>12408/2018.</t>
  </si>
  <si>
    <t>2018-4703</t>
  </si>
  <si>
    <t>2013-3198</t>
  </si>
  <si>
    <t>2013-1985 Y 2015-0975</t>
  </si>
  <si>
    <t>2014-0572</t>
  </si>
  <si>
    <t>2014-0379</t>
  </si>
  <si>
    <t>2013-1537</t>
  </si>
  <si>
    <t>2014-0083</t>
  </si>
  <si>
    <t>2013-257</t>
  </si>
  <si>
    <t>2019-00348</t>
  </si>
  <si>
    <t>2014-0743</t>
  </si>
  <si>
    <t>2013-3333</t>
  </si>
  <si>
    <t>2013-1772</t>
  </si>
  <si>
    <t>2013-3033</t>
  </si>
  <si>
    <t>2013-773</t>
  </si>
  <si>
    <t>2016-0403</t>
  </si>
  <si>
    <t>2014-0214 Y 2015-0973</t>
  </si>
  <si>
    <t>2017-0483</t>
  </si>
  <si>
    <t>2013-2617 Y 2015-0511 Y1028</t>
  </si>
  <si>
    <t>2013-1843</t>
  </si>
  <si>
    <t>2013-2353</t>
  </si>
  <si>
    <t>2014-0897</t>
  </si>
  <si>
    <t>2014-0103</t>
  </si>
  <si>
    <t>2013/2588</t>
  </si>
  <si>
    <t>0163/2019.</t>
  </si>
  <si>
    <t>2014-3386</t>
  </si>
  <si>
    <t>2013-3148</t>
  </si>
  <si>
    <t>2013-205</t>
  </si>
  <si>
    <t>2013-3126</t>
  </si>
  <si>
    <t>2013-3131</t>
  </si>
  <si>
    <t>0041/2015</t>
  </si>
  <si>
    <t>2013-2248</t>
  </si>
  <si>
    <t>2013-1811</t>
  </si>
  <si>
    <t>2006-0959</t>
  </si>
  <si>
    <t>2015-1349</t>
  </si>
  <si>
    <t>2017-0392</t>
  </si>
  <si>
    <t>2017-0393</t>
  </si>
  <si>
    <t>0326-2015</t>
  </si>
  <si>
    <t>2013-3132</t>
  </si>
  <si>
    <t>2018-0461</t>
  </si>
  <si>
    <t>2014-0942</t>
  </si>
  <si>
    <t>ME-CCC-PC-2014-252-GD</t>
  </si>
  <si>
    <t>2015-0618</t>
  </si>
  <si>
    <t>2018-9482</t>
  </si>
  <si>
    <t>2013-3010</t>
  </si>
  <si>
    <t>2014-0861 y ADEN. 2016-0826</t>
  </si>
  <si>
    <t>2013-2182</t>
  </si>
  <si>
    <t>2013-1873</t>
  </si>
  <si>
    <t>CONT.3082</t>
  </si>
  <si>
    <t>2013-1592</t>
  </si>
  <si>
    <t>2016-0473</t>
  </si>
  <si>
    <t>2018-0456</t>
  </si>
  <si>
    <t>2018-1108 Y 0529</t>
  </si>
  <si>
    <t>2013-1477</t>
  </si>
  <si>
    <t>2018-9491</t>
  </si>
  <si>
    <t>2015-1343</t>
  </si>
  <si>
    <t>2014-0797</t>
  </si>
  <si>
    <t>2017-0486</t>
  </si>
  <si>
    <t>2013-356</t>
  </si>
  <si>
    <t>2013-1871</t>
  </si>
  <si>
    <t>2013-390</t>
  </si>
  <si>
    <t>2017-0479</t>
  </si>
  <si>
    <t>2014-101</t>
  </si>
  <si>
    <t>1339/2012</t>
  </si>
  <si>
    <t>2017-0059</t>
  </si>
  <si>
    <t>2017-0168</t>
  </si>
  <si>
    <t>2014-0287</t>
  </si>
  <si>
    <t>2013-1818</t>
  </si>
  <si>
    <t>2014-3374</t>
  </si>
  <si>
    <t>2016-0399</t>
  </si>
  <si>
    <t>2014-1138</t>
  </si>
  <si>
    <t>2013-2730</t>
  </si>
  <si>
    <t>2015-0142</t>
  </si>
  <si>
    <t>2014-3375</t>
  </si>
  <si>
    <t>2013-3222</t>
  </si>
  <si>
    <t>2014-0896 y 2017-0004</t>
  </si>
  <si>
    <t>2014-1353</t>
  </si>
  <si>
    <t>2013-3393</t>
  </si>
  <si>
    <t>2019-00455</t>
  </si>
  <si>
    <t>2020-00056</t>
  </si>
  <si>
    <t>2014-0917</t>
  </si>
  <si>
    <t>2013-1451Y 2014-0010</t>
  </si>
  <si>
    <t>2014-0270</t>
  </si>
  <si>
    <t>2013-2220</t>
  </si>
  <si>
    <t>2014-0982</t>
  </si>
  <si>
    <t>2014-0209</t>
  </si>
  <si>
    <t>2014-1357</t>
  </si>
  <si>
    <t>ME-CCC-SO-2014-01GD</t>
  </si>
  <si>
    <t>2015-0141</t>
  </si>
  <si>
    <t>2013-3068</t>
  </si>
  <si>
    <t>2013-3281</t>
  </si>
  <si>
    <t>2016-402</t>
  </si>
  <si>
    <t>2013-2661</t>
  </si>
  <si>
    <t>2016-0475</t>
  </si>
  <si>
    <t>1328/2012</t>
  </si>
  <si>
    <t>2016-0417</t>
  </si>
  <si>
    <t>2018-4301</t>
  </si>
  <si>
    <t>2014-3377</t>
  </si>
  <si>
    <t>2013-3253</t>
  </si>
  <si>
    <t>2014-0206 Y 2017-0923</t>
  </si>
  <si>
    <t>2013-1973</t>
  </si>
  <si>
    <t>2011-419</t>
  </si>
  <si>
    <t>2014-0182</t>
  </si>
  <si>
    <t>2016-0558</t>
  </si>
  <si>
    <t>2014-0196</t>
  </si>
  <si>
    <t>631 Y 999</t>
  </si>
  <si>
    <t>2014-1086</t>
  </si>
  <si>
    <t>2016-0443</t>
  </si>
  <si>
    <t>2014-0795 Y 2017-0049</t>
  </si>
  <si>
    <t>0957</t>
  </si>
  <si>
    <t>2014-0795</t>
  </si>
  <si>
    <t>2011-0243</t>
  </si>
  <si>
    <t>ME-CCC-PU-2013-04</t>
  </si>
  <si>
    <t>2013-2698</t>
  </si>
  <si>
    <t>2014-45</t>
  </si>
  <si>
    <t>2014-0983 Y 2016-0150</t>
  </si>
  <si>
    <t>2016-0522</t>
  </si>
  <si>
    <t>ME-CP-157-2012-BID</t>
  </si>
  <si>
    <t>2013-0958, 2014-0466 Y 2016-0274</t>
  </si>
  <si>
    <t>2016-0941</t>
  </si>
  <si>
    <t>2015-1366</t>
  </si>
  <si>
    <t>ME-CCC-LPN-2013-2013-04-GD</t>
  </si>
  <si>
    <t>2013-2925 Y 1133/2015</t>
  </si>
  <si>
    <t>2014-1228Y 2016-0154</t>
  </si>
  <si>
    <t>2014-1282 Y 2016-0154</t>
  </si>
  <si>
    <t>2014-1282  Y 2016-0154</t>
  </si>
  <si>
    <t>RESCINDIDO 2013-2377(TERMINO CON EL CONTR.O-0213/23</t>
  </si>
  <si>
    <t>2013-2383</t>
  </si>
  <si>
    <t>2009-1258</t>
  </si>
  <si>
    <t>2014-0764 Y 0044-17</t>
  </si>
  <si>
    <t>2017-0522</t>
  </si>
  <si>
    <t>140/16</t>
  </si>
  <si>
    <t>2014-0151 Y 2016-0431</t>
  </si>
  <si>
    <t>2019-0127 Y 2020- 0067</t>
  </si>
  <si>
    <t>2013-749</t>
  </si>
  <si>
    <t>1422-2012</t>
  </si>
  <si>
    <t>2018-12342</t>
  </si>
  <si>
    <t>2014-1061</t>
  </si>
  <si>
    <t>2014-1173</t>
  </si>
  <si>
    <t>2016-0978</t>
  </si>
  <si>
    <t>1612-2013</t>
  </si>
  <si>
    <t>2014-0860</t>
  </si>
  <si>
    <t>2016-0874</t>
  </si>
  <si>
    <t>2013-1500</t>
  </si>
  <si>
    <t>2014-0905</t>
  </si>
  <si>
    <t>2013-2891</t>
  </si>
  <si>
    <t>ME-CCC-LPN-2013-12-GD</t>
  </si>
  <si>
    <t>2013-2244</t>
  </si>
  <si>
    <t>2015-0604</t>
  </si>
  <si>
    <t>2017-0605</t>
  </si>
  <si>
    <t>2018-0459</t>
  </si>
  <si>
    <t>2017-0519</t>
  </si>
  <si>
    <t>2018-4314</t>
  </si>
  <si>
    <t>2014-0895</t>
  </si>
  <si>
    <t>2012/027 Y 661/2012</t>
  </si>
  <si>
    <t>2014-0180</t>
  </si>
  <si>
    <t>2014-0766 Y 2016-0149</t>
  </si>
  <si>
    <t>2016-0151</t>
  </si>
  <si>
    <t>2014-1144 Y 2014-1027</t>
  </si>
  <si>
    <t>2017-0171</t>
  </si>
  <si>
    <t>2018-4388</t>
  </si>
  <si>
    <t>MINERD-2023-00006</t>
  </si>
  <si>
    <t>2013-1726</t>
  </si>
  <si>
    <t>2013-3234</t>
  </si>
  <si>
    <t>2014-0126</t>
  </si>
  <si>
    <t>2018--4408</t>
  </si>
  <si>
    <t>2015-1180</t>
  </si>
  <si>
    <t>51-2013</t>
  </si>
  <si>
    <t>2011-248</t>
  </si>
  <si>
    <t>2014-0123, 2016-0466, 2017-0260 Y 12363-2018</t>
  </si>
  <si>
    <t>MINERD-2019-01550</t>
  </si>
  <si>
    <t>2012-548</t>
  </si>
  <si>
    <t>2015-0982 Y 10564-2018</t>
  </si>
  <si>
    <t>97-2013</t>
  </si>
  <si>
    <t>821/14</t>
  </si>
  <si>
    <t>426/14</t>
  </si>
  <si>
    <t>2015-0410</t>
  </si>
  <si>
    <t>2921-2013</t>
  </si>
  <si>
    <t>2012-0550</t>
  </si>
  <si>
    <t>0428-2015</t>
  </si>
  <si>
    <t>2530-2014</t>
  </si>
  <si>
    <t>2018-0037</t>
  </si>
  <si>
    <t>2013-3176</t>
  </si>
  <si>
    <t>MINERD-2020-00368</t>
  </si>
  <si>
    <t>00106/2020</t>
  </si>
  <si>
    <t>2012-551</t>
  </si>
  <si>
    <t>2012-566</t>
  </si>
  <si>
    <t>2014-0734</t>
  </si>
  <si>
    <t>2014-0660</t>
  </si>
  <si>
    <t>2017-0037</t>
  </si>
  <si>
    <t>2016-0775</t>
  </si>
  <si>
    <t>2011-631</t>
  </si>
  <si>
    <t>0523-2014</t>
  </si>
  <si>
    <t>2012-1002</t>
  </si>
  <si>
    <t>2013- 1732</t>
  </si>
  <si>
    <t>2014-0515</t>
  </si>
  <si>
    <t>2013-2699</t>
  </si>
  <si>
    <t>1594-2012</t>
  </si>
  <si>
    <t>2014-0514</t>
  </si>
  <si>
    <t>1659-2016</t>
  </si>
  <si>
    <t>2015-0425</t>
  </si>
  <si>
    <t>2014-0041</t>
  </si>
  <si>
    <t>807-2017</t>
  </si>
  <si>
    <t>563-2017</t>
  </si>
  <si>
    <t>2013-2715 Y 0965</t>
  </si>
  <si>
    <t>2013-181</t>
  </si>
  <si>
    <t>CUBICACION #10 (ADICIONAL Y FINAL)</t>
  </si>
  <si>
    <t>703/2008</t>
  </si>
  <si>
    <t>2015-1159</t>
  </si>
  <si>
    <t>2013-330</t>
  </si>
  <si>
    <t>ME-CCC-PU-2013-04-GD.</t>
  </si>
  <si>
    <t>2013-2705</t>
  </si>
  <si>
    <t>MINERD-CCC-CP-2018-0040</t>
  </si>
  <si>
    <t>2018-12337</t>
  </si>
  <si>
    <t>2014-0405</t>
  </si>
  <si>
    <t>2014-0742</t>
  </si>
  <si>
    <t>2015-0400</t>
  </si>
  <si>
    <t>2013-2942 Y 1027-2015</t>
  </si>
  <si>
    <t>2019-0647</t>
  </si>
  <si>
    <t>1397-2012</t>
  </si>
  <si>
    <t>MINERD-DAF-CM-2023-0015</t>
  </si>
  <si>
    <t>856/2017</t>
  </si>
  <si>
    <t>854/2017</t>
  </si>
  <si>
    <t>850/2017</t>
  </si>
  <si>
    <t>MINERD-2022-00177</t>
  </si>
  <si>
    <t>2012-1206</t>
  </si>
  <si>
    <t>2011-1076</t>
  </si>
  <si>
    <t>2019-01212</t>
  </si>
  <si>
    <t>0172/2019.</t>
  </si>
  <si>
    <t>2018-00854</t>
  </si>
  <si>
    <t>00493-2019</t>
  </si>
  <si>
    <t>1381/2012</t>
  </si>
  <si>
    <t>MINERD-2018-00580</t>
  </si>
  <si>
    <t>2013-1991</t>
  </si>
  <si>
    <t>190/2016</t>
  </si>
  <si>
    <t>851/2017</t>
  </si>
  <si>
    <t>852/2017</t>
  </si>
  <si>
    <t>2012-1214</t>
  </si>
  <si>
    <t>ADENDA 0333 DEL CONTR.2393 PRESUPUESTO REFORMULADO</t>
  </si>
  <si>
    <t>2013-597</t>
  </si>
  <si>
    <t>2015-1188</t>
  </si>
  <si>
    <t>2019-0414</t>
  </si>
  <si>
    <t>MINERD--UC-CD-2019-0100</t>
  </si>
  <si>
    <t>2015-0426</t>
  </si>
  <si>
    <t>MINERD-2021-00191</t>
  </si>
  <si>
    <t>2014-0117</t>
  </si>
  <si>
    <t>2014-0117, 2017-0439  Y 2018-0589</t>
  </si>
  <si>
    <t>2015-0377</t>
  </si>
  <si>
    <t>1152-2015</t>
  </si>
  <si>
    <t>479/15</t>
  </si>
  <si>
    <t>MINERD-2020-00302</t>
  </si>
  <si>
    <t>2014-1089</t>
  </si>
  <si>
    <t>248-2020</t>
  </si>
  <si>
    <t>1067/15</t>
  </si>
  <si>
    <t>295/2015</t>
  </si>
  <si>
    <t>2020-0072</t>
  </si>
  <si>
    <t>4340-2018</t>
  </si>
  <si>
    <t>MINERD-2020-00691</t>
  </si>
  <si>
    <t>MINERD-2021-00273</t>
  </si>
  <si>
    <t>00067</t>
  </si>
  <si>
    <t>MINERD-2019-00565</t>
  </si>
  <si>
    <t>0163-2020</t>
  </si>
  <si>
    <t>00175</t>
  </si>
  <si>
    <t>2014-1147</t>
  </si>
  <si>
    <t>2013-1933</t>
  </si>
  <si>
    <t>2014-1129</t>
  </si>
  <si>
    <t>2014-0576</t>
  </si>
  <si>
    <t>2014-0574</t>
  </si>
  <si>
    <t>2013-624</t>
  </si>
  <si>
    <t>2020/00198</t>
  </si>
  <si>
    <t>2016-1002</t>
  </si>
  <si>
    <t>2010-0015</t>
  </si>
  <si>
    <t>2016-0795</t>
  </si>
  <si>
    <t>CONTR.1574 Y 2016-0285</t>
  </si>
  <si>
    <t>2013-2533</t>
  </si>
  <si>
    <t>2013-2121</t>
  </si>
  <si>
    <t>MINERD-DAF-PEEX-2023-0202</t>
  </si>
  <si>
    <t>MINERD-2023-0202</t>
  </si>
  <si>
    <t>2018-4313</t>
  </si>
  <si>
    <t>2013-2743</t>
  </si>
  <si>
    <t>ALQUILER LOCAL DESDE JULIO HASTA SEPT./2013</t>
  </si>
  <si>
    <t>2013-965</t>
  </si>
  <si>
    <t>2013-1291</t>
  </si>
  <si>
    <t>2013-1292</t>
  </si>
  <si>
    <t>2013-1569</t>
  </si>
  <si>
    <t>2018-0009</t>
  </si>
  <si>
    <t>2012-625</t>
  </si>
  <si>
    <t>2865-2014</t>
  </si>
  <si>
    <t>2012/624</t>
  </si>
  <si>
    <t>2012-0257</t>
  </si>
  <si>
    <t>LMÑSJPGLF&lt;J</t>
  </si>
  <si>
    <t>2016-0022</t>
  </si>
  <si>
    <t>2018-5753</t>
  </si>
  <si>
    <t>2018-4683</t>
  </si>
  <si>
    <t>2009-1170</t>
  </si>
  <si>
    <t>2009-1115</t>
  </si>
  <si>
    <t>2021-0052</t>
  </si>
  <si>
    <t>2013-1532</t>
  </si>
  <si>
    <t>2014-0199</t>
  </si>
  <si>
    <t>2016-0353</t>
  </si>
  <si>
    <t>MINERD-2020-00651</t>
  </si>
  <si>
    <t>2013-1327</t>
  </si>
  <si>
    <t>2016-2737</t>
  </si>
  <si>
    <t>2013-1810</t>
  </si>
  <si>
    <t>2041-0546</t>
  </si>
  <si>
    <t>210104001001000000</t>
  </si>
  <si>
    <t>ED00002321</t>
  </si>
  <si>
    <t>ED00002324</t>
  </si>
  <si>
    <t>210104001008000000</t>
  </si>
  <si>
    <t>210104001009000000</t>
  </si>
  <si>
    <t>00102327889</t>
  </si>
  <si>
    <t>AGUSTINA DE LOS SANTOS R.</t>
  </si>
  <si>
    <t>ED00008535</t>
  </si>
  <si>
    <t>ED00008534</t>
  </si>
  <si>
    <t>CXP00001489</t>
  </si>
  <si>
    <t>00107247751</t>
  </si>
  <si>
    <t>ALTAGRACIA MARISOL CAMPUSANO SOTO</t>
  </si>
  <si>
    <t>CXP00001703</t>
  </si>
  <si>
    <t>00107820169</t>
  </si>
  <si>
    <t>MARGARITA MARTINEZ SELMO</t>
  </si>
  <si>
    <t>CXP00001736</t>
  </si>
  <si>
    <t>00109537761</t>
  </si>
  <si>
    <t>SABINO LINARES LINA</t>
  </si>
  <si>
    <t>ED00006278</t>
  </si>
  <si>
    <t>ED00006320</t>
  </si>
  <si>
    <t>00111609558</t>
  </si>
  <si>
    <t>MILEDY FRANCISCA SANCHEZ NUÑEZ</t>
  </si>
  <si>
    <t>ED00002265</t>
  </si>
  <si>
    <t>00112731369</t>
  </si>
  <si>
    <t>GEORGINA EMPERATRIZ SANCHEZ OZUNA</t>
  </si>
  <si>
    <t>ED00005729</t>
  </si>
  <si>
    <t>ED00005758</t>
  </si>
  <si>
    <t>00115033813</t>
  </si>
  <si>
    <t>MARLENIN TERESA REYES REYNOSO</t>
  </si>
  <si>
    <t>RCLS-001251</t>
  </si>
  <si>
    <t>ED00008530</t>
  </si>
  <si>
    <t>ED00008390</t>
  </si>
  <si>
    <t>00116114182</t>
  </si>
  <si>
    <t>LUCRECIA  MERCEDES  SOLANO</t>
  </si>
  <si>
    <t>ED00008213</t>
  </si>
  <si>
    <t>ED00008238</t>
  </si>
  <si>
    <t>RCLS-001155</t>
  </si>
  <si>
    <t>RCLS-001156</t>
  </si>
  <si>
    <t>00117501726</t>
  </si>
  <si>
    <t>ELIZAMA MARIANA FELIZ TORRES</t>
  </si>
  <si>
    <t>ED00001853</t>
  </si>
  <si>
    <t>00200890820</t>
  </si>
  <si>
    <t>CRUCITA CAMPUSANO LUNA</t>
  </si>
  <si>
    <t>CXP00001534</t>
  </si>
  <si>
    <t>ED00003063</t>
  </si>
  <si>
    <t>00500097795</t>
  </si>
  <si>
    <t>MAGINA GONZALEZ MARTINEZ</t>
  </si>
  <si>
    <t>ED00006324</t>
  </si>
  <si>
    <t>ED00006447</t>
  </si>
  <si>
    <t>00500415344</t>
  </si>
  <si>
    <t>MELIDA DE LA CRUZ DEL ROSARIO</t>
  </si>
  <si>
    <t>ED00008732</t>
  </si>
  <si>
    <t>ED00008791</t>
  </si>
  <si>
    <t>00500485776</t>
  </si>
  <si>
    <t>ALBA  IRIS  FIGUEROA LAURENCIO</t>
  </si>
  <si>
    <t>RCLS-001154</t>
  </si>
  <si>
    <t>00500491121</t>
  </si>
  <si>
    <t>RAQUEL MARCELINA DE LOS SANTOS</t>
  </si>
  <si>
    <t>ED00008740</t>
  </si>
  <si>
    <t>ED00008790</t>
  </si>
  <si>
    <t>ED00003010</t>
  </si>
  <si>
    <t>01300240833</t>
  </si>
  <si>
    <t>SANTA FRANCISCA TEJEDA ROSSIS</t>
  </si>
  <si>
    <t>CXP00001494</t>
  </si>
  <si>
    <t>01300245778</t>
  </si>
  <si>
    <t>ROSA ARIAS SANCHEZ</t>
  </si>
  <si>
    <t>ED00002244</t>
  </si>
  <si>
    <t>01300412960</t>
  </si>
  <si>
    <t>DEBORAH PEPEN CASTILLO</t>
  </si>
  <si>
    <t>CXP00001528</t>
  </si>
  <si>
    <t>ED00006308</t>
  </si>
  <si>
    <t>01800370411</t>
  </si>
  <si>
    <t>ESTHER LOPEZ PEREZ</t>
  </si>
  <si>
    <t>RCLS-001252</t>
  </si>
  <si>
    <t>ED00007253</t>
  </si>
  <si>
    <t>RCLS-000472</t>
  </si>
  <si>
    <t>ED00008527</t>
  </si>
  <si>
    <t>CXP00001635</t>
  </si>
  <si>
    <t>OFIC.521-2012</t>
  </si>
  <si>
    <t>03600078665</t>
  </si>
  <si>
    <t>JUANA DILIA RODRIGUEZ TORRES</t>
  </si>
  <si>
    <t>ED00002213</t>
  </si>
  <si>
    <t>03800048526</t>
  </si>
  <si>
    <t>DAYSI MERCADO ULLOA</t>
  </si>
  <si>
    <t>ED00002000</t>
  </si>
  <si>
    <t>ED00003016</t>
  </si>
  <si>
    <t>04800385512</t>
  </si>
  <si>
    <t>BRINDICYS ROSARIO ALBERTO</t>
  </si>
  <si>
    <t>ED00004978</t>
  </si>
  <si>
    <t>04900823081</t>
  </si>
  <si>
    <t>ERIDANIA ROJAS ROSA</t>
  </si>
  <si>
    <t>ED00002259</t>
  </si>
  <si>
    <t>07800126885</t>
  </si>
  <si>
    <t>MARIA YSABEL PEREZ MATOS</t>
  </si>
  <si>
    <t>CXP00000910</t>
  </si>
  <si>
    <t>CXP00000968</t>
  </si>
  <si>
    <t>08500050128</t>
  </si>
  <si>
    <t>ADA MARIA VASQUEZ DE LA CRUZ</t>
  </si>
  <si>
    <t>ED00001990</t>
  </si>
  <si>
    <t>10800081068</t>
  </si>
  <si>
    <t>ELISABETH MONTERO DE LEON</t>
  </si>
  <si>
    <t>CXP00001518</t>
  </si>
  <si>
    <t>11800063742</t>
  </si>
  <si>
    <t>ALFONSA SANTOS SUAREZ</t>
  </si>
  <si>
    <t>CXP00001561</t>
  </si>
  <si>
    <t>12500024307</t>
  </si>
  <si>
    <t>PAULINA TORRES MENDEZ</t>
  </si>
  <si>
    <t>CXP00001527</t>
  </si>
  <si>
    <t>Pagos A Terceros MINERD</t>
  </si>
  <si>
    <t>210104004001000000</t>
  </si>
  <si>
    <t>ED00000453</t>
  </si>
  <si>
    <t>PAG00002252</t>
  </si>
  <si>
    <t>210104005001001000</t>
  </si>
  <si>
    <t>401009412</t>
  </si>
  <si>
    <t>COLEGIO DOMINICANO DE INGENIEROS ARQS. Y AGRIMENSORES</t>
  </si>
  <si>
    <t>CXP00099155</t>
  </si>
  <si>
    <t>CONV.0155</t>
  </si>
  <si>
    <t>EST. DE ING. ARQ. INVST.Y ANALISIS DE FACTIVILIDAD</t>
  </si>
  <si>
    <t>2019-0155</t>
  </si>
  <si>
    <t>210104007001000000</t>
  </si>
  <si>
    <t>401506254</t>
  </si>
  <si>
    <t>DIRECCION GENERAL DE IMPUESTOS INTERNOS</t>
  </si>
  <si>
    <t>CXP00045412</t>
  </si>
  <si>
    <t>OFIC.DT-989-2015</t>
  </si>
  <si>
    <t>RCLS-000840</t>
  </si>
  <si>
    <t>RCLS-001023</t>
  </si>
  <si>
    <t>ED00001963</t>
  </si>
  <si>
    <t>ED00002037</t>
  </si>
  <si>
    <t>ED00002038</t>
  </si>
  <si>
    <t>ED00002039</t>
  </si>
  <si>
    <t>ED00002040</t>
  </si>
  <si>
    <t>ED00002046</t>
  </si>
  <si>
    <t>ED00002047</t>
  </si>
  <si>
    <t>ED00002048</t>
  </si>
  <si>
    <t>ED00002049</t>
  </si>
  <si>
    <t>ED00002157</t>
  </si>
  <si>
    <t>ED00002158</t>
  </si>
  <si>
    <t>ED00002159</t>
  </si>
  <si>
    <t>ED00002160</t>
  </si>
  <si>
    <t>ED00002169</t>
  </si>
  <si>
    <t>ED00002170</t>
  </si>
  <si>
    <t>ED00002171</t>
  </si>
  <si>
    <t>ED00002172</t>
  </si>
  <si>
    <t>ED00002178</t>
  </si>
  <si>
    <t>ED00002477</t>
  </si>
  <si>
    <t>ED00002484</t>
  </si>
  <si>
    <t>ED00002490</t>
  </si>
  <si>
    <t>ED00002499</t>
  </si>
  <si>
    <t>ED00002506</t>
  </si>
  <si>
    <t>ED00002508</t>
  </si>
  <si>
    <t>ED00002290</t>
  </si>
  <si>
    <t>ED00002528</t>
  </si>
  <si>
    <t>ED00002671</t>
  </si>
  <si>
    <t>ED00002673</t>
  </si>
  <si>
    <t>ED00002681</t>
  </si>
  <si>
    <t>ED00002683</t>
  </si>
  <si>
    <t>ED00002700</t>
  </si>
  <si>
    <t>ED00002707</t>
  </si>
  <si>
    <t>ED00002708</t>
  </si>
  <si>
    <t>ED00002800</t>
  </si>
  <si>
    <t>ED00002821</t>
  </si>
  <si>
    <t>ED00002886</t>
  </si>
  <si>
    <t>ED00002896</t>
  </si>
  <si>
    <t>ED00002901</t>
  </si>
  <si>
    <t>ED00002918</t>
  </si>
  <si>
    <t>ED00003033</t>
  </si>
  <si>
    <t>ED00003037</t>
  </si>
  <si>
    <t>ED00003038</t>
  </si>
  <si>
    <t>ED00003056</t>
  </si>
  <si>
    <t>ED00003061</t>
  </si>
  <si>
    <t>ED00002843</t>
  </si>
  <si>
    <t>ED00002852</t>
  </si>
  <si>
    <t>ED00002865</t>
  </si>
  <si>
    <t>ED00003097</t>
  </si>
  <si>
    <t>ED00003101</t>
  </si>
  <si>
    <t>ED00003203</t>
  </si>
  <si>
    <t>ED00003219</t>
  </si>
  <si>
    <t>ED00003224</t>
  </si>
  <si>
    <t>ED00003266</t>
  </si>
  <si>
    <t>ED00003272</t>
  </si>
  <si>
    <t>ED00003286</t>
  </si>
  <si>
    <t>ED00003293</t>
  </si>
  <si>
    <t>ED00003301</t>
  </si>
  <si>
    <t>ED00003497</t>
  </si>
  <si>
    <t>ED00003528</t>
  </si>
  <si>
    <t>ED00003537</t>
  </si>
  <si>
    <t>ED00003541</t>
  </si>
  <si>
    <t>ED00003572</t>
  </si>
  <si>
    <t>ED00003626</t>
  </si>
  <si>
    <t>ED00003873</t>
  </si>
  <si>
    <t>ED00004026</t>
  </si>
  <si>
    <t>ED00004238</t>
  </si>
  <si>
    <t>ED00004243</t>
  </si>
  <si>
    <t>ED00004253</t>
  </si>
  <si>
    <t>ED00004263</t>
  </si>
  <si>
    <t>ED00004272</t>
  </si>
  <si>
    <t>ED00004284</t>
  </si>
  <si>
    <t>ED00004301</t>
  </si>
  <si>
    <t>ED00004323</t>
  </si>
  <si>
    <t>ED00004334</t>
  </si>
  <si>
    <t>ED00004347</t>
  </si>
  <si>
    <t>ED00004357</t>
  </si>
  <si>
    <t>ED00004545</t>
  </si>
  <si>
    <t>ED00004555</t>
  </si>
  <si>
    <t>ED00004560</t>
  </si>
  <si>
    <t>ED00004572</t>
  </si>
  <si>
    <t>ED00004581</t>
  </si>
  <si>
    <t>ED00004590</t>
  </si>
  <si>
    <t>ED00002616</t>
  </si>
  <si>
    <t>ED00002617</t>
  </si>
  <si>
    <t>ED00002618</t>
  </si>
  <si>
    <t>ED00002637</t>
  </si>
  <si>
    <t>ED00003108</t>
  </si>
  <si>
    <t>ED00004714</t>
  </si>
  <si>
    <t>ED00004723</t>
  </si>
  <si>
    <t>ED00004741</t>
  </si>
  <si>
    <t>ED00004748</t>
  </si>
  <si>
    <t>ED00004764</t>
  </si>
  <si>
    <t>ED00004821</t>
  </si>
  <si>
    <t>ED00004831</t>
  </si>
  <si>
    <t>ED00004840</t>
  </si>
  <si>
    <t>ED00004853</t>
  </si>
  <si>
    <t>ED00004862</t>
  </si>
  <si>
    <t>ED00004870</t>
  </si>
  <si>
    <t>ED00004876</t>
  </si>
  <si>
    <t>ED00004881</t>
  </si>
  <si>
    <t>ED00005006</t>
  </si>
  <si>
    <t>ED00005012</t>
  </si>
  <si>
    <t>ED00005024</t>
  </si>
  <si>
    <t>ED00005029</t>
  </si>
  <si>
    <t>ED00005176</t>
  </si>
  <si>
    <t>ED00005181</t>
  </si>
  <si>
    <t>ED00005204</t>
  </si>
  <si>
    <t>ED00005315</t>
  </si>
  <si>
    <t>ED00005329</t>
  </si>
  <si>
    <t>ED00005335</t>
  </si>
  <si>
    <t>ED00005339</t>
  </si>
  <si>
    <t>ED00005354</t>
  </si>
  <si>
    <t>ED00005376</t>
  </si>
  <si>
    <t>ED00005897</t>
  </si>
  <si>
    <t>ED00005903</t>
  </si>
  <si>
    <t>ED00005914</t>
  </si>
  <si>
    <t>ED00005948</t>
  </si>
  <si>
    <t>ED00006059</t>
  </si>
  <si>
    <t>ED00006208</t>
  </si>
  <si>
    <t>ED00005504</t>
  </si>
  <si>
    <t>ED00005508</t>
  </si>
  <si>
    <t>ED00005621</t>
  </si>
  <si>
    <t>ED00005627</t>
  </si>
  <si>
    <t>ED00005628</t>
  </si>
  <si>
    <t>ED00005629</t>
  </si>
  <si>
    <t>ED00005630</t>
  </si>
  <si>
    <t>ED00005631</t>
  </si>
  <si>
    <t>ED00005632</t>
  </si>
  <si>
    <t>ED00005633</t>
  </si>
  <si>
    <t>ED00005634</t>
  </si>
  <si>
    <t>ED00006334</t>
  </si>
  <si>
    <t>ED00006445</t>
  </si>
  <si>
    <t>ED00006454</t>
  </si>
  <si>
    <t>ED00006458</t>
  </si>
  <si>
    <t>ED00006462</t>
  </si>
  <si>
    <t>ED00006488</t>
  </si>
  <si>
    <t>PI012188</t>
  </si>
  <si>
    <t>OFICIO #940/2014</t>
  </si>
  <si>
    <t>ED00005643</t>
  </si>
  <si>
    <t>ED00005648</t>
  </si>
  <si>
    <t>ED00005775</t>
  </si>
  <si>
    <t>ED00005402</t>
  </si>
  <si>
    <t>ED00009748</t>
  </si>
  <si>
    <t>ED00009882</t>
  </si>
  <si>
    <t>ED00010093</t>
  </si>
  <si>
    <t>ED00010186</t>
  </si>
  <si>
    <t>ED00010201</t>
  </si>
  <si>
    <t>ED00010280</t>
  </si>
  <si>
    <t>ED00010305</t>
  </si>
  <si>
    <t>ED00010597</t>
  </si>
  <si>
    <t>ED00010529</t>
  </si>
  <si>
    <t>ED00004088</t>
  </si>
  <si>
    <t>CXP00091407</t>
  </si>
  <si>
    <t>OFIC. DT-943/2019</t>
  </si>
  <si>
    <t>ED00002610</t>
  </si>
  <si>
    <t>ED00002611</t>
  </si>
  <si>
    <t>ED00002612</t>
  </si>
  <si>
    <t>ED00002155</t>
  </si>
  <si>
    <t>PAG00004437</t>
  </si>
  <si>
    <t>210107002000000000</t>
  </si>
  <si>
    <t>FLORA TEJADA FLORES</t>
  </si>
  <si>
    <t>EILIN MARGARITA SANTIL MARTICH</t>
  </si>
  <si>
    <t>00101390433</t>
  </si>
  <si>
    <t>WENSEL ANASIMANDRO MAHFOUD RODRIGUEZ</t>
  </si>
  <si>
    <t>PI025504</t>
  </si>
  <si>
    <t>OFIC.#DGSG-0107/2023</t>
  </si>
  <si>
    <t>UGO  DEL CARMEN BISONO GUZMAN</t>
  </si>
  <si>
    <t>SOLANGIE FILOMENA  DE OLEO DIAZ</t>
  </si>
  <si>
    <t>LEONIDAS FIGUEROA</t>
  </si>
  <si>
    <t>PI027782</t>
  </si>
  <si>
    <t>OFIC.#DGMIE-0140/202</t>
  </si>
  <si>
    <t>FRANCISCO FERRER CASTILLO</t>
  </si>
  <si>
    <t>JOSE  FRANCISCO RAMIREZ STEPAN</t>
  </si>
  <si>
    <t>BRIGIDA SILVESTRE DE LOS SANTOS</t>
  </si>
  <si>
    <t>ELIDA ALTAGRACIA GUABA GARCIA</t>
  </si>
  <si>
    <t>YASMIN MENDOZA LUCIANO</t>
  </si>
  <si>
    <t>INGRID CLARIBEL CRUZ</t>
  </si>
  <si>
    <t>PI025503</t>
  </si>
  <si>
    <t>OFIC.#PJEE--007/2023</t>
  </si>
  <si>
    <t>IVELISSE DE LA ROSA SOTO DE DURAN</t>
  </si>
  <si>
    <t>GERMAN SOLER COMAS</t>
  </si>
  <si>
    <t>MARCELINA RAMIREZ BAUTISTA</t>
  </si>
  <si>
    <t>MARILENYS MESA BATISTA</t>
  </si>
  <si>
    <t>PI027801</t>
  </si>
  <si>
    <t>OFIC-DGMIE N.º.-0110</t>
  </si>
  <si>
    <t>ELSIA BERENICE PEÑA DIAZ</t>
  </si>
  <si>
    <t>MARGARET ANDREA ALMANZAR DUARTE</t>
  </si>
  <si>
    <t>ARLETTE NIKAURY MARTINEZ DE PENZO</t>
  </si>
  <si>
    <t>LEONORA MOSQUEA JOAQUIN</t>
  </si>
  <si>
    <t>MARLENE DEL CARMEN NUÑEZ DE HIDALGO</t>
  </si>
  <si>
    <t>MARIA CASTILLO DE EREIDA</t>
  </si>
  <si>
    <t>BIANCA YAJAHIRA RAMIREZ BAUTISTA</t>
  </si>
  <si>
    <t>PI025472</t>
  </si>
  <si>
    <t>OFC,DGPC.0003-2023</t>
  </si>
  <si>
    <t>00116725797</t>
  </si>
  <si>
    <t>NANCY MARGARITA QUEZADA RAMOS</t>
  </si>
  <si>
    <t>PI013091</t>
  </si>
  <si>
    <t>OFICIO #1624/2015</t>
  </si>
  <si>
    <t>00116816133</t>
  </si>
  <si>
    <t>MARGARITA AURORA  CASTILLO TEJADA</t>
  </si>
  <si>
    <t>PI027777</t>
  </si>
  <si>
    <t>DGMIE-0076-2024</t>
  </si>
  <si>
    <t>CLARIZA ALTAGRACIA VILLAR PUJOLS</t>
  </si>
  <si>
    <t>00116918954</t>
  </si>
  <si>
    <t>CINDYA ARGELIA ABREU JIMENEZ</t>
  </si>
  <si>
    <t>PI025513</t>
  </si>
  <si>
    <t>VACD-004-2023</t>
  </si>
  <si>
    <t>ALEXANDRA NUÑEZ NOLASCO</t>
  </si>
  <si>
    <t>PI025530</t>
  </si>
  <si>
    <t>DGMIE 0055-2023</t>
  </si>
  <si>
    <t>PI025548</t>
  </si>
  <si>
    <t>OF.DGMIE-2023</t>
  </si>
  <si>
    <t>AMAYLINE JOSEFINA BATISTA CHANG</t>
  </si>
  <si>
    <t>MARTHA SABRINA MENDEZ PEREZ</t>
  </si>
  <si>
    <t>DENNIS ESTHER RAMIREZ BRITO</t>
  </si>
  <si>
    <t>SAULY MARLENNY MORA GARCIA</t>
  </si>
  <si>
    <t>MERYS LEIDA DIAZ BRITO</t>
  </si>
  <si>
    <t>01100292976</t>
  </si>
  <si>
    <t>JUAN CARLOS MADE ZABALA</t>
  </si>
  <si>
    <t>PI024852</t>
  </si>
  <si>
    <t>OFIC.#751/2022</t>
  </si>
  <si>
    <t>ED00012498</t>
  </si>
  <si>
    <t>VAF-751-22/DGF#0166-</t>
  </si>
  <si>
    <t>ANGELICA VERONICA SOTO VELAZQUEZ</t>
  </si>
  <si>
    <t>FERNEBRIS BALDEMIR GARCIA MELO</t>
  </si>
  <si>
    <t>PETRA NATALIA FELIZ FELIZ</t>
  </si>
  <si>
    <t>PI025498</t>
  </si>
  <si>
    <t>OFIC.#OSEC-08/2023</t>
  </si>
  <si>
    <t>KERSI CATALINA RODRIGUEZ VIDAL</t>
  </si>
  <si>
    <t>ELBIS ROEEL GALAN HERNANDEZ</t>
  </si>
  <si>
    <t>YARINA DE LA CRUZ TAVERAS</t>
  </si>
  <si>
    <t>PI025511</t>
  </si>
  <si>
    <t>OFIC.DGMIE-0021/2023</t>
  </si>
  <si>
    <t>YAMILKA EUSEBIO ACOSTA</t>
  </si>
  <si>
    <t>09100033654</t>
  </si>
  <si>
    <t>IDELSO PERICLES MERCEDES SEPULVEDA</t>
  </si>
  <si>
    <t>FNES-000017</t>
  </si>
  <si>
    <t>ED00010391</t>
  </si>
  <si>
    <t>NISAIRIS SANCHEZ MENDEZ</t>
  </si>
  <si>
    <t>PEDRO FELIX LUCIANO ABREU</t>
  </si>
  <si>
    <t>MATIAS CORREA HICIANO</t>
  </si>
  <si>
    <t>LUCHY  CRISTINA RODRIGUEZ LARA</t>
  </si>
  <si>
    <t>GERSON PAULINO MATOS</t>
  </si>
  <si>
    <t>PI027790</t>
  </si>
  <si>
    <t>DRRHH-0001-2024</t>
  </si>
  <si>
    <t>SHAILYN GABRIELA PERALTA PINEDA</t>
  </si>
  <si>
    <t>LICHA MABEL ABREU ALCANTARA</t>
  </si>
  <si>
    <t>YOLANNY STEFANY LORENZO ARIAS</t>
  </si>
  <si>
    <t>MELANY GUIOMAR BRITO FELIZ</t>
  </si>
  <si>
    <t>FIORELA SUSAN MINYETY GARCIA</t>
  </si>
  <si>
    <t>KEILA SABRINA REYES DE LA CRUZ</t>
  </si>
  <si>
    <t>VIERKA CIPRIAN ROSARIO</t>
  </si>
  <si>
    <t>PI025544</t>
  </si>
  <si>
    <t>OFIC.DRRHH00005/23</t>
  </si>
  <si>
    <t>PI025538</t>
  </si>
  <si>
    <t>OFIC.#DRRHH-00005</t>
  </si>
  <si>
    <t>GABRIELA ALEXANDRA CHIRENO HACHE</t>
  </si>
  <si>
    <t>NANCY  PAMELA  COLON ESPINAL</t>
  </si>
  <si>
    <t>PI027789</t>
  </si>
  <si>
    <t>OFIC-VDP#164-2024</t>
  </si>
  <si>
    <t>LIZCAR YMALAY QUINTANA ARTILES</t>
  </si>
  <si>
    <t>YIDELSY ROSADO MATEO</t>
  </si>
  <si>
    <t>EMELY CAROLINA MARTINEZ CORPORAN</t>
  </si>
  <si>
    <t>PI025481</t>
  </si>
  <si>
    <t>OF.DIP N°002-2023</t>
  </si>
  <si>
    <t>HILLARY POLO DOMINGUEZ</t>
  </si>
  <si>
    <t>ESTEPHANY LISBETH PORTORREAL DIAZ</t>
  </si>
  <si>
    <t>DANIELA JIMENEZ FULCAR</t>
  </si>
  <si>
    <t>DESIREE JOSEFINA BRITO RODRIGUEZ</t>
  </si>
  <si>
    <t>CXP00128796</t>
  </si>
  <si>
    <t>Oficio No.DIE 390-23</t>
  </si>
  <si>
    <t>210109001000000000</t>
  </si>
  <si>
    <t>00109171991</t>
  </si>
  <si>
    <t>JENNY YANIRA RODRIGUEZ CASSO</t>
  </si>
  <si>
    <t>PI000813</t>
  </si>
  <si>
    <t>00430006505</t>
  </si>
  <si>
    <t>TRANSFERENCIA A LAS ACADEMIAS DE ARTE</t>
  </si>
  <si>
    <t>CXP00098912</t>
  </si>
  <si>
    <t>LIB-18511-2020</t>
  </si>
  <si>
    <t>PAG00332309</t>
  </si>
  <si>
    <t>131193471</t>
  </si>
  <si>
    <t>TRANSFERENCIA A LOS POLITECNICOS</t>
  </si>
  <si>
    <t>CXP00074289</t>
  </si>
  <si>
    <t>CONV. 0782 Y 0247</t>
  </si>
  <si>
    <t>COMPENSACIÓN Y AUMENTO DE CUOTA MENSUAL</t>
  </si>
  <si>
    <t>*******</t>
  </si>
  <si>
    <t>2014-0782, 2015-0784 y 2017-0247</t>
  </si>
  <si>
    <t>Outdoor Training &amp; Adventures, OUTRAD, SRL</t>
  </si>
  <si>
    <t>MINERD-UC-CD-2023-0092</t>
  </si>
  <si>
    <t>MINERD-2023-00467</t>
  </si>
  <si>
    <t>401006219</t>
  </si>
  <si>
    <t>TRANSFERENCIA A ONGS NORMALES</t>
  </si>
  <si>
    <t>CXP00103868</t>
  </si>
  <si>
    <t>LIB#-2453/2021</t>
  </si>
  <si>
    <t>SEGURO MEDICO PARA MAESTRO</t>
  </si>
  <si>
    <t>CXP00074432</t>
  </si>
  <si>
    <t>OFIC.SEMMA 1001/2017</t>
  </si>
  <si>
    <t>401052806</t>
  </si>
  <si>
    <t>TRANSFERENCIA A LAS ASOCIACIONES SIN FINES DE LUCRO</t>
  </si>
  <si>
    <t>CXP00103871</t>
  </si>
  <si>
    <t>OFIC. DEP N°081/2021</t>
  </si>
  <si>
    <t>401504928</t>
  </si>
  <si>
    <t>CENTRO ZONAL DE PASTORAL SOCIAL</t>
  </si>
  <si>
    <t>CXP00065552</t>
  </si>
  <si>
    <t>OFIC.#F24/2016</t>
  </si>
  <si>
    <t>RADIO EDUCATIVA DOMINICANA</t>
  </si>
  <si>
    <t>CXP00128823</t>
  </si>
  <si>
    <t>OFIC-RTVE#15/2023</t>
  </si>
  <si>
    <t>PI027792</t>
  </si>
  <si>
    <t>OFIC.#DR-RTVE-14/23</t>
  </si>
  <si>
    <t>PI027793</t>
  </si>
  <si>
    <t>DR-RTVE 13-2023</t>
  </si>
  <si>
    <t>401508338</t>
  </si>
  <si>
    <t>CONCILIO EVANGELICO DE LAS ASAMBLEAS DE DIOS INC</t>
  </si>
  <si>
    <t>PI013820</t>
  </si>
  <si>
    <t>OFICIO #658/2015</t>
  </si>
  <si>
    <t>INSTITUTO NACIONAL DE EDUCACION FISICA, INEFI</t>
  </si>
  <si>
    <t>PI002142</t>
  </si>
  <si>
    <t>OFICIO #679/2012</t>
  </si>
  <si>
    <t>401516462</t>
  </si>
  <si>
    <t>TRANSFERENCIA A ONGS RELIGIOSAS</t>
  </si>
  <si>
    <t>CXP00024187</t>
  </si>
  <si>
    <t>OFIC.585/2014</t>
  </si>
  <si>
    <t>401517728</t>
  </si>
  <si>
    <t>INSTITUTO NACIONAL DE BIENESTAR MAGISTERIAL</t>
  </si>
  <si>
    <t>ED00009747</t>
  </si>
  <si>
    <t>ED00010199</t>
  </si>
  <si>
    <t>ED00010241</t>
  </si>
  <si>
    <t>ED00010277</t>
  </si>
  <si>
    <t>ED00010302</t>
  </si>
  <si>
    <t>ED00010309</t>
  </si>
  <si>
    <t>ED00010275</t>
  </si>
  <si>
    <t>ED00010595</t>
  </si>
  <si>
    <t>ED00010527</t>
  </si>
  <si>
    <t>ED00010533</t>
  </si>
  <si>
    <t>ED00009881</t>
  </si>
  <si>
    <t>INSTITUTO POLITECNICO LOYOLA</t>
  </si>
  <si>
    <t>CXP00096365</t>
  </si>
  <si>
    <t>L-28622/2020</t>
  </si>
  <si>
    <t>414012601</t>
  </si>
  <si>
    <t>FUNDACION CENTRO NUESTRA</t>
  </si>
  <si>
    <t>CXP00077908</t>
  </si>
  <si>
    <t>L-12011-2018</t>
  </si>
  <si>
    <t>422002041</t>
  </si>
  <si>
    <t>CXP00086863</t>
  </si>
  <si>
    <t>L-4204/2019</t>
  </si>
  <si>
    <t>423000449</t>
  </si>
  <si>
    <t>TRANSFERENCIA A INSTS. QUE TIENE CONVENIO CON MINERD</t>
  </si>
  <si>
    <t>CXP00086862</t>
  </si>
  <si>
    <t>L-4171/2019</t>
  </si>
  <si>
    <t>430006009</t>
  </si>
  <si>
    <t>TRANSFERENCIA A LAS INSTITUCIONES QUE TIENEN CONVENIO CON EL MINERD</t>
  </si>
  <si>
    <t>CXP00103940</t>
  </si>
  <si>
    <t>OFIC. DEP N°100/2021</t>
  </si>
  <si>
    <t>430022829</t>
  </si>
  <si>
    <t>CXP00103939</t>
  </si>
  <si>
    <t>LIB.2851-1/2021.</t>
  </si>
  <si>
    <t>INSTITUTO PANAMERICANO DE GEOGRAFIA E HISTORIA</t>
  </si>
  <si>
    <t>CXP00096363</t>
  </si>
  <si>
    <t>L-28635/2020</t>
  </si>
  <si>
    <t>CXP00096385</t>
  </si>
  <si>
    <t>L-5163/2020</t>
  </si>
  <si>
    <t>430067662</t>
  </si>
  <si>
    <t>TRANSFERENCIA A LOS CENTROS DE MAXIMA EXCELENCIA,INST.PUBLICAS</t>
  </si>
  <si>
    <t>MIED-14721</t>
  </si>
  <si>
    <t>LIB.8146-1</t>
  </si>
  <si>
    <t>430079669</t>
  </si>
  <si>
    <t>FUNDACION OCOA DE PIE, INC.</t>
  </si>
  <si>
    <t>PI006979</t>
  </si>
  <si>
    <t>OFICIO #1041</t>
  </si>
  <si>
    <t>430090751</t>
  </si>
  <si>
    <t>FUNDACION MAURICIO BAEZ, INC</t>
  </si>
  <si>
    <t>CXP00107999</t>
  </si>
  <si>
    <t>OF.DEP N°00506-2021</t>
  </si>
  <si>
    <t>DISTRITO 04-01 CAMBITA</t>
  </si>
  <si>
    <t>S00490</t>
  </si>
  <si>
    <t>ASOCIACION DE PASTORES EVANGELICOS PEDERNALES</t>
  </si>
  <si>
    <t>CXP00006270</t>
  </si>
  <si>
    <t>L-17434-2012</t>
  </si>
  <si>
    <t>210112001000000000</t>
  </si>
  <si>
    <t>406011021</t>
  </si>
  <si>
    <t>CORPORACION DE ACUEDUCTO Y ALCANTARILLADO DE MOCA</t>
  </si>
  <si>
    <t>CXP00061340</t>
  </si>
  <si>
    <t>ACUERDO 0599-1</t>
  </si>
  <si>
    <t>1ERA PARTIDA SEGÚN ACUERDO</t>
  </si>
  <si>
    <t>2015-0599</t>
  </si>
  <si>
    <t>TRANSFERENCIAS REGIONALES-MINERD</t>
  </si>
  <si>
    <t>210112002000000000</t>
  </si>
  <si>
    <t>CONGREGACION DE LA MISION DE SAN VICENTE DE PAUL EN REP.DOM.</t>
  </si>
  <si>
    <t>2022-0001</t>
  </si>
  <si>
    <t>INSTITUTO NACIONAL DE ATENCIÓN INTEGRAL A LA PRIMERA INFANCIA INAIPI</t>
  </si>
  <si>
    <t>CXP00128906</t>
  </si>
  <si>
    <t>TRAM.58 Y DE-24-2024</t>
  </si>
  <si>
    <t>210701090000000000</t>
  </si>
  <si>
    <t xml:space="preserve"> Ministerio De Educacion RD, Transf. FEA</t>
  </si>
  <si>
    <t>PI020587</t>
  </si>
  <si>
    <t>OFICIO DGGF. N°262</t>
  </si>
  <si>
    <t>JUAN  FRANCISCO RAMOS</t>
  </si>
  <si>
    <t>JAVIEL ELENA MORALES</t>
  </si>
  <si>
    <t>PI027800</t>
  </si>
  <si>
    <t>DRI-31-2024</t>
  </si>
  <si>
    <t>ANTONIA DE LOS ANGELES GIL VELEZ</t>
  </si>
  <si>
    <t>ALTAGRACIA RAMIREZ COLON</t>
  </si>
  <si>
    <t>ALLEN EDGARDO PEREZ FERNANDEZ</t>
  </si>
  <si>
    <t>DEBORAH GUILLEN PAULINO</t>
  </si>
  <si>
    <t>TELECABLE DEL CARIBE, SRL.</t>
  </si>
  <si>
    <t>ESTRELA  TELECOM, SRL.</t>
  </si>
  <si>
    <t>CXP00128834</t>
  </si>
  <si>
    <t>CXP00128836</t>
  </si>
  <si>
    <t>CXP00128837</t>
  </si>
  <si>
    <t>CXP00128846</t>
  </si>
  <si>
    <t>CXP00128847</t>
  </si>
  <si>
    <t>CXP00128848</t>
  </si>
  <si>
    <t>CXP00128849</t>
  </si>
  <si>
    <t>CXP00128850</t>
  </si>
  <si>
    <t>CXP00128852</t>
  </si>
  <si>
    <t>CXP00128854</t>
  </si>
  <si>
    <t>CXP00128855</t>
  </si>
  <si>
    <t>CXP00128859</t>
  </si>
  <si>
    <t>CXP00128860</t>
  </si>
  <si>
    <t>CXP00128863</t>
  </si>
  <si>
    <t>CXP00128866</t>
  </si>
  <si>
    <t>CXP00128867</t>
  </si>
  <si>
    <t>B1500000291</t>
  </si>
  <si>
    <t>CXP00128868</t>
  </si>
  <si>
    <t>CXP00128869</t>
  </si>
  <si>
    <t>CXP00128870</t>
  </si>
  <si>
    <t>B1500000294</t>
  </si>
  <si>
    <t>CXP00128873</t>
  </si>
  <si>
    <t>CXP00128880</t>
  </si>
  <si>
    <t>CXP00128881</t>
  </si>
  <si>
    <t>CXP00128882</t>
  </si>
  <si>
    <t>CXP00128883</t>
  </si>
  <si>
    <t>CXP00128884</t>
  </si>
  <si>
    <t>CXP00128885</t>
  </si>
  <si>
    <t>B1500000289</t>
  </si>
  <si>
    <t>PI027778</t>
  </si>
  <si>
    <t>DIE Oficio No.383-23</t>
  </si>
  <si>
    <t>PI027779</t>
  </si>
  <si>
    <t>DOP-473-2023</t>
  </si>
  <si>
    <t>PI027781</t>
  </si>
  <si>
    <t>OFIC.DRI-02/2024</t>
  </si>
  <si>
    <t>PI027783</t>
  </si>
  <si>
    <t>DIE-381-2023</t>
  </si>
  <si>
    <t>PI027784</t>
  </si>
  <si>
    <t>OFIC.#DIE-369/2023</t>
  </si>
  <si>
    <t>PI027785</t>
  </si>
  <si>
    <t>OFIC-DIE N.º.-005-24</t>
  </si>
  <si>
    <t>PI027786</t>
  </si>
  <si>
    <t>DGGM-001-2024</t>
  </si>
  <si>
    <t>PI027787</t>
  </si>
  <si>
    <t>DRI-03-2024</t>
  </si>
  <si>
    <t>PI027788</t>
  </si>
  <si>
    <t>DIE-376-2023</t>
  </si>
  <si>
    <t>PI027791</t>
  </si>
  <si>
    <t>OFIC-DIE Nº.-382-202</t>
  </si>
  <si>
    <t>CXP00128890</t>
  </si>
  <si>
    <t>DGES-032-2024</t>
  </si>
  <si>
    <t>CXP00128891</t>
  </si>
  <si>
    <t>DGSE.15-2024</t>
  </si>
  <si>
    <t>PI027794</t>
  </si>
  <si>
    <t>OFIC-OGI N.º.-725-23</t>
  </si>
  <si>
    <t>PI027795</t>
  </si>
  <si>
    <t>PNH No. 037-2024</t>
  </si>
  <si>
    <t>PI027796</t>
  </si>
  <si>
    <t>OFIC-DRI 26-24 VIATI</t>
  </si>
  <si>
    <t>PI027797</t>
  </si>
  <si>
    <t>DIE-384-2023</t>
  </si>
  <si>
    <t>PI027798</t>
  </si>
  <si>
    <t>Ofic. No.DGEE 375/24</t>
  </si>
  <si>
    <t>JOHANNERY ALEXANDRA LORA LOPEZ</t>
  </si>
  <si>
    <t>Columna3</t>
  </si>
  <si>
    <t>Columna4</t>
  </si>
  <si>
    <t>Columna5</t>
  </si>
  <si>
    <t>Columna6</t>
  </si>
  <si>
    <t>Mayor</t>
  </si>
  <si>
    <t>Auxiliar</t>
  </si>
  <si>
    <t>Cuentas Por Pagar Proveedores</t>
  </si>
  <si>
    <t>Transf. por Pagar a Instituciones Publicas</t>
  </si>
  <si>
    <t>Cuenta Por Pagar Servicios Generales</t>
  </si>
  <si>
    <t>Cuenta Por Pagar Aportes Corrientes.</t>
  </si>
  <si>
    <t>Transferencia corriente por Pagar/Regionales, Distritos y Ce</t>
  </si>
  <si>
    <t>Cuentas Por Pagar Contratos</t>
  </si>
  <si>
    <t>Retencion por Pagar  de Impuesto Retenido</t>
  </si>
  <si>
    <t>Colegio Dominicano de Ingenieros, Arquitectos Agrimensores</t>
  </si>
  <si>
    <t>Otros Pasivos Por Pagar A Corto Plazo</t>
  </si>
  <si>
    <t>Reposicion/Reposicion Cajas Chicas/Fondos</t>
  </si>
  <si>
    <t>Cuenta Por Pagar Sueldos/Pension Alimenticia</t>
  </si>
  <si>
    <t>Transferencias Fondo-FEA-CxP- Por Excepción a Rendir TN</t>
  </si>
  <si>
    <t/>
  </si>
  <si>
    <t>Cuenta Por Pagar Sueldos/Salarios  Por Pagar</t>
  </si>
  <si>
    <t>Fondos De Caja Chica</t>
  </si>
  <si>
    <t>Retencion Impuesto Sobre La Renta Empleados</t>
  </si>
  <si>
    <t>Retención por Pagos a Proveedores del Estado</t>
  </si>
  <si>
    <t>Cuenta Por Pagar Sueldos/Descuentos  Seguro de Vida</t>
  </si>
  <si>
    <t>TRANSF.DE RECURSOS A LA REGIONAL 04-00 SAN CRISTOBAL,</t>
  </si>
  <si>
    <t>DIETAS</t>
  </si>
  <si>
    <t>TRANSF. A LAS REG. POR TRANSPORTE</t>
  </si>
  <si>
    <t>INSTALACION DE INTERNET, A 4 ESCUELAS:PSEISS GUARICANO, TROP</t>
  </si>
  <si>
    <t>SERV INST INTERNET SEGUN OFICIO,OFC.DGA.07-2024</t>
  </si>
  <si>
    <t>VIATICOS  DIR. RELACIONES INTERNACIONALES, D.R.I.308-2023</t>
  </si>
  <si>
    <t>PEAJES</t>
  </si>
  <si>
    <t>OFIC- DGA-GDA N.º.-2658/2023 VIATICOS</t>
  </si>
  <si>
    <t>VIATICOS A ALLEN PEREZ, DEL DEPARTAMENTO DE EVENTOS, ESTU</t>
  </si>
  <si>
    <t>VIATICOS A DEBORA GUILLEN, DEL DEPARTAMENTO DE EVENTOS, ESTU</t>
  </si>
  <si>
    <t>OFIC- EV-258-2023 VIATICOS  EMPLEADOS</t>
  </si>
  <si>
    <t>PAGO SERVICIO DE INTERNET A 35 ESCUELAS</t>
  </si>
  <si>
    <t>SERV.INTERNET DICIEMBRE SEDE CENTRAL Y CENTRO EDUC14</t>
  </si>
  <si>
    <t>SERV. DE INTERNET CTA.12486293 CORRESP. DIC/2023</t>
  </si>
  <si>
    <t>SERV. DE ACTO DE COMPROBACION</t>
  </si>
  <si>
    <t>APORTE PARA TRANSPORTE A LAS 18 REG. POR TALLERES DE CAPACIT</t>
  </si>
  <si>
    <t>VIATICOS AL PERSONAL DE TRANSPORTACION, EN ESTOS VIAJES SE T</t>
  </si>
  <si>
    <t>REGISTRO DE GASTOS AÑOS 2023</t>
  </si>
  <si>
    <t xml:space="preserve"> PAGO VIATICOS</t>
  </si>
  <si>
    <t>PAGO POR SERVICIO DEINTERNET A 258 ESCUELAS</t>
  </si>
  <si>
    <t>SERV. INTERNET MES DE DICIEMBRE 2023, FLOTAS</t>
  </si>
  <si>
    <t>Direccion Tecnica</t>
  </si>
  <si>
    <t>VIATICOS Y PEAJES</t>
  </si>
  <si>
    <t>VIATICOS DE SUPERVISION EDUCATIVA</t>
  </si>
  <si>
    <t>VIATICOS Y PEAJE DIR. GRAL. DE MANT. DE INFRAEST. ESCOLAR</t>
  </si>
  <si>
    <t>VIATICOS P/LOS TECNICOS QUE REALIZARON LAS VISITAS A LAS DIF</t>
  </si>
  <si>
    <t>PAGO DE VIATICOS, EN JUAN DOLIO</t>
  </si>
  <si>
    <t>VIATICOS DIVISION DE RES. DE CONFLICTOS LABORALES</t>
  </si>
  <si>
    <t>PAGO DE PEAJE</t>
  </si>
  <si>
    <t>OFIC- DGA N.º.-031-2024 SERVICIOS DE INTERNET ASIMETRICO</t>
  </si>
  <si>
    <t>PEAJE,  DIR. DE MANTENIMIENTO ESCOLAR</t>
  </si>
  <si>
    <t>TRANSF. PARA PAGO DE TRNASPOR A TECNICO DIR. GRAL. SUP EDUC.</t>
  </si>
  <si>
    <t>TRANSPORTE A EVALUADORES DEL PREMIO A LA CALIDAD EDUCATIVA (</t>
  </si>
  <si>
    <t>VIATICOS DE LEVANTAMIENTO DE TERRENOS EN EL INERIOR DEL PAIS</t>
  </si>
  <si>
    <t>SERV. DE INSTALACION DE CAMPOS VIRTUALES A 5 ESCUELAS</t>
  </si>
  <si>
    <t>SERVICIO DE INTERNET ASIMETRICO 30/20,MB-IP INCLUIDO RENTA M</t>
  </si>
  <si>
    <t>INSTALACION DE CAMPO VIRTUAL e INTERNET A 11 ESCUELAS, TELEC</t>
  </si>
  <si>
    <t>TRANSFERENCIA REGIONAL 12 HIGUEY, PARA SEMINARIO</t>
  </si>
  <si>
    <t>SERVICIO MES DE ENERO 2024</t>
  </si>
  <si>
    <t>SERVICIO DE ADMINSITRACION DE CONECTIVIDAD PARA 8 LOCALIDADE</t>
  </si>
  <si>
    <t>NOTARIZACION Y LEGALIZACION</t>
  </si>
  <si>
    <t>VIATICOS Y PEAJE A LA DIR. GRAL DE MANT. DE INFRAEST ESC.</t>
  </si>
  <si>
    <t>PAGO VIATICO Y PEAJE A LA DIR. GRAL. DE COMUN. REL. PUB.</t>
  </si>
  <si>
    <t>VIATICOS Y PEAJE , DEL PERSONAL, DE LA DIRECCION DE GESTION</t>
  </si>
  <si>
    <t>INSTALACION DE CAMPOS VIRTUALES</t>
  </si>
  <si>
    <t>PAGO RETROACTIVO DE LA INSTALACION DE INFRAEST. 91 ESCUELAS</t>
  </si>
  <si>
    <t>SERV. INTERNET ASIMETRICO A ESC UBICADA EN LA FE STO DGO</t>
  </si>
  <si>
    <t>PAGO RETROACTIVO DE INSTAL. DE EXTENSION RED LAND A 10 ESC</t>
  </si>
  <si>
    <t xml:space="preserve"> SERVICIO DE INSTALACION DE INTERNET</t>
  </si>
  <si>
    <t>SERVICIO DE DESECHOS SOLIDOS</t>
  </si>
  <si>
    <t>PAGO POR INSTALACION Y SERVICIOS PROFESIONALES DE 6 MEDIA CO</t>
  </si>
  <si>
    <t>SERVICIO DE RECOGIDA DE BASURA DEL AYUNT.MUNIC.DE YAGUATE</t>
  </si>
  <si>
    <t>INTERNET ASIMETRICO A SEIS (6) ESCUELAS P/EL CONCURSO DE MIN</t>
  </si>
  <si>
    <t>SERV DE RECOLECCION DESECHOS SOLIDOS CORRESP. ENE/24</t>
  </si>
  <si>
    <t>SERV. RECOLCCION DESECHOS SOLIDOS  NOVIEMBRE-DICIEMBRE 2023</t>
  </si>
  <si>
    <t>RECOLECCION DE DESECHOS SOLIDOS, MES DE DICIEMBRE 2023</t>
  </si>
  <si>
    <t>SERVICIOS DE RECOLECCION DE DESECHOS SOLIDOS</t>
  </si>
  <si>
    <t>RECOLECCION DE DESECHOS SOLIDOS, MES DE ENERO 2024</t>
  </si>
  <si>
    <t>VIATICOS AL PERSONAL, DEL DEPARTAMENTO DE PATRIMONIO</t>
  </si>
  <si>
    <t>VIATICOS P/EL PERSONAL QUE PARTICIPO EN EL SEMINARIO INTERNA</t>
  </si>
  <si>
    <t>RENOVACION POLIZA 2-2-502-0169342</t>
  </si>
  <si>
    <t>INSTALACION Y SERVICIO INTERNET A LAS ESCUELAS, ALTICE DOMIN</t>
  </si>
  <si>
    <t>SERVICIO DE INTERNET 26/11/2023-25/12/2023</t>
  </si>
  <si>
    <t>P/anular Facts. CONTR. 0078/2023-01 y 02 por error en monto</t>
  </si>
  <si>
    <t>OFIC-DPCAF N.º.-245-2023 VIATICOS, DESCARGOS ACTIVOS FIJOS</t>
  </si>
  <si>
    <t>SERV. DE INSTALACION DE INTERNET 20 CENTROS EDUCT.</t>
  </si>
  <si>
    <t>SERV DE INSTALACION  DE CAMPO VIRTUAL DE INTERNET</t>
  </si>
  <si>
    <t>SERV. DE INSTALACION DE INTERNET  A 2 ESCUELAS</t>
  </si>
  <si>
    <t>SERVICIOS DE INTERNET A 65 CENTROS EDUCATIVOS</t>
  </si>
  <si>
    <t>SERV. DE INSTALACION DE INTERNET  A 18 CENTROS EDUCATIVO</t>
  </si>
  <si>
    <t>OFIC-DGEA N.º.-377-2023 DESEMBOLSO GASTOS ACT. ESCUELAS LABO</t>
  </si>
  <si>
    <t>OFIC-DEC N.º.-441-2023 REEMBOLSO GASTO PEAJE</t>
  </si>
  <si>
    <t>INSTALACION DE CAMPOS VIRTUALES E INTERNET, 40 CENTROS EDUCA</t>
  </si>
  <si>
    <t>SERV. DE INSTALACION NET Y CAMPOS VIRTUALES A VARIOS CENTROS</t>
  </si>
  <si>
    <t>OFIC-DGA N.º.-048-2024 SERV. INTERNET ENERO 2024</t>
  </si>
  <si>
    <t>SERVICIO DE AGUA POTABLE, MES DE ENERO 2024</t>
  </si>
  <si>
    <t>OFIC-DGA N.º.-066-2024 SERVICIO DE INTERNET ASIMETRICO</t>
  </si>
  <si>
    <t>INSTALACION DE EQUIPOS ADICIONALES</t>
  </si>
  <si>
    <t>RECOLECCION DE RESIDUOS SOLIDOS</t>
  </si>
  <si>
    <t>OFIC-DGA N.º.-063-2024 SERVICIO DE INTERNET ASIMETRICO SEDE</t>
  </si>
  <si>
    <t>SERV. DE ASEO URBANO CORRESP. ENERO/2024</t>
  </si>
  <si>
    <t>OFIC-DGA N.º.-046-2024 RECOLECCION DESECHOS SOLIDOS ENERO 24</t>
  </si>
  <si>
    <t>PAGO SERVICIO DE RECOLECCION  DE DESECHOS SOLIDOS</t>
  </si>
  <si>
    <t>TRANSPORTE Y ALIMENTACION AL PERSONAL TECNICO DISTRITAL QUE</t>
  </si>
  <si>
    <t>INSTALACION DE CAMPOS VIRTUALES E INTERNET</t>
  </si>
  <si>
    <t>OFIC-DGA N.º.-99-2024 INSTALACION DE CAMPOS VIRTUALES A 5 ES</t>
  </si>
  <si>
    <t>OFIC-DGA N.º.-095-2024 SERVICIO DE AGUA POTABLE</t>
  </si>
  <si>
    <t>PAGO ASEO URBANO</t>
  </si>
  <si>
    <t>PARTICIPACION COMO CONFERENCISTA EN LA CONFERENCIA INSPIRACI</t>
  </si>
  <si>
    <t>SERV ENERGIA ELECT BASICA ALT. BRITO NO.2 CORRESP. ENE/24</t>
  </si>
  <si>
    <t>SERV ENERGIA ELECT MARCELINA ENCARNACION CORREP. ENE/24</t>
  </si>
  <si>
    <t>SERV ENERGIA ELECT BERCA MOREL CASTILLO 2 CORRESP. ENE/24</t>
  </si>
  <si>
    <t>SERV ENERGIA ELECT ELENA POOL-JV CORRESP. ENE/24</t>
  </si>
  <si>
    <t>SERV ENERGIA ELECT ALT. MEDINA DE BRITO CORRESP. ENE/24</t>
  </si>
  <si>
    <t>SERV ENERGIA ELECT ROSA ANDERSON CORRESP. ENE/24</t>
  </si>
  <si>
    <t>SERV ENERGIA ELECT BARBACO-PORTILLO CORRESP. ENE/24</t>
  </si>
  <si>
    <t>SERV ENERGIA ELECT LA BARBACOA CORRESP. ENE/24</t>
  </si>
  <si>
    <t>SERV ENERGIA ELECT ESTRELLA MARIA JESURUM CORRESP. ENE/24</t>
  </si>
  <si>
    <t>SERV ENERGIA ELECT BATEY LA HORMIGA  CORRESP. ENE/24</t>
  </si>
  <si>
    <t>SERV ENERGIA ELECT BERCA MOREL CASTILLO CORRESP. ENE/24</t>
  </si>
  <si>
    <t>SERV ENERGIA ELECT LA GUAZARA CORRESP. ENE/24</t>
  </si>
  <si>
    <t>SERV ENERGIA ELECT BASICA EL CAFE CORRESP. ENE/24</t>
  </si>
  <si>
    <t>SERV ENERGIA ELECT ARROYO CHICO CORRESP. ENE/24</t>
  </si>
  <si>
    <t>SERV ENERGIA ELECT ARROLLO SULDIDO CORRESP. ENE/24</t>
  </si>
  <si>
    <t>PRESENTACION NACIONAL DE BUENAS PRACTICAS DOCENTES EN INNOVA</t>
  </si>
  <si>
    <t>VIÁTICO FUERA DEL PAIS</t>
  </si>
  <si>
    <t>OFIC-DIE N.º.-005-2024 VIATICOS RUTA PARA CAPACITACION A EST</t>
  </si>
  <si>
    <t>OFIC-DIE Nº.-382-2023 VIATICOS P/EQUIPO OBSERVADOR DEL PROCE</t>
  </si>
  <si>
    <t>SERVICIO DE AGUA POTABLE, MES DE DICIEMBRE 203</t>
  </si>
  <si>
    <t>SERVICIO DE ENERGIA ELECTRICA,CORRESP. MES DE ENERO 2024</t>
  </si>
  <si>
    <t>PAGO INSTALACION DE INTERNET ESC. NUETRA SEÑORA DEL CARMEN</t>
  </si>
  <si>
    <t>OFIC-DGA #134-2024 SERVICIO AGUA POTABLE ENERO 2024</t>
  </si>
  <si>
    <t>SERV. INSTALACION INTERNET FE Y ESPERANZA</t>
  </si>
  <si>
    <t>SERV. INSTALACION INTERNET ANTIGUA Y BARBUDA</t>
  </si>
  <si>
    <t>OFIC-DGA #129-2024 INST. INTERNET ESCUELA DR. JOSE FRANCISCO</t>
  </si>
  <si>
    <t>SERV. INSTALACION INTERNET MANUEL ANTONIO PATIN MACEO</t>
  </si>
  <si>
    <t>OFIC-DGA #129-2024 INST. INTERNET ESCUELA NIDO DE AMOR</t>
  </si>
  <si>
    <t>SERV. INSTALACION INTERNET NUEVA ESTRELLA</t>
  </si>
  <si>
    <t>PAGO INTERNET ASIMETRICO</t>
  </si>
  <si>
    <t>SERVICIO DE INTERNET, MES DE ENERO 2023</t>
  </si>
  <si>
    <t>SERV INST INTERNET SEGUN OFICIO,OFC.DGA.114-2024</t>
  </si>
  <si>
    <t>SERVICIO DE ENERGIA ELECTRICA, MES DE ENERO 2024</t>
  </si>
  <si>
    <t>OFIC-DGA 117-2024  SERV. ENERG. ELECT. ENERO 2024 (LOTE 3)</t>
  </si>
  <si>
    <t>PAGO DE SERVICIOS DE ENERGIA ELECTRICA DE (EDENORTE)</t>
  </si>
  <si>
    <t>SERVICIO DE INTERNET, MES DE NOVIEMBRE 2023</t>
  </si>
  <si>
    <t>SERVICIO DE INTERNET A 49 ESCUELAS, CORRESP.MES D OCTUBRE 23</t>
  </si>
  <si>
    <t>VIAJE REALIZADO A LA CIUDAD BARRANQUILLA, COLOMBIA, 06 AL 10</t>
  </si>
  <si>
    <t>SERVICIO DE INTERNET, MES DE ENERO 2024</t>
  </si>
  <si>
    <t>OFIC-DGA 102-2024 INSTALACION DE CABLEADO</t>
  </si>
  <si>
    <t>OFIC-DGA 102-2024 INSTALACION CAB. ESC. MARICAO</t>
  </si>
  <si>
    <t>TRANSFERENCIA A LA REGIONAL 17- MONTE PLATA</t>
  </si>
  <si>
    <t>OFIC-DGA 102-2024  SERV. INTERNET ENERO 2024 ESC. MATA GORDA</t>
  </si>
  <si>
    <t>OFIC-DGA 102-2024 SERV. INTERN. ENERO 2024. ESC. MARICAO</t>
  </si>
  <si>
    <t>OFIC-OGI N.º.-725-2023 VIATICOS DIRECCION DE AVALUO INMOBILI</t>
  </si>
  <si>
    <t>OFIC-DRI 26-24 VIATICOS FUERA DEL PAIS</t>
  </si>
  <si>
    <t>PAGO DE TRANSPORTE DIR.GENE SUPER EDU OFC.DGSE.15-2024</t>
  </si>
  <si>
    <t>ENERO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</si>
</sst>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0" x14ac:knownFonts="1">
    <font>
      <sz val="11"/>
      <color theme="1"/>
      <name val="Calibri"/>
      <family val="2"/>
      <scheme val="minor"/>
    </font>
    <font>
      <sz val="11"/>
      <color theme="1"/>
      <name val="Calibri"/>
      <family val="2"/>
      <scheme val="minor"/>
    </font>
    <font>
      <sz val="9"/>
      <color theme="1"/>
      <name val="Bookman Old Style"/>
      <family val="1"/>
    </font>
    <font>
      <b/>
      <sz val="9"/>
      <color theme="1"/>
      <name val="Bookman Old Style"/>
      <family val="1"/>
    </font>
    <font>
      <sz val="11"/>
      <color rgb="FF000000"/>
      <name val="Calibri"/>
      <family val="2"/>
      <scheme val="minor"/>
    </font>
    <font>
      <sz val="9"/>
      <color rgb="FF000000"/>
      <name val="Bookman Old Style"/>
      <family val="1"/>
    </font>
    <font>
      <sz val="9"/>
      <name val="Bookman Old Style"/>
      <family val="1"/>
    </font>
    <font>
      <sz val="9"/>
      <color theme="1"/>
      <name val="Calibri"/>
      <family val="2"/>
      <scheme val="minor"/>
    </font>
    <font>
      <b/>
      <sz val="9"/>
      <color rgb="FF000000"/>
      <name val="Bookman Old Style"/>
      <family val="1"/>
    </font>
    <font>
      <sz val="8"/>
      <name val="Calibri"/>
      <family val="2"/>
      <scheme val="minor"/>
    </font>
  </fonts>
  <fills count="4">
    <fill>
      <patternFill patternType="none"/>
    </fill>
    <fill>
      <patternFill patternType="gray125"/>
    </fill>
    <fill>
      <patternFill patternType="solid">
        <fgColor theme="8" tint="0.39997558519241921"/>
        <bgColor indexed="64"/>
      </patternFill>
    </fill>
    <fill>
      <patternFill patternType="solid">
        <fgColor theme="9" tint="0.79998168889431442"/>
        <bgColor indexed="64"/>
      </patternFill>
    </fill>
  </fills>
  <borders count="13">
    <border>
      <left/>
      <right/>
      <top/>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top/>
      <bottom style="thin">
        <color indexed="64"/>
      </bottom>
      <diagonal/>
    </border>
    <border>
      <left/>
      <right/>
      <top style="thin">
        <color indexed="64"/>
      </top>
      <bottom/>
      <diagonal/>
    </border>
  </borders>
  <cellStyleXfs count="14">
    <xf numFmtId="0" fontId="0" fillId="0" borderId="0"/>
    <xf numFmtId="0" fontId="4"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63">
    <xf numFmtId="0" fontId="0" fillId="0" borderId="0" xfId="0"/>
    <xf numFmtId="0" fontId="2" fillId="0" borderId="0" xfId="0" applyFont="1"/>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39" fontId="3" fillId="2" borderId="1" xfId="0" applyNumberFormat="1" applyFont="1" applyFill="1" applyBorder="1" applyAlignment="1">
      <alignment horizontal="center" vertical="center"/>
    </xf>
    <xf numFmtId="0" fontId="5" fillId="0" borderId="2" xfId="1" applyFont="1" applyBorder="1" applyAlignment="1">
      <alignment vertical="center" wrapText="1"/>
    </xf>
    <xf numFmtId="0" fontId="5" fillId="0" borderId="3" xfId="1" applyFont="1" applyBorder="1" applyAlignment="1">
      <alignment horizontal="center" vertical="center" wrapText="1"/>
    </xf>
    <xf numFmtId="0" fontId="5" fillId="0" borderId="3" xfId="1" applyFont="1" applyBorder="1" applyAlignment="1">
      <alignment horizontal="left" vertical="center" wrapText="1"/>
    </xf>
    <xf numFmtId="14" fontId="5" fillId="0" borderId="3" xfId="1" applyNumberFormat="1" applyFont="1" applyBorder="1" applyAlignment="1">
      <alignment horizontal="center" vertical="center" wrapText="1"/>
    </xf>
    <xf numFmtId="39" fontId="5" fillId="0" borderId="4" xfId="2" applyNumberFormat="1" applyFont="1" applyFill="1" applyBorder="1" applyAlignment="1">
      <alignment horizontal="right" vertical="center" wrapText="1"/>
    </xf>
    <xf numFmtId="0" fontId="5" fillId="0" borderId="5" xfId="1" applyFont="1" applyBorder="1" applyAlignment="1">
      <alignment vertical="center" wrapText="1"/>
    </xf>
    <xf numFmtId="0" fontId="5" fillId="0" borderId="6" xfId="1" applyFont="1" applyBorder="1" applyAlignment="1">
      <alignment horizontal="center" vertical="center" wrapText="1"/>
    </xf>
    <xf numFmtId="0" fontId="5" fillId="0" borderId="6" xfId="1" applyFont="1" applyBorder="1" applyAlignment="1">
      <alignment horizontal="left" vertical="center" wrapText="1"/>
    </xf>
    <xf numFmtId="14" fontId="5" fillId="0" borderId="6" xfId="1" applyNumberFormat="1" applyFont="1" applyBorder="1" applyAlignment="1">
      <alignment horizontal="center" vertical="center" wrapText="1"/>
    </xf>
    <xf numFmtId="39" fontId="5" fillId="0" borderId="7" xfId="2" applyNumberFormat="1" applyFont="1" applyFill="1" applyBorder="1" applyAlignment="1">
      <alignment horizontal="right" vertical="center" wrapText="1"/>
    </xf>
    <xf numFmtId="0" fontId="6" fillId="0" borderId="5" xfId="3" applyFont="1" applyBorder="1" applyAlignment="1">
      <alignment vertical="center" wrapText="1"/>
    </xf>
    <xf numFmtId="0" fontId="6" fillId="0" borderId="6" xfId="3" applyFont="1" applyBorder="1" applyAlignment="1">
      <alignment horizontal="center" vertical="center" wrapText="1"/>
    </xf>
    <xf numFmtId="14" fontId="6" fillId="0" borderId="6" xfId="3" applyNumberFormat="1" applyFont="1" applyBorder="1" applyAlignment="1">
      <alignment horizontal="center" vertical="center" wrapText="1"/>
    </xf>
    <xf numFmtId="0" fontId="6" fillId="0" borderId="6" xfId="3" applyFont="1" applyBorder="1" applyAlignment="1">
      <alignment horizontal="left" vertical="center" wrapText="1"/>
    </xf>
    <xf numFmtId="17" fontId="5" fillId="0" borderId="6" xfId="1" applyNumberFormat="1" applyFont="1" applyBorder="1" applyAlignment="1">
      <alignment horizontal="center" vertical="center" wrapText="1"/>
    </xf>
    <xf numFmtId="17" fontId="5" fillId="0" borderId="6" xfId="1" applyNumberFormat="1" applyFont="1" applyBorder="1" applyAlignment="1">
      <alignment horizontal="left" vertical="center" wrapText="1"/>
    </xf>
    <xf numFmtId="0" fontId="7" fillId="0" borderId="0" xfId="0" applyFont="1"/>
    <xf numFmtId="0" fontId="3" fillId="0" borderId="8" xfId="0" applyFont="1" applyBorder="1" applyAlignment="1">
      <alignment horizontal="center" wrapText="1"/>
    </xf>
    <xf numFmtId="0" fontId="3" fillId="0" borderId="9" xfId="0" applyFont="1" applyBorder="1" applyAlignment="1">
      <alignment horizontal="center" wrapText="1"/>
    </xf>
    <xf numFmtId="0" fontId="3" fillId="0" borderId="9" xfId="0" applyFont="1" applyBorder="1" applyAlignment="1">
      <alignment horizontal="left" wrapText="1"/>
    </xf>
    <xf numFmtId="14" fontId="3" fillId="0" borderId="9" xfId="0" applyNumberFormat="1" applyFont="1" applyBorder="1" applyAlignment="1">
      <alignment horizontal="center" vertical="center"/>
    </xf>
    <xf numFmtId="39" fontId="8" fillId="0" borderId="10" xfId="0" applyNumberFormat="1" applyFont="1" applyBorder="1" applyAlignment="1">
      <alignment horizontal="right"/>
    </xf>
    <xf numFmtId="0" fontId="7" fillId="0" borderId="0" xfId="0" applyFont="1" applyAlignment="1">
      <alignment horizontal="center"/>
    </xf>
    <xf numFmtId="39" fontId="7" fillId="0" borderId="0" xfId="2" applyNumberFormat="1" applyFont="1" applyAlignment="1">
      <alignment horizontal="right" wrapText="1"/>
    </xf>
    <xf numFmtId="44" fontId="7" fillId="0" borderId="0" xfId="2" applyFont="1" applyAlignment="1">
      <alignment horizontal="right" wrapText="1"/>
    </xf>
    <xf numFmtId="0" fontId="2" fillId="0" borderId="11" xfId="0" applyFont="1" applyBorder="1" applyAlignment="1">
      <alignment wrapText="1"/>
    </xf>
    <xf numFmtId="0" fontId="2" fillId="0" borderId="0" xfId="0" applyFont="1" applyAlignment="1">
      <alignment wrapText="1"/>
    </xf>
    <xf numFmtId="0" fontId="2" fillId="0" borderId="0" xfId="0" applyFont="1" applyAlignment="1">
      <alignment horizontal="center" vertical="center" wrapText="1"/>
    </xf>
    <xf numFmtId="43" fontId="2" fillId="0" borderId="0" xfId="4" applyFont="1" applyAlignment="1">
      <alignment wrapText="1"/>
    </xf>
    <xf numFmtId="0" fontId="2" fillId="0" borderId="0" xfId="0" applyFont="1" applyAlignment="1">
      <alignment horizontal="center" vertical="center"/>
    </xf>
    <xf numFmtId="39" fontId="2" fillId="0" borderId="0" xfId="4" applyNumberFormat="1" applyFont="1" applyAlignment="1">
      <alignment horizontal="center" vertical="center" wrapText="1"/>
    </xf>
    <xf numFmtId="0" fontId="2" fillId="0" borderId="0" xfId="0" applyFont="1" applyAlignment="1">
      <alignment horizontal="center" wrapText="1"/>
    </xf>
    <xf numFmtId="0" fontId="3" fillId="0" borderId="0" xfId="0" applyFont="1" applyAlignment="1">
      <alignment horizontal="center" wrapText="1"/>
    </xf>
    <xf numFmtId="0" fontId="3" fillId="0" borderId="0" xfId="0" applyFont="1" applyAlignment="1">
      <alignment wrapText="1"/>
    </xf>
    <xf numFmtId="0" fontId="2" fillId="0" borderId="11" xfId="0" applyFont="1" applyBorder="1" applyAlignment="1">
      <alignment horizontal="center" vertical="center" wrapText="1"/>
    </xf>
    <xf numFmtId="0" fontId="7" fillId="0" borderId="0" xfId="0" applyFont="1" applyAlignment="1">
      <alignment horizontal="right"/>
    </xf>
    <xf numFmtId="14" fontId="0" fillId="0" borderId="0" xfId="0" applyNumberFormat="1"/>
    <xf numFmtId="43" fontId="0" fillId="0" borderId="0" xfId="0" applyNumberFormat="1"/>
    <xf numFmtId="49" fontId="0" fillId="0" borderId="0" xfId="0" applyNumberFormat="1"/>
    <xf numFmtId="4" fontId="0" fillId="0" borderId="0" xfId="0" applyNumberFormat="1"/>
    <xf numFmtId="17" fontId="0" fillId="0" borderId="0" xfId="0" applyNumberFormat="1"/>
    <xf numFmtId="16" fontId="0" fillId="0" borderId="0" xfId="0" applyNumberFormat="1"/>
    <xf numFmtId="0" fontId="0" fillId="0" borderId="0" xfId="0" applyAlignment="1">
      <alignment wrapText="1"/>
    </xf>
    <xf numFmtId="49" fontId="0" fillId="0" borderId="0" xfId="0" applyNumberFormat="1" applyAlignment="1">
      <alignment horizontal="left"/>
    </xf>
    <xf numFmtId="49" fontId="0" fillId="0" borderId="0" xfId="0" applyNumberFormat="1" applyAlignment="1">
      <alignment horizontal="right"/>
    </xf>
    <xf numFmtId="0" fontId="0" fillId="0" borderId="0" xfId="0" quotePrefix="1"/>
    <xf numFmtId="43" fontId="0" fillId="0" borderId="0" xfId="13" applyFont="1"/>
    <xf numFmtId="49" fontId="0" fillId="3" borderId="0" xfId="0" applyNumberFormat="1" applyFill="1" applyAlignment="1">
      <alignment horizontal="left"/>
    </xf>
    <xf numFmtId="0" fontId="0" fillId="0" borderId="0" xfId="0" applyAlignment="1">
      <alignment horizontal="right"/>
    </xf>
    <xf numFmtId="43" fontId="2" fillId="0" borderId="0" xfId="4" applyFont="1" applyAlignment="1">
      <alignment horizontal="center" vertical="center"/>
    </xf>
    <xf numFmtId="43" fontId="2" fillId="0" borderId="12" xfId="4" applyFont="1" applyBorder="1" applyAlignment="1">
      <alignment horizontal="center" wrapText="1"/>
    </xf>
    <xf numFmtId="43" fontId="3" fillId="0" borderId="0" xfId="4" applyFont="1" applyAlignment="1">
      <alignment horizontal="center" wrapText="1"/>
    </xf>
    <xf numFmtId="43" fontId="2" fillId="0" borderId="0" xfId="4"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3" fillId="0" borderId="1" xfId="0" applyFont="1" applyBorder="1" applyAlignment="1">
      <alignment horizontal="center"/>
    </xf>
    <xf numFmtId="43" fontId="2" fillId="0" borderId="12" xfId="4" applyFont="1" applyBorder="1" applyAlignment="1">
      <alignment horizontal="center" vertical="center"/>
    </xf>
    <xf numFmtId="43" fontId="3" fillId="0" borderId="0" xfId="4" applyFont="1" applyAlignment="1">
      <alignment horizontal="center" vertical="center"/>
    </xf>
  </cellXfs>
  <cellStyles count="14">
    <cellStyle name="Millares" xfId="13" builtinId="3"/>
    <cellStyle name="Millares 2" xfId="4" xr:uid="{71500A93-1C12-40A9-B71B-56210BC1EC7A}"/>
    <cellStyle name="Millares 2 2" xfId="8" xr:uid="{32FD6E8F-ED3F-4BE8-8979-B36732E4E7B1}"/>
    <cellStyle name="Millares 2 3" xfId="12" xr:uid="{20BC763F-1E91-4EB6-82E1-52F6EFCC58A1}"/>
    <cellStyle name="Millares 3" xfId="5" xr:uid="{72621975-F6CF-4C6B-A117-307278BD3033}"/>
    <cellStyle name="Moneda 2" xfId="2" xr:uid="{AD881D51-E6BE-477D-99FF-94473F9E5013}"/>
    <cellStyle name="Normal" xfId="0" builtinId="0"/>
    <cellStyle name="Normal 2" xfId="1" xr:uid="{CA36701B-DF65-4F49-BB73-B27D3087072F}"/>
    <cellStyle name="Normal 2 2" xfId="3" xr:uid="{5C48A4AD-39D8-4A90-8DCE-21822A7F3FA6}"/>
    <cellStyle name="Normal 3" xfId="6" xr:uid="{67116A90-CD17-4A98-8EF4-B31B4DAE5B67}"/>
    <cellStyle name="Normal 3 2" xfId="7" xr:uid="{90C1CDDC-149B-4864-B6EB-2B8547B19507}"/>
    <cellStyle name="Normal 3 3" xfId="11" xr:uid="{CB9FBBE7-8839-43D2-9F17-B71833B0361E}"/>
    <cellStyle name="Normal 4" xfId="9" xr:uid="{4B316473-F909-4C89-AB5F-B147D1A94516}"/>
    <cellStyle name="Normal 5" xfId="10" xr:uid="{1E32617D-9A4F-4084-AD72-E7DC876B49A0}"/>
  </cellStyles>
  <dxfs count="57">
    <dxf>
      <font>
        <b/>
        <i val="0"/>
        <strike val="0"/>
        <condense val="0"/>
        <extend val="0"/>
        <outline val="0"/>
        <shadow val="0"/>
        <u val="none"/>
        <vertAlign val="baseline"/>
        <sz val="9"/>
        <color rgb="FF000000"/>
        <name val="Bookman Old Style"/>
        <family val="1"/>
        <scheme val="none"/>
      </font>
      <numFmt numFmtId="7" formatCode="#,##0.00_);\(#,##0.00\)"/>
      <alignment horizontal="right" vertical="bottom" textRotation="0" wrapText="0" indent="0" justifyLastLine="0" shrinkToFit="0" readingOrder="0"/>
      <border diagonalUp="0" diagonalDown="0" outline="0">
        <left style="thin">
          <color indexed="64"/>
        </left>
        <right/>
        <top style="thin">
          <color indexed="64"/>
        </top>
        <bottom style="double">
          <color indexed="64"/>
        </bottom>
      </border>
    </dxf>
    <dxf>
      <font>
        <b/>
        <i val="0"/>
        <strike val="0"/>
        <condense val="0"/>
        <extend val="0"/>
        <outline val="0"/>
        <shadow val="0"/>
        <u val="none"/>
        <vertAlign val="baseline"/>
        <sz val="9"/>
        <color theme="1"/>
        <name val="Bookman Old Style"/>
        <family val="1"/>
        <scheme val="none"/>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4" formatCode="#,##0.00"/>
    </dxf>
    <dxf>
      <numFmt numFmtId="4" formatCode="#,##0.00"/>
    </dxf>
    <dxf>
      <numFmt numFmtId="4" formatCode="#,##0.00"/>
    </dxf>
    <dxf>
      <numFmt numFmtId="4" formatCode="#,##0.00"/>
    </dxf>
    <dxf>
      <numFmt numFmtId="19" formatCode="d/m/yyyy"/>
    </dxf>
    <dxf>
      <numFmt numFmtId="19" formatCode="d/m/yyyy"/>
    </dxf>
    <dxf>
      <numFmt numFmtId="30" formatCode="@"/>
    </dxf>
    <dxf>
      <numFmt numFmtId="30" formatCode="@"/>
    </dxf>
    <dxf>
      <numFmt numFmtId="30" formatCode="@"/>
      <alignment horizontal="right" vertical="bottom" textRotation="0" wrapText="0" indent="0" justifyLastLine="0" shrinkToFit="0" readingOrder="0"/>
    </dxf>
    <dxf>
      <numFmt numFmtId="0" formatCode="General"/>
      <alignment horizontal="right" vertical="bottom" textRotation="0" wrapText="0" indent="0" justifyLastLine="0" shrinkToFit="0" readingOrder="0"/>
    </dxf>
    <dxf>
      <numFmt numFmtId="30" formatCode="@"/>
      <alignment horizontal="right" vertical="bottom" textRotation="0" wrapText="0" indent="0" justifyLastLine="0" shrinkToFit="0" readingOrder="0"/>
    </dxf>
    <dxf>
      <numFmt numFmtId="30" formatCode="@"/>
      <alignment horizontal="right" vertical="bottom" textRotation="0" wrapText="0" indent="0" justifyLastLine="0" shrinkToFit="0" readingOrder="0"/>
    </dxf>
    <dxf>
      <numFmt numFmtId="4" formatCode="#,##0.00"/>
    </dxf>
    <dxf>
      <numFmt numFmtId="4" formatCode="#,##0.00"/>
    </dxf>
    <dxf>
      <numFmt numFmtId="4" formatCode="#,##0.00"/>
    </dxf>
    <dxf>
      <numFmt numFmtId="19" formatCode="d/m/yyyy"/>
    </dxf>
    <dxf>
      <numFmt numFmtId="19" formatCode="d/m/yyyy"/>
    </dxf>
    <dxf>
      <numFmt numFmtId="30" formatCode="@"/>
    </dxf>
    <dxf>
      <numFmt numFmtId="30" formatCode="@"/>
    </dxf>
    <dxf>
      <numFmt numFmtId="0" formatCode="General"/>
      <alignment horizontal="right" vertical="bottom" textRotation="0" wrapText="0" indent="0" justifyLastLine="0" shrinkToFit="0" readingOrder="0"/>
    </dxf>
    <dxf>
      <numFmt numFmtId="30" formatCode="@"/>
      <alignment horizontal="right" vertical="bottom" textRotation="0" wrapText="0" indent="0" justifyLastLine="0" shrinkToFit="0" readingOrder="0"/>
    </dxf>
    <dxf>
      <numFmt numFmtId="0" formatCode="General"/>
      <alignment horizontal="right" vertical="bottom" textRotation="0" wrapText="0" indent="0" justifyLastLine="0" shrinkToFit="0" readingOrder="0"/>
    </dxf>
    <dxf>
      <numFmt numFmtId="30" formatCode="@"/>
      <alignment horizontal="right" vertical="bottom" textRotation="0" wrapText="0" indent="0" justifyLastLine="0" shrinkToFit="0" readingOrder="0"/>
    </dxf>
    <dxf>
      <numFmt numFmtId="30" formatCode="@"/>
      <alignment horizontal="right" vertical="bottom" textRotation="0" wrapText="0" indent="0" justifyLastLine="0" shrinkToFit="0" readingOrder="0"/>
    </dxf>
    <dxf>
      <numFmt numFmtId="0" formatCode="General"/>
    </dxf>
    <dxf>
      <numFmt numFmtId="35" formatCode="_(* #,##0.00_);_(* \(#,##0.00\);_(* &quot;-&quot;??_);_(@_)"/>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numFmt numFmtId="35" formatCode="_(* #,##0.00_);_(* \(#,##0.00\);_(* &quot;-&quot;??_);_(@_)"/>
    </dxf>
    <dxf>
      <numFmt numFmtId="35" formatCode="_(* #,##0.00_);_(* \(#,##0.00\);_(* &quot;-&quot;??_);_(@_)"/>
    </dxf>
    <dxf>
      <numFmt numFmtId="0" formatCode="General"/>
    </dxf>
    <dxf>
      <numFmt numFmtId="0" formatCode="General"/>
    </dxf>
    <dxf>
      <numFmt numFmtId="4" formatCode="#,##0.00"/>
    </dxf>
    <dxf>
      <numFmt numFmtId="4" formatCode="#,##0.00"/>
    </dxf>
    <dxf>
      <numFmt numFmtId="4" formatCode="#,##0.00"/>
    </dxf>
    <dxf>
      <numFmt numFmtId="19" formatCode="d/m/yyyy"/>
    </dxf>
    <dxf>
      <numFmt numFmtId="30" formatCode="@"/>
    </dxf>
    <dxf>
      <numFmt numFmtId="30" formatCode="@"/>
    </dxf>
    <dxf>
      <font>
        <b val="0"/>
        <i val="0"/>
        <strike val="0"/>
        <condense val="0"/>
        <extend val="0"/>
        <outline val="0"/>
        <shadow val="0"/>
        <u val="none"/>
        <vertAlign val="baseline"/>
        <sz val="9"/>
        <color rgb="FF000000"/>
        <name val="Bookman Old Style"/>
        <family val="1"/>
        <scheme val="none"/>
      </font>
      <numFmt numFmtId="7" formatCode="#,##0.00_);\(#,##0.00\)"/>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Bookman Old Style"/>
        <family val="1"/>
        <scheme val="none"/>
      </font>
      <numFmt numFmtId="19" formatCode="d/m/yy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strike val="0"/>
        <outline val="0"/>
        <shadow val="0"/>
        <u val="none"/>
        <vertAlign val="baseline"/>
        <sz val="9"/>
        <name val="Bookman Old Style"/>
        <family val="1"/>
        <scheme val="none"/>
      </font>
      <border diagonalUp="0" diagonalDown="0" outline="0">
        <left style="thin">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dxf>
    <dxf>
      <border outline="0">
        <bottom style="medium">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5994</xdr:row>
      <xdr:rowOff>0</xdr:rowOff>
    </xdr:from>
    <xdr:to>
      <xdr:col>7</xdr:col>
      <xdr:colOff>0</xdr:colOff>
      <xdr:row>6001</xdr:row>
      <xdr:rowOff>27518</xdr:rowOff>
    </xdr:to>
    <xdr:sp macro="" textlink="">
      <xdr:nvSpPr>
        <xdr:cNvPr id="2" name="CuadroTexto 1">
          <a:extLst>
            <a:ext uri="{FF2B5EF4-FFF2-40B4-BE49-F238E27FC236}">
              <a16:creationId xmlns:a16="http://schemas.microsoft.com/office/drawing/2014/main" id="{ACBDDFBB-B91C-422E-AE09-C40ABE318499}"/>
            </a:ext>
          </a:extLst>
        </xdr:cNvPr>
        <xdr:cNvSpPr txBox="1"/>
      </xdr:nvSpPr>
      <xdr:spPr>
        <a:xfrm>
          <a:off x="276225" y="1747856550"/>
          <a:ext cx="11566524" cy="1361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dminerd-my.sharepoint.com/personal/mario_gonzalez_minerd_gob_do/Documents/Escritorio/Reportes/Datos/Estados%20Financieros/2024/Estados%20Financieros%202024.xlsx" TargetMode="External"/><Relationship Id="rId1" Type="http://schemas.openxmlformats.org/officeDocument/2006/relationships/externalLinkPath" Target="https://rdminerd-my.sharepoint.com/personal/mario_gonzalez_minerd_gob_do/Documents/Escritorio/Reportes/Datos/Estados%20Financieros/2024/Estados%20Financiero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ignacion de Las Notas"/>
      <sheetName val="BG-DYNAMICS-ENERO-2024"/>
    </sheetNames>
    <sheetDataSet>
      <sheetData sheetId="0">
        <row r="396">
          <cell r="G396">
            <v>-5068077464.8199997</v>
          </cell>
        </row>
        <row r="399">
          <cell r="G399">
            <v>-1134481961.4300001</v>
          </cell>
        </row>
        <row r="403">
          <cell r="G403">
            <v>-2036416885.0999999</v>
          </cell>
        </row>
        <row r="538">
          <cell r="G538">
            <v>-63725013.060000002</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F07D935-F505-4E61-9397-101A15015147}" name="Tabla64" displayName="Tabla64" ref="B5:G5991" totalsRowCount="1" dataDxfId="55" totalsRowDxfId="53" headerRowBorderDxfId="56" tableBorderDxfId="54" totalsRowBorderDxfId="52" dataCellStyle="Normal 2 2">
  <autoFilter ref="B5:G5990" xr:uid="{DF07D935-F505-4E61-9397-101A15015147}"/>
  <sortState xmlns:xlrd2="http://schemas.microsoft.com/office/spreadsheetml/2017/richdata2" ref="B6:G5990">
    <sortCondition ref="F5:F5990"/>
  </sortState>
  <tableColumns count="6">
    <tableColumn id="1" xr3:uid="{D4CF3990-946B-4AE6-8174-4301549A9F12}" name="PROVEEDOR" totalsRowLabel="Total" dataDxfId="51" totalsRowDxfId="5" dataCellStyle="Normal 2 2"/>
    <tableColumn id="2" xr3:uid="{3CEC6901-A4B5-4B84-8716-C1C0668C9ADE}" name="RNC" dataDxfId="50" totalsRowDxfId="4" dataCellStyle="Normal 2 2"/>
    <tableColumn id="3" xr3:uid="{78FE77A0-6D3B-496B-A8DE-B7A3995F7808}" name="FACTURA" dataDxfId="49" totalsRowDxfId="3" dataCellStyle="Normal 2 2"/>
    <tableColumn id="4" xr3:uid="{E73E994D-5F4F-4D28-84E2-DD3C8251D334}" name="DETALLE" dataDxfId="48" totalsRowDxfId="2" dataCellStyle="Normal 2 2"/>
    <tableColumn id="5" xr3:uid="{451E0470-B3CB-4F70-9417-6F1169C3C8FC}" name="FECHA" dataDxfId="47" totalsRowDxfId="1" dataCellStyle="Normal 2 2"/>
    <tableColumn id="6" xr3:uid="{AD7D6E81-41DA-4CDF-B98C-901C719D9386}" name="MONTO EN $" totalsRowFunction="sum" dataDxfId="46" totalsRow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E62335F-DBE0-4B60-80FA-CF3919AF03F9}" name="Tabla3" displayName="Tabla3" ref="A1:H5809" totalsRowCount="1">
  <autoFilter ref="A1:H5808" xr:uid="{3E62335F-DBE0-4B60-80FA-CF3919AF03F9}"/>
  <tableColumns count="8">
    <tableColumn id="1" xr3:uid="{2DED2179-515F-444A-9F87-0A2DB10A74E1}" name="txtDimensionFocus" totalsRowLabel="Total" dataDxfId="45"/>
    <tableColumn id="3" xr3:uid="{51D4E8ED-D26D-4E02-A58D-9A60DBA2DA25}" name="txtVendorName"/>
    <tableColumn id="2" xr3:uid="{2DDFB1A9-0E8D-4335-9D5D-F75AEEF8C916}" name="txtAccountNum" dataDxfId="44"/>
    <tableColumn id="7" xr3:uid="{514F21D8-0FC7-4924-922B-A98295DE6A3E}" name="txtInvoice"/>
    <tableColumn id="8" xr3:uid="{8656C607-8C66-4B64-97E8-DE0C4BAC5AB4}" name="Descripcion"/>
    <tableColumn id="6" xr3:uid="{5F526586-EA23-41B7-B0F6-7D32757E4414}" name="txtTransDate" dataDxfId="43"/>
    <tableColumn id="9" xr3:uid="{9F430B1F-6015-4560-BA88-F285E456708D}" name="txtBalance" totalsRowFunction="sum" dataDxfId="42" totalsRowDxfId="41"/>
    <tableColumn id="5" xr3:uid="{1827D02A-80D7-4D56-A552-6D59B41DB493}" name="txtVoucher" dataDxfId="4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BEC8F3-3561-410C-AF35-B0005EECDBAD}" name="Tabla5" displayName="Tabla5" ref="S2:X7" totalsRowCount="1">
  <autoFilter ref="S2:X6" xr:uid="{06BEC8F3-3561-410C-AF35-B0005EECDBAD}"/>
  <sortState xmlns:xlrd2="http://schemas.microsoft.com/office/spreadsheetml/2017/richdata2" ref="S3:S6">
    <sortCondition ref="S2:S6"/>
  </sortState>
  <tableColumns count="6">
    <tableColumn id="1" xr3:uid="{2F20DF3E-2DD2-42F8-A058-D29E13801F7E}" name="Columna1"/>
    <tableColumn id="2" xr3:uid="{8ECEE68F-FA75-43E2-9CDD-B9C5F1C12DC9}" name="Columna2" dataDxfId="39" totalsRowDxfId="38">
      <calculatedColumnFormula>COUNTIF(Tabla19[txtDimensionFocus],Tabla5[[#This Row],[Columna1]])</calculatedColumnFormula>
    </tableColumn>
    <tableColumn id="3" xr3:uid="{EF5F8DAC-830F-48F1-9E08-A38D6EEA1E96}" name="Columna3" totalsRowFunction="sum" dataDxfId="37" totalsRowDxfId="36" dataCellStyle="Millares">
      <calculatedColumnFormula>SUMIF(Tabla19[txtDimensionFocus],Tabla5[[#This Row],[Columna1]],Tabla19[txtBalance])</calculatedColumnFormula>
    </tableColumn>
    <tableColumn id="4" xr3:uid="{6EE2B049-2DC5-428A-A21D-6B09FC822983}" name="Columna4" totalsRowFunction="sum" dataDxfId="35" totalsRowDxfId="34">
      <calculatedColumnFormula>SUBTOTAL(109,#REF!)</calculatedColumnFormula>
    </tableColumn>
    <tableColumn id="5" xr3:uid="{27416138-D07F-421E-AA2B-035CF4E4CBD8}" name="Columna5" totalsRowFunction="custom" totalsRowDxfId="33">
      <totalsRowFormula>+Tabla5[[#Totals],[Columna3]]+Tabla5[[#Totals],[Columna4]]</totalsRowFormula>
    </tableColumn>
    <tableColumn id="6" xr3:uid="{B2C6F8F1-EA69-4951-B021-ED18EBFCC615}" name="Columna6" dataDxfId="32">
      <calculatedColumnFormula>Tabla5[[#This Row],[Columna1]]=Tabla5[[#This Row],[Columna5]]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88DF357-BFE5-427C-94A0-697CC2F6A8B3}" name="Tabla19" displayName="Tabla19" ref="B13:J5999" totalsRowCount="1">
  <autoFilter ref="B13:J5998" xr:uid="{E88DF357-BFE5-427C-94A0-697CC2F6A8B3}"/>
  <tableColumns count="9">
    <tableColumn id="1" xr3:uid="{6DA4A370-6DB2-480D-9536-30CFB4D13EBF}" name="txtDimensionFocus" dataDxfId="31" totalsRowDxfId="30"/>
    <tableColumn id="13" xr3:uid="{83ED6B5B-E927-401E-8CE5-311B7EBEDD55}" name="Columna1" dataDxfId="29" totalsRowDxfId="28"/>
    <tableColumn id="3" xr3:uid="{04F2BFC2-A3F3-4AE8-BD8A-8539EA10774D}" name="txtVendorName" totalsRowFunction="count" dataDxfId="27"/>
    <tableColumn id="2" xr3:uid="{72A41476-4A6D-457E-A632-0B411625908D}" name="txtAccountNum" dataDxfId="26" totalsRowDxfId="25"/>
    <tableColumn id="6" xr3:uid="{E0515B3F-E2B7-4266-AE30-8C3776DE03EE}" name="txtInvoice" totalsRowFunction="count"/>
    <tableColumn id="7" xr3:uid="{8FD4A810-5081-40CF-A39C-9910CCB78211}" name="Columna3" totalsRowFunction="count"/>
    <tableColumn id="5" xr3:uid="{22A91D84-99CC-431D-AAD0-993FFE2FBD3F}" name="txtTransDate" dataDxfId="24" totalsRowDxfId="23"/>
    <tableColumn id="12" xr3:uid="{7ABF8837-1095-41F4-A284-D8D82D297812}" name="txtBalance" totalsRowFunction="sum" dataDxfId="22" totalsRowDxfId="21"/>
    <tableColumn id="4" xr3:uid="{1DC59BC4-FC6F-4EB5-A340-788562A9B1CB}" name="txtVoucher" dataDxfId="2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9D9ED4-0853-474A-9A37-4483A22744A3}" name="Tabla1" displayName="Tabla1" ref="B2:N7150" totalsRowCount="1">
  <autoFilter ref="B2:N7149" xr:uid="{5C9D9ED4-0853-474A-9A37-4483A22744A3}"/>
  <sortState xmlns:xlrd2="http://schemas.microsoft.com/office/spreadsheetml/2017/richdata2" ref="B3:N7149">
    <sortCondition ref="B2:B7149"/>
  </sortState>
  <tableColumns count="13">
    <tableColumn id="1" xr3:uid="{A8CC7B62-1B9F-4995-A442-DAFE1FDD3778}" name="txtDimensionFocus" dataDxfId="19" totalsRowDxfId="18"/>
    <tableColumn id="13" xr3:uid="{B9AC359A-AAB1-4F5F-8F37-824E57AA631A}" name="Columna1" dataDxfId="17" totalsRowDxfId="16">
      <calculatedColumnFormula>_xlfn.XLOOKUP(Tabla1[[#This Row],[txtDimensionFocus]],Tabla7[Columna1],Tabla7[Columna2])</calculatedColumnFormula>
    </tableColumn>
    <tableColumn id="2" xr3:uid="{F987653A-8E44-4C15-B606-1575E2E2D619}" name="txtAccountNum" dataDxfId="15" totalsRowDxfId="14"/>
    <tableColumn id="3" xr3:uid="{F9251DB9-4F7D-48AF-8694-14E6F34DC3E5}" name="txtVendorName"/>
    <tableColumn id="4" xr3:uid="{EB5F1E6E-8F44-498A-8269-75DB6FD84910}" name="txtVoucher"/>
    <tableColumn id="5" xr3:uid="{917CC0BB-AF79-4C0B-9AA1-09F65481A850}" name="txtTransDate" dataDxfId="13" totalsRowDxfId="12"/>
    <tableColumn id="6" xr3:uid="{270FBA1F-4825-47F1-8C64-C96D5DCE996F}" name="txtInvoice"/>
    <tableColumn id="7" xr3:uid="{BC39BF02-B445-443B-B632-22390383CBB4}" name="Descripcion"/>
    <tableColumn id="8" xr3:uid="{57A5E977-04B4-4ACB-8C90-D4928BD95DE7}" name="NroLicitacion"/>
    <tableColumn id="9" xr3:uid="{FF8CAC84-2C20-401E-9CC1-46432DC3ECF0}" name="NroContrato"/>
    <tableColumn id="10" xr3:uid="{A2D7B8C5-D4EF-42A6-B004-2733DEC30305}" name="CurrencyCode"/>
    <tableColumn id="11" xr3:uid="{B5071C9D-5048-439E-B762-25A33CC5CF88}" name="txtInvoiceAmount1" dataDxfId="11" totalsRowDxfId="10"/>
    <tableColumn id="12" xr3:uid="{8F6436DC-3C31-4924-9A91-FBFD18E91D92}" name="txtBalance" totalsRowFunction="sum" dataDxfId="9" totalsRowDxfId="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02F1A4A-2081-40D3-8E26-A64B79B3D681}" name="Tabla7" displayName="Tabla7" ref="P2:S19" totalsRowShown="0">
  <autoFilter ref="P2:S19" xr:uid="{302F1A4A-2081-40D3-8E26-A64B79B3D681}"/>
  <sortState xmlns:xlrd2="http://schemas.microsoft.com/office/spreadsheetml/2017/richdata2" ref="P3:S19">
    <sortCondition ref="P2:P19"/>
  </sortState>
  <tableColumns count="4">
    <tableColumn id="1" xr3:uid="{CEAE9B04-14E4-4986-B6A4-35E4DD4645D7}" name="Columna1"/>
    <tableColumn id="2" xr3:uid="{E05ABEA3-CF61-421F-AE1B-45709A2D934F}" name="Columna2"/>
    <tableColumn id="3" xr3:uid="{89A458D1-2016-43F9-AF2E-BBF52F1564F1}" name="Auxiliar" dataDxfId="7" dataCellStyle="Millares"/>
    <tableColumn id="4" xr3:uid="{B89F8ACE-838B-4165-A36F-36712FA87A1E}" name="Mayor" dataDxfId="6" dataCellStyle="Millar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55641-BF21-4DE8-B4A3-113D3BB92E27}">
  <sheetPr codeName="Hoja1">
    <pageSetUpPr fitToPage="1"/>
  </sheetPr>
  <dimension ref="A1:G6022"/>
  <sheetViews>
    <sheetView tabSelected="1" workbookViewId="0">
      <selection activeCell="K7" sqref="K7"/>
    </sheetView>
  </sheetViews>
  <sheetFormatPr baseColWidth="10" defaultColWidth="9.140625" defaultRowHeight="15" x14ac:dyDescent="0.25"/>
  <cols>
    <col min="1" max="1" width="4.140625" customWidth="1"/>
    <col min="2" max="2" width="42" customWidth="1"/>
    <col min="3" max="3" width="17.5703125" bestFit="1" customWidth="1"/>
    <col min="4" max="4" width="20.42578125" customWidth="1"/>
    <col min="5" max="5" width="57.42578125" customWidth="1"/>
    <col min="6" max="6" width="14.42578125" bestFit="1" customWidth="1"/>
    <col min="7" max="7" width="21.28515625" bestFit="1" customWidth="1"/>
    <col min="9" max="9" width="16.85546875" bestFit="1" customWidth="1"/>
  </cols>
  <sheetData>
    <row r="1" spans="1:7" x14ac:dyDescent="0.25">
      <c r="A1" s="1"/>
      <c r="B1" s="58" t="s">
        <v>0</v>
      </c>
      <c r="C1" s="58"/>
      <c r="D1" s="58"/>
      <c r="E1" s="58"/>
      <c r="F1" s="58"/>
      <c r="G1" s="58"/>
    </row>
    <row r="2" spans="1:7" x14ac:dyDescent="0.25">
      <c r="A2" s="1"/>
      <c r="B2" s="58" t="s">
        <v>1</v>
      </c>
      <c r="C2" s="58"/>
      <c r="D2" s="58"/>
      <c r="E2" s="58"/>
      <c r="F2" s="58"/>
      <c r="G2" s="58"/>
    </row>
    <row r="3" spans="1:7" x14ac:dyDescent="0.25">
      <c r="A3" s="1"/>
      <c r="B3" s="59" t="s">
        <v>24338</v>
      </c>
      <c r="C3" s="59"/>
      <c r="D3" s="59"/>
      <c r="E3" s="59"/>
      <c r="F3" s="59"/>
      <c r="G3" s="59"/>
    </row>
    <row r="4" spans="1:7" ht="15.75" thickBot="1" x14ac:dyDescent="0.3">
      <c r="A4" s="1"/>
      <c r="B4" s="60" t="s">
        <v>2</v>
      </c>
      <c r="C4" s="60"/>
      <c r="D4" s="60"/>
      <c r="E4" s="60"/>
      <c r="F4" s="60"/>
      <c r="G4" s="60"/>
    </row>
    <row r="5" spans="1:7" ht="15.75" thickBot="1" x14ac:dyDescent="0.3">
      <c r="A5" s="1"/>
      <c r="B5" s="2" t="s">
        <v>3</v>
      </c>
      <c r="C5" s="3" t="s">
        <v>4</v>
      </c>
      <c r="D5" s="2" t="s">
        <v>5</v>
      </c>
      <c r="E5" s="2" t="s">
        <v>6</v>
      </c>
      <c r="F5" s="3" t="s">
        <v>7</v>
      </c>
      <c r="G5" s="4" t="s">
        <v>8</v>
      </c>
    </row>
    <row r="6" spans="1:7" ht="25.5" x14ac:dyDescent="0.25">
      <c r="A6" s="1"/>
      <c r="B6" s="5" t="s">
        <v>9</v>
      </c>
      <c r="C6" s="6">
        <v>101197579</v>
      </c>
      <c r="D6" s="6">
        <v>6668</v>
      </c>
      <c r="E6" s="7" t="s">
        <v>11</v>
      </c>
      <c r="F6" s="8">
        <v>39412</v>
      </c>
      <c r="G6" s="9">
        <v>-1500000</v>
      </c>
    </row>
    <row r="7" spans="1:7" ht="25.5" x14ac:dyDescent="0.25">
      <c r="A7" s="1"/>
      <c r="B7" s="10" t="s">
        <v>12</v>
      </c>
      <c r="C7" s="11"/>
      <c r="D7" s="11">
        <v>9420</v>
      </c>
      <c r="E7" s="12" t="s">
        <v>9330</v>
      </c>
      <c r="F7" s="13">
        <v>39653</v>
      </c>
      <c r="G7" s="14">
        <v>-88708.57</v>
      </c>
    </row>
    <row r="8" spans="1:7" ht="25.5" x14ac:dyDescent="0.25">
      <c r="A8" s="1"/>
      <c r="B8" s="10" t="s">
        <v>13</v>
      </c>
      <c r="C8" s="11" t="s">
        <v>14</v>
      </c>
      <c r="D8" s="11">
        <v>1018</v>
      </c>
      <c r="E8" s="12" t="s">
        <v>15</v>
      </c>
      <c r="F8" s="13">
        <v>39987</v>
      </c>
      <c r="G8" s="14">
        <v>-22040</v>
      </c>
    </row>
    <row r="9" spans="1:7" ht="25.5" x14ac:dyDescent="0.25">
      <c r="A9" s="1"/>
      <c r="B9" s="10" t="s">
        <v>16</v>
      </c>
      <c r="C9" s="11" t="s">
        <v>17</v>
      </c>
      <c r="D9" s="11">
        <v>306</v>
      </c>
      <c r="E9" s="12" t="s">
        <v>18</v>
      </c>
      <c r="F9" s="13">
        <v>40021</v>
      </c>
      <c r="G9" s="14">
        <v>-2608387</v>
      </c>
    </row>
    <row r="10" spans="1:7" ht="25.5" x14ac:dyDescent="0.25">
      <c r="A10" s="1"/>
      <c r="B10" s="10" t="s">
        <v>16</v>
      </c>
      <c r="C10" s="11" t="s">
        <v>17</v>
      </c>
      <c r="D10" s="11">
        <v>307</v>
      </c>
      <c r="E10" s="12" t="s">
        <v>19</v>
      </c>
      <c r="F10" s="13">
        <v>40021</v>
      </c>
      <c r="G10" s="14">
        <v>-930</v>
      </c>
    </row>
    <row r="11" spans="1:7" ht="25.5" x14ac:dyDescent="0.25">
      <c r="A11" s="1"/>
      <c r="B11" s="10" t="s">
        <v>20</v>
      </c>
      <c r="C11" s="11" t="s">
        <v>21</v>
      </c>
      <c r="D11" s="11">
        <v>456</v>
      </c>
      <c r="E11" s="12" t="s">
        <v>22</v>
      </c>
      <c r="F11" s="13">
        <v>40116</v>
      </c>
      <c r="G11" s="14">
        <v>-478500</v>
      </c>
    </row>
    <row r="12" spans="1:7" x14ac:dyDescent="0.25">
      <c r="A12" s="1"/>
      <c r="B12" s="10" t="s">
        <v>23</v>
      </c>
      <c r="C12" s="11"/>
      <c r="D12" s="11">
        <v>752</v>
      </c>
      <c r="E12" s="12" t="s">
        <v>24</v>
      </c>
      <c r="F12" s="13">
        <v>40155</v>
      </c>
      <c r="G12" s="14">
        <v>-60540.68</v>
      </c>
    </row>
    <row r="13" spans="1:7" ht="25.5" x14ac:dyDescent="0.25">
      <c r="A13" s="1"/>
      <c r="B13" s="10" t="s">
        <v>25</v>
      </c>
      <c r="C13" s="11" t="s">
        <v>26</v>
      </c>
      <c r="D13" s="11">
        <v>1900</v>
      </c>
      <c r="E13" s="12" t="s">
        <v>27</v>
      </c>
      <c r="F13" s="13">
        <v>40165</v>
      </c>
      <c r="G13" s="14">
        <v>-4686.3999999999996</v>
      </c>
    </row>
    <row r="14" spans="1:7" ht="25.5" x14ac:dyDescent="0.25">
      <c r="A14" s="1"/>
      <c r="B14" s="10" t="s">
        <v>16</v>
      </c>
      <c r="C14" s="11" t="s">
        <v>17</v>
      </c>
      <c r="D14" s="11">
        <v>8</v>
      </c>
      <c r="E14" s="12" t="s">
        <v>28</v>
      </c>
      <c r="F14" s="13">
        <v>40189</v>
      </c>
      <c r="G14" s="14">
        <v>-5560</v>
      </c>
    </row>
    <row r="15" spans="1:7" ht="25.5" x14ac:dyDescent="0.25">
      <c r="A15" s="1"/>
      <c r="B15" s="10" t="s">
        <v>29</v>
      </c>
      <c r="C15" s="11"/>
      <c r="D15" s="11">
        <v>4</v>
      </c>
      <c r="E15" s="12" t="s">
        <v>30</v>
      </c>
      <c r="F15" s="13">
        <v>40193</v>
      </c>
      <c r="G15" s="14">
        <v>-4453181.0999999996</v>
      </c>
    </row>
    <row r="16" spans="1:7" x14ac:dyDescent="0.25">
      <c r="A16" s="1"/>
      <c r="B16" s="15" t="s">
        <v>31</v>
      </c>
      <c r="C16" s="16"/>
      <c r="D16" s="16">
        <v>4192</v>
      </c>
      <c r="E16" s="12" t="s">
        <v>24</v>
      </c>
      <c r="F16" s="17">
        <v>40207</v>
      </c>
      <c r="G16" s="14">
        <v>-336000</v>
      </c>
    </row>
    <row r="17" spans="1:7" ht="25.5" x14ac:dyDescent="0.25">
      <c r="A17" s="1"/>
      <c r="B17" s="10" t="s">
        <v>32</v>
      </c>
      <c r="C17" s="11" t="s">
        <v>33</v>
      </c>
      <c r="D17" s="11">
        <v>4202</v>
      </c>
      <c r="E17" s="12" t="s">
        <v>34</v>
      </c>
      <c r="F17" s="13">
        <v>40214</v>
      </c>
      <c r="G17" s="14">
        <v>-18270</v>
      </c>
    </row>
    <row r="18" spans="1:7" ht="25.5" x14ac:dyDescent="0.25">
      <c r="A18" s="1"/>
      <c r="B18" s="15" t="s">
        <v>35</v>
      </c>
      <c r="C18" s="16" t="s">
        <v>36</v>
      </c>
      <c r="D18" s="16">
        <v>153</v>
      </c>
      <c r="E18" s="18" t="s">
        <v>37</v>
      </c>
      <c r="F18" s="17">
        <v>40219</v>
      </c>
      <c r="G18" s="14">
        <v>-38500</v>
      </c>
    </row>
    <row r="19" spans="1:7" ht="25.5" x14ac:dyDescent="0.25">
      <c r="A19" s="1"/>
      <c r="B19" s="15" t="s">
        <v>38</v>
      </c>
      <c r="C19" s="16" t="s">
        <v>39</v>
      </c>
      <c r="D19" s="16">
        <v>152</v>
      </c>
      <c r="E19" s="18" t="s">
        <v>40</v>
      </c>
      <c r="F19" s="17">
        <v>40219</v>
      </c>
      <c r="G19" s="14">
        <v>-24500</v>
      </c>
    </row>
    <row r="20" spans="1:7" ht="25.5" x14ac:dyDescent="0.25">
      <c r="A20" s="1"/>
      <c r="B20" s="15" t="s">
        <v>41</v>
      </c>
      <c r="C20" s="16"/>
      <c r="D20" s="16">
        <v>110</v>
      </c>
      <c r="E20" s="18" t="s">
        <v>42</v>
      </c>
      <c r="F20" s="17">
        <v>40221</v>
      </c>
      <c r="G20" s="14">
        <v>-8000</v>
      </c>
    </row>
    <row r="21" spans="1:7" ht="25.5" x14ac:dyDescent="0.25">
      <c r="A21" s="1"/>
      <c r="B21" s="15" t="s">
        <v>43</v>
      </c>
      <c r="C21" s="16"/>
      <c r="D21" s="16">
        <v>110</v>
      </c>
      <c r="E21" s="18" t="s">
        <v>44</v>
      </c>
      <c r="F21" s="17">
        <v>40221</v>
      </c>
      <c r="G21" s="14">
        <v>-8000</v>
      </c>
    </row>
    <row r="22" spans="1:7" ht="25.5" x14ac:dyDescent="0.25">
      <c r="A22" s="1"/>
      <c r="B22" s="15" t="s">
        <v>45</v>
      </c>
      <c r="C22" s="16" t="s">
        <v>46</v>
      </c>
      <c r="D22" s="16">
        <v>14</v>
      </c>
      <c r="E22" s="18" t="s">
        <v>47</v>
      </c>
      <c r="F22" s="17">
        <v>40223</v>
      </c>
      <c r="G22" s="14">
        <v>-18645.89</v>
      </c>
    </row>
    <row r="23" spans="1:7" ht="25.5" x14ac:dyDescent="0.25">
      <c r="A23" s="1"/>
      <c r="B23" s="15" t="s">
        <v>48</v>
      </c>
      <c r="C23" s="16" t="s">
        <v>49</v>
      </c>
      <c r="D23" s="16">
        <v>302</v>
      </c>
      <c r="E23" s="18" t="s">
        <v>50</v>
      </c>
      <c r="F23" s="17">
        <v>40233</v>
      </c>
      <c r="G23" s="14">
        <v>-19547.759999999998</v>
      </c>
    </row>
    <row r="24" spans="1:7" ht="25.5" x14ac:dyDescent="0.25">
      <c r="A24" s="1"/>
      <c r="B24" s="15" t="s">
        <v>51</v>
      </c>
      <c r="C24" s="16" t="s">
        <v>52</v>
      </c>
      <c r="D24" s="16">
        <v>178</v>
      </c>
      <c r="E24" s="18" t="s">
        <v>53</v>
      </c>
      <c r="F24" s="17">
        <v>40234</v>
      </c>
      <c r="G24" s="14">
        <v>-5117.5</v>
      </c>
    </row>
    <row r="25" spans="1:7" ht="25.5" x14ac:dyDescent="0.25">
      <c r="A25" s="1"/>
      <c r="B25" s="15" t="s">
        <v>54</v>
      </c>
      <c r="C25" s="16" t="s">
        <v>55</v>
      </c>
      <c r="D25" s="16">
        <v>178</v>
      </c>
      <c r="E25" s="18" t="s">
        <v>53</v>
      </c>
      <c r="F25" s="17">
        <v>40234</v>
      </c>
      <c r="G25" s="14">
        <v>-5117.5</v>
      </c>
    </row>
    <row r="26" spans="1:7" ht="25.5" x14ac:dyDescent="0.25">
      <c r="A26" s="1"/>
      <c r="B26" s="15" t="s">
        <v>16</v>
      </c>
      <c r="C26" s="16" t="s">
        <v>17</v>
      </c>
      <c r="D26" s="16">
        <v>133</v>
      </c>
      <c r="E26" s="18" t="s">
        <v>56</v>
      </c>
      <c r="F26" s="17">
        <v>40240</v>
      </c>
      <c r="G26" s="14">
        <v>-360788</v>
      </c>
    </row>
    <row r="27" spans="1:7" ht="25.5" x14ac:dyDescent="0.25">
      <c r="A27" s="1"/>
      <c r="B27" s="15" t="s">
        <v>58</v>
      </c>
      <c r="C27" s="16" t="s">
        <v>59</v>
      </c>
      <c r="D27" s="16">
        <v>292</v>
      </c>
      <c r="E27" s="18" t="s">
        <v>60</v>
      </c>
      <c r="F27" s="17">
        <v>40256</v>
      </c>
      <c r="G27" s="14">
        <v>-20000</v>
      </c>
    </row>
    <row r="28" spans="1:7" ht="25.5" x14ac:dyDescent="0.25">
      <c r="A28" s="1"/>
      <c r="B28" s="15" t="s">
        <v>61</v>
      </c>
      <c r="C28" s="16"/>
      <c r="D28" s="16">
        <v>220</v>
      </c>
      <c r="E28" s="18" t="s">
        <v>62</v>
      </c>
      <c r="F28" s="17">
        <v>40263</v>
      </c>
      <c r="G28" s="14">
        <v>-11223.37</v>
      </c>
    </row>
    <row r="29" spans="1:7" ht="25.5" x14ac:dyDescent="0.25">
      <c r="A29" s="1"/>
      <c r="B29" s="15" t="s">
        <v>63</v>
      </c>
      <c r="C29" s="16"/>
      <c r="D29" s="16">
        <v>105</v>
      </c>
      <c r="E29" s="18" t="s">
        <v>64</v>
      </c>
      <c r="F29" s="17">
        <v>40267</v>
      </c>
      <c r="G29" s="14">
        <v>-10000</v>
      </c>
    </row>
    <row r="30" spans="1:7" ht="25.5" x14ac:dyDescent="0.25">
      <c r="A30" s="1"/>
      <c r="B30" s="15" t="s">
        <v>65</v>
      </c>
      <c r="C30" s="16" t="s">
        <v>66</v>
      </c>
      <c r="D30" s="16">
        <v>500</v>
      </c>
      <c r="E30" s="18" t="s">
        <v>67</v>
      </c>
      <c r="F30" s="17">
        <v>40273</v>
      </c>
      <c r="G30" s="14">
        <v>-22200</v>
      </c>
    </row>
    <row r="31" spans="1:7" ht="25.5" x14ac:dyDescent="0.25">
      <c r="A31" s="1"/>
      <c r="B31" s="15" t="s">
        <v>68</v>
      </c>
      <c r="C31" s="16" t="s">
        <v>69</v>
      </c>
      <c r="D31" s="16">
        <v>1301</v>
      </c>
      <c r="E31" s="18" t="s">
        <v>70</v>
      </c>
      <c r="F31" s="17">
        <v>40281</v>
      </c>
      <c r="G31" s="14">
        <v>-875</v>
      </c>
    </row>
    <row r="32" spans="1:7" ht="25.5" x14ac:dyDescent="0.25">
      <c r="A32" s="1"/>
      <c r="B32" s="15" t="s">
        <v>71</v>
      </c>
      <c r="C32" s="16"/>
      <c r="D32" s="16">
        <v>126</v>
      </c>
      <c r="E32" s="12" t="s">
        <v>72</v>
      </c>
      <c r="F32" s="17">
        <v>40284</v>
      </c>
      <c r="G32" s="14">
        <v>-8000</v>
      </c>
    </row>
    <row r="33" spans="1:7" ht="25.5" x14ac:dyDescent="0.25">
      <c r="A33" s="1"/>
      <c r="B33" s="15" t="s">
        <v>73</v>
      </c>
      <c r="C33" s="16"/>
      <c r="D33" s="16">
        <v>116</v>
      </c>
      <c r="E33" s="18" t="s">
        <v>74</v>
      </c>
      <c r="F33" s="17">
        <v>40284</v>
      </c>
      <c r="G33" s="14">
        <v>-8000</v>
      </c>
    </row>
    <row r="34" spans="1:7" ht="25.5" x14ac:dyDescent="0.25">
      <c r="A34" s="1"/>
      <c r="B34" s="15" t="s">
        <v>73</v>
      </c>
      <c r="C34" s="16"/>
      <c r="D34" s="16">
        <v>111</v>
      </c>
      <c r="E34" s="18" t="s">
        <v>75</v>
      </c>
      <c r="F34" s="17">
        <v>40284</v>
      </c>
      <c r="G34" s="14">
        <v>-8000</v>
      </c>
    </row>
    <row r="35" spans="1:7" ht="25.5" x14ac:dyDescent="0.25">
      <c r="A35" s="1"/>
      <c r="B35" s="15" t="s">
        <v>76</v>
      </c>
      <c r="C35" s="16" t="s">
        <v>77</v>
      </c>
      <c r="D35" s="16">
        <v>125</v>
      </c>
      <c r="E35" s="12" t="s">
        <v>78</v>
      </c>
      <c r="F35" s="17">
        <v>40284</v>
      </c>
      <c r="G35" s="14">
        <v>-8000</v>
      </c>
    </row>
    <row r="36" spans="1:7" ht="25.5" x14ac:dyDescent="0.25">
      <c r="A36" s="1"/>
      <c r="B36" s="15" t="s">
        <v>79</v>
      </c>
      <c r="C36" s="16"/>
      <c r="D36" s="16">
        <v>413</v>
      </c>
      <c r="E36" s="18" t="s">
        <v>80</v>
      </c>
      <c r="F36" s="17">
        <v>40285</v>
      </c>
      <c r="G36" s="14">
        <v>-34000</v>
      </c>
    </row>
    <row r="37" spans="1:7" ht="25.5" x14ac:dyDescent="0.25">
      <c r="A37" s="1"/>
      <c r="B37" s="15" t="s">
        <v>81</v>
      </c>
      <c r="C37" s="16" t="s">
        <v>82</v>
      </c>
      <c r="D37" s="16">
        <v>4309</v>
      </c>
      <c r="E37" s="18" t="s">
        <v>83</v>
      </c>
      <c r="F37" s="17">
        <v>40290</v>
      </c>
      <c r="G37" s="14">
        <v>-42456</v>
      </c>
    </row>
    <row r="38" spans="1:7" ht="25.5" x14ac:dyDescent="0.25">
      <c r="A38" s="1"/>
      <c r="B38" s="15" t="s">
        <v>84</v>
      </c>
      <c r="C38" s="16" t="s">
        <v>85</v>
      </c>
      <c r="D38" s="16">
        <v>4299</v>
      </c>
      <c r="E38" s="18" t="s">
        <v>86</v>
      </c>
      <c r="F38" s="17">
        <v>40291</v>
      </c>
      <c r="G38" s="14">
        <v>-6656.08</v>
      </c>
    </row>
    <row r="39" spans="1:7" ht="25.5" x14ac:dyDescent="0.25">
      <c r="A39" s="1"/>
      <c r="B39" s="15" t="s">
        <v>87</v>
      </c>
      <c r="C39" s="16" t="s">
        <v>88</v>
      </c>
      <c r="D39" s="16">
        <v>10</v>
      </c>
      <c r="E39" s="18" t="s">
        <v>89</v>
      </c>
      <c r="F39" s="17">
        <v>40294</v>
      </c>
      <c r="G39" s="14">
        <v>-87500</v>
      </c>
    </row>
    <row r="40" spans="1:7" ht="25.5" x14ac:dyDescent="0.25">
      <c r="A40" s="1"/>
      <c r="B40" s="15" t="s">
        <v>68</v>
      </c>
      <c r="C40" s="16" t="s">
        <v>69</v>
      </c>
      <c r="D40" s="16">
        <v>0</v>
      </c>
      <c r="E40" s="18" t="s">
        <v>90</v>
      </c>
      <c r="F40" s="17">
        <v>40297</v>
      </c>
      <c r="G40" s="14">
        <v>-4167.6499999999996</v>
      </c>
    </row>
    <row r="41" spans="1:7" ht="25.5" x14ac:dyDescent="0.25">
      <c r="A41" s="1"/>
      <c r="B41" s="15" t="s">
        <v>91</v>
      </c>
      <c r="C41" s="16" t="s">
        <v>92</v>
      </c>
      <c r="D41" s="16">
        <v>196</v>
      </c>
      <c r="E41" s="18" t="s">
        <v>93</v>
      </c>
      <c r="F41" s="17">
        <v>40302</v>
      </c>
      <c r="G41" s="14">
        <v>-3480</v>
      </c>
    </row>
    <row r="42" spans="1:7" ht="25.5" x14ac:dyDescent="0.25">
      <c r="A42" s="1"/>
      <c r="B42" s="15" t="s">
        <v>79</v>
      </c>
      <c r="C42" s="16"/>
      <c r="D42" s="16">
        <v>611</v>
      </c>
      <c r="E42" s="18" t="s">
        <v>40</v>
      </c>
      <c r="F42" s="17">
        <v>40303</v>
      </c>
      <c r="G42" s="14">
        <v>-34000</v>
      </c>
    </row>
    <row r="43" spans="1:7" ht="25.5" x14ac:dyDescent="0.25">
      <c r="A43" s="1"/>
      <c r="B43" s="15" t="s">
        <v>94</v>
      </c>
      <c r="C43" s="16"/>
      <c r="D43" s="16">
        <v>213</v>
      </c>
      <c r="E43" s="18" t="s">
        <v>95</v>
      </c>
      <c r="F43" s="17">
        <v>40308</v>
      </c>
      <c r="G43" s="14">
        <v>-86133.6</v>
      </c>
    </row>
    <row r="44" spans="1:7" ht="25.5" x14ac:dyDescent="0.25">
      <c r="A44" s="1"/>
      <c r="B44" s="15" t="s">
        <v>96</v>
      </c>
      <c r="C44" s="16"/>
      <c r="D44" s="16">
        <v>515</v>
      </c>
      <c r="E44" s="18" t="s">
        <v>97</v>
      </c>
      <c r="F44" s="17">
        <v>40322</v>
      </c>
      <c r="G44" s="14">
        <v>-5000</v>
      </c>
    </row>
    <row r="45" spans="1:7" ht="25.5" x14ac:dyDescent="0.25">
      <c r="A45" s="1"/>
      <c r="B45" s="15" t="s">
        <v>98</v>
      </c>
      <c r="C45" s="16" t="s">
        <v>99</v>
      </c>
      <c r="D45" s="16">
        <v>4363</v>
      </c>
      <c r="E45" s="18" t="s">
        <v>100</v>
      </c>
      <c r="F45" s="17">
        <v>40324</v>
      </c>
      <c r="G45" s="14">
        <v>-17850</v>
      </c>
    </row>
    <row r="46" spans="1:7" ht="25.5" x14ac:dyDescent="0.25">
      <c r="A46" s="1"/>
      <c r="B46" s="15" t="s">
        <v>101</v>
      </c>
      <c r="C46" s="16"/>
      <c r="D46" s="16">
        <v>545</v>
      </c>
      <c r="E46" s="18" t="s">
        <v>102</v>
      </c>
      <c r="F46" s="17">
        <v>40330</v>
      </c>
      <c r="G46" s="14">
        <v>-8000</v>
      </c>
    </row>
    <row r="47" spans="1:7" ht="25.5" x14ac:dyDescent="0.25">
      <c r="A47" s="1"/>
      <c r="B47" s="15" t="s">
        <v>103</v>
      </c>
      <c r="C47" s="16" t="s">
        <v>104</v>
      </c>
      <c r="D47" s="16">
        <v>1344</v>
      </c>
      <c r="E47" s="18" t="s">
        <v>105</v>
      </c>
      <c r="F47" s="17">
        <v>40352</v>
      </c>
      <c r="G47" s="14">
        <v>-64850</v>
      </c>
    </row>
    <row r="48" spans="1:7" ht="25.5" x14ac:dyDescent="0.25">
      <c r="A48" s="1"/>
      <c r="B48" s="15" t="s">
        <v>106</v>
      </c>
      <c r="C48" s="16" t="s">
        <v>107</v>
      </c>
      <c r="D48" s="16">
        <v>194</v>
      </c>
      <c r="E48" s="18" t="s">
        <v>108</v>
      </c>
      <c r="F48" s="17">
        <v>40357</v>
      </c>
      <c r="G48" s="14">
        <v>-183767.74</v>
      </c>
    </row>
    <row r="49" spans="1:7" ht="25.5" x14ac:dyDescent="0.25">
      <c r="A49" s="1"/>
      <c r="B49" s="15" t="s">
        <v>109</v>
      </c>
      <c r="C49" s="16" t="s">
        <v>110</v>
      </c>
      <c r="D49" s="16">
        <v>708</v>
      </c>
      <c r="E49" s="18" t="s">
        <v>111</v>
      </c>
      <c r="F49" s="17">
        <v>40361</v>
      </c>
      <c r="G49" s="14">
        <v>-18131.400000000001</v>
      </c>
    </row>
    <row r="50" spans="1:7" ht="25.5" x14ac:dyDescent="0.25">
      <c r="A50" s="1"/>
      <c r="B50" s="15" t="s">
        <v>112</v>
      </c>
      <c r="C50" s="16" t="s">
        <v>113</v>
      </c>
      <c r="D50" s="16">
        <v>1037</v>
      </c>
      <c r="E50" s="18" t="s">
        <v>40</v>
      </c>
      <c r="F50" s="17">
        <v>40364</v>
      </c>
      <c r="G50" s="14">
        <v>-18000</v>
      </c>
    </row>
    <row r="51" spans="1:7" ht="25.5" x14ac:dyDescent="0.25">
      <c r="A51" s="1"/>
      <c r="B51" s="15" t="s">
        <v>114</v>
      </c>
      <c r="C51" s="16" t="s">
        <v>115</v>
      </c>
      <c r="D51" s="16">
        <v>205</v>
      </c>
      <c r="E51" s="18" t="s">
        <v>116</v>
      </c>
      <c r="F51" s="17">
        <v>40371</v>
      </c>
      <c r="G51" s="14">
        <v>-2800</v>
      </c>
    </row>
    <row r="52" spans="1:7" ht="25.5" x14ac:dyDescent="0.25">
      <c r="A52" s="1"/>
      <c r="B52" s="15" t="s">
        <v>119</v>
      </c>
      <c r="C52" s="16"/>
      <c r="D52" s="16">
        <v>787</v>
      </c>
      <c r="E52" s="18" t="s">
        <v>120</v>
      </c>
      <c r="F52" s="17">
        <v>40378</v>
      </c>
      <c r="G52" s="14">
        <v>-8000</v>
      </c>
    </row>
    <row r="53" spans="1:7" ht="25.5" x14ac:dyDescent="0.25">
      <c r="A53" s="1"/>
      <c r="B53" s="15" t="s">
        <v>121</v>
      </c>
      <c r="C53" s="16"/>
      <c r="D53" s="16">
        <v>787</v>
      </c>
      <c r="E53" s="18" t="s">
        <v>122</v>
      </c>
      <c r="F53" s="17">
        <v>40378</v>
      </c>
      <c r="G53" s="14">
        <v>-8000</v>
      </c>
    </row>
    <row r="54" spans="1:7" x14ac:dyDescent="0.25">
      <c r="A54" s="1"/>
      <c r="B54" s="15" t="s">
        <v>117</v>
      </c>
      <c r="C54" s="16"/>
      <c r="D54" s="16">
        <v>781</v>
      </c>
      <c r="E54" s="18" t="s">
        <v>118</v>
      </c>
      <c r="F54" s="17">
        <v>40378</v>
      </c>
      <c r="G54" s="14">
        <v>-5317.36</v>
      </c>
    </row>
    <row r="55" spans="1:7" ht="25.5" x14ac:dyDescent="0.25">
      <c r="A55" s="1"/>
      <c r="B55" s="15" t="s">
        <v>123</v>
      </c>
      <c r="C55" s="16" t="s">
        <v>124</v>
      </c>
      <c r="D55" s="16">
        <v>1167</v>
      </c>
      <c r="E55" s="18" t="s">
        <v>125</v>
      </c>
      <c r="F55" s="17">
        <v>40387</v>
      </c>
      <c r="G55" s="14">
        <v>-43000</v>
      </c>
    </row>
    <row r="56" spans="1:7" ht="25.5" x14ac:dyDescent="0.25">
      <c r="A56" s="1"/>
      <c r="B56" s="15" t="s">
        <v>123</v>
      </c>
      <c r="C56" s="16" t="s">
        <v>124</v>
      </c>
      <c r="D56" s="16">
        <v>1305</v>
      </c>
      <c r="E56" s="18" t="s">
        <v>40</v>
      </c>
      <c r="F56" s="17">
        <v>40403</v>
      </c>
      <c r="G56" s="14">
        <v>-21500</v>
      </c>
    </row>
    <row r="57" spans="1:7" ht="25.5" x14ac:dyDescent="0.25">
      <c r="A57" s="1"/>
      <c r="B57" s="15" t="s">
        <v>126</v>
      </c>
      <c r="C57" s="16"/>
      <c r="D57" s="16">
        <v>345</v>
      </c>
      <c r="E57" s="18" t="s">
        <v>9399</v>
      </c>
      <c r="F57" s="17">
        <v>40408</v>
      </c>
      <c r="G57" s="14">
        <v>-1100</v>
      </c>
    </row>
    <row r="58" spans="1:7" ht="25.5" x14ac:dyDescent="0.25">
      <c r="A58" s="1"/>
      <c r="B58" s="15" t="s">
        <v>127</v>
      </c>
      <c r="C58" s="16" t="s">
        <v>128</v>
      </c>
      <c r="D58" s="16">
        <v>4675</v>
      </c>
      <c r="E58" s="18" t="s">
        <v>129</v>
      </c>
      <c r="F58" s="17">
        <v>40420</v>
      </c>
      <c r="G58" s="14">
        <v>-44080</v>
      </c>
    </row>
    <row r="59" spans="1:7" x14ac:dyDescent="0.25">
      <c r="A59" s="1"/>
      <c r="B59" s="15" t="s">
        <v>130</v>
      </c>
      <c r="C59" s="16"/>
      <c r="D59" s="16">
        <v>168</v>
      </c>
      <c r="E59" s="18" t="s">
        <v>24</v>
      </c>
      <c r="F59" s="17">
        <v>40422</v>
      </c>
      <c r="G59" s="14">
        <v>-563</v>
      </c>
    </row>
    <row r="60" spans="1:7" ht="25.5" x14ac:dyDescent="0.25">
      <c r="A60" s="1"/>
      <c r="B60" s="15" t="s">
        <v>131</v>
      </c>
      <c r="C60" s="16"/>
      <c r="D60" s="16">
        <v>1037</v>
      </c>
      <c r="E60" s="18" t="s">
        <v>132</v>
      </c>
      <c r="F60" s="17">
        <v>40424</v>
      </c>
      <c r="G60" s="14">
        <v>-3048.01</v>
      </c>
    </row>
    <row r="61" spans="1:7" ht="25.5" x14ac:dyDescent="0.25">
      <c r="A61" s="1"/>
      <c r="B61" s="15" t="s">
        <v>136</v>
      </c>
      <c r="C61" s="16"/>
      <c r="D61" s="16">
        <v>1044</v>
      </c>
      <c r="E61" s="18" t="s">
        <v>137</v>
      </c>
      <c r="F61" s="17">
        <v>40427</v>
      </c>
      <c r="G61" s="14">
        <v>-31600</v>
      </c>
    </row>
    <row r="62" spans="1:7" ht="25.5" x14ac:dyDescent="0.25">
      <c r="A62" s="1"/>
      <c r="B62" s="15" t="s">
        <v>133</v>
      </c>
      <c r="C62" s="16" t="s">
        <v>134</v>
      </c>
      <c r="D62" s="16">
        <v>1008</v>
      </c>
      <c r="E62" s="18" t="s">
        <v>135</v>
      </c>
      <c r="F62" s="17">
        <v>40427</v>
      </c>
      <c r="G62" s="14">
        <v>-270860</v>
      </c>
    </row>
    <row r="63" spans="1:7" ht="25.5" x14ac:dyDescent="0.25">
      <c r="A63" s="1"/>
      <c r="B63" s="15" t="s">
        <v>138</v>
      </c>
      <c r="C63" s="16" t="s">
        <v>139</v>
      </c>
      <c r="D63" s="16">
        <v>1473</v>
      </c>
      <c r="E63" s="18" t="s">
        <v>80</v>
      </c>
      <c r="F63" s="17">
        <v>40428</v>
      </c>
      <c r="G63" s="14">
        <v>-40000</v>
      </c>
    </row>
    <row r="64" spans="1:7" ht="25.5" x14ac:dyDescent="0.25">
      <c r="A64" s="1"/>
      <c r="B64" s="15" t="s">
        <v>140</v>
      </c>
      <c r="C64" s="16" t="s">
        <v>141</v>
      </c>
      <c r="D64" s="16">
        <v>4827</v>
      </c>
      <c r="E64" s="18" t="s">
        <v>142</v>
      </c>
      <c r="F64" s="17">
        <v>40435</v>
      </c>
      <c r="G64" s="14">
        <v>-130785.01</v>
      </c>
    </row>
    <row r="65" spans="1:7" ht="25.5" x14ac:dyDescent="0.25">
      <c r="A65" s="1"/>
      <c r="B65" s="15" t="s">
        <v>143</v>
      </c>
      <c r="C65" s="16" t="s">
        <v>144</v>
      </c>
      <c r="D65" s="16">
        <v>1177</v>
      </c>
      <c r="E65" s="18" t="s">
        <v>145</v>
      </c>
      <c r="F65" s="17">
        <v>40443</v>
      </c>
      <c r="G65" s="14">
        <v>-180247.98</v>
      </c>
    </row>
    <row r="66" spans="1:7" ht="25.5" x14ac:dyDescent="0.25">
      <c r="A66" s="1"/>
      <c r="B66" s="15" t="s">
        <v>65</v>
      </c>
      <c r="C66" s="16" t="s">
        <v>66</v>
      </c>
      <c r="D66" s="16">
        <v>1097</v>
      </c>
      <c r="E66" s="18" t="s">
        <v>146</v>
      </c>
      <c r="F66" s="17">
        <v>40449</v>
      </c>
      <c r="G66" s="14">
        <v>-44168.83</v>
      </c>
    </row>
    <row r="67" spans="1:7" ht="25.5" x14ac:dyDescent="0.25">
      <c r="A67" s="1"/>
      <c r="B67" s="15" t="s">
        <v>143</v>
      </c>
      <c r="C67" s="16" t="s">
        <v>144</v>
      </c>
      <c r="D67" s="16">
        <v>1264</v>
      </c>
      <c r="E67" s="18" t="s">
        <v>147</v>
      </c>
      <c r="F67" s="17">
        <v>40459</v>
      </c>
      <c r="G67" s="14">
        <v>-651322.28</v>
      </c>
    </row>
    <row r="68" spans="1:7" ht="25.5" x14ac:dyDescent="0.25">
      <c r="A68" s="1"/>
      <c r="B68" s="15" t="s">
        <v>151</v>
      </c>
      <c r="C68" s="16"/>
      <c r="D68" s="16">
        <v>454</v>
      </c>
      <c r="E68" s="18" t="s">
        <v>150</v>
      </c>
      <c r="F68" s="17">
        <v>40466</v>
      </c>
      <c r="G68" s="14">
        <v>-2100</v>
      </c>
    </row>
    <row r="69" spans="1:7" ht="25.5" x14ac:dyDescent="0.25">
      <c r="A69" s="1"/>
      <c r="B69" s="15" t="s">
        <v>148</v>
      </c>
      <c r="C69" s="16" t="s">
        <v>149</v>
      </c>
      <c r="D69" s="16">
        <v>454</v>
      </c>
      <c r="E69" s="18" t="s">
        <v>150</v>
      </c>
      <c r="F69" s="17">
        <v>40466</v>
      </c>
      <c r="G69" s="14">
        <v>-700</v>
      </c>
    </row>
    <row r="70" spans="1:7" ht="25.5" x14ac:dyDescent="0.25">
      <c r="A70" s="1"/>
      <c r="B70" s="15" t="s">
        <v>152</v>
      </c>
      <c r="C70" s="16" t="s">
        <v>153</v>
      </c>
      <c r="D70" s="16">
        <v>163</v>
      </c>
      <c r="E70" s="18" t="s">
        <v>154</v>
      </c>
      <c r="F70" s="17">
        <v>40483</v>
      </c>
      <c r="G70" s="14">
        <v>-55200</v>
      </c>
    </row>
    <row r="71" spans="1:7" ht="25.5" x14ac:dyDescent="0.25">
      <c r="A71" s="1"/>
      <c r="B71" s="15" t="s">
        <v>155</v>
      </c>
      <c r="C71" s="16" t="s">
        <v>156</v>
      </c>
      <c r="D71" s="16">
        <v>778</v>
      </c>
      <c r="E71" s="18" t="s">
        <v>157</v>
      </c>
      <c r="F71" s="17">
        <v>40490</v>
      </c>
      <c r="G71" s="14">
        <v>-1603089.3</v>
      </c>
    </row>
    <row r="72" spans="1:7" ht="25.5" x14ac:dyDescent="0.25">
      <c r="A72" s="1"/>
      <c r="B72" s="15" t="s">
        <v>158</v>
      </c>
      <c r="C72" s="16" t="s">
        <v>159</v>
      </c>
      <c r="D72" s="16">
        <v>1392</v>
      </c>
      <c r="E72" s="12" t="s">
        <v>160</v>
      </c>
      <c r="F72" s="17">
        <v>40490</v>
      </c>
      <c r="G72" s="14">
        <v>-119691</v>
      </c>
    </row>
    <row r="73" spans="1:7" ht="25.5" x14ac:dyDescent="0.25">
      <c r="A73" s="1"/>
      <c r="B73" s="15" t="s">
        <v>158</v>
      </c>
      <c r="C73" s="16" t="s">
        <v>159</v>
      </c>
      <c r="D73" s="16">
        <v>1393</v>
      </c>
      <c r="E73" s="18" t="s">
        <v>161</v>
      </c>
      <c r="F73" s="17">
        <v>40490</v>
      </c>
      <c r="G73" s="14">
        <v>-80075.350000000006</v>
      </c>
    </row>
    <row r="74" spans="1:7" ht="25.5" x14ac:dyDescent="0.25">
      <c r="A74" s="1"/>
      <c r="B74" s="15" t="s">
        <v>162</v>
      </c>
      <c r="C74" s="16" t="s">
        <v>163</v>
      </c>
      <c r="D74" s="16">
        <v>5098</v>
      </c>
      <c r="E74" s="18" t="s">
        <v>164</v>
      </c>
      <c r="F74" s="17">
        <v>40497</v>
      </c>
      <c r="G74" s="14">
        <v>-8700</v>
      </c>
    </row>
    <row r="75" spans="1:7" ht="25.5" x14ac:dyDescent="0.25">
      <c r="A75" s="1"/>
      <c r="B75" s="15" t="s">
        <v>148</v>
      </c>
      <c r="C75" s="16" t="s">
        <v>149</v>
      </c>
      <c r="D75" s="16">
        <v>503</v>
      </c>
      <c r="E75" s="18" t="s">
        <v>165</v>
      </c>
      <c r="F75" s="17">
        <v>40497</v>
      </c>
      <c r="G75" s="14">
        <v>-700</v>
      </c>
    </row>
    <row r="76" spans="1:7" ht="25.5" x14ac:dyDescent="0.25">
      <c r="A76" s="1"/>
      <c r="B76" s="15" t="s">
        <v>166</v>
      </c>
      <c r="C76" s="16"/>
      <c r="D76" s="16">
        <v>548</v>
      </c>
      <c r="E76" s="18" t="s">
        <v>167</v>
      </c>
      <c r="F76" s="17">
        <v>40500</v>
      </c>
      <c r="G76" s="14">
        <v>-25000</v>
      </c>
    </row>
    <row r="77" spans="1:7" ht="25.5" x14ac:dyDescent="0.25">
      <c r="A77" s="1"/>
      <c r="B77" s="15" t="s">
        <v>168</v>
      </c>
      <c r="C77" s="16" t="s">
        <v>169</v>
      </c>
      <c r="D77" s="16">
        <v>510</v>
      </c>
      <c r="E77" s="18" t="s">
        <v>170</v>
      </c>
      <c r="F77" s="17">
        <v>40501</v>
      </c>
      <c r="G77" s="14">
        <v>-63684</v>
      </c>
    </row>
    <row r="78" spans="1:7" ht="25.5" x14ac:dyDescent="0.25">
      <c r="A78" s="1"/>
      <c r="B78" s="15" t="s">
        <v>171</v>
      </c>
      <c r="C78" s="16" t="s">
        <v>172</v>
      </c>
      <c r="D78" s="16">
        <v>410</v>
      </c>
      <c r="E78" s="18" t="s">
        <v>173</v>
      </c>
      <c r="F78" s="17">
        <v>40514</v>
      </c>
      <c r="G78" s="14">
        <v>-56600</v>
      </c>
    </row>
    <row r="79" spans="1:7" ht="25.5" x14ac:dyDescent="0.25">
      <c r="A79" s="1"/>
      <c r="B79" s="15" t="s">
        <v>174</v>
      </c>
      <c r="C79" s="16" t="s">
        <v>175</v>
      </c>
      <c r="D79" s="16">
        <v>1502</v>
      </c>
      <c r="E79" s="18" t="s">
        <v>176</v>
      </c>
      <c r="F79" s="17">
        <v>40517</v>
      </c>
      <c r="G79" s="14">
        <v>-4125</v>
      </c>
    </row>
    <row r="80" spans="1:7" ht="25.5" x14ac:dyDescent="0.25">
      <c r="A80" s="1"/>
      <c r="B80" s="15" t="s">
        <v>180</v>
      </c>
      <c r="C80" s="16" t="s">
        <v>181</v>
      </c>
      <c r="D80" s="16">
        <v>274</v>
      </c>
      <c r="E80" s="18" t="s">
        <v>182</v>
      </c>
      <c r="F80" s="17">
        <v>40518</v>
      </c>
      <c r="G80" s="14">
        <v>-40000</v>
      </c>
    </row>
    <row r="81" spans="1:7" ht="25.5" x14ac:dyDescent="0.25">
      <c r="A81" s="1"/>
      <c r="B81" s="15" t="s">
        <v>183</v>
      </c>
      <c r="C81" s="16" t="s">
        <v>184</v>
      </c>
      <c r="D81" s="16">
        <v>1501</v>
      </c>
      <c r="E81" s="18" t="s">
        <v>185</v>
      </c>
      <c r="F81" s="17">
        <v>40518</v>
      </c>
      <c r="G81" s="14">
        <v>-34962.400000000001</v>
      </c>
    </row>
    <row r="82" spans="1:7" ht="25.5" x14ac:dyDescent="0.25">
      <c r="A82" s="1"/>
      <c r="B82" s="15" t="s">
        <v>177</v>
      </c>
      <c r="C82" s="16" t="s">
        <v>178</v>
      </c>
      <c r="D82" s="16">
        <v>5174</v>
      </c>
      <c r="E82" s="18" t="s">
        <v>179</v>
      </c>
      <c r="F82" s="17">
        <v>40518</v>
      </c>
      <c r="G82" s="14">
        <v>-18096</v>
      </c>
    </row>
    <row r="83" spans="1:7" x14ac:dyDescent="0.25">
      <c r="A83" s="1"/>
      <c r="B83" s="15" t="s">
        <v>186</v>
      </c>
      <c r="C83" s="16" t="s">
        <v>187</v>
      </c>
      <c r="D83" s="16">
        <v>267</v>
      </c>
      <c r="E83" s="18" t="s">
        <v>188</v>
      </c>
      <c r="F83" s="17">
        <v>40527</v>
      </c>
      <c r="G83" s="14">
        <v>-10056.02</v>
      </c>
    </row>
    <row r="84" spans="1:7" ht="25.5" x14ac:dyDescent="0.25">
      <c r="A84" s="1"/>
      <c r="B84" s="15" t="s">
        <v>148</v>
      </c>
      <c r="C84" s="16" t="s">
        <v>149</v>
      </c>
      <c r="D84" s="16">
        <v>547</v>
      </c>
      <c r="E84" s="12" t="s">
        <v>189</v>
      </c>
      <c r="F84" s="17">
        <v>40528</v>
      </c>
      <c r="G84" s="14">
        <v>-700</v>
      </c>
    </row>
    <row r="85" spans="1:7" ht="25.5" x14ac:dyDescent="0.25">
      <c r="A85" s="1"/>
      <c r="B85" s="15" t="s">
        <v>190</v>
      </c>
      <c r="C85" s="16"/>
      <c r="D85" s="16">
        <v>629</v>
      </c>
      <c r="E85" s="18" t="s">
        <v>191</v>
      </c>
      <c r="F85" s="17">
        <v>40535</v>
      </c>
      <c r="G85" s="14">
        <v>-20000</v>
      </c>
    </row>
    <row r="86" spans="1:7" ht="25.5" x14ac:dyDescent="0.25">
      <c r="A86" s="1"/>
      <c r="B86" s="15" t="s">
        <v>192</v>
      </c>
      <c r="C86" s="16"/>
      <c r="D86" s="16">
        <v>2031</v>
      </c>
      <c r="E86" s="18" t="s">
        <v>193</v>
      </c>
      <c r="F86" s="17">
        <v>40540</v>
      </c>
      <c r="G86" s="14">
        <v>-2792600</v>
      </c>
    </row>
    <row r="87" spans="1:7" ht="25.5" x14ac:dyDescent="0.25">
      <c r="A87" s="1"/>
      <c r="B87" s="15" t="s">
        <v>197</v>
      </c>
      <c r="C87" s="16" t="s">
        <v>198</v>
      </c>
      <c r="D87" s="16">
        <v>637</v>
      </c>
      <c r="E87" s="18" t="s">
        <v>199</v>
      </c>
      <c r="F87" s="17">
        <v>40540</v>
      </c>
      <c r="G87" s="14">
        <v>-288162.21999999997</v>
      </c>
    </row>
    <row r="88" spans="1:7" ht="25.5" x14ac:dyDescent="0.25">
      <c r="A88" s="1"/>
      <c r="B88" s="15" t="s">
        <v>194</v>
      </c>
      <c r="C88" s="16" t="s">
        <v>195</v>
      </c>
      <c r="D88" s="16">
        <v>636</v>
      </c>
      <c r="E88" s="18" t="s">
        <v>196</v>
      </c>
      <c r="F88" s="17">
        <v>40540</v>
      </c>
      <c r="G88" s="14">
        <v>-43848</v>
      </c>
    </row>
    <row r="89" spans="1:7" ht="25.5" x14ac:dyDescent="0.25">
      <c r="A89" s="1"/>
      <c r="B89" s="15" t="s">
        <v>208</v>
      </c>
      <c r="C89" s="16"/>
      <c r="D89" s="16">
        <v>1602</v>
      </c>
      <c r="E89" s="18" t="s">
        <v>209</v>
      </c>
      <c r="F89" s="17">
        <v>40541</v>
      </c>
      <c r="G89" s="14">
        <v>-15000</v>
      </c>
    </row>
    <row r="90" spans="1:7" ht="25.5" x14ac:dyDescent="0.25">
      <c r="A90" s="1"/>
      <c r="B90" s="15" t="s">
        <v>200</v>
      </c>
      <c r="C90" s="16"/>
      <c r="D90" s="16">
        <v>1601</v>
      </c>
      <c r="E90" s="18" t="s">
        <v>201</v>
      </c>
      <c r="F90" s="17">
        <v>40541</v>
      </c>
      <c r="G90" s="14">
        <v>-8000</v>
      </c>
    </row>
    <row r="91" spans="1:7" ht="25.5" x14ac:dyDescent="0.25">
      <c r="A91" s="1"/>
      <c r="B91" s="15" t="s">
        <v>202</v>
      </c>
      <c r="C91" s="16"/>
      <c r="D91" s="16">
        <v>1601</v>
      </c>
      <c r="E91" s="18" t="s">
        <v>203</v>
      </c>
      <c r="F91" s="17">
        <v>40541</v>
      </c>
      <c r="G91" s="14">
        <v>-8000</v>
      </c>
    </row>
    <row r="92" spans="1:7" ht="25.5" x14ac:dyDescent="0.25">
      <c r="A92" s="1"/>
      <c r="B92" s="15" t="s">
        <v>204</v>
      </c>
      <c r="C92" s="16"/>
      <c r="D92" s="16">
        <v>1601</v>
      </c>
      <c r="E92" s="18" t="s">
        <v>205</v>
      </c>
      <c r="F92" s="17">
        <v>40541</v>
      </c>
      <c r="G92" s="14">
        <v>-8000</v>
      </c>
    </row>
    <row r="93" spans="1:7" ht="25.5" x14ac:dyDescent="0.25">
      <c r="A93" s="1"/>
      <c r="B93" s="15" t="s">
        <v>206</v>
      </c>
      <c r="C93" s="16"/>
      <c r="D93" s="16">
        <v>1601</v>
      </c>
      <c r="E93" s="18" t="s">
        <v>207</v>
      </c>
      <c r="F93" s="17">
        <v>40541</v>
      </c>
      <c r="G93" s="14">
        <v>-8000</v>
      </c>
    </row>
    <row r="94" spans="1:7" ht="25.5" x14ac:dyDescent="0.25">
      <c r="A94" s="1"/>
      <c r="B94" s="15" t="s">
        <v>210</v>
      </c>
      <c r="C94" s="16"/>
      <c r="D94" s="16">
        <v>1601</v>
      </c>
      <c r="E94" s="18" t="s">
        <v>211</v>
      </c>
      <c r="F94" s="17">
        <v>40541</v>
      </c>
      <c r="G94" s="14">
        <v>-8000</v>
      </c>
    </row>
    <row r="95" spans="1:7" ht="25.5" x14ac:dyDescent="0.25">
      <c r="A95" s="1"/>
      <c r="B95" s="15" t="s">
        <v>212</v>
      </c>
      <c r="C95" s="16"/>
      <c r="D95" s="16">
        <v>1601</v>
      </c>
      <c r="E95" s="18" t="s">
        <v>213</v>
      </c>
      <c r="F95" s="17">
        <v>40541</v>
      </c>
      <c r="G95" s="14">
        <v>-8000</v>
      </c>
    </row>
    <row r="96" spans="1:7" ht="25.5" x14ac:dyDescent="0.25">
      <c r="A96" s="1"/>
      <c r="B96" s="15" t="s">
        <v>214</v>
      </c>
      <c r="C96" s="16"/>
      <c r="D96" s="16">
        <v>1</v>
      </c>
      <c r="E96" s="18" t="s">
        <v>215</v>
      </c>
      <c r="F96" s="17">
        <v>40546</v>
      </c>
      <c r="G96" s="14">
        <v>-4000</v>
      </c>
    </row>
    <row r="97" spans="1:7" ht="25.5" x14ac:dyDescent="0.25">
      <c r="A97" s="1"/>
      <c r="B97" s="15" t="s">
        <v>216</v>
      </c>
      <c r="C97" s="16" t="s">
        <v>217</v>
      </c>
      <c r="D97" s="16">
        <v>38</v>
      </c>
      <c r="E97" s="18" t="s">
        <v>218</v>
      </c>
      <c r="F97" s="17">
        <v>40551</v>
      </c>
      <c r="G97" s="14">
        <v>-27144</v>
      </c>
    </row>
    <row r="98" spans="1:7" x14ac:dyDescent="0.25">
      <c r="A98" s="1"/>
      <c r="B98" s="15" t="s">
        <v>219</v>
      </c>
      <c r="C98" s="16"/>
      <c r="D98" s="16">
        <v>1</v>
      </c>
      <c r="E98" s="18" t="s">
        <v>220</v>
      </c>
      <c r="F98" s="17">
        <v>40554</v>
      </c>
      <c r="G98" s="14">
        <v>-4000</v>
      </c>
    </row>
    <row r="99" spans="1:7" ht="25.5" x14ac:dyDescent="0.25">
      <c r="A99" s="1"/>
      <c r="B99" s="15" t="s">
        <v>221</v>
      </c>
      <c r="C99" s="16"/>
      <c r="D99" s="16">
        <v>41</v>
      </c>
      <c r="E99" s="18" t="s">
        <v>222</v>
      </c>
      <c r="F99" s="17">
        <v>40557</v>
      </c>
      <c r="G99" s="14">
        <v>-100000</v>
      </c>
    </row>
    <row r="100" spans="1:7" ht="25.5" x14ac:dyDescent="0.25">
      <c r="A100" s="1"/>
      <c r="B100" s="15" t="s">
        <v>237</v>
      </c>
      <c r="C100" s="16"/>
      <c r="D100" s="16">
        <v>18</v>
      </c>
      <c r="E100" s="18" t="s">
        <v>229</v>
      </c>
      <c r="F100" s="17">
        <v>40560</v>
      </c>
      <c r="G100" s="14">
        <v>-5000</v>
      </c>
    </row>
    <row r="101" spans="1:7" ht="25.5" x14ac:dyDescent="0.25">
      <c r="A101" s="1"/>
      <c r="B101" s="15" t="s">
        <v>236</v>
      </c>
      <c r="C101" s="16"/>
      <c r="D101" s="16">
        <v>18</v>
      </c>
      <c r="E101" s="18" t="s">
        <v>229</v>
      </c>
      <c r="F101" s="17">
        <v>40560</v>
      </c>
      <c r="G101" s="14">
        <v>-4000</v>
      </c>
    </row>
    <row r="102" spans="1:7" ht="25.5" x14ac:dyDescent="0.25">
      <c r="A102" s="1"/>
      <c r="B102" s="15" t="s">
        <v>238</v>
      </c>
      <c r="C102" s="16"/>
      <c r="D102" s="16">
        <v>18</v>
      </c>
      <c r="E102" s="18" t="s">
        <v>229</v>
      </c>
      <c r="F102" s="17">
        <v>40560</v>
      </c>
      <c r="G102" s="14">
        <v>-2000</v>
      </c>
    </row>
    <row r="103" spans="1:7" ht="25.5" x14ac:dyDescent="0.25">
      <c r="A103" s="1"/>
      <c r="B103" s="15" t="s">
        <v>239</v>
      </c>
      <c r="C103" s="16"/>
      <c r="D103" s="16">
        <v>18</v>
      </c>
      <c r="E103" s="18" t="s">
        <v>229</v>
      </c>
      <c r="F103" s="17">
        <v>40560</v>
      </c>
      <c r="G103" s="14">
        <v>-2000</v>
      </c>
    </row>
    <row r="104" spans="1:7" ht="25.5" x14ac:dyDescent="0.25">
      <c r="A104" s="1"/>
      <c r="B104" s="15" t="s">
        <v>228</v>
      </c>
      <c r="C104" s="16"/>
      <c r="D104" s="16">
        <v>18</v>
      </c>
      <c r="E104" s="18" t="s">
        <v>229</v>
      </c>
      <c r="F104" s="17">
        <v>40560</v>
      </c>
      <c r="G104" s="14">
        <v>-1800</v>
      </c>
    </row>
    <row r="105" spans="1:7" ht="25.5" x14ac:dyDescent="0.25">
      <c r="A105" s="1"/>
      <c r="B105" s="15" t="s">
        <v>223</v>
      </c>
      <c r="C105" s="16" t="s">
        <v>224</v>
      </c>
      <c r="D105" s="16">
        <v>50</v>
      </c>
      <c r="E105" s="18" t="s">
        <v>225</v>
      </c>
      <c r="F105" s="17">
        <v>40560</v>
      </c>
      <c r="G105" s="14">
        <v>-72343.62</v>
      </c>
    </row>
    <row r="106" spans="1:7" ht="25.5" x14ac:dyDescent="0.25">
      <c r="A106" s="1"/>
      <c r="B106" s="15" t="s">
        <v>223</v>
      </c>
      <c r="C106" s="16" t="s">
        <v>224</v>
      </c>
      <c r="D106" s="16" t="s">
        <v>226</v>
      </c>
      <c r="E106" s="18" t="s">
        <v>227</v>
      </c>
      <c r="F106" s="17">
        <v>40560</v>
      </c>
      <c r="G106" s="14">
        <v>-72343.62</v>
      </c>
    </row>
    <row r="107" spans="1:7" ht="25.5" x14ac:dyDescent="0.25">
      <c r="A107" s="1"/>
      <c r="B107" s="15" t="s">
        <v>230</v>
      </c>
      <c r="C107" s="16" t="s">
        <v>231</v>
      </c>
      <c r="D107" s="16">
        <v>18</v>
      </c>
      <c r="E107" s="18" t="s">
        <v>229</v>
      </c>
      <c r="F107" s="17">
        <v>40560</v>
      </c>
      <c r="G107" s="14">
        <v>-6000</v>
      </c>
    </row>
    <row r="108" spans="1:7" ht="25.5" x14ac:dyDescent="0.25">
      <c r="A108" s="1"/>
      <c r="B108" s="15" t="s">
        <v>234</v>
      </c>
      <c r="C108" s="16" t="s">
        <v>235</v>
      </c>
      <c r="D108" s="16">
        <v>18</v>
      </c>
      <c r="E108" s="18" t="s">
        <v>229</v>
      </c>
      <c r="F108" s="17">
        <v>40560</v>
      </c>
      <c r="G108" s="14">
        <v>-4000</v>
      </c>
    </row>
    <row r="109" spans="1:7" ht="25.5" x14ac:dyDescent="0.25">
      <c r="A109" s="1"/>
      <c r="B109" s="15" t="s">
        <v>232</v>
      </c>
      <c r="C109" s="16" t="s">
        <v>233</v>
      </c>
      <c r="D109" s="16">
        <v>18</v>
      </c>
      <c r="E109" s="18" t="s">
        <v>229</v>
      </c>
      <c r="F109" s="17">
        <v>40560</v>
      </c>
      <c r="G109" s="14">
        <v>-2000</v>
      </c>
    </row>
    <row r="110" spans="1:7" ht="25.5" x14ac:dyDescent="0.25">
      <c r="A110" s="1"/>
      <c r="B110" s="15" t="s">
        <v>240</v>
      </c>
      <c r="C110" s="16" t="s">
        <v>241</v>
      </c>
      <c r="D110" s="16">
        <v>45</v>
      </c>
      <c r="E110" s="18" t="s">
        <v>242</v>
      </c>
      <c r="F110" s="17">
        <v>40561</v>
      </c>
      <c r="G110" s="14">
        <v>-20000</v>
      </c>
    </row>
    <row r="111" spans="1:7" ht="25.5" x14ac:dyDescent="0.25">
      <c r="A111" s="1"/>
      <c r="B111" s="15" t="s">
        <v>16</v>
      </c>
      <c r="C111" s="16" t="s">
        <v>17</v>
      </c>
      <c r="D111" s="16">
        <v>11</v>
      </c>
      <c r="E111" s="18" t="s">
        <v>229</v>
      </c>
      <c r="F111" s="17">
        <v>40563</v>
      </c>
      <c r="G111" s="14">
        <v>-22825</v>
      </c>
    </row>
    <row r="112" spans="1:7" ht="25.5" x14ac:dyDescent="0.25">
      <c r="A112" s="1"/>
      <c r="B112" s="15" t="s">
        <v>174</v>
      </c>
      <c r="C112" s="16" t="s">
        <v>175</v>
      </c>
      <c r="D112" s="16">
        <v>4</v>
      </c>
      <c r="E112" s="18" t="s">
        <v>243</v>
      </c>
      <c r="F112" s="17">
        <v>40563</v>
      </c>
      <c r="G112" s="14">
        <v>-16272</v>
      </c>
    </row>
    <row r="113" spans="1:7" ht="25.5" x14ac:dyDescent="0.25">
      <c r="A113" s="1"/>
      <c r="B113" s="15" t="s">
        <v>244</v>
      </c>
      <c r="C113" s="16" t="s">
        <v>245</v>
      </c>
      <c r="D113" s="16">
        <v>44</v>
      </c>
      <c r="E113" s="18" t="s">
        <v>246</v>
      </c>
      <c r="F113" s="17">
        <v>40569</v>
      </c>
      <c r="G113" s="14">
        <v>-5220</v>
      </c>
    </row>
    <row r="114" spans="1:7" ht="25.5" x14ac:dyDescent="0.25">
      <c r="A114" s="1"/>
      <c r="B114" s="15" t="s">
        <v>247</v>
      </c>
      <c r="C114" s="16"/>
      <c r="D114" s="16">
        <v>120</v>
      </c>
      <c r="E114" s="18" t="s">
        <v>248</v>
      </c>
      <c r="F114" s="17">
        <v>40570</v>
      </c>
      <c r="G114" s="14">
        <v>-10000</v>
      </c>
    </row>
    <row r="115" spans="1:7" ht="25.5" x14ac:dyDescent="0.25">
      <c r="A115" s="1"/>
      <c r="B115" s="15" t="s">
        <v>249</v>
      </c>
      <c r="C115" s="16" t="s">
        <v>250</v>
      </c>
      <c r="D115" s="16">
        <v>9</v>
      </c>
      <c r="E115" s="18" t="s">
        <v>251</v>
      </c>
      <c r="F115" s="17">
        <v>40571</v>
      </c>
      <c r="G115" s="14">
        <v>-15000</v>
      </c>
    </row>
    <row r="116" spans="1:7" ht="25.5" x14ac:dyDescent="0.25">
      <c r="A116" s="1"/>
      <c r="B116" s="15" t="s">
        <v>252</v>
      </c>
      <c r="C116" s="16"/>
      <c r="D116" s="16">
        <v>94</v>
      </c>
      <c r="E116" s="18" t="s">
        <v>253</v>
      </c>
      <c r="F116" s="17">
        <v>40574</v>
      </c>
      <c r="G116" s="14">
        <v>-8000</v>
      </c>
    </row>
    <row r="117" spans="1:7" ht="25.5" x14ac:dyDescent="0.25">
      <c r="A117" s="1"/>
      <c r="B117" s="15" t="s">
        <v>254</v>
      </c>
      <c r="C117" s="16"/>
      <c r="D117" s="16">
        <v>94</v>
      </c>
      <c r="E117" s="18" t="s">
        <v>255</v>
      </c>
      <c r="F117" s="17">
        <v>40574</v>
      </c>
      <c r="G117" s="14">
        <v>-8000</v>
      </c>
    </row>
    <row r="118" spans="1:7" ht="25.5" x14ac:dyDescent="0.25">
      <c r="A118" s="1"/>
      <c r="B118" s="15" t="s">
        <v>96</v>
      </c>
      <c r="C118" s="16"/>
      <c r="D118" s="16">
        <v>10</v>
      </c>
      <c r="E118" s="18" t="s">
        <v>97</v>
      </c>
      <c r="F118" s="17">
        <v>40574</v>
      </c>
      <c r="G118" s="14">
        <v>-5000</v>
      </c>
    </row>
    <row r="119" spans="1:7" x14ac:dyDescent="0.25">
      <c r="A119" s="1"/>
      <c r="B119" s="15" t="s">
        <v>259</v>
      </c>
      <c r="C119" s="16" t="s">
        <v>260</v>
      </c>
      <c r="D119" s="16">
        <v>2011</v>
      </c>
      <c r="E119" s="18" t="s">
        <v>261</v>
      </c>
      <c r="F119" s="17">
        <v>40574</v>
      </c>
      <c r="G119" s="14">
        <v>-18285.400000000001</v>
      </c>
    </row>
    <row r="120" spans="1:7" ht="25.5" x14ac:dyDescent="0.25">
      <c r="A120" s="1"/>
      <c r="B120" s="15" t="s">
        <v>256</v>
      </c>
      <c r="C120" s="16" t="s">
        <v>257</v>
      </c>
      <c r="D120" s="16">
        <v>88</v>
      </c>
      <c r="E120" s="18" t="s">
        <v>258</v>
      </c>
      <c r="F120" s="17">
        <v>40574</v>
      </c>
      <c r="G120" s="14">
        <v>-3500</v>
      </c>
    </row>
    <row r="121" spans="1:7" ht="25.5" x14ac:dyDescent="0.25">
      <c r="A121" s="1"/>
      <c r="B121" s="15" t="s">
        <v>262</v>
      </c>
      <c r="C121" s="16" t="s">
        <v>263</v>
      </c>
      <c r="D121" s="16">
        <v>15</v>
      </c>
      <c r="E121" s="18" t="s">
        <v>264</v>
      </c>
      <c r="F121" s="17">
        <v>40576</v>
      </c>
      <c r="G121" s="14">
        <v>-50000</v>
      </c>
    </row>
    <row r="122" spans="1:7" ht="25.5" x14ac:dyDescent="0.25">
      <c r="A122" s="1"/>
      <c r="B122" s="15" t="s">
        <v>268</v>
      </c>
      <c r="C122" s="16" t="s">
        <v>269</v>
      </c>
      <c r="D122" s="16">
        <v>17</v>
      </c>
      <c r="E122" s="18" t="s">
        <v>270</v>
      </c>
      <c r="F122" s="17">
        <v>40577</v>
      </c>
      <c r="G122" s="14">
        <v>-3000</v>
      </c>
    </row>
    <row r="123" spans="1:7" ht="25.5" x14ac:dyDescent="0.25">
      <c r="A123" s="1"/>
      <c r="B123" s="15" t="s">
        <v>265</v>
      </c>
      <c r="C123" s="16" t="s">
        <v>266</v>
      </c>
      <c r="D123" s="16">
        <v>125</v>
      </c>
      <c r="E123" s="12" t="s">
        <v>267</v>
      </c>
      <c r="F123" s="17">
        <v>40577</v>
      </c>
      <c r="G123" s="14">
        <v>-113360</v>
      </c>
    </row>
    <row r="124" spans="1:7" ht="25.5" x14ac:dyDescent="0.25">
      <c r="A124" s="1"/>
      <c r="B124" s="15" t="s">
        <v>271</v>
      </c>
      <c r="C124" s="16"/>
      <c r="D124" s="16">
        <v>2011</v>
      </c>
      <c r="E124" s="12" t="s">
        <v>272</v>
      </c>
      <c r="F124" s="17">
        <v>40581</v>
      </c>
      <c r="G124" s="14">
        <v>-20522.849999999999</v>
      </c>
    </row>
    <row r="125" spans="1:7" ht="25.5" x14ac:dyDescent="0.25">
      <c r="A125" s="1"/>
      <c r="B125" s="15" t="s">
        <v>279</v>
      </c>
      <c r="C125" s="16"/>
      <c r="D125" s="16">
        <v>123</v>
      </c>
      <c r="E125" s="12" t="s">
        <v>280</v>
      </c>
      <c r="F125" s="17">
        <v>40582</v>
      </c>
      <c r="G125" s="14">
        <v>-20522.849999999999</v>
      </c>
    </row>
    <row r="126" spans="1:7" x14ac:dyDescent="0.25">
      <c r="A126" s="1"/>
      <c r="B126" s="15" t="s">
        <v>275</v>
      </c>
      <c r="C126" s="16"/>
      <c r="D126" s="16">
        <v>68</v>
      </c>
      <c r="E126" s="12" t="s">
        <v>276</v>
      </c>
      <c r="F126" s="17">
        <v>40582</v>
      </c>
      <c r="G126" s="14">
        <v>-15376.67</v>
      </c>
    </row>
    <row r="127" spans="1:7" ht="25.5" x14ac:dyDescent="0.25">
      <c r="A127" s="1"/>
      <c r="B127" s="15" t="s">
        <v>277</v>
      </c>
      <c r="C127" s="16"/>
      <c r="D127" s="16">
        <v>123</v>
      </c>
      <c r="E127" s="18" t="s">
        <v>278</v>
      </c>
      <c r="F127" s="17">
        <v>40582</v>
      </c>
      <c r="G127" s="14">
        <v>-13681.9</v>
      </c>
    </row>
    <row r="128" spans="1:7" ht="25.5" x14ac:dyDescent="0.25">
      <c r="A128" s="1"/>
      <c r="B128" s="15" t="s">
        <v>273</v>
      </c>
      <c r="C128" s="16"/>
      <c r="D128" s="16">
        <v>26</v>
      </c>
      <c r="E128" s="18" t="s">
        <v>274</v>
      </c>
      <c r="F128" s="17">
        <v>40582</v>
      </c>
      <c r="G128" s="14">
        <v>-10000</v>
      </c>
    </row>
    <row r="129" spans="1:7" ht="25.5" x14ac:dyDescent="0.25">
      <c r="A129" s="1"/>
      <c r="B129" s="15" t="s">
        <v>281</v>
      </c>
      <c r="C129" s="16" t="s">
        <v>282</v>
      </c>
      <c r="D129" s="16">
        <v>31</v>
      </c>
      <c r="E129" s="12" t="s">
        <v>283</v>
      </c>
      <c r="F129" s="17">
        <v>40582</v>
      </c>
      <c r="G129" s="14">
        <v>-7263.29</v>
      </c>
    </row>
    <row r="130" spans="1:7" ht="25.5" x14ac:dyDescent="0.25">
      <c r="A130" s="1"/>
      <c r="B130" s="15" t="s">
        <v>284</v>
      </c>
      <c r="C130" s="16"/>
      <c r="D130" s="16">
        <v>134</v>
      </c>
      <c r="E130" s="18" t="s">
        <v>285</v>
      </c>
      <c r="F130" s="17">
        <v>40584</v>
      </c>
      <c r="G130" s="14">
        <v>-5800</v>
      </c>
    </row>
    <row r="131" spans="1:7" ht="25.5" x14ac:dyDescent="0.25">
      <c r="A131" s="1"/>
      <c r="B131" s="15" t="s">
        <v>286</v>
      </c>
      <c r="C131" s="16" t="s">
        <v>287</v>
      </c>
      <c r="D131" s="16">
        <v>29</v>
      </c>
      <c r="E131" s="18" t="s">
        <v>288</v>
      </c>
      <c r="F131" s="17">
        <v>40584</v>
      </c>
      <c r="G131" s="14">
        <v>-3000</v>
      </c>
    </row>
    <row r="132" spans="1:7" ht="25.5" x14ac:dyDescent="0.25">
      <c r="A132" s="1"/>
      <c r="B132" s="15" t="s">
        <v>289</v>
      </c>
      <c r="C132" s="16"/>
      <c r="D132" s="16">
        <v>169</v>
      </c>
      <c r="E132" s="18" t="s">
        <v>80</v>
      </c>
      <c r="F132" s="17">
        <v>40585</v>
      </c>
      <c r="G132" s="14">
        <v>-21500</v>
      </c>
    </row>
    <row r="133" spans="1:7" ht="25.5" x14ac:dyDescent="0.25">
      <c r="A133" s="1"/>
      <c r="B133" s="15" t="s">
        <v>302</v>
      </c>
      <c r="C133" s="16"/>
      <c r="D133" s="16">
        <v>78</v>
      </c>
      <c r="E133" s="18" t="s">
        <v>9514</v>
      </c>
      <c r="F133" s="17">
        <v>40585</v>
      </c>
      <c r="G133" s="14">
        <v>-4000</v>
      </c>
    </row>
    <row r="134" spans="1:7" ht="25.5" x14ac:dyDescent="0.25">
      <c r="A134" s="1"/>
      <c r="B134" s="15" t="s">
        <v>239</v>
      </c>
      <c r="C134" s="16"/>
      <c r="D134" s="16">
        <v>78</v>
      </c>
      <c r="E134" s="18" t="s">
        <v>9514</v>
      </c>
      <c r="F134" s="17">
        <v>40585</v>
      </c>
      <c r="G134" s="14">
        <v>-2000</v>
      </c>
    </row>
    <row r="135" spans="1:7" ht="25.5" x14ac:dyDescent="0.25">
      <c r="A135" s="1"/>
      <c r="B135" s="15" t="s">
        <v>295</v>
      </c>
      <c r="C135" s="16" t="s">
        <v>296</v>
      </c>
      <c r="D135" s="16">
        <v>169</v>
      </c>
      <c r="E135" s="18" t="s">
        <v>80</v>
      </c>
      <c r="F135" s="17">
        <v>40585</v>
      </c>
      <c r="G135" s="14">
        <v>-35000</v>
      </c>
    </row>
    <row r="136" spans="1:7" ht="25.5" x14ac:dyDescent="0.25">
      <c r="A136" s="1"/>
      <c r="B136" s="15" t="s">
        <v>297</v>
      </c>
      <c r="C136" s="16" t="s">
        <v>298</v>
      </c>
      <c r="D136" s="16">
        <v>169</v>
      </c>
      <c r="E136" s="18" t="s">
        <v>80</v>
      </c>
      <c r="F136" s="17">
        <v>40585</v>
      </c>
      <c r="G136" s="14">
        <v>-22700</v>
      </c>
    </row>
    <row r="137" spans="1:7" ht="25.5" x14ac:dyDescent="0.25">
      <c r="A137" s="1"/>
      <c r="B137" s="15" t="s">
        <v>293</v>
      </c>
      <c r="C137" s="16" t="s">
        <v>294</v>
      </c>
      <c r="D137" s="16">
        <v>169</v>
      </c>
      <c r="E137" s="18" t="s">
        <v>80</v>
      </c>
      <c r="F137" s="17">
        <v>40585</v>
      </c>
      <c r="G137" s="14">
        <v>-20725</v>
      </c>
    </row>
    <row r="138" spans="1:7" ht="25.5" x14ac:dyDescent="0.25">
      <c r="A138" s="1"/>
      <c r="B138" s="15" t="s">
        <v>299</v>
      </c>
      <c r="C138" s="16" t="s">
        <v>300</v>
      </c>
      <c r="D138" s="16">
        <v>141</v>
      </c>
      <c r="E138" s="18" t="s">
        <v>301</v>
      </c>
      <c r="F138" s="17">
        <v>40585</v>
      </c>
      <c r="G138" s="14">
        <v>-1000</v>
      </c>
    </row>
    <row r="139" spans="1:7" ht="25.5" x14ac:dyDescent="0.25">
      <c r="A139" s="1"/>
      <c r="B139" s="15" t="s">
        <v>290</v>
      </c>
      <c r="C139" s="16" t="s">
        <v>291</v>
      </c>
      <c r="D139" s="16">
        <v>24</v>
      </c>
      <c r="E139" s="18" t="s">
        <v>292</v>
      </c>
      <c r="F139" s="17">
        <v>40585</v>
      </c>
      <c r="G139" s="14">
        <v>-945</v>
      </c>
    </row>
    <row r="140" spans="1:7" ht="25.5" x14ac:dyDescent="0.25">
      <c r="A140" s="1"/>
      <c r="B140" s="15" t="s">
        <v>306</v>
      </c>
      <c r="C140" s="16"/>
      <c r="D140" s="16">
        <v>21</v>
      </c>
      <c r="E140" s="18" t="s">
        <v>307</v>
      </c>
      <c r="F140" s="17">
        <v>40588</v>
      </c>
      <c r="G140" s="14">
        <v>-35990</v>
      </c>
    </row>
    <row r="141" spans="1:7" ht="25.5" x14ac:dyDescent="0.25">
      <c r="A141" s="1"/>
      <c r="B141" s="15" t="s">
        <v>303</v>
      </c>
      <c r="C141" s="16" t="s">
        <v>304</v>
      </c>
      <c r="D141" s="16">
        <v>93</v>
      </c>
      <c r="E141" s="18" t="s">
        <v>305</v>
      </c>
      <c r="F141" s="17">
        <v>40588</v>
      </c>
      <c r="G141" s="14">
        <v>-65100</v>
      </c>
    </row>
    <row r="142" spans="1:7" ht="25.5" x14ac:dyDescent="0.25">
      <c r="A142" s="1"/>
      <c r="B142" s="15" t="s">
        <v>308</v>
      </c>
      <c r="C142" s="16"/>
      <c r="D142" s="16">
        <v>278</v>
      </c>
      <c r="E142" s="18" t="s">
        <v>309</v>
      </c>
      <c r="F142" s="17">
        <v>40589</v>
      </c>
      <c r="G142" s="14">
        <v>-7697.61</v>
      </c>
    </row>
    <row r="143" spans="1:7" x14ac:dyDescent="0.25">
      <c r="A143" s="1"/>
      <c r="B143" s="15" t="s">
        <v>23</v>
      </c>
      <c r="C143" s="16"/>
      <c r="D143" s="16">
        <v>68</v>
      </c>
      <c r="E143" s="18" t="s">
        <v>24</v>
      </c>
      <c r="F143" s="17">
        <v>40589</v>
      </c>
      <c r="G143" s="14">
        <v>-742.11</v>
      </c>
    </row>
    <row r="144" spans="1:7" ht="25.5" x14ac:dyDescent="0.25">
      <c r="A144" s="1"/>
      <c r="B144" s="15" t="s">
        <v>315</v>
      </c>
      <c r="C144" s="16" t="s">
        <v>316</v>
      </c>
      <c r="D144" s="16">
        <v>31</v>
      </c>
      <c r="E144" s="18" t="s">
        <v>317</v>
      </c>
      <c r="F144" s="17">
        <v>40589</v>
      </c>
      <c r="G144" s="14">
        <v>-5176</v>
      </c>
    </row>
    <row r="145" spans="1:7" ht="25.5" x14ac:dyDescent="0.25">
      <c r="A145" s="1"/>
      <c r="B145" s="15" t="s">
        <v>290</v>
      </c>
      <c r="C145" s="16" t="s">
        <v>291</v>
      </c>
      <c r="D145" s="16">
        <v>26</v>
      </c>
      <c r="E145" s="18" t="s">
        <v>310</v>
      </c>
      <c r="F145" s="17">
        <v>40589</v>
      </c>
      <c r="G145" s="14">
        <v>-1800</v>
      </c>
    </row>
    <row r="146" spans="1:7" ht="25.5" x14ac:dyDescent="0.25">
      <c r="A146" s="1"/>
      <c r="B146" s="15" t="s">
        <v>290</v>
      </c>
      <c r="C146" s="16" t="s">
        <v>291</v>
      </c>
      <c r="D146" s="16">
        <v>30</v>
      </c>
      <c r="E146" s="18" t="s">
        <v>311</v>
      </c>
      <c r="F146" s="17">
        <v>40589</v>
      </c>
      <c r="G146" s="14">
        <v>-1600</v>
      </c>
    </row>
    <row r="147" spans="1:7" ht="25.5" x14ac:dyDescent="0.25">
      <c r="A147" s="1"/>
      <c r="B147" s="15" t="s">
        <v>312</v>
      </c>
      <c r="C147" s="16" t="s">
        <v>313</v>
      </c>
      <c r="D147" s="16">
        <v>43</v>
      </c>
      <c r="E147" s="18" t="s">
        <v>314</v>
      </c>
      <c r="F147" s="17">
        <v>40589</v>
      </c>
      <c r="G147" s="14">
        <v>-800</v>
      </c>
    </row>
    <row r="148" spans="1:7" x14ac:dyDescent="0.25">
      <c r="A148" s="1"/>
      <c r="B148" s="15" t="s">
        <v>321</v>
      </c>
      <c r="C148" s="16"/>
      <c r="D148" s="16">
        <v>711</v>
      </c>
      <c r="E148" s="18" t="s">
        <v>322</v>
      </c>
      <c r="F148" s="17">
        <v>40591</v>
      </c>
      <c r="G148" s="14">
        <v>-21765.42</v>
      </c>
    </row>
    <row r="149" spans="1:7" ht="25.5" x14ac:dyDescent="0.25">
      <c r="A149" s="1"/>
      <c r="B149" s="15" t="s">
        <v>318</v>
      </c>
      <c r="C149" s="16" t="s">
        <v>319</v>
      </c>
      <c r="D149" s="16">
        <v>92</v>
      </c>
      <c r="E149" s="18" t="s">
        <v>320</v>
      </c>
      <c r="F149" s="17">
        <v>40591</v>
      </c>
      <c r="G149" s="14">
        <v>-38672.68</v>
      </c>
    </row>
    <row r="150" spans="1:7" ht="25.5" x14ac:dyDescent="0.25">
      <c r="A150" s="1"/>
      <c r="B150" s="15" t="s">
        <v>323</v>
      </c>
      <c r="C150" s="16"/>
      <c r="D150" s="16">
        <v>51</v>
      </c>
      <c r="E150" s="18" t="s">
        <v>324</v>
      </c>
      <c r="F150" s="17">
        <v>40595</v>
      </c>
      <c r="G150" s="14">
        <v>-83492.320000000007</v>
      </c>
    </row>
    <row r="151" spans="1:7" ht="25.5" x14ac:dyDescent="0.25">
      <c r="A151" s="1"/>
      <c r="B151" s="15" t="s">
        <v>239</v>
      </c>
      <c r="C151" s="16"/>
      <c r="D151" s="16">
        <v>152</v>
      </c>
      <c r="E151" s="18" t="s">
        <v>9532</v>
      </c>
      <c r="F151" s="17">
        <v>40616</v>
      </c>
      <c r="G151" s="14">
        <v>-2000</v>
      </c>
    </row>
    <row r="152" spans="1:7" x14ac:dyDescent="0.25">
      <c r="A152" s="1"/>
      <c r="B152" s="15" t="s">
        <v>325</v>
      </c>
      <c r="C152" s="16"/>
      <c r="D152" s="16">
        <v>272</v>
      </c>
      <c r="E152" s="18" t="s">
        <v>220</v>
      </c>
      <c r="F152" s="17">
        <v>40619</v>
      </c>
      <c r="G152" s="14">
        <v>-25875</v>
      </c>
    </row>
    <row r="153" spans="1:7" x14ac:dyDescent="0.25">
      <c r="A153" s="1"/>
      <c r="B153" s="15" t="s">
        <v>326</v>
      </c>
      <c r="C153" s="16"/>
      <c r="D153" s="16">
        <v>87</v>
      </c>
      <c r="E153" s="18" t="s">
        <v>220</v>
      </c>
      <c r="F153" s="17">
        <v>40630</v>
      </c>
      <c r="G153" s="14">
        <v>-35000</v>
      </c>
    </row>
    <row r="154" spans="1:7" ht="25.5" x14ac:dyDescent="0.25">
      <c r="A154" s="1"/>
      <c r="B154" s="15" t="s">
        <v>327</v>
      </c>
      <c r="C154" s="16"/>
      <c r="D154" s="16">
        <v>310</v>
      </c>
      <c r="E154" s="18" t="s">
        <v>328</v>
      </c>
      <c r="F154" s="17">
        <v>40640</v>
      </c>
      <c r="G154" s="14">
        <v>-8000</v>
      </c>
    </row>
    <row r="155" spans="1:7" ht="25.5" x14ac:dyDescent="0.25">
      <c r="A155" s="1"/>
      <c r="B155" s="15" t="s">
        <v>239</v>
      </c>
      <c r="C155" s="16"/>
      <c r="D155" s="16">
        <v>250</v>
      </c>
      <c r="E155" s="12" t="s">
        <v>9540</v>
      </c>
      <c r="F155" s="17">
        <v>40641</v>
      </c>
      <c r="G155" s="14">
        <v>-2000</v>
      </c>
    </row>
    <row r="156" spans="1:7" x14ac:dyDescent="0.25">
      <c r="A156" s="1"/>
      <c r="B156" s="15" t="s">
        <v>329</v>
      </c>
      <c r="C156" s="16"/>
      <c r="D156" s="16">
        <v>378</v>
      </c>
      <c r="E156" s="12" t="s">
        <v>220</v>
      </c>
      <c r="F156" s="17">
        <v>40667</v>
      </c>
      <c r="G156" s="14">
        <v>-68204.5</v>
      </c>
    </row>
    <row r="157" spans="1:7" x14ac:dyDescent="0.25">
      <c r="A157" s="1"/>
      <c r="B157" s="15" t="s">
        <v>330</v>
      </c>
      <c r="C157" s="16"/>
      <c r="D157" s="16">
        <v>261</v>
      </c>
      <c r="E157" s="18" t="s">
        <v>220</v>
      </c>
      <c r="F157" s="17">
        <v>40672</v>
      </c>
      <c r="G157" s="14">
        <v>-1500</v>
      </c>
    </row>
    <row r="158" spans="1:7" ht="25.5" x14ac:dyDescent="0.25">
      <c r="A158" s="1"/>
      <c r="B158" s="15" t="s">
        <v>239</v>
      </c>
      <c r="C158" s="16"/>
      <c r="D158" s="16">
        <v>354</v>
      </c>
      <c r="E158" s="18" t="s">
        <v>9540</v>
      </c>
      <c r="F158" s="17">
        <v>40680</v>
      </c>
      <c r="G158" s="14">
        <v>-2000</v>
      </c>
    </row>
    <row r="159" spans="1:7" ht="25.5" x14ac:dyDescent="0.25">
      <c r="A159" s="1"/>
      <c r="B159" s="15" t="s">
        <v>96</v>
      </c>
      <c r="C159" s="16"/>
      <c r="D159" s="16" t="s">
        <v>334</v>
      </c>
      <c r="E159" s="18" t="s">
        <v>97</v>
      </c>
      <c r="F159" s="17">
        <v>40687</v>
      </c>
      <c r="G159" s="14">
        <v>-5000</v>
      </c>
    </row>
    <row r="160" spans="1:7" ht="25.5" x14ac:dyDescent="0.25">
      <c r="A160" s="1"/>
      <c r="B160" s="15" t="s">
        <v>331</v>
      </c>
      <c r="C160" s="16" t="s">
        <v>332</v>
      </c>
      <c r="D160" s="16">
        <v>599</v>
      </c>
      <c r="E160" s="18" t="s">
        <v>333</v>
      </c>
      <c r="F160" s="17">
        <v>40687</v>
      </c>
      <c r="G160" s="14">
        <v>-165392.79999999999</v>
      </c>
    </row>
    <row r="161" spans="1:7" ht="25.5" x14ac:dyDescent="0.25">
      <c r="A161" s="1"/>
      <c r="B161" s="15" t="s">
        <v>341</v>
      </c>
      <c r="C161" s="16"/>
      <c r="D161" s="16">
        <v>375</v>
      </c>
      <c r="E161" s="18" t="s">
        <v>342</v>
      </c>
      <c r="F161" s="17">
        <v>40694</v>
      </c>
      <c r="G161" s="14">
        <v>-37857</v>
      </c>
    </row>
    <row r="162" spans="1:7" ht="25.5" x14ac:dyDescent="0.25">
      <c r="A162" s="1"/>
      <c r="B162" s="15" t="s">
        <v>347</v>
      </c>
      <c r="C162" s="16"/>
      <c r="D162" s="16">
        <v>375</v>
      </c>
      <c r="E162" s="18" t="s">
        <v>348</v>
      </c>
      <c r="F162" s="17">
        <v>40694</v>
      </c>
      <c r="G162" s="14">
        <v>-21603</v>
      </c>
    </row>
    <row r="163" spans="1:7" ht="25.5" x14ac:dyDescent="0.25">
      <c r="A163" s="1"/>
      <c r="B163" s="15" t="s">
        <v>347</v>
      </c>
      <c r="C163" s="16"/>
      <c r="D163" s="16" t="s">
        <v>340</v>
      </c>
      <c r="E163" s="18" t="s">
        <v>348</v>
      </c>
      <c r="F163" s="17">
        <v>40694</v>
      </c>
      <c r="G163" s="14">
        <v>-21603</v>
      </c>
    </row>
    <row r="164" spans="1:7" ht="25.5" x14ac:dyDescent="0.25">
      <c r="A164" s="1"/>
      <c r="B164" s="15" t="s">
        <v>336</v>
      </c>
      <c r="C164" s="16"/>
      <c r="D164" s="16">
        <v>375</v>
      </c>
      <c r="E164" s="18" t="s">
        <v>337</v>
      </c>
      <c r="F164" s="17">
        <v>40694</v>
      </c>
      <c r="G164" s="14">
        <v>-20522.849999999999</v>
      </c>
    </row>
    <row r="165" spans="1:7" ht="25.5" x14ac:dyDescent="0.25">
      <c r="A165" s="1"/>
      <c r="B165" s="15" t="s">
        <v>345</v>
      </c>
      <c r="C165" s="16"/>
      <c r="D165" s="16">
        <v>375</v>
      </c>
      <c r="E165" s="18" t="s">
        <v>346</v>
      </c>
      <c r="F165" s="17">
        <v>40694</v>
      </c>
      <c r="G165" s="14">
        <v>-20522.849999999999</v>
      </c>
    </row>
    <row r="166" spans="1:7" ht="25.5" x14ac:dyDescent="0.25">
      <c r="A166" s="1"/>
      <c r="B166" s="15" t="s">
        <v>338</v>
      </c>
      <c r="C166" s="16"/>
      <c r="D166" s="16">
        <v>375</v>
      </c>
      <c r="E166" s="18" t="s">
        <v>339</v>
      </c>
      <c r="F166" s="17">
        <v>40694</v>
      </c>
      <c r="G166" s="14">
        <v>-18722.599999999999</v>
      </c>
    </row>
    <row r="167" spans="1:7" ht="25.5" x14ac:dyDescent="0.25">
      <c r="A167" s="1"/>
      <c r="B167" s="15" t="s">
        <v>338</v>
      </c>
      <c r="C167" s="16"/>
      <c r="D167" s="16" t="s">
        <v>340</v>
      </c>
      <c r="E167" s="18" t="s">
        <v>339</v>
      </c>
      <c r="F167" s="17">
        <v>40694</v>
      </c>
      <c r="G167" s="14">
        <v>-18722.599999999999</v>
      </c>
    </row>
    <row r="168" spans="1:7" ht="25.5" x14ac:dyDescent="0.25">
      <c r="A168" s="1"/>
      <c r="B168" s="15" t="s">
        <v>343</v>
      </c>
      <c r="C168" s="16"/>
      <c r="D168" s="16">
        <v>375</v>
      </c>
      <c r="E168" s="18" t="s">
        <v>344</v>
      </c>
      <c r="F168" s="17">
        <v>40694</v>
      </c>
      <c r="G168" s="14">
        <v>-18722.599999999999</v>
      </c>
    </row>
    <row r="169" spans="1:7" x14ac:dyDescent="0.25">
      <c r="A169" s="1"/>
      <c r="B169" s="15" t="s">
        <v>335</v>
      </c>
      <c r="C169" s="16"/>
      <c r="D169" s="16">
        <v>388</v>
      </c>
      <c r="E169" s="18" t="s">
        <v>24</v>
      </c>
      <c r="F169" s="17">
        <v>40694</v>
      </c>
      <c r="G169" s="14">
        <v>-7787.26</v>
      </c>
    </row>
    <row r="170" spans="1:7" ht="25.5" x14ac:dyDescent="0.25">
      <c r="A170" s="1"/>
      <c r="B170" s="15" t="s">
        <v>349</v>
      </c>
      <c r="C170" s="16" t="s">
        <v>350</v>
      </c>
      <c r="D170" s="16">
        <v>375</v>
      </c>
      <c r="E170" s="12" t="s">
        <v>351</v>
      </c>
      <c r="F170" s="17">
        <v>40694</v>
      </c>
      <c r="G170" s="14">
        <v>-18722.599999999999</v>
      </c>
    </row>
    <row r="171" spans="1:7" ht="25.5" x14ac:dyDescent="0.25">
      <c r="A171" s="1"/>
      <c r="B171" s="15" t="s">
        <v>349</v>
      </c>
      <c r="C171" s="16" t="s">
        <v>350</v>
      </c>
      <c r="D171" s="16" t="s">
        <v>340</v>
      </c>
      <c r="E171" s="18" t="s">
        <v>351</v>
      </c>
      <c r="F171" s="17">
        <v>40694</v>
      </c>
      <c r="G171" s="14">
        <v>-18722.599999999999</v>
      </c>
    </row>
    <row r="172" spans="1:7" x14ac:dyDescent="0.25">
      <c r="A172" s="1"/>
      <c r="B172" s="15" t="s">
        <v>335</v>
      </c>
      <c r="C172" s="16"/>
      <c r="D172" s="16">
        <v>389</v>
      </c>
      <c r="E172" s="18" t="s">
        <v>24</v>
      </c>
      <c r="F172" s="17">
        <v>40695</v>
      </c>
      <c r="G172" s="14">
        <v>-5814.49</v>
      </c>
    </row>
    <row r="173" spans="1:7" ht="25.5" x14ac:dyDescent="0.25">
      <c r="A173" s="1"/>
      <c r="B173" s="15" t="s">
        <v>101</v>
      </c>
      <c r="C173" s="16"/>
      <c r="D173" s="16">
        <v>517</v>
      </c>
      <c r="E173" s="12" t="s">
        <v>102</v>
      </c>
      <c r="F173" s="17">
        <v>40696</v>
      </c>
      <c r="G173" s="14">
        <v>-8000</v>
      </c>
    </row>
    <row r="174" spans="1:7" ht="25.5" x14ac:dyDescent="0.25">
      <c r="A174" s="1"/>
      <c r="B174" s="15" t="s">
        <v>352</v>
      </c>
      <c r="C174" s="16"/>
      <c r="D174" s="16">
        <v>390</v>
      </c>
      <c r="E174" s="18" t="s">
        <v>353</v>
      </c>
      <c r="F174" s="17">
        <v>40700</v>
      </c>
      <c r="G174" s="14">
        <v>-25923.599999999999</v>
      </c>
    </row>
    <row r="175" spans="1:7" ht="25.5" x14ac:dyDescent="0.25">
      <c r="A175" s="1"/>
      <c r="B175" s="15" t="s">
        <v>354</v>
      </c>
      <c r="C175" s="16" t="s">
        <v>355</v>
      </c>
      <c r="D175" s="16">
        <v>473</v>
      </c>
      <c r="E175" s="18" t="s">
        <v>356</v>
      </c>
      <c r="F175" s="17">
        <v>40703</v>
      </c>
      <c r="G175" s="14">
        <v>-569443.89</v>
      </c>
    </row>
    <row r="176" spans="1:7" x14ac:dyDescent="0.25">
      <c r="A176" s="1"/>
      <c r="B176" s="15" t="s">
        <v>325</v>
      </c>
      <c r="C176" s="16"/>
      <c r="D176" s="16">
        <v>615</v>
      </c>
      <c r="E176" s="12" t="s">
        <v>220</v>
      </c>
      <c r="F176" s="17">
        <v>40714</v>
      </c>
      <c r="G176" s="14">
        <v>-25875</v>
      </c>
    </row>
    <row r="177" spans="1:7" x14ac:dyDescent="0.25">
      <c r="A177" s="1"/>
      <c r="B177" s="15" t="s">
        <v>326</v>
      </c>
      <c r="C177" s="16"/>
      <c r="D177" s="16">
        <v>615</v>
      </c>
      <c r="E177" s="18" t="s">
        <v>220</v>
      </c>
      <c r="F177" s="17">
        <v>40714</v>
      </c>
      <c r="G177" s="14">
        <v>-35000</v>
      </c>
    </row>
    <row r="178" spans="1:7" ht="25.5" x14ac:dyDescent="0.25">
      <c r="A178" s="1"/>
      <c r="B178" s="15" t="s">
        <v>357</v>
      </c>
      <c r="C178" s="16" t="s">
        <v>358</v>
      </c>
      <c r="D178" s="16">
        <v>4458</v>
      </c>
      <c r="E178" s="18" t="s">
        <v>359</v>
      </c>
      <c r="F178" s="17">
        <v>40718</v>
      </c>
      <c r="G178" s="14">
        <v>-56202</v>
      </c>
    </row>
    <row r="179" spans="1:7" ht="25.5" x14ac:dyDescent="0.25">
      <c r="A179" s="1"/>
      <c r="B179" s="15" t="s">
        <v>360</v>
      </c>
      <c r="C179" s="16"/>
      <c r="D179" s="16">
        <v>465</v>
      </c>
      <c r="E179" s="18" t="s">
        <v>361</v>
      </c>
      <c r="F179" s="17">
        <v>40725</v>
      </c>
      <c r="G179" s="14">
        <v>-10000</v>
      </c>
    </row>
    <row r="180" spans="1:7" ht="25.5" x14ac:dyDescent="0.25">
      <c r="A180" s="1"/>
      <c r="B180" s="15" t="s">
        <v>362</v>
      </c>
      <c r="C180" s="16" t="s">
        <v>363</v>
      </c>
      <c r="D180" s="16">
        <v>470</v>
      </c>
      <c r="E180" s="18" t="s">
        <v>364</v>
      </c>
      <c r="F180" s="17">
        <v>40728</v>
      </c>
      <c r="G180" s="14">
        <v>-10000</v>
      </c>
    </row>
    <row r="181" spans="1:7" x14ac:dyDescent="0.25">
      <c r="A181" s="1"/>
      <c r="B181" s="15" t="s">
        <v>365</v>
      </c>
      <c r="C181" s="16"/>
      <c r="D181" s="16">
        <v>481</v>
      </c>
      <c r="E181" s="18" t="s">
        <v>220</v>
      </c>
      <c r="F181" s="17">
        <v>40729</v>
      </c>
      <c r="G181" s="14">
        <v>-40000</v>
      </c>
    </row>
    <row r="182" spans="1:7" ht="25.5" x14ac:dyDescent="0.25">
      <c r="A182" s="1"/>
      <c r="B182" s="15" t="s">
        <v>366</v>
      </c>
      <c r="C182" s="16" t="s">
        <v>367</v>
      </c>
      <c r="D182" s="16">
        <v>36</v>
      </c>
      <c r="E182" s="18" t="s">
        <v>368</v>
      </c>
      <c r="F182" s="17">
        <v>40731</v>
      </c>
      <c r="G182" s="14">
        <v>-34800</v>
      </c>
    </row>
    <row r="183" spans="1:7" ht="25.5" x14ac:dyDescent="0.25">
      <c r="A183" s="1"/>
      <c r="B183" s="15" t="s">
        <v>369</v>
      </c>
      <c r="C183" s="16"/>
      <c r="D183" s="16">
        <v>190</v>
      </c>
      <c r="E183" s="18" t="s">
        <v>370</v>
      </c>
      <c r="F183" s="17">
        <v>40753</v>
      </c>
      <c r="G183" s="14">
        <v>-20581.12</v>
      </c>
    </row>
    <row r="184" spans="1:7" ht="25.5" x14ac:dyDescent="0.25">
      <c r="A184" s="1"/>
      <c r="B184" s="15" t="s">
        <v>371</v>
      </c>
      <c r="C184" s="16"/>
      <c r="D184" s="16">
        <v>697</v>
      </c>
      <c r="E184" s="18" t="s">
        <v>372</v>
      </c>
      <c r="F184" s="17">
        <v>40759</v>
      </c>
      <c r="G184" s="14">
        <v>-8000</v>
      </c>
    </row>
    <row r="185" spans="1:7" ht="25.5" x14ac:dyDescent="0.25">
      <c r="A185" s="1"/>
      <c r="B185" s="15" t="s">
        <v>373</v>
      </c>
      <c r="C185" s="16"/>
      <c r="D185" s="16">
        <v>490</v>
      </c>
      <c r="E185" s="18" t="s">
        <v>374</v>
      </c>
      <c r="F185" s="17">
        <v>40772</v>
      </c>
      <c r="G185" s="14">
        <v>-25000</v>
      </c>
    </row>
    <row r="186" spans="1:7" x14ac:dyDescent="0.25">
      <c r="A186" s="1"/>
      <c r="B186" s="15" t="s">
        <v>375</v>
      </c>
      <c r="C186" s="16"/>
      <c r="D186" s="16">
        <v>288</v>
      </c>
      <c r="E186" s="18" t="s">
        <v>220</v>
      </c>
      <c r="F186" s="17">
        <v>40780</v>
      </c>
      <c r="G186" s="14">
        <v>-19978.88</v>
      </c>
    </row>
    <row r="187" spans="1:7" ht="25.5" x14ac:dyDescent="0.25">
      <c r="A187" s="1"/>
      <c r="B187" s="15" t="s">
        <v>376</v>
      </c>
      <c r="C187" s="16" t="s">
        <v>377</v>
      </c>
      <c r="D187" s="16">
        <v>646</v>
      </c>
      <c r="E187" s="18" t="s">
        <v>378</v>
      </c>
      <c r="F187" s="17">
        <v>40784</v>
      </c>
      <c r="G187" s="14">
        <v>-7171.96</v>
      </c>
    </row>
    <row r="188" spans="1:7" x14ac:dyDescent="0.25">
      <c r="A188" s="1"/>
      <c r="B188" s="15" t="s">
        <v>379</v>
      </c>
      <c r="C188" s="16"/>
      <c r="D188" s="16">
        <v>502</v>
      </c>
      <c r="E188" s="18" t="s">
        <v>220</v>
      </c>
      <c r="F188" s="17">
        <v>40786</v>
      </c>
      <c r="G188" s="14">
        <v>-15000</v>
      </c>
    </row>
    <row r="189" spans="1:7" ht="25.5" x14ac:dyDescent="0.25">
      <c r="A189" s="1"/>
      <c r="B189" s="15" t="s">
        <v>380</v>
      </c>
      <c r="C189" s="16" t="s">
        <v>381</v>
      </c>
      <c r="D189" s="16" t="s">
        <v>382</v>
      </c>
      <c r="E189" s="18" t="s">
        <v>383</v>
      </c>
      <c r="F189" s="17">
        <v>40787</v>
      </c>
      <c r="G189" s="14">
        <v>-30000</v>
      </c>
    </row>
    <row r="190" spans="1:7" x14ac:dyDescent="0.25">
      <c r="A190" s="1"/>
      <c r="B190" s="15" t="s">
        <v>384</v>
      </c>
      <c r="C190" s="16"/>
      <c r="D190" s="16">
        <v>808</v>
      </c>
      <c r="E190" s="18" t="s">
        <v>220</v>
      </c>
      <c r="F190" s="17">
        <v>40792</v>
      </c>
      <c r="G190" s="14">
        <v>-8000</v>
      </c>
    </row>
    <row r="191" spans="1:7" x14ac:dyDescent="0.25">
      <c r="A191" s="1"/>
      <c r="B191" s="15" t="s">
        <v>389</v>
      </c>
      <c r="C191" s="16"/>
      <c r="D191" s="16">
        <v>29445</v>
      </c>
      <c r="E191" s="18" t="s">
        <v>220</v>
      </c>
      <c r="F191" s="17">
        <v>40802</v>
      </c>
      <c r="G191" s="14">
        <v>-21000</v>
      </c>
    </row>
    <row r="192" spans="1:7" ht="25.5" x14ac:dyDescent="0.25">
      <c r="A192" s="1"/>
      <c r="B192" s="15" t="s">
        <v>385</v>
      </c>
      <c r="C192" s="16" t="s">
        <v>386</v>
      </c>
      <c r="D192" s="16" t="s">
        <v>387</v>
      </c>
      <c r="E192" s="18" t="s">
        <v>388</v>
      </c>
      <c r="F192" s="17">
        <v>40802</v>
      </c>
      <c r="G192" s="14">
        <v>-50000</v>
      </c>
    </row>
    <row r="193" spans="1:7" ht="25.5" x14ac:dyDescent="0.25">
      <c r="A193" s="1"/>
      <c r="B193" s="15" t="s">
        <v>143</v>
      </c>
      <c r="C193" s="16" t="s">
        <v>144</v>
      </c>
      <c r="D193" s="16">
        <v>1176</v>
      </c>
      <c r="E193" s="12" t="s">
        <v>392</v>
      </c>
      <c r="F193" s="17">
        <v>40808</v>
      </c>
      <c r="G193" s="14">
        <v>-722609.57</v>
      </c>
    </row>
    <row r="194" spans="1:7" ht="25.5" x14ac:dyDescent="0.25">
      <c r="A194" s="1"/>
      <c r="B194" s="15" t="s">
        <v>143</v>
      </c>
      <c r="C194" s="16" t="s">
        <v>144</v>
      </c>
      <c r="D194" s="16">
        <v>1175</v>
      </c>
      <c r="E194" s="18" t="s">
        <v>391</v>
      </c>
      <c r="F194" s="17">
        <v>40808</v>
      </c>
      <c r="G194" s="14">
        <v>-699863.15</v>
      </c>
    </row>
    <row r="195" spans="1:7" ht="25.5" x14ac:dyDescent="0.25">
      <c r="A195" s="1"/>
      <c r="B195" s="15" t="s">
        <v>143</v>
      </c>
      <c r="C195" s="16" t="s">
        <v>144</v>
      </c>
      <c r="D195" s="16">
        <v>1174</v>
      </c>
      <c r="E195" s="18" t="s">
        <v>390</v>
      </c>
      <c r="F195" s="17">
        <v>40808</v>
      </c>
      <c r="G195" s="14">
        <v>-23779.78</v>
      </c>
    </row>
    <row r="196" spans="1:7" ht="25.5" x14ac:dyDescent="0.25">
      <c r="A196" s="1"/>
      <c r="B196" s="15" t="s">
        <v>286</v>
      </c>
      <c r="C196" s="16" t="s">
        <v>287</v>
      </c>
      <c r="D196" s="16">
        <v>760</v>
      </c>
      <c r="E196" s="18" t="s">
        <v>393</v>
      </c>
      <c r="F196" s="17">
        <v>40808</v>
      </c>
      <c r="G196" s="14">
        <v>-3600</v>
      </c>
    </row>
    <row r="197" spans="1:7" ht="25.5" x14ac:dyDescent="0.25">
      <c r="A197" s="1"/>
      <c r="B197" s="15" t="s">
        <v>394</v>
      </c>
      <c r="C197" s="16" t="s">
        <v>395</v>
      </c>
      <c r="D197" s="16">
        <v>1308</v>
      </c>
      <c r="E197" s="18" t="s">
        <v>396</v>
      </c>
      <c r="F197" s="17">
        <v>40816</v>
      </c>
      <c r="G197" s="14">
        <v>-858000</v>
      </c>
    </row>
    <row r="198" spans="1:7" x14ac:dyDescent="0.25">
      <c r="A198" s="1"/>
      <c r="B198" s="15" t="s">
        <v>397</v>
      </c>
      <c r="C198" s="16"/>
      <c r="D198" s="16" t="s">
        <v>398</v>
      </c>
      <c r="E198" s="18" t="s">
        <v>220</v>
      </c>
      <c r="F198" s="17">
        <v>40829</v>
      </c>
      <c r="G198" s="14">
        <v>-5000</v>
      </c>
    </row>
    <row r="199" spans="1:7" x14ac:dyDescent="0.25">
      <c r="A199" s="1"/>
      <c r="B199" s="15" t="s">
        <v>399</v>
      </c>
      <c r="C199" s="16"/>
      <c r="D199" s="16" t="s">
        <v>400</v>
      </c>
      <c r="E199" s="18" t="s">
        <v>220</v>
      </c>
      <c r="F199" s="17">
        <v>40832</v>
      </c>
      <c r="G199" s="14">
        <v>-13000</v>
      </c>
    </row>
    <row r="200" spans="1:7" ht="25.5" x14ac:dyDescent="0.25">
      <c r="A200" s="1"/>
      <c r="B200" s="15" t="s">
        <v>401</v>
      </c>
      <c r="C200" s="16" t="s">
        <v>402</v>
      </c>
      <c r="D200" s="16">
        <v>134</v>
      </c>
      <c r="E200" s="18" t="s">
        <v>403</v>
      </c>
      <c r="F200" s="17">
        <v>40862</v>
      </c>
      <c r="G200" s="14">
        <v>-60586.8</v>
      </c>
    </row>
    <row r="201" spans="1:7" ht="25.5" x14ac:dyDescent="0.25">
      <c r="A201" s="1"/>
      <c r="B201" s="15" t="s">
        <v>404</v>
      </c>
      <c r="C201" s="16" t="s">
        <v>405</v>
      </c>
      <c r="D201" s="16">
        <v>134</v>
      </c>
      <c r="E201" s="18" t="s">
        <v>406</v>
      </c>
      <c r="F201" s="17">
        <v>40862</v>
      </c>
      <c r="G201" s="14">
        <v>-8847.84</v>
      </c>
    </row>
    <row r="202" spans="1:7" ht="25.5" x14ac:dyDescent="0.25">
      <c r="A202" s="1"/>
      <c r="B202" s="15" t="s">
        <v>407</v>
      </c>
      <c r="C202" s="16" t="s">
        <v>408</v>
      </c>
      <c r="D202" s="16">
        <v>129</v>
      </c>
      <c r="E202" s="18" t="s">
        <v>409</v>
      </c>
      <c r="F202" s="17">
        <v>40865</v>
      </c>
      <c r="G202" s="14">
        <v>-1355223.7</v>
      </c>
    </row>
    <row r="203" spans="1:7" ht="25.5" x14ac:dyDescent="0.25">
      <c r="A203" s="1"/>
      <c r="B203" s="15" t="s">
        <v>410</v>
      </c>
      <c r="C203" s="16" t="s">
        <v>411</v>
      </c>
      <c r="D203" s="16">
        <v>826</v>
      </c>
      <c r="E203" s="18" t="s">
        <v>412</v>
      </c>
      <c r="F203" s="17">
        <v>40869</v>
      </c>
      <c r="G203" s="14">
        <v>-8323.7199999999993</v>
      </c>
    </row>
    <row r="204" spans="1:7" ht="25.5" x14ac:dyDescent="0.25">
      <c r="A204" s="1"/>
      <c r="B204" s="15" t="s">
        <v>410</v>
      </c>
      <c r="C204" s="16" t="s">
        <v>411</v>
      </c>
      <c r="D204" s="16">
        <v>825</v>
      </c>
      <c r="E204" s="18" t="s">
        <v>412</v>
      </c>
      <c r="F204" s="17">
        <v>40869</v>
      </c>
      <c r="G204" s="14">
        <v>-5736.62</v>
      </c>
    </row>
    <row r="205" spans="1:7" ht="25.5" x14ac:dyDescent="0.25">
      <c r="A205" s="1"/>
      <c r="B205" s="15" t="s">
        <v>413</v>
      </c>
      <c r="C205" s="16"/>
      <c r="D205" s="16">
        <v>6274</v>
      </c>
      <c r="E205" s="18" t="s">
        <v>414</v>
      </c>
      <c r="F205" s="17">
        <v>40882</v>
      </c>
      <c r="G205" s="14">
        <v>-49318.51</v>
      </c>
    </row>
    <row r="206" spans="1:7" ht="25.5" x14ac:dyDescent="0.25">
      <c r="A206" s="1"/>
      <c r="B206" s="15" t="s">
        <v>415</v>
      </c>
      <c r="C206" s="16"/>
      <c r="D206" s="16">
        <v>6279</v>
      </c>
      <c r="E206" s="18" t="s">
        <v>416</v>
      </c>
      <c r="F206" s="17">
        <v>40882</v>
      </c>
      <c r="G206" s="14">
        <v>-49068.88</v>
      </c>
    </row>
    <row r="207" spans="1:7" ht="25.5" x14ac:dyDescent="0.25">
      <c r="A207" s="1"/>
      <c r="B207" s="15" t="s">
        <v>417</v>
      </c>
      <c r="C207" s="16" t="s">
        <v>418</v>
      </c>
      <c r="D207" s="16">
        <v>6261</v>
      </c>
      <c r="E207" s="18" t="s">
        <v>416</v>
      </c>
      <c r="F207" s="17">
        <v>40882</v>
      </c>
      <c r="G207" s="14">
        <v>-59709.27</v>
      </c>
    </row>
    <row r="208" spans="1:7" ht="25.5" x14ac:dyDescent="0.25">
      <c r="A208" s="1"/>
      <c r="B208" s="15" t="s">
        <v>419</v>
      </c>
      <c r="C208" s="16"/>
      <c r="D208" s="16">
        <v>6350</v>
      </c>
      <c r="E208" s="18" t="s">
        <v>414</v>
      </c>
      <c r="F208" s="17">
        <v>40884</v>
      </c>
      <c r="G208" s="14">
        <v>-51993</v>
      </c>
    </row>
    <row r="209" spans="1:7" ht="25.5" x14ac:dyDescent="0.25">
      <c r="A209" s="1"/>
      <c r="B209" s="15" t="s">
        <v>420</v>
      </c>
      <c r="C209" s="16"/>
      <c r="D209" s="16">
        <v>6353</v>
      </c>
      <c r="E209" s="18" t="s">
        <v>414</v>
      </c>
      <c r="F209" s="17">
        <v>40884</v>
      </c>
      <c r="G209" s="14">
        <v>-21551.31</v>
      </c>
    </row>
    <row r="210" spans="1:7" x14ac:dyDescent="0.25">
      <c r="A210" s="1"/>
      <c r="B210" s="15" t="s">
        <v>421</v>
      </c>
      <c r="C210" s="16"/>
      <c r="D210" s="16" t="s">
        <v>422</v>
      </c>
      <c r="E210" s="18" t="s">
        <v>220</v>
      </c>
      <c r="F210" s="17">
        <v>40885</v>
      </c>
      <c r="G210" s="14">
        <v>-5000</v>
      </c>
    </row>
    <row r="211" spans="1:7" ht="25.5" x14ac:dyDescent="0.25">
      <c r="A211" s="1"/>
      <c r="B211" s="15" t="s">
        <v>423</v>
      </c>
      <c r="C211" s="16"/>
      <c r="D211" s="16" t="s">
        <v>424</v>
      </c>
      <c r="E211" s="18" t="s">
        <v>425</v>
      </c>
      <c r="F211" s="17">
        <v>40892</v>
      </c>
      <c r="G211" s="14">
        <v>-10000</v>
      </c>
    </row>
    <row r="212" spans="1:7" x14ac:dyDescent="0.25">
      <c r="A212" s="1"/>
      <c r="B212" s="15" t="s">
        <v>219</v>
      </c>
      <c r="C212" s="16"/>
      <c r="D212" s="16">
        <v>148</v>
      </c>
      <c r="E212" s="18" t="s">
        <v>220</v>
      </c>
      <c r="F212" s="17">
        <v>40897</v>
      </c>
      <c r="G212" s="14">
        <v>-4000</v>
      </c>
    </row>
    <row r="213" spans="1:7" ht="25.5" x14ac:dyDescent="0.25">
      <c r="A213" s="1"/>
      <c r="B213" s="15" t="s">
        <v>426</v>
      </c>
      <c r="C213" s="16" t="s">
        <v>427</v>
      </c>
      <c r="D213" s="16">
        <v>1143</v>
      </c>
      <c r="E213" s="18" t="s">
        <v>428</v>
      </c>
      <c r="F213" s="17">
        <v>40899</v>
      </c>
      <c r="G213" s="14">
        <v>-1156865.5</v>
      </c>
    </row>
    <row r="214" spans="1:7" ht="25.5" x14ac:dyDescent="0.25">
      <c r="A214" s="1"/>
      <c r="B214" s="15" t="s">
        <v>429</v>
      </c>
      <c r="C214" s="16" t="s">
        <v>430</v>
      </c>
      <c r="D214" s="16">
        <v>30</v>
      </c>
      <c r="E214" s="18" t="s">
        <v>431</v>
      </c>
      <c r="F214" s="17">
        <v>40911</v>
      </c>
      <c r="G214" s="14">
        <v>-29000</v>
      </c>
    </row>
    <row r="215" spans="1:7" x14ac:dyDescent="0.25">
      <c r="A215" s="1"/>
      <c r="B215" s="15" t="s">
        <v>435</v>
      </c>
      <c r="C215" s="16"/>
      <c r="D215" s="16">
        <v>40</v>
      </c>
      <c r="E215" s="18" t="s">
        <v>220</v>
      </c>
      <c r="F215" s="17">
        <v>40925</v>
      </c>
      <c r="G215" s="14">
        <v>-43206</v>
      </c>
    </row>
    <row r="216" spans="1:7" ht="25.5" x14ac:dyDescent="0.25">
      <c r="A216" s="1"/>
      <c r="B216" s="15" t="s">
        <v>456</v>
      </c>
      <c r="C216" s="16"/>
      <c r="D216" s="16">
        <v>40</v>
      </c>
      <c r="E216" s="18" t="s">
        <v>457</v>
      </c>
      <c r="F216" s="17">
        <v>40925</v>
      </c>
      <c r="G216" s="14">
        <v>-42485.9</v>
      </c>
    </row>
    <row r="217" spans="1:7" x14ac:dyDescent="0.25">
      <c r="A217" s="1"/>
      <c r="B217" s="15" t="s">
        <v>439</v>
      </c>
      <c r="C217" s="16"/>
      <c r="D217" s="16">
        <v>40</v>
      </c>
      <c r="E217" s="18" t="s">
        <v>220</v>
      </c>
      <c r="F217" s="17">
        <v>40925</v>
      </c>
      <c r="G217" s="14">
        <v>-38165.300000000003</v>
      </c>
    </row>
    <row r="218" spans="1:7" ht="25.5" x14ac:dyDescent="0.25">
      <c r="A218" s="1"/>
      <c r="B218" s="15" t="s">
        <v>462</v>
      </c>
      <c r="C218" s="16"/>
      <c r="D218" s="16">
        <v>40</v>
      </c>
      <c r="E218" s="18" t="s">
        <v>463</v>
      </c>
      <c r="F218" s="17">
        <v>40925</v>
      </c>
      <c r="G218" s="14">
        <v>-37445.199999999997</v>
      </c>
    </row>
    <row r="219" spans="1:7" ht="25.5" x14ac:dyDescent="0.25">
      <c r="A219" s="1"/>
      <c r="B219" s="15" t="s">
        <v>450</v>
      </c>
      <c r="C219" s="16"/>
      <c r="D219" s="16">
        <v>40</v>
      </c>
      <c r="E219" s="18" t="s">
        <v>451</v>
      </c>
      <c r="F219" s="17">
        <v>40925</v>
      </c>
      <c r="G219" s="14">
        <v>-33844.699999999997</v>
      </c>
    </row>
    <row r="220" spans="1:7" ht="25.5" x14ac:dyDescent="0.25">
      <c r="A220" s="1"/>
      <c r="B220" s="15" t="s">
        <v>454</v>
      </c>
      <c r="C220" s="16"/>
      <c r="D220" s="16">
        <v>40</v>
      </c>
      <c r="E220" s="18" t="s">
        <v>455</v>
      </c>
      <c r="F220" s="17">
        <v>40925</v>
      </c>
      <c r="G220" s="14">
        <v>-26643.7</v>
      </c>
    </row>
    <row r="221" spans="1:7" ht="25.5" x14ac:dyDescent="0.25">
      <c r="A221" s="1"/>
      <c r="B221" s="15" t="s">
        <v>446</v>
      </c>
      <c r="C221" s="16"/>
      <c r="D221" s="16">
        <v>40</v>
      </c>
      <c r="E221" s="18" t="s">
        <v>447</v>
      </c>
      <c r="F221" s="17">
        <v>40925</v>
      </c>
      <c r="G221" s="14">
        <v>-25491.54</v>
      </c>
    </row>
    <row r="222" spans="1:7" x14ac:dyDescent="0.25">
      <c r="A222" s="1"/>
      <c r="B222" s="15" t="s">
        <v>436</v>
      </c>
      <c r="C222" s="16"/>
      <c r="D222" s="16">
        <v>40</v>
      </c>
      <c r="E222" s="18" t="s">
        <v>220</v>
      </c>
      <c r="F222" s="17">
        <v>40925</v>
      </c>
      <c r="G222" s="14">
        <v>-20882.900000000001</v>
      </c>
    </row>
    <row r="223" spans="1:7" x14ac:dyDescent="0.25">
      <c r="A223" s="1"/>
      <c r="B223" s="15" t="s">
        <v>437</v>
      </c>
      <c r="C223" s="16"/>
      <c r="D223" s="16">
        <v>40</v>
      </c>
      <c r="E223" s="18" t="s">
        <v>24</v>
      </c>
      <c r="F223" s="17">
        <v>40925</v>
      </c>
      <c r="G223" s="14">
        <v>-19082.650000000001</v>
      </c>
    </row>
    <row r="224" spans="1:7" ht="25.5" x14ac:dyDescent="0.25">
      <c r="A224" s="1"/>
      <c r="B224" s="15" t="s">
        <v>440</v>
      </c>
      <c r="C224" s="16"/>
      <c r="D224" s="16">
        <v>40</v>
      </c>
      <c r="E224" s="18" t="s">
        <v>441</v>
      </c>
      <c r="F224" s="17">
        <v>40925</v>
      </c>
      <c r="G224" s="14">
        <v>-18722.599999999999</v>
      </c>
    </row>
    <row r="225" spans="1:7" x14ac:dyDescent="0.25">
      <c r="A225" s="1"/>
      <c r="B225" s="15" t="s">
        <v>438</v>
      </c>
      <c r="C225" s="16"/>
      <c r="D225" s="16">
        <v>40</v>
      </c>
      <c r="E225" s="18" t="s">
        <v>24</v>
      </c>
      <c r="F225" s="17">
        <v>40925</v>
      </c>
      <c r="G225" s="14">
        <v>-17642.45</v>
      </c>
    </row>
    <row r="226" spans="1:7" ht="25.5" x14ac:dyDescent="0.25">
      <c r="A226" s="1"/>
      <c r="B226" s="15" t="s">
        <v>444</v>
      </c>
      <c r="C226" s="16"/>
      <c r="D226" s="16">
        <v>40</v>
      </c>
      <c r="E226" s="18" t="s">
        <v>445</v>
      </c>
      <c r="F226" s="17">
        <v>40925</v>
      </c>
      <c r="G226" s="14">
        <v>-13681.9</v>
      </c>
    </row>
    <row r="227" spans="1:7" ht="25.5" x14ac:dyDescent="0.25">
      <c r="A227" s="1"/>
      <c r="B227" s="15" t="s">
        <v>452</v>
      </c>
      <c r="C227" s="16"/>
      <c r="D227" s="16">
        <v>40</v>
      </c>
      <c r="E227" s="18" t="s">
        <v>453</v>
      </c>
      <c r="F227" s="17">
        <v>40925</v>
      </c>
      <c r="G227" s="14">
        <v>-13321.85</v>
      </c>
    </row>
    <row r="228" spans="1:7" ht="25.5" x14ac:dyDescent="0.25">
      <c r="A228" s="1"/>
      <c r="B228" s="15" t="s">
        <v>442</v>
      </c>
      <c r="C228" s="16"/>
      <c r="D228" s="16">
        <v>40</v>
      </c>
      <c r="E228" s="18" t="s">
        <v>443</v>
      </c>
      <c r="F228" s="17">
        <v>40925</v>
      </c>
      <c r="G228" s="14">
        <v>-7487.1</v>
      </c>
    </row>
    <row r="229" spans="1:7" ht="25.5" x14ac:dyDescent="0.25">
      <c r="A229" s="1"/>
      <c r="B229" s="15" t="s">
        <v>448</v>
      </c>
      <c r="C229" s="16"/>
      <c r="D229" s="16">
        <v>40</v>
      </c>
      <c r="E229" s="18" t="s">
        <v>449</v>
      </c>
      <c r="F229" s="17">
        <v>40925</v>
      </c>
      <c r="G229" s="14">
        <v>-3745</v>
      </c>
    </row>
    <row r="230" spans="1:7" ht="25.5" x14ac:dyDescent="0.25">
      <c r="A230" s="1"/>
      <c r="B230" s="15" t="s">
        <v>470</v>
      </c>
      <c r="C230" s="16"/>
      <c r="D230" s="16">
        <v>70</v>
      </c>
      <c r="E230" s="18" t="s">
        <v>220</v>
      </c>
      <c r="F230" s="17">
        <v>40925</v>
      </c>
      <c r="G230" s="14">
        <v>-40000</v>
      </c>
    </row>
    <row r="231" spans="1:7" ht="25.5" x14ac:dyDescent="0.25">
      <c r="A231" s="1"/>
      <c r="B231" s="15" t="s">
        <v>435</v>
      </c>
      <c r="C231" s="16" t="s">
        <v>458</v>
      </c>
      <c r="D231" s="16">
        <v>40</v>
      </c>
      <c r="E231" s="18" t="s">
        <v>457</v>
      </c>
      <c r="F231" s="17">
        <v>40925</v>
      </c>
      <c r="G231" s="14">
        <v>-43206</v>
      </c>
    </row>
    <row r="232" spans="1:7" ht="25.5" x14ac:dyDescent="0.25">
      <c r="A232" s="1"/>
      <c r="B232" s="15" t="s">
        <v>464</v>
      </c>
      <c r="C232" s="16" t="s">
        <v>465</v>
      </c>
      <c r="D232" s="16">
        <v>40</v>
      </c>
      <c r="E232" s="18" t="s">
        <v>466</v>
      </c>
      <c r="F232" s="17">
        <v>40925</v>
      </c>
      <c r="G232" s="14">
        <v>-23331.24</v>
      </c>
    </row>
    <row r="233" spans="1:7" ht="25.5" x14ac:dyDescent="0.25">
      <c r="A233" s="1"/>
      <c r="B233" s="15" t="s">
        <v>459</v>
      </c>
      <c r="C233" s="16" t="s">
        <v>460</v>
      </c>
      <c r="D233" s="16">
        <v>40</v>
      </c>
      <c r="E233" s="18" t="s">
        <v>461</v>
      </c>
      <c r="F233" s="17">
        <v>40925</v>
      </c>
      <c r="G233" s="14">
        <v>-17282.400000000001</v>
      </c>
    </row>
    <row r="234" spans="1:7" ht="25.5" x14ac:dyDescent="0.25">
      <c r="A234" s="1"/>
      <c r="B234" s="15" t="s">
        <v>467</v>
      </c>
      <c r="C234" s="16" t="s">
        <v>468</v>
      </c>
      <c r="D234" s="16">
        <v>40</v>
      </c>
      <c r="E234" s="18" t="s">
        <v>469</v>
      </c>
      <c r="F234" s="17">
        <v>40925</v>
      </c>
      <c r="G234" s="14">
        <v>-13321.85</v>
      </c>
    </row>
    <row r="235" spans="1:7" ht="25.5" x14ac:dyDescent="0.25">
      <c r="A235" s="1"/>
      <c r="B235" s="15" t="s">
        <v>475</v>
      </c>
      <c r="C235" s="16"/>
      <c r="D235" s="16">
        <v>431</v>
      </c>
      <c r="E235" s="18" t="s">
        <v>416</v>
      </c>
      <c r="F235" s="17">
        <v>40933</v>
      </c>
      <c r="G235" s="14">
        <v>-221341.22</v>
      </c>
    </row>
    <row r="236" spans="1:7" ht="25.5" x14ac:dyDescent="0.25">
      <c r="A236" s="1"/>
      <c r="B236" s="15" t="s">
        <v>471</v>
      </c>
      <c r="C236" s="16"/>
      <c r="D236" s="16">
        <v>422</v>
      </c>
      <c r="E236" s="18" t="s">
        <v>416</v>
      </c>
      <c r="F236" s="17">
        <v>40933</v>
      </c>
      <c r="G236" s="14">
        <v>-26347.919999999998</v>
      </c>
    </row>
    <row r="237" spans="1:7" ht="25.5" x14ac:dyDescent="0.25">
      <c r="A237" s="1"/>
      <c r="B237" s="15" t="s">
        <v>472</v>
      </c>
      <c r="C237" s="16"/>
      <c r="D237" s="16">
        <v>423</v>
      </c>
      <c r="E237" s="18" t="s">
        <v>416</v>
      </c>
      <c r="F237" s="17">
        <v>40933</v>
      </c>
      <c r="G237" s="14">
        <v>-24649.98</v>
      </c>
    </row>
    <row r="238" spans="1:7" ht="25.5" x14ac:dyDescent="0.25">
      <c r="A238" s="1"/>
      <c r="B238" s="15" t="s">
        <v>473</v>
      </c>
      <c r="C238" s="16"/>
      <c r="D238" s="16">
        <v>430</v>
      </c>
      <c r="E238" s="18" t="s">
        <v>416</v>
      </c>
      <c r="F238" s="17">
        <v>40933</v>
      </c>
      <c r="G238" s="14">
        <v>-24649.98</v>
      </c>
    </row>
    <row r="239" spans="1:7" ht="25.5" x14ac:dyDescent="0.25">
      <c r="A239" s="1"/>
      <c r="B239" s="15" t="s">
        <v>474</v>
      </c>
      <c r="C239" s="16"/>
      <c r="D239" s="16">
        <v>424</v>
      </c>
      <c r="E239" s="18" t="s">
        <v>416</v>
      </c>
      <c r="F239" s="17">
        <v>40933</v>
      </c>
      <c r="G239" s="14">
        <v>-24649.98</v>
      </c>
    </row>
    <row r="240" spans="1:7" ht="25.5" x14ac:dyDescent="0.25">
      <c r="A240" s="1"/>
      <c r="B240" s="15" t="s">
        <v>478</v>
      </c>
      <c r="C240" s="16"/>
      <c r="D240" s="16">
        <v>429</v>
      </c>
      <c r="E240" s="18" t="s">
        <v>416</v>
      </c>
      <c r="F240" s="17">
        <v>40933</v>
      </c>
      <c r="G240" s="14">
        <v>-24566.12</v>
      </c>
    </row>
    <row r="241" spans="1:7" ht="25.5" x14ac:dyDescent="0.25">
      <c r="A241" s="1"/>
      <c r="B241" s="15" t="s">
        <v>477</v>
      </c>
      <c r="C241" s="16"/>
      <c r="D241" s="16">
        <v>428</v>
      </c>
      <c r="E241" s="18" t="s">
        <v>416</v>
      </c>
      <c r="F241" s="17">
        <v>40933</v>
      </c>
      <c r="G241" s="14">
        <v>-24056.1</v>
      </c>
    </row>
    <row r="242" spans="1:7" ht="25.5" x14ac:dyDescent="0.25">
      <c r="A242" s="1"/>
      <c r="B242" s="15" t="s">
        <v>476</v>
      </c>
      <c r="C242" s="16"/>
      <c r="D242" s="16">
        <v>433</v>
      </c>
      <c r="E242" s="18" t="s">
        <v>416</v>
      </c>
      <c r="F242" s="17">
        <v>40933</v>
      </c>
      <c r="G242" s="14">
        <v>-18796.02</v>
      </c>
    </row>
    <row r="243" spans="1:7" ht="25.5" x14ac:dyDescent="0.25">
      <c r="A243" s="1"/>
      <c r="B243" s="15" t="s">
        <v>479</v>
      </c>
      <c r="C243" s="16"/>
      <c r="D243" s="16" t="s">
        <v>480</v>
      </c>
      <c r="E243" s="18" t="s">
        <v>481</v>
      </c>
      <c r="F243" s="17">
        <v>40940</v>
      </c>
      <c r="G243" s="14">
        <v>-20000</v>
      </c>
    </row>
    <row r="244" spans="1:7" x14ac:dyDescent="0.25">
      <c r="A244" s="1"/>
      <c r="B244" s="15" t="s">
        <v>482</v>
      </c>
      <c r="C244" s="16"/>
      <c r="D244" s="16">
        <v>1379</v>
      </c>
      <c r="E244" s="18" t="s">
        <v>24</v>
      </c>
      <c r="F244" s="17">
        <v>40941</v>
      </c>
      <c r="G244" s="14">
        <v>-7084.68</v>
      </c>
    </row>
    <row r="245" spans="1:7" ht="25.5" x14ac:dyDescent="0.25">
      <c r="A245" s="1"/>
      <c r="B245" s="15" t="s">
        <v>483</v>
      </c>
      <c r="C245" s="16" t="s">
        <v>484</v>
      </c>
      <c r="D245" s="16">
        <v>961</v>
      </c>
      <c r="E245" s="18" t="s">
        <v>485</v>
      </c>
      <c r="F245" s="17">
        <v>40943</v>
      </c>
      <c r="G245" s="14">
        <v>-27608</v>
      </c>
    </row>
    <row r="246" spans="1:7" ht="25.5" x14ac:dyDescent="0.25">
      <c r="A246" s="1"/>
      <c r="B246" s="15" t="s">
        <v>483</v>
      </c>
      <c r="C246" s="16" t="s">
        <v>484</v>
      </c>
      <c r="D246" s="16">
        <v>959</v>
      </c>
      <c r="E246" s="18" t="s">
        <v>485</v>
      </c>
      <c r="F246" s="17">
        <v>40943</v>
      </c>
      <c r="G246" s="14">
        <v>-26703.200000000001</v>
      </c>
    </row>
    <row r="247" spans="1:7" ht="25.5" x14ac:dyDescent="0.25">
      <c r="A247" s="1"/>
      <c r="B247" s="15" t="s">
        <v>483</v>
      </c>
      <c r="C247" s="16" t="s">
        <v>484</v>
      </c>
      <c r="D247" s="16">
        <v>960</v>
      </c>
      <c r="E247" s="18" t="s">
        <v>485</v>
      </c>
      <c r="F247" s="17">
        <v>40943</v>
      </c>
      <c r="G247" s="14">
        <v>-23292.799999999999</v>
      </c>
    </row>
    <row r="248" spans="1:7" ht="25.5" x14ac:dyDescent="0.25">
      <c r="A248" s="1"/>
      <c r="B248" s="15" t="s">
        <v>483</v>
      </c>
      <c r="C248" s="16" t="s">
        <v>484</v>
      </c>
      <c r="D248" s="16">
        <v>962</v>
      </c>
      <c r="E248" s="18" t="s">
        <v>485</v>
      </c>
      <c r="F248" s="17">
        <v>40943</v>
      </c>
      <c r="G248" s="14">
        <v>-18687.599999999999</v>
      </c>
    </row>
    <row r="249" spans="1:7" ht="25.5" x14ac:dyDescent="0.25">
      <c r="A249" s="1"/>
      <c r="B249" s="15" t="s">
        <v>486</v>
      </c>
      <c r="C249" s="16" t="s">
        <v>487</v>
      </c>
      <c r="D249" s="16">
        <v>712</v>
      </c>
      <c r="E249" s="12" t="s">
        <v>488</v>
      </c>
      <c r="F249" s="17">
        <v>40945</v>
      </c>
      <c r="G249" s="14">
        <v>-24244</v>
      </c>
    </row>
    <row r="250" spans="1:7" ht="25.5" x14ac:dyDescent="0.25">
      <c r="A250" s="1"/>
      <c r="B250" s="15" t="s">
        <v>483</v>
      </c>
      <c r="C250" s="16" t="s">
        <v>484</v>
      </c>
      <c r="D250" s="16">
        <v>965</v>
      </c>
      <c r="E250" s="18" t="s">
        <v>485</v>
      </c>
      <c r="F250" s="17">
        <v>40945</v>
      </c>
      <c r="G250" s="14">
        <v>-8908.7999999999993</v>
      </c>
    </row>
    <row r="251" spans="1:7" ht="25.5" x14ac:dyDescent="0.25">
      <c r="A251" s="1"/>
      <c r="B251" s="15" t="s">
        <v>489</v>
      </c>
      <c r="C251" s="16"/>
      <c r="D251" s="16">
        <v>1383</v>
      </c>
      <c r="E251" s="18" t="s">
        <v>490</v>
      </c>
      <c r="F251" s="17">
        <v>40948</v>
      </c>
      <c r="G251" s="14">
        <v>-21341.22</v>
      </c>
    </row>
    <row r="252" spans="1:7" ht="25.5" x14ac:dyDescent="0.25">
      <c r="A252" s="1"/>
      <c r="B252" s="15" t="s">
        <v>491</v>
      </c>
      <c r="C252" s="16"/>
      <c r="D252" s="16">
        <v>1382</v>
      </c>
      <c r="E252" s="18" t="s">
        <v>490</v>
      </c>
      <c r="F252" s="17">
        <v>40948</v>
      </c>
      <c r="G252" s="14">
        <v>-20651.52</v>
      </c>
    </row>
    <row r="253" spans="1:7" ht="25.5" x14ac:dyDescent="0.25">
      <c r="A253" s="1"/>
      <c r="B253" s="15" t="s">
        <v>492</v>
      </c>
      <c r="C253" s="16"/>
      <c r="D253" s="16">
        <v>13</v>
      </c>
      <c r="E253" s="18" t="s">
        <v>490</v>
      </c>
      <c r="F253" s="17">
        <v>40948</v>
      </c>
      <c r="G253" s="14">
        <v>-17269.22</v>
      </c>
    </row>
    <row r="254" spans="1:7" ht="25.5" x14ac:dyDescent="0.25">
      <c r="A254" s="1"/>
      <c r="B254" s="15" t="s">
        <v>493</v>
      </c>
      <c r="C254" s="16"/>
      <c r="D254" s="16">
        <v>1374</v>
      </c>
      <c r="E254" s="18" t="s">
        <v>490</v>
      </c>
      <c r="F254" s="17">
        <v>40948</v>
      </c>
      <c r="G254" s="14">
        <v>-17269.22</v>
      </c>
    </row>
    <row r="255" spans="1:7" ht="25.5" x14ac:dyDescent="0.25">
      <c r="A255" s="1"/>
      <c r="B255" s="15" t="s">
        <v>494</v>
      </c>
      <c r="C255" s="16"/>
      <c r="D255" s="16">
        <v>502</v>
      </c>
      <c r="E255" s="18" t="s">
        <v>495</v>
      </c>
      <c r="F255" s="17">
        <v>40949</v>
      </c>
      <c r="G255" s="14">
        <v>-6069.66</v>
      </c>
    </row>
    <row r="256" spans="1:7" ht="25.5" x14ac:dyDescent="0.25">
      <c r="A256" s="1"/>
      <c r="B256" s="15" t="s">
        <v>483</v>
      </c>
      <c r="C256" s="16" t="s">
        <v>484</v>
      </c>
      <c r="D256" s="16">
        <v>975</v>
      </c>
      <c r="E256" s="18" t="s">
        <v>485</v>
      </c>
      <c r="F256" s="17">
        <v>40954</v>
      </c>
      <c r="G256" s="14">
        <v>-18142.400000000001</v>
      </c>
    </row>
    <row r="257" spans="1:7" ht="25.5" x14ac:dyDescent="0.25">
      <c r="A257" s="1"/>
      <c r="B257" s="15" t="s">
        <v>483</v>
      </c>
      <c r="C257" s="16" t="s">
        <v>484</v>
      </c>
      <c r="D257" s="16">
        <v>972</v>
      </c>
      <c r="E257" s="18" t="s">
        <v>485</v>
      </c>
      <c r="F257" s="17">
        <v>40954</v>
      </c>
      <c r="G257" s="14">
        <v>-17295.599999999999</v>
      </c>
    </row>
    <row r="258" spans="1:7" ht="25.5" x14ac:dyDescent="0.25">
      <c r="A258" s="1"/>
      <c r="B258" s="15" t="s">
        <v>483</v>
      </c>
      <c r="C258" s="16" t="s">
        <v>484</v>
      </c>
      <c r="D258" s="16">
        <v>973</v>
      </c>
      <c r="E258" s="18" t="s">
        <v>485</v>
      </c>
      <c r="F258" s="17">
        <v>40954</v>
      </c>
      <c r="G258" s="14">
        <v>-14639.2</v>
      </c>
    </row>
    <row r="259" spans="1:7" ht="25.5" x14ac:dyDescent="0.25">
      <c r="A259" s="1"/>
      <c r="B259" s="15" t="s">
        <v>483</v>
      </c>
      <c r="C259" s="16" t="s">
        <v>484</v>
      </c>
      <c r="D259" s="16">
        <v>974</v>
      </c>
      <c r="E259" s="18" t="s">
        <v>485</v>
      </c>
      <c r="F259" s="17">
        <v>40954</v>
      </c>
      <c r="G259" s="14">
        <v>-11553.6</v>
      </c>
    </row>
    <row r="260" spans="1:7" x14ac:dyDescent="0.25">
      <c r="A260" s="1"/>
      <c r="B260" s="15" t="s">
        <v>496</v>
      </c>
      <c r="C260" s="16"/>
      <c r="D260" s="16">
        <v>560</v>
      </c>
      <c r="E260" s="18" t="s">
        <v>220</v>
      </c>
      <c r="F260" s="17">
        <v>40955</v>
      </c>
      <c r="G260" s="14">
        <v>-20500</v>
      </c>
    </row>
    <row r="261" spans="1:7" ht="25.5" x14ac:dyDescent="0.25">
      <c r="A261" s="1"/>
      <c r="B261" s="15" t="s">
        <v>483</v>
      </c>
      <c r="C261" s="16" t="s">
        <v>484</v>
      </c>
      <c r="D261" s="16">
        <v>977</v>
      </c>
      <c r="E261" s="18" t="s">
        <v>485</v>
      </c>
      <c r="F261" s="17">
        <v>40955</v>
      </c>
      <c r="G261" s="14">
        <v>-28684.48</v>
      </c>
    </row>
    <row r="262" spans="1:7" x14ac:dyDescent="0.25">
      <c r="A262" s="1"/>
      <c r="B262" s="15" t="s">
        <v>498</v>
      </c>
      <c r="C262" s="16"/>
      <c r="D262" s="16">
        <v>596</v>
      </c>
      <c r="E262" s="18" t="s">
        <v>220</v>
      </c>
      <c r="F262" s="17">
        <v>40956</v>
      </c>
      <c r="G262" s="14">
        <v>-22000</v>
      </c>
    </row>
    <row r="263" spans="1:7" x14ac:dyDescent="0.25">
      <c r="A263" s="1"/>
      <c r="B263" s="15" t="s">
        <v>499</v>
      </c>
      <c r="C263" s="16"/>
      <c r="D263" s="16">
        <v>590</v>
      </c>
      <c r="E263" s="18" t="s">
        <v>220</v>
      </c>
      <c r="F263" s="17">
        <v>40956</v>
      </c>
      <c r="G263" s="14">
        <v>-19268.28</v>
      </c>
    </row>
    <row r="264" spans="1:7" ht="25.5" x14ac:dyDescent="0.25">
      <c r="A264" s="1"/>
      <c r="B264" s="15" t="s">
        <v>500</v>
      </c>
      <c r="C264" s="16" t="s">
        <v>501</v>
      </c>
      <c r="D264" s="16">
        <v>589</v>
      </c>
      <c r="E264" s="18" t="s">
        <v>502</v>
      </c>
      <c r="F264" s="17">
        <v>40956</v>
      </c>
      <c r="G264" s="14">
        <v>-18886.79</v>
      </c>
    </row>
    <row r="265" spans="1:7" ht="25.5" x14ac:dyDescent="0.25">
      <c r="A265" s="1"/>
      <c r="B265" s="15" t="s">
        <v>503</v>
      </c>
      <c r="C265" s="16"/>
      <c r="D265" s="16">
        <v>442</v>
      </c>
      <c r="E265" s="18" t="s">
        <v>504</v>
      </c>
      <c r="F265" s="17">
        <v>40962</v>
      </c>
      <c r="G265" s="14">
        <v>-548963.80000000005</v>
      </c>
    </row>
    <row r="266" spans="1:7" ht="25.5" x14ac:dyDescent="0.25">
      <c r="A266" s="1"/>
      <c r="B266" s="15" t="s">
        <v>505</v>
      </c>
      <c r="C266" s="16" t="s">
        <v>506</v>
      </c>
      <c r="D266" s="16">
        <v>50</v>
      </c>
      <c r="E266" s="18" t="s">
        <v>507</v>
      </c>
      <c r="F266" s="17">
        <v>40963</v>
      </c>
      <c r="G266" s="14">
        <v>-50000</v>
      </c>
    </row>
    <row r="267" spans="1:7" ht="25.5" x14ac:dyDescent="0.25">
      <c r="A267" s="1"/>
      <c r="B267" s="15" t="s">
        <v>483</v>
      </c>
      <c r="C267" s="16" t="s">
        <v>484</v>
      </c>
      <c r="D267" s="16">
        <v>980</v>
      </c>
      <c r="E267" s="18" t="s">
        <v>485</v>
      </c>
      <c r="F267" s="17">
        <v>40963</v>
      </c>
      <c r="G267" s="14">
        <v>-32880.199999999997</v>
      </c>
    </row>
    <row r="268" spans="1:7" ht="25.5" x14ac:dyDescent="0.25">
      <c r="A268" s="1"/>
      <c r="B268" s="15" t="s">
        <v>483</v>
      </c>
      <c r="C268" s="16" t="s">
        <v>484</v>
      </c>
      <c r="D268" s="16">
        <v>979</v>
      </c>
      <c r="E268" s="18" t="s">
        <v>485</v>
      </c>
      <c r="F268" s="17">
        <v>40963</v>
      </c>
      <c r="G268" s="14">
        <v>-11611.6</v>
      </c>
    </row>
    <row r="269" spans="1:7" ht="25.5" x14ac:dyDescent="0.25">
      <c r="A269" s="1"/>
      <c r="B269" s="15" t="s">
        <v>354</v>
      </c>
      <c r="C269" s="16" t="s">
        <v>355</v>
      </c>
      <c r="D269" s="16">
        <v>689</v>
      </c>
      <c r="E269" s="18" t="s">
        <v>511</v>
      </c>
      <c r="F269" s="17">
        <v>40968</v>
      </c>
      <c r="G269" s="14">
        <v>-481112.01</v>
      </c>
    </row>
    <row r="270" spans="1:7" ht="25.5" x14ac:dyDescent="0.25">
      <c r="A270" s="1"/>
      <c r="B270" s="15" t="s">
        <v>508</v>
      </c>
      <c r="C270" s="16" t="s">
        <v>509</v>
      </c>
      <c r="D270" s="16">
        <v>372</v>
      </c>
      <c r="E270" s="18" t="s">
        <v>510</v>
      </c>
      <c r="F270" s="17">
        <v>40968</v>
      </c>
      <c r="G270" s="14">
        <v>-2309120.9</v>
      </c>
    </row>
    <row r="271" spans="1:7" ht="25.5" x14ac:dyDescent="0.25">
      <c r="A271" s="1"/>
      <c r="B271" s="15" t="s">
        <v>513</v>
      </c>
      <c r="C271" s="16"/>
      <c r="D271" s="16">
        <v>1215</v>
      </c>
      <c r="E271" s="18" t="s">
        <v>490</v>
      </c>
      <c r="F271" s="17">
        <v>40970</v>
      </c>
      <c r="G271" s="14">
        <v>-35075.74</v>
      </c>
    </row>
    <row r="272" spans="1:7" ht="25.5" x14ac:dyDescent="0.25">
      <c r="A272" s="1"/>
      <c r="B272" s="15" t="s">
        <v>514</v>
      </c>
      <c r="C272" s="16"/>
      <c r="D272" s="16">
        <v>18</v>
      </c>
      <c r="E272" s="18" t="s">
        <v>490</v>
      </c>
      <c r="F272" s="17">
        <v>40970</v>
      </c>
      <c r="G272" s="14">
        <v>-19806.79</v>
      </c>
    </row>
    <row r="273" spans="1:7" ht="25.5" x14ac:dyDescent="0.25">
      <c r="A273" s="1"/>
      <c r="B273" s="15" t="s">
        <v>516</v>
      </c>
      <c r="C273" s="16"/>
      <c r="D273" s="16">
        <v>1210</v>
      </c>
      <c r="E273" s="18" t="s">
        <v>490</v>
      </c>
      <c r="F273" s="17">
        <v>40970</v>
      </c>
      <c r="G273" s="14">
        <v>-17269.22</v>
      </c>
    </row>
    <row r="274" spans="1:7" ht="25.5" x14ac:dyDescent="0.25">
      <c r="A274" s="1"/>
      <c r="B274" s="15" t="s">
        <v>517</v>
      </c>
      <c r="C274" s="16"/>
      <c r="D274" s="16">
        <v>1212</v>
      </c>
      <c r="E274" s="18" t="s">
        <v>490</v>
      </c>
      <c r="F274" s="17">
        <v>40970</v>
      </c>
      <c r="G274" s="14">
        <v>-17269.22</v>
      </c>
    </row>
    <row r="275" spans="1:7" ht="25.5" x14ac:dyDescent="0.25">
      <c r="A275" s="1"/>
      <c r="B275" s="15" t="s">
        <v>515</v>
      </c>
      <c r="C275" s="16"/>
      <c r="D275" s="16">
        <v>1211</v>
      </c>
      <c r="E275" s="18" t="s">
        <v>490</v>
      </c>
      <c r="F275" s="17">
        <v>40970</v>
      </c>
      <c r="G275" s="14">
        <v>-17262.37</v>
      </c>
    </row>
    <row r="276" spans="1:7" ht="25.5" x14ac:dyDescent="0.25">
      <c r="A276" s="1"/>
      <c r="B276" s="15" t="s">
        <v>518</v>
      </c>
      <c r="C276" s="16"/>
      <c r="D276" s="16">
        <v>1213</v>
      </c>
      <c r="E276" s="18" t="s">
        <v>490</v>
      </c>
      <c r="F276" s="17">
        <v>40970</v>
      </c>
      <c r="G276" s="14">
        <v>-17262.37</v>
      </c>
    </row>
    <row r="277" spans="1:7" x14ac:dyDescent="0.25">
      <c r="A277" s="1"/>
      <c r="B277" s="15" t="s">
        <v>512</v>
      </c>
      <c r="C277" s="16"/>
      <c r="D277" s="16">
        <v>1220</v>
      </c>
      <c r="E277" s="18" t="s">
        <v>220</v>
      </c>
      <c r="F277" s="17">
        <v>40970</v>
      </c>
      <c r="G277" s="14">
        <v>-13705.62</v>
      </c>
    </row>
    <row r="278" spans="1:7" x14ac:dyDescent="0.25">
      <c r="A278" s="1"/>
      <c r="B278" s="15" t="s">
        <v>521</v>
      </c>
      <c r="C278" s="16"/>
      <c r="D278" s="16">
        <v>1207</v>
      </c>
      <c r="E278" s="18" t="s">
        <v>522</v>
      </c>
      <c r="F278" s="17">
        <v>40970</v>
      </c>
      <c r="G278" s="14">
        <v>-49913.279999999999</v>
      </c>
    </row>
    <row r="279" spans="1:7" ht="25.5" x14ac:dyDescent="0.25">
      <c r="A279" s="1"/>
      <c r="B279" s="15" t="s">
        <v>519</v>
      </c>
      <c r="C279" s="16" t="s">
        <v>520</v>
      </c>
      <c r="D279" s="16">
        <v>1216</v>
      </c>
      <c r="E279" s="18" t="s">
        <v>490</v>
      </c>
      <c r="F279" s="17">
        <v>40970</v>
      </c>
      <c r="G279" s="14">
        <v>-99245.22</v>
      </c>
    </row>
    <row r="280" spans="1:7" ht="25.5" x14ac:dyDescent="0.25">
      <c r="A280" s="1"/>
      <c r="B280" s="15" t="s">
        <v>523</v>
      </c>
      <c r="C280" s="16"/>
      <c r="D280" s="16">
        <v>42634</v>
      </c>
      <c r="E280" s="18" t="s">
        <v>524</v>
      </c>
      <c r="F280" s="17">
        <v>40971</v>
      </c>
      <c r="G280" s="14">
        <v>-4593</v>
      </c>
    </row>
    <row r="281" spans="1:7" ht="25.5" x14ac:dyDescent="0.25">
      <c r="A281" s="1"/>
      <c r="B281" s="15" t="s">
        <v>525</v>
      </c>
      <c r="C281" s="16" t="s">
        <v>526</v>
      </c>
      <c r="D281" s="16">
        <v>1554357</v>
      </c>
      <c r="E281" s="18" t="s">
        <v>527</v>
      </c>
      <c r="F281" s="17">
        <v>40974</v>
      </c>
      <c r="G281" s="14">
        <v>-39811.199999999997</v>
      </c>
    </row>
    <row r="282" spans="1:7" ht="25.5" x14ac:dyDescent="0.25">
      <c r="A282" s="1"/>
      <c r="B282" s="15" t="s">
        <v>528</v>
      </c>
      <c r="C282" s="16"/>
      <c r="D282" s="16">
        <v>42</v>
      </c>
      <c r="E282" s="18" t="s">
        <v>529</v>
      </c>
      <c r="F282" s="17">
        <v>40975</v>
      </c>
      <c r="G282" s="14">
        <v>-45500</v>
      </c>
    </row>
    <row r="283" spans="1:7" ht="25.5" x14ac:dyDescent="0.25">
      <c r="A283" s="1"/>
      <c r="B283" s="15" t="s">
        <v>530</v>
      </c>
      <c r="C283" s="16" t="s">
        <v>531</v>
      </c>
      <c r="D283" s="16">
        <v>1464</v>
      </c>
      <c r="E283" s="18" t="s">
        <v>490</v>
      </c>
      <c r="F283" s="17">
        <v>40977</v>
      </c>
      <c r="G283" s="14">
        <v>-43625.7</v>
      </c>
    </row>
    <row r="284" spans="1:7" ht="25.5" x14ac:dyDescent="0.25">
      <c r="A284" s="1"/>
      <c r="B284" s="15" t="s">
        <v>525</v>
      </c>
      <c r="C284" s="16" t="s">
        <v>526</v>
      </c>
      <c r="D284" s="16">
        <v>1554360</v>
      </c>
      <c r="E284" s="18" t="s">
        <v>532</v>
      </c>
      <c r="F284" s="17">
        <v>40982</v>
      </c>
      <c r="G284" s="14">
        <v>-58130.85</v>
      </c>
    </row>
    <row r="285" spans="1:7" ht="25.5" x14ac:dyDescent="0.25">
      <c r="A285" s="1"/>
      <c r="B285" s="15" t="s">
        <v>483</v>
      </c>
      <c r="C285" s="16" t="s">
        <v>484</v>
      </c>
      <c r="D285" s="16">
        <v>1006</v>
      </c>
      <c r="E285" s="18" t="s">
        <v>533</v>
      </c>
      <c r="F285" s="17">
        <v>40988</v>
      </c>
      <c r="G285" s="14">
        <v>-33071.599999999999</v>
      </c>
    </row>
    <row r="286" spans="1:7" ht="25.5" x14ac:dyDescent="0.25">
      <c r="A286" s="1"/>
      <c r="B286" s="15" t="s">
        <v>483</v>
      </c>
      <c r="C286" s="16" t="s">
        <v>484</v>
      </c>
      <c r="D286" s="16">
        <v>994</v>
      </c>
      <c r="E286" s="18" t="s">
        <v>533</v>
      </c>
      <c r="F286" s="17">
        <v>40988</v>
      </c>
      <c r="G286" s="14">
        <v>-31337.4</v>
      </c>
    </row>
    <row r="287" spans="1:7" ht="25.5" x14ac:dyDescent="0.25">
      <c r="A287" s="1"/>
      <c r="B287" s="15" t="s">
        <v>483</v>
      </c>
      <c r="C287" s="16" t="s">
        <v>484</v>
      </c>
      <c r="D287" s="16">
        <v>993</v>
      </c>
      <c r="E287" s="18" t="s">
        <v>533</v>
      </c>
      <c r="F287" s="17">
        <v>40988</v>
      </c>
      <c r="G287" s="14">
        <v>-14500</v>
      </c>
    </row>
    <row r="288" spans="1:7" ht="25.5" x14ac:dyDescent="0.25">
      <c r="A288" s="1"/>
      <c r="B288" s="15" t="s">
        <v>483</v>
      </c>
      <c r="C288" s="16" t="s">
        <v>484</v>
      </c>
      <c r="D288" s="16">
        <v>1005</v>
      </c>
      <c r="E288" s="18" t="s">
        <v>533</v>
      </c>
      <c r="F288" s="17">
        <v>40988</v>
      </c>
      <c r="G288" s="14">
        <v>-1885</v>
      </c>
    </row>
    <row r="289" spans="1:7" x14ac:dyDescent="0.25">
      <c r="A289" s="1"/>
      <c r="B289" s="15" t="s">
        <v>486</v>
      </c>
      <c r="C289" s="16" t="s">
        <v>487</v>
      </c>
      <c r="D289" s="16" t="s">
        <v>534</v>
      </c>
      <c r="E289" s="18" t="s">
        <v>17727</v>
      </c>
      <c r="F289" s="17">
        <v>40990</v>
      </c>
      <c r="G289" s="14">
        <v>-24244</v>
      </c>
    </row>
    <row r="290" spans="1:7" ht="25.5" x14ac:dyDescent="0.25">
      <c r="A290" s="1"/>
      <c r="B290" s="15" t="s">
        <v>535</v>
      </c>
      <c r="C290" s="16" t="s">
        <v>536</v>
      </c>
      <c r="D290" s="16">
        <v>8481</v>
      </c>
      <c r="E290" s="18" t="s">
        <v>537</v>
      </c>
      <c r="F290" s="17">
        <v>40990</v>
      </c>
      <c r="G290" s="14">
        <v>-10855</v>
      </c>
    </row>
    <row r="291" spans="1:7" ht="25.5" x14ac:dyDescent="0.25">
      <c r="A291" s="1"/>
      <c r="B291" s="15" t="s">
        <v>535</v>
      </c>
      <c r="C291" s="16" t="s">
        <v>536</v>
      </c>
      <c r="D291" s="16">
        <v>8482</v>
      </c>
      <c r="E291" s="18" t="s">
        <v>537</v>
      </c>
      <c r="F291" s="17">
        <v>40990</v>
      </c>
      <c r="G291" s="14">
        <v>-8160</v>
      </c>
    </row>
    <row r="292" spans="1:7" ht="25.5" x14ac:dyDescent="0.25">
      <c r="A292" s="1"/>
      <c r="B292" s="15" t="s">
        <v>535</v>
      </c>
      <c r="C292" s="16" t="s">
        <v>536</v>
      </c>
      <c r="D292" s="16">
        <v>8480</v>
      </c>
      <c r="E292" s="18" t="s">
        <v>537</v>
      </c>
      <c r="F292" s="17">
        <v>40990</v>
      </c>
      <c r="G292" s="14">
        <v>-4080</v>
      </c>
    </row>
    <row r="293" spans="1:7" ht="25.5" x14ac:dyDescent="0.25">
      <c r="A293" s="1"/>
      <c r="B293" s="15" t="s">
        <v>538</v>
      </c>
      <c r="C293" s="16"/>
      <c r="D293" s="16">
        <v>1380</v>
      </c>
      <c r="E293" s="18" t="s">
        <v>490</v>
      </c>
      <c r="F293" s="17">
        <v>40994</v>
      </c>
      <c r="G293" s="14">
        <v>-20787.68</v>
      </c>
    </row>
    <row r="294" spans="1:7" ht="25.5" x14ac:dyDescent="0.25">
      <c r="A294" s="1"/>
      <c r="B294" s="15" t="s">
        <v>483</v>
      </c>
      <c r="C294" s="16" t="s">
        <v>484</v>
      </c>
      <c r="D294" s="16">
        <v>1008</v>
      </c>
      <c r="E294" s="12" t="s">
        <v>533</v>
      </c>
      <c r="F294" s="17">
        <v>40994</v>
      </c>
      <c r="G294" s="14">
        <v>-32462.6</v>
      </c>
    </row>
    <row r="295" spans="1:7" ht="25.5" x14ac:dyDescent="0.25">
      <c r="A295" s="1"/>
      <c r="B295" s="15" t="s">
        <v>483</v>
      </c>
      <c r="C295" s="16" t="s">
        <v>484</v>
      </c>
      <c r="D295" s="16">
        <v>1007</v>
      </c>
      <c r="E295" s="18" t="s">
        <v>533</v>
      </c>
      <c r="F295" s="17">
        <v>40994</v>
      </c>
      <c r="G295" s="14">
        <v>-27381.8</v>
      </c>
    </row>
    <row r="296" spans="1:7" ht="25.5" x14ac:dyDescent="0.25">
      <c r="A296" s="1"/>
      <c r="B296" s="15" t="s">
        <v>535</v>
      </c>
      <c r="C296" s="16" t="s">
        <v>536</v>
      </c>
      <c r="D296" s="16">
        <v>8050</v>
      </c>
      <c r="E296" s="18" t="s">
        <v>537</v>
      </c>
      <c r="F296" s="17">
        <v>40996</v>
      </c>
      <c r="G296" s="14">
        <v>-3060</v>
      </c>
    </row>
    <row r="297" spans="1:7" ht="25.5" x14ac:dyDescent="0.25">
      <c r="A297" s="1"/>
      <c r="B297" s="15" t="s">
        <v>535</v>
      </c>
      <c r="C297" s="16" t="s">
        <v>536</v>
      </c>
      <c r="D297" s="16">
        <v>8052</v>
      </c>
      <c r="E297" s="18" t="s">
        <v>537</v>
      </c>
      <c r="F297" s="17">
        <v>40997</v>
      </c>
      <c r="G297" s="14">
        <v>-3570</v>
      </c>
    </row>
    <row r="298" spans="1:7" ht="25.5" x14ac:dyDescent="0.25">
      <c r="A298" s="1"/>
      <c r="B298" s="15" t="s">
        <v>535</v>
      </c>
      <c r="C298" s="16" t="s">
        <v>536</v>
      </c>
      <c r="D298" s="16">
        <v>8055</v>
      </c>
      <c r="E298" s="18" t="s">
        <v>537</v>
      </c>
      <c r="F298" s="17">
        <v>40998</v>
      </c>
      <c r="G298" s="14">
        <v>-2040</v>
      </c>
    </row>
    <row r="299" spans="1:7" x14ac:dyDescent="0.25">
      <c r="A299" s="1"/>
      <c r="B299" s="15" t="s">
        <v>539</v>
      </c>
      <c r="C299" s="16"/>
      <c r="D299" s="16">
        <v>255</v>
      </c>
      <c r="E299" s="18" t="s">
        <v>220</v>
      </c>
      <c r="F299" s="17">
        <v>41001</v>
      </c>
      <c r="G299" s="14">
        <v>-12000</v>
      </c>
    </row>
    <row r="300" spans="1:7" x14ac:dyDescent="0.25">
      <c r="A300" s="1"/>
      <c r="B300" s="15" t="s">
        <v>543</v>
      </c>
      <c r="C300" s="16"/>
      <c r="D300" s="16">
        <v>293</v>
      </c>
      <c r="E300" s="18" t="s">
        <v>220</v>
      </c>
      <c r="F300" s="17">
        <v>41008</v>
      </c>
      <c r="G300" s="14">
        <v>-44996.04</v>
      </c>
    </row>
    <row r="301" spans="1:7" x14ac:dyDescent="0.25">
      <c r="A301" s="1"/>
      <c r="B301" s="15" t="s">
        <v>544</v>
      </c>
      <c r="C301" s="16"/>
      <c r="D301" s="16">
        <v>293</v>
      </c>
      <c r="E301" s="18" t="s">
        <v>220</v>
      </c>
      <c r="F301" s="17">
        <v>41008</v>
      </c>
      <c r="G301" s="14">
        <v>-21242.95</v>
      </c>
    </row>
    <row r="302" spans="1:7" ht="25.5" x14ac:dyDescent="0.25">
      <c r="A302" s="1"/>
      <c r="B302" s="15" t="s">
        <v>552</v>
      </c>
      <c r="C302" s="16"/>
      <c r="D302" s="16">
        <v>293</v>
      </c>
      <c r="E302" s="18" t="s">
        <v>553</v>
      </c>
      <c r="F302" s="17">
        <v>41008</v>
      </c>
      <c r="G302" s="14">
        <v>-20882.900000000001</v>
      </c>
    </row>
    <row r="303" spans="1:7" ht="25.5" x14ac:dyDescent="0.25">
      <c r="A303" s="1"/>
      <c r="B303" s="15" t="s">
        <v>554</v>
      </c>
      <c r="C303" s="16"/>
      <c r="D303" s="16">
        <v>293</v>
      </c>
      <c r="E303" s="18" t="s">
        <v>555</v>
      </c>
      <c r="F303" s="17">
        <v>41008</v>
      </c>
      <c r="G303" s="14">
        <v>-19802.75</v>
      </c>
    </row>
    <row r="304" spans="1:7" x14ac:dyDescent="0.25">
      <c r="A304" s="1"/>
      <c r="B304" s="15" t="s">
        <v>540</v>
      </c>
      <c r="C304" s="16"/>
      <c r="D304" s="16">
        <v>293</v>
      </c>
      <c r="E304" s="18" t="s">
        <v>24</v>
      </c>
      <c r="F304" s="17">
        <v>41008</v>
      </c>
      <c r="G304" s="14">
        <v>-19442.7</v>
      </c>
    </row>
    <row r="305" spans="1:7" x14ac:dyDescent="0.25">
      <c r="A305" s="1"/>
      <c r="B305" s="15" t="s">
        <v>541</v>
      </c>
      <c r="C305" s="16"/>
      <c r="D305" s="16">
        <v>293</v>
      </c>
      <c r="E305" s="18" t="s">
        <v>220</v>
      </c>
      <c r="F305" s="17">
        <v>41008</v>
      </c>
      <c r="G305" s="14">
        <v>-18722.599999999999</v>
      </c>
    </row>
    <row r="306" spans="1:7" ht="25.5" x14ac:dyDescent="0.25">
      <c r="A306" s="1"/>
      <c r="B306" s="15" t="s">
        <v>546</v>
      </c>
      <c r="C306" s="16"/>
      <c r="D306" s="16">
        <v>293</v>
      </c>
      <c r="E306" s="18" t="s">
        <v>547</v>
      </c>
      <c r="F306" s="17">
        <v>41008</v>
      </c>
      <c r="G306" s="14">
        <v>-18722.599999999999</v>
      </c>
    </row>
    <row r="307" spans="1:7" ht="25.5" x14ac:dyDescent="0.25">
      <c r="A307" s="1"/>
      <c r="B307" s="15" t="s">
        <v>550</v>
      </c>
      <c r="C307" s="16"/>
      <c r="D307" s="16">
        <v>293</v>
      </c>
      <c r="E307" s="18" t="s">
        <v>551</v>
      </c>
      <c r="F307" s="17">
        <v>41008</v>
      </c>
      <c r="G307" s="14">
        <v>-16906.86</v>
      </c>
    </row>
    <row r="308" spans="1:7" x14ac:dyDescent="0.25">
      <c r="A308" s="1"/>
      <c r="B308" s="15" t="s">
        <v>545</v>
      </c>
      <c r="C308" s="16"/>
      <c r="D308" s="16">
        <v>293</v>
      </c>
      <c r="E308" s="18" t="s">
        <v>220</v>
      </c>
      <c r="F308" s="17">
        <v>41008</v>
      </c>
      <c r="G308" s="14">
        <v>-15122.1</v>
      </c>
    </row>
    <row r="309" spans="1:7" ht="25.5" x14ac:dyDescent="0.25">
      <c r="A309" s="1"/>
      <c r="B309" s="15" t="s">
        <v>548</v>
      </c>
      <c r="C309" s="16"/>
      <c r="D309" s="16">
        <v>293</v>
      </c>
      <c r="E309" s="18" t="s">
        <v>549</v>
      </c>
      <c r="F309" s="17">
        <v>41008</v>
      </c>
      <c r="G309" s="14">
        <v>-12961.8</v>
      </c>
    </row>
    <row r="310" spans="1:7" x14ac:dyDescent="0.25">
      <c r="A310" s="1"/>
      <c r="B310" s="15" t="s">
        <v>542</v>
      </c>
      <c r="C310" s="16"/>
      <c r="D310" s="16">
        <v>293</v>
      </c>
      <c r="E310" s="18" t="s">
        <v>220</v>
      </c>
      <c r="F310" s="17">
        <v>41008</v>
      </c>
      <c r="G310" s="14">
        <v>-1908</v>
      </c>
    </row>
    <row r="311" spans="1:7" ht="25.5" x14ac:dyDescent="0.25">
      <c r="A311" s="1"/>
      <c r="B311" s="15" t="s">
        <v>556</v>
      </c>
      <c r="C311" s="16"/>
      <c r="D311" s="16">
        <v>293</v>
      </c>
      <c r="E311" s="18" t="s">
        <v>557</v>
      </c>
      <c r="F311" s="17">
        <v>41008</v>
      </c>
      <c r="G311" s="14">
        <v>-1908</v>
      </c>
    </row>
    <row r="312" spans="1:7" ht="25.5" x14ac:dyDescent="0.25">
      <c r="A312" s="1"/>
      <c r="B312" s="15" t="s">
        <v>561</v>
      </c>
      <c r="C312" s="16" t="s">
        <v>562</v>
      </c>
      <c r="D312" s="16">
        <v>293</v>
      </c>
      <c r="E312" s="18" t="s">
        <v>563</v>
      </c>
      <c r="F312" s="17">
        <v>41008</v>
      </c>
      <c r="G312" s="14">
        <v>-39605.5</v>
      </c>
    </row>
    <row r="313" spans="1:7" ht="25.5" x14ac:dyDescent="0.25">
      <c r="A313" s="1"/>
      <c r="B313" s="15" t="s">
        <v>558</v>
      </c>
      <c r="C313" s="16" t="s">
        <v>559</v>
      </c>
      <c r="D313" s="16">
        <v>293</v>
      </c>
      <c r="E313" s="18" t="s">
        <v>560</v>
      </c>
      <c r="F313" s="17">
        <v>41008</v>
      </c>
      <c r="G313" s="14">
        <v>-38885.4</v>
      </c>
    </row>
    <row r="314" spans="1:7" ht="25.5" x14ac:dyDescent="0.25">
      <c r="A314" s="1"/>
      <c r="B314" s="15" t="s">
        <v>567</v>
      </c>
      <c r="C314" s="16" t="s">
        <v>568</v>
      </c>
      <c r="D314" s="16">
        <v>293</v>
      </c>
      <c r="E314" s="18" t="s">
        <v>569</v>
      </c>
      <c r="F314" s="17">
        <v>41008</v>
      </c>
      <c r="G314" s="14">
        <v>-19802.75</v>
      </c>
    </row>
    <row r="315" spans="1:7" ht="25.5" x14ac:dyDescent="0.25">
      <c r="A315" s="1"/>
      <c r="B315" s="15" t="s">
        <v>564</v>
      </c>
      <c r="C315" s="16" t="s">
        <v>565</v>
      </c>
      <c r="D315" s="16">
        <v>293</v>
      </c>
      <c r="E315" s="18" t="s">
        <v>566</v>
      </c>
      <c r="F315" s="17">
        <v>41008</v>
      </c>
      <c r="G315" s="14">
        <v>-19442.7</v>
      </c>
    </row>
    <row r="316" spans="1:7" ht="25.5" x14ac:dyDescent="0.25">
      <c r="A316" s="1"/>
      <c r="B316" s="15" t="s">
        <v>570</v>
      </c>
      <c r="C316" s="16" t="s">
        <v>571</v>
      </c>
      <c r="D316" s="16">
        <v>293</v>
      </c>
      <c r="E316" s="18" t="s">
        <v>572</v>
      </c>
      <c r="F316" s="17">
        <v>41008</v>
      </c>
      <c r="G316" s="14">
        <v>-19442.7</v>
      </c>
    </row>
    <row r="317" spans="1:7" ht="25.5" x14ac:dyDescent="0.25">
      <c r="A317" s="1"/>
      <c r="B317" s="15" t="s">
        <v>576</v>
      </c>
      <c r="C317" s="16" t="s">
        <v>577</v>
      </c>
      <c r="D317" s="16">
        <v>293</v>
      </c>
      <c r="E317" s="18" t="s">
        <v>578</v>
      </c>
      <c r="F317" s="17">
        <v>41008</v>
      </c>
      <c r="G317" s="14">
        <v>-19082.650000000001</v>
      </c>
    </row>
    <row r="318" spans="1:7" ht="25.5" x14ac:dyDescent="0.25">
      <c r="A318" s="1"/>
      <c r="B318" s="15" t="s">
        <v>573</v>
      </c>
      <c r="C318" s="16" t="s">
        <v>574</v>
      </c>
      <c r="D318" s="16">
        <v>293</v>
      </c>
      <c r="E318" s="18" t="s">
        <v>575</v>
      </c>
      <c r="F318" s="17">
        <v>41008</v>
      </c>
      <c r="G318" s="14">
        <v>-12601.75</v>
      </c>
    </row>
    <row r="319" spans="1:7" ht="25.5" x14ac:dyDescent="0.25">
      <c r="A319" s="1"/>
      <c r="B319" s="15" t="s">
        <v>579</v>
      </c>
      <c r="C319" s="16"/>
      <c r="D319" s="16">
        <v>622</v>
      </c>
      <c r="E319" s="18" t="s">
        <v>580</v>
      </c>
      <c r="F319" s="17">
        <v>41009</v>
      </c>
      <c r="G319" s="14">
        <v>-1200760.8</v>
      </c>
    </row>
    <row r="320" spans="1:7" ht="25.5" x14ac:dyDescent="0.25">
      <c r="A320" s="1"/>
      <c r="B320" s="15" t="s">
        <v>483</v>
      </c>
      <c r="C320" s="16" t="s">
        <v>484</v>
      </c>
      <c r="D320" s="16">
        <v>1017</v>
      </c>
      <c r="E320" s="18" t="s">
        <v>533</v>
      </c>
      <c r="F320" s="17">
        <v>41010</v>
      </c>
      <c r="G320" s="14">
        <v>-20961.2</v>
      </c>
    </row>
    <row r="321" spans="1:7" ht="25.5" x14ac:dyDescent="0.25">
      <c r="A321" s="1"/>
      <c r="B321" s="15" t="s">
        <v>483</v>
      </c>
      <c r="C321" s="16" t="s">
        <v>484</v>
      </c>
      <c r="D321" s="16">
        <v>1016</v>
      </c>
      <c r="E321" s="18" t="s">
        <v>533</v>
      </c>
      <c r="F321" s="17">
        <v>41010</v>
      </c>
      <c r="G321" s="14">
        <v>-16008</v>
      </c>
    </row>
    <row r="322" spans="1:7" ht="25.5" x14ac:dyDescent="0.25">
      <c r="A322" s="1"/>
      <c r="B322" s="15" t="s">
        <v>483</v>
      </c>
      <c r="C322" s="16" t="s">
        <v>484</v>
      </c>
      <c r="D322" s="16">
        <v>1015</v>
      </c>
      <c r="E322" s="18" t="s">
        <v>533</v>
      </c>
      <c r="F322" s="17">
        <v>41010</v>
      </c>
      <c r="G322" s="14">
        <v>-12725.2</v>
      </c>
    </row>
    <row r="323" spans="1:7" ht="25.5" x14ac:dyDescent="0.25">
      <c r="A323" s="1"/>
      <c r="B323" s="15" t="s">
        <v>581</v>
      </c>
      <c r="C323" s="16" t="s">
        <v>582</v>
      </c>
      <c r="D323" s="16">
        <v>1487</v>
      </c>
      <c r="E323" s="18" t="s">
        <v>583</v>
      </c>
      <c r="F323" s="17">
        <v>41010</v>
      </c>
      <c r="G323" s="14">
        <v>-2500</v>
      </c>
    </row>
    <row r="324" spans="1:7" ht="25.5" x14ac:dyDescent="0.25">
      <c r="A324" s="1"/>
      <c r="B324" s="15" t="s">
        <v>584</v>
      </c>
      <c r="C324" s="16"/>
      <c r="D324" s="16">
        <v>67</v>
      </c>
      <c r="E324" s="18" t="s">
        <v>585</v>
      </c>
      <c r="F324" s="17">
        <v>41011</v>
      </c>
      <c r="G324" s="14">
        <v>-80000</v>
      </c>
    </row>
    <row r="325" spans="1:7" x14ac:dyDescent="0.25">
      <c r="A325" s="1"/>
      <c r="B325" s="15" t="s">
        <v>586</v>
      </c>
      <c r="C325" s="16"/>
      <c r="D325" s="16">
        <v>40</v>
      </c>
      <c r="E325" s="18" t="s">
        <v>220</v>
      </c>
      <c r="F325" s="17">
        <v>41016</v>
      </c>
      <c r="G325" s="14">
        <v>-19442.7</v>
      </c>
    </row>
    <row r="326" spans="1:7" ht="25.5" x14ac:dyDescent="0.25">
      <c r="A326" s="1"/>
      <c r="B326" s="15" t="s">
        <v>587</v>
      </c>
      <c r="C326" s="16" t="s">
        <v>588</v>
      </c>
      <c r="D326" s="16">
        <v>70</v>
      </c>
      <c r="E326" s="18" t="s">
        <v>589</v>
      </c>
      <c r="F326" s="17">
        <v>41016</v>
      </c>
      <c r="G326" s="14">
        <v>-175000</v>
      </c>
    </row>
    <row r="327" spans="1:7" ht="25.5" x14ac:dyDescent="0.25">
      <c r="A327" s="1"/>
      <c r="B327" s="15" t="s">
        <v>581</v>
      </c>
      <c r="C327" s="16" t="s">
        <v>582</v>
      </c>
      <c r="D327" s="16">
        <v>1488</v>
      </c>
      <c r="E327" s="18" t="s">
        <v>583</v>
      </c>
      <c r="F327" s="17">
        <v>41017</v>
      </c>
      <c r="G327" s="14">
        <v>-1500</v>
      </c>
    </row>
    <row r="328" spans="1:7" ht="25.5" x14ac:dyDescent="0.25">
      <c r="A328" s="1"/>
      <c r="B328" s="15" t="s">
        <v>591</v>
      </c>
      <c r="C328" s="16" t="s">
        <v>592</v>
      </c>
      <c r="D328" s="16">
        <v>12572</v>
      </c>
      <c r="E328" s="18" t="s">
        <v>593</v>
      </c>
      <c r="F328" s="17">
        <v>41025</v>
      </c>
      <c r="G328" s="14">
        <v>-498822.93</v>
      </c>
    </row>
    <row r="329" spans="1:7" ht="25.5" x14ac:dyDescent="0.25">
      <c r="A329" s="1"/>
      <c r="B329" s="15" t="s">
        <v>483</v>
      </c>
      <c r="C329" s="16" t="s">
        <v>484</v>
      </c>
      <c r="D329" s="16">
        <v>1028</v>
      </c>
      <c r="E329" s="18" t="s">
        <v>533</v>
      </c>
      <c r="F329" s="17">
        <v>41025</v>
      </c>
      <c r="G329" s="14">
        <v>-38604.800000000003</v>
      </c>
    </row>
    <row r="330" spans="1:7" ht="25.5" x14ac:dyDescent="0.25">
      <c r="A330" s="1"/>
      <c r="B330" s="15" t="s">
        <v>483</v>
      </c>
      <c r="C330" s="16" t="s">
        <v>484</v>
      </c>
      <c r="D330" s="16">
        <v>1030</v>
      </c>
      <c r="E330" s="18" t="s">
        <v>533</v>
      </c>
      <c r="F330" s="17">
        <v>41025</v>
      </c>
      <c r="G330" s="14">
        <v>-23084</v>
      </c>
    </row>
    <row r="331" spans="1:7" ht="25.5" x14ac:dyDescent="0.25">
      <c r="A331" s="1"/>
      <c r="B331" s="15" t="s">
        <v>483</v>
      </c>
      <c r="C331" s="16" t="s">
        <v>484</v>
      </c>
      <c r="D331" s="16">
        <v>282</v>
      </c>
      <c r="E331" s="18" t="s">
        <v>590</v>
      </c>
      <c r="F331" s="17">
        <v>41025</v>
      </c>
      <c r="G331" s="14">
        <v>-17771.2</v>
      </c>
    </row>
    <row r="332" spans="1:7" ht="25.5" x14ac:dyDescent="0.25">
      <c r="A332" s="1"/>
      <c r="B332" s="15" t="s">
        <v>483</v>
      </c>
      <c r="C332" s="16" t="s">
        <v>484</v>
      </c>
      <c r="D332" s="16">
        <v>1029</v>
      </c>
      <c r="E332" s="18" t="s">
        <v>533</v>
      </c>
      <c r="F332" s="17">
        <v>41025</v>
      </c>
      <c r="G332" s="14">
        <v>-17492.8</v>
      </c>
    </row>
    <row r="333" spans="1:7" ht="25.5" x14ac:dyDescent="0.25">
      <c r="A333" s="1"/>
      <c r="B333" s="15" t="s">
        <v>603</v>
      </c>
      <c r="C333" s="16"/>
      <c r="D333" s="16">
        <v>385</v>
      </c>
      <c r="E333" s="18" t="s">
        <v>596</v>
      </c>
      <c r="F333" s="17">
        <v>41026</v>
      </c>
      <c r="G333" s="14">
        <v>-50000</v>
      </c>
    </row>
    <row r="334" spans="1:7" ht="25.5" x14ac:dyDescent="0.25">
      <c r="A334" s="1"/>
      <c r="B334" s="15" t="s">
        <v>599</v>
      </c>
      <c r="C334" s="16"/>
      <c r="D334" s="16">
        <v>385</v>
      </c>
      <c r="E334" s="18" t="s">
        <v>596</v>
      </c>
      <c r="F334" s="17">
        <v>41026</v>
      </c>
      <c r="G334" s="14">
        <v>-50000</v>
      </c>
    </row>
    <row r="335" spans="1:7" ht="25.5" x14ac:dyDescent="0.25">
      <c r="A335" s="1"/>
      <c r="B335" s="15" t="s">
        <v>604</v>
      </c>
      <c r="C335" s="16"/>
      <c r="D335" s="16">
        <v>374</v>
      </c>
      <c r="E335" s="18" t="s">
        <v>598</v>
      </c>
      <c r="F335" s="17">
        <v>41026</v>
      </c>
      <c r="G335" s="14">
        <v>-49000</v>
      </c>
    </row>
    <row r="336" spans="1:7" x14ac:dyDescent="0.25">
      <c r="A336" s="1"/>
      <c r="B336" s="15" t="s">
        <v>600</v>
      </c>
      <c r="C336" s="16"/>
      <c r="D336" s="16">
        <v>385</v>
      </c>
      <c r="E336" s="18" t="s">
        <v>220</v>
      </c>
      <c r="F336" s="17">
        <v>41026</v>
      </c>
      <c r="G336" s="14">
        <v>-48000</v>
      </c>
    </row>
    <row r="337" spans="1:7" x14ac:dyDescent="0.25">
      <c r="A337" s="1"/>
      <c r="B337" s="15" t="s">
        <v>601</v>
      </c>
      <c r="C337" s="16"/>
      <c r="D337" s="16">
        <v>385</v>
      </c>
      <c r="E337" s="18" t="s">
        <v>220</v>
      </c>
      <c r="F337" s="17">
        <v>41026</v>
      </c>
      <c r="G337" s="14">
        <v>-48000</v>
      </c>
    </row>
    <row r="338" spans="1:7" x14ac:dyDescent="0.25">
      <c r="A338" s="1"/>
      <c r="B338" s="15" t="s">
        <v>602</v>
      </c>
      <c r="C338" s="16"/>
      <c r="D338" s="16">
        <v>385</v>
      </c>
      <c r="E338" s="18" t="s">
        <v>220</v>
      </c>
      <c r="F338" s="17">
        <v>41026</v>
      </c>
      <c r="G338" s="14">
        <v>-48000</v>
      </c>
    </row>
    <row r="339" spans="1:7" ht="25.5" x14ac:dyDescent="0.25">
      <c r="A339" s="1"/>
      <c r="B339" s="15" t="s">
        <v>597</v>
      </c>
      <c r="C339" s="16"/>
      <c r="D339" s="16">
        <v>374</v>
      </c>
      <c r="E339" s="18" t="s">
        <v>598</v>
      </c>
      <c r="F339" s="17">
        <v>41026</v>
      </c>
      <c r="G339" s="14">
        <v>-7000</v>
      </c>
    </row>
    <row r="340" spans="1:7" ht="25.5" x14ac:dyDescent="0.25">
      <c r="A340" s="1"/>
      <c r="B340" s="15" t="s">
        <v>594</v>
      </c>
      <c r="C340" s="16" t="s">
        <v>595</v>
      </c>
      <c r="D340" s="16">
        <v>385</v>
      </c>
      <c r="E340" s="18" t="s">
        <v>596</v>
      </c>
      <c r="F340" s="17">
        <v>41026</v>
      </c>
      <c r="G340" s="14">
        <v>-20000</v>
      </c>
    </row>
    <row r="341" spans="1:7" ht="25.5" x14ac:dyDescent="0.25">
      <c r="A341" s="1"/>
      <c r="B341" s="15" t="s">
        <v>581</v>
      </c>
      <c r="C341" s="16" t="s">
        <v>582</v>
      </c>
      <c r="D341" s="16">
        <v>1489</v>
      </c>
      <c r="E341" s="18" t="s">
        <v>583</v>
      </c>
      <c r="F341" s="17">
        <v>41026</v>
      </c>
      <c r="G341" s="14">
        <v>-2000</v>
      </c>
    </row>
    <row r="342" spans="1:7" ht="25.5" x14ac:dyDescent="0.25">
      <c r="A342" s="1"/>
      <c r="B342" s="15" t="s">
        <v>581</v>
      </c>
      <c r="C342" s="16" t="s">
        <v>582</v>
      </c>
      <c r="D342" s="16">
        <v>4643</v>
      </c>
      <c r="E342" s="18" t="s">
        <v>583</v>
      </c>
      <c r="F342" s="17">
        <v>41026</v>
      </c>
      <c r="G342" s="14">
        <v>-2000</v>
      </c>
    </row>
    <row r="343" spans="1:7" x14ac:dyDescent="0.25">
      <c r="A343" s="1"/>
      <c r="B343" s="15" t="s">
        <v>605</v>
      </c>
      <c r="C343" s="16"/>
      <c r="D343" s="16">
        <v>695</v>
      </c>
      <c r="E343" s="18" t="s">
        <v>220</v>
      </c>
      <c r="F343" s="17">
        <v>41030</v>
      </c>
      <c r="G343" s="14">
        <v>-1160727.8999999999</v>
      </c>
    </row>
    <row r="344" spans="1:7" ht="25.5" x14ac:dyDescent="0.25">
      <c r="A344" s="1"/>
      <c r="B344" s="15" t="s">
        <v>606</v>
      </c>
      <c r="C344" s="16" t="s">
        <v>607</v>
      </c>
      <c r="D344" s="16">
        <v>223</v>
      </c>
      <c r="E344" s="18" t="s">
        <v>608</v>
      </c>
      <c r="F344" s="17">
        <v>41031</v>
      </c>
      <c r="G344" s="14">
        <v>-56985</v>
      </c>
    </row>
    <row r="345" spans="1:7" ht="25.5" x14ac:dyDescent="0.25">
      <c r="A345" s="1"/>
      <c r="B345" s="15" t="s">
        <v>581</v>
      </c>
      <c r="C345" s="16" t="s">
        <v>582</v>
      </c>
      <c r="D345" s="16">
        <v>4730</v>
      </c>
      <c r="E345" s="18" t="s">
        <v>583</v>
      </c>
      <c r="F345" s="17">
        <v>41051</v>
      </c>
      <c r="G345" s="14">
        <v>-2000</v>
      </c>
    </row>
    <row r="346" spans="1:7" ht="25.5" x14ac:dyDescent="0.25">
      <c r="A346" s="1"/>
      <c r="B346" s="15" t="s">
        <v>581</v>
      </c>
      <c r="C346" s="16" t="s">
        <v>582</v>
      </c>
      <c r="D346" s="16">
        <v>5531</v>
      </c>
      <c r="E346" s="18" t="s">
        <v>583</v>
      </c>
      <c r="F346" s="17">
        <v>41055</v>
      </c>
      <c r="G346" s="14">
        <v>-1000</v>
      </c>
    </row>
    <row r="347" spans="1:7" ht="25.5" x14ac:dyDescent="0.25">
      <c r="A347" s="1"/>
      <c r="B347" s="15" t="s">
        <v>609</v>
      </c>
      <c r="C347" s="16" t="s">
        <v>610</v>
      </c>
      <c r="D347" s="16">
        <v>10</v>
      </c>
      <c r="E347" s="18" t="s">
        <v>611</v>
      </c>
      <c r="F347" s="17">
        <v>41058</v>
      </c>
      <c r="G347" s="14">
        <v>-34800</v>
      </c>
    </row>
    <row r="348" spans="1:7" ht="25.5" x14ac:dyDescent="0.25">
      <c r="A348" s="1"/>
      <c r="B348" s="15" t="s">
        <v>609</v>
      </c>
      <c r="C348" s="16" t="s">
        <v>610</v>
      </c>
      <c r="D348" s="16">
        <v>12</v>
      </c>
      <c r="E348" s="18" t="s">
        <v>611</v>
      </c>
      <c r="F348" s="17">
        <v>41058</v>
      </c>
      <c r="G348" s="14">
        <v>-34800</v>
      </c>
    </row>
    <row r="349" spans="1:7" ht="25.5" x14ac:dyDescent="0.25">
      <c r="A349" s="1"/>
      <c r="B349" s="15" t="s">
        <v>612</v>
      </c>
      <c r="C349" s="16" t="s">
        <v>613</v>
      </c>
      <c r="D349" s="16">
        <v>162</v>
      </c>
      <c r="E349" s="18" t="s">
        <v>614</v>
      </c>
      <c r="F349" s="17">
        <v>41061</v>
      </c>
      <c r="G349" s="14">
        <v>-418089.77</v>
      </c>
    </row>
    <row r="350" spans="1:7" ht="25.5" x14ac:dyDescent="0.25">
      <c r="A350" s="1"/>
      <c r="B350" s="15" t="s">
        <v>615</v>
      </c>
      <c r="C350" s="16" t="s">
        <v>616</v>
      </c>
      <c r="D350" s="16">
        <v>1129</v>
      </c>
      <c r="E350" s="18" t="s">
        <v>617</v>
      </c>
      <c r="F350" s="17">
        <v>41061</v>
      </c>
      <c r="G350" s="14">
        <v>-134068</v>
      </c>
    </row>
    <row r="351" spans="1:7" ht="25.5" x14ac:dyDescent="0.25">
      <c r="A351" s="1"/>
      <c r="B351" s="15" t="s">
        <v>432</v>
      </c>
      <c r="C351" s="16" t="s">
        <v>433</v>
      </c>
      <c r="D351" s="16" t="s">
        <v>618</v>
      </c>
      <c r="E351" s="18" t="s">
        <v>434</v>
      </c>
      <c r="F351" s="17">
        <v>41064</v>
      </c>
      <c r="G351" s="14">
        <v>-4929</v>
      </c>
    </row>
    <row r="352" spans="1:7" ht="25.5" x14ac:dyDescent="0.25">
      <c r="A352" s="1"/>
      <c r="B352" s="15" t="s">
        <v>619</v>
      </c>
      <c r="C352" s="16" t="s">
        <v>620</v>
      </c>
      <c r="D352" s="16">
        <v>40</v>
      </c>
      <c r="E352" s="18" t="s">
        <v>621</v>
      </c>
      <c r="F352" s="17">
        <v>41066</v>
      </c>
      <c r="G352" s="14">
        <v>-446676.45</v>
      </c>
    </row>
    <row r="353" spans="1:7" ht="25.5" x14ac:dyDescent="0.25">
      <c r="A353" s="1"/>
      <c r="B353" s="15" t="s">
        <v>622</v>
      </c>
      <c r="C353" s="16" t="s">
        <v>623</v>
      </c>
      <c r="D353" s="16">
        <v>445</v>
      </c>
      <c r="E353" s="18" t="s">
        <v>624</v>
      </c>
      <c r="F353" s="17">
        <v>41066</v>
      </c>
      <c r="G353" s="14">
        <v>-23548</v>
      </c>
    </row>
    <row r="354" spans="1:7" x14ac:dyDescent="0.25">
      <c r="A354" s="1"/>
      <c r="B354" s="15" t="s">
        <v>375</v>
      </c>
      <c r="C354" s="16"/>
      <c r="D354" s="16">
        <v>198</v>
      </c>
      <c r="E354" s="18" t="s">
        <v>220</v>
      </c>
      <c r="F354" s="17">
        <v>41068</v>
      </c>
      <c r="G354" s="14">
        <v>-65000</v>
      </c>
    </row>
    <row r="355" spans="1:7" ht="25.5" x14ac:dyDescent="0.25">
      <c r="A355" s="1"/>
      <c r="B355" s="15" t="s">
        <v>628</v>
      </c>
      <c r="C355" s="16" t="s">
        <v>629</v>
      </c>
      <c r="D355" s="16">
        <v>7358</v>
      </c>
      <c r="E355" s="18"/>
      <c r="F355" s="17">
        <v>41071</v>
      </c>
      <c r="G355" s="14">
        <v>-2500674.2999999998</v>
      </c>
    </row>
    <row r="356" spans="1:7" ht="25.5" x14ac:dyDescent="0.25">
      <c r="A356" s="1"/>
      <c r="B356" s="15" t="s">
        <v>483</v>
      </c>
      <c r="C356" s="16" t="s">
        <v>484</v>
      </c>
      <c r="D356" s="16">
        <v>287</v>
      </c>
      <c r="E356" s="18" t="s">
        <v>590</v>
      </c>
      <c r="F356" s="17">
        <v>41071</v>
      </c>
      <c r="G356" s="14">
        <v>-26262.400000000001</v>
      </c>
    </row>
    <row r="357" spans="1:7" ht="25.5" x14ac:dyDescent="0.25">
      <c r="A357" s="1"/>
      <c r="B357" s="15" t="s">
        <v>483</v>
      </c>
      <c r="C357" s="16" t="s">
        <v>484</v>
      </c>
      <c r="D357" s="16">
        <v>286</v>
      </c>
      <c r="E357" s="18" t="s">
        <v>590</v>
      </c>
      <c r="F357" s="17">
        <v>41071</v>
      </c>
      <c r="G357" s="14">
        <v>-24035.200000000001</v>
      </c>
    </row>
    <row r="358" spans="1:7" ht="25.5" x14ac:dyDescent="0.25">
      <c r="A358" s="1"/>
      <c r="B358" s="15" t="s">
        <v>483</v>
      </c>
      <c r="C358" s="16" t="s">
        <v>484</v>
      </c>
      <c r="D358" s="16">
        <v>285</v>
      </c>
      <c r="E358" s="18" t="s">
        <v>590</v>
      </c>
      <c r="F358" s="17">
        <v>41071</v>
      </c>
      <c r="G358" s="14">
        <v>-9860</v>
      </c>
    </row>
    <row r="359" spans="1:7" ht="25.5" x14ac:dyDescent="0.25">
      <c r="A359" s="1"/>
      <c r="B359" s="15" t="s">
        <v>625</v>
      </c>
      <c r="C359" s="16" t="s">
        <v>626</v>
      </c>
      <c r="D359" s="16">
        <v>62178</v>
      </c>
      <c r="E359" s="18" t="s">
        <v>627</v>
      </c>
      <c r="F359" s="17">
        <v>41071</v>
      </c>
      <c r="G359" s="14">
        <v>-234</v>
      </c>
    </row>
    <row r="360" spans="1:7" ht="25.5" x14ac:dyDescent="0.25">
      <c r="A360" s="1"/>
      <c r="B360" s="15" t="s">
        <v>628</v>
      </c>
      <c r="C360" s="16" t="s">
        <v>629</v>
      </c>
      <c r="D360" s="16">
        <v>7358</v>
      </c>
      <c r="E360" s="18"/>
      <c r="F360" s="17">
        <v>41071</v>
      </c>
      <c r="G360" s="14">
        <v>2500674.2999999998</v>
      </c>
    </row>
    <row r="361" spans="1:7" ht="25.5" x14ac:dyDescent="0.25">
      <c r="A361" s="1"/>
      <c r="B361" s="15" t="s">
        <v>16</v>
      </c>
      <c r="C361" s="16" t="s">
        <v>17</v>
      </c>
      <c r="D361" s="16">
        <v>103</v>
      </c>
      <c r="E361" s="18" t="s">
        <v>631</v>
      </c>
      <c r="F361" s="17">
        <v>41074</v>
      </c>
      <c r="G361" s="14">
        <v>-84191</v>
      </c>
    </row>
    <row r="362" spans="1:7" ht="25.5" x14ac:dyDescent="0.25">
      <c r="A362" s="1"/>
      <c r="B362" s="15" t="s">
        <v>194</v>
      </c>
      <c r="C362" s="16" t="s">
        <v>195</v>
      </c>
      <c r="D362" s="16">
        <v>5631</v>
      </c>
      <c r="E362" s="18" t="s">
        <v>630</v>
      </c>
      <c r="F362" s="17">
        <v>41074</v>
      </c>
      <c r="G362" s="14">
        <v>-38367</v>
      </c>
    </row>
    <row r="363" spans="1:7" x14ac:dyDescent="0.25">
      <c r="A363" s="1"/>
      <c r="B363" s="15" t="s">
        <v>632</v>
      </c>
      <c r="C363" s="16"/>
      <c r="D363" s="16" t="s">
        <v>635</v>
      </c>
      <c r="E363" s="18" t="s">
        <v>16618</v>
      </c>
      <c r="F363" s="17">
        <v>41075</v>
      </c>
      <c r="G363" s="14">
        <v>-338586.38</v>
      </c>
    </row>
    <row r="364" spans="1:7" x14ac:dyDescent="0.25">
      <c r="A364" s="1"/>
      <c r="B364" s="15" t="s">
        <v>632</v>
      </c>
      <c r="C364" s="16"/>
      <c r="D364" s="16" t="s">
        <v>634</v>
      </c>
      <c r="E364" s="18" t="s">
        <v>16618</v>
      </c>
      <c r="F364" s="17">
        <v>41075</v>
      </c>
      <c r="G364" s="14">
        <v>-141440.32000000001</v>
      </c>
    </row>
    <row r="365" spans="1:7" x14ac:dyDescent="0.25">
      <c r="A365" s="1"/>
      <c r="B365" s="15" t="s">
        <v>632</v>
      </c>
      <c r="C365" s="16"/>
      <c r="D365" s="16" t="s">
        <v>633</v>
      </c>
      <c r="E365" s="18" t="s">
        <v>16618</v>
      </c>
      <c r="F365" s="17">
        <v>41075</v>
      </c>
      <c r="G365" s="14">
        <v>-65715.350000000006</v>
      </c>
    </row>
    <row r="366" spans="1:7" ht="25.5" x14ac:dyDescent="0.25">
      <c r="A366" s="1"/>
      <c r="B366" s="15" t="s">
        <v>581</v>
      </c>
      <c r="C366" s="16" t="s">
        <v>582</v>
      </c>
      <c r="D366" s="16">
        <v>1490</v>
      </c>
      <c r="E366" s="18" t="s">
        <v>583</v>
      </c>
      <c r="F366" s="17">
        <v>41075</v>
      </c>
      <c r="G366" s="14">
        <v>-2000</v>
      </c>
    </row>
    <row r="367" spans="1:7" ht="25.5" x14ac:dyDescent="0.25">
      <c r="A367" s="1"/>
      <c r="B367" s="15" t="s">
        <v>637</v>
      </c>
      <c r="C367" s="16"/>
      <c r="D367" s="16">
        <v>462</v>
      </c>
      <c r="E367" s="18" t="s">
        <v>638</v>
      </c>
      <c r="F367" s="17">
        <v>41078</v>
      </c>
      <c r="G367" s="14">
        <v>-61429.96</v>
      </c>
    </row>
    <row r="368" spans="1:7" ht="25.5" x14ac:dyDescent="0.25">
      <c r="A368" s="1"/>
      <c r="B368" s="15" t="s">
        <v>16</v>
      </c>
      <c r="C368" s="16" t="s">
        <v>17</v>
      </c>
      <c r="D368" s="16">
        <v>106</v>
      </c>
      <c r="E368" s="18" t="s">
        <v>639</v>
      </c>
      <c r="F368" s="17">
        <v>41078</v>
      </c>
      <c r="G368" s="14">
        <v>-81963</v>
      </c>
    </row>
    <row r="369" spans="1:7" x14ac:dyDescent="0.25">
      <c r="A369" s="1"/>
      <c r="B369" s="15" t="s">
        <v>640</v>
      </c>
      <c r="C369" s="16"/>
      <c r="D369" s="16">
        <v>1046</v>
      </c>
      <c r="E369" s="18" t="s">
        <v>220</v>
      </c>
      <c r="F369" s="17">
        <v>41080</v>
      </c>
      <c r="G369" s="14">
        <v>-2235562.9</v>
      </c>
    </row>
    <row r="370" spans="1:7" ht="25.5" x14ac:dyDescent="0.25">
      <c r="A370" s="1"/>
      <c r="B370" s="15" t="s">
        <v>641</v>
      </c>
      <c r="C370" s="16" t="s">
        <v>642</v>
      </c>
      <c r="D370" s="16">
        <v>1072</v>
      </c>
      <c r="E370" s="18" t="s">
        <v>643</v>
      </c>
      <c r="F370" s="17">
        <v>41082</v>
      </c>
      <c r="G370" s="14">
        <v>-217513.72</v>
      </c>
    </row>
    <row r="371" spans="1:7" x14ac:dyDescent="0.25">
      <c r="A371" s="1"/>
      <c r="B371" s="15" t="s">
        <v>644</v>
      </c>
      <c r="C371" s="16" t="s">
        <v>645</v>
      </c>
      <c r="D371" s="16" t="s">
        <v>646</v>
      </c>
      <c r="E371" s="18" t="s">
        <v>647</v>
      </c>
      <c r="F371" s="17">
        <v>41086</v>
      </c>
      <c r="G371" s="14">
        <v>-347420</v>
      </c>
    </row>
    <row r="372" spans="1:7" x14ac:dyDescent="0.25">
      <c r="A372" s="1"/>
      <c r="B372" s="15" t="s">
        <v>652</v>
      </c>
      <c r="C372" s="16"/>
      <c r="D372" s="16">
        <v>1095</v>
      </c>
      <c r="E372" s="18" t="s">
        <v>220</v>
      </c>
      <c r="F372" s="17">
        <v>41087</v>
      </c>
      <c r="G372" s="14">
        <v>-2842253</v>
      </c>
    </row>
    <row r="373" spans="1:7" ht="25.5" x14ac:dyDescent="0.25">
      <c r="A373" s="1"/>
      <c r="B373" s="15" t="s">
        <v>648</v>
      </c>
      <c r="C373" s="16" t="s">
        <v>649</v>
      </c>
      <c r="D373" s="16" t="s">
        <v>650</v>
      </c>
      <c r="E373" s="18" t="s">
        <v>651</v>
      </c>
      <c r="F373" s="17">
        <v>41087</v>
      </c>
      <c r="G373" s="14">
        <v>-2635629.69</v>
      </c>
    </row>
    <row r="374" spans="1:7" ht="25.5" x14ac:dyDescent="0.25">
      <c r="A374" s="1"/>
      <c r="B374" s="15" t="s">
        <v>653</v>
      </c>
      <c r="C374" s="16"/>
      <c r="D374" s="16">
        <v>1134</v>
      </c>
      <c r="E374" s="18" t="s">
        <v>654</v>
      </c>
      <c r="F374" s="17">
        <v>41089</v>
      </c>
      <c r="G374" s="14">
        <v>-1844829.4</v>
      </c>
    </row>
    <row r="375" spans="1:7" x14ac:dyDescent="0.25">
      <c r="A375" s="1"/>
      <c r="B375" s="15" t="s">
        <v>657</v>
      </c>
      <c r="C375" s="16"/>
      <c r="D375" s="16" t="s">
        <v>658</v>
      </c>
      <c r="E375" s="18" t="s">
        <v>659</v>
      </c>
      <c r="F375" s="17">
        <v>41091</v>
      </c>
      <c r="G375" s="14">
        <v>-6000</v>
      </c>
    </row>
    <row r="376" spans="1:7" x14ac:dyDescent="0.25">
      <c r="A376" s="1"/>
      <c r="B376" s="15" t="s">
        <v>655</v>
      </c>
      <c r="C376" s="16"/>
      <c r="D376" s="16">
        <v>40</v>
      </c>
      <c r="E376" s="18" t="s">
        <v>656</v>
      </c>
      <c r="F376" s="17">
        <v>41091</v>
      </c>
      <c r="G376" s="14">
        <v>19442.7</v>
      </c>
    </row>
    <row r="377" spans="1:7" ht="25.5" x14ac:dyDescent="0.25">
      <c r="A377" s="1"/>
      <c r="B377" s="15" t="s">
        <v>299</v>
      </c>
      <c r="C377" s="16" t="s">
        <v>300</v>
      </c>
      <c r="D377" s="16" t="s">
        <v>660</v>
      </c>
      <c r="E377" s="18" t="s">
        <v>20683</v>
      </c>
      <c r="F377" s="17">
        <v>41091</v>
      </c>
      <c r="G377" s="14">
        <v>-750</v>
      </c>
    </row>
    <row r="378" spans="1:7" ht="25.5" x14ac:dyDescent="0.25">
      <c r="A378" s="1"/>
      <c r="B378" s="15" t="s">
        <v>299</v>
      </c>
      <c r="C378" s="16" t="s">
        <v>300</v>
      </c>
      <c r="D378" s="16" t="s">
        <v>661</v>
      </c>
      <c r="E378" s="18" t="s">
        <v>20684</v>
      </c>
      <c r="F378" s="17">
        <v>41091</v>
      </c>
      <c r="G378" s="14">
        <v>-750</v>
      </c>
    </row>
    <row r="379" spans="1:7" ht="25.5" x14ac:dyDescent="0.25">
      <c r="A379" s="1"/>
      <c r="B379" s="15" t="s">
        <v>662</v>
      </c>
      <c r="C379" s="16" t="s">
        <v>663</v>
      </c>
      <c r="D379" s="16">
        <v>1245</v>
      </c>
      <c r="E379" s="18" t="s">
        <v>20685</v>
      </c>
      <c r="F379" s="17">
        <v>41091</v>
      </c>
      <c r="G379" s="14">
        <v>-10980884.289999999</v>
      </c>
    </row>
    <row r="380" spans="1:7" x14ac:dyDescent="0.25">
      <c r="A380" s="1"/>
      <c r="B380" s="15" t="s">
        <v>676</v>
      </c>
      <c r="C380" s="16"/>
      <c r="D380" s="16" t="s">
        <v>677</v>
      </c>
      <c r="E380" s="18" t="s">
        <v>678</v>
      </c>
      <c r="F380" s="17">
        <v>41092</v>
      </c>
      <c r="G380" s="14">
        <v>-38165.300000000003</v>
      </c>
    </row>
    <row r="381" spans="1:7" ht="25.5" x14ac:dyDescent="0.25">
      <c r="A381" s="1"/>
      <c r="B381" s="15" t="s">
        <v>454</v>
      </c>
      <c r="C381" s="16"/>
      <c r="D381" s="16" t="s">
        <v>679</v>
      </c>
      <c r="E381" s="18" t="s">
        <v>680</v>
      </c>
      <c r="F381" s="17">
        <v>41092</v>
      </c>
      <c r="G381" s="14">
        <v>-26643.7</v>
      </c>
    </row>
    <row r="382" spans="1:7" x14ac:dyDescent="0.25">
      <c r="A382" s="1"/>
      <c r="B382" s="15" t="s">
        <v>671</v>
      </c>
      <c r="C382" s="16"/>
      <c r="D382" s="16" t="s">
        <v>672</v>
      </c>
      <c r="E382" s="18" t="s">
        <v>673</v>
      </c>
      <c r="F382" s="17">
        <v>41092</v>
      </c>
      <c r="G382" s="14">
        <v>-19442.7</v>
      </c>
    </row>
    <row r="383" spans="1:7" x14ac:dyDescent="0.25">
      <c r="A383" s="1"/>
      <c r="B383" s="15" t="s">
        <v>437</v>
      </c>
      <c r="C383" s="16"/>
      <c r="D383" s="16" t="s">
        <v>674</v>
      </c>
      <c r="E383" s="18" t="s">
        <v>675</v>
      </c>
      <c r="F383" s="17">
        <v>41092</v>
      </c>
      <c r="G383" s="14">
        <v>-19082.650000000001</v>
      </c>
    </row>
    <row r="384" spans="1:7" x14ac:dyDescent="0.25">
      <c r="A384" s="1"/>
      <c r="B384" s="15" t="s">
        <v>653</v>
      </c>
      <c r="C384" s="16"/>
      <c r="D384" s="16"/>
      <c r="E384" s="18" t="s">
        <v>20686</v>
      </c>
      <c r="F384" s="17">
        <v>41092</v>
      </c>
      <c r="G384" s="14">
        <v>1748867.4</v>
      </c>
    </row>
    <row r="385" spans="1:7" ht="25.5" x14ac:dyDescent="0.25">
      <c r="A385" s="1"/>
      <c r="B385" s="15" t="s">
        <v>667</v>
      </c>
      <c r="C385" s="16" t="s">
        <v>668</v>
      </c>
      <c r="D385" s="16" t="s">
        <v>669</v>
      </c>
      <c r="E385" s="18" t="s">
        <v>670</v>
      </c>
      <c r="F385" s="17">
        <v>41092</v>
      </c>
      <c r="G385" s="14">
        <v>-49091.199999999997</v>
      </c>
    </row>
    <row r="386" spans="1:7" ht="25.5" x14ac:dyDescent="0.25">
      <c r="A386" s="1"/>
      <c r="B386" s="15" t="s">
        <v>664</v>
      </c>
      <c r="C386" s="16" t="s">
        <v>665</v>
      </c>
      <c r="D386" s="16" t="s">
        <v>666</v>
      </c>
      <c r="E386" s="18" t="s">
        <v>17845</v>
      </c>
      <c r="F386" s="17">
        <v>41092</v>
      </c>
      <c r="G386" s="14">
        <v>-7250</v>
      </c>
    </row>
    <row r="387" spans="1:7" x14ac:dyDescent="0.25">
      <c r="A387" s="1"/>
      <c r="B387" s="15" t="s">
        <v>681</v>
      </c>
      <c r="C387" s="16"/>
      <c r="D387" s="16"/>
      <c r="E387" s="18" t="s">
        <v>20687</v>
      </c>
      <c r="F387" s="17">
        <v>41093</v>
      </c>
      <c r="G387" s="14">
        <v>1800</v>
      </c>
    </row>
    <row r="388" spans="1:7" x14ac:dyDescent="0.25">
      <c r="A388" s="1"/>
      <c r="B388" s="15" t="s">
        <v>682</v>
      </c>
      <c r="C388" s="16"/>
      <c r="D388" s="16">
        <v>198</v>
      </c>
      <c r="E388" s="12" t="s">
        <v>683</v>
      </c>
      <c r="F388" s="17">
        <v>41093</v>
      </c>
      <c r="G388" s="14">
        <v>-90000</v>
      </c>
    </row>
    <row r="389" spans="1:7" x14ac:dyDescent="0.25">
      <c r="A389" s="1"/>
      <c r="B389" s="15" t="s">
        <v>684</v>
      </c>
      <c r="C389" s="16"/>
      <c r="D389" s="16" t="s">
        <v>685</v>
      </c>
      <c r="E389" s="12" t="s">
        <v>20688</v>
      </c>
      <c r="F389" s="17">
        <v>41095</v>
      </c>
      <c r="G389" s="14">
        <v>-6117540.8399999999</v>
      </c>
    </row>
    <row r="390" spans="1:7" x14ac:dyDescent="0.25">
      <c r="A390" s="1"/>
      <c r="B390" s="15" t="s">
        <v>497</v>
      </c>
      <c r="C390" s="16"/>
      <c r="D390" s="16" t="s">
        <v>686</v>
      </c>
      <c r="E390" s="18" t="s">
        <v>687</v>
      </c>
      <c r="F390" s="17">
        <v>41100</v>
      </c>
      <c r="G390" s="14">
        <v>-36000</v>
      </c>
    </row>
    <row r="391" spans="1:7" x14ac:dyDescent="0.25">
      <c r="A391" s="1"/>
      <c r="B391" s="15" t="s">
        <v>693</v>
      </c>
      <c r="C391" s="16"/>
      <c r="D391" s="16"/>
      <c r="E391" s="12" t="s">
        <v>694</v>
      </c>
      <c r="F391" s="17">
        <v>41100</v>
      </c>
      <c r="G391" s="14">
        <v>2150</v>
      </c>
    </row>
    <row r="392" spans="1:7" x14ac:dyDescent="0.25">
      <c r="A392" s="1"/>
      <c r="B392" s="15" t="s">
        <v>692</v>
      </c>
      <c r="C392" s="16"/>
      <c r="D392" s="16"/>
      <c r="E392" s="18" t="s">
        <v>9890</v>
      </c>
      <c r="F392" s="17">
        <v>41100</v>
      </c>
      <c r="G392" s="14">
        <v>10250</v>
      </c>
    </row>
    <row r="393" spans="1:7" ht="25.5" x14ac:dyDescent="0.25">
      <c r="A393" s="1"/>
      <c r="B393" s="15" t="s">
        <v>523</v>
      </c>
      <c r="C393" s="16"/>
      <c r="D393" s="16" t="s">
        <v>695</v>
      </c>
      <c r="E393" s="18" t="s">
        <v>696</v>
      </c>
      <c r="F393" s="17">
        <v>41100</v>
      </c>
      <c r="G393" s="14">
        <v>-4593</v>
      </c>
    </row>
    <row r="394" spans="1:7" ht="25.5" x14ac:dyDescent="0.25">
      <c r="A394" s="1"/>
      <c r="B394" s="15" t="s">
        <v>688</v>
      </c>
      <c r="C394" s="16" t="s">
        <v>689</v>
      </c>
      <c r="D394" s="16" t="s">
        <v>690</v>
      </c>
      <c r="E394" s="18" t="s">
        <v>691</v>
      </c>
      <c r="F394" s="17">
        <v>41100</v>
      </c>
      <c r="G394" s="14">
        <v>-23200</v>
      </c>
    </row>
    <row r="395" spans="1:7" ht="25.5" x14ac:dyDescent="0.25">
      <c r="A395" s="1"/>
      <c r="B395" s="15" t="s">
        <v>681</v>
      </c>
      <c r="C395" s="16"/>
      <c r="D395" s="16" t="s">
        <v>697</v>
      </c>
      <c r="E395" s="18" t="s">
        <v>698</v>
      </c>
      <c r="F395" s="17">
        <v>41102</v>
      </c>
      <c r="G395" s="14">
        <v>-93500</v>
      </c>
    </row>
    <row r="396" spans="1:7" ht="25.5" x14ac:dyDescent="0.25">
      <c r="A396" s="1"/>
      <c r="B396" s="15" t="s">
        <v>699</v>
      </c>
      <c r="C396" s="16"/>
      <c r="D396" s="16" t="s">
        <v>700</v>
      </c>
      <c r="E396" s="18" t="s">
        <v>701</v>
      </c>
      <c r="F396" s="17">
        <v>41103</v>
      </c>
      <c r="G396" s="14">
        <v>-4000</v>
      </c>
    </row>
    <row r="397" spans="1:7" ht="25.5" x14ac:dyDescent="0.25">
      <c r="A397" s="1"/>
      <c r="B397" s="15" t="s">
        <v>709</v>
      </c>
      <c r="C397" s="16"/>
      <c r="D397" s="16" t="s">
        <v>710</v>
      </c>
      <c r="E397" s="18" t="s">
        <v>711</v>
      </c>
      <c r="F397" s="17">
        <v>41109</v>
      </c>
      <c r="G397" s="14">
        <v>-41765.800000000003</v>
      </c>
    </row>
    <row r="398" spans="1:7" x14ac:dyDescent="0.25">
      <c r="A398" s="1"/>
      <c r="B398" s="15" t="s">
        <v>706</v>
      </c>
      <c r="C398" s="16"/>
      <c r="D398" s="16" t="s">
        <v>707</v>
      </c>
      <c r="E398" s="12" t="s">
        <v>708</v>
      </c>
      <c r="F398" s="17">
        <v>41109</v>
      </c>
      <c r="G398" s="14">
        <v>-28500</v>
      </c>
    </row>
    <row r="399" spans="1:7" ht="25.5" x14ac:dyDescent="0.25">
      <c r="A399" s="1"/>
      <c r="B399" s="15" t="s">
        <v>703</v>
      </c>
      <c r="C399" s="16" t="s">
        <v>704</v>
      </c>
      <c r="D399" s="16" t="s">
        <v>705</v>
      </c>
      <c r="E399" s="18" t="s">
        <v>17319</v>
      </c>
      <c r="F399" s="17">
        <v>41109</v>
      </c>
      <c r="G399" s="14">
        <v>-13850.4</v>
      </c>
    </row>
    <row r="400" spans="1:7" x14ac:dyDescent="0.25">
      <c r="A400" s="1"/>
      <c r="B400" s="15" t="s">
        <v>713</v>
      </c>
      <c r="C400" s="16"/>
      <c r="D400" s="16" t="s">
        <v>714</v>
      </c>
      <c r="E400" s="18" t="s">
        <v>715</v>
      </c>
      <c r="F400" s="17">
        <v>41110</v>
      </c>
      <c r="G400" s="14">
        <v>-42485.9</v>
      </c>
    </row>
    <row r="401" spans="1:7" x14ac:dyDescent="0.25">
      <c r="A401" s="1"/>
      <c r="B401" s="15" t="s">
        <v>637</v>
      </c>
      <c r="C401" s="16"/>
      <c r="D401" s="16"/>
      <c r="E401" s="18" t="s">
        <v>716</v>
      </c>
      <c r="F401" s="17">
        <v>41110</v>
      </c>
      <c r="G401" s="14">
        <v>24235.63</v>
      </c>
    </row>
    <row r="402" spans="1:7" ht="25.5" x14ac:dyDescent="0.25">
      <c r="A402" s="1"/>
      <c r="B402" s="15" t="s">
        <v>703</v>
      </c>
      <c r="C402" s="16" t="s">
        <v>704</v>
      </c>
      <c r="D402" s="16" t="s">
        <v>712</v>
      </c>
      <c r="E402" s="18" t="s">
        <v>17319</v>
      </c>
      <c r="F402" s="17">
        <v>41110</v>
      </c>
      <c r="G402" s="14">
        <v>-5811.6</v>
      </c>
    </row>
    <row r="403" spans="1:7" x14ac:dyDescent="0.25">
      <c r="A403" s="1"/>
      <c r="B403" s="15" t="s">
        <v>681</v>
      </c>
      <c r="C403" s="16"/>
      <c r="D403" s="16" t="s">
        <v>718</v>
      </c>
      <c r="E403" s="18" t="s">
        <v>719</v>
      </c>
      <c r="F403" s="17">
        <v>41113</v>
      </c>
      <c r="G403" s="14">
        <v>-93500</v>
      </c>
    </row>
    <row r="404" spans="1:7" ht="25.5" x14ac:dyDescent="0.25">
      <c r="A404" s="1"/>
      <c r="B404" s="15" t="s">
        <v>703</v>
      </c>
      <c r="C404" s="16" t="s">
        <v>704</v>
      </c>
      <c r="D404" s="16" t="s">
        <v>717</v>
      </c>
      <c r="E404" s="18" t="s">
        <v>17319</v>
      </c>
      <c r="F404" s="17">
        <v>41113</v>
      </c>
      <c r="G404" s="14">
        <v>-98613.92</v>
      </c>
    </row>
    <row r="405" spans="1:7" x14ac:dyDescent="0.25">
      <c r="A405" s="1"/>
      <c r="B405" s="15" t="s">
        <v>720</v>
      </c>
      <c r="C405" s="16"/>
      <c r="D405" s="16" t="s">
        <v>721</v>
      </c>
      <c r="E405" s="18" t="s">
        <v>20689</v>
      </c>
      <c r="F405" s="17">
        <v>41114</v>
      </c>
      <c r="G405" s="14">
        <v>-1595283.78</v>
      </c>
    </row>
    <row r="406" spans="1:7" x14ac:dyDescent="0.25">
      <c r="A406" s="1"/>
      <c r="B406" s="15" t="s">
        <v>662</v>
      </c>
      <c r="C406" s="16" t="s">
        <v>663</v>
      </c>
      <c r="D406" s="16"/>
      <c r="E406" s="18" t="s">
        <v>20690</v>
      </c>
      <c r="F406" s="17">
        <v>41114</v>
      </c>
      <c r="G406" s="14">
        <v>10144542.289999999</v>
      </c>
    </row>
    <row r="407" spans="1:7" ht="25.5" x14ac:dyDescent="0.25">
      <c r="A407" s="1"/>
      <c r="B407" s="15" t="s">
        <v>703</v>
      </c>
      <c r="C407" s="16" t="s">
        <v>704</v>
      </c>
      <c r="D407" s="16" t="s">
        <v>722</v>
      </c>
      <c r="E407" s="18" t="s">
        <v>17319</v>
      </c>
      <c r="F407" s="17">
        <v>41115</v>
      </c>
      <c r="G407" s="14">
        <v>-18699.2</v>
      </c>
    </row>
    <row r="408" spans="1:7" x14ac:dyDescent="0.25">
      <c r="A408" s="1"/>
      <c r="B408" s="15" t="s">
        <v>723</v>
      </c>
      <c r="C408" s="16" t="s">
        <v>724</v>
      </c>
      <c r="D408" s="16">
        <v>1895</v>
      </c>
      <c r="E408" s="18" t="s">
        <v>20691</v>
      </c>
      <c r="F408" s="17">
        <v>41115</v>
      </c>
      <c r="G408" s="14">
        <v>-63625.53</v>
      </c>
    </row>
    <row r="409" spans="1:7" x14ac:dyDescent="0.25">
      <c r="A409" s="1"/>
      <c r="B409" s="15" t="s">
        <v>576</v>
      </c>
      <c r="C409" s="16"/>
      <c r="D409" s="16" t="s">
        <v>725</v>
      </c>
      <c r="E409" s="18" t="s">
        <v>726</v>
      </c>
      <c r="F409" s="17">
        <v>41116</v>
      </c>
      <c r="G409" s="14">
        <v>-19082.650000000001</v>
      </c>
    </row>
    <row r="410" spans="1:7" x14ac:dyDescent="0.25">
      <c r="A410" s="1"/>
      <c r="B410" s="15" t="s">
        <v>727</v>
      </c>
      <c r="C410" s="16"/>
      <c r="D410" s="16" t="s">
        <v>728</v>
      </c>
      <c r="E410" s="18" t="s">
        <v>715</v>
      </c>
      <c r="F410" s="17">
        <v>41116</v>
      </c>
      <c r="G410" s="14">
        <v>-16922.349999999999</v>
      </c>
    </row>
    <row r="411" spans="1:7" x14ac:dyDescent="0.25">
      <c r="A411" s="1"/>
      <c r="B411" s="15" t="s">
        <v>439</v>
      </c>
      <c r="C411" s="16"/>
      <c r="D411" s="16" t="s">
        <v>729</v>
      </c>
      <c r="E411" s="18" t="s">
        <v>730</v>
      </c>
      <c r="F411" s="17">
        <v>41116</v>
      </c>
      <c r="G411" s="14">
        <v>-38165.300000000003</v>
      </c>
    </row>
    <row r="412" spans="1:7" x14ac:dyDescent="0.25">
      <c r="A412" s="1"/>
      <c r="B412" s="15" t="s">
        <v>452</v>
      </c>
      <c r="C412" s="16"/>
      <c r="D412" s="16" t="s">
        <v>731</v>
      </c>
      <c r="E412" s="12" t="s">
        <v>20693</v>
      </c>
      <c r="F412" s="17">
        <v>41116</v>
      </c>
      <c r="G412" s="14">
        <v>-13321.85</v>
      </c>
    </row>
    <row r="413" spans="1:7" x14ac:dyDescent="0.25">
      <c r="A413" s="1"/>
      <c r="B413" s="15" t="s">
        <v>615</v>
      </c>
      <c r="C413" s="16" t="s">
        <v>616</v>
      </c>
      <c r="D413" s="16"/>
      <c r="E413" s="18" t="s">
        <v>20692</v>
      </c>
      <c r="F413" s="17">
        <v>41116</v>
      </c>
      <c r="G413" s="14">
        <v>134068</v>
      </c>
    </row>
    <row r="414" spans="1:7" x14ac:dyDescent="0.25">
      <c r="A414" s="1"/>
      <c r="B414" s="15" t="s">
        <v>464</v>
      </c>
      <c r="C414" s="16"/>
      <c r="D414" s="16">
        <v>2011525</v>
      </c>
      <c r="E414" s="18" t="s">
        <v>715</v>
      </c>
      <c r="F414" s="17">
        <v>41117</v>
      </c>
      <c r="G414" s="14">
        <v>-23331.24</v>
      </c>
    </row>
    <row r="415" spans="1:7" x14ac:dyDescent="0.25">
      <c r="A415" s="1"/>
      <c r="B415" s="15" t="s">
        <v>735</v>
      </c>
      <c r="C415" s="16"/>
      <c r="D415" s="16" t="s">
        <v>736</v>
      </c>
      <c r="E415" s="18" t="s">
        <v>20694</v>
      </c>
      <c r="F415" s="17">
        <v>41117</v>
      </c>
      <c r="G415" s="14">
        <v>-19082.650000000001</v>
      </c>
    </row>
    <row r="416" spans="1:7" x14ac:dyDescent="0.25">
      <c r="A416" s="1"/>
      <c r="B416" s="15" t="s">
        <v>440</v>
      </c>
      <c r="C416" s="16"/>
      <c r="D416" s="16" t="s">
        <v>733</v>
      </c>
      <c r="E416" s="18" t="s">
        <v>734</v>
      </c>
      <c r="F416" s="17">
        <v>41117</v>
      </c>
      <c r="G416" s="14">
        <v>-18722.599999999999</v>
      </c>
    </row>
    <row r="417" spans="1:7" ht="25.5" x14ac:dyDescent="0.25">
      <c r="A417" s="1"/>
      <c r="B417" s="15" t="s">
        <v>703</v>
      </c>
      <c r="C417" s="16" t="s">
        <v>704</v>
      </c>
      <c r="D417" s="16" t="s">
        <v>732</v>
      </c>
      <c r="E417" s="18" t="s">
        <v>17319</v>
      </c>
      <c r="F417" s="17">
        <v>41117</v>
      </c>
      <c r="G417" s="14">
        <v>-17400</v>
      </c>
    </row>
    <row r="418" spans="1:7" x14ac:dyDescent="0.25">
      <c r="A418" s="1"/>
      <c r="B418" s="15" t="s">
        <v>684</v>
      </c>
      <c r="C418" s="16"/>
      <c r="D418" s="16" t="s">
        <v>740</v>
      </c>
      <c r="E418" s="18" t="s">
        <v>20695</v>
      </c>
      <c r="F418" s="17">
        <v>41120</v>
      </c>
      <c r="G418" s="14">
        <v>-1973953.57</v>
      </c>
    </row>
    <row r="419" spans="1:7" ht="25.5" x14ac:dyDescent="0.25">
      <c r="A419" s="1"/>
      <c r="B419" s="15" t="s">
        <v>738</v>
      </c>
      <c r="C419" s="16"/>
      <c r="D419" s="16" t="s">
        <v>739</v>
      </c>
      <c r="E419" s="18" t="s">
        <v>20696</v>
      </c>
      <c r="F419" s="17">
        <v>41120</v>
      </c>
      <c r="G419" s="14">
        <v>-51264</v>
      </c>
    </row>
    <row r="420" spans="1:7" ht="25.5" x14ac:dyDescent="0.25">
      <c r="A420" s="1"/>
      <c r="B420" s="15" t="s">
        <v>703</v>
      </c>
      <c r="C420" s="16" t="s">
        <v>704</v>
      </c>
      <c r="D420" s="16" t="s">
        <v>737</v>
      </c>
      <c r="E420" s="18" t="s">
        <v>17319</v>
      </c>
      <c r="F420" s="17">
        <v>41120</v>
      </c>
      <c r="G420" s="14">
        <v>-19662</v>
      </c>
    </row>
    <row r="421" spans="1:7" x14ac:dyDescent="0.25">
      <c r="A421" s="1"/>
      <c r="B421" s="15" t="s">
        <v>239</v>
      </c>
      <c r="C421" s="16"/>
      <c r="D421" s="16" t="s">
        <v>741</v>
      </c>
      <c r="E421" s="18" t="s">
        <v>20697</v>
      </c>
      <c r="F421" s="17">
        <v>41121</v>
      </c>
      <c r="G421" s="14">
        <v>-2000</v>
      </c>
    </row>
    <row r="422" spans="1:7" x14ac:dyDescent="0.25">
      <c r="A422" s="1"/>
      <c r="B422" s="15" t="s">
        <v>749</v>
      </c>
      <c r="C422" s="16"/>
      <c r="D422" s="16">
        <v>114</v>
      </c>
      <c r="E422" s="18" t="s">
        <v>20700</v>
      </c>
      <c r="F422" s="17">
        <v>41122</v>
      </c>
      <c r="G422" s="14">
        <v>-591472.17000000004</v>
      </c>
    </row>
    <row r="423" spans="1:7" ht="25.5" x14ac:dyDescent="0.25">
      <c r="A423" s="1"/>
      <c r="B423" s="15" t="s">
        <v>743</v>
      </c>
      <c r="C423" s="16"/>
      <c r="D423" s="16" t="s">
        <v>744</v>
      </c>
      <c r="E423" s="18" t="s">
        <v>745</v>
      </c>
      <c r="F423" s="17">
        <v>41122</v>
      </c>
      <c r="G423" s="14">
        <v>-21603</v>
      </c>
    </row>
    <row r="424" spans="1:7" x14ac:dyDescent="0.25">
      <c r="A424" s="1"/>
      <c r="B424" s="15" t="s">
        <v>746</v>
      </c>
      <c r="C424" s="16"/>
      <c r="D424" s="16" t="s">
        <v>747</v>
      </c>
      <c r="E424" s="18" t="s">
        <v>748</v>
      </c>
      <c r="F424" s="17">
        <v>41122</v>
      </c>
      <c r="G424" s="14">
        <v>-21245.95</v>
      </c>
    </row>
    <row r="425" spans="1:7" x14ac:dyDescent="0.25">
      <c r="A425" s="1"/>
      <c r="B425" s="15" t="s">
        <v>432</v>
      </c>
      <c r="C425" s="16" t="s">
        <v>433</v>
      </c>
      <c r="D425" s="16" t="s">
        <v>742</v>
      </c>
      <c r="E425" s="12" t="s">
        <v>17319</v>
      </c>
      <c r="F425" s="17">
        <v>41122</v>
      </c>
      <c r="G425" s="14">
        <v>-35674.1</v>
      </c>
    </row>
    <row r="426" spans="1:7" x14ac:dyDescent="0.25">
      <c r="A426" s="1"/>
      <c r="B426" s="15" t="s">
        <v>407</v>
      </c>
      <c r="C426" s="16" t="s">
        <v>408</v>
      </c>
      <c r="D426" s="16" t="s">
        <v>750</v>
      </c>
      <c r="E426" s="18" t="s">
        <v>20699</v>
      </c>
      <c r="F426" s="17">
        <v>41122</v>
      </c>
      <c r="G426" s="14">
        <v>-1917</v>
      </c>
    </row>
    <row r="427" spans="1:7" ht="25.5" x14ac:dyDescent="0.25">
      <c r="A427" s="1"/>
      <c r="B427" s="15" t="s">
        <v>751</v>
      </c>
      <c r="C427" s="16" t="s">
        <v>752</v>
      </c>
      <c r="D427" s="16" t="s">
        <v>753</v>
      </c>
      <c r="E427" s="18" t="s">
        <v>20698</v>
      </c>
      <c r="F427" s="17">
        <v>41122</v>
      </c>
      <c r="G427" s="14">
        <v>-2146546.64</v>
      </c>
    </row>
    <row r="428" spans="1:7" ht="25.5" x14ac:dyDescent="0.25">
      <c r="A428" s="1"/>
      <c r="B428" s="15" t="s">
        <v>754</v>
      </c>
      <c r="C428" s="16" t="s">
        <v>755</v>
      </c>
      <c r="D428" s="16" t="s">
        <v>756</v>
      </c>
      <c r="E428" s="18" t="s">
        <v>20701</v>
      </c>
      <c r="F428" s="17">
        <v>41124</v>
      </c>
      <c r="G428" s="14">
        <v>-38957719.899999999</v>
      </c>
    </row>
    <row r="429" spans="1:7" x14ac:dyDescent="0.25">
      <c r="A429" s="1"/>
      <c r="B429" s="15" t="s">
        <v>706</v>
      </c>
      <c r="C429" s="16"/>
      <c r="D429" s="16" t="s">
        <v>757</v>
      </c>
      <c r="E429" s="18" t="s">
        <v>758</v>
      </c>
      <c r="F429" s="17">
        <v>41125</v>
      </c>
      <c r="G429" s="14">
        <v>-23490</v>
      </c>
    </row>
    <row r="430" spans="1:7" ht="25.5" x14ac:dyDescent="0.25">
      <c r="A430" s="1"/>
      <c r="B430" s="15" t="s">
        <v>759</v>
      </c>
      <c r="C430" s="16" t="s">
        <v>760</v>
      </c>
      <c r="D430" s="16" t="s">
        <v>761</v>
      </c>
      <c r="E430" s="18" t="s">
        <v>762</v>
      </c>
      <c r="F430" s="17">
        <v>41127</v>
      </c>
      <c r="G430" s="14">
        <v>-189660</v>
      </c>
    </row>
    <row r="431" spans="1:7" x14ac:dyDescent="0.25">
      <c r="A431" s="1"/>
      <c r="B431" s="15" t="s">
        <v>764</v>
      </c>
      <c r="C431" s="16"/>
      <c r="D431" s="16" t="s">
        <v>765</v>
      </c>
      <c r="E431" s="18" t="s">
        <v>766</v>
      </c>
      <c r="F431" s="17">
        <v>41128</v>
      </c>
      <c r="G431" s="14">
        <v>-20700</v>
      </c>
    </row>
    <row r="432" spans="1:7" ht="25.5" x14ac:dyDescent="0.25">
      <c r="A432" s="1"/>
      <c r="B432" s="15" t="s">
        <v>703</v>
      </c>
      <c r="C432" s="16" t="s">
        <v>704</v>
      </c>
      <c r="D432" s="16" t="s">
        <v>763</v>
      </c>
      <c r="E432" s="18" t="s">
        <v>17319</v>
      </c>
      <c r="F432" s="17">
        <v>41128</v>
      </c>
      <c r="G432" s="14">
        <v>-9976</v>
      </c>
    </row>
    <row r="433" spans="1:7" x14ac:dyDescent="0.25">
      <c r="A433" s="1"/>
      <c r="B433" s="10" t="s">
        <v>767</v>
      </c>
      <c r="C433" s="11" t="s">
        <v>768</v>
      </c>
      <c r="D433" s="11" t="s">
        <v>769</v>
      </c>
      <c r="E433" s="12" t="s">
        <v>770</v>
      </c>
      <c r="F433" s="13">
        <v>41131</v>
      </c>
      <c r="G433" s="14">
        <v>-51262.67</v>
      </c>
    </row>
    <row r="434" spans="1:7" x14ac:dyDescent="0.25">
      <c r="A434" s="1"/>
      <c r="B434" s="10" t="s">
        <v>771</v>
      </c>
      <c r="C434" s="11" t="s">
        <v>772</v>
      </c>
      <c r="D434" s="11" t="s">
        <v>773</v>
      </c>
      <c r="E434" s="12" t="s">
        <v>774</v>
      </c>
      <c r="F434" s="13">
        <v>41131</v>
      </c>
      <c r="G434" s="14">
        <v>-12000</v>
      </c>
    </row>
    <row r="435" spans="1:7" ht="25.5" x14ac:dyDescent="0.25">
      <c r="A435" s="1"/>
      <c r="B435" s="10" t="s">
        <v>775</v>
      </c>
      <c r="C435" s="11" t="s">
        <v>776</v>
      </c>
      <c r="D435" s="11" t="s">
        <v>777</v>
      </c>
      <c r="E435" s="12" t="s">
        <v>20702</v>
      </c>
      <c r="F435" s="13">
        <v>41132</v>
      </c>
      <c r="G435" s="14">
        <v>-7173038.0300000003</v>
      </c>
    </row>
    <row r="436" spans="1:7" x14ac:dyDescent="0.25">
      <c r="A436" s="1"/>
      <c r="B436" s="10" t="s">
        <v>778</v>
      </c>
      <c r="C436" s="11"/>
      <c r="D436" s="16" t="s">
        <v>779</v>
      </c>
      <c r="E436" s="12" t="s">
        <v>780</v>
      </c>
      <c r="F436" s="13">
        <v>41134</v>
      </c>
      <c r="G436" s="14">
        <v>-489598.64</v>
      </c>
    </row>
    <row r="437" spans="1:7" x14ac:dyDescent="0.25">
      <c r="A437" s="1"/>
      <c r="B437" s="10" t="s">
        <v>781</v>
      </c>
      <c r="C437" s="11"/>
      <c r="D437" s="11" t="s">
        <v>782</v>
      </c>
      <c r="E437" s="12" t="s">
        <v>20705</v>
      </c>
      <c r="F437" s="13">
        <v>41135</v>
      </c>
      <c r="G437" s="14">
        <v>-10000</v>
      </c>
    </row>
    <row r="438" spans="1:7" x14ac:dyDescent="0.25">
      <c r="A438" s="1"/>
      <c r="B438" s="10" t="s">
        <v>781</v>
      </c>
      <c r="C438" s="11"/>
      <c r="D438" s="11" t="s">
        <v>783</v>
      </c>
      <c r="E438" s="12" t="s">
        <v>20706</v>
      </c>
      <c r="F438" s="13">
        <v>41135</v>
      </c>
      <c r="G438" s="14">
        <v>-10000</v>
      </c>
    </row>
    <row r="439" spans="1:7" ht="25.5" x14ac:dyDescent="0.25">
      <c r="A439" s="1"/>
      <c r="B439" s="10" t="s">
        <v>784</v>
      </c>
      <c r="C439" s="11" t="s">
        <v>785</v>
      </c>
      <c r="D439" s="11">
        <v>101578041</v>
      </c>
      <c r="E439" s="12" t="s">
        <v>20703</v>
      </c>
      <c r="F439" s="13">
        <v>41135</v>
      </c>
      <c r="G439" s="14">
        <v>-6655799.9800000004</v>
      </c>
    </row>
    <row r="440" spans="1:7" x14ac:dyDescent="0.25">
      <c r="A440" s="1"/>
      <c r="B440" s="10" t="s">
        <v>775</v>
      </c>
      <c r="C440" s="11" t="s">
        <v>776</v>
      </c>
      <c r="D440" s="16"/>
      <c r="E440" s="12" t="s">
        <v>20704</v>
      </c>
      <c r="F440" s="13">
        <v>41135</v>
      </c>
      <c r="G440" s="14">
        <v>7173038.0300000003</v>
      </c>
    </row>
    <row r="441" spans="1:7" x14ac:dyDescent="0.25">
      <c r="A441" s="1"/>
      <c r="B441" s="10" t="s">
        <v>759</v>
      </c>
      <c r="C441" s="11" t="s">
        <v>760</v>
      </c>
      <c r="D441" s="11" t="s">
        <v>786</v>
      </c>
      <c r="E441" s="12" t="s">
        <v>19020</v>
      </c>
      <c r="F441" s="13">
        <v>41136</v>
      </c>
      <c r="G441" s="14">
        <v>-26100</v>
      </c>
    </row>
    <row r="442" spans="1:7" ht="25.5" x14ac:dyDescent="0.25">
      <c r="A442" s="1"/>
      <c r="B442" s="10" t="s">
        <v>197</v>
      </c>
      <c r="C442" s="11" t="s">
        <v>198</v>
      </c>
      <c r="D442" s="16">
        <v>129571</v>
      </c>
      <c r="E442" s="12" t="s">
        <v>20707</v>
      </c>
      <c r="F442" s="13">
        <v>41136</v>
      </c>
      <c r="G442" s="14">
        <v>-230528.78</v>
      </c>
    </row>
    <row r="443" spans="1:7" ht="25.5" x14ac:dyDescent="0.25">
      <c r="A443" s="1"/>
      <c r="B443" s="10" t="s">
        <v>688</v>
      </c>
      <c r="C443" s="11" t="s">
        <v>689</v>
      </c>
      <c r="D443" s="11">
        <v>505</v>
      </c>
      <c r="E443" s="12" t="s">
        <v>787</v>
      </c>
      <c r="F443" s="13">
        <v>41136</v>
      </c>
      <c r="G443" s="14">
        <v>-23200</v>
      </c>
    </row>
    <row r="444" spans="1:7" x14ac:dyDescent="0.25">
      <c r="A444" s="1"/>
      <c r="B444" s="10" t="s">
        <v>788</v>
      </c>
      <c r="C444" s="11" t="s">
        <v>789</v>
      </c>
      <c r="D444" s="11" t="s">
        <v>790</v>
      </c>
      <c r="E444" s="12" t="s">
        <v>791</v>
      </c>
      <c r="F444" s="13">
        <v>41136</v>
      </c>
      <c r="G444" s="14">
        <v>-7581.79</v>
      </c>
    </row>
    <row r="445" spans="1:7" x14ac:dyDescent="0.25">
      <c r="A445" s="1"/>
      <c r="B445" s="10" t="s">
        <v>432</v>
      </c>
      <c r="C445" s="11" t="s">
        <v>433</v>
      </c>
      <c r="D445" s="11" t="s">
        <v>792</v>
      </c>
      <c r="E445" s="12" t="s">
        <v>17319</v>
      </c>
      <c r="F445" s="13">
        <v>41138</v>
      </c>
      <c r="G445" s="14">
        <v>-31108.9</v>
      </c>
    </row>
    <row r="446" spans="1:7" ht="25.5" x14ac:dyDescent="0.25">
      <c r="A446" s="1"/>
      <c r="B446" s="10" t="s">
        <v>793</v>
      </c>
      <c r="C446" s="11"/>
      <c r="D446" s="11" t="s">
        <v>794</v>
      </c>
      <c r="E446" s="12" t="s">
        <v>795</v>
      </c>
      <c r="F446" s="13">
        <v>41141</v>
      </c>
      <c r="G446" s="14">
        <v>-231285.71</v>
      </c>
    </row>
    <row r="447" spans="1:7" x14ac:dyDescent="0.25">
      <c r="A447" s="1"/>
      <c r="B447" s="10" t="s">
        <v>796</v>
      </c>
      <c r="C447" s="11" t="s">
        <v>797</v>
      </c>
      <c r="D447" s="11" t="s">
        <v>798</v>
      </c>
      <c r="E447" s="12" t="s">
        <v>17319</v>
      </c>
      <c r="F447" s="13">
        <v>41142</v>
      </c>
      <c r="G447" s="14">
        <v>-52612.47</v>
      </c>
    </row>
    <row r="448" spans="1:7" x14ac:dyDescent="0.25">
      <c r="A448" s="1"/>
      <c r="B448" s="10" t="s">
        <v>799</v>
      </c>
      <c r="C448" s="11" t="s">
        <v>800</v>
      </c>
      <c r="D448" s="16">
        <v>492</v>
      </c>
      <c r="E448" s="12" t="s">
        <v>801</v>
      </c>
      <c r="F448" s="13">
        <v>41144</v>
      </c>
      <c r="G448" s="14">
        <v>-203793.33</v>
      </c>
    </row>
    <row r="449" spans="1:7" x14ac:dyDescent="0.25">
      <c r="A449" s="1"/>
      <c r="B449" s="10" t="s">
        <v>805</v>
      </c>
      <c r="C449" s="11" t="s">
        <v>806</v>
      </c>
      <c r="D449" s="11" t="s">
        <v>807</v>
      </c>
      <c r="E449" s="12" t="s">
        <v>17638</v>
      </c>
      <c r="F449" s="13">
        <v>41145</v>
      </c>
      <c r="G449" s="14">
        <v>-32142.6</v>
      </c>
    </row>
    <row r="450" spans="1:7" x14ac:dyDescent="0.25">
      <c r="A450" s="1"/>
      <c r="B450" s="10" t="s">
        <v>802</v>
      </c>
      <c r="C450" s="11" t="s">
        <v>803</v>
      </c>
      <c r="D450" s="11" t="s">
        <v>804</v>
      </c>
      <c r="E450" s="12" t="s">
        <v>17172</v>
      </c>
      <c r="F450" s="13">
        <v>41145</v>
      </c>
      <c r="G450" s="14">
        <v>-11418</v>
      </c>
    </row>
    <row r="451" spans="1:7" x14ac:dyDescent="0.25">
      <c r="A451" s="1"/>
      <c r="B451" s="10" t="s">
        <v>808</v>
      </c>
      <c r="C451" s="11"/>
      <c r="D451" s="11" t="s">
        <v>809</v>
      </c>
      <c r="E451" s="12" t="s">
        <v>18979</v>
      </c>
      <c r="F451" s="13">
        <v>41148</v>
      </c>
      <c r="G451" s="14">
        <v>-51040</v>
      </c>
    </row>
    <row r="452" spans="1:7" x14ac:dyDescent="0.25">
      <c r="A452" s="1"/>
      <c r="B452" s="10" t="s">
        <v>432</v>
      </c>
      <c r="C452" s="11" t="s">
        <v>433</v>
      </c>
      <c r="D452" s="11" t="s">
        <v>810</v>
      </c>
      <c r="E452" s="12" t="s">
        <v>17319</v>
      </c>
      <c r="F452" s="13">
        <v>41149</v>
      </c>
      <c r="G452" s="14">
        <v>-33211.83</v>
      </c>
    </row>
    <row r="453" spans="1:7" x14ac:dyDescent="0.25">
      <c r="A453" s="1"/>
      <c r="B453" s="10" t="s">
        <v>432</v>
      </c>
      <c r="C453" s="11" t="s">
        <v>433</v>
      </c>
      <c r="D453" s="11" t="s">
        <v>811</v>
      </c>
      <c r="E453" s="12" t="s">
        <v>17319</v>
      </c>
      <c r="F453" s="13">
        <v>41150</v>
      </c>
      <c r="G453" s="14">
        <v>-38355.589999999997</v>
      </c>
    </row>
    <row r="454" spans="1:7" x14ac:dyDescent="0.25">
      <c r="A454" s="1"/>
      <c r="B454" s="10" t="s">
        <v>812</v>
      </c>
      <c r="C454" s="11" t="s">
        <v>813</v>
      </c>
      <c r="D454" s="11" t="s">
        <v>814</v>
      </c>
      <c r="E454" s="12" t="s">
        <v>17220</v>
      </c>
      <c r="F454" s="13">
        <v>41151</v>
      </c>
      <c r="G454" s="14">
        <v>-652086.73</v>
      </c>
    </row>
    <row r="455" spans="1:7" x14ac:dyDescent="0.25">
      <c r="A455" s="1"/>
      <c r="B455" s="15" t="s">
        <v>817</v>
      </c>
      <c r="C455" s="16"/>
      <c r="D455" s="16" t="s">
        <v>818</v>
      </c>
      <c r="E455" s="18" t="s">
        <v>715</v>
      </c>
      <c r="F455" s="17">
        <v>41152</v>
      </c>
      <c r="G455" s="14">
        <v>-19802.75</v>
      </c>
    </row>
    <row r="456" spans="1:7" x14ac:dyDescent="0.25">
      <c r="A456" s="1"/>
      <c r="B456" s="15" t="s">
        <v>826</v>
      </c>
      <c r="C456" s="16"/>
      <c r="D456" s="16" t="s">
        <v>827</v>
      </c>
      <c r="E456" s="18" t="s">
        <v>828</v>
      </c>
      <c r="F456" s="17">
        <v>41152</v>
      </c>
      <c r="G456" s="14">
        <v>-48030.96</v>
      </c>
    </row>
    <row r="457" spans="1:7" x14ac:dyDescent="0.25">
      <c r="A457" s="1"/>
      <c r="B457" s="10" t="s">
        <v>820</v>
      </c>
      <c r="C457" s="11"/>
      <c r="D457" s="11" t="s">
        <v>821</v>
      </c>
      <c r="E457" s="12" t="s">
        <v>20709</v>
      </c>
      <c r="F457" s="13">
        <v>41152</v>
      </c>
      <c r="G457" s="14">
        <v>-47202.84</v>
      </c>
    </row>
    <row r="458" spans="1:7" x14ac:dyDescent="0.25">
      <c r="A458" s="1"/>
      <c r="B458" s="10" t="s">
        <v>822</v>
      </c>
      <c r="C458" s="11"/>
      <c r="D458" s="11" t="s">
        <v>823</v>
      </c>
      <c r="E458" s="12" t="s">
        <v>20708</v>
      </c>
      <c r="F458" s="13">
        <v>41152</v>
      </c>
      <c r="G458" s="14">
        <v>-21945.18</v>
      </c>
    </row>
    <row r="459" spans="1:7" x14ac:dyDescent="0.25">
      <c r="A459" s="1"/>
      <c r="B459" s="15" t="s">
        <v>822</v>
      </c>
      <c r="C459" s="16"/>
      <c r="D459" s="16" t="s">
        <v>824</v>
      </c>
      <c r="E459" s="18" t="s">
        <v>825</v>
      </c>
      <c r="F459" s="17">
        <v>41152</v>
      </c>
      <c r="G459" s="14">
        <v>-21945.18</v>
      </c>
    </row>
    <row r="460" spans="1:7" x14ac:dyDescent="0.25">
      <c r="A460" s="1"/>
      <c r="B460" s="15" t="s">
        <v>743</v>
      </c>
      <c r="C460" s="16"/>
      <c r="D460" s="16" t="s">
        <v>819</v>
      </c>
      <c r="E460" s="18" t="s">
        <v>20710</v>
      </c>
      <c r="F460" s="17">
        <v>41152</v>
      </c>
      <c r="G460" s="14">
        <v>-21603</v>
      </c>
    </row>
    <row r="461" spans="1:7" x14ac:dyDescent="0.25">
      <c r="A461" s="1"/>
      <c r="B461" s="15" t="s">
        <v>829</v>
      </c>
      <c r="C461" s="16"/>
      <c r="D461" s="16" t="s">
        <v>830</v>
      </c>
      <c r="E461" s="18" t="s">
        <v>831</v>
      </c>
      <c r="F461" s="17">
        <v>41152</v>
      </c>
      <c r="G461" s="14">
        <v>-41400</v>
      </c>
    </row>
    <row r="462" spans="1:7" ht="25.5" x14ac:dyDescent="0.25">
      <c r="A462" s="1"/>
      <c r="B462" s="10" t="s">
        <v>815</v>
      </c>
      <c r="C462" s="11" t="s">
        <v>816</v>
      </c>
      <c r="D462" s="11"/>
      <c r="E462" s="12" t="s">
        <v>20711</v>
      </c>
      <c r="F462" s="13">
        <v>41152</v>
      </c>
      <c r="G462" s="14">
        <v>-14415.3</v>
      </c>
    </row>
    <row r="463" spans="1:7" x14ac:dyDescent="0.25">
      <c r="A463" s="1"/>
      <c r="B463" s="10" t="s">
        <v>432</v>
      </c>
      <c r="C463" s="11" t="s">
        <v>433</v>
      </c>
      <c r="D463" s="11" t="s">
        <v>832</v>
      </c>
      <c r="E463" s="12" t="s">
        <v>17319</v>
      </c>
      <c r="F463" s="13">
        <v>41153</v>
      </c>
      <c r="G463" s="14">
        <v>-40842.720000000001</v>
      </c>
    </row>
    <row r="464" spans="1:7" x14ac:dyDescent="0.25">
      <c r="A464" s="1"/>
      <c r="B464" s="10" t="s">
        <v>723</v>
      </c>
      <c r="C464" s="11" t="s">
        <v>724</v>
      </c>
      <c r="D464" s="11" t="s">
        <v>833</v>
      </c>
      <c r="E464" s="12" t="s">
        <v>834</v>
      </c>
      <c r="F464" s="13">
        <v>41153</v>
      </c>
      <c r="G464" s="14">
        <v>-22297.43</v>
      </c>
    </row>
    <row r="465" spans="1:7" x14ac:dyDescent="0.25">
      <c r="A465" s="1"/>
      <c r="B465" s="10" t="s">
        <v>723</v>
      </c>
      <c r="C465" s="11" t="s">
        <v>724</v>
      </c>
      <c r="D465" s="11" t="s">
        <v>833</v>
      </c>
      <c r="E465" s="12" t="s">
        <v>834</v>
      </c>
      <c r="F465" s="13">
        <v>41153</v>
      </c>
      <c r="G465" s="14">
        <v>44594.86</v>
      </c>
    </row>
    <row r="466" spans="1:7" x14ac:dyDescent="0.25">
      <c r="A466" s="1"/>
      <c r="B466" s="10" t="s">
        <v>835</v>
      </c>
      <c r="C466" s="11" t="s">
        <v>836</v>
      </c>
      <c r="D466" s="11" t="s">
        <v>837</v>
      </c>
      <c r="E466" s="12" t="s">
        <v>19017</v>
      </c>
      <c r="F466" s="13">
        <v>41155</v>
      </c>
      <c r="G466" s="14">
        <v>-57465.34</v>
      </c>
    </row>
    <row r="467" spans="1:7" ht="25.5" x14ac:dyDescent="0.25">
      <c r="A467" s="1"/>
      <c r="B467" s="10" t="s">
        <v>842</v>
      </c>
      <c r="C467" s="11"/>
      <c r="D467" s="11" t="s">
        <v>843</v>
      </c>
      <c r="E467" s="12" t="s">
        <v>844</v>
      </c>
      <c r="F467" s="13">
        <v>41157</v>
      </c>
      <c r="G467" s="14">
        <v>-46370.46</v>
      </c>
    </row>
    <row r="468" spans="1:7" x14ac:dyDescent="0.25">
      <c r="A468" s="1"/>
      <c r="B468" s="10" t="s">
        <v>759</v>
      </c>
      <c r="C468" s="11" t="s">
        <v>760</v>
      </c>
      <c r="D468" s="11" t="s">
        <v>838</v>
      </c>
      <c r="E468" s="12" t="s">
        <v>20712</v>
      </c>
      <c r="F468" s="13">
        <v>41157</v>
      </c>
      <c r="G468" s="14">
        <v>-49300</v>
      </c>
    </row>
    <row r="469" spans="1:7" x14ac:dyDescent="0.25">
      <c r="A469" s="1"/>
      <c r="B469" s="10" t="s">
        <v>835</v>
      </c>
      <c r="C469" s="11" t="s">
        <v>836</v>
      </c>
      <c r="D469" s="11" t="s">
        <v>845</v>
      </c>
      <c r="E469" s="12" t="s">
        <v>19018</v>
      </c>
      <c r="F469" s="13">
        <v>41157</v>
      </c>
      <c r="G469" s="14">
        <v>-2402.66</v>
      </c>
    </row>
    <row r="470" spans="1:7" x14ac:dyDescent="0.25">
      <c r="A470" s="1"/>
      <c r="B470" s="15" t="s">
        <v>483</v>
      </c>
      <c r="C470" s="16" t="s">
        <v>484</v>
      </c>
      <c r="D470" s="16" t="s">
        <v>841</v>
      </c>
      <c r="E470" s="18" t="s">
        <v>840</v>
      </c>
      <c r="F470" s="17">
        <v>41157</v>
      </c>
      <c r="G470" s="14">
        <v>-161715.6</v>
      </c>
    </row>
    <row r="471" spans="1:7" x14ac:dyDescent="0.25">
      <c r="A471" s="1"/>
      <c r="B471" s="15" t="s">
        <v>483</v>
      </c>
      <c r="C471" s="16" t="s">
        <v>484</v>
      </c>
      <c r="D471" s="16" t="s">
        <v>839</v>
      </c>
      <c r="E471" s="18" t="s">
        <v>840</v>
      </c>
      <c r="F471" s="17">
        <v>41157</v>
      </c>
      <c r="G471" s="14">
        <v>-115447.36</v>
      </c>
    </row>
    <row r="472" spans="1:7" x14ac:dyDescent="0.25">
      <c r="A472" s="1"/>
      <c r="B472" s="10" t="s">
        <v>432</v>
      </c>
      <c r="C472" s="11" t="s">
        <v>433</v>
      </c>
      <c r="D472" s="11" t="s">
        <v>848</v>
      </c>
      <c r="E472" s="12" t="s">
        <v>17319</v>
      </c>
      <c r="F472" s="13">
        <v>41159</v>
      </c>
      <c r="G472" s="14">
        <v>-136183.07999999999</v>
      </c>
    </row>
    <row r="473" spans="1:7" x14ac:dyDescent="0.25">
      <c r="A473" s="1"/>
      <c r="B473" s="10" t="s">
        <v>432</v>
      </c>
      <c r="C473" s="11" t="s">
        <v>433</v>
      </c>
      <c r="D473" s="11" t="s">
        <v>846</v>
      </c>
      <c r="E473" s="12" t="s">
        <v>17319</v>
      </c>
      <c r="F473" s="13">
        <v>41159</v>
      </c>
      <c r="G473" s="14">
        <v>-56255.92</v>
      </c>
    </row>
    <row r="474" spans="1:7" x14ac:dyDescent="0.25">
      <c r="A474" s="1"/>
      <c r="B474" s="10" t="s">
        <v>432</v>
      </c>
      <c r="C474" s="11" t="s">
        <v>433</v>
      </c>
      <c r="D474" s="11" t="s">
        <v>847</v>
      </c>
      <c r="E474" s="12" t="s">
        <v>17319</v>
      </c>
      <c r="F474" s="13">
        <v>41159</v>
      </c>
      <c r="G474" s="14">
        <v>-29082.81</v>
      </c>
    </row>
    <row r="475" spans="1:7" x14ac:dyDescent="0.25">
      <c r="A475" s="1"/>
      <c r="B475" s="10" t="s">
        <v>194</v>
      </c>
      <c r="C475" s="11" t="s">
        <v>195</v>
      </c>
      <c r="D475" s="11" t="s">
        <v>849</v>
      </c>
      <c r="E475" s="12" t="s">
        <v>850</v>
      </c>
      <c r="F475" s="13">
        <v>41162</v>
      </c>
      <c r="G475" s="14">
        <v>-12975</v>
      </c>
    </row>
    <row r="476" spans="1:7" x14ac:dyDescent="0.25">
      <c r="A476" s="1"/>
      <c r="B476" s="15" t="s">
        <v>851</v>
      </c>
      <c r="C476" s="16" t="s">
        <v>852</v>
      </c>
      <c r="D476" s="16" t="s">
        <v>853</v>
      </c>
      <c r="E476" s="18" t="s">
        <v>854</v>
      </c>
      <c r="F476" s="17">
        <v>41162</v>
      </c>
      <c r="G476" s="14">
        <v>-4746</v>
      </c>
    </row>
    <row r="477" spans="1:7" x14ac:dyDescent="0.25">
      <c r="A477" s="1"/>
      <c r="B477" s="10" t="s">
        <v>483</v>
      </c>
      <c r="C477" s="11" t="s">
        <v>484</v>
      </c>
      <c r="D477" s="11" t="s">
        <v>881</v>
      </c>
      <c r="E477" s="12" t="s">
        <v>882</v>
      </c>
      <c r="F477" s="13">
        <v>41165</v>
      </c>
      <c r="G477" s="14">
        <v>-38604.800000000003</v>
      </c>
    </row>
    <row r="478" spans="1:7" x14ac:dyDescent="0.25">
      <c r="A478" s="1"/>
      <c r="B478" s="10" t="s">
        <v>483</v>
      </c>
      <c r="C478" s="11" t="s">
        <v>484</v>
      </c>
      <c r="D478" s="11" t="s">
        <v>859</v>
      </c>
      <c r="E478" s="12" t="s">
        <v>860</v>
      </c>
      <c r="F478" s="13">
        <v>41165</v>
      </c>
      <c r="G478" s="14">
        <v>-33071.599999999999</v>
      </c>
    </row>
    <row r="479" spans="1:7" x14ac:dyDescent="0.25">
      <c r="A479" s="1"/>
      <c r="B479" s="10" t="s">
        <v>483</v>
      </c>
      <c r="C479" s="11" t="s">
        <v>484</v>
      </c>
      <c r="D479" s="11" t="s">
        <v>871</v>
      </c>
      <c r="E479" s="12" t="s">
        <v>872</v>
      </c>
      <c r="F479" s="13">
        <v>41165</v>
      </c>
      <c r="G479" s="14">
        <v>-32462.6</v>
      </c>
    </row>
    <row r="480" spans="1:7" x14ac:dyDescent="0.25">
      <c r="A480" s="1"/>
      <c r="B480" s="10" t="s">
        <v>483</v>
      </c>
      <c r="C480" s="11" t="s">
        <v>484</v>
      </c>
      <c r="D480" s="11" t="s">
        <v>865</v>
      </c>
      <c r="E480" s="12" t="s">
        <v>866</v>
      </c>
      <c r="F480" s="13">
        <v>41165</v>
      </c>
      <c r="G480" s="14">
        <v>-31337.4</v>
      </c>
    </row>
    <row r="481" spans="1:7" x14ac:dyDescent="0.25">
      <c r="A481" s="1"/>
      <c r="B481" s="15" t="s">
        <v>483</v>
      </c>
      <c r="C481" s="16" t="s">
        <v>484</v>
      </c>
      <c r="D481" s="16" t="s">
        <v>867</v>
      </c>
      <c r="E481" s="18" t="s">
        <v>868</v>
      </c>
      <c r="F481" s="17">
        <v>41165</v>
      </c>
      <c r="G481" s="14">
        <v>-27381.8</v>
      </c>
    </row>
    <row r="482" spans="1:7" x14ac:dyDescent="0.25">
      <c r="A482" s="1"/>
      <c r="B482" s="10" t="s">
        <v>483</v>
      </c>
      <c r="C482" s="11" t="s">
        <v>484</v>
      </c>
      <c r="D482" s="11" t="s">
        <v>877</v>
      </c>
      <c r="E482" s="12" t="s">
        <v>878</v>
      </c>
      <c r="F482" s="13">
        <v>41165</v>
      </c>
      <c r="G482" s="14">
        <v>-23084</v>
      </c>
    </row>
    <row r="483" spans="1:7" x14ac:dyDescent="0.25">
      <c r="A483" s="1"/>
      <c r="B483" s="10" t="s">
        <v>483</v>
      </c>
      <c r="C483" s="11" t="s">
        <v>484</v>
      </c>
      <c r="D483" s="11" t="s">
        <v>869</v>
      </c>
      <c r="E483" s="12" t="s">
        <v>870</v>
      </c>
      <c r="F483" s="13">
        <v>41165</v>
      </c>
      <c r="G483" s="14">
        <v>-20961.2</v>
      </c>
    </row>
    <row r="484" spans="1:7" x14ac:dyDescent="0.25">
      <c r="A484" s="1"/>
      <c r="B484" s="15" t="s">
        <v>483</v>
      </c>
      <c r="C484" s="16" t="s">
        <v>484</v>
      </c>
      <c r="D484" s="16" t="s">
        <v>879</v>
      </c>
      <c r="E484" s="18" t="s">
        <v>880</v>
      </c>
      <c r="F484" s="17">
        <v>41165</v>
      </c>
      <c r="G484" s="14">
        <v>-17492.8</v>
      </c>
    </row>
    <row r="485" spans="1:7" x14ac:dyDescent="0.25">
      <c r="A485" s="1"/>
      <c r="B485" s="10" t="s">
        <v>483</v>
      </c>
      <c r="C485" s="11" t="s">
        <v>484</v>
      </c>
      <c r="D485" s="11" t="s">
        <v>861</v>
      </c>
      <c r="E485" s="12" t="s">
        <v>862</v>
      </c>
      <c r="F485" s="13">
        <v>41165</v>
      </c>
      <c r="G485" s="14">
        <v>-16008</v>
      </c>
    </row>
    <row r="486" spans="1:7" x14ac:dyDescent="0.25">
      <c r="A486" s="1"/>
      <c r="B486" s="15" t="s">
        <v>855</v>
      </c>
      <c r="C486" s="16" t="s">
        <v>856</v>
      </c>
      <c r="D486" s="16" t="s">
        <v>857</v>
      </c>
      <c r="E486" s="18" t="s">
        <v>858</v>
      </c>
      <c r="F486" s="17">
        <v>41165</v>
      </c>
      <c r="G486" s="14">
        <v>-15010</v>
      </c>
    </row>
    <row r="487" spans="1:7" x14ac:dyDescent="0.25">
      <c r="A487" s="1"/>
      <c r="B487" s="10" t="s">
        <v>483</v>
      </c>
      <c r="C487" s="11" t="s">
        <v>484</v>
      </c>
      <c r="D487" s="11" t="s">
        <v>875</v>
      </c>
      <c r="E487" s="12" t="s">
        <v>876</v>
      </c>
      <c r="F487" s="13">
        <v>41165</v>
      </c>
      <c r="G487" s="14">
        <v>-14500</v>
      </c>
    </row>
    <row r="488" spans="1:7" x14ac:dyDescent="0.25">
      <c r="A488" s="1"/>
      <c r="B488" s="10" t="s">
        <v>483</v>
      </c>
      <c r="C488" s="11" t="s">
        <v>484</v>
      </c>
      <c r="D488" s="11" t="s">
        <v>863</v>
      </c>
      <c r="E488" s="12" t="s">
        <v>864</v>
      </c>
      <c r="F488" s="13">
        <v>41165</v>
      </c>
      <c r="G488" s="14">
        <v>-12725.2</v>
      </c>
    </row>
    <row r="489" spans="1:7" x14ac:dyDescent="0.25">
      <c r="A489" s="1"/>
      <c r="B489" s="15" t="s">
        <v>483</v>
      </c>
      <c r="C489" s="16" t="s">
        <v>484</v>
      </c>
      <c r="D489" s="16" t="s">
        <v>873</v>
      </c>
      <c r="E489" s="18" t="s">
        <v>874</v>
      </c>
      <c r="F489" s="17">
        <v>41165</v>
      </c>
      <c r="G489" s="14">
        <v>-1885</v>
      </c>
    </row>
    <row r="490" spans="1:7" x14ac:dyDescent="0.25">
      <c r="A490" s="1"/>
      <c r="B490" s="10" t="s">
        <v>432</v>
      </c>
      <c r="C490" s="11" t="s">
        <v>433</v>
      </c>
      <c r="D490" s="11" t="s">
        <v>883</v>
      </c>
      <c r="E490" s="12" t="s">
        <v>17319</v>
      </c>
      <c r="F490" s="13">
        <v>41166</v>
      </c>
      <c r="G490" s="14">
        <v>-68033.91</v>
      </c>
    </row>
    <row r="491" spans="1:7" ht="25.5" x14ac:dyDescent="0.25">
      <c r="A491" s="1"/>
      <c r="B491" s="10" t="s">
        <v>884</v>
      </c>
      <c r="C491" s="11"/>
      <c r="D491" s="16" t="s">
        <v>885</v>
      </c>
      <c r="E491" s="12" t="s">
        <v>20713</v>
      </c>
      <c r="F491" s="13">
        <v>41169</v>
      </c>
      <c r="G491" s="14">
        <v>-6380</v>
      </c>
    </row>
    <row r="492" spans="1:7" ht="25.5" x14ac:dyDescent="0.25">
      <c r="A492" s="1"/>
      <c r="B492" s="10" t="s">
        <v>884</v>
      </c>
      <c r="C492" s="11"/>
      <c r="D492" s="11" t="s">
        <v>886</v>
      </c>
      <c r="E492" s="12" t="s">
        <v>20713</v>
      </c>
      <c r="F492" s="13">
        <v>41169</v>
      </c>
      <c r="G492" s="14">
        <v>-6380</v>
      </c>
    </row>
    <row r="493" spans="1:7" ht="25.5" x14ac:dyDescent="0.25">
      <c r="A493" s="1"/>
      <c r="B493" s="15" t="s">
        <v>541</v>
      </c>
      <c r="C493" s="16"/>
      <c r="D493" s="16" t="s">
        <v>887</v>
      </c>
      <c r="E493" s="18" t="s">
        <v>888</v>
      </c>
      <c r="F493" s="17">
        <v>41169</v>
      </c>
      <c r="G493" s="14">
        <v>-43227.86</v>
      </c>
    </row>
    <row r="494" spans="1:7" x14ac:dyDescent="0.25">
      <c r="A494" s="1"/>
      <c r="B494" s="15" t="s">
        <v>889</v>
      </c>
      <c r="C494" s="16"/>
      <c r="D494" s="16" t="s">
        <v>890</v>
      </c>
      <c r="E494" s="18" t="s">
        <v>19638</v>
      </c>
      <c r="F494" s="17">
        <v>41172</v>
      </c>
      <c r="G494" s="14">
        <v>-40500</v>
      </c>
    </row>
    <row r="495" spans="1:7" x14ac:dyDescent="0.25">
      <c r="A495" s="1"/>
      <c r="B495" s="10" t="s">
        <v>894</v>
      </c>
      <c r="C495" s="11"/>
      <c r="D495" s="11" t="s">
        <v>895</v>
      </c>
      <c r="E495" s="12" t="s">
        <v>896</v>
      </c>
      <c r="F495" s="13">
        <v>41173</v>
      </c>
      <c r="G495" s="14">
        <v>-48030.96</v>
      </c>
    </row>
    <row r="496" spans="1:7" ht="25.5" x14ac:dyDescent="0.25">
      <c r="A496" s="1"/>
      <c r="B496" s="10" t="s">
        <v>891</v>
      </c>
      <c r="C496" s="11"/>
      <c r="D496" s="11" t="s">
        <v>892</v>
      </c>
      <c r="E496" s="12" t="s">
        <v>893</v>
      </c>
      <c r="F496" s="13">
        <v>41173</v>
      </c>
      <c r="G496" s="14">
        <v>-43206</v>
      </c>
    </row>
    <row r="497" spans="1:7" x14ac:dyDescent="0.25">
      <c r="A497" s="1"/>
      <c r="B497" s="10" t="s">
        <v>900</v>
      </c>
      <c r="C497" s="11"/>
      <c r="D497" s="11">
        <v>45635</v>
      </c>
      <c r="E497" s="12" t="s">
        <v>17683</v>
      </c>
      <c r="F497" s="13">
        <v>41177</v>
      </c>
      <c r="G497" s="14">
        <v>-18000</v>
      </c>
    </row>
    <row r="498" spans="1:7" x14ac:dyDescent="0.25">
      <c r="A498" s="1"/>
      <c r="B498" s="10" t="s">
        <v>897</v>
      </c>
      <c r="C498" s="11" t="s">
        <v>898</v>
      </c>
      <c r="D498" s="11">
        <v>45635</v>
      </c>
      <c r="E498" s="12" t="s">
        <v>17683</v>
      </c>
      <c r="F498" s="13">
        <v>41177</v>
      </c>
      <c r="G498" s="14">
        <v>-24000</v>
      </c>
    </row>
    <row r="499" spans="1:7" x14ac:dyDescent="0.25">
      <c r="A499" s="1"/>
      <c r="B499" s="10" t="s">
        <v>901</v>
      </c>
      <c r="C499" s="11"/>
      <c r="D499" s="11">
        <v>41153</v>
      </c>
      <c r="E499" s="12" t="s">
        <v>16732</v>
      </c>
      <c r="F499" s="13">
        <v>41181</v>
      </c>
      <c r="G499" s="14">
        <v>-18630</v>
      </c>
    </row>
    <row r="500" spans="1:7" x14ac:dyDescent="0.25">
      <c r="A500" s="1"/>
      <c r="B500" s="15" t="s">
        <v>902</v>
      </c>
      <c r="C500" s="16"/>
      <c r="D500" s="16">
        <v>41153</v>
      </c>
      <c r="E500" s="18" t="s">
        <v>16732</v>
      </c>
      <c r="F500" s="17">
        <v>41181</v>
      </c>
      <c r="G500" s="14">
        <v>-18630</v>
      </c>
    </row>
    <row r="501" spans="1:7" x14ac:dyDescent="0.25">
      <c r="A501" s="1"/>
      <c r="B501" s="15" t="s">
        <v>903</v>
      </c>
      <c r="C501" s="16"/>
      <c r="D501" s="16">
        <v>41153</v>
      </c>
      <c r="E501" s="18" t="s">
        <v>16732</v>
      </c>
      <c r="F501" s="17">
        <v>41181</v>
      </c>
      <c r="G501" s="14">
        <v>-18630</v>
      </c>
    </row>
    <row r="502" spans="1:7" x14ac:dyDescent="0.25">
      <c r="A502" s="1"/>
      <c r="B502" s="10" t="s">
        <v>904</v>
      </c>
      <c r="C502" s="11"/>
      <c r="D502" s="11">
        <v>41153</v>
      </c>
      <c r="E502" s="12" t="s">
        <v>16732</v>
      </c>
      <c r="F502" s="13">
        <v>41181</v>
      </c>
      <c r="G502" s="14">
        <v>-18630</v>
      </c>
    </row>
    <row r="503" spans="1:7" x14ac:dyDescent="0.25">
      <c r="A503" s="1"/>
      <c r="B503" s="10" t="s">
        <v>905</v>
      </c>
      <c r="C503" s="11"/>
      <c r="D503" s="11">
        <v>41153</v>
      </c>
      <c r="E503" s="12" t="s">
        <v>16732</v>
      </c>
      <c r="F503" s="13">
        <v>41181</v>
      </c>
      <c r="G503" s="14">
        <v>-18630</v>
      </c>
    </row>
    <row r="504" spans="1:7" x14ac:dyDescent="0.25">
      <c r="A504" s="1"/>
      <c r="B504" s="15" t="s">
        <v>479</v>
      </c>
      <c r="C504" s="16"/>
      <c r="D504" s="16">
        <v>41153</v>
      </c>
      <c r="E504" s="18" t="s">
        <v>17683</v>
      </c>
      <c r="F504" s="17">
        <v>41181</v>
      </c>
      <c r="G504" s="14">
        <v>-20000</v>
      </c>
    </row>
    <row r="505" spans="1:7" x14ac:dyDescent="0.25">
      <c r="A505" s="1"/>
      <c r="B505" s="10" t="s">
        <v>906</v>
      </c>
      <c r="C505" s="11" t="s">
        <v>907</v>
      </c>
      <c r="D505" s="11" t="s">
        <v>908</v>
      </c>
      <c r="E505" s="12" t="s">
        <v>17219</v>
      </c>
      <c r="F505" s="13">
        <v>41183</v>
      </c>
      <c r="G505" s="14">
        <v>-323606.25</v>
      </c>
    </row>
    <row r="506" spans="1:7" ht="63.75" x14ac:dyDescent="0.25">
      <c r="A506" s="1"/>
      <c r="B506" s="10" t="s">
        <v>901</v>
      </c>
      <c r="C506" s="11"/>
      <c r="D506" s="11"/>
      <c r="E506" s="12" t="s">
        <v>913</v>
      </c>
      <c r="F506" s="13">
        <v>41186</v>
      </c>
      <c r="G506" s="14">
        <v>18630</v>
      </c>
    </row>
    <row r="507" spans="1:7" ht="51" x14ac:dyDescent="0.25">
      <c r="A507" s="1"/>
      <c r="B507" s="10" t="s">
        <v>902</v>
      </c>
      <c r="C507" s="11"/>
      <c r="D507" s="11"/>
      <c r="E507" s="12" t="s">
        <v>914</v>
      </c>
      <c r="F507" s="13">
        <v>41186</v>
      </c>
      <c r="G507" s="14">
        <v>18630</v>
      </c>
    </row>
    <row r="508" spans="1:7" ht="63.75" x14ac:dyDescent="0.25">
      <c r="A508" s="1"/>
      <c r="B508" s="10" t="s">
        <v>903</v>
      </c>
      <c r="C508" s="11"/>
      <c r="D508" s="11"/>
      <c r="E508" s="12" t="s">
        <v>915</v>
      </c>
      <c r="F508" s="13">
        <v>41186</v>
      </c>
      <c r="G508" s="14">
        <v>18630</v>
      </c>
    </row>
    <row r="509" spans="1:7" ht="63.75" x14ac:dyDescent="0.25">
      <c r="A509" s="1"/>
      <c r="B509" s="15" t="s">
        <v>904</v>
      </c>
      <c r="C509" s="16"/>
      <c r="D509" s="16"/>
      <c r="E509" s="18" t="s">
        <v>916</v>
      </c>
      <c r="F509" s="17">
        <v>41186</v>
      </c>
      <c r="G509" s="14">
        <v>18630</v>
      </c>
    </row>
    <row r="510" spans="1:7" ht="63.75" x14ac:dyDescent="0.25">
      <c r="A510" s="1"/>
      <c r="B510" s="10" t="s">
        <v>905</v>
      </c>
      <c r="C510" s="11"/>
      <c r="D510" s="11"/>
      <c r="E510" s="12" t="s">
        <v>917</v>
      </c>
      <c r="F510" s="13">
        <v>41186</v>
      </c>
      <c r="G510" s="14">
        <v>18630</v>
      </c>
    </row>
    <row r="511" spans="1:7" x14ac:dyDescent="0.25">
      <c r="A511" s="1"/>
      <c r="B511" s="10" t="s">
        <v>910</v>
      </c>
      <c r="C511" s="11" t="s">
        <v>911</v>
      </c>
      <c r="D511" s="11" t="s">
        <v>912</v>
      </c>
      <c r="E511" s="12" t="s">
        <v>18151</v>
      </c>
      <c r="F511" s="13">
        <v>41186</v>
      </c>
      <c r="G511" s="14">
        <v>-224606.9</v>
      </c>
    </row>
    <row r="512" spans="1:7" ht="25.5" x14ac:dyDescent="0.25">
      <c r="A512" s="1"/>
      <c r="B512" s="10" t="s">
        <v>851</v>
      </c>
      <c r="C512" s="11" t="s">
        <v>852</v>
      </c>
      <c r="D512" s="11" t="s">
        <v>909</v>
      </c>
      <c r="E512" s="12" t="s">
        <v>20714</v>
      </c>
      <c r="F512" s="13">
        <v>41186</v>
      </c>
      <c r="G512" s="14">
        <v>-4246</v>
      </c>
    </row>
    <row r="513" spans="1:7" x14ac:dyDescent="0.25">
      <c r="A513" s="1"/>
      <c r="B513" s="15" t="s">
        <v>918</v>
      </c>
      <c r="C513" s="16"/>
      <c r="D513" s="16">
        <v>41183</v>
      </c>
      <c r="E513" s="18" t="s">
        <v>16884</v>
      </c>
      <c r="F513" s="17">
        <v>41191</v>
      </c>
      <c r="G513" s="14">
        <v>-11000</v>
      </c>
    </row>
    <row r="514" spans="1:7" ht="25.5" x14ac:dyDescent="0.25">
      <c r="A514" s="1"/>
      <c r="B514" s="15" t="s">
        <v>407</v>
      </c>
      <c r="C514" s="16" t="s">
        <v>408</v>
      </c>
      <c r="D514" s="16" t="s">
        <v>919</v>
      </c>
      <c r="E514" s="18" t="s">
        <v>20715</v>
      </c>
      <c r="F514" s="17">
        <v>41191</v>
      </c>
      <c r="G514" s="14">
        <v>-5112</v>
      </c>
    </row>
    <row r="515" spans="1:7" ht="25.5" x14ac:dyDescent="0.25">
      <c r="A515" s="1"/>
      <c r="B515" s="10" t="s">
        <v>407</v>
      </c>
      <c r="C515" s="11" t="s">
        <v>408</v>
      </c>
      <c r="D515" s="11">
        <v>-176</v>
      </c>
      <c r="E515" s="12" t="s">
        <v>20716</v>
      </c>
      <c r="F515" s="13">
        <v>41191</v>
      </c>
      <c r="G515" s="14">
        <v>-1917</v>
      </c>
    </row>
    <row r="516" spans="1:7" ht="25.5" x14ac:dyDescent="0.25">
      <c r="A516" s="1"/>
      <c r="B516" s="10" t="s">
        <v>407</v>
      </c>
      <c r="C516" s="11" t="s">
        <v>408</v>
      </c>
      <c r="D516" s="11" t="s">
        <v>921</v>
      </c>
      <c r="E516" s="12" t="s">
        <v>20718</v>
      </c>
      <c r="F516" s="13">
        <v>41192</v>
      </c>
      <c r="G516" s="14">
        <v>-1648.5</v>
      </c>
    </row>
    <row r="517" spans="1:7" ht="25.5" x14ac:dyDescent="0.25">
      <c r="A517" s="1"/>
      <c r="B517" s="10" t="s">
        <v>407</v>
      </c>
      <c r="C517" s="11" t="s">
        <v>408</v>
      </c>
      <c r="D517" s="11" t="s">
        <v>920</v>
      </c>
      <c r="E517" s="12" t="s">
        <v>20717</v>
      </c>
      <c r="F517" s="13">
        <v>41192</v>
      </c>
      <c r="G517" s="14">
        <v>-549.5</v>
      </c>
    </row>
    <row r="518" spans="1:7" x14ac:dyDescent="0.25">
      <c r="A518" s="1"/>
      <c r="B518" s="10" t="s">
        <v>922</v>
      </c>
      <c r="C518" s="11"/>
      <c r="D518" s="11" t="s">
        <v>923</v>
      </c>
      <c r="E518" s="12" t="s">
        <v>19297</v>
      </c>
      <c r="F518" s="13">
        <v>41193</v>
      </c>
      <c r="G518" s="14">
        <v>-90000</v>
      </c>
    </row>
    <row r="519" spans="1:7" x14ac:dyDescent="0.25">
      <c r="A519" s="1"/>
      <c r="B519" s="10" t="s">
        <v>926</v>
      </c>
      <c r="C519" s="11"/>
      <c r="D519" s="11" t="s">
        <v>927</v>
      </c>
      <c r="E519" s="12" t="s">
        <v>17023</v>
      </c>
      <c r="F519" s="13">
        <v>41194</v>
      </c>
      <c r="G519" s="14">
        <v>-15000</v>
      </c>
    </row>
    <row r="520" spans="1:7" ht="25.5" x14ac:dyDescent="0.25">
      <c r="A520" s="1"/>
      <c r="B520" s="10" t="s">
        <v>219</v>
      </c>
      <c r="C520" s="11"/>
      <c r="D520" s="11" t="s">
        <v>924</v>
      </c>
      <c r="E520" s="12" t="s">
        <v>925</v>
      </c>
      <c r="F520" s="13">
        <v>41194</v>
      </c>
      <c r="G520" s="14">
        <v>-4000</v>
      </c>
    </row>
    <row r="521" spans="1:7" x14ac:dyDescent="0.25">
      <c r="A521" s="1"/>
      <c r="B521" s="15" t="s">
        <v>928</v>
      </c>
      <c r="C521" s="16"/>
      <c r="D521" s="16" t="s">
        <v>929</v>
      </c>
      <c r="E521" s="18" t="s">
        <v>930</v>
      </c>
      <c r="F521" s="17">
        <v>41199</v>
      </c>
      <c r="G521" s="14">
        <v>-220624.86</v>
      </c>
    </row>
    <row r="522" spans="1:7" x14ac:dyDescent="0.25">
      <c r="A522" s="1"/>
      <c r="B522" s="10" t="s">
        <v>478</v>
      </c>
      <c r="C522" s="11"/>
      <c r="D522" s="11" t="s">
        <v>931</v>
      </c>
      <c r="E522" s="12" t="s">
        <v>932</v>
      </c>
      <c r="F522" s="13">
        <v>41199</v>
      </c>
      <c r="G522" s="14">
        <v>-24566.12</v>
      </c>
    </row>
    <row r="523" spans="1:7" x14ac:dyDescent="0.25">
      <c r="A523" s="1"/>
      <c r="B523" s="10" t="s">
        <v>321</v>
      </c>
      <c r="C523" s="11"/>
      <c r="D523" s="11" t="s">
        <v>933</v>
      </c>
      <c r="E523" s="12" t="s">
        <v>932</v>
      </c>
      <c r="F523" s="13">
        <v>41199</v>
      </c>
      <c r="G523" s="14">
        <v>-21681.3</v>
      </c>
    </row>
    <row r="524" spans="1:7" ht="25.5" x14ac:dyDescent="0.25">
      <c r="A524" s="1"/>
      <c r="B524" s="10" t="s">
        <v>934</v>
      </c>
      <c r="C524" s="11"/>
      <c r="D524" s="11" t="s">
        <v>935</v>
      </c>
      <c r="E524" s="12" t="s">
        <v>936</v>
      </c>
      <c r="F524" s="13">
        <v>41200</v>
      </c>
      <c r="G524" s="14">
        <v>-14286.38</v>
      </c>
    </row>
    <row r="525" spans="1:7" ht="25.5" x14ac:dyDescent="0.25">
      <c r="A525" s="1"/>
      <c r="B525" s="15" t="s">
        <v>23</v>
      </c>
      <c r="C525" s="16"/>
      <c r="D525" s="16" t="s">
        <v>937</v>
      </c>
      <c r="E525" s="18" t="s">
        <v>938</v>
      </c>
      <c r="F525" s="17">
        <v>41200</v>
      </c>
      <c r="G525" s="14">
        <v>-10904.43</v>
      </c>
    </row>
    <row r="526" spans="1:7" ht="38.25" x14ac:dyDescent="0.25">
      <c r="A526" s="1"/>
      <c r="B526" s="10" t="s">
        <v>894</v>
      </c>
      <c r="C526" s="11"/>
      <c r="D526" s="11"/>
      <c r="E526" s="12" t="s">
        <v>939</v>
      </c>
      <c r="F526" s="13">
        <v>41200</v>
      </c>
      <c r="G526" s="14">
        <v>43227.86</v>
      </c>
    </row>
    <row r="527" spans="1:7" x14ac:dyDescent="0.25">
      <c r="A527" s="1"/>
      <c r="B527" s="10" t="s">
        <v>940</v>
      </c>
      <c r="C527" s="11"/>
      <c r="D527" s="11" t="s">
        <v>941</v>
      </c>
      <c r="E527" s="12" t="s">
        <v>942</v>
      </c>
      <c r="F527" s="13">
        <v>41201</v>
      </c>
      <c r="G527" s="14">
        <v>-333551.77</v>
      </c>
    </row>
    <row r="528" spans="1:7" x14ac:dyDescent="0.25">
      <c r="A528" s="1"/>
      <c r="B528" s="15" t="s">
        <v>943</v>
      </c>
      <c r="C528" s="16"/>
      <c r="D528" s="16" t="s">
        <v>944</v>
      </c>
      <c r="E528" s="18" t="s">
        <v>942</v>
      </c>
      <c r="F528" s="17">
        <v>41201</v>
      </c>
      <c r="G528" s="14">
        <v>-261032.72</v>
      </c>
    </row>
    <row r="529" spans="1:7" ht="25.5" x14ac:dyDescent="0.25">
      <c r="A529" s="1"/>
      <c r="B529" s="10" t="s">
        <v>948</v>
      </c>
      <c r="C529" s="11"/>
      <c r="D529" s="11" t="s">
        <v>949</v>
      </c>
      <c r="E529" s="12" t="s">
        <v>950</v>
      </c>
      <c r="F529" s="13">
        <v>41204</v>
      </c>
      <c r="G529" s="14">
        <v>-5229.6400000000003</v>
      </c>
    </row>
    <row r="530" spans="1:7" ht="25.5" x14ac:dyDescent="0.25">
      <c r="A530" s="1"/>
      <c r="B530" s="15" t="s">
        <v>945</v>
      </c>
      <c r="C530" s="16" t="s">
        <v>946</v>
      </c>
      <c r="D530" s="16" t="s">
        <v>947</v>
      </c>
      <c r="E530" s="18" t="s">
        <v>20719</v>
      </c>
      <c r="F530" s="17">
        <v>41204</v>
      </c>
      <c r="G530" s="14">
        <v>-282750</v>
      </c>
    </row>
    <row r="531" spans="1:7" ht="25.5" x14ac:dyDescent="0.25">
      <c r="A531" s="1"/>
      <c r="B531" s="10" t="s">
        <v>855</v>
      </c>
      <c r="C531" s="11" t="s">
        <v>856</v>
      </c>
      <c r="D531" s="11" t="s">
        <v>951</v>
      </c>
      <c r="E531" s="12" t="s">
        <v>20720</v>
      </c>
      <c r="F531" s="13">
        <v>41206</v>
      </c>
      <c r="G531" s="14">
        <v>-295065</v>
      </c>
    </row>
    <row r="532" spans="1:7" ht="25.5" x14ac:dyDescent="0.25">
      <c r="A532" s="1"/>
      <c r="B532" s="10" t="s">
        <v>952</v>
      </c>
      <c r="C532" s="11"/>
      <c r="D532" s="11" t="s">
        <v>957</v>
      </c>
      <c r="E532" s="12" t="s">
        <v>958</v>
      </c>
      <c r="F532" s="13">
        <v>41211</v>
      </c>
      <c r="G532" s="14">
        <v>-95859.6</v>
      </c>
    </row>
    <row r="533" spans="1:7" ht="25.5" x14ac:dyDescent="0.25">
      <c r="A533" s="1"/>
      <c r="B533" s="10" t="s">
        <v>952</v>
      </c>
      <c r="C533" s="11"/>
      <c r="D533" s="11" t="s">
        <v>959</v>
      </c>
      <c r="E533" s="12" t="s">
        <v>960</v>
      </c>
      <c r="F533" s="13">
        <v>41211</v>
      </c>
      <c r="G533" s="14">
        <v>-13840</v>
      </c>
    </row>
    <row r="534" spans="1:7" ht="25.5" x14ac:dyDescent="0.25">
      <c r="A534" s="1"/>
      <c r="B534" s="15" t="s">
        <v>952</v>
      </c>
      <c r="C534" s="16"/>
      <c r="D534" s="16" t="s">
        <v>953</v>
      </c>
      <c r="E534" s="18" t="s">
        <v>954</v>
      </c>
      <c r="F534" s="17">
        <v>41211</v>
      </c>
      <c r="G534" s="14">
        <v>-4484.1400000000003</v>
      </c>
    </row>
    <row r="535" spans="1:7" ht="25.5" x14ac:dyDescent="0.25">
      <c r="A535" s="1"/>
      <c r="B535" s="10" t="s">
        <v>952</v>
      </c>
      <c r="C535" s="11"/>
      <c r="D535" s="11" t="s">
        <v>955</v>
      </c>
      <c r="E535" s="12" t="s">
        <v>956</v>
      </c>
      <c r="F535" s="13">
        <v>41211</v>
      </c>
      <c r="G535" s="14">
        <v>-2991.68</v>
      </c>
    </row>
    <row r="536" spans="1:7" ht="25.5" x14ac:dyDescent="0.25">
      <c r="A536" s="1"/>
      <c r="B536" s="10" t="s">
        <v>961</v>
      </c>
      <c r="C536" s="11"/>
      <c r="D536" s="11" t="s">
        <v>962</v>
      </c>
      <c r="E536" s="12" t="s">
        <v>963</v>
      </c>
      <c r="F536" s="13">
        <v>41212</v>
      </c>
      <c r="G536" s="14">
        <v>-48300</v>
      </c>
    </row>
    <row r="537" spans="1:7" ht="25.5" x14ac:dyDescent="0.25">
      <c r="A537" s="1"/>
      <c r="B537" s="10" t="s">
        <v>967</v>
      </c>
      <c r="C537" s="11"/>
      <c r="D537" s="11" t="s">
        <v>968</v>
      </c>
      <c r="E537" s="12" t="s">
        <v>969</v>
      </c>
      <c r="F537" s="13">
        <v>41212</v>
      </c>
      <c r="G537" s="14">
        <v>-38800</v>
      </c>
    </row>
    <row r="538" spans="1:7" ht="25.5" x14ac:dyDescent="0.25">
      <c r="A538" s="1"/>
      <c r="B538" s="15" t="s">
        <v>967</v>
      </c>
      <c r="C538" s="16"/>
      <c r="D538" s="16" t="s">
        <v>970</v>
      </c>
      <c r="E538" s="18" t="s">
        <v>971</v>
      </c>
      <c r="F538" s="17">
        <v>41212</v>
      </c>
      <c r="G538" s="14">
        <v>-21950</v>
      </c>
    </row>
    <row r="539" spans="1:7" ht="25.5" x14ac:dyDescent="0.25">
      <c r="A539" s="1"/>
      <c r="B539" s="10" t="s">
        <v>964</v>
      </c>
      <c r="C539" s="11"/>
      <c r="D539" s="11" t="s">
        <v>965</v>
      </c>
      <c r="E539" s="12" t="s">
        <v>966</v>
      </c>
      <c r="F539" s="13">
        <v>41212</v>
      </c>
      <c r="G539" s="14">
        <v>-5000</v>
      </c>
    </row>
    <row r="540" spans="1:7" x14ac:dyDescent="0.25">
      <c r="A540" s="1"/>
      <c r="B540" s="15" t="s">
        <v>972</v>
      </c>
      <c r="C540" s="16" t="s">
        <v>973</v>
      </c>
      <c r="D540" s="16" t="s">
        <v>974</v>
      </c>
      <c r="E540" s="18"/>
      <c r="F540" s="17">
        <v>41214</v>
      </c>
      <c r="G540" s="14">
        <v>-2956.8</v>
      </c>
    </row>
    <row r="541" spans="1:7" ht="25.5" x14ac:dyDescent="0.25">
      <c r="A541" s="1"/>
      <c r="B541" s="15" t="s">
        <v>978</v>
      </c>
      <c r="C541" s="16"/>
      <c r="D541" s="16" t="s">
        <v>979</v>
      </c>
      <c r="E541" s="18" t="s">
        <v>980</v>
      </c>
      <c r="F541" s="17">
        <v>41215</v>
      </c>
      <c r="G541" s="14">
        <v>-37221.93</v>
      </c>
    </row>
    <row r="542" spans="1:7" ht="25.5" x14ac:dyDescent="0.25">
      <c r="A542" s="1"/>
      <c r="B542" s="10" t="s">
        <v>975</v>
      </c>
      <c r="C542" s="11" t="s">
        <v>976</v>
      </c>
      <c r="D542" s="11" t="s">
        <v>977</v>
      </c>
      <c r="E542" s="12" t="s">
        <v>20721</v>
      </c>
      <c r="F542" s="13">
        <v>41215</v>
      </c>
      <c r="G542" s="14">
        <v>-84205.7</v>
      </c>
    </row>
    <row r="543" spans="1:7" x14ac:dyDescent="0.25">
      <c r="A543" s="1"/>
      <c r="B543" s="10" t="s">
        <v>981</v>
      </c>
      <c r="C543" s="11" t="s">
        <v>982</v>
      </c>
      <c r="D543" s="11" t="s">
        <v>983</v>
      </c>
      <c r="E543" s="12" t="s">
        <v>17687</v>
      </c>
      <c r="F543" s="13">
        <v>41219</v>
      </c>
      <c r="G543" s="14">
        <v>-118000</v>
      </c>
    </row>
    <row r="544" spans="1:7" ht="25.5" x14ac:dyDescent="0.25">
      <c r="A544" s="1"/>
      <c r="B544" s="10" t="s">
        <v>991</v>
      </c>
      <c r="C544" s="11"/>
      <c r="D544" s="16" t="s">
        <v>992</v>
      </c>
      <c r="E544" s="12" t="s">
        <v>17017</v>
      </c>
      <c r="F544" s="13">
        <v>41220</v>
      </c>
      <c r="G544" s="14">
        <v>-84000</v>
      </c>
    </row>
    <row r="545" spans="1:7" ht="25.5" x14ac:dyDescent="0.25">
      <c r="A545" s="1"/>
      <c r="B545" s="10" t="s">
        <v>984</v>
      </c>
      <c r="C545" s="11"/>
      <c r="D545" s="16" t="s">
        <v>985</v>
      </c>
      <c r="E545" s="12" t="s">
        <v>986</v>
      </c>
      <c r="F545" s="13">
        <v>41220</v>
      </c>
      <c r="G545" s="14">
        <v>-19442.7</v>
      </c>
    </row>
    <row r="546" spans="1:7" ht="25.5" x14ac:dyDescent="0.25">
      <c r="A546" s="1"/>
      <c r="B546" s="10" t="s">
        <v>987</v>
      </c>
      <c r="C546" s="11" t="s">
        <v>988</v>
      </c>
      <c r="D546" s="16" t="s">
        <v>989</v>
      </c>
      <c r="E546" s="12" t="s">
        <v>990</v>
      </c>
      <c r="F546" s="13">
        <v>41220</v>
      </c>
      <c r="G546" s="14">
        <v>-545193</v>
      </c>
    </row>
    <row r="547" spans="1:7" x14ac:dyDescent="0.25">
      <c r="A547" s="1"/>
      <c r="B547" s="15" t="s">
        <v>723</v>
      </c>
      <c r="C547" s="16" t="s">
        <v>724</v>
      </c>
      <c r="D547" s="16" t="s">
        <v>833</v>
      </c>
      <c r="E547" s="18" t="s">
        <v>834</v>
      </c>
      <c r="F547" s="17">
        <v>41220</v>
      </c>
      <c r="G547" s="14">
        <v>-22297.43</v>
      </c>
    </row>
    <row r="548" spans="1:7" ht="25.5" x14ac:dyDescent="0.25">
      <c r="A548" s="1"/>
      <c r="B548" s="10" t="s">
        <v>996</v>
      </c>
      <c r="C548" s="11"/>
      <c r="D548" s="11" t="s">
        <v>997</v>
      </c>
      <c r="E548" s="12" t="s">
        <v>998</v>
      </c>
      <c r="F548" s="13">
        <v>41221</v>
      </c>
      <c r="G548" s="14">
        <v>-206074.85</v>
      </c>
    </row>
    <row r="549" spans="1:7" x14ac:dyDescent="0.25">
      <c r="A549" s="1"/>
      <c r="B549" s="10" t="s">
        <v>999</v>
      </c>
      <c r="C549" s="11"/>
      <c r="D549" s="11" t="s">
        <v>985</v>
      </c>
      <c r="E549" s="12" t="s">
        <v>1000</v>
      </c>
      <c r="F549" s="13">
        <v>41221</v>
      </c>
      <c r="G549" s="14">
        <v>-19750.66</v>
      </c>
    </row>
    <row r="550" spans="1:7" ht="25.5" x14ac:dyDescent="0.25">
      <c r="A550" s="1"/>
      <c r="B550" s="15" t="s">
        <v>625</v>
      </c>
      <c r="C550" s="16" t="s">
        <v>626</v>
      </c>
      <c r="D550" s="16" t="s">
        <v>993</v>
      </c>
      <c r="E550" s="18" t="s">
        <v>990</v>
      </c>
      <c r="F550" s="17">
        <v>41221</v>
      </c>
      <c r="G550" s="14">
        <v>-1310860</v>
      </c>
    </row>
    <row r="551" spans="1:7" x14ac:dyDescent="0.25">
      <c r="A551" s="1"/>
      <c r="B551" s="10" t="s">
        <v>981</v>
      </c>
      <c r="C551" s="11" t="s">
        <v>982</v>
      </c>
      <c r="D551" s="11" t="s">
        <v>994</v>
      </c>
      <c r="E551" s="12" t="s">
        <v>995</v>
      </c>
      <c r="F551" s="13">
        <v>41221</v>
      </c>
      <c r="G551" s="14">
        <v>-1357995.48</v>
      </c>
    </row>
    <row r="552" spans="1:7" x14ac:dyDescent="0.25">
      <c r="A552" s="1"/>
      <c r="B552" s="10" t="s">
        <v>421</v>
      </c>
      <c r="C552" s="11"/>
      <c r="D552" s="11">
        <v>41214</v>
      </c>
      <c r="E552" s="12" t="s">
        <v>16471</v>
      </c>
      <c r="F552" s="13">
        <v>41222</v>
      </c>
      <c r="G552" s="14">
        <v>-5000</v>
      </c>
    </row>
    <row r="553" spans="1:7" x14ac:dyDescent="0.25">
      <c r="A553" s="1"/>
      <c r="B553" s="10" t="s">
        <v>900</v>
      </c>
      <c r="C553" s="11"/>
      <c r="D553" s="11">
        <v>41214</v>
      </c>
      <c r="E553" s="12" t="s">
        <v>16471</v>
      </c>
      <c r="F553" s="13">
        <v>41225</v>
      </c>
      <c r="G553" s="14">
        <v>-2000</v>
      </c>
    </row>
    <row r="554" spans="1:7" ht="25.5" x14ac:dyDescent="0.25">
      <c r="A554" s="1"/>
      <c r="B554" s="10" t="s">
        <v>1001</v>
      </c>
      <c r="C554" s="11"/>
      <c r="D554" s="11" t="s">
        <v>1002</v>
      </c>
      <c r="E554" s="12" t="s">
        <v>1003</v>
      </c>
      <c r="F554" s="13">
        <v>41227</v>
      </c>
      <c r="G554" s="14">
        <v>-24429.54</v>
      </c>
    </row>
    <row r="555" spans="1:7" ht="25.5" x14ac:dyDescent="0.25">
      <c r="A555" s="1"/>
      <c r="B555" s="15" t="s">
        <v>1004</v>
      </c>
      <c r="C555" s="16"/>
      <c r="D555" s="16" t="s">
        <v>1005</v>
      </c>
      <c r="E555" s="18" t="s">
        <v>1006</v>
      </c>
      <c r="F555" s="17">
        <v>41228</v>
      </c>
      <c r="G555" s="14">
        <v>-19442.7</v>
      </c>
    </row>
    <row r="556" spans="1:7" x14ac:dyDescent="0.25">
      <c r="A556" s="1"/>
      <c r="B556" s="10" t="s">
        <v>684</v>
      </c>
      <c r="C556" s="11"/>
      <c r="D556" s="11" t="s">
        <v>1008</v>
      </c>
      <c r="E556" s="12" t="s">
        <v>1009</v>
      </c>
      <c r="F556" s="13">
        <v>41229</v>
      </c>
      <c r="G556" s="14">
        <v>-3968500.18</v>
      </c>
    </row>
    <row r="557" spans="1:7" x14ac:dyDescent="0.25">
      <c r="A557" s="1"/>
      <c r="B557" s="10" t="s">
        <v>981</v>
      </c>
      <c r="C557" s="11" t="s">
        <v>982</v>
      </c>
      <c r="D557" s="11" t="s">
        <v>1007</v>
      </c>
      <c r="E557" s="12" t="s">
        <v>17687</v>
      </c>
      <c r="F557" s="13">
        <v>41229</v>
      </c>
      <c r="G557" s="14">
        <v>-157000</v>
      </c>
    </row>
    <row r="558" spans="1:7" x14ac:dyDescent="0.25">
      <c r="A558" s="1"/>
      <c r="B558" s="10" t="s">
        <v>1010</v>
      </c>
      <c r="C558" s="11"/>
      <c r="D558" s="11" t="s">
        <v>1011</v>
      </c>
      <c r="E558" s="12" t="s">
        <v>16938</v>
      </c>
      <c r="F558" s="13">
        <v>41230</v>
      </c>
      <c r="G558" s="14">
        <v>-267816</v>
      </c>
    </row>
    <row r="559" spans="1:7" ht="25.5" x14ac:dyDescent="0.25">
      <c r="A559" s="1"/>
      <c r="B559" s="10" t="s">
        <v>967</v>
      </c>
      <c r="C559" s="11"/>
      <c r="D559" s="11" t="s">
        <v>1015</v>
      </c>
      <c r="E559" s="12" t="s">
        <v>1016</v>
      </c>
      <c r="F559" s="13">
        <v>41232</v>
      </c>
      <c r="G559" s="14">
        <v>-2801.92</v>
      </c>
    </row>
    <row r="560" spans="1:7" ht="25.5" x14ac:dyDescent="0.25">
      <c r="A560" s="1"/>
      <c r="B560" s="10" t="s">
        <v>1012</v>
      </c>
      <c r="C560" s="11"/>
      <c r="D560" s="11" t="s">
        <v>1013</v>
      </c>
      <c r="E560" s="12" t="s">
        <v>1014</v>
      </c>
      <c r="F560" s="13">
        <v>41232</v>
      </c>
      <c r="G560" s="14">
        <v>-1430</v>
      </c>
    </row>
    <row r="561" spans="1:7" x14ac:dyDescent="0.25">
      <c r="A561" s="1"/>
      <c r="B561" s="15" t="s">
        <v>1017</v>
      </c>
      <c r="C561" s="16"/>
      <c r="D561" s="16" t="s">
        <v>1018</v>
      </c>
      <c r="E561" s="18" t="s">
        <v>16904</v>
      </c>
      <c r="F561" s="17">
        <v>41233</v>
      </c>
      <c r="G561" s="14">
        <v>-1715823.34</v>
      </c>
    </row>
    <row r="562" spans="1:7" ht="25.5" x14ac:dyDescent="0.25">
      <c r="A562" s="1"/>
      <c r="B562" s="10" t="s">
        <v>1019</v>
      </c>
      <c r="C562" s="11"/>
      <c r="D562" s="16" t="s">
        <v>1020</v>
      </c>
      <c r="E562" s="12" t="s">
        <v>1021</v>
      </c>
      <c r="F562" s="13">
        <v>41233</v>
      </c>
      <c r="G562" s="14">
        <v>-19442.7</v>
      </c>
    </row>
    <row r="563" spans="1:7" ht="25.5" x14ac:dyDescent="0.25">
      <c r="A563" s="1"/>
      <c r="B563" s="10" t="s">
        <v>1022</v>
      </c>
      <c r="C563" s="11"/>
      <c r="D563" s="11" t="s">
        <v>1023</v>
      </c>
      <c r="E563" s="12" t="s">
        <v>1024</v>
      </c>
      <c r="F563" s="13">
        <v>41233</v>
      </c>
      <c r="G563" s="14">
        <v>-4500</v>
      </c>
    </row>
    <row r="564" spans="1:7" x14ac:dyDescent="0.25">
      <c r="A564" s="1"/>
      <c r="B564" s="10" t="s">
        <v>1025</v>
      </c>
      <c r="C564" s="11"/>
      <c r="D564" s="11" t="s">
        <v>1026</v>
      </c>
      <c r="E564" s="12" t="s">
        <v>20362</v>
      </c>
      <c r="F564" s="13">
        <v>41233</v>
      </c>
      <c r="G564" s="14">
        <v>-20700</v>
      </c>
    </row>
    <row r="565" spans="1:7" ht="25.5" x14ac:dyDescent="0.25">
      <c r="A565" s="1"/>
      <c r="B565" s="15" t="s">
        <v>1033</v>
      </c>
      <c r="C565" s="16"/>
      <c r="D565" s="16" t="s">
        <v>1034</v>
      </c>
      <c r="E565" s="18" t="s">
        <v>1035</v>
      </c>
      <c r="F565" s="17">
        <v>41234</v>
      </c>
      <c r="G565" s="14">
        <v>-12694.32</v>
      </c>
    </row>
    <row r="566" spans="1:7" ht="25.5" x14ac:dyDescent="0.25">
      <c r="A566" s="1"/>
      <c r="B566" s="10" t="s">
        <v>952</v>
      </c>
      <c r="C566" s="11"/>
      <c r="D566" s="11" t="s">
        <v>1036</v>
      </c>
      <c r="E566" s="12" t="s">
        <v>1037</v>
      </c>
      <c r="F566" s="13">
        <v>41234</v>
      </c>
      <c r="G566" s="14">
        <v>-12386.25</v>
      </c>
    </row>
    <row r="567" spans="1:7" ht="25.5" x14ac:dyDescent="0.25">
      <c r="A567" s="1"/>
      <c r="B567" s="10" t="s">
        <v>1029</v>
      </c>
      <c r="C567" s="11" t="s">
        <v>1030</v>
      </c>
      <c r="D567" s="11" t="s">
        <v>1031</v>
      </c>
      <c r="E567" s="12" t="s">
        <v>18862</v>
      </c>
      <c r="F567" s="13">
        <v>41234</v>
      </c>
      <c r="G567" s="14">
        <v>-274080.15999999997</v>
      </c>
    </row>
    <row r="568" spans="1:7" x14ac:dyDescent="0.25">
      <c r="A568" s="1"/>
      <c r="B568" s="10" t="s">
        <v>483</v>
      </c>
      <c r="C568" s="11" t="s">
        <v>484</v>
      </c>
      <c r="D568" s="11" t="s">
        <v>1027</v>
      </c>
      <c r="E568" s="12" t="s">
        <v>17797</v>
      </c>
      <c r="F568" s="13">
        <v>41234</v>
      </c>
      <c r="G568" s="14">
        <v>-13166</v>
      </c>
    </row>
    <row r="569" spans="1:7" x14ac:dyDescent="0.25">
      <c r="A569" s="1"/>
      <c r="B569" s="10" t="s">
        <v>483</v>
      </c>
      <c r="C569" s="11" t="s">
        <v>484</v>
      </c>
      <c r="D569" s="11" t="s">
        <v>1028</v>
      </c>
      <c r="E569" s="12" t="s">
        <v>17797</v>
      </c>
      <c r="F569" s="13">
        <v>41234</v>
      </c>
      <c r="G569" s="14">
        <v>-3074</v>
      </c>
    </row>
    <row r="570" spans="1:7" ht="25.5" x14ac:dyDescent="0.25">
      <c r="A570" s="1"/>
      <c r="B570" s="15" t="s">
        <v>1029</v>
      </c>
      <c r="C570" s="16" t="s">
        <v>1030</v>
      </c>
      <c r="D570" s="16"/>
      <c r="E570" s="18" t="s">
        <v>1032</v>
      </c>
      <c r="F570" s="17">
        <v>41234</v>
      </c>
      <c r="G570" s="14">
        <v>134599.16</v>
      </c>
    </row>
    <row r="571" spans="1:7" x14ac:dyDescent="0.25">
      <c r="A571" s="1"/>
      <c r="B571" s="15" t="s">
        <v>1042</v>
      </c>
      <c r="C571" s="16"/>
      <c r="D571" s="16" t="s">
        <v>1043</v>
      </c>
      <c r="E571" s="18" t="s">
        <v>1044</v>
      </c>
      <c r="F571" s="17">
        <v>41235</v>
      </c>
      <c r="G571" s="14">
        <v>-8616.9699999999993</v>
      </c>
    </row>
    <row r="572" spans="1:7" x14ac:dyDescent="0.25">
      <c r="A572" s="1"/>
      <c r="B572" s="10" t="s">
        <v>653</v>
      </c>
      <c r="C572" s="11"/>
      <c r="D572" s="11" t="s">
        <v>1045</v>
      </c>
      <c r="E572" s="12" t="s">
        <v>1046</v>
      </c>
      <c r="F572" s="13">
        <v>41235</v>
      </c>
      <c r="G572" s="14">
        <v>-7346626.9800000004</v>
      </c>
    </row>
    <row r="573" spans="1:7" x14ac:dyDescent="0.25">
      <c r="A573" s="1"/>
      <c r="B573" s="10" t="s">
        <v>432</v>
      </c>
      <c r="C573" s="11" t="s">
        <v>433</v>
      </c>
      <c r="D573" s="11" t="s">
        <v>1040</v>
      </c>
      <c r="E573" s="12" t="s">
        <v>17319</v>
      </c>
      <c r="F573" s="13">
        <v>41235</v>
      </c>
      <c r="G573" s="14">
        <v>-285299.65000000002</v>
      </c>
    </row>
    <row r="574" spans="1:7" x14ac:dyDescent="0.25">
      <c r="A574" s="1"/>
      <c r="B574" s="15" t="s">
        <v>432</v>
      </c>
      <c r="C574" s="16" t="s">
        <v>433</v>
      </c>
      <c r="D574" s="16" t="s">
        <v>1041</v>
      </c>
      <c r="E574" s="18" t="s">
        <v>17319</v>
      </c>
      <c r="F574" s="17">
        <v>41235</v>
      </c>
      <c r="G574" s="14">
        <v>-97379.96</v>
      </c>
    </row>
    <row r="575" spans="1:7" x14ac:dyDescent="0.25">
      <c r="A575" s="1"/>
      <c r="B575" s="10" t="s">
        <v>194</v>
      </c>
      <c r="C575" s="11" t="s">
        <v>195</v>
      </c>
      <c r="D575" s="11" t="s">
        <v>1038</v>
      </c>
      <c r="E575" s="12" t="s">
        <v>17093</v>
      </c>
      <c r="F575" s="13">
        <v>41235</v>
      </c>
      <c r="G575" s="14">
        <v>-76734</v>
      </c>
    </row>
    <row r="576" spans="1:7" x14ac:dyDescent="0.25">
      <c r="A576" s="1"/>
      <c r="B576" s="10" t="s">
        <v>802</v>
      </c>
      <c r="C576" s="11" t="s">
        <v>803</v>
      </c>
      <c r="D576" s="11"/>
      <c r="E576" s="12" t="s">
        <v>1039</v>
      </c>
      <c r="F576" s="13">
        <v>41235</v>
      </c>
      <c r="G576" s="14">
        <v>11120.1</v>
      </c>
    </row>
    <row r="577" spans="1:7" x14ac:dyDescent="0.25">
      <c r="A577" s="1"/>
      <c r="B577" s="10" t="s">
        <v>194</v>
      </c>
      <c r="C577" s="11" t="s">
        <v>195</v>
      </c>
      <c r="D577" s="11" t="s">
        <v>1047</v>
      </c>
      <c r="E577" s="12" t="s">
        <v>17093</v>
      </c>
      <c r="F577" s="13">
        <v>41236</v>
      </c>
      <c r="G577" s="14">
        <v>-76734</v>
      </c>
    </row>
    <row r="578" spans="1:7" x14ac:dyDescent="0.25">
      <c r="A578" s="1"/>
      <c r="B578" s="10" t="s">
        <v>407</v>
      </c>
      <c r="C578" s="11" t="s">
        <v>408</v>
      </c>
      <c r="D578" s="11" t="s">
        <v>1048</v>
      </c>
      <c r="E578" s="12" t="s">
        <v>17348</v>
      </c>
      <c r="F578" s="13">
        <v>41239</v>
      </c>
      <c r="G578" s="14">
        <v>-1886543.84</v>
      </c>
    </row>
    <row r="579" spans="1:7" x14ac:dyDescent="0.25">
      <c r="A579" s="1"/>
      <c r="B579" s="10" t="s">
        <v>197</v>
      </c>
      <c r="C579" s="11" t="s">
        <v>198</v>
      </c>
      <c r="D579" s="11" t="s">
        <v>1049</v>
      </c>
      <c r="E579" s="12" t="s">
        <v>17292</v>
      </c>
      <c r="F579" s="13">
        <v>41240</v>
      </c>
      <c r="G579" s="14">
        <v>-230529.79</v>
      </c>
    </row>
    <row r="580" spans="1:7" x14ac:dyDescent="0.25">
      <c r="A580" s="1"/>
      <c r="B580" s="15" t="s">
        <v>407</v>
      </c>
      <c r="C580" s="16" t="s">
        <v>408</v>
      </c>
      <c r="D580" s="16"/>
      <c r="E580" s="18" t="s">
        <v>1050</v>
      </c>
      <c r="F580" s="17">
        <v>41240</v>
      </c>
      <c r="G580" s="14">
        <v>1886543.84</v>
      </c>
    </row>
    <row r="581" spans="1:7" x14ac:dyDescent="0.25">
      <c r="A581" s="1"/>
      <c r="B581" s="10" t="s">
        <v>812</v>
      </c>
      <c r="C581" s="11" t="s">
        <v>813</v>
      </c>
      <c r="D581" s="11" t="s">
        <v>1051</v>
      </c>
      <c r="E581" s="12" t="s">
        <v>19007</v>
      </c>
      <c r="F581" s="13">
        <v>41243</v>
      </c>
      <c r="G581" s="14">
        <v>-13603.32</v>
      </c>
    </row>
    <row r="582" spans="1:7" ht="25.5" x14ac:dyDescent="0.25">
      <c r="A582" s="1"/>
      <c r="B582" s="10" t="s">
        <v>1052</v>
      </c>
      <c r="C582" s="11" t="s">
        <v>1053</v>
      </c>
      <c r="D582" s="11" t="s">
        <v>1054</v>
      </c>
      <c r="E582" s="12" t="s">
        <v>1055</v>
      </c>
      <c r="F582" s="13">
        <v>41244</v>
      </c>
      <c r="G582" s="14">
        <v>-315128</v>
      </c>
    </row>
    <row r="583" spans="1:7" ht="25.5" x14ac:dyDescent="0.25">
      <c r="A583" s="1"/>
      <c r="B583" s="10" t="s">
        <v>1052</v>
      </c>
      <c r="C583" s="11" t="s">
        <v>1053</v>
      </c>
      <c r="D583" s="11" t="s">
        <v>1057</v>
      </c>
      <c r="E583" s="12" t="s">
        <v>1055</v>
      </c>
      <c r="F583" s="13">
        <v>41244</v>
      </c>
      <c r="G583" s="14">
        <v>-314553</v>
      </c>
    </row>
    <row r="584" spans="1:7" ht="25.5" x14ac:dyDescent="0.25">
      <c r="A584" s="1"/>
      <c r="B584" s="10" t="s">
        <v>1052</v>
      </c>
      <c r="C584" s="11" t="s">
        <v>1053</v>
      </c>
      <c r="D584" s="11" t="s">
        <v>1056</v>
      </c>
      <c r="E584" s="12" t="s">
        <v>1055</v>
      </c>
      <c r="F584" s="13">
        <v>41244</v>
      </c>
      <c r="G584" s="14">
        <v>-279958</v>
      </c>
    </row>
    <row r="585" spans="1:7" x14ac:dyDescent="0.25">
      <c r="A585" s="1"/>
      <c r="B585" s="15" t="s">
        <v>57</v>
      </c>
      <c r="C585" s="16"/>
      <c r="D585" s="16" t="s">
        <v>1058</v>
      </c>
      <c r="E585" s="18" t="s">
        <v>16896</v>
      </c>
      <c r="F585" s="17">
        <v>41247</v>
      </c>
      <c r="G585" s="14">
        <v>-600436.76</v>
      </c>
    </row>
    <row r="586" spans="1:7" x14ac:dyDescent="0.25">
      <c r="A586" s="1"/>
      <c r="B586" s="10" t="s">
        <v>1059</v>
      </c>
      <c r="C586" s="11"/>
      <c r="D586" s="11" t="s">
        <v>1060</v>
      </c>
      <c r="E586" s="12" t="s">
        <v>1061</v>
      </c>
      <c r="F586" s="13">
        <v>41247</v>
      </c>
      <c r="G586" s="14">
        <v>-2926053.2</v>
      </c>
    </row>
    <row r="587" spans="1:7" ht="25.5" x14ac:dyDescent="0.25">
      <c r="A587" s="1"/>
      <c r="B587" s="10" t="s">
        <v>1064</v>
      </c>
      <c r="C587" s="11" t="s">
        <v>1065</v>
      </c>
      <c r="D587" s="11" t="s">
        <v>1067</v>
      </c>
      <c r="E587" s="12" t="s">
        <v>17797</v>
      </c>
      <c r="F587" s="13">
        <v>41248</v>
      </c>
      <c r="G587" s="14">
        <v>-82312.05</v>
      </c>
    </row>
    <row r="588" spans="1:7" ht="25.5" x14ac:dyDescent="0.25">
      <c r="A588" s="1"/>
      <c r="B588" s="10" t="s">
        <v>1064</v>
      </c>
      <c r="C588" s="11" t="s">
        <v>1065</v>
      </c>
      <c r="D588" s="11" t="s">
        <v>705</v>
      </c>
      <c r="E588" s="12" t="s">
        <v>17797</v>
      </c>
      <c r="F588" s="13">
        <v>41248</v>
      </c>
      <c r="G588" s="14">
        <v>-48507</v>
      </c>
    </row>
    <row r="589" spans="1:7" ht="25.5" x14ac:dyDescent="0.25">
      <c r="A589" s="1"/>
      <c r="B589" s="10" t="s">
        <v>1064</v>
      </c>
      <c r="C589" s="11" t="s">
        <v>1065</v>
      </c>
      <c r="D589" s="11" t="s">
        <v>1069</v>
      </c>
      <c r="E589" s="12" t="s">
        <v>17797</v>
      </c>
      <c r="F589" s="13">
        <v>41248</v>
      </c>
      <c r="G589" s="14">
        <v>-47008.5</v>
      </c>
    </row>
    <row r="590" spans="1:7" ht="25.5" x14ac:dyDescent="0.25">
      <c r="A590" s="1"/>
      <c r="B590" s="10" t="s">
        <v>1064</v>
      </c>
      <c r="C590" s="11" t="s">
        <v>1065</v>
      </c>
      <c r="D590" s="11" t="s">
        <v>1066</v>
      </c>
      <c r="E590" s="12" t="s">
        <v>17797</v>
      </c>
      <c r="F590" s="13">
        <v>41248</v>
      </c>
      <c r="G590" s="14">
        <v>-24281.25</v>
      </c>
    </row>
    <row r="591" spans="1:7" ht="25.5" x14ac:dyDescent="0.25">
      <c r="A591" s="1"/>
      <c r="B591" s="10" t="s">
        <v>1064</v>
      </c>
      <c r="C591" s="11" t="s">
        <v>1065</v>
      </c>
      <c r="D591" s="11" t="s">
        <v>1068</v>
      </c>
      <c r="E591" s="12" t="s">
        <v>17797</v>
      </c>
      <c r="F591" s="13">
        <v>41248</v>
      </c>
      <c r="G591" s="14">
        <v>-13986</v>
      </c>
    </row>
    <row r="592" spans="1:7" x14ac:dyDescent="0.25">
      <c r="A592" s="1"/>
      <c r="B592" s="10" t="s">
        <v>812</v>
      </c>
      <c r="C592" s="11" t="s">
        <v>813</v>
      </c>
      <c r="D592" s="11" t="s">
        <v>1073</v>
      </c>
      <c r="E592" s="12" t="s">
        <v>1071</v>
      </c>
      <c r="F592" s="13">
        <v>41248</v>
      </c>
      <c r="G592" s="14">
        <v>-288474</v>
      </c>
    </row>
    <row r="593" spans="1:7" x14ac:dyDescent="0.25">
      <c r="A593" s="1"/>
      <c r="B593" s="15" t="s">
        <v>812</v>
      </c>
      <c r="C593" s="16" t="s">
        <v>813</v>
      </c>
      <c r="D593" s="16" t="s">
        <v>1070</v>
      </c>
      <c r="E593" s="18" t="s">
        <v>1071</v>
      </c>
      <c r="F593" s="17">
        <v>41248</v>
      </c>
      <c r="G593" s="14">
        <v>-44666</v>
      </c>
    </row>
    <row r="594" spans="1:7" x14ac:dyDescent="0.25">
      <c r="A594" s="1"/>
      <c r="B594" s="15" t="s">
        <v>812</v>
      </c>
      <c r="C594" s="16" t="s">
        <v>813</v>
      </c>
      <c r="D594" s="16" t="s">
        <v>1072</v>
      </c>
      <c r="E594" s="18" t="s">
        <v>1071</v>
      </c>
      <c r="F594" s="17">
        <v>41248</v>
      </c>
      <c r="G594" s="14">
        <v>-43685.42</v>
      </c>
    </row>
    <row r="595" spans="1:7" x14ac:dyDescent="0.25">
      <c r="A595" s="1"/>
      <c r="B595" s="10" t="s">
        <v>812</v>
      </c>
      <c r="C595" s="11" t="s">
        <v>813</v>
      </c>
      <c r="D595" s="11" t="s">
        <v>1074</v>
      </c>
      <c r="E595" s="12" t="s">
        <v>1075</v>
      </c>
      <c r="F595" s="13">
        <v>41248</v>
      </c>
      <c r="G595" s="14">
        <v>-5174.5</v>
      </c>
    </row>
    <row r="596" spans="1:7" ht="25.5" x14ac:dyDescent="0.25">
      <c r="A596" s="1"/>
      <c r="B596" s="15" t="s">
        <v>265</v>
      </c>
      <c r="C596" s="16" t="s">
        <v>266</v>
      </c>
      <c r="D596" s="16" t="s">
        <v>1063</v>
      </c>
      <c r="E596" s="18" t="s">
        <v>20133</v>
      </c>
      <c r="F596" s="17">
        <v>41248</v>
      </c>
      <c r="G596" s="14">
        <v>-27840</v>
      </c>
    </row>
    <row r="597" spans="1:7" ht="25.5" x14ac:dyDescent="0.25">
      <c r="A597" s="1"/>
      <c r="B597" s="15" t="s">
        <v>265</v>
      </c>
      <c r="C597" s="16" t="s">
        <v>266</v>
      </c>
      <c r="D597" s="16" t="s">
        <v>1062</v>
      </c>
      <c r="E597" s="18" t="s">
        <v>20133</v>
      </c>
      <c r="F597" s="17">
        <v>41248</v>
      </c>
      <c r="G597" s="14">
        <v>-17400</v>
      </c>
    </row>
    <row r="598" spans="1:7" x14ac:dyDescent="0.25">
      <c r="A598" s="1"/>
      <c r="B598" s="10" t="s">
        <v>796</v>
      </c>
      <c r="C598" s="11" t="s">
        <v>797</v>
      </c>
      <c r="D598" s="11"/>
      <c r="E598" s="12" t="s">
        <v>1076</v>
      </c>
      <c r="F598" s="13">
        <v>41249</v>
      </c>
      <c r="G598" s="14">
        <v>52612.47</v>
      </c>
    </row>
    <row r="599" spans="1:7" x14ac:dyDescent="0.25">
      <c r="A599" s="1"/>
      <c r="B599" s="10" t="s">
        <v>432</v>
      </c>
      <c r="C599" s="11" t="s">
        <v>433</v>
      </c>
      <c r="D599" s="11"/>
      <c r="E599" s="12" t="s">
        <v>1077</v>
      </c>
      <c r="F599" s="13">
        <v>41249</v>
      </c>
      <c r="G599" s="14">
        <v>188833.17</v>
      </c>
    </row>
    <row r="600" spans="1:7" x14ac:dyDescent="0.25">
      <c r="A600" s="1"/>
      <c r="B600" s="10" t="s">
        <v>432</v>
      </c>
      <c r="C600" s="11" t="s">
        <v>433</v>
      </c>
      <c r="D600" s="11"/>
      <c r="E600" s="12" t="s">
        <v>1078</v>
      </c>
      <c r="F600" s="13">
        <v>41249</v>
      </c>
      <c r="G600" s="14">
        <v>468748.86</v>
      </c>
    </row>
    <row r="601" spans="1:7" ht="25.5" x14ac:dyDescent="0.25">
      <c r="A601" s="1"/>
      <c r="B601" s="10" t="s">
        <v>1079</v>
      </c>
      <c r="C601" s="11" t="s">
        <v>1080</v>
      </c>
      <c r="D601" s="11" t="s">
        <v>1081</v>
      </c>
      <c r="E601" s="12" t="s">
        <v>18183</v>
      </c>
      <c r="F601" s="13">
        <v>41251</v>
      </c>
      <c r="G601" s="14">
        <v>-1682886.64</v>
      </c>
    </row>
    <row r="602" spans="1:7" ht="25.5" x14ac:dyDescent="0.25">
      <c r="A602" s="1"/>
      <c r="B602" s="15" t="s">
        <v>1079</v>
      </c>
      <c r="C602" s="16" t="s">
        <v>1080</v>
      </c>
      <c r="D602" s="16"/>
      <c r="E602" s="18" t="s">
        <v>1082</v>
      </c>
      <c r="F602" s="17">
        <v>41251</v>
      </c>
      <c r="G602" s="14">
        <v>1682886.64</v>
      </c>
    </row>
    <row r="603" spans="1:7" x14ac:dyDescent="0.25">
      <c r="A603" s="1"/>
      <c r="B603" s="15" t="s">
        <v>1083</v>
      </c>
      <c r="C603" s="16" t="s">
        <v>1084</v>
      </c>
      <c r="D603" s="16" t="s">
        <v>1085</v>
      </c>
      <c r="E603" s="18" t="s">
        <v>19006</v>
      </c>
      <c r="F603" s="17">
        <v>41253</v>
      </c>
      <c r="G603" s="14">
        <v>-990</v>
      </c>
    </row>
    <row r="604" spans="1:7" ht="25.5" x14ac:dyDescent="0.25">
      <c r="A604" s="1"/>
      <c r="B604" s="10" t="s">
        <v>1089</v>
      </c>
      <c r="C604" s="11"/>
      <c r="D604" s="11" t="s">
        <v>1090</v>
      </c>
      <c r="E604" s="12" t="s">
        <v>16476</v>
      </c>
      <c r="F604" s="13">
        <v>41254</v>
      </c>
      <c r="G604" s="14">
        <v>-2881742.77</v>
      </c>
    </row>
    <row r="605" spans="1:7" x14ac:dyDescent="0.25">
      <c r="A605" s="1"/>
      <c r="B605" s="10" t="s">
        <v>1086</v>
      </c>
      <c r="C605" s="11" t="s">
        <v>1087</v>
      </c>
      <c r="D605" s="16" t="s">
        <v>1088</v>
      </c>
      <c r="E605" s="12" t="s">
        <v>17815</v>
      </c>
      <c r="F605" s="13">
        <v>41254</v>
      </c>
      <c r="G605" s="14">
        <v>-403946.8</v>
      </c>
    </row>
    <row r="606" spans="1:7" x14ac:dyDescent="0.25">
      <c r="A606" s="1"/>
      <c r="B606" s="10" t="s">
        <v>1094</v>
      </c>
      <c r="C606" s="11"/>
      <c r="D606" s="11" t="s">
        <v>1095</v>
      </c>
      <c r="E606" s="12" t="s">
        <v>1096</v>
      </c>
      <c r="F606" s="13">
        <v>41257</v>
      </c>
      <c r="G606" s="14">
        <v>-27311.3</v>
      </c>
    </row>
    <row r="607" spans="1:7" ht="25.5" x14ac:dyDescent="0.25">
      <c r="A607" s="1"/>
      <c r="B607" s="15" t="s">
        <v>1091</v>
      </c>
      <c r="C607" s="16"/>
      <c r="D607" s="16" t="s">
        <v>1092</v>
      </c>
      <c r="E607" s="18" t="s">
        <v>1093</v>
      </c>
      <c r="F607" s="17">
        <v>41257</v>
      </c>
      <c r="G607" s="14">
        <v>-16701</v>
      </c>
    </row>
    <row r="608" spans="1:7" x14ac:dyDescent="0.25">
      <c r="A608" s="1"/>
      <c r="B608" s="10" t="s">
        <v>1097</v>
      </c>
      <c r="C608" s="11"/>
      <c r="D608" s="11" t="s">
        <v>1098</v>
      </c>
      <c r="E608" s="12" t="s">
        <v>1099</v>
      </c>
      <c r="F608" s="13">
        <v>41260</v>
      </c>
      <c r="G608" s="14">
        <v>-278987.53999999998</v>
      </c>
    </row>
    <row r="609" spans="1:7" ht="25.5" x14ac:dyDescent="0.25">
      <c r="A609" s="1"/>
      <c r="B609" s="10" t="s">
        <v>1100</v>
      </c>
      <c r="C609" s="11"/>
      <c r="D609" s="16" t="s">
        <v>1101</v>
      </c>
      <c r="E609" s="12" t="s">
        <v>1102</v>
      </c>
      <c r="F609" s="13">
        <v>41260</v>
      </c>
      <c r="G609" s="14">
        <v>-41127.21</v>
      </c>
    </row>
    <row r="610" spans="1:7" ht="25.5" x14ac:dyDescent="0.25">
      <c r="A610" s="1"/>
      <c r="B610" s="10" t="s">
        <v>219</v>
      </c>
      <c r="C610" s="11"/>
      <c r="D610" s="11" t="s">
        <v>1103</v>
      </c>
      <c r="E610" s="12" t="s">
        <v>1104</v>
      </c>
      <c r="F610" s="13">
        <v>41261</v>
      </c>
      <c r="G610" s="14">
        <v>-4000</v>
      </c>
    </row>
    <row r="611" spans="1:7" ht="25.5" x14ac:dyDescent="0.25">
      <c r="A611" s="1"/>
      <c r="B611" s="10" t="s">
        <v>1105</v>
      </c>
      <c r="C611" s="11"/>
      <c r="D611" s="11" t="s">
        <v>1103</v>
      </c>
      <c r="E611" s="12" t="s">
        <v>1104</v>
      </c>
      <c r="F611" s="13">
        <v>41261</v>
      </c>
      <c r="G611" s="14">
        <v>-4000</v>
      </c>
    </row>
    <row r="612" spans="1:7" x14ac:dyDescent="0.25">
      <c r="A612" s="1"/>
      <c r="B612" s="15" t="s">
        <v>1106</v>
      </c>
      <c r="C612" s="16" t="s">
        <v>1107</v>
      </c>
      <c r="D612" s="16" t="s">
        <v>1108</v>
      </c>
      <c r="E612" s="18" t="s">
        <v>19023</v>
      </c>
      <c r="F612" s="17">
        <v>41263</v>
      </c>
      <c r="G612" s="14">
        <v>-74815.100000000006</v>
      </c>
    </row>
    <row r="613" spans="1:7" x14ac:dyDescent="0.25">
      <c r="A613" s="1"/>
      <c r="B613" s="10" t="s">
        <v>1111</v>
      </c>
      <c r="C613" s="11"/>
      <c r="D613" s="11" t="s">
        <v>1112</v>
      </c>
      <c r="E613" s="12" t="s">
        <v>715</v>
      </c>
      <c r="F613" s="13">
        <v>41264</v>
      </c>
      <c r="G613" s="14">
        <v>-48859.08</v>
      </c>
    </row>
    <row r="614" spans="1:7" x14ac:dyDescent="0.25">
      <c r="A614" s="1"/>
      <c r="B614" s="10" t="s">
        <v>1109</v>
      </c>
      <c r="C614" s="11"/>
      <c r="D614" s="11" t="s">
        <v>1110</v>
      </c>
      <c r="E614" s="12" t="s">
        <v>715</v>
      </c>
      <c r="F614" s="13">
        <v>41264</v>
      </c>
      <c r="G614" s="14">
        <v>-34996.86</v>
      </c>
    </row>
    <row r="615" spans="1:7" x14ac:dyDescent="0.25">
      <c r="A615" s="1"/>
      <c r="B615" s="15" t="s">
        <v>1113</v>
      </c>
      <c r="C615" s="16" t="s">
        <v>1114</v>
      </c>
      <c r="D615" s="16" t="s">
        <v>1115</v>
      </c>
      <c r="E615" s="18" t="s">
        <v>17891</v>
      </c>
      <c r="F615" s="17">
        <v>41265</v>
      </c>
      <c r="G615" s="14">
        <v>-224528</v>
      </c>
    </row>
    <row r="616" spans="1:7" ht="25.5" x14ac:dyDescent="0.25">
      <c r="A616" s="1"/>
      <c r="B616" s="10" t="s">
        <v>1116</v>
      </c>
      <c r="C616" s="11" t="s">
        <v>1117</v>
      </c>
      <c r="D616" s="11" t="s">
        <v>1118</v>
      </c>
      <c r="E616" s="12" t="s">
        <v>20157</v>
      </c>
      <c r="F616" s="13">
        <v>41266</v>
      </c>
      <c r="G616" s="14">
        <v>-700501.15</v>
      </c>
    </row>
    <row r="617" spans="1:7" x14ac:dyDescent="0.25">
      <c r="A617" s="1"/>
      <c r="B617" s="10" t="s">
        <v>407</v>
      </c>
      <c r="C617" s="11" t="s">
        <v>408</v>
      </c>
      <c r="D617" s="11" t="s">
        <v>1119</v>
      </c>
      <c r="E617" s="12" t="s">
        <v>17349</v>
      </c>
      <c r="F617" s="13">
        <v>41266</v>
      </c>
      <c r="G617" s="14">
        <v>-6390</v>
      </c>
    </row>
    <row r="618" spans="1:7" x14ac:dyDescent="0.25">
      <c r="A618" s="1"/>
      <c r="B618" s="10" t="s">
        <v>407</v>
      </c>
      <c r="C618" s="11" t="s">
        <v>408</v>
      </c>
      <c r="D618" s="16" t="s">
        <v>1121</v>
      </c>
      <c r="E618" s="12" t="s">
        <v>17350</v>
      </c>
      <c r="F618" s="13">
        <v>41266</v>
      </c>
      <c r="G618" s="14">
        <v>-6390</v>
      </c>
    </row>
    <row r="619" spans="1:7" x14ac:dyDescent="0.25">
      <c r="A619" s="1"/>
      <c r="B619" s="10" t="s">
        <v>407</v>
      </c>
      <c r="C619" s="11" t="s">
        <v>408</v>
      </c>
      <c r="D619" s="11" t="s">
        <v>1120</v>
      </c>
      <c r="E619" s="12" t="s">
        <v>17350</v>
      </c>
      <c r="F619" s="13">
        <v>41266</v>
      </c>
      <c r="G619" s="14">
        <v>-4473</v>
      </c>
    </row>
    <row r="620" spans="1:7" ht="25.5" x14ac:dyDescent="0.25">
      <c r="A620" s="1"/>
      <c r="B620" s="15" t="s">
        <v>664</v>
      </c>
      <c r="C620" s="16" t="s">
        <v>665</v>
      </c>
      <c r="D620" s="16"/>
      <c r="E620" s="18" t="s">
        <v>1122</v>
      </c>
      <c r="F620" s="17">
        <v>41267</v>
      </c>
      <c r="G620" s="14">
        <v>6937.5</v>
      </c>
    </row>
    <row r="621" spans="1:7" x14ac:dyDescent="0.25">
      <c r="A621" s="1"/>
      <c r="B621" s="10" t="s">
        <v>57</v>
      </c>
      <c r="C621" s="11"/>
      <c r="D621" s="11" t="s">
        <v>1152</v>
      </c>
      <c r="E621" s="12" t="s">
        <v>16897</v>
      </c>
      <c r="F621" s="13">
        <v>41269</v>
      </c>
      <c r="G621" s="14">
        <v>-509366.48</v>
      </c>
    </row>
    <row r="622" spans="1:7" x14ac:dyDescent="0.25">
      <c r="A622" s="1"/>
      <c r="B622" s="10" t="s">
        <v>1126</v>
      </c>
      <c r="C622" s="11"/>
      <c r="D622" s="11" t="s">
        <v>1112</v>
      </c>
      <c r="E622" s="12" t="s">
        <v>715</v>
      </c>
      <c r="F622" s="13">
        <v>41269</v>
      </c>
      <c r="G622" s="14">
        <v>-21603</v>
      </c>
    </row>
    <row r="623" spans="1:7" x14ac:dyDescent="0.25">
      <c r="A623" s="1"/>
      <c r="B623" s="10" t="s">
        <v>1127</v>
      </c>
      <c r="C623" s="11"/>
      <c r="D623" s="11" t="s">
        <v>1112</v>
      </c>
      <c r="E623" s="12" t="s">
        <v>715</v>
      </c>
      <c r="F623" s="13">
        <v>41269</v>
      </c>
      <c r="G623" s="14">
        <v>-21603</v>
      </c>
    </row>
    <row r="624" spans="1:7" ht="25.5" x14ac:dyDescent="0.25">
      <c r="A624" s="1"/>
      <c r="B624" s="15" t="s">
        <v>1128</v>
      </c>
      <c r="C624" s="16" t="s">
        <v>1129</v>
      </c>
      <c r="D624" s="16" t="s">
        <v>1147</v>
      </c>
      <c r="E624" s="18" t="s">
        <v>1131</v>
      </c>
      <c r="F624" s="17">
        <v>41269</v>
      </c>
      <c r="G624" s="14">
        <v>-27422.48</v>
      </c>
    </row>
    <row r="625" spans="1:7" ht="25.5" x14ac:dyDescent="0.25">
      <c r="A625" s="1"/>
      <c r="B625" s="15" t="s">
        <v>1128</v>
      </c>
      <c r="C625" s="16" t="s">
        <v>1129</v>
      </c>
      <c r="D625" s="16" t="s">
        <v>1132</v>
      </c>
      <c r="E625" s="18" t="s">
        <v>1131</v>
      </c>
      <c r="F625" s="17">
        <v>41269</v>
      </c>
      <c r="G625" s="14">
        <v>-11130.1</v>
      </c>
    </row>
    <row r="626" spans="1:7" ht="25.5" x14ac:dyDescent="0.25">
      <c r="A626" s="1"/>
      <c r="B626" s="10" t="s">
        <v>1128</v>
      </c>
      <c r="C626" s="11" t="s">
        <v>1129</v>
      </c>
      <c r="D626" s="11" t="s">
        <v>1133</v>
      </c>
      <c r="E626" s="12" t="s">
        <v>1131</v>
      </c>
      <c r="F626" s="13">
        <v>41269</v>
      </c>
      <c r="G626" s="14">
        <v>-10966.4</v>
      </c>
    </row>
    <row r="627" spans="1:7" x14ac:dyDescent="0.25">
      <c r="A627" s="1"/>
      <c r="B627" s="10" t="s">
        <v>855</v>
      </c>
      <c r="C627" s="11" t="s">
        <v>856</v>
      </c>
      <c r="D627" s="11" t="s">
        <v>1123</v>
      </c>
      <c r="E627" s="12" t="s">
        <v>19089</v>
      </c>
      <c r="F627" s="13">
        <v>41269</v>
      </c>
      <c r="G627" s="14">
        <v>-8100</v>
      </c>
    </row>
    <row r="628" spans="1:7" x14ac:dyDescent="0.25">
      <c r="A628" s="1"/>
      <c r="B628" s="15" t="s">
        <v>855</v>
      </c>
      <c r="C628" s="16" t="s">
        <v>856</v>
      </c>
      <c r="D628" s="16" t="s">
        <v>1124</v>
      </c>
      <c r="E628" s="18" t="s">
        <v>19089</v>
      </c>
      <c r="F628" s="17">
        <v>41269</v>
      </c>
      <c r="G628" s="14">
        <v>-8100</v>
      </c>
    </row>
    <row r="629" spans="1:7" x14ac:dyDescent="0.25">
      <c r="A629" s="1"/>
      <c r="B629" s="10" t="s">
        <v>855</v>
      </c>
      <c r="C629" s="11" t="s">
        <v>856</v>
      </c>
      <c r="D629" s="11" t="s">
        <v>1125</v>
      </c>
      <c r="E629" s="12" t="s">
        <v>19089</v>
      </c>
      <c r="F629" s="13">
        <v>41269</v>
      </c>
      <c r="G629" s="14">
        <v>-8100</v>
      </c>
    </row>
    <row r="630" spans="1:7" ht="25.5" x14ac:dyDescent="0.25">
      <c r="A630" s="1"/>
      <c r="B630" s="10" t="s">
        <v>1128</v>
      </c>
      <c r="C630" s="11" t="s">
        <v>1129</v>
      </c>
      <c r="D630" s="11" t="s">
        <v>1149</v>
      </c>
      <c r="E630" s="12" t="s">
        <v>1131</v>
      </c>
      <c r="F630" s="13">
        <v>41269</v>
      </c>
      <c r="G630" s="14">
        <v>-6029.92</v>
      </c>
    </row>
    <row r="631" spans="1:7" ht="25.5" x14ac:dyDescent="0.25">
      <c r="A631" s="1"/>
      <c r="B631" s="15" t="s">
        <v>1128</v>
      </c>
      <c r="C631" s="16" t="s">
        <v>1129</v>
      </c>
      <c r="D631" s="16" t="s">
        <v>1148</v>
      </c>
      <c r="E631" s="18" t="s">
        <v>1131</v>
      </c>
      <c r="F631" s="17">
        <v>41269</v>
      </c>
      <c r="G631" s="14">
        <v>-4627.6400000000003</v>
      </c>
    </row>
    <row r="632" spans="1:7" ht="25.5" x14ac:dyDescent="0.25">
      <c r="A632" s="1"/>
      <c r="B632" s="10" t="s">
        <v>1128</v>
      </c>
      <c r="C632" s="11" t="s">
        <v>1129</v>
      </c>
      <c r="D632" s="11" t="s">
        <v>1130</v>
      </c>
      <c r="E632" s="12" t="s">
        <v>1131</v>
      </c>
      <c r="F632" s="13">
        <v>41269</v>
      </c>
      <c r="G632" s="14">
        <v>-4553.28</v>
      </c>
    </row>
    <row r="633" spans="1:7" ht="25.5" x14ac:dyDescent="0.25">
      <c r="A633" s="1"/>
      <c r="B633" s="10" t="s">
        <v>1128</v>
      </c>
      <c r="C633" s="11" t="s">
        <v>1129</v>
      </c>
      <c r="D633" s="11" t="s">
        <v>1134</v>
      </c>
      <c r="E633" s="12" t="s">
        <v>1131</v>
      </c>
      <c r="F633" s="13">
        <v>41269</v>
      </c>
      <c r="G633" s="14">
        <v>-4451.68</v>
      </c>
    </row>
    <row r="634" spans="1:7" ht="25.5" x14ac:dyDescent="0.25">
      <c r="A634" s="1"/>
      <c r="B634" s="15" t="s">
        <v>1128</v>
      </c>
      <c r="C634" s="16" t="s">
        <v>1129</v>
      </c>
      <c r="D634" s="16" t="s">
        <v>1141</v>
      </c>
      <c r="E634" s="18" t="s">
        <v>1131</v>
      </c>
      <c r="F634" s="17">
        <v>41269</v>
      </c>
      <c r="G634" s="14">
        <v>-4441.57</v>
      </c>
    </row>
    <row r="635" spans="1:7" ht="25.5" x14ac:dyDescent="0.25">
      <c r="A635" s="1"/>
      <c r="B635" s="10" t="s">
        <v>1128</v>
      </c>
      <c r="C635" s="11" t="s">
        <v>1129</v>
      </c>
      <c r="D635" s="16" t="s">
        <v>1136</v>
      </c>
      <c r="E635" s="12" t="s">
        <v>1131</v>
      </c>
      <c r="F635" s="13">
        <v>41269</v>
      </c>
      <c r="G635" s="14">
        <v>-4326.5600000000004</v>
      </c>
    </row>
    <row r="636" spans="1:7" ht="25.5" x14ac:dyDescent="0.25">
      <c r="A636" s="1"/>
      <c r="B636" s="10" t="s">
        <v>1128</v>
      </c>
      <c r="C636" s="11" t="s">
        <v>1129</v>
      </c>
      <c r="D636" s="16" t="s">
        <v>1144</v>
      </c>
      <c r="E636" s="12" t="s">
        <v>1131</v>
      </c>
      <c r="F636" s="13">
        <v>41269</v>
      </c>
      <c r="G636" s="14">
        <v>-2226.4699999999998</v>
      </c>
    </row>
    <row r="637" spans="1:7" ht="25.5" x14ac:dyDescent="0.25">
      <c r="A637" s="1"/>
      <c r="B637" s="10" t="s">
        <v>1128</v>
      </c>
      <c r="C637" s="11" t="s">
        <v>1129</v>
      </c>
      <c r="D637" s="16" t="s">
        <v>1142</v>
      </c>
      <c r="E637" s="12" t="s">
        <v>1131</v>
      </c>
      <c r="F637" s="13">
        <v>41269</v>
      </c>
      <c r="G637" s="14">
        <v>-2225.17</v>
      </c>
    </row>
    <row r="638" spans="1:7" ht="25.5" x14ac:dyDescent="0.25">
      <c r="A638" s="1"/>
      <c r="B638" s="10" t="s">
        <v>1128</v>
      </c>
      <c r="C638" s="11" t="s">
        <v>1129</v>
      </c>
      <c r="D638" s="11" t="s">
        <v>1139</v>
      </c>
      <c r="E638" s="12" t="s">
        <v>1131</v>
      </c>
      <c r="F638" s="13">
        <v>41269</v>
      </c>
      <c r="G638" s="14">
        <v>-2223.29</v>
      </c>
    </row>
    <row r="639" spans="1:7" ht="25.5" x14ac:dyDescent="0.25">
      <c r="A639" s="1"/>
      <c r="B639" s="10" t="s">
        <v>1128</v>
      </c>
      <c r="C639" s="11" t="s">
        <v>1129</v>
      </c>
      <c r="D639" s="16" t="s">
        <v>1145</v>
      </c>
      <c r="E639" s="12" t="s">
        <v>1131</v>
      </c>
      <c r="F639" s="13">
        <v>41269</v>
      </c>
      <c r="G639" s="14">
        <v>-2222.41</v>
      </c>
    </row>
    <row r="640" spans="1:7" ht="25.5" x14ac:dyDescent="0.25">
      <c r="A640" s="1"/>
      <c r="B640" s="10" t="s">
        <v>1128</v>
      </c>
      <c r="C640" s="11" t="s">
        <v>1129</v>
      </c>
      <c r="D640" s="11" t="s">
        <v>1137</v>
      </c>
      <c r="E640" s="12" t="s">
        <v>1131</v>
      </c>
      <c r="F640" s="13">
        <v>41269</v>
      </c>
      <c r="G640" s="14">
        <v>-2219.64</v>
      </c>
    </row>
    <row r="641" spans="1:7" ht="25.5" x14ac:dyDescent="0.25">
      <c r="A641" s="1"/>
      <c r="B641" s="10" t="s">
        <v>1128</v>
      </c>
      <c r="C641" s="11" t="s">
        <v>1129</v>
      </c>
      <c r="D641" s="11" t="s">
        <v>1135</v>
      </c>
      <c r="E641" s="12" t="s">
        <v>1131</v>
      </c>
      <c r="F641" s="13">
        <v>41269</v>
      </c>
      <c r="G641" s="14">
        <v>-2163.2800000000002</v>
      </c>
    </row>
    <row r="642" spans="1:7" ht="25.5" x14ac:dyDescent="0.25">
      <c r="A642" s="1"/>
      <c r="B642" s="10" t="s">
        <v>1128</v>
      </c>
      <c r="C642" s="11" t="s">
        <v>1129</v>
      </c>
      <c r="D642" s="11" t="s">
        <v>1138</v>
      </c>
      <c r="E642" s="12" t="s">
        <v>1131</v>
      </c>
      <c r="F642" s="13">
        <v>41269</v>
      </c>
      <c r="G642" s="14">
        <v>-2163.2800000000002</v>
      </c>
    </row>
    <row r="643" spans="1:7" ht="25.5" x14ac:dyDescent="0.25">
      <c r="A643" s="1"/>
      <c r="B643" s="15" t="s">
        <v>1128</v>
      </c>
      <c r="C643" s="16" t="s">
        <v>1129</v>
      </c>
      <c r="D643" s="16" t="s">
        <v>1140</v>
      </c>
      <c r="E643" s="18" t="s">
        <v>1131</v>
      </c>
      <c r="F643" s="17">
        <v>41269</v>
      </c>
      <c r="G643" s="14">
        <v>-2163.2800000000002</v>
      </c>
    </row>
    <row r="644" spans="1:7" ht="25.5" x14ac:dyDescent="0.25">
      <c r="A644" s="1"/>
      <c r="B644" s="10" t="s">
        <v>1128</v>
      </c>
      <c r="C644" s="11" t="s">
        <v>1129</v>
      </c>
      <c r="D644" s="11" t="s">
        <v>1143</v>
      </c>
      <c r="E644" s="12" t="s">
        <v>1131</v>
      </c>
      <c r="F644" s="13">
        <v>41269</v>
      </c>
      <c r="G644" s="14">
        <v>-2163.2800000000002</v>
      </c>
    </row>
    <row r="645" spans="1:7" ht="25.5" x14ac:dyDescent="0.25">
      <c r="A645" s="1"/>
      <c r="B645" s="10" t="s">
        <v>1128</v>
      </c>
      <c r="C645" s="11" t="s">
        <v>1129</v>
      </c>
      <c r="D645" s="11" t="s">
        <v>1150</v>
      </c>
      <c r="E645" s="12" t="s">
        <v>1131</v>
      </c>
      <c r="F645" s="13">
        <v>41269</v>
      </c>
      <c r="G645" s="14">
        <v>-2163.2800000000002</v>
      </c>
    </row>
    <row r="646" spans="1:7" ht="25.5" x14ac:dyDescent="0.25">
      <c r="A646" s="1"/>
      <c r="B646" s="10" t="s">
        <v>1128</v>
      </c>
      <c r="C646" s="11" t="s">
        <v>1129</v>
      </c>
      <c r="D646" s="11" t="s">
        <v>1146</v>
      </c>
      <c r="E646" s="12" t="s">
        <v>1131</v>
      </c>
      <c r="F646" s="13">
        <v>41269</v>
      </c>
      <c r="G646" s="14">
        <v>-1925.93</v>
      </c>
    </row>
    <row r="647" spans="1:7" ht="25.5" x14ac:dyDescent="0.25">
      <c r="A647" s="1"/>
      <c r="B647" s="10" t="s">
        <v>1128</v>
      </c>
      <c r="C647" s="11" t="s">
        <v>1129</v>
      </c>
      <c r="D647" s="11" t="s">
        <v>1151</v>
      </c>
      <c r="E647" s="12" t="s">
        <v>1131</v>
      </c>
      <c r="F647" s="13">
        <v>41269</v>
      </c>
      <c r="G647" s="14">
        <v>-135.16</v>
      </c>
    </row>
    <row r="648" spans="1:7" x14ac:dyDescent="0.25">
      <c r="A648" s="1"/>
      <c r="B648" s="10" t="s">
        <v>1153</v>
      </c>
      <c r="C648" s="11" t="s">
        <v>1154</v>
      </c>
      <c r="D648" s="11" t="s">
        <v>1155</v>
      </c>
      <c r="E648" s="12" t="s">
        <v>17682</v>
      </c>
      <c r="F648" s="13">
        <v>41270</v>
      </c>
      <c r="G648" s="14">
        <v>-28710</v>
      </c>
    </row>
    <row r="649" spans="1:7" x14ac:dyDescent="0.25">
      <c r="A649" s="1"/>
      <c r="B649" s="15" t="s">
        <v>1156</v>
      </c>
      <c r="C649" s="16" t="s">
        <v>1157</v>
      </c>
      <c r="D649" s="16" t="s">
        <v>1159</v>
      </c>
      <c r="E649" s="18" t="s">
        <v>17797</v>
      </c>
      <c r="F649" s="17">
        <v>41270</v>
      </c>
      <c r="G649" s="14">
        <v>-14785.2</v>
      </c>
    </row>
    <row r="650" spans="1:7" x14ac:dyDescent="0.25">
      <c r="A650" s="1"/>
      <c r="B650" s="10" t="s">
        <v>1156</v>
      </c>
      <c r="C650" s="11" t="s">
        <v>1157</v>
      </c>
      <c r="D650" s="11" t="s">
        <v>1158</v>
      </c>
      <c r="E650" s="12" t="s">
        <v>17797</v>
      </c>
      <c r="F650" s="13">
        <v>41270</v>
      </c>
      <c r="G650" s="14">
        <v>-13697.4</v>
      </c>
    </row>
    <row r="651" spans="1:7" x14ac:dyDescent="0.25">
      <c r="A651" s="1"/>
      <c r="B651" s="10" t="s">
        <v>1156</v>
      </c>
      <c r="C651" s="11" t="s">
        <v>1157</v>
      </c>
      <c r="D651" s="11" t="s">
        <v>1160</v>
      </c>
      <c r="E651" s="12" t="s">
        <v>17797</v>
      </c>
      <c r="F651" s="13">
        <v>41270</v>
      </c>
      <c r="G651" s="14">
        <v>-7620.15</v>
      </c>
    </row>
    <row r="652" spans="1:7" ht="25.5" x14ac:dyDescent="0.25">
      <c r="A652" s="1"/>
      <c r="B652" s="10" t="s">
        <v>1162</v>
      </c>
      <c r="C652" s="11"/>
      <c r="D652" s="11" t="s">
        <v>1163</v>
      </c>
      <c r="E652" s="12" t="s">
        <v>16780</v>
      </c>
      <c r="F652" s="13">
        <v>41271</v>
      </c>
      <c r="G652" s="14">
        <v>-1470728</v>
      </c>
    </row>
    <row r="653" spans="1:7" x14ac:dyDescent="0.25">
      <c r="A653" s="1"/>
      <c r="B653" s="10" t="s">
        <v>1164</v>
      </c>
      <c r="C653" s="11"/>
      <c r="D653" s="11" t="s">
        <v>1165</v>
      </c>
      <c r="E653" s="12" t="s">
        <v>16906</v>
      </c>
      <c r="F653" s="13">
        <v>41271</v>
      </c>
      <c r="G653" s="14">
        <v>-84000</v>
      </c>
    </row>
    <row r="654" spans="1:7" x14ac:dyDescent="0.25">
      <c r="A654" s="1"/>
      <c r="B654" s="10" t="s">
        <v>1166</v>
      </c>
      <c r="C654" s="11"/>
      <c r="D654" s="11" t="s">
        <v>1167</v>
      </c>
      <c r="E654" s="12" t="s">
        <v>1168</v>
      </c>
      <c r="F654" s="13">
        <v>41271</v>
      </c>
      <c r="G654" s="14">
        <v>-3738882.9</v>
      </c>
    </row>
    <row r="655" spans="1:7" x14ac:dyDescent="0.25">
      <c r="A655" s="1"/>
      <c r="B655" s="15" t="s">
        <v>194</v>
      </c>
      <c r="C655" s="16" t="s">
        <v>195</v>
      </c>
      <c r="D655" s="16" t="s">
        <v>1161</v>
      </c>
      <c r="E655" s="18" t="s">
        <v>17094</v>
      </c>
      <c r="F655" s="17">
        <v>41271</v>
      </c>
      <c r="G655" s="14">
        <v>-1905.75</v>
      </c>
    </row>
    <row r="656" spans="1:7" x14ac:dyDescent="0.25">
      <c r="A656" s="1"/>
      <c r="B656" s="10" t="s">
        <v>751</v>
      </c>
      <c r="C656" s="11" t="s">
        <v>752</v>
      </c>
      <c r="D656" s="11" t="s">
        <v>1169</v>
      </c>
      <c r="E656" s="12" t="s">
        <v>1170</v>
      </c>
      <c r="F656" s="13">
        <v>41271</v>
      </c>
      <c r="G656" s="14">
        <v>-1230039.49</v>
      </c>
    </row>
    <row r="657" spans="1:7" ht="25.5" x14ac:dyDescent="0.25">
      <c r="A657" s="1"/>
      <c r="B657" s="10" t="s">
        <v>1162</v>
      </c>
      <c r="C657" s="11"/>
      <c r="D657" s="11" t="s">
        <v>1174</v>
      </c>
      <c r="E657" s="12" t="s">
        <v>16781</v>
      </c>
      <c r="F657" s="13">
        <v>41272</v>
      </c>
      <c r="G657" s="14">
        <v>-735364</v>
      </c>
    </row>
    <row r="658" spans="1:7" x14ac:dyDescent="0.25">
      <c r="A658" s="1"/>
      <c r="B658" s="15" t="s">
        <v>407</v>
      </c>
      <c r="C658" s="16" t="s">
        <v>408</v>
      </c>
      <c r="D658" s="16" t="s">
        <v>1175</v>
      </c>
      <c r="E658" s="18" t="s">
        <v>17351</v>
      </c>
      <c r="F658" s="17">
        <v>41272</v>
      </c>
      <c r="G658" s="14">
        <v>-1959182.58</v>
      </c>
    </row>
    <row r="659" spans="1:7" x14ac:dyDescent="0.25">
      <c r="A659" s="1"/>
      <c r="B659" s="10" t="s">
        <v>1171</v>
      </c>
      <c r="C659" s="11" t="s">
        <v>1172</v>
      </c>
      <c r="D659" s="11" t="s">
        <v>1173</v>
      </c>
      <c r="E659" s="12" t="s">
        <v>17415</v>
      </c>
      <c r="F659" s="13">
        <v>41272</v>
      </c>
      <c r="G659" s="14">
        <v>-48140</v>
      </c>
    </row>
    <row r="660" spans="1:7" x14ac:dyDescent="0.25">
      <c r="A660" s="1"/>
      <c r="B660" s="10" t="s">
        <v>1179</v>
      </c>
      <c r="C660" s="11"/>
      <c r="D660" s="11" t="s">
        <v>1180</v>
      </c>
      <c r="E660" s="12" t="s">
        <v>16508</v>
      </c>
      <c r="F660" s="13">
        <v>41273</v>
      </c>
      <c r="G660" s="14">
        <v>-27750</v>
      </c>
    </row>
    <row r="661" spans="1:7" x14ac:dyDescent="0.25">
      <c r="A661" s="1"/>
      <c r="B661" s="10" t="s">
        <v>1176</v>
      </c>
      <c r="C661" s="11" t="s">
        <v>1177</v>
      </c>
      <c r="D661" s="11" t="s">
        <v>1178</v>
      </c>
      <c r="E661" s="12" t="s">
        <v>17240</v>
      </c>
      <c r="F661" s="13">
        <v>41273</v>
      </c>
      <c r="G661" s="14">
        <v>-13142.13</v>
      </c>
    </row>
    <row r="662" spans="1:7" x14ac:dyDescent="0.25">
      <c r="A662" s="1"/>
      <c r="B662" s="10" t="s">
        <v>1193</v>
      </c>
      <c r="C662" s="11"/>
      <c r="D662" s="11" t="s">
        <v>1194</v>
      </c>
      <c r="E662" s="12" t="s">
        <v>1195</v>
      </c>
      <c r="F662" s="13">
        <v>41274</v>
      </c>
      <c r="G662" s="14">
        <v>-22950</v>
      </c>
    </row>
    <row r="663" spans="1:7" x14ac:dyDescent="0.25">
      <c r="A663" s="1"/>
      <c r="B663" s="10" t="s">
        <v>1197</v>
      </c>
      <c r="C663" s="11"/>
      <c r="D663" s="11"/>
      <c r="E663" s="12" t="s">
        <v>20722</v>
      </c>
      <c r="F663" s="13">
        <v>41274</v>
      </c>
      <c r="G663" s="14">
        <v>-11789041.33</v>
      </c>
    </row>
    <row r="664" spans="1:7" x14ac:dyDescent="0.25">
      <c r="A664" s="1"/>
      <c r="B664" s="10" t="s">
        <v>749</v>
      </c>
      <c r="C664" s="11"/>
      <c r="D664" s="11" t="s">
        <v>1196</v>
      </c>
      <c r="E664" s="12" t="s">
        <v>19687</v>
      </c>
      <c r="F664" s="13">
        <v>41274</v>
      </c>
      <c r="G664" s="14">
        <v>-495592.35</v>
      </c>
    </row>
    <row r="665" spans="1:7" x14ac:dyDescent="0.25">
      <c r="A665" s="1"/>
      <c r="B665" s="10" t="s">
        <v>1190</v>
      </c>
      <c r="C665" s="11"/>
      <c r="D665" s="11" t="s">
        <v>1191</v>
      </c>
      <c r="E665" s="12" t="s">
        <v>20086</v>
      </c>
      <c r="F665" s="13">
        <v>41274</v>
      </c>
      <c r="G665" s="14">
        <v>-42000.12</v>
      </c>
    </row>
    <row r="666" spans="1:7" x14ac:dyDescent="0.25">
      <c r="A666" s="1"/>
      <c r="B666" s="10" t="s">
        <v>1197</v>
      </c>
      <c r="C666" s="11"/>
      <c r="D666" s="11"/>
      <c r="E666" s="12" t="s">
        <v>1198</v>
      </c>
      <c r="F666" s="13">
        <v>41274</v>
      </c>
      <c r="G666" s="14">
        <v>11789041.33</v>
      </c>
    </row>
    <row r="667" spans="1:7" ht="25.5" x14ac:dyDescent="0.25">
      <c r="A667" s="1"/>
      <c r="B667" s="10" t="s">
        <v>1184</v>
      </c>
      <c r="C667" s="11" t="s">
        <v>1185</v>
      </c>
      <c r="D667" s="11" t="s">
        <v>1186</v>
      </c>
      <c r="E667" s="12" t="s">
        <v>1187</v>
      </c>
      <c r="F667" s="13">
        <v>41274</v>
      </c>
      <c r="G667" s="14">
        <v>-740917.22</v>
      </c>
    </row>
    <row r="668" spans="1:7" ht="25.5" x14ac:dyDescent="0.25">
      <c r="A668" s="1"/>
      <c r="B668" s="10" t="s">
        <v>1184</v>
      </c>
      <c r="C668" s="11" t="s">
        <v>1185</v>
      </c>
      <c r="D668" s="11" t="s">
        <v>1188</v>
      </c>
      <c r="E668" s="12" t="s">
        <v>1189</v>
      </c>
      <c r="F668" s="13">
        <v>41274</v>
      </c>
      <c r="G668" s="14">
        <v>-85946.4</v>
      </c>
    </row>
    <row r="669" spans="1:7" ht="25.5" x14ac:dyDescent="0.25">
      <c r="A669" s="1"/>
      <c r="B669" s="10" t="s">
        <v>194</v>
      </c>
      <c r="C669" s="11" t="s">
        <v>195</v>
      </c>
      <c r="D669" s="11" t="s">
        <v>1181</v>
      </c>
      <c r="E669" s="12" t="s">
        <v>1182</v>
      </c>
      <c r="F669" s="13">
        <v>41274</v>
      </c>
      <c r="G669" s="14">
        <v>-38367</v>
      </c>
    </row>
    <row r="670" spans="1:7" x14ac:dyDescent="0.25">
      <c r="A670" s="1"/>
      <c r="B670" s="10" t="s">
        <v>1156</v>
      </c>
      <c r="C670" s="11" t="s">
        <v>1157</v>
      </c>
      <c r="D670" s="11"/>
      <c r="E670" s="12" t="s">
        <v>1183</v>
      </c>
      <c r="F670" s="13">
        <v>41274</v>
      </c>
      <c r="G670" s="14">
        <v>36102.75</v>
      </c>
    </row>
    <row r="671" spans="1:7" x14ac:dyDescent="0.25">
      <c r="A671" s="1"/>
      <c r="B671" s="10" t="s">
        <v>855</v>
      </c>
      <c r="C671" s="11" t="s">
        <v>856</v>
      </c>
      <c r="D671" s="11" t="s">
        <v>1192</v>
      </c>
      <c r="E671" s="12" t="s">
        <v>2107</v>
      </c>
      <c r="F671" s="13">
        <v>41274</v>
      </c>
      <c r="G671" s="14">
        <v>-89824.02</v>
      </c>
    </row>
    <row r="672" spans="1:7" x14ac:dyDescent="0.25">
      <c r="A672" s="1"/>
      <c r="B672" s="10" t="s">
        <v>664</v>
      </c>
      <c r="C672" s="11" t="s">
        <v>665</v>
      </c>
      <c r="D672" s="11" t="s">
        <v>1199</v>
      </c>
      <c r="E672" s="12" t="s">
        <v>17797</v>
      </c>
      <c r="F672" s="13">
        <v>41277</v>
      </c>
      <c r="G672" s="14">
        <v>-11442.94</v>
      </c>
    </row>
    <row r="673" spans="1:7" x14ac:dyDescent="0.25">
      <c r="A673" s="1"/>
      <c r="B673" s="10" t="s">
        <v>835</v>
      </c>
      <c r="C673" s="11" t="s">
        <v>836</v>
      </c>
      <c r="D673" s="11" t="s">
        <v>1200</v>
      </c>
      <c r="E673" s="12" t="s">
        <v>19019</v>
      </c>
      <c r="F673" s="13">
        <v>41278</v>
      </c>
      <c r="G673" s="14">
        <v>-32242</v>
      </c>
    </row>
    <row r="674" spans="1:7" x14ac:dyDescent="0.25">
      <c r="A674" s="1"/>
      <c r="B674" s="10" t="s">
        <v>194</v>
      </c>
      <c r="C674" s="11" t="s">
        <v>195</v>
      </c>
      <c r="D674" s="11" t="s">
        <v>1201</v>
      </c>
      <c r="E674" s="12" t="s">
        <v>17093</v>
      </c>
      <c r="F674" s="13">
        <v>41283</v>
      </c>
      <c r="G674" s="14">
        <v>-4095</v>
      </c>
    </row>
    <row r="675" spans="1:7" x14ac:dyDescent="0.25">
      <c r="A675" s="1"/>
      <c r="B675" s="10" t="s">
        <v>1202</v>
      </c>
      <c r="C675" s="11" t="s">
        <v>1203</v>
      </c>
      <c r="D675" s="11" t="s">
        <v>1204</v>
      </c>
      <c r="E675" s="12" t="s">
        <v>17854</v>
      </c>
      <c r="F675" s="13">
        <v>41297</v>
      </c>
      <c r="G675" s="14">
        <v>-41647.64</v>
      </c>
    </row>
    <row r="676" spans="1:7" x14ac:dyDescent="0.25">
      <c r="A676" s="1"/>
      <c r="B676" s="10" t="s">
        <v>483</v>
      </c>
      <c r="C676" s="11" t="s">
        <v>484</v>
      </c>
      <c r="D676" s="11" t="s">
        <v>1205</v>
      </c>
      <c r="E676" s="12" t="s">
        <v>17797</v>
      </c>
      <c r="F676" s="13">
        <v>41297</v>
      </c>
      <c r="G676" s="14">
        <v>-32152.639999999999</v>
      </c>
    </row>
    <row r="677" spans="1:7" x14ac:dyDescent="0.25">
      <c r="A677" s="1"/>
      <c r="B677" s="10" t="s">
        <v>1206</v>
      </c>
      <c r="C677" s="11"/>
      <c r="D677" s="11" t="s">
        <v>1207</v>
      </c>
      <c r="E677" s="12" t="s">
        <v>20723</v>
      </c>
      <c r="F677" s="13">
        <v>41299</v>
      </c>
      <c r="G677" s="14">
        <v>-1397.04</v>
      </c>
    </row>
    <row r="678" spans="1:7" x14ac:dyDescent="0.25">
      <c r="A678" s="1"/>
      <c r="B678" s="10" t="s">
        <v>483</v>
      </c>
      <c r="C678" s="11" t="s">
        <v>484</v>
      </c>
      <c r="D678" s="11" t="s">
        <v>1208</v>
      </c>
      <c r="E678" s="12" t="s">
        <v>17797</v>
      </c>
      <c r="F678" s="13">
        <v>41302</v>
      </c>
      <c r="G678" s="14">
        <v>-3363</v>
      </c>
    </row>
    <row r="679" spans="1:7" x14ac:dyDescent="0.25">
      <c r="A679" s="1"/>
      <c r="B679" s="10" t="s">
        <v>1179</v>
      </c>
      <c r="C679" s="11"/>
      <c r="D679" s="11" t="s">
        <v>1209</v>
      </c>
      <c r="E679" s="12" t="s">
        <v>16508</v>
      </c>
      <c r="F679" s="13">
        <v>41304</v>
      </c>
      <c r="G679" s="14">
        <v>-28250</v>
      </c>
    </row>
    <row r="680" spans="1:7" ht="25.5" x14ac:dyDescent="0.25">
      <c r="A680" s="1"/>
      <c r="B680" s="15" t="s">
        <v>1176</v>
      </c>
      <c r="C680" s="16" t="s">
        <v>1177</v>
      </c>
      <c r="D680" s="16" t="s">
        <v>1210</v>
      </c>
      <c r="E680" s="18" t="s">
        <v>19005</v>
      </c>
      <c r="F680" s="17">
        <v>41305</v>
      </c>
      <c r="G680" s="14">
        <v>-146518.51</v>
      </c>
    </row>
    <row r="681" spans="1:7" ht="25.5" x14ac:dyDescent="0.25">
      <c r="A681" s="1"/>
      <c r="B681" s="10" t="s">
        <v>1212</v>
      </c>
      <c r="C681" s="11" t="s">
        <v>1213</v>
      </c>
      <c r="D681" s="11" t="s">
        <v>1214</v>
      </c>
      <c r="E681" s="12" t="s">
        <v>17173</v>
      </c>
      <c r="F681" s="13">
        <v>41309</v>
      </c>
      <c r="G681" s="14">
        <v>-91118.37</v>
      </c>
    </row>
    <row r="682" spans="1:7" x14ac:dyDescent="0.25">
      <c r="A682" s="1"/>
      <c r="B682" s="10" t="s">
        <v>1218</v>
      </c>
      <c r="C682" s="11" t="s">
        <v>1219</v>
      </c>
      <c r="D682" s="11"/>
      <c r="E682" s="12" t="s">
        <v>20724</v>
      </c>
      <c r="F682" s="13">
        <v>41310</v>
      </c>
      <c r="G682" s="14">
        <v>-2207381.46</v>
      </c>
    </row>
    <row r="683" spans="1:7" x14ac:dyDescent="0.25">
      <c r="A683" s="1"/>
      <c r="B683" s="10" t="s">
        <v>815</v>
      </c>
      <c r="C683" s="11" t="s">
        <v>816</v>
      </c>
      <c r="D683" s="11"/>
      <c r="E683" s="12" t="s">
        <v>20725</v>
      </c>
      <c r="F683" s="13">
        <v>41310</v>
      </c>
      <c r="G683" s="14">
        <v>-367896.91</v>
      </c>
    </row>
    <row r="684" spans="1:7" x14ac:dyDescent="0.25">
      <c r="A684" s="1"/>
      <c r="B684" s="10" t="s">
        <v>815</v>
      </c>
      <c r="C684" s="11" t="s">
        <v>816</v>
      </c>
      <c r="D684" s="11"/>
      <c r="E684" s="12" t="s">
        <v>1216</v>
      </c>
      <c r="F684" s="13">
        <v>41310</v>
      </c>
      <c r="G684" s="14">
        <v>367896.91</v>
      </c>
    </row>
    <row r="685" spans="1:7" x14ac:dyDescent="0.25">
      <c r="A685" s="1"/>
      <c r="B685" s="10" t="s">
        <v>815</v>
      </c>
      <c r="C685" s="11" t="s">
        <v>816</v>
      </c>
      <c r="D685" s="11"/>
      <c r="E685" s="12" t="s">
        <v>1217</v>
      </c>
      <c r="F685" s="13">
        <v>41310</v>
      </c>
      <c r="G685" s="14">
        <v>367896.91</v>
      </c>
    </row>
    <row r="686" spans="1:7" x14ac:dyDescent="0.25">
      <c r="A686" s="1"/>
      <c r="B686" s="10" t="s">
        <v>1218</v>
      </c>
      <c r="C686" s="11" t="s">
        <v>1219</v>
      </c>
      <c r="D686" s="11"/>
      <c r="E686" s="12" t="s">
        <v>20724</v>
      </c>
      <c r="F686" s="13">
        <v>41310</v>
      </c>
      <c r="G686" s="14">
        <v>-10079903.699999999</v>
      </c>
    </row>
    <row r="687" spans="1:7" x14ac:dyDescent="0.25">
      <c r="A687" s="1"/>
      <c r="B687" s="10" t="s">
        <v>16</v>
      </c>
      <c r="C687" s="11" t="s">
        <v>17</v>
      </c>
      <c r="D687" s="11"/>
      <c r="E687" s="12" t="s">
        <v>1216</v>
      </c>
      <c r="F687" s="13">
        <v>41310</v>
      </c>
      <c r="G687" s="14">
        <v>83144.289999999994</v>
      </c>
    </row>
    <row r="688" spans="1:7" x14ac:dyDescent="0.25">
      <c r="A688" s="1"/>
      <c r="B688" s="10" t="s">
        <v>1222</v>
      </c>
      <c r="C688" s="11"/>
      <c r="D688" s="11" t="s">
        <v>1223</v>
      </c>
      <c r="E688" s="12" t="s">
        <v>1224</v>
      </c>
      <c r="F688" s="13">
        <v>41311</v>
      </c>
      <c r="G688" s="14">
        <v>-55376.1</v>
      </c>
    </row>
    <row r="689" spans="1:7" x14ac:dyDescent="0.25">
      <c r="A689" s="1"/>
      <c r="B689" s="10" t="s">
        <v>981</v>
      </c>
      <c r="C689" s="11" t="s">
        <v>982</v>
      </c>
      <c r="D689" s="11" t="s">
        <v>1220</v>
      </c>
      <c r="E689" s="12" t="s">
        <v>1221</v>
      </c>
      <c r="F689" s="13">
        <v>41311</v>
      </c>
      <c r="G689" s="14">
        <v>-378500</v>
      </c>
    </row>
    <row r="690" spans="1:7" x14ac:dyDescent="0.25">
      <c r="A690" s="1"/>
      <c r="B690" s="10" t="s">
        <v>1225</v>
      </c>
      <c r="C690" s="11"/>
      <c r="D690" s="11" t="s">
        <v>1226</v>
      </c>
      <c r="E690" s="12" t="s">
        <v>18983</v>
      </c>
      <c r="F690" s="13">
        <v>41317</v>
      </c>
      <c r="G690" s="14">
        <v>-131080</v>
      </c>
    </row>
    <row r="691" spans="1:7" x14ac:dyDescent="0.25">
      <c r="A691" s="1"/>
      <c r="B691" s="10" t="s">
        <v>1233</v>
      </c>
      <c r="C691" s="11"/>
      <c r="D691" s="11" t="s">
        <v>1234</v>
      </c>
      <c r="E691" s="12" t="s">
        <v>1235</v>
      </c>
      <c r="F691" s="13">
        <v>41317</v>
      </c>
      <c r="G691" s="14">
        <v>-30000</v>
      </c>
    </row>
    <row r="692" spans="1:7" x14ac:dyDescent="0.25">
      <c r="A692" s="1"/>
      <c r="B692" s="10" t="s">
        <v>802</v>
      </c>
      <c r="C692" s="11" t="s">
        <v>803</v>
      </c>
      <c r="D692" s="11" t="s">
        <v>1227</v>
      </c>
      <c r="E692" s="12" t="s">
        <v>1228</v>
      </c>
      <c r="F692" s="13">
        <v>41317</v>
      </c>
      <c r="G692" s="14">
        <v>-102400.75</v>
      </c>
    </row>
    <row r="693" spans="1:7" x14ac:dyDescent="0.25">
      <c r="A693" s="1"/>
      <c r="B693" s="15" t="s">
        <v>802</v>
      </c>
      <c r="C693" s="16" t="s">
        <v>803</v>
      </c>
      <c r="D693" s="16" t="s">
        <v>1229</v>
      </c>
      <c r="E693" s="18" t="s">
        <v>1230</v>
      </c>
      <c r="F693" s="17">
        <v>41317</v>
      </c>
      <c r="G693" s="14">
        <v>-11495.6</v>
      </c>
    </row>
    <row r="694" spans="1:7" x14ac:dyDescent="0.25">
      <c r="A694" s="1"/>
      <c r="B694" s="10" t="s">
        <v>802</v>
      </c>
      <c r="C694" s="11" t="s">
        <v>803</v>
      </c>
      <c r="D694" s="11" t="s">
        <v>1231</v>
      </c>
      <c r="E694" s="12" t="s">
        <v>1232</v>
      </c>
      <c r="F694" s="13">
        <v>41317</v>
      </c>
      <c r="G694" s="14">
        <v>-10857.6</v>
      </c>
    </row>
    <row r="695" spans="1:7" x14ac:dyDescent="0.25">
      <c r="A695" s="1"/>
      <c r="B695" s="15" t="s">
        <v>1236</v>
      </c>
      <c r="C695" s="16"/>
      <c r="D695" s="16" t="s">
        <v>1237</v>
      </c>
      <c r="E695" s="18" t="s">
        <v>1238</v>
      </c>
      <c r="F695" s="17">
        <v>41323</v>
      </c>
      <c r="G695" s="14">
        <v>-100431</v>
      </c>
    </row>
    <row r="696" spans="1:7" x14ac:dyDescent="0.25">
      <c r="A696" s="1"/>
      <c r="B696" s="10" t="s">
        <v>1236</v>
      </c>
      <c r="C696" s="11"/>
      <c r="D696" s="11" t="s">
        <v>1239</v>
      </c>
      <c r="E696" s="12" t="s">
        <v>1238</v>
      </c>
      <c r="F696" s="13">
        <v>41323</v>
      </c>
      <c r="G696" s="14">
        <v>-33477</v>
      </c>
    </row>
    <row r="697" spans="1:7" x14ac:dyDescent="0.25">
      <c r="A697" s="1"/>
      <c r="B697" s="15" t="s">
        <v>1241</v>
      </c>
      <c r="C697" s="16"/>
      <c r="D697" s="16" t="s">
        <v>1242</v>
      </c>
      <c r="E697" s="18" t="s">
        <v>9235</v>
      </c>
      <c r="F697" s="17">
        <v>41323</v>
      </c>
      <c r="G697" s="14">
        <v>-16800</v>
      </c>
    </row>
    <row r="698" spans="1:7" x14ac:dyDescent="0.25">
      <c r="A698" s="1"/>
      <c r="B698" s="10" t="s">
        <v>1249</v>
      </c>
      <c r="C698" s="11"/>
      <c r="D698" s="11" t="s">
        <v>1250</v>
      </c>
      <c r="E698" s="12" t="s">
        <v>1251</v>
      </c>
      <c r="F698" s="13">
        <v>41323</v>
      </c>
      <c r="G698" s="14">
        <v>-551385.02</v>
      </c>
    </row>
    <row r="699" spans="1:7" x14ac:dyDescent="0.25">
      <c r="A699" s="1"/>
      <c r="B699" s="10" t="s">
        <v>1244</v>
      </c>
      <c r="C699" s="11"/>
      <c r="D699" s="11" t="s">
        <v>1245</v>
      </c>
      <c r="E699" s="12" t="s">
        <v>1246</v>
      </c>
      <c r="F699" s="13">
        <v>41323</v>
      </c>
      <c r="G699" s="14">
        <v>-238688.32</v>
      </c>
    </row>
    <row r="700" spans="1:7" x14ac:dyDescent="0.25">
      <c r="A700" s="1"/>
      <c r="B700" s="10" t="s">
        <v>12</v>
      </c>
      <c r="C700" s="11"/>
      <c r="D700" s="16" t="s">
        <v>1247</v>
      </c>
      <c r="E700" s="12" t="s">
        <v>1248</v>
      </c>
      <c r="F700" s="13">
        <v>41323</v>
      </c>
      <c r="G700" s="14">
        <v>-88708.57</v>
      </c>
    </row>
    <row r="701" spans="1:7" ht="25.5" x14ac:dyDescent="0.25">
      <c r="A701" s="1"/>
      <c r="B701" s="10" t="s">
        <v>1064</v>
      </c>
      <c r="C701" s="11" t="s">
        <v>1065</v>
      </c>
      <c r="D701" s="11"/>
      <c r="E701" s="12" t="s">
        <v>1240</v>
      </c>
      <c r="F701" s="13">
        <v>41323</v>
      </c>
      <c r="G701" s="14">
        <v>216094.8</v>
      </c>
    </row>
    <row r="702" spans="1:7" x14ac:dyDescent="0.25">
      <c r="A702" s="1"/>
      <c r="B702" s="10" t="s">
        <v>1218</v>
      </c>
      <c r="C702" s="11" t="s">
        <v>1219</v>
      </c>
      <c r="D702" s="11" t="s">
        <v>1252</v>
      </c>
      <c r="E702" s="12" t="s">
        <v>1253</v>
      </c>
      <c r="F702" s="13">
        <v>41324</v>
      </c>
      <c r="G702" s="14">
        <v>-4269000</v>
      </c>
    </row>
    <row r="703" spans="1:7" x14ac:dyDescent="0.25">
      <c r="A703" s="1"/>
      <c r="B703" s="10" t="s">
        <v>1254</v>
      </c>
      <c r="C703" s="11"/>
      <c r="D703" s="11" t="s">
        <v>1255</v>
      </c>
      <c r="E703" s="12" t="s">
        <v>1256</v>
      </c>
      <c r="F703" s="13">
        <v>41325</v>
      </c>
      <c r="G703" s="14">
        <v>-736174.13</v>
      </c>
    </row>
    <row r="704" spans="1:7" x14ac:dyDescent="0.25">
      <c r="A704" s="1"/>
      <c r="B704" s="10" t="s">
        <v>1257</v>
      </c>
      <c r="C704" s="11" t="s">
        <v>1258</v>
      </c>
      <c r="D704" s="11" t="s">
        <v>1259</v>
      </c>
      <c r="E704" s="12" t="s">
        <v>1256</v>
      </c>
      <c r="F704" s="13">
        <v>41325</v>
      </c>
      <c r="G704" s="14">
        <v>-2497040.79</v>
      </c>
    </row>
    <row r="705" spans="1:7" x14ac:dyDescent="0.25">
      <c r="A705" s="1"/>
      <c r="B705" s="10" t="s">
        <v>1260</v>
      </c>
      <c r="C705" s="11" t="s">
        <v>1261</v>
      </c>
      <c r="D705" s="11" t="s">
        <v>1262</v>
      </c>
      <c r="E705" s="12" t="s">
        <v>17119</v>
      </c>
      <c r="F705" s="13">
        <v>41325</v>
      </c>
      <c r="G705" s="14">
        <v>-72200</v>
      </c>
    </row>
    <row r="706" spans="1:7" x14ac:dyDescent="0.25">
      <c r="A706" s="1"/>
      <c r="B706" s="10" t="s">
        <v>632</v>
      </c>
      <c r="C706" s="11"/>
      <c r="D706" s="11"/>
      <c r="E706" s="12" t="s">
        <v>1263</v>
      </c>
      <c r="F706" s="13">
        <v>41331</v>
      </c>
      <c r="G706" s="14">
        <v>265874.33</v>
      </c>
    </row>
    <row r="707" spans="1:7" x14ac:dyDescent="0.25">
      <c r="A707" s="1"/>
      <c r="B707" s="10" t="s">
        <v>1264</v>
      </c>
      <c r="C707" s="11" t="s">
        <v>1265</v>
      </c>
      <c r="D707" s="11" t="s">
        <v>1266</v>
      </c>
      <c r="E707" s="12" t="s">
        <v>17308</v>
      </c>
      <c r="F707" s="13">
        <v>41334</v>
      </c>
      <c r="G707" s="14">
        <v>-1116496.97</v>
      </c>
    </row>
    <row r="708" spans="1:7" x14ac:dyDescent="0.25">
      <c r="A708" s="1"/>
      <c r="B708" s="10" t="s">
        <v>1218</v>
      </c>
      <c r="C708" s="11" t="s">
        <v>1219</v>
      </c>
      <c r="D708" s="16"/>
      <c r="E708" s="12" t="s">
        <v>1252</v>
      </c>
      <c r="F708" s="13">
        <v>41335</v>
      </c>
      <c r="G708" s="14">
        <v>4269000</v>
      </c>
    </row>
    <row r="709" spans="1:7" x14ac:dyDescent="0.25">
      <c r="A709" s="1"/>
      <c r="B709" s="10" t="s">
        <v>664</v>
      </c>
      <c r="C709" s="11" t="s">
        <v>665</v>
      </c>
      <c r="D709" s="16" t="s">
        <v>1267</v>
      </c>
      <c r="E709" s="12" t="s">
        <v>17797</v>
      </c>
      <c r="F709" s="13">
        <v>41340</v>
      </c>
      <c r="G709" s="14">
        <v>-112454</v>
      </c>
    </row>
    <row r="710" spans="1:7" x14ac:dyDescent="0.25">
      <c r="A710" s="1"/>
      <c r="B710" s="15" t="s">
        <v>1268</v>
      </c>
      <c r="C710" s="16"/>
      <c r="D710" s="16" t="s">
        <v>1269</v>
      </c>
      <c r="E710" s="18" t="s">
        <v>16617</v>
      </c>
      <c r="F710" s="17">
        <v>41341</v>
      </c>
      <c r="G710" s="14">
        <v>-2609344.67</v>
      </c>
    </row>
    <row r="711" spans="1:7" x14ac:dyDescent="0.25">
      <c r="A711" s="1"/>
      <c r="B711" s="10" t="s">
        <v>1268</v>
      </c>
      <c r="C711" s="11"/>
      <c r="D711" s="11" t="s">
        <v>1270</v>
      </c>
      <c r="E711" s="12" t="s">
        <v>1270</v>
      </c>
      <c r="F711" s="13">
        <v>41341</v>
      </c>
      <c r="G711" s="14">
        <v>521868.93</v>
      </c>
    </row>
    <row r="712" spans="1:7" ht="25.5" x14ac:dyDescent="0.25">
      <c r="A712" s="1"/>
      <c r="B712" s="15" t="s">
        <v>432</v>
      </c>
      <c r="C712" s="16" t="s">
        <v>433</v>
      </c>
      <c r="D712" s="16">
        <v>9123</v>
      </c>
      <c r="E712" s="18" t="s">
        <v>1271</v>
      </c>
      <c r="F712" s="17">
        <v>41345</v>
      </c>
      <c r="G712" s="14">
        <v>-171824.52</v>
      </c>
    </row>
    <row r="713" spans="1:7" ht="25.5" x14ac:dyDescent="0.25">
      <c r="A713" s="1"/>
      <c r="B713" s="10" t="s">
        <v>432</v>
      </c>
      <c r="C713" s="11" t="s">
        <v>433</v>
      </c>
      <c r="D713" s="11">
        <v>9127</v>
      </c>
      <c r="E713" s="12" t="s">
        <v>1271</v>
      </c>
      <c r="F713" s="13">
        <v>41345</v>
      </c>
      <c r="G713" s="14">
        <v>-84267.34</v>
      </c>
    </row>
    <row r="714" spans="1:7" ht="25.5" x14ac:dyDescent="0.25">
      <c r="A714" s="1"/>
      <c r="B714" s="10" t="s">
        <v>432</v>
      </c>
      <c r="C714" s="11" t="s">
        <v>433</v>
      </c>
      <c r="D714" s="11">
        <v>9125</v>
      </c>
      <c r="E714" s="12" t="s">
        <v>1271</v>
      </c>
      <c r="F714" s="13">
        <v>41345</v>
      </c>
      <c r="G714" s="14">
        <v>-50478.04</v>
      </c>
    </row>
    <row r="715" spans="1:7" ht="25.5" x14ac:dyDescent="0.25">
      <c r="A715" s="1"/>
      <c r="B715" s="10" t="s">
        <v>432</v>
      </c>
      <c r="C715" s="11" t="s">
        <v>433</v>
      </c>
      <c r="D715" s="11">
        <v>9126</v>
      </c>
      <c r="E715" s="12" t="s">
        <v>1271</v>
      </c>
      <c r="F715" s="13">
        <v>41345</v>
      </c>
      <c r="G715" s="14">
        <v>-48613.64</v>
      </c>
    </row>
    <row r="716" spans="1:7" ht="25.5" x14ac:dyDescent="0.25">
      <c r="A716" s="1"/>
      <c r="B716" s="10" t="s">
        <v>432</v>
      </c>
      <c r="C716" s="11" t="s">
        <v>433</v>
      </c>
      <c r="D716" s="11">
        <v>9129</v>
      </c>
      <c r="E716" s="12" t="s">
        <v>1271</v>
      </c>
      <c r="F716" s="13">
        <v>41345</v>
      </c>
      <c r="G716" s="14">
        <v>-48518.06</v>
      </c>
    </row>
    <row r="717" spans="1:7" ht="25.5" x14ac:dyDescent="0.25">
      <c r="A717" s="1"/>
      <c r="B717" s="15" t="s">
        <v>432</v>
      </c>
      <c r="C717" s="16" t="s">
        <v>433</v>
      </c>
      <c r="D717" s="16">
        <v>9128</v>
      </c>
      <c r="E717" s="18" t="s">
        <v>1271</v>
      </c>
      <c r="F717" s="17">
        <v>41345</v>
      </c>
      <c r="G717" s="14">
        <v>-21493.7</v>
      </c>
    </row>
    <row r="718" spans="1:7" ht="25.5" x14ac:dyDescent="0.25">
      <c r="A718" s="1"/>
      <c r="B718" s="10" t="s">
        <v>432</v>
      </c>
      <c r="C718" s="11" t="s">
        <v>433</v>
      </c>
      <c r="D718" s="11">
        <v>9122</v>
      </c>
      <c r="E718" s="12" t="s">
        <v>1271</v>
      </c>
      <c r="F718" s="13">
        <v>41345</v>
      </c>
      <c r="G718" s="14">
        <v>-16713.52</v>
      </c>
    </row>
    <row r="719" spans="1:7" ht="25.5" x14ac:dyDescent="0.25">
      <c r="A719" s="1"/>
      <c r="B719" s="10" t="s">
        <v>432</v>
      </c>
      <c r="C719" s="11" t="s">
        <v>433</v>
      </c>
      <c r="D719" s="11">
        <v>9124</v>
      </c>
      <c r="E719" s="12" t="s">
        <v>1271</v>
      </c>
      <c r="F719" s="13">
        <v>41345</v>
      </c>
      <c r="G719" s="14">
        <v>-7739.62</v>
      </c>
    </row>
    <row r="720" spans="1:7" x14ac:dyDescent="0.25">
      <c r="A720" s="1"/>
      <c r="B720" s="10" t="s">
        <v>1218</v>
      </c>
      <c r="C720" s="11" t="s">
        <v>1219</v>
      </c>
      <c r="D720" s="11" t="s">
        <v>1272</v>
      </c>
      <c r="E720" s="12" t="s">
        <v>1273</v>
      </c>
      <c r="F720" s="13">
        <v>41346</v>
      </c>
      <c r="G720" s="14">
        <v>-1849526.68</v>
      </c>
    </row>
    <row r="721" spans="1:7" x14ac:dyDescent="0.25">
      <c r="A721" s="1"/>
      <c r="B721" s="10" t="s">
        <v>1274</v>
      </c>
      <c r="C721" s="11" t="s">
        <v>1275</v>
      </c>
      <c r="D721" s="11" t="s">
        <v>1276</v>
      </c>
      <c r="E721" s="12" t="s">
        <v>18213</v>
      </c>
      <c r="F721" s="13">
        <v>41355</v>
      </c>
      <c r="G721" s="14">
        <v>-712402.42</v>
      </c>
    </row>
    <row r="722" spans="1:7" ht="25.5" x14ac:dyDescent="0.25">
      <c r="A722" s="1"/>
      <c r="B722" s="10" t="s">
        <v>1277</v>
      </c>
      <c r="C722" s="11" t="s">
        <v>1278</v>
      </c>
      <c r="D722" s="16"/>
      <c r="E722" s="12" t="s">
        <v>1279</v>
      </c>
      <c r="F722" s="13">
        <v>41356</v>
      </c>
      <c r="G722" s="14">
        <v>1852933.5</v>
      </c>
    </row>
    <row r="723" spans="1:7" ht="25.5" x14ac:dyDescent="0.25">
      <c r="A723" s="1"/>
      <c r="B723" s="10" t="s">
        <v>1277</v>
      </c>
      <c r="C723" s="11" t="s">
        <v>1278</v>
      </c>
      <c r="D723" s="16"/>
      <c r="E723" s="12" t="s">
        <v>20726</v>
      </c>
      <c r="F723" s="13">
        <v>41356</v>
      </c>
      <c r="G723" s="14">
        <v>-1852933.5</v>
      </c>
    </row>
    <row r="724" spans="1:7" x14ac:dyDescent="0.25">
      <c r="A724" s="1"/>
      <c r="B724" s="10" t="s">
        <v>1280</v>
      </c>
      <c r="C724" s="11" t="s">
        <v>1281</v>
      </c>
      <c r="D724" s="16" t="s">
        <v>1282</v>
      </c>
      <c r="E724" s="12" t="s">
        <v>17771</v>
      </c>
      <c r="F724" s="13">
        <v>41358</v>
      </c>
      <c r="G724" s="14">
        <v>-144179.20000000001</v>
      </c>
    </row>
    <row r="725" spans="1:7" x14ac:dyDescent="0.25">
      <c r="A725" s="1"/>
      <c r="B725" s="10" t="s">
        <v>1283</v>
      </c>
      <c r="C725" s="11"/>
      <c r="D725" s="11" t="s">
        <v>1284</v>
      </c>
      <c r="E725" s="12" t="s">
        <v>1285</v>
      </c>
      <c r="F725" s="13">
        <v>41361</v>
      </c>
      <c r="G725" s="14">
        <v>-285056.64000000001</v>
      </c>
    </row>
    <row r="726" spans="1:7" x14ac:dyDescent="0.25">
      <c r="A726" s="1"/>
      <c r="B726" s="10" t="s">
        <v>1286</v>
      </c>
      <c r="C726" s="11" t="s">
        <v>1287</v>
      </c>
      <c r="D726" s="16" t="s">
        <v>1288</v>
      </c>
      <c r="E726" s="12" t="s">
        <v>1289</v>
      </c>
      <c r="F726" s="13">
        <v>41365</v>
      </c>
      <c r="G726" s="14">
        <v>-31405.83</v>
      </c>
    </row>
    <row r="727" spans="1:7" ht="25.5" x14ac:dyDescent="0.25">
      <c r="A727" s="1"/>
      <c r="B727" s="10" t="s">
        <v>1176</v>
      </c>
      <c r="C727" s="11" t="s">
        <v>1177</v>
      </c>
      <c r="D727" s="16" t="s">
        <v>1290</v>
      </c>
      <c r="E727" s="12" t="s">
        <v>1291</v>
      </c>
      <c r="F727" s="13">
        <v>41368</v>
      </c>
      <c r="G727" s="14">
        <v>-18481.46</v>
      </c>
    </row>
    <row r="728" spans="1:7" ht="25.5" x14ac:dyDescent="0.25">
      <c r="A728" s="1"/>
      <c r="B728" s="10" t="s">
        <v>1292</v>
      </c>
      <c r="C728" s="11"/>
      <c r="D728" s="16" t="s">
        <v>1293</v>
      </c>
      <c r="E728" s="12" t="s">
        <v>1294</v>
      </c>
      <c r="F728" s="13">
        <v>41372</v>
      </c>
      <c r="G728" s="14">
        <v>-47200</v>
      </c>
    </row>
    <row r="729" spans="1:7" ht="25.5" x14ac:dyDescent="0.25">
      <c r="A729" s="1"/>
      <c r="B729" s="15" t="s">
        <v>1295</v>
      </c>
      <c r="C729" s="16"/>
      <c r="D729" s="16" t="s">
        <v>1293</v>
      </c>
      <c r="E729" s="18" t="s">
        <v>1294</v>
      </c>
      <c r="F729" s="17">
        <v>41372</v>
      </c>
      <c r="G729" s="14">
        <v>-47200</v>
      </c>
    </row>
    <row r="730" spans="1:7" ht="25.5" x14ac:dyDescent="0.25">
      <c r="A730" s="1"/>
      <c r="B730" s="10" t="s">
        <v>1296</v>
      </c>
      <c r="C730" s="11"/>
      <c r="D730" s="16" t="s">
        <v>1293</v>
      </c>
      <c r="E730" s="12" t="s">
        <v>1294</v>
      </c>
      <c r="F730" s="13">
        <v>41372</v>
      </c>
      <c r="G730" s="14">
        <v>-47200</v>
      </c>
    </row>
    <row r="731" spans="1:7" ht="25.5" x14ac:dyDescent="0.25">
      <c r="A731" s="1"/>
      <c r="B731" s="10" t="s">
        <v>835</v>
      </c>
      <c r="C731" s="11" t="s">
        <v>836</v>
      </c>
      <c r="D731" s="11" t="s">
        <v>1297</v>
      </c>
      <c r="E731" s="12" t="s">
        <v>1298</v>
      </c>
      <c r="F731" s="13">
        <v>41374</v>
      </c>
      <c r="G731" s="14">
        <v>-99960</v>
      </c>
    </row>
    <row r="732" spans="1:7" ht="25.5" x14ac:dyDescent="0.25">
      <c r="A732" s="1"/>
      <c r="B732" s="15" t="s">
        <v>835</v>
      </c>
      <c r="C732" s="16" t="s">
        <v>836</v>
      </c>
      <c r="D732" s="16" t="s">
        <v>1299</v>
      </c>
      <c r="E732" s="18" t="s">
        <v>1300</v>
      </c>
      <c r="F732" s="17">
        <v>41374</v>
      </c>
      <c r="G732" s="14">
        <v>-1970</v>
      </c>
    </row>
    <row r="733" spans="1:7" x14ac:dyDescent="0.25">
      <c r="A733" s="1"/>
      <c r="B733" s="10" t="s">
        <v>1301</v>
      </c>
      <c r="C733" s="11"/>
      <c r="D733" s="11" t="s">
        <v>1302</v>
      </c>
      <c r="E733" s="12" t="s">
        <v>1303</v>
      </c>
      <c r="F733" s="13">
        <v>41376</v>
      </c>
      <c r="G733" s="14">
        <v>-25456.43</v>
      </c>
    </row>
    <row r="734" spans="1:7" x14ac:dyDescent="0.25">
      <c r="A734" s="1"/>
      <c r="B734" s="10" t="s">
        <v>1304</v>
      </c>
      <c r="C734" s="11"/>
      <c r="D734" s="11" t="s">
        <v>1302</v>
      </c>
      <c r="E734" s="12" t="s">
        <v>1303</v>
      </c>
      <c r="F734" s="13">
        <v>41376</v>
      </c>
      <c r="G734" s="14">
        <v>-20123.32</v>
      </c>
    </row>
    <row r="735" spans="1:7" x14ac:dyDescent="0.25">
      <c r="A735" s="1"/>
      <c r="B735" s="10" t="s">
        <v>1305</v>
      </c>
      <c r="C735" s="11"/>
      <c r="D735" s="11" t="s">
        <v>1306</v>
      </c>
      <c r="E735" s="12" t="s">
        <v>19347</v>
      </c>
      <c r="F735" s="13">
        <v>41376</v>
      </c>
      <c r="G735" s="14">
        <v>-6000</v>
      </c>
    </row>
    <row r="736" spans="1:7" x14ac:dyDescent="0.25">
      <c r="A736" s="1"/>
      <c r="B736" s="10" t="s">
        <v>1307</v>
      </c>
      <c r="C736" s="11"/>
      <c r="D736" s="11" t="s">
        <v>1302</v>
      </c>
      <c r="E736" s="12" t="s">
        <v>1303</v>
      </c>
      <c r="F736" s="13">
        <v>41379</v>
      </c>
      <c r="G736" s="14">
        <v>-43973.17</v>
      </c>
    </row>
    <row r="737" spans="1:7" ht="25.5" x14ac:dyDescent="0.25">
      <c r="A737" s="1"/>
      <c r="B737" s="10" t="s">
        <v>910</v>
      </c>
      <c r="C737" s="11" t="s">
        <v>911</v>
      </c>
      <c r="D737" s="11">
        <v>20120002</v>
      </c>
      <c r="E737" s="12" t="s">
        <v>1308</v>
      </c>
      <c r="F737" s="13">
        <v>41380</v>
      </c>
      <c r="G737" s="14">
        <v>-224606.91</v>
      </c>
    </row>
    <row r="738" spans="1:7" x14ac:dyDescent="0.25">
      <c r="A738" s="1"/>
      <c r="B738" s="10" t="s">
        <v>1309</v>
      </c>
      <c r="C738" s="11"/>
      <c r="D738" s="11" t="s">
        <v>1310</v>
      </c>
      <c r="E738" s="12" t="s">
        <v>1311</v>
      </c>
      <c r="F738" s="13">
        <v>41386</v>
      </c>
      <c r="G738" s="14">
        <v>-4602</v>
      </c>
    </row>
    <row r="739" spans="1:7" x14ac:dyDescent="0.25">
      <c r="A739" s="1"/>
      <c r="B739" s="10" t="s">
        <v>1316</v>
      </c>
      <c r="C739" s="11"/>
      <c r="D739" s="11" t="s">
        <v>1317</v>
      </c>
      <c r="E739" s="12" t="s">
        <v>19569</v>
      </c>
      <c r="F739" s="13">
        <v>41387</v>
      </c>
      <c r="G739" s="14">
        <v>-130000</v>
      </c>
    </row>
    <row r="740" spans="1:7" x14ac:dyDescent="0.25">
      <c r="A740" s="1"/>
      <c r="B740" s="10" t="s">
        <v>1312</v>
      </c>
      <c r="C740" s="11"/>
      <c r="D740" s="11" t="s">
        <v>1313</v>
      </c>
      <c r="E740" s="12" t="s">
        <v>19390</v>
      </c>
      <c r="F740" s="13">
        <v>41387</v>
      </c>
      <c r="G740" s="14">
        <v>-90000</v>
      </c>
    </row>
    <row r="741" spans="1:7" x14ac:dyDescent="0.25">
      <c r="A741" s="1"/>
      <c r="B741" s="10" t="s">
        <v>1314</v>
      </c>
      <c r="C741" s="11"/>
      <c r="D741" s="16" t="s">
        <v>1315</v>
      </c>
      <c r="E741" s="12" t="s">
        <v>19451</v>
      </c>
      <c r="F741" s="13">
        <v>41387</v>
      </c>
      <c r="G741" s="14">
        <v>-20060</v>
      </c>
    </row>
    <row r="742" spans="1:7" x14ac:dyDescent="0.25">
      <c r="A742" s="1"/>
      <c r="B742" s="15" t="s">
        <v>1319</v>
      </c>
      <c r="C742" s="16"/>
      <c r="D742" s="16" t="s">
        <v>1320</v>
      </c>
      <c r="E742" s="18" t="s">
        <v>19590</v>
      </c>
      <c r="F742" s="17">
        <v>41388</v>
      </c>
      <c r="G742" s="14">
        <v>-100000</v>
      </c>
    </row>
    <row r="743" spans="1:7" x14ac:dyDescent="0.25">
      <c r="A743" s="1"/>
      <c r="B743" s="10" t="s">
        <v>972</v>
      </c>
      <c r="C743" s="11" t="s">
        <v>973</v>
      </c>
      <c r="D743" s="11" t="s">
        <v>1318</v>
      </c>
      <c r="E743" s="12" t="s">
        <v>18114</v>
      </c>
      <c r="F743" s="13">
        <v>41388</v>
      </c>
      <c r="G743" s="14">
        <v>-73070.34</v>
      </c>
    </row>
    <row r="744" spans="1:7" x14ac:dyDescent="0.25">
      <c r="A744" s="1"/>
      <c r="B744" s="10" t="s">
        <v>835</v>
      </c>
      <c r="C744" s="11" t="s">
        <v>836</v>
      </c>
      <c r="D744" s="11" t="s">
        <v>1321</v>
      </c>
      <c r="E744" s="12" t="s">
        <v>1322</v>
      </c>
      <c r="F744" s="13">
        <v>41390</v>
      </c>
      <c r="G744" s="14">
        <v>-32456.35</v>
      </c>
    </row>
    <row r="745" spans="1:7" x14ac:dyDescent="0.25">
      <c r="A745" s="1"/>
      <c r="B745" s="15" t="s">
        <v>835</v>
      </c>
      <c r="C745" s="16" t="s">
        <v>836</v>
      </c>
      <c r="D745" s="16" t="s">
        <v>1323</v>
      </c>
      <c r="E745" s="18" t="s">
        <v>1324</v>
      </c>
      <c r="F745" s="17">
        <v>41390</v>
      </c>
      <c r="G745" s="14">
        <v>-791.74</v>
      </c>
    </row>
    <row r="746" spans="1:7" x14ac:dyDescent="0.25">
      <c r="A746" s="1"/>
      <c r="B746" s="10" t="s">
        <v>1325</v>
      </c>
      <c r="C746" s="11" t="s">
        <v>1326</v>
      </c>
      <c r="D746" s="11" t="s">
        <v>1328</v>
      </c>
      <c r="E746" s="12" t="s">
        <v>16617</v>
      </c>
      <c r="F746" s="13">
        <v>41394</v>
      </c>
      <c r="G746" s="14">
        <v>-3075334.9</v>
      </c>
    </row>
    <row r="747" spans="1:7" x14ac:dyDescent="0.25">
      <c r="A747" s="1"/>
      <c r="B747" s="10" t="s">
        <v>1325</v>
      </c>
      <c r="C747" s="11" t="s">
        <v>1326</v>
      </c>
      <c r="D747" s="11" t="s">
        <v>1327</v>
      </c>
      <c r="E747" s="12" t="s">
        <v>16617</v>
      </c>
      <c r="F747" s="13">
        <v>41394</v>
      </c>
      <c r="G747" s="14">
        <v>-2722418.77</v>
      </c>
    </row>
    <row r="748" spans="1:7" ht="25.5" x14ac:dyDescent="0.25">
      <c r="A748" s="1"/>
      <c r="B748" s="10" t="s">
        <v>1296</v>
      </c>
      <c r="C748" s="11"/>
      <c r="D748" s="11" t="s">
        <v>1331</v>
      </c>
      <c r="E748" s="12" t="s">
        <v>1332</v>
      </c>
      <c r="F748" s="13">
        <v>41396</v>
      </c>
      <c r="G748" s="14">
        <v>-55696</v>
      </c>
    </row>
    <row r="749" spans="1:7" ht="25.5" x14ac:dyDescent="0.25">
      <c r="A749" s="1"/>
      <c r="B749" s="15" t="s">
        <v>1295</v>
      </c>
      <c r="C749" s="16"/>
      <c r="D749" s="16" t="s">
        <v>1329</v>
      </c>
      <c r="E749" s="18" t="s">
        <v>1330</v>
      </c>
      <c r="F749" s="17">
        <v>41396</v>
      </c>
      <c r="G749" s="14">
        <v>-42480</v>
      </c>
    </row>
    <row r="750" spans="1:7" x14ac:dyDescent="0.25">
      <c r="A750" s="1"/>
      <c r="B750" s="10" t="s">
        <v>1333</v>
      </c>
      <c r="C750" s="11"/>
      <c r="D750" s="16" t="s">
        <v>1334</v>
      </c>
      <c r="E750" s="12" t="s">
        <v>19880</v>
      </c>
      <c r="F750" s="13">
        <v>41397</v>
      </c>
      <c r="G750" s="14">
        <v>-2475000</v>
      </c>
    </row>
    <row r="751" spans="1:7" ht="89.25" x14ac:dyDescent="0.25">
      <c r="A751" s="1"/>
      <c r="B751" s="10" t="s">
        <v>1333</v>
      </c>
      <c r="C751" s="11"/>
      <c r="D751" s="11"/>
      <c r="E751" s="12" t="s">
        <v>1335</v>
      </c>
      <c r="F751" s="13">
        <v>41397</v>
      </c>
      <c r="G751" s="14">
        <v>2351250</v>
      </c>
    </row>
    <row r="752" spans="1:7" x14ac:dyDescent="0.25">
      <c r="A752" s="1"/>
      <c r="B752" s="10" t="s">
        <v>1336</v>
      </c>
      <c r="C752" s="11" t="s">
        <v>1337</v>
      </c>
      <c r="D752" s="16" t="s">
        <v>1338</v>
      </c>
      <c r="E752" s="12" t="s">
        <v>17124</v>
      </c>
      <c r="F752" s="13">
        <v>41400</v>
      </c>
      <c r="G752" s="14">
        <v>-43185</v>
      </c>
    </row>
    <row r="753" spans="1:7" ht="25.5" x14ac:dyDescent="0.25">
      <c r="A753" s="1"/>
      <c r="B753" s="15" t="s">
        <v>194</v>
      </c>
      <c r="C753" s="16" t="s">
        <v>195</v>
      </c>
      <c r="D753" s="16"/>
      <c r="E753" s="18" t="s">
        <v>1339</v>
      </c>
      <c r="F753" s="17">
        <v>41405</v>
      </c>
      <c r="G753" s="14">
        <v>146853</v>
      </c>
    </row>
    <row r="754" spans="1:7" ht="25.5" x14ac:dyDescent="0.25">
      <c r="A754" s="1"/>
      <c r="B754" s="10" t="s">
        <v>1348</v>
      </c>
      <c r="C754" s="11"/>
      <c r="D754" s="11"/>
      <c r="E754" s="12" t="s">
        <v>1349</v>
      </c>
      <c r="F754" s="13">
        <v>41407</v>
      </c>
      <c r="G754" s="14">
        <v>-23294.080000000002</v>
      </c>
    </row>
    <row r="755" spans="1:7" x14ac:dyDescent="0.25">
      <c r="A755" s="1"/>
      <c r="B755" s="10" t="s">
        <v>1345</v>
      </c>
      <c r="C755" s="11"/>
      <c r="D755" s="11" t="s">
        <v>1346</v>
      </c>
      <c r="E755" s="12" t="s">
        <v>1347</v>
      </c>
      <c r="F755" s="13">
        <v>41407</v>
      </c>
      <c r="G755" s="14">
        <v>-6000</v>
      </c>
    </row>
    <row r="756" spans="1:7" x14ac:dyDescent="0.25">
      <c r="A756" s="1"/>
      <c r="B756" s="15" t="s">
        <v>219</v>
      </c>
      <c r="C756" s="16"/>
      <c r="D756" s="16" t="s">
        <v>1346</v>
      </c>
      <c r="E756" s="18" t="s">
        <v>1347</v>
      </c>
      <c r="F756" s="17">
        <v>41407</v>
      </c>
      <c r="G756" s="14">
        <v>-6000</v>
      </c>
    </row>
    <row r="757" spans="1:7" x14ac:dyDescent="0.25">
      <c r="A757" s="1"/>
      <c r="B757" s="10" t="s">
        <v>1340</v>
      </c>
      <c r="C757" s="11" t="s">
        <v>1341</v>
      </c>
      <c r="D757" s="11"/>
      <c r="E757" s="12" t="s">
        <v>20727</v>
      </c>
      <c r="F757" s="13">
        <v>41407</v>
      </c>
      <c r="G757" s="14">
        <v>75320</v>
      </c>
    </row>
    <row r="758" spans="1:7" x14ac:dyDescent="0.25">
      <c r="A758" s="1"/>
      <c r="B758" s="10" t="s">
        <v>1342</v>
      </c>
      <c r="C758" s="11" t="s">
        <v>1343</v>
      </c>
      <c r="D758" s="11" t="s">
        <v>1344</v>
      </c>
      <c r="E758" s="12" t="s">
        <v>17934</v>
      </c>
      <c r="F758" s="13">
        <v>41407</v>
      </c>
      <c r="G758" s="14">
        <v>-53102.3</v>
      </c>
    </row>
    <row r="759" spans="1:7" ht="51" x14ac:dyDescent="0.25">
      <c r="A759" s="1"/>
      <c r="B759" s="15" t="s">
        <v>855</v>
      </c>
      <c r="C759" s="16" t="s">
        <v>856</v>
      </c>
      <c r="D759" s="16"/>
      <c r="E759" s="18" t="s">
        <v>1350</v>
      </c>
      <c r="F759" s="17">
        <v>41410</v>
      </c>
      <c r="G759" s="14">
        <v>23252.58</v>
      </c>
    </row>
    <row r="760" spans="1:7" x14ac:dyDescent="0.25">
      <c r="A760" s="1"/>
      <c r="B760" s="10" t="s">
        <v>432</v>
      </c>
      <c r="C760" s="11" t="s">
        <v>433</v>
      </c>
      <c r="D760" s="11" t="s">
        <v>1351</v>
      </c>
      <c r="E760" s="12" t="s">
        <v>1400</v>
      </c>
      <c r="F760" s="13">
        <v>41411</v>
      </c>
      <c r="G760" s="14">
        <v>-28753.06</v>
      </c>
    </row>
    <row r="761" spans="1:7" x14ac:dyDescent="0.25">
      <c r="A761" s="1"/>
      <c r="B761" s="15" t="s">
        <v>1352</v>
      </c>
      <c r="C761" s="16" t="s">
        <v>1353</v>
      </c>
      <c r="D761" s="16" t="s">
        <v>1354</v>
      </c>
      <c r="E761" s="18" t="s">
        <v>16617</v>
      </c>
      <c r="F761" s="17">
        <v>41418</v>
      </c>
      <c r="G761" s="14">
        <v>-153809.26</v>
      </c>
    </row>
    <row r="762" spans="1:7" ht="25.5" x14ac:dyDescent="0.25">
      <c r="A762" s="1"/>
      <c r="B762" s="10" t="s">
        <v>1355</v>
      </c>
      <c r="C762" s="11" t="s">
        <v>1356</v>
      </c>
      <c r="D762" s="11" t="s">
        <v>1357</v>
      </c>
      <c r="E762" s="12" t="s">
        <v>19273</v>
      </c>
      <c r="F762" s="13">
        <v>41418</v>
      </c>
      <c r="G762" s="14">
        <v>-62920</v>
      </c>
    </row>
    <row r="763" spans="1:7" x14ac:dyDescent="0.25">
      <c r="A763" s="1"/>
      <c r="B763" s="15" t="s">
        <v>1358</v>
      </c>
      <c r="C763" s="16"/>
      <c r="D763" s="16" t="s">
        <v>1359</v>
      </c>
      <c r="E763" s="18" t="s">
        <v>19416</v>
      </c>
      <c r="F763" s="17">
        <v>41419</v>
      </c>
      <c r="G763" s="14">
        <v>-55000</v>
      </c>
    </row>
    <row r="764" spans="1:7" x14ac:dyDescent="0.25">
      <c r="A764" s="1"/>
      <c r="B764" s="10" t="s">
        <v>1362</v>
      </c>
      <c r="C764" s="11"/>
      <c r="D764" s="11" t="s">
        <v>1363</v>
      </c>
      <c r="E764" s="12" t="s">
        <v>19416</v>
      </c>
      <c r="F764" s="13">
        <v>41419</v>
      </c>
      <c r="G764" s="14">
        <v>-45000</v>
      </c>
    </row>
    <row r="765" spans="1:7" x14ac:dyDescent="0.25">
      <c r="A765" s="1"/>
      <c r="B765" s="10" t="s">
        <v>1360</v>
      </c>
      <c r="C765" s="11"/>
      <c r="D765" s="11" t="s">
        <v>1361</v>
      </c>
      <c r="E765" s="12" t="s">
        <v>19416</v>
      </c>
      <c r="F765" s="13">
        <v>41419</v>
      </c>
      <c r="G765" s="14">
        <v>-20000</v>
      </c>
    </row>
    <row r="766" spans="1:7" x14ac:dyDescent="0.25">
      <c r="A766" s="1"/>
      <c r="B766" s="15" t="s">
        <v>1364</v>
      </c>
      <c r="C766" s="16"/>
      <c r="D766" s="16" t="s">
        <v>1365</v>
      </c>
      <c r="E766" s="18" t="s">
        <v>16617</v>
      </c>
      <c r="F766" s="17">
        <v>41421</v>
      </c>
      <c r="G766" s="14">
        <v>-1035022.7</v>
      </c>
    </row>
    <row r="767" spans="1:7" ht="25.5" x14ac:dyDescent="0.25">
      <c r="A767" s="1"/>
      <c r="B767" s="10" t="s">
        <v>1295</v>
      </c>
      <c r="C767" s="11"/>
      <c r="D767" s="16" t="s">
        <v>1366</v>
      </c>
      <c r="E767" s="12" t="s">
        <v>1367</v>
      </c>
      <c r="F767" s="13">
        <v>41422</v>
      </c>
      <c r="G767" s="14">
        <v>-47200</v>
      </c>
    </row>
    <row r="768" spans="1:7" x14ac:dyDescent="0.25">
      <c r="A768" s="1"/>
      <c r="B768" s="10" t="s">
        <v>751</v>
      </c>
      <c r="C768" s="11" t="s">
        <v>752</v>
      </c>
      <c r="D768" s="16"/>
      <c r="E768" s="12" t="s">
        <v>1368</v>
      </c>
      <c r="F768" s="13">
        <v>41422</v>
      </c>
      <c r="G768" s="14">
        <v>1119467.57</v>
      </c>
    </row>
    <row r="769" spans="1:7" x14ac:dyDescent="0.25">
      <c r="A769" s="1"/>
      <c r="B769" s="15" t="s">
        <v>1372</v>
      </c>
      <c r="C769" s="16"/>
      <c r="D769" s="16" t="s">
        <v>1373</v>
      </c>
      <c r="E769" s="18" t="s">
        <v>1374</v>
      </c>
      <c r="F769" s="17">
        <v>41423</v>
      </c>
      <c r="G769" s="14">
        <v>-1663661.46</v>
      </c>
    </row>
    <row r="770" spans="1:7" x14ac:dyDescent="0.25">
      <c r="A770" s="1"/>
      <c r="B770" s="10" t="s">
        <v>1369</v>
      </c>
      <c r="C770" s="11"/>
      <c r="D770" s="11" t="s">
        <v>1370</v>
      </c>
      <c r="E770" s="12" t="s">
        <v>1371</v>
      </c>
      <c r="F770" s="13">
        <v>41423</v>
      </c>
      <c r="G770" s="14">
        <v>-113280</v>
      </c>
    </row>
    <row r="771" spans="1:7" x14ac:dyDescent="0.25">
      <c r="A771" s="1"/>
      <c r="B771" s="10" t="s">
        <v>197</v>
      </c>
      <c r="C771" s="11" t="s">
        <v>198</v>
      </c>
      <c r="D771" s="11" t="s">
        <v>1375</v>
      </c>
      <c r="E771" s="12" t="s">
        <v>17292</v>
      </c>
      <c r="F771" s="13">
        <v>41425</v>
      </c>
      <c r="G771" s="14">
        <v>-5966.58</v>
      </c>
    </row>
    <row r="772" spans="1:7" x14ac:dyDescent="0.25">
      <c r="A772" s="1"/>
      <c r="B772" s="10" t="s">
        <v>1372</v>
      </c>
      <c r="C772" s="11"/>
      <c r="D772" s="11"/>
      <c r="E772" s="12" t="s">
        <v>1376</v>
      </c>
      <c r="F772" s="13">
        <v>41428</v>
      </c>
      <c r="G772" s="14">
        <v>817.37</v>
      </c>
    </row>
    <row r="773" spans="1:7" x14ac:dyDescent="0.25">
      <c r="A773" s="1"/>
      <c r="B773" s="10" t="s">
        <v>1372</v>
      </c>
      <c r="C773" s="11"/>
      <c r="D773" s="11"/>
      <c r="E773" s="12" t="s">
        <v>1376</v>
      </c>
      <c r="F773" s="13">
        <v>41428</v>
      </c>
      <c r="G773" s="14">
        <v>14462</v>
      </c>
    </row>
    <row r="774" spans="1:7" x14ac:dyDescent="0.25">
      <c r="A774" s="1"/>
      <c r="B774" s="10" t="s">
        <v>1372</v>
      </c>
      <c r="C774" s="11"/>
      <c r="D774" s="11"/>
      <c r="E774" s="12" t="s">
        <v>1376</v>
      </c>
      <c r="F774" s="13">
        <v>41428</v>
      </c>
      <c r="G774" s="14">
        <v>38439.46</v>
      </c>
    </row>
    <row r="775" spans="1:7" x14ac:dyDescent="0.25">
      <c r="A775" s="1"/>
      <c r="B775" s="10" t="s">
        <v>1372</v>
      </c>
      <c r="C775" s="11"/>
      <c r="D775" s="11"/>
      <c r="E775" s="12" t="s">
        <v>1376</v>
      </c>
      <c r="F775" s="13">
        <v>41428</v>
      </c>
      <c r="G775" s="14">
        <v>40868.42</v>
      </c>
    </row>
    <row r="776" spans="1:7" x14ac:dyDescent="0.25">
      <c r="A776" s="1"/>
      <c r="B776" s="15" t="s">
        <v>1372</v>
      </c>
      <c r="C776" s="16"/>
      <c r="D776" s="16"/>
      <c r="E776" s="18" t="s">
        <v>1376</v>
      </c>
      <c r="F776" s="17">
        <v>41428</v>
      </c>
      <c r="G776" s="14">
        <v>737243.48</v>
      </c>
    </row>
    <row r="777" spans="1:7" ht="63.75" x14ac:dyDescent="0.25">
      <c r="A777" s="1"/>
      <c r="B777" s="10" t="s">
        <v>1377</v>
      </c>
      <c r="C777" s="11"/>
      <c r="D777" s="11"/>
      <c r="E777" s="12" t="s">
        <v>1378</v>
      </c>
      <c r="F777" s="13">
        <v>41430</v>
      </c>
      <c r="G777" s="14">
        <v>3600</v>
      </c>
    </row>
    <row r="778" spans="1:7" ht="25.5" x14ac:dyDescent="0.25">
      <c r="A778" s="1"/>
      <c r="B778" s="10" t="s">
        <v>1379</v>
      </c>
      <c r="C778" s="11"/>
      <c r="D778" s="11" t="s">
        <v>1380</v>
      </c>
      <c r="E778" s="12" t="s">
        <v>1381</v>
      </c>
      <c r="F778" s="13">
        <v>41435</v>
      </c>
      <c r="G778" s="14">
        <v>-11626.6</v>
      </c>
    </row>
    <row r="779" spans="1:7" ht="25.5" x14ac:dyDescent="0.25">
      <c r="A779" s="1"/>
      <c r="B779" s="10" t="s">
        <v>1382</v>
      </c>
      <c r="C779" s="11"/>
      <c r="D779" s="11" t="s">
        <v>1383</v>
      </c>
      <c r="E779" s="12" t="s">
        <v>1384</v>
      </c>
      <c r="F779" s="13">
        <v>41436</v>
      </c>
      <c r="G779" s="14">
        <v>-82700</v>
      </c>
    </row>
    <row r="780" spans="1:7" ht="25.5" x14ac:dyDescent="0.25">
      <c r="A780" s="1"/>
      <c r="B780" s="10" t="s">
        <v>1385</v>
      </c>
      <c r="C780" s="11"/>
      <c r="D780" s="11" t="s">
        <v>1386</v>
      </c>
      <c r="E780" s="12" t="s">
        <v>1387</v>
      </c>
      <c r="F780" s="13">
        <v>41436</v>
      </c>
      <c r="G780" s="14">
        <v>-48030.96</v>
      </c>
    </row>
    <row r="781" spans="1:7" x14ac:dyDescent="0.25">
      <c r="A781" s="1"/>
      <c r="B781" s="10" t="s">
        <v>1249</v>
      </c>
      <c r="C781" s="11"/>
      <c r="D781" s="11" t="s">
        <v>1390</v>
      </c>
      <c r="E781" s="12" t="s">
        <v>1251</v>
      </c>
      <c r="F781" s="13">
        <v>41436</v>
      </c>
      <c r="G781" s="14">
        <v>-551385.02</v>
      </c>
    </row>
    <row r="782" spans="1:7" x14ac:dyDescent="0.25">
      <c r="A782" s="1"/>
      <c r="B782" s="10" t="s">
        <v>12</v>
      </c>
      <c r="C782" s="11"/>
      <c r="D782" s="11" t="s">
        <v>1388</v>
      </c>
      <c r="E782" s="12" t="s">
        <v>1389</v>
      </c>
      <c r="F782" s="13">
        <v>41436</v>
      </c>
      <c r="G782" s="14">
        <v>-88708.57</v>
      </c>
    </row>
    <row r="783" spans="1:7" ht="25.5" x14ac:dyDescent="0.25">
      <c r="A783" s="1"/>
      <c r="B783" s="10" t="s">
        <v>1396</v>
      </c>
      <c r="C783" s="11"/>
      <c r="D783" s="11" t="s">
        <v>1397</v>
      </c>
      <c r="E783" s="12" t="s">
        <v>1398</v>
      </c>
      <c r="F783" s="13">
        <v>41437</v>
      </c>
      <c r="G783" s="14">
        <v>-165200</v>
      </c>
    </row>
    <row r="784" spans="1:7" x14ac:dyDescent="0.25">
      <c r="A784" s="1"/>
      <c r="B784" s="10" t="s">
        <v>1280</v>
      </c>
      <c r="C784" s="11" t="s">
        <v>1281</v>
      </c>
      <c r="D784" s="11" t="s">
        <v>1391</v>
      </c>
      <c r="E784" s="12" t="s">
        <v>17770</v>
      </c>
      <c r="F784" s="13">
        <v>41437</v>
      </c>
      <c r="G784" s="14">
        <v>-233996.6</v>
      </c>
    </row>
    <row r="785" spans="1:7" ht="25.5" x14ac:dyDescent="0.25">
      <c r="A785" s="1"/>
      <c r="B785" s="10" t="s">
        <v>1392</v>
      </c>
      <c r="C785" s="11" t="s">
        <v>1393</v>
      </c>
      <c r="D785" s="11" t="s">
        <v>1394</v>
      </c>
      <c r="E785" s="12" t="s">
        <v>1395</v>
      </c>
      <c r="F785" s="13">
        <v>41437</v>
      </c>
      <c r="G785" s="14">
        <v>-113400</v>
      </c>
    </row>
    <row r="786" spans="1:7" x14ac:dyDescent="0.25">
      <c r="A786" s="1"/>
      <c r="B786" s="10" t="s">
        <v>432</v>
      </c>
      <c r="C786" s="11" t="s">
        <v>433</v>
      </c>
      <c r="D786" s="11" t="s">
        <v>1399</v>
      </c>
      <c r="E786" s="12" t="s">
        <v>1400</v>
      </c>
      <c r="F786" s="13">
        <v>41438</v>
      </c>
      <c r="G786" s="14">
        <v>-13767.06</v>
      </c>
    </row>
    <row r="787" spans="1:7" ht="25.5" x14ac:dyDescent="0.25">
      <c r="A787" s="1"/>
      <c r="B787" s="15" t="s">
        <v>1244</v>
      </c>
      <c r="C787" s="16"/>
      <c r="D787" s="16" t="s">
        <v>1401</v>
      </c>
      <c r="E787" s="18" t="s">
        <v>1402</v>
      </c>
      <c r="F787" s="17">
        <v>41440</v>
      </c>
      <c r="G787" s="14">
        <v>-238688.32</v>
      </c>
    </row>
    <row r="788" spans="1:7" x14ac:dyDescent="0.25">
      <c r="A788" s="1"/>
      <c r="B788" s="15" t="s">
        <v>738</v>
      </c>
      <c r="C788" s="16"/>
      <c r="D788" s="16" t="s">
        <v>1403</v>
      </c>
      <c r="E788" s="18" t="s">
        <v>1404</v>
      </c>
      <c r="F788" s="17">
        <v>41442</v>
      </c>
      <c r="G788" s="14">
        <v>-1653665.31</v>
      </c>
    </row>
    <row r="789" spans="1:7" x14ac:dyDescent="0.25">
      <c r="A789" s="1"/>
      <c r="B789" s="10" t="s">
        <v>1405</v>
      </c>
      <c r="C789" s="11"/>
      <c r="D789" s="11" t="s">
        <v>1406</v>
      </c>
      <c r="E789" s="12" t="s">
        <v>1407</v>
      </c>
      <c r="F789" s="13">
        <v>41443</v>
      </c>
      <c r="G789" s="14">
        <v>-2269256.87</v>
      </c>
    </row>
    <row r="790" spans="1:7" ht="25.5" x14ac:dyDescent="0.25">
      <c r="A790" s="1"/>
      <c r="B790" s="15" t="s">
        <v>299</v>
      </c>
      <c r="C790" s="16" t="s">
        <v>300</v>
      </c>
      <c r="D790" s="16" t="s">
        <v>1408</v>
      </c>
      <c r="E790" s="18" t="s">
        <v>1409</v>
      </c>
      <c r="F790" s="17">
        <v>41445</v>
      </c>
      <c r="G790" s="14">
        <v>-140250</v>
      </c>
    </row>
    <row r="791" spans="1:7" ht="25.5" x14ac:dyDescent="0.25">
      <c r="A791" s="1"/>
      <c r="B791" s="15" t="s">
        <v>1097</v>
      </c>
      <c r="C791" s="16"/>
      <c r="D791" s="16"/>
      <c r="E791" s="18" t="s">
        <v>20728</v>
      </c>
      <c r="F791" s="17">
        <v>41446</v>
      </c>
      <c r="G791" s="14">
        <v>264952.11</v>
      </c>
    </row>
    <row r="792" spans="1:7" x14ac:dyDescent="0.25">
      <c r="A792" s="1"/>
      <c r="B792" s="10" t="s">
        <v>1410</v>
      </c>
      <c r="C792" s="11" t="s">
        <v>1411</v>
      </c>
      <c r="D792" s="11" t="s">
        <v>1412</v>
      </c>
      <c r="E792" s="12" t="s">
        <v>17887</v>
      </c>
      <c r="F792" s="13">
        <v>41452</v>
      </c>
      <c r="G792" s="14">
        <v>-11673.75</v>
      </c>
    </row>
    <row r="793" spans="1:7" ht="25.5" x14ac:dyDescent="0.25">
      <c r="A793" s="1"/>
      <c r="B793" s="10" t="s">
        <v>1413</v>
      </c>
      <c r="C793" s="11"/>
      <c r="D793" s="11" t="s">
        <v>1414</v>
      </c>
      <c r="E793" s="12" t="s">
        <v>1415</v>
      </c>
      <c r="F793" s="13">
        <v>41460</v>
      </c>
      <c r="G793" s="14">
        <v>-60000.17</v>
      </c>
    </row>
    <row r="794" spans="1:7" x14ac:dyDescent="0.25">
      <c r="A794" s="1"/>
      <c r="B794" s="10" t="s">
        <v>1413</v>
      </c>
      <c r="C794" s="11"/>
      <c r="D794" s="11" t="s">
        <v>1416</v>
      </c>
      <c r="E794" s="12" t="s">
        <v>1417</v>
      </c>
      <c r="F794" s="13">
        <v>41460</v>
      </c>
      <c r="G794" s="14">
        <v>-531</v>
      </c>
    </row>
    <row r="795" spans="1:7" x14ac:dyDescent="0.25">
      <c r="A795" s="1"/>
      <c r="B795" s="10" t="s">
        <v>815</v>
      </c>
      <c r="C795" s="11" t="s">
        <v>816</v>
      </c>
      <c r="D795" s="11" t="s">
        <v>1418</v>
      </c>
      <c r="E795" s="12" t="s">
        <v>1419</v>
      </c>
      <c r="F795" s="13">
        <v>41463</v>
      </c>
      <c r="G795" s="14">
        <v>-143916.91</v>
      </c>
    </row>
    <row r="796" spans="1:7" x14ac:dyDescent="0.25">
      <c r="A796" s="1"/>
      <c r="B796" s="10" t="s">
        <v>1423</v>
      </c>
      <c r="C796" s="11"/>
      <c r="D796" s="16" t="s">
        <v>1424</v>
      </c>
      <c r="E796" s="12" t="s">
        <v>19672</v>
      </c>
      <c r="F796" s="13">
        <v>41464</v>
      </c>
      <c r="G796" s="14">
        <v>-18107500</v>
      </c>
    </row>
    <row r="797" spans="1:7" x14ac:dyDescent="0.25">
      <c r="A797" s="1"/>
      <c r="B797" s="10" t="s">
        <v>1425</v>
      </c>
      <c r="C797" s="11"/>
      <c r="D797" s="16" t="s">
        <v>1426</v>
      </c>
      <c r="E797" s="12" t="s">
        <v>19322</v>
      </c>
      <c r="F797" s="13">
        <v>41464</v>
      </c>
      <c r="G797" s="14">
        <v>-11779691</v>
      </c>
    </row>
    <row r="798" spans="1:7" ht="25.5" x14ac:dyDescent="0.25">
      <c r="A798" s="1"/>
      <c r="B798" s="15" t="s">
        <v>815</v>
      </c>
      <c r="C798" s="16" t="s">
        <v>816</v>
      </c>
      <c r="D798" s="16"/>
      <c r="E798" s="18" t="s">
        <v>1422</v>
      </c>
      <c r="F798" s="17">
        <v>41464</v>
      </c>
      <c r="G798" s="14">
        <v>-2551.59</v>
      </c>
    </row>
    <row r="799" spans="1:7" ht="25.5" x14ac:dyDescent="0.25">
      <c r="A799" s="1"/>
      <c r="B799" s="15" t="s">
        <v>815</v>
      </c>
      <c r="C799" s="16" t="s">
        <v>816</v>
      </c>
      <c r="D799" s="16"/>
      <c r="E799" s="18" t="s">
        <v>1420</v>
      </c>
      <c r="F799" s="17">
        <v>41464</v>
      </c>
      <c r="G799" s="14">
        <v>-2408.91</v>
      </c>
    </row>
    <row r="800" spans="1:7" ht="25.5" x14ac:dyDescent="0.25">
      <c r="A800" s="1"/>
      <c r="B800" s="15" t="s">
        <v>815</v>
      </c>
      <c r="C800" s="16" t="s">
        <v>816</v>
      </c>
      <c r="D800" s="16"/>
      <c r="E800" s="18" t="s">
        <v>1421</v>
      </c>
      <c r="F800" s="17">
        <v>41464</v>
      </c>
      <c r="G800" s="14">
        <v>-826.4</v>
      </c>
    </row>
    <row r="801" spans="1:7" ht="25.5" x14ac:dyDescent="0.25">
      <c r="A801" s="1"/>
      <c r="B801" s="10" t="s">
        <v>1427</v>
      </c>
      <c r="C801" s="11" t="s">
        <v>1428</v>
      </c>
      <c r="D801" s="11" t="s">
        <v>1429</v>
      </c>
      <c r="E801" s="12" t="s">
        <v>1430</v>
      </c>
      <c r="F801" s="13">
        <v>41465</v>
      </c>
      <c r="G801" s="14">
        <v>-112745</v>
      </c>
    </row>
    <row r="802" spans="1:7" ht="25.5" x14ac:dyDescent="0.25">
      <c r="A802" s="1"/>
      <c r="B802" s="10" t="s">
        <v>1427</v>
      </c>
      <c r="C802" s="11" t="s">
        <v>1428</v>
      </c>
      <c r="D802" s="11" t="s">
        <v>1431</v>
      </c>
      <c r="E802" s="12" t="s">
        <v>1432</v>
      </c>
      <c r="F802" s="13">
        <v>41465</v>
      </c>
      <c r="G802" s="14">
        <v>-48920</v>
      </c>
    </row>
    <row r="803" spans="1:7" x14ac:dyDescent="0.25">
      <c r="A803" s="1"/>
      <c r="B803" s="10" t="s">
        <v>1433</v>
      </c>
      <c r="C803" s="11"/>
      <c r="D803" s="11" t="s">
        <v>1434</v>
      </c>
      <c r="E803" s="12" t="s">
        <v>16883</v>
      </c>
      <c r="F803" s="13">
        <v>41467</v>
      </c>
      <c r="G803" s="14">
        <v>-5173286.54</v>
      </c>
    </row>
    <row r="804" spans="1:7" x14ac:dyDescent="0.25">
      <c r="A804" s="1"/>
      <c r="B804" s="15" t="s">
        <v>1433</v>
      </c>
      <c r="C804" s="16"/>
      <c r="D804" s="16" t="s">
        <v>1434</v>
      </c>
      <c r="E804" s="18" t="s">
        <v>1434</v>
      </c>
      <c r="F804" s="17">
        <v>41467</v>
      </c>
      <c r="G804" s="14">
        <v>1034657.31</v>
      </c>
    </row>
    <row r="805" spans="1:7" x14ac:dyDescent="0.25">
      <c r="A805" s="1"/>
      <c r="B805" s="10" t="s">
        <v>1439</v>
      </c>
      <c r="C805" s="11"/>
      <c r="D805" s="11" t="s">
        <v>1440</v>
      </c>
      <c r="E805" s="12" t="s">
        <v>19672</v>
      </c>
      <c r="F805" s="13">
        <v>41470</v>
      </c>
      <c r="G805" s="14">
        <v>-568953</v>
      </c>
    </row>
    <row r="806" spans="1:7" x14ac:dyDescent="0.25">
      <c r="A806" s="1"/>
      <c r="B806" s="10" t="s">
        <v>815</v>
      </c>
      <c r="C806" s="11" t="s">
        <v>816</v>
      </c>
      <c r="D806" s="16"/>
      <c r="E806" s="12" t="s">
        <v>1436</v>
      </c>
      <c r="F806" s="13">
        <v>41470</v>
      </c>
      <c r="G806" s="14">
        <v>-1884.8</v>
      </c>
    </row>
    <row r="807" spans="1:7" ht="25.5" x14ac:dyDescent="0.25">
      <c r="A807" s="1"/>
      <c r="B807" s="10" t="s">
        <v>815</v>
      </c>
      <c r="C807" s="11" t="s">
        <v>816</v>
      </c>
      <c r="D807" s="11"/>
      <c r="E807" s="12" t="s">
        <v>1435</v>
      </c>
      <c r="F807" s="13">
        <v>41470</v>
      </c>
      <c r="G807" s="14">
        <v>-1779.4</v>
      </c>
    </row>
    <row r="808" spans="1:7" x14ac:dyDescent="0.25">
      <c r="A808" s="1"/>
      <c r="B808" s="10" t="s">
        <v>815</v>
      </c>
      <c r="C808" s="11" t="s">
        <v>816</v>
      </c>
      <c r="D808" s="11"/>
      <c r="E808" s="12" t="s">
        <v>1438</v>
      </c>
      <c r="F808" s="13">
        <v>41470</v>
      </c>
      <c r="G808" s="14">
        <v>-1127.44</v>
      </c>
    </row>
    <row r="809" spans="1:7" ht="25.5" x14ac:dyDescent="0.25">
      <c r="A809" s="1"/>
      <c r="B809" s="10" t="s">
        <v>815</v>
      </c>
      <c r="C809" s="11" t="s">
        <v>816</v>
      </c>
      <c r="D809" s="11"/>
      <c r="E809" s="12" t="s">
        <v>1437</v>
      </c>
      <c r="F809" s="13">
        <v>41470</v>
      </c>
      <c r="G809" s="14">
        <v>-1064.4000000000001</v>
      </c>
    </row>
    <row r="810" spans="1:7" x14ac:dyDescent="0.25">
      <c r="A810" s="1"/>
      <c r="B810" s="10" t="s">
        <v>1441</v>
      </c>
      <c r="C810" s="11" t="s">
        <v>1442</v>
      </c>
      <c r="D810" s="11" t="s">
        <v>1443</v>
      </c>
      <c r="E810" s="12" t="s">
        <v>19322</v>
      </c>
      <c r="F810" s="13">
        <v>41470</v>
      </c>
      <c r="G810" s="14">
        <v>-1600844</v>
      </c>
    </row>
    <row r="811" spans="1:7" x14ac:dyDescent="0.25">
      <c r="A811" s="1"/>
      <c r="B811" s="15" t="s">
        <v>1448</v>
      </c>
      <c r="C811" s="16"/>
      <c r="D811" s="16" t="s">
        <v>1449</v>
      </c>
      <c r="E811" s="18" t="s">
        <v>1450</v>
      </c>
      <c r="F811" s="17">
        <v>41471</v>
      </c>
      <c r="G811" s="14">
        <v>-31500</v>
      </c>
    </row>
    <row r="812" spans="1:7" ht="25.5" x14ac:dyDescent="0.25">
      <c r="A812" s="1"/>
      <c r="B812" s="10" t="s">
        <v>1427</v>
      </c>
      <c r="C812" s="11" t="s">
        <v>1428</v>
      </c>
      <c r="D812" s="11" t="s">
        <v>1444</v>
      </c>
      <c r="E812" s="12" t="s">
        <v>1445</v>
      </c>
      <c r="F812" s="13">
        <v>41471</v>
      </c>
      <c r="G812" s="14">
        <v>-454440</v>
      </c>
    </row>
    <row r="813" spans="1:7" ht="25.5" x14ac:dyDescent="0.25">
      <c r="A813" s="1"/>
      <c r="B813" s="10" t="s">
        <v>1427</v>
      </c>
      <c r="C813" s="11" t="s">
        <v>1428</v>
      </c>
      <c r="D813" s="11" t="s">
        <v>1446</v>
      </c>
      <c r="E813" s="12" t="s">
        <v>1447</v>
      </c>
      <c r="F813" s="13">
        <v>41471</v>
      </c>
      <c r="G813" s="14">
        <v>-45500</v>
      </c>
    </row>
    <row r="814" spans="1:7" ht="25.5" x14ac:dyDescent="0.25">
      <c r="A814" s="1"/>
      <c r="B814" s="15" t="s">
        <v>1309</v>
      </c>
      <c r="C814" s="16"/>
      <c r="D814" s="16" t="s">
        <v>1451</v>
      </c>
      <c r="E814" s="18" t="s">
        <v>1452</v>
      </c>
      <c r="F814" s="17">
        <v>41473</v>
      </c>
      <c r="G814" s="14">
        <v>-21150</v>
      </c>
    </row>
    <row r="815" spans="1:7" ht="25.5" x14ac:dyDescent="0.25">
      <c r="A815" s="1"/>
      <c r="B815" s="15" t="s">
        <v>1355</v>
      </c>
      <c r="C815" s="16" t="s">
        <v>1356</v>
      </c>
      <c r="D815" s="16" t="s">
        <v>1453</v>
      </c>
      <c r="E815" s="18" t="s">
        <v>19274</v>
      </c>
      <c r="F815" s="17">
        <v>41474</v>
      </c>
      <c r="G815" s="14">
        <v>-389220</v>
      </c>
    </row>
    <row r="816" spans="1:7" x14ac:dyDescent="0.25">
      <c r="A816" s="1"/>
      <c r="B816" s="10" t="s">
        <v>1454</v>
      </c>
      <c r="C816" s="11"/>
      <c r="D816" s="11"/>
      <c r="E816" s="12" t="s">
        <v>1455</v>
      </c>
      <c r="F816" s="13">
        <v>41479</v>
      </c>
      <c r="G816" s="14">
        <v>-5935096.5899999999</v>
      </c>
    </row>
    <row r="817" spans="1:7" x14ac:dyDescent="0.25">
      <c r="A817" s="1"/>
      <c r="B817" s="10" t="s">
        <v>1456</v>
      </c>
      <c r="C817" s="11"/>
      <c r="D817" s="16" t="s">
        <v>1457</v>
      </c>
      <c r="E817" s="12" t="s">
        <v>1458</v>
      </c>
      <c r="F817" s="13">
        <v>41484</v>
      </c>
      <c r="G817" s="14">
        <v>-16436.599999999999</v>
      </c>
    </row>
    <row r="818" spans="1:7" x14ac:dyDescent="0.25">
      <c r="A818" s="1"/>
      <c r="B818" s="15" t="s">
        <v>1456</v>
      </c>
      <c r="C818" s="16"/>
      <c r="D818" s="16" t="s">
        <v>1459</v>
      </c>
      <c r="E818" s="18" t="s">
        <v>1460</v>
      </c>
      <c r="F818" s="17">
        <v>41484</v>
      </c>
      <c r="G818" s="14">
        <v>-16436.599999999999</v>
      </c>
    </row>
    <row r="819" spans="1:7" x14ac:dyDescent="0.25">
      <c r="A819" s="1"/>
      <c r="B819" s="10" t="s">
        <v>1461</v>
      </c>
      <c r="C819" s="11"/>
      <c r="D819" s="16" t="s">
        <v>1462</v>
      </c>
      <c r="E819" s="12" t="s">
        <v>1458</v>
      </c>
      <c r="F819" s="13">
        <v>41484</v>
      </c>
      <c r="G819" s="14">
        <v>-4730.55</v>
      </c>
    </row>
    <row r="820" spans="1:7" ht="25.5" x14ac:dyDescent="0.25">
      <c r="A820" s="1"/>
      <c r="B820" s="10" t="s">
        <v>987</v>
      </c>
      <c r="C820" s="11" t="s">
        <v>988</v>
      </c>
      <c r="D820" s="11" t="s">
        <v>1463</v>
      </c>
      <c r="E820" s="12" t="s">
        <v>1464</v>
      </c>
      <c r="F820" s="13">
        <v>41484</v>
      </c>
      <c r="G820" s="14">
        <v>-1681333</v>
      </c>
    </row>
    <row r="821" spans="1:7" ht="25.5" x14ac:dyDescent="0.25">
      <c r="A821" s="1"/>
      <c r="B821" s="10" t="s">
        <v>987</v>
      </c>
      <c r="C821" s="11" t="s">
        <v>988</v>
      </c>
      <c r="D821" s="16" t="s">
        <v>1465</v>
      </c>
      <c r="E821" s="12" t="s">
        <v>1464</v>
      </c>
      <c r="F821" s="13">
        <v>41484</v>
      </c>
      <c r="G821" s="14">
        <v>-1653737.5</v>
      </c>
    </row>
    <row r="822" spans="1:7" ht="25.5" x14ac:dyDescent="0.25">
      <c r="A822" s="1"/>
      <c r="B822" s="10" t="s">
        <v>1184</v>
      </c>
      <c r="C822" s="11" t="s">
        <v>1185</v>
      </c>
      <c r="D822" s="16">
        <v>396</v>
      </c>
      <c r="E822" s="12" t="s">
        <v>20729</v>
      </c>
      <c r="F822" s="13">
        <v>41485</v>
      </c>
      <c r="G822" s="14">
        <v>-768714.48</v>
      </c>
    </row>
    <row r="823" spans="1:7" x14ac:dyDescent="0.25">
      <c r="A823" s="1"/>
      <c r="B823" s="10" t="s">
        <v>815</v>
      </c>
      <c r="C823" s="11" t="s">
        <v>816</v>
      </c>
      <c r="D823" s="16"/>
      <c r="E823" s="12" t="s">
        <v>20730</v>
      </c>
      <c r="F823" s="13">
        <v>41487</v>
      </c>
      <c r="G823" s="14">
        <v>-367896.91</v>
      </c>
    </row>
    <row r="824" spans="1:7" ht="25.5" x14ac:dyDescent="0.25">
      <c r="A824" s="1"/>
      <c r="B824" s="10" t="s">
        <v>1466</v>
      </c>
      <c r="C824" s="11" t="s">
        <v>1467</v>
      </c>
      <c r="D824" s="11" t="s">
        <v>1468</v>
      </c>
      <c r="E824" s="12" t="s">
        <v>19208</v>
      </c>
      <c r="F824" s="13">
        <v>41487</v>
      </c>
      <c r="G824" s="14">
        <v>-116938</v>
      </c>
    </row>
    <row r="825" spans="1:7" x14ac:dyDescent="0.25">
      <c r="A825" s="1"/>
      <c r="B825" s="10" t="s">
        <v>16</v>
      </c>
      <c r="C825" s="11" t="s">
        <v>17</v>
      </c>
      <c r="D825" s="11"/>
      <c r="E825" s="12" t="s">
        <v>20730</v>
      </c>
      <c r="F825" s="13">
        <v>41487</v>
      </c>
      <c r="G825" s="14">
        <v>-83144.289999999994</v>
      </c>
    </row>
    <row r="826" spans="1:7" ht="25.5" x14ac:dyDescent="0.25">
      <c r="A826" s="1"/>
      <c r="B826" s="10" t="s">
        <v>1470</v>
      </c>
      <c r="C826" s="11"/>
      <c r="D826" s="11" t="s">
        <v>1471</v>
      </c>
      <c r="E826" s="12" t="s">
        <v>1472</v>
      </c>
      <c r="F826" s="13">
        <v>41488</v>
      </c>
      <c r="G826" s="14">
        <v>653165.4</v>
      </c>
    </row>
    <row r="827" spans="1:7" x14ac:dyDescent="0.25">
      <c r="A827" s="1"/>
      <c r="B827" s="10" t="s">
        <v>1473</v>
      </c>
      <c r="C827" s="11"/>
      <c r="D827" s="11" t="s">
        <v>1474</v>
      </c>
      <c r="E827" s="12" t="s">
        <v>9145</v>
      </c>
      <c r="F827" s="13">
        <v>41489</v>
      </c>
      <c r="G827" s="14">
        <v>-1724856.76</v>
      </c>
    </row>
    <row r="828" spans="1:7" ht="25.5" x14ac:dyDescent="0.25">
      <c r="A828" s="1"/>
      <c r="B828" s="10" t="s">
        <v>1475</v>
      </c>
      <c r="C828" s="11" t="s">
        <v>1476</v>
      </c>
      <c r="D828" s="11" t="s">
        <v>1477</v>
      </c>
      <c r="E828" s="12" t="s">
        <v>1478</v>
      </c>
      <c r="F828" s="13">
        <v>41491</v>
      </c>
      <c r="G828" s="14">
        <v>-27355.93</v>
      </c>
    </row>
    <row r="829" spans="1:7" x14ac:dyDescent="0.25">
      <c r="A829" s="1"/>
      <c r="B829" s="15" t="s">
        <v>1483</v>
      </c>
      <c r="C829" s="16"/>
      <c r="D829" s="16" t="s">
        <v>1484</v>
      </c>
      <c r="E829" s="18" t="s">
        <v>1485</v>
      </c>
      <c r="F829" s="17">
        <v>41492</v>
      </c>
      <c r="G829" s="14">
        <v>-3150</v>
      </c>
    </row>
    <row r="830" spans="1:7" ht="25.5" x14ac:dyDescent="0.25">
      <c r="A830" s="1"/>
      <c r="B830" s="10" t="s">
        <v>1479</v>
      </c>
      <c r="C830" s="11" t="s">
        <v>1480</v>
      </c>
      <c r="D830" s="11" t="s">
        <v>1481</v>
      </c>
      <c r="E830" s="12" t="s">
        <v>1482</v>
      </c>
      <c r="F830" s="13">
        <v>41492</v>
      </c>
      <c r="G830" s="14">
        <v>-928513.3</v>
      </c>
    </row>
    <row r="831" spans="1:7" x14ac:dyDescent="0.25">
      <c r="A831" s="1"/>
      <c r="B831" s="10" t="s">
        <v>1486</v>
      </c>
      <c r="C831" s="11"/>
      <c r="D831" s="11" t="s">
        <v>1487</v>
      </c>
      <c r="E831" s="12" t="s">
        <v>19350</v>
      </c>
      <c r="F831" s="13">
        <v>41493</v>
      </c>
      <c r="G831" s="14">
        <v>-4720</v>
      </c>
    </row>
    <row r="832" spans="1:7" x14ac:dyDescent="0.25">
      <c r="A832" s="1"/>
      <c r="B832" s="15" t="s">
        <v>1490</v>
      </c>
      <c r="C832" s="16"/>
      <c r="D832" s="16" t="s">
        <v>1491</v>
      </c>
      <c r="E832" s="18" t="s">
        <v>19583</v>
      </c>
      <c r="F832" s="17">
        <v>41494</v>
      </c>
      <c r="G832" s="14">
        <v>-75000</v>
      </c>
    </row>
    <row r="833" spans="1:7" ht="25.5" x14ac:dyDescent="0.25">
      <c r="A833" s="1"/>
      <c r="B833" s="10" t="s">
        <v>815</v>
      </c>
      <c r="C833" s="11" t="s">
        <v>816</v>
      </c>
      <c r="D833" s="11"/>
      <c r="E833" s="12" t="s">
        <v>1489</v>
      </c>
      <c r="F833" s="13">
        <v>41494</v>
      </c>
      <c r="G833" s="14">
        <v>-409.02</v>
      </c>
    </row>
    <row r="834" spans="1:7" ht="25.5" x14ac:dyDescent="0.25">
      <c r="A834" s="1"/>
      <c r="B834" s="10" t="s">
        <v>815</v>
      </c>
      <c r="C834" s="11" t="s">
        <v>816</v>
      </c>
      <c r="D834" s="11"/>
      <c r="E834" s="12" t="s">
        <v>1488</v>
      </c>
      <c r="F834" s="13">
        <v>41494</v>
      </c>
      <c r="G834" s="14">
        <v>-386.14</v>
      </c>
    </row>
    <row r="835" spans="1:7" ht="25.5" x14ac:dyDescent="0.25">
      <c r="A835" s="1"/>
      <c r="B835" s="10" t="s">
        <v>16</v>
      </c>
      <c r="C835" s="11" t="s">
        <v>17</v>
      </c>
      <c r="D835" s="11"/>
      <c r="E835" s="12" t="s">
        <v>1492</v>
      </c>
      <c r="F835" s="13">
        <v>41494</v>
      </c>
      <c r="G835" s="14">
        <v>-4153.12</v>
      </c>
    </row>
    <row r="836" spans="1:7" ht="25.5" x14ac:dyDescent="0.25">
      <c r="A836" s="1"/>
      <c r="B836" s="10" t="s">
        <v>1493</v>
      </c>
      <c r="C836" s="11"/>
      <c r="D836" s="11" t="s">
        <v>1494</v>
      </c>
      <c r="E836" s="12" t="s">
        <v>1495</v>
      </c>
      <c r="F836" s="13">
        <v>41498</v>
      </c>
      <c r="G836" s="14">
        <v>-16240</v>
      </c>
    </row>
    <row r="837" spans="1:7" x14ac:dyDescent="0.25">
      <c r="A837" s="1"/>
      <c r="B837" s="10" t="s">
        <v>1496</v>
      </c>
      <c r="C837" s="11"/>
      <c r="D837" s="11" t="s">
        <v>1497</v>
      </c>
      <c r="E837" s="12" t="s">
        <v>20731</v>
      </c>
      <c r="F837" s="13">
        <v>41499</v>
      </c>
      <c r="G837" s="14">
        <v>-24429.54</v>
      </c>
    </row>
    <row r="838" spans="1:7" ht="25.5" x14ac:dyDescent="0.25">
      <c r="A838" s="1"/>
      <c r="B838" s="10" t="s">
        <v>987</v>
      </c>
      <c r="C838" s="11" t="s">
        <v>988</v>
      </c>
      <c r="D838" s="16" t="s">
        <v>1498</v>
      </c>
      <c r="E838" s="12" t="s">
        <v>1499</v>
      </c>
      <c r="F838" s="13">
        <v>41499</v>
      </c>
      <c r="G838" s="14">
        <v>-1671613</v>
      </c>
    </row>
    <row r="839" spans="1:7" ht="25.5" x14ac:dyDescent="0.25">
      <c r="A839" s="1"/>
      <c r="B839" s="10" t="s">
        <v>987</v>
      </c>
      <c r="C839" s="11" t="s">
        <v>988</v>
      </c>
      <c r="D839" s="11" t="s">
        <v>1500</v>
      </c>
      <c r="E839" s="12" t="s">
        <v>1501</v>
      </c>
      <c r="F839" s="13">
        <v>41499</v>
      </c>
      <c r="G839" s="14">
        <v>-1611238.06</v>
      </c>
    </row>
    <row r="840" spans="1:7" x14ac:dyDescent="0.25">
      <c r="A840" s="1"/>
      <c r="B840" s="10" t="s">
        <v>815</v>
      </c>
      <c r="C840" s="11" t="s">
        <v>816</v>
      </c>
      <c r="D840" s="11"/>
      <c r="E840" s="12" t="s">
        <v>1502</v>
      </c>
      <c r="F840" s="13">
        <v>41512</v>
      </c>
      <c r="G840" s="14">
        <v>-7569.99</v>
      </c>
    </row>
    <row r="841" spans="1:7" x14ac:dyDescent="0.25">
      <c r="A841" s="1"/>
      <c r="B841" s="15" t="s">
        <v>815</v>
      </c>
      <c r="C841" s="16" t="s">
        <v>816</v>
      </c>
      <c r="D841" s="16"/>
      <c r="E841" s="18" t="s">
        <v>1504</v>
      </c>
      <c r="F841" s="17">
        <v>41512</v>
      </c>
      <c r="G841" s="14">
        <v>-1272.23</v>
      </c>
    </row>
    <row r="842" spans="1:7" x14ac:dyDescent="0.25">
      <c r="A842" s="1"/>
      <c r="B842" s="15" t="s">
        <v>815</v>
      </c>
      <c r="C842" s="16" t="s">
        <v>816</v>
      </c>
      <c r="D842" s="16"/>
      <c r="E842" s="18" t="s">
        <v>1503</v>
      </c>
      <c r="F842" s="17">
        <v>41512</v>
      </c>
      <c r="G842" s="14">
        <v>-1201.0999999999999</v>
      </c>
    </row>
    <row r="843" spans="1:7" x14ac:dyDescent="0.25">
      <c r="A843" s="1"/>
      <c r="B843" s="10" t="s">
        <v>815</v>
      </c>
      <c r="C843" s="11" t="s">
        <v>816</v>
      </c>
      <c r="D843" s="16"/>
      <c r="E843" s="12" t="s">
        <v>1505</v>
      </c>
      <c r="F843" s="13">
        <v>41512</v>
      </c>
      <c r="G843" s="14">
        <v>-50</v>
      </c>
    </row>
    <row r="844" spans="1:7" x14ac:dyDescent="0.25">
      <c r="A844" s="1"/>
      <c r="B844" s="10" t="s">
        <v>815</v>
      </c>
      <c r="C844" s="11" t="s">
        <v>816</v>
      </c>
      <c r="D844" s="16"/>
      <c r="E844" s="12" t="s">
        <v>1506</v>
      </c>
      <c r="F844" s="13">
        <v>41512</v>
      </c>
      <c r="G844" s="14">
        <v>7569.99</v>
      </c>
    </row>
    <row r="845" spans="1:7" x14ac:dyDescent="0.25">
      <c r="A845" s="1"/>
      <c r="B845" s="10" t="s">
        <v>815</v>
      </c>
      <c r="C845" s="11" t="s">
        <v>816</v>
      </c>
      <c r="D845" s="11"/>
      <c r="E845" s="12" t="s">
        <v>1502</v>
      </c>
      <c r="F845" s="13">
        <v>41512</v>
      </c>
      <c r="G845" s="14">
        <v>-117980.01</v>
      </c>
    </row>
    <row r="846" spans="1:7" x14ac:dyDescent="0.25">
      <c r="A846" s="1"/>
      <c r="B846" s="10" t="s">
        <v>815</v>
      </c>
      <c r="C846" s="11" t="s">
        <v>816</v>
      </c>
      <c r="D846" s="11"/>
      <c r="E846" s="12" t="s">
        <v>1506</v>
      </c>
      <c r="F846" s="13">
        <v>41512</v>
      </c>
      <c r="G846" s="14">
        <v>117980.01</v>
      </c>
    </row>
    <row r="847" spans="1:7" x14ac:dyDescent="0.25">
      <c r="A847" s="1"/>
      <c r="B847" s="10" t="s">
        <v>479</v>
      </c>
      <c r="C847" s="11"/>
      <c r="D847" s="11" t="s">
        <v>1516</v>
      </c>
      <c r="E847" s="12" t="s">
        <v>20333</v>
      </c>
      <c r="F847" s="13">
        <v>41513</v>
      </c>
      <c r="G847" s="14">
        <v>-23600</v>
      </c>
    </row>
    <row r="848" spans="1:7" ht="25.5" x14ac:dyDescent="0.25">
      <c r="A848" s="1"/>
      <c r="B848" s="10" t="s">
        <v>815</v>
      </c>
      <c r="C848" s="11" t="s">
        <v>816</v>
      </c>
      <c r="D848" s="11"/>
      <c r="E848" s="12" t="s">
        <v>1513</v>
      </c>
      <c r="F848" s="13">
        <v>41513</v>
      </c>
      <c r="G848" s="14">
        <v>-29773.38</v>
      </c>
    </row>
    <row r="849" spans="1:7" x14ac:dyDescent="0.25">
      <c r="A849" s="1"/>
      <c r="B849" s="10" t="s">
        <v>815</v>
      </c>
      <c r="C849" s="11" t="s">
        <v>816</v>
      </c>
      <c r="D849" s="11"/>
      <c r="E849" s="12" t="s">
        <v>1507</v>
      </c>
      <c r="F849" s="13">
        <v>41513</v>
      </c>
      <c r="G849" s="14">
        <v>-24086.87</v>
      </c>
    </row>
    <row r="850" spans="1:7" x14ac:dyDescent="0.25">
      <c r="A850" s="1"/>
      <c r="B850" s="10" t="s">
        <v>815</v>
      </c>
      <c r="C850" s="11" t="s">
        <v>816</v>
      </c>
      <c r="D850" s="11"/>
      <c r="E850" s="12" t="s">
        <v>1508</v>
      </c>
      <c r="F850" s="13">
        <v>41513</v>
      </c>
      <c r="G850" s="14">
        <v>-20664.45</v>
      </c>
    </row>
    <row r="851" spans="1:7" ht="25.5" x14ac:dyDescent="0.25">
      <c r="A851" s="1"/>
      <c r="B851" s="10" t="s">
        <v>815</v>
      </c>
      <c r="C851" s="11" t="s">
        <v>816</v>
      </c>
      <c r="D851" s="11"/>
      <c r="E851" s="12" t="s">
        <v>1511</v>
      </c>
      <c r="F851" s="13">
        <v>41513</v>
      </c>
      <c r="G851" s="14">
        <v>-16158.42</v>
      </c>
    </row>
    <row r="852" spans="1:7" ht="25.5" x14ac:dyDescent="0.25">
      <c r="A852" s="1"/>
      <c r="B852" s="15" t="s">
        <v>815</v>
      </c>
      <c r="C852" s="16" t="s">
        <v>816</v>
      </c>
      <c r="D852" s="16"/>
      <c r="E852" s="18" t="s">
        <v>1509</v>
      </c>
      <c r="F852" s="17">
        <v>41513</v>
      </c>
      <c r="G852" s="14">
        <v>-15768.48</v>
      </c>
    </row>
    <row r="853" spans="1:7" ht="25.5" x14ac:dyDescent="0.25">
      <c r="A853" s="1"/>
      <c r="B853" s="10" t="s">
        <v>815</v>
      </c>
      <c r="C853" s="11" t="s">
        <v>816</v>
      </c>
      <c r="D853" s="16"/>
      <c r="E853" s="12" t="s">
        <v>1510</v>
      </c>
      <c r="F853" s="13">
        <v>41513</v>
      </c>
      <c r="G853" s="14">
        <v>-15254.82</v>
      </c>
    </row>
    <row r="854" spans="1:7" x14ac:dyDescent="0.25">
      <c r="A854" s="1"/>
      <c r="B854" s="10" t="s">
        <v>815</v>
      </c>
      <c r="C854" s="11" t="s">
        <v>816</v>
      </c>
      <c r="D854" s="16"/>
      <c r="E854" s="12" t="s">
        <v>1514</v>
      </c>
      <c r="F854" s="13">
        <v>41513</v>
      </c>
      <c r="G854" s="14">
        <v>-6888</v>
      </c>
    </row>
    <row r="855" spans="1:7" ht="25.5" x14ac:dyDescent="0.25">
      <c r="A855" s="1"/>
      <c r="B855" s="10" t="s">
        <v>815</v>
      </c>
      <c r="C855" s="11" t="s">
        <v>816</v>
      </c>
      <c r="D855" s="16"/>
      <c r="E855" s="12" t="s">
        <v>1515</v>
      </c>
      <c r="F855" s="13">
        <v>41513</v>
      </c>
      <c r="G855" s="14">
        <v>-5256.16</v>
      </c>
    </row>
    <row r="856" spans="1:7" x14ac:dyDescent="0.25">
      <c r="A856" s="1"/>
      <c r="B856" s="10" t="s">
        <v>815</v>
      </c>
      <c r="C856" s="11" t="s">
        <v>816</v>
      </c>
      <c r="D856" s="11"/>
      <c r="E856" s="12" t="s">
        <v>1512</v>
      </c>
      <c r="F856" s="13">
        <v>41513</v>
      </c>
      <c r="G856" s="14">
        <v>-214.5</v>
      </c>
    </row>
    <row r="857" spans="1:7" x14ac:dyDescent="0.25">
      <c r="A857" s="1"/>
      <c r="B857" s="10" t="s">
        <v>1521</v>
      </c>
      <c r="C857" s="11"/>
      <c r="D857" s="11" t="s">
        <v>1522</v>
      </c>
      <c r="E857" s="12" t="s">
        <v>1523</v>
      </c>
      <c r="F857" s="13">
        <v>41516</v>
      </c>
      <c r="G857" s="14">
        <v>600403.98</v>
      </c>
    </row>
    <row r="858" spans="1:7" ht="25.5" x14ac:dyDescent="0.25">
      <c r="A858" s="1"/>
      <c r="B858" s="10" t="s">
        <v>1454</v>
      </c>
      <c r="C858" s="11"/>
      <c r="D858" s="16"/>
      <c r="E858" s="12" t="s">
        <v>1524</v>
      </c>
      <c r="F858" s="13">
        <v>41516</v>
      </c>
      <c r="G858" s="14">
        <v>5935096.5899999999</v>
      </c>
    </row>
    <row r="859" spans="1:7" ht="25.5" x14ac:dyDescent="0.25">
      <c r="A859" s="1"/>
      <c r="B859" s="10" t="s">
        <v>815</v>
      </c>
      <c r="C859" s="11" t="s">
        <v>816</v>
      </c>
      <c r="D859" s="11"/>
      <c r="E859" s="12" t="s">
        <v>1517</v>
      </c>
      <c r="F859" s="13">
        <v>41516</v>
      </c>
      <c r="G859" s="14">
        <v>-7061.35</v>
      </c>
    </row>
    <row r="860" spans="1:7" ht="25.5" x14ac:dyDescent="0.25">
      <c r="A860" s="1"/>
      <c r="B860" s="10" t="s">
        <v>815</v>
      </c>
      <c r="C860" s="11" t="s">
        <v>816</v>
      </c>
      <c r="D860" s="11"/>
      <c r="E860" s="12" t="s">
        <v>1518</v>
      </c>
      <c r="F860" s="13">
        <v>41516</v>
      </c>
      <c r="G860" s="14">
        <v>-4851.54</v>
      </c>
    </row>
    <row r="861" spans="1:7" ht="25.5" x14ac:dyDescent="0.25">
      <c r="A861" s="1"/>
      <c r="B861" s="15" t="s">
        <v>815</v>
      </c>
      <c r="C861" s="16" t="s">
        <v>816</v>
      </c>
      <c r="D861" s="16"/>
      <c r="E861" s="18" t="s">
        <v>1520</v>
      </c>
      <c r="F861" s="17">
        <v>41516</v>
      </c>
      <c r="G861" s="14">
        <v>-940.77</v>
      </c>
    </row>
    <row r="862" spans="1:7" ht="25.5" x14ac:dyDescent="0.25">
      <c r="A862" s="1"/>
      <c r="B862" s="10" t="s">
        <v>815</v>
      </c>
      <c r="C862" s="11" t="s">
        <v>816</v>
      </c>
      <c r="D862" s="11"/>
      <c r="E862" s="12" t="s">
        <v>1519</v>
      </c>
      <c r="F862" s="13">
        <v>41516</v>
      </c>
      <c r="G862" s="14">
        <v>-888.17</v>
      </c>
    </row>
    <row r="863" spans="1:7" x14ac:dyDescent="0.25">
      <c r="A863" s="1"/>
      <c r="B863" s="10" t="s">
        <v>1536</v>
      </c>
      <c r="C863" s="11"/>
      <c r="D863" s="11" t="s">
        <v>1537</v>
      </c>
      <c r="E863" s="12" t="s">
        <v>1538</v>
      </c>
      <c r="F863" s="13">
        <v>41520</v>
      </c>
      <c r="G863" s="14">
        <v>-44718.48</v>
      </c>
    </row>
    <row r="864" spans="1:7" x14ac:dyDescent="0.25">
      <c r="A864" s="1"/>
      <c r="B864" s="10" t="s">
        <v>1527</v>
      </c>
      <c r="C864" s="11"/>
      <c r="D864" s="11" t="s">
        <v>1528</v>
      </c>
      <c r="E864" s="12" t="s">
        <v>1529</v>
      </c>
      <c r="F864" s="13">
        <v>41520</v>
      </c>
      <c r="G864" s="14">
        <v>-40246.629999999997</v>
      </c>
    </row>
    <row r="865" spans="1:7" x14ac:dyDescent="0.25">
      <c r="A865" s="1"/>
      <c r="B865" s="10" t="s">
        <v>1525</v>
      </c>
      <c r="C865" s="11"/>
      <c r="D865" s="11" t="s">
        <v>1526</v>
      </c>
      <c r="E865" s="12" t="s">
        <v>16699</v>
      </c>
      <c r="F865" s="13">
        <v>41520</v>
      </c>
      <c r="G865" s="14">
        <v>-24072</v>
      </c>
    </row>
    <row r="866" spans="1:7" x14ac:dyDescent="0.25">
      <c r="A866" s="1"/>
      <c r="B866" s="10" t="s">
        <v>1530</v>
      </c>
      <c r="C866" s="11"/>
      <c r="D866" s="11" t="s">
        <v>1531</v>
      </c>
      <c r="E866" s="12" t="s">
        <v>1532</v>
      </c>
      <c r="F866" s="13">
        <v>41520</v>
      </c>
      <c r="G866" s="14">
        <v>-21241.279999999999</v>
      </c>
    </row>
    <row r="867" spans="1:7" x14ac:dyDescent="0.25">
      <c r="A867" s="1"/>
      <c r="B867" s="10" t="s">
        <v>1533</v>
      </c>
      <c r="C867" s="11"/>
      <c r="D867" s="11" t="s">
        <v>1534</v>
      </c>
      <c r="E867" s="12" t="s">
        <v>1535</v>
      </c>
      <c r="F867" s="13">
        <v>41520</v>
      </c>
      <c r="G867" s="14">
        <v>-20868.62</v>
      </c>
    </row>
    <row r="868" spans="1:7" x14ac:dyDescent="0.25">
      <c r="A868" s="1"/>
      <c r="B868" s="10" t="s">
        <v>1525</v>
      </c>
      <c r="C868" s="11"/>
      <c r="D868" s="11" t="s">
        <v>1539</v>
      </c>
      <c r="E868" s="12" t="s">
        <v>16699</v>
      </c>
      <c r="F868" s="13">
        <v>41521</v>
      </c>
      <c r="G868" s="14">
        <v>-26019</v>
      </c>
    </row>
    <row r="869" spans="1:7" x14ac:dyDescent="0.25">
      <c r="A869" s="1"/>
      <c r="B869" s="10" t="s">
        <v>1540</v>
      </c>
      <c r="C869" s="11"/>
      <c r="D869" s="16" t="s">
        <v>1541</v>
      </c>
      <c r="E869" s="12" t="s">
        <v>1542</v>
      </c>
      <c r="F869" s="13">
        <v>41523</v>
      </c>
      <c r="G869" s="14">
        <v>-40246.629999999997</v>
      </c>
    </row>
    <row r="870" spans="1:7" ht="25.5" x14ac:dyDescent="0.25">
      <c r="A870" s="1"/>
      <c r="B870" s="10" t="s">
        <v>815</v>
      </c>
      <c r="C870" s="11" t="s">
        <v>816</v>
      </c>
      <c r="D870" s="11"/>
      <c r="E870" s="12" t="s">
        <v>1546</v>
      </c>
      <c r="F870" s="13">
        <v>41527</v>
      </c>
      <c r="G870" s="14">
        <v>-904.59</v>
      </c>
    </row>
    <row r="871" spans="1:7" ht="25.5" x14ac:dyDescent="0.25">
      <c r="A871" s="1"/>
      <c r="B871" s="10" t="s">
        <v>815</v>
      </c>
      <c r="C871" s="11" t="s">
        <v>816</v>
      </c>
      <c r="D871" s="16"/>
      <c r="E871" s="12" t="s">
        <v>1545</v>
      </c>
      <c r="F871" s="13">
        <v>41527</v>
      </c>
      <c r="G871" s="14">
        <v>-854</v>
      </c>
    </row>
    <row r="872" spans="1:7" ht="25.5" x14ac:dyDescent="0.25">
      <c r="A872" s="1"/>
      <c r="B872" s="10" t="s">
        <v>815</v>
      </c>
      <c r="C872" s="11" t="s">
        <v>816</v>
      </c>
      <c r="D872" s="11"/>
      <c r="E872" s="12" t="s">
        <v>1544</v>
      </c>
      <c r="F872" s="13">
        <v>41527</v>
      </c>
      <c r="G872" s="14">
        <v>-204.51</v>
      </c>
    </row>
    <row r="873" spans="1:7" ht="25.5" x14ac:dyDescent="0.25">
      <c r="A873" s="1"/>
      <c r="B873" s="10" t="s">
        <v>815</v>
      </c>
      <c r="C873" s="11" t="s">
        <v>816</v>
      </c>
      <c r="D873" s="11"/>
      <c r="E873" s="12" t="s">
        <v>1543</v>
      </c>
      <c r="F873" s="13">
        <v>41527</v>
      </c>
      <c r="G873" s="14">
        <v>-193.07</v>
      </c>
    </row>
    <row r="874" spans="1:7" x14ac:dyDescent="0.25">
      <c r="A874" s="1"/>
      <c r="B874" s="15" t="s">
        <v>815</v>
      </c>
      <c r="C874" s="16" t="s">
        <v>816</v>
      </c>
      <c r="D874" s="16"/>
      <c r="E874" s="18" t="s">
        <v>1548</v>
      </c>
      <c r="F874" s="17">
        <v>41533</v>
      </c>
      <c r="G874" s="14">
        <v>-2543.1</v>
      </c>
    </row>
    <row r="875" spans="1:7" ht="25.5" x14ac:dyDescent="0.25">
      <c r="A875" s="1"/>
      <c r="B875" s="10" t="s">
        <v>815</v>
      </c>
      <c r="C875" s="11" t="s">
        <v>816</v>
      </c>
      <c r="D875" s="11"/>
      <c r="E875" s="12" t="s">
        <v>1547</v>
      </c>
      <c r="F875" s="13">
        <v>41533</v>
      </c>
      <c r="G875" s="14">
        <v>-2400.88</v>
      </c>
    </row>
    <row r="876" spans="1:7" ht="25.5" x14ac:dyDescent="0.25">
      <c r="A876" s="1"/>
      <c r="B876" s="10" t="s">
        <v>815</v>
      </c>
      <c r="C876" s="11" t="s">
        <v>816</v>
      </c>
      <c r="D876" s="11"/>
      <c r="E876" s="12" t="s">
        <v>1549</v>
      </c>
      <c r="F876" s="13">
        <v>41533</v>
      </c>
      <c r="G876" s="14">
        <v>-507</v>
      </c>
    </row>
    <row r="877" spans="1:7" ht="25.5" x14ac:dyDescent="0.25">
      <c r="A877" s="1"/>
      <c r="B877" s="10" t="s">
        <v>1553</v>
      </c>
      <c r="C877" s="11"/>
      <c r="D877" s="11" t="s">
        <v>1554</v>
      </c>
      <c r="E877" s="12" t="s">
        <v>1555</v>
      </c>
      <c r="F877" s="13">
        <v>41534</v>
      </c>
      <c r="G877" s="14">
        <v>-19750.66</v>
      </c>
    </row>
    <row r="878" spans="1:7" ht="25.5" x14ac:dyDescent="0.25">
      <c r="A878" s="1"/>
      <c r="B878" s="10" t="s">
        <v>1550</v>
      </c>
      <c r="C878" s="11"/>
      <c r="D878" s="16" t="s">
        <v>1551</v>
      </c>
      <c r="E878" s="12" t="s">
        <v>1552</v>
      </c>
      <c r="F878" s="13">
        <v>41534</v>
      </c>
      <c r="G878" s="14">
        <v>-7720.04</v>
      </c>
    </row>
    <row r="879" spans="1:7" ht="25.5" x14ac:dyDescent="0.25">
      <c r="A879" s="1"/>
      <c r="B879" s="10" t="s">
        <v>1556</v>
      </c>
      <c r="C879" s="11" t="s">
        <v>1557</v>
      </c>
      <c r="D879" s="16" t="s">
        <v>1558</v>
      </c>
      <c r="E879" s="12" t="s">
        <v>23556</v>
      </c>
      <c r="F879" s="13">
        <v>41534</v>
      </c>
      <c r="G879" s="14">
        <v>-135000</v>
      </c>
    </row>
    <row r="880" spans="1:7" ht="25.5" x14ac:dyDescent="0.25">
      <c r="A880" s="1"/>
      <c r="B880" s="10" t="s">
        <v>1559</v>
      </c>
      <c r="C880" s="11" t="s">
        <v>1560</v>
      </c>
      <c r="D880" s="11" t="s">
        <v>1561</v>
      </c>
      <c r="E880" s="12" t="s">
        <v>1562</v>
      </c>
      <c r="F880" s="13">
        <v>41535</v>
      </c>
      <c r="G880" s="14">
        <v>-23600</v>
      </c>
    </row>
    <row r="881" spans="1:7" x14ac:dyDescent="0.25">
      <c r="A881" s="1"/>
      <c r="B881" s="10" t="s">
        <v>1563</v>
      </c>
      <c r="C881" s="11" t="s">
        <v>1564</v>
      </c>
      <c r="D881" s="16" t="s">
        <v>1565</v>
      </c>
      <c r="E881" s="12" t="s">
        <v>17887</v>
      </c>
      <c r="F881" s="13">
        <v>41536</v>
      </c>
      <c r="G881" s="14">
        <v>-8791</v>
      </c>
    </row>
    <row r="882" spans="1:7" ht="51" x14ac:dyDescent="0.25">
      <c r="A882" s="1"/>
      <c r="B882" s="10" t="s">
        <v>1176</v>
      </c>
      <c r="C882" s="11" t="s">
        <v>1177</v>
      </c>
      <c r="D882" s="11"/>
      <c r="E882" s="12" t="s">
        <v>20732</v>
      </c>
      <c r="F882" s="13">
        <v>41536</v>
      </c>
      <c r="G882" s="14">
        <v>133605.01999999999</v>
      </c>
    </row>
    <row r="883" spans="1:7" x14ac:dyDescent="0.25">
      <c r="A883" s="1"/>
      <c r="B883" s="10" t="s">
        <v>1580</v>
      </c>
      <c r="C883" s="11" t="s">
        <v>1581</v>
      </c>
      <c r="D883" s="11" t="s">
        <v>1582</v>
      </c>
      <c r="E883" s="12" t="s">
        <v>17914</v>
      </c>
      <c r="F883" s="13">
        <v>41537</v>
      </c>
      <c r="G883" s="14">
        <v>-42139.27</v>
      </c>
    </row>
    <row r="884" spans="1:7" ht="25.5" x14ac:dyDescent="0.25">
      <c r="A884" s="1"/>
      <c r="B884" s="10" t="s">
        <v>1566</v>
      </c>
      <c r="C884" s="11" t="s">
        <v>1567</v>
      </c>
      <c r="D884" s="11" t="s">
        <v>1574</v>
      </c>
      <c r="E884" s="12" t="s">
        <v>1575</v>
      </c>
      <c r="F884" s="13">
        <v>41537</v>
      </c>
      <c r="G884" s="14">
        <v>-27004.799999999999</v>
      </c>
    </row>
    <row r="885" spans="1:7" ht="25.5" x14ac:dyDescent="0.25">
      <c r="A885" s="1"/>
      <c r="B885" s="10" t="s">
        <v>1566</v>
      </c>
      <c r="C885" s="11" t="s">
        <v>1567</v>
      </c>
      <c r="D885" s="11" t="s">
        <v>1568</v>
      </c>
      <c r="E885" s="12" t="s">
        <v>1569</v>
      </c>
      <c r="F885" s="13">
        <v>41537</v>
      </c>
      <c r="G885" s="14">
        <v>-6076.08</v>
      </c>
    </row>
    <row r="886" spans="1:7" ht="25.5" x14ac:dyDescent="0.25">
      <c r="A886" s="1"/>
      <c r="B886" s="10" t="s">
        <v>1566</v>
      </c>
      <c r="C886" s="11" t="s">
        <v>1567</v>
      </c>
      <c r="D886" s="16" t="s">
        <v>1578</v>
      </c>
      <c r="E886" s="12" t="s">
        <v>1579</v>
      </c>
      <c r="F886" s="13">
        <v>41537</v>
      </c>
      <c r="G886" s="14">
        <v>-652.62</v>
      </c>
    </row>
    <row r="887" spans="1:7" ht="25.5" x14ac:dyDescent="0.25">
      <c r="A887" s="1"/>
      <c r="B887" s="10" t="s">
        <v>1566</v>
      </c>
      <c r="C887" s="11" t="s">
        <v>1567</v>
      </c>
      <c r="D887" s="16" t="s">
        <v>1576</v>
      </c>
      <c r="E887" s="12" t="s">
        <v>1577</v>
      </c>
      <c r="F887" s="13">
        <v>41537</v>
      </c>
      <c r="G887" s="14">
        <v>-202.54</v>
      </c>
    </row>
    <row r="888" spans="1:7" ht="25.5" x14ac:dyDescent="0.25">
      <c r="A888" s="1"/>
      <c r="B888" s="15" t="s">
        <v>1566</v>
      </c>
      <c r="C888" s="16" t="s">
        <v>1567</v>
      </c>
      <c r="D888" s="16" t="s">
        <v>1572</v>
      </c>
      <c r="E888" s="18" t="s">
        <v>1573</v>
      </c>
      <c r="F888" s="17">
        <v>41537</v>
      </c>
      <c r="G888" s="14">
        <v>-151.9</v>
      </c>
    </row>
    <row r="889" spans="1:7" ht="25.5" x14ac:dyDescent="0.25">
      <c r="A889" s="1"/>
      <c r="B889" s="10" t="s">
        <v>1566</v>
      </c>
      <c r="C889" s="11" t="s">
        <v>1567</v>
      </c>
      <c r="D889" s="16" t="s">
        <v>1570</v>
      </c>
      <c r="E889" s="12" t="s">
        <v>1571</v>
      </c>
      <c r="F889" s="13">
        <v>41537</v>
      </c>
      <c r="G889" s="14">
        <v>-67.510000000000005</v>
      </c>
    </row>
    <row r="890" spans="1:7" ht="25.5" x14ac:dyDescent="0.25">
      <c r="A890" s="1"/>
      <c r="B890" s="10" t="s">
        <v>1583</v>
      </c>
      <c r="C890" s="11" t="s">
        <v>1584</v>
      </c>
      <c r="D890" s="16" t="s">
        <v>1585</v>
      </c>
      <c r="E890" s="12" t="s">
        <v>1586</v>
      </c>
      <c r="F890" s="13">
        <v>41537</v>
      </c>
      <c r="G890" s="14">
        <v>-236000</v>
      </c>
    </row>
    <row r="891" spans="1:7" ht="25.5" x14ac:dyDescent="0.25">
      <c r="A891" s="1"/>
      <c r="B891" s="15" t="s">
        <v>1466</v>
      </c>
      <c r="C891" s="16" t="s">
        <v>1467</v>
      </c>
      <c r="D891" s="16" t="s">
        <v>1587</v>
      </c>
      <c r="E891" s="18" t="s">
        <v>18065</v>
      </c>
      <c r="F891" s="17">
        <v>41543</v>
      </c>
      <c r="G891" s="14">
        <v>-183932.5</v>
      </c>
    </row>
    <row r="892" spans="1:7" x14ac:dyDescent="0.25">
      <c r="A892" s="1"/>
      <c r="B892" s="10" t="s">
        <v>1345</v>
      </c>
      <c r="C892" s="11"/>
      <c r="D892" s="16" t="s">
        <v>1593</v>
      </c>
      <c r="E892" s="12" t="s">
        <v>1594</v>
      </c>
      <c r="F892" s="13">
        <v>41544</v>
      </c>
      <c r="G892" s="14">
        <v>-6000</v>
      </c>
    </row>
    <row r="893" spans="1:7" x14ac:dyDescent="0.25">
      <c r="A893" s="1"/>
      <c r="B893" s="10" t="s">
        <v>815</v>
      </c>
      <c r="C893" s="11" t="s">
        <v>816</v>
      </c>
      <c r="D893" s="16"/>
      <c r="E893" s="12" t="s">
        <v>1591</v>
      </c>
      <c r="F893" s="13">
        <v>41544</v>
      </c>
      <c r="G893" s="14">
        <v>-7384.16</v>
      </c>
    </row>
    <row r="894" spans="1:7" ht="25.5" x14ac:dyDescent="0.25">
      <c r="A894" s="1"/>
      <c r="B894" s="15" t="s">
        <v>815</v>
      </c>
      <c r="C894" s="16" t="s">
        <v>816</v>
      </c>
      <c r="D894" s="16"/>
      <c r="E894" s="18" t="s">
        <v>1592</v>
      </c>
      <c r="F894" s="17">
        <v>41544</v>
      </c>
      <c r="G894" s="14">
        <v>-7382.36</v>
      </c>
    </row>
    <row r="895" spans="1:7" ht="25.5" x14ac:dyDescent="0.25">
      <c r="A895" s="1"/>
      <c r="B895" s="15" t="s">
        <v>815</v>
      </c>
      <c r="C895" s="16" t="s">
        <v>816</v>
      </c>
      <c r="D895" s="16"/>
      <c r="E895" s="18" t="s">
        <v>1590</v>
      </c>
      <c r="F895" s="17">
        <v>41544</v>
      </c>
      <c r="G895" s="14">
        <v>-2725.61</v>
      </c>
    </row>
    <row r="896" spans="1:7" ht="25.5" x14ac:dyDescent="0.25">
      <c r="A896" s="1"/>
      <c r="B896" s="10" t="s">
        <v>815</v>
      </c>
      <c r="C896" s="11" t="s">
        <v>816</v>
      </c>
      <c r="D896" s="16"/>
      <c r="E896" s="12" t="s">
        <v>1590</v>
      </c>
      <c r="F896" s="13">
        <v>41544</v>
      </c>
      <c r="G896" s="14">
        <v>-2628.08</v>
      </c>
    </row>
    <row r="897" spans="1:7" ht="25.5" x14ac:dyDescent="0.25">
      <c r="A897" s="1"/>
      <c r="B897" s="10" t="s">
        <v>815</v>
      </c>
      <c r="C897" s="11" t="s">
        <v>816</v>
      </c>
      <c r="D897" s="16"/>
      <c r="E897" s="12" t="s">
        <v>1589</v>
      </c>
      <c r="F897" s="13">
        <v>41544</v>
      </c>
      <c r="G897" s="14">
        <v>-2432</v>
      </c>
    </row>
    <row r="898" spans="1:7" ht="25.5" x14ac:dyDescent="0.25">
      <c r="A898" s="1"/>
      <c r="B898" s="10" t="s">
        <v>815</v>
      </c>
      <c r="C898" s="11" t="s">
        <v>816</v>
      </c>
      <c r="D898" s="16"/>
      <c r="E898" s="12" t="s">
        <v>1588</v>
      </c>
      <c r="F898" s="13">
        <v>41544</v>
      </c>
      <c r="G898" s="14">
        <v>-2296</v>
      </c>
    </row>
    <row r="899" spans="1:7" ht="25.5" x14ac:dyDescent="0.25">
      <c r="A899" s="1"/>
      <c r="B899" s="10" t="s">
        <v>1599</v>
      </c>
      <c r="C899" s="11"/>
      <c r="D899" s="16" t="s">
        <v>1600</v>
      </c>
      <c r="E899" s="12" t="s">
        <v>1601</v>
      </c>
      <c r="F899" s="13">
        <v>41547</v>
      </c>
      <c r="G899" s="14">
        <v>-31795.23</v>
      </c>
    </row>
    <row r="900" spans="1:7" ht="25.5" x14ac:dyDescent="0.25">
      <c r="A900" s="1"/>
      <c r="B900" s="10" t="s">
        <v>1602</v>
      </c>
      <c r="C900" s="11"/>
      <c r="D900" s="16" t="s">
        <v>1600</v>
      </c>
      <c r="E900" s="12" t="s">
        <v>1603</v>
      </c>
      <c r="F900" s="13">
        <v>41547</v>
      </c>
      <c r="G900" s="14">
        <v>-21945.18</v>
      </c>
    </row>
    <row r="901" spans="1:7" x14ac:dyDescent="0.25">
      <c r="A901" s="1"/>
      <c r="B901" s="15" t="s">
        <v>1604</v>
      </c>
      <c r="C901" s="16"/>
      <c r="D901" s="16" t="s">
        <v>1605</v>
      </c>
      <c r="E901" s="18" t="s">
        <v>19477</v>
      </c>
      <c r="F901" s="17">
        <v>41547</v>
      </c>
      <c r="G901" s="14">
        <v>-1093708.2</v>
      </c>
    </row>
    <row r="902" spans="1:7" x14ac:dyDescent="0.25">
      <c r="A902" s="1"/>
      <c r="B902" s="10" t="s">
        <v>815</v>
      </c>
      <c r="C902" s="11" t="s">
        <v>816</v>
      </c>
      <c r="D902" s="16"/>
      <c r="E902" s="12" t="s">
        <v>1595</v>
      </c>
      <c r="F902" s="13">
        <v>41547</v>
      </c>
      <c r="G902" s="14">
        <v>-32594.48</v>
      </c>
    </row>
    <row r="903" spans="1:7" ht="25.5" x14ac:dyDescent="0.25">
      <c r="A903" s="1"/>
      <c r="B903" s="10" t="s">
        <v>815</v>
      </c>
      <c r="C903" s="11" t="s">
        <v>816</v>
      </c>
      <c r="D903" s="16"/>
      <c r="E903" s="12" t="s">
        <v>1596</v>
      </c>
      <c r="F903" s="13">
        <v>41547</v>
      </c>
      <c r="G903" s="14">
        <v>-31912.57</v>
      </c>
    </row>
    <row r="904" spans="1:7" ht="25.5" x14ac:dyDescent="0.25">
      <c r="A904" s="1"/>
      <c r="B904" s="10" t="s">
        <v>815</v>
      </c>
      <c r="C904" s="11" t="s">
        <v>816</v>
      </c>
      <c r="D904" s="16"/>
      <c r="E904" s="12" t="s">
        <v>1598</v>
      </c>
      <c r="F904" s="13">
        <v>41547</v>
      </c>
      <c r="G904" s="14">
        <v>-1953.39</v>
      </c>
    </row>
    <row r="905" spans="1:7" ht="25.5" x14ac:dyDescent="0.25">
      <c r="A905" s="1"/>
      <c r="B905" s="15" t="s">
        <v>815</v>
      </c>
      <c r="C905" s="16" t="s">
        <v>816</v>
      </c>
      <c r="D905" s="16"/>
      <c r="E905" s="18" t="s">
        <v>1597</v>
      </c>
      <c r="F905" s="17">
        <v>41547</v>
      </c>
      <c r="G905" s="14">
        <v>-1844.15</v>
      </c>
    </row>
    <row r="906" spans="1:7" ht="25.5" x14ac:dyDescent="0.25">
      <c r="A906" s="1"/>
      <c r="B906" s="10" t="s">
        <v>815</v>
      </c>
      <c r="C906" s="11" t="s">
        <v>816</v>
      </c>
      <c r="D906" s="16"/>
      <c r="E906" s="12" t="s">
        <v>1614</v>
      </c>
      <c r="F906" s="13">
        <v>41548</v>
      </c>
      <c r="G906" s="14">
        <v>-15344.63</v>
      </c>
    </row>
    <row r="907" spans="1:7" x14ac:dyDescent="0.25">
      <c r="A907" s="1"/>
      <c r="B907" s="10" t="s">
        <v>815</v>
      </c>
      <c r="C907" s="11" t="s">
        <v>816</v>
      </c>
      <c r="D907" s="11"/>
      <c r="E907" s="12" t="s">
        <v>1613</v>
      </c>
      <c r="F907" s="13">
        <v>41548</v>
      </c>
      <c r="G907" s="14">
        <v>-14486.54</v>
      </c>
    </row>
    <row r="908" spans="1:7" ht="25.5" x14ac:dyDescent="0.25">
      <c r="A908" s="1"/>
      <c r="B908" s="10" t="s">
        <v>815</v>
      </c>
      <c r="C908" s="11" t="s">
        <v>816</v>
      </c>
      <c r="D908" s="16"/>
      <c r="E908" s="12" t="s">
        <v>1608</v>
      </c>
      <c r="F908" s="13">
        <v>41548</v>
      </c>
      <c r="G908" s="14">
        <v>-8021.54</v>
      </c>
    </row>
    <row r="909" spans="1:7" ht="25.5" x14ac:dyDescent="0.25">
      <c r="A909" s="1"/>
      <c r="B909" s="10" t="s">
        <v>815</v>
      </c>
      <c r="C909" s="11" t="s">
        <v>816</v>
      </c>
      <c r="D909" s="11"/>
      <c r="E909" s="12" t="s">
        <v>1612</v>
      </c>
      <c r="F909" s="13">
        <v>41548</v>
      </c>
      <c r="G909" s="14">
        <v>-7886.72</v>
      </c>
    </row>
    <row r="910" spans="1:7" x14ac:dyDescent="0.25">
      <c r="A910" s="1"/>
      <c r="B910" s="10" t="s">
        <v>815</v>
      </c>
      <c r="C910" s="11" t="s">
        <v>816</v>
      </c>
      <c r="D910" s="11"/>
      <c r="E910" s="12" t="s">
        <v>1609</v>
      </c>
      <c r="F910" s="13">
        <v>41548</v>
      </c>
      <c r="G910" s="14">
        <v>-7780.77</v>
      </c>
    </row>
    <row r="911" spans="1:7" x14ac:dyDescent="0.25">
      <c r="A911" s="1"/>
      <c r="B911" s="10" t="s">
        <v>815</v>
      </c>
      <c r="C911" s="11" t="s">
        <v>816</v>
      </c>
      <c r="D911" s="11"/>
      <c r="E911" s="12" t="s">
        <v>1611</v>
      </c>
      <c r="F911" s="13">
        <v>41548</v>
      </c>
      <c r="G911" s="14">
        <v>-7445.69</v>
      </c>
    </row>
    <row r="912" spans="1:7" ht="25.5" x14ac:dyDescent="0.25">
      <c r="A912" s="1"/>
      <c r="B912" s="10" t="s">
        <v>815</v>
      </c>
      <c r="C912" s="11" t="s">
        <v>816</v>
      </c>
      <c r="D912" s="11"/>
      <c r="E912" s="12" t="s">
        <v>1606</v>
      </c>
      <c r="F912" s="13">
        <v>41548</v>
      </c>
      <c r="G912" s="14">
        <v>-1227.71</v>
      </c>
    </row>
    <row r="913" spans="1:7" ht="25.5" x14ac:dyDescent="0.25">
      <c r="A913" s="1"/>
      <c r="B913" s="10" t="s">
        <v>815</v>
      </c>
      <c r="C913" s="11" t="s">
        <v>816</v>
      </c>
      <c r="D913" s="11"/>
      <c r="E913" s="12" t="s">
        <v>1607</v>
      </c>
      <c r="F913" s="13">
        <v>41548</v>
      </c>
      <c r="G913" s="14">
        <v>-1159.05</v>
      </c>
    </row>
    <row r="914" spans="1:7" x14ac:dyDescent="0.25">
      <c r="A914" s="1"/>
      <c r="B914" s="10" t="s">
        <v>815</v>
      </c>
      <c r="C914" s="11" t="s">
        <v>816</v>
      </c>
      <c r="D914" s="11"/>
      <c r="E914" s="12" t="s">
        <v>1610</v>
      </c>
      <c r="F914" s="13">
        <v>41548</v>
      </c>
      <c r="G914" s="14">
        <v>-843.39</v>
      </c>
    </row>
    <row r="915" spans="1:7" ht="25.5" x14ac:dyDescent="0.25">
      <c r="A915" s="1"/>
      <c r="B915" s="10" t="s">
        <v>815</v>
      </c>
      <c r="C915" s="11" t="s">
        <v>816</v>
      </c>
      <c r="D915" s="11"/>
      <c r="E915" s="12" t="s">
        <v>1616</v>
      </c>
      <c r="F915" s="13">
        <v>41549</v>
      </c>
      <c r="G915" s="14">
        <v>-4675.9399999999996</v>
      </c>
    </row>
    <row r="916" spans="1:7" x14ac:dyDescent="0.25">
      <c r="A916" s="1"/>
      <c r="B916" s="10" t="s">
        <v>815</v>
      </c>
      <c r="C916" s="11" t="s">
        <v>816</v>
      </c>
      <c r="D916" s="16"/>
      <c r="E916" s="12" t="s">
        <v>1615</v>
      </c>
      <c r="F916" s="13">
        <v>41549</v>
      </c>
      <c r="G916" s="14">
        <v>-4414.46</v>
      </c>
    </row>
    <row r="917" spans="1:7" ht="25.5" x14ac:dyDescent="0.25">
      <c r="A917" s="1"/>
      <c r="B917" s="10" t="s">
        <v>815</v>
      </c>
      <c r="C917" s="11" t="s">
        <v>816</v>
      </c>
      <c r="D917" s="16"/>
      <c r="E917" s="12" t="s">
        <v>1617</v>
      </c>
      <c r="F917" s="13">
        <v>41549</v>
      </c>
      <c r="G917" s="14">
        <v>-484.52</v>
      </c>
    </row>
    <row r="918" spans="1:7" ht="25.5" x14ac:dyDescent="0.25">
      <c r="A918" s="1"/>
      <c r="B918" s="10" t="s">
        <v>1466</v>
      </c>
      <c r="C918" s="11" t="s">
        <v>1467</v>
      </c>
      <c r="D918" s="16" t="s">
        <v>1618</v>
      </c>
      <c r="E918" s="12" t="s">
        <v>19208</v>
      </c>
      <c r="F918" s="13">
        <v>41549</v>
      </c>
      <c r="G918" s="14">
        <v>-116808.2</v>
      </c>
    </row>
    <row r="919" spans="1:7" ht="25.5" x14ac:dyDescent="0.25">
      <c r="A919" s="1"/>
      <c r="B919" s="10" t="s">
        <v>664</v>
      </c>
      <c r="C919" s="11" t="s">
        <v>665</v>
      </c>
      <c r="D919" s="16" t="s">
        <v>1619</v>
      </c>
      <c r="E919" s="12" t="s">
        <v>1620</v>
      </c>
      <c r="F919" s="13">
        <v>41551</v>
      </c>
      <c r="G919" s="14">
        <v>-5228.57</v>
      </c>
    </row>
    <row r="920" spans="1:7" ht="25.5" x14ac:dyDescent="0.25">
      <c r="A920" s="1"/>
      <c r="B920" s="10" t="s">
        <v>1466</v>
      </c>
      <c r="C920" s="11" t="s">
        <v>1467</v>
      </c>
      <c r="D920" s="16" t="s">
        <v>1624</v>
      </c>
      <c r="E920" s="12" t="s">
        <v>18065</v>
      </c>
      <c r="F920" s="13">
        <v>41551</v>
      </c>
      <c r="G920" s="14">
        <v>-59472</v>
      </c>
    </row>
    <row r="921" spans="1:7" ht="25.5" x14ac:dyDescent="0.25">
      <c r="A921" s="1"/>
      <c r="B921" s="10" t="s">
        <v>1466</v>
      </c>
      <c r="C921" s="11" t="s">
        <v>1467</v>
      </c>
      <c r="D921" s="16" t="s">
        <v>1624</v>
      </c>
      <c r="E921" s="12" t="s">
        <v>1625</v>
      </c>
      <c r="F921" s="13">
        <v>41551</v>
      </c>
      <c r="G921" s="14">
        <v>-59472</v>
      </c>
    </row>
    <row r="922" spans="1:7" x14ac:dyDescent="0.25">
      <c r="A922" s="1"/>
      <c r="B922" s="10" t="s">
        <v>1621</v>
      </c>
      <c r="C922" s="11" t="s">
        <v>1622</v>
      </c>
      <c r="D922" s="16" t="s">
        <v>1623</v>
      </c>
      <c r="E922" s="12" t="s">
        <v>19008</v>
      </c>
      <c r="F922" s="13">
        <v>41551</v>
      </c>
      <c r="G922" s="14">
        <v>-10913.77</v>
      </c>
    </row>
    <row r="923" spans="1:7" x14ac:dyDescent="0.25">
      <c r="A923" s="1"/>
      <c r="B923" s="10" t="s">
        <v>423</v>
      </c>
      <c r="C923" s="11"/>
      <c r="D923" s="11" t="s">
        <v>1628</v>
      </c>
      <c r="E923" s="12" t="s">
        <v>20082</v>
      </c>
      <c r="F923" s="13">
        <v>41554</v>
      </c>
      <c r="G923" s="14">
        <v>-11800</v>
      </c>
    </row>
    <row r="924" spans="1:7" ht="25.5" x14ac:dyDescent="0.25">
      <c r="A924" s="1"/>
      <c r="B924" s="10" t="s">
        <v>815</v>
      </c>
      <c r="C924" s="11" t="s">
        <v>816</v>
      </c>
      <c r="D924" s="11"/>
      <c r="E924" s="12" t="s">
        <v>1627</v>
      </c>
      <c r="F924" s="13">
        <v>41554</v>
      </c>
      <c r="G924" s="14">
        <v>-5634.67</v>
      </c>
    </row>
    <row r="925" spans="1:7" ht="25.5" x14ac:dyDescent="0.25">
      <c r="A925" s="1"/>
      <c r="B925" s="10" t="s">
        <v>815</v>
      </c>
      <c r="C925" s="11" t="s">
        <v>816</v>
      </c>
      <c r="D925" s="11"/>
      <c r="E925" s="12" t="s">
        <v>1626</v>
      </c>
      <c r="F925" s="13">
        <v>41554</v>
      </c>
      <c r="G925" s="14">
        <v>-5319.58</v>
      </c>
    </row>
    <row r="926" spans="1:7" ht="25.5" x14ac:dyDescent="0.25">
      <c r="A926" s="1"/>
      <c r="B926" s="15" t="s">
        <v>815</v>
      </c>
      <c r="C926" s="16" t="s">
        <v>816</v>
      </c>
      <c r="D926" s="16"/>
      <c r="E926" s="18" t="s">
        <v>1630</v>
      </c>
      <c r="F926" s="17">
        <v>41556</v>
      </c>
      <c r="G926" s="14">
        <v>-1854.49</v>
      </c>
    </row>
    <row r="927" spans="1:7" ht="25.5" x14ac:dyDescent="0.25">
      <c r="A927" s="1"/>
      <c r="B927" s="10" t="s">
        <v>815</v>
      </c>
      <c r="C927" s="11" t="s">
        <v>816</v>
      </c>
      <c r="D927" s="11"/>
      <c r="E927" s="12" t="s">
        <v>1629</v>
      </c>
      <c r="F927" s="13">
        <v>41556</v>
      </c>
      <c r="G927" s="14">
        <v>-1750.78</v>
      </c>
    </row>
    <row r="928" spans="1:7" ht="25.5" x14ac:dyDescent="0.25">
      <c r="A928" s="1"/>
      <c r="B928" s="10" t="s">
        <v>815</v>
      </c>
      <c r="C928" s="11" t="s">
        <v>816</v>
      </c>
      <c r="D928" s="16"/>
      <c r="E928" s="12" t="s">
        <v>1632</v>
      </c>
      <c r="F928" s="13">
        <v>41557</v>
      </c>
      <c r="G928" s="14">
        <v>-1953.39</v>
      </c>
    </row>
    <row r="929" spans="1:7" ht="25.5" x14ac:dyDescent="0.25">
      <c r="A929" s="1"/>
      <c r="B929" s="10" t="s">
        <v>815</v>
      </c>
      <c r="C929" s="11" t="s">
        <v>816</v>
      </c>
      <c r="D929" s="11"/>
      <c r="E929" s="12" t="s">
        <v>1631</v>
      </c>
      <c r="F929" s="13">
        <v>41557</v>
      </c>
      <c r="G929" s="14">
        <v>-1844.15</v>
      </c>
    </row>
    <row r="930" spans="1:7" ht="25.5" x14ac:dyDescent="0.25">
      <c r="A930" s="1"/>
      <c r="B930" s="10" t="s">
        <v>815</v>
      </c>
      <c r="C930" s="11" t="s">
        <v>816</v>
      </c>
      <c r="D930" s="11"/>
      <c r="E930" s="12" t="s">
        <v>1634</v>
      </c>
      <c r="F930" s="13">
        <v>41557</v>
      </c>
      <c r="G930" s="14">
        <v>-491</v>
      </c>
    </row>
    <row r="931" spans="1:7" ht="25.5" x14ac:dyDescent="0.25">
      <c r="A931" s="1"/>
      <c r="B931" s="10" t="s">
        <v>815</v>
      </c>
      <c r="C931" s="11" t="s">
        <v>816</v>
      </c>
      <c r="D931" s="11"/>
      <c r="E931" s="12" t="s">
        <v>1633</v>
      </c>
      <c r="F931" s="13">
        <v>41557</v>
      </c>
      <c r="G931" s="14">
        <v>-463.54</v>
      </c>
    </row>
    <row r="932" spans="1:7" ht="25.5" x14ac:dyDescent="0.25">
      <c r="A932" s="1"/>
      <c r="B932" s="10" t="s">
        <v>1635</v>
      </c>
      <c r="C932" s="11" t="s">
        <v>1636</v>
      </c>
      <c r="D932" s="11" t="s">
        <v>1637</v>
      </c>
      <c r="E932" s="12" t="s">
        <v>1638</v>
      </c>
      <c r="F932" s="13">
        <v>41558</v>
      </c>
      <c r="G932" s="14">
        <v>-105601.27</v>
      </c>
    </row>
    <row r="933" spans="1:7" ht="25.5" x14ac:dyDescent="0.25">
      <c r="A933" s="1"/>
      <c r="B933" s="10" t="s">
        <v>815</v>
      </c>
      <c r="C933" s="11" t="s">
        <v>816</v>
      </c>
      <c r="D933" s="11"/>
      <c r="E933" s="12" t="s">
        <v>1641</v>
      </c>
      <c r="F933" s="13">
        <v>41561</v>
      </c>
      <c r="G933" s="14">
        <v>-5481.88</v>
      </c>
    </row>
    <row r="934" spans="1:7" ht="25.5" x14ac:dyDescent="0.25">
      <c r="A934" s="1"/>
      <c r="B934" s="10" t="s">
        <v>815</v>
      </c>
      <c r="C934" s="11" t="s">
        <v>816</v>
      </c>
      <c r="D934" s="11"/>
      <c r="E934" s="12" t="s">
        <v>1642</v>
      </c>
      <c r="F934" s="13">
        <v>41561</v>
      </c>
      <c r="G934" s="14">
        <v>-4188.1499999999996</v>
      </c>
    </row>
    <row r="935" spans="1:7" ht="25.5" x14ac:dyDescent="0.25">
      <c r="A935" s="1"/>
      <c r="B935" s="10" t="s">
        <v>815</v>
      </c>
      <c r="C935" s="11" t="s">
        <v>816</v>
      </c>
      <c r="D935" s="11"/>
      <c r="E935" s="12" t="s">
        <v>1640</v>
      </c>
      <c r="F935" s="13">
        <v>41561</v>
      </c>
      <c r="G935" s="14">
        <v>-1809.18</v>
      </c>
    </row>
    <row r="936" spans="1:7" ht="25.5" x14ac:dyDescent="0.25">
      <c r="A936" s="1"/>
      <c r="B936" s="10" t="s">
        <v>815</v>
      </c>
      <c r="C936" s="11" t="s">
        <v>816</v>
      </c>
      <c r="D936" s="11"/>
      <c r="E936" s="12" t="s">
        <v>1639</v>
      </c>
      <c r="F936" s="13">
        <v>41561</v>
      </c>
      <c r="G936" s="14">
        <v>-1708.01</v>
      </c>
    </row>
    <row r="937" spans="1:7" ht="25.5" x14ac:dyDescent="0.25">
      <c r="A937" s="1"/>
      <c r="B937" s="10" t="s">
        <v>815</v>
      </c>
      <c r="C937" s="11" t="s">
        <v>816</v>
      </c>
      <c r="D937" s="11"/>
      <c r="E937" s="12" t="s">
        <v>1644</v>
      </c>
      <c r="F937" s="13">
        <v>41561</v>
      </c>
      <c r="G937" s="14">
        <v>-892.14</v>
      </c>
    </row>
    <row r="938" spans="1:7" ht="25.5" x14ac:dyDescent="0.25">
      <c r="A938" s="1"/>
      <c r="B938" s="10" t="s">
        <v>815</v>
      </c>
      <c r="C938" s="11" t="s">
        <v>816</v>
      </c>
      <c r="D938" s="16"/>
      <c r="E938" s="12" t="s">
        <v>1643</v>
      </c>
      <c r="F938" s="13">
        <v>41561</v>
      </c>
      <c r="G938" s="14">
        <v>-842.25</v>
      </c>
    </row>
    <row r="939" spans="1:7" x14ac:dyDescent="0.25">
      <c r="A939" s="1"/>
      <c r="B939" s="10" t="s">
        <v>1645</v>
      </c>
      <c r="C939" s="11" t="s">
        <v>1646</v>
      </c>
      <c r="D939" s="16" t="s">
        <v>1647</v>
      </c>
      <c r="E939" s="12" t="s">
        <v>17879</v>
      </c>
      <c r="F939" s="13">
        <v>41561</v>
      </c>
      <c r="G939" s="14">
        <v>-2661652.09</v>
      </c>
    </row>
    <row r="940" spans="1:7" x14ac:dyDescent="0.25">
      <c r="A940" s="1"/>
      <c r="B940" s="10" t="s">
        <v>1645</v>
      </c>
      <c r="C940" s="11" t="s">
        <v>1646</v>
      </c>
      <c r="D940" s="16" t="s">
        <v>1647</v>
      </c>
      <c r="E940" s="12" t="s">
        <v>1647</v>
      </c>
      <c r="F940" s="13">
        <v>41561</v>
      </c>
      <c r="G940" s="14">
        <v>532330.42000000004</v>
      </c>
    </row>
    <row r="941" spans="1:7" ht="25.5" x14ac:dyDescent="0.25">
      <c r="A941" s="1"/>
      <c r="B941" s="10" t="s">
        <v>815</v>
      </c>
      <c r="C941" s="11" t="s">
        <v>816</v>
      </c>
      <c r="D941" s="16"/>
      <c r="E941" s="12" t="s">
        <v>1649</v>
      </c>
      <c r="F941" s="13">
        <v>41562</v>
      </c>
      <c r="G941" s="14">
        <v>-4700.03</v>
      </c>
    </row>
    <row r="942" spans="1:7" ht="25.5" x14ac:dyDescent="0.25">
      <c r="A942" s="1"/>
      <c r="B942" s="10" t="s">
        <v>815</v>
      </c>
      <c r="C942" s="11" t="s">
        <v>816</v>
      </c>
      <c r="D942" s="16"/>
      <c r="E942" s="12" t="s">
        <v>1648</v>
      </c>
      <c r="F942" s="13">
        <v>41562</v>
      </c>
      <c r="G942" s="14">
        <v>-4437.2</v>
      </c>
    </row>
    <row r="943" spans="1:7" ht="25.5" x14ac:dyDescent="0.25">
      <c r="A943" s="1"/>
      <c r="B943" s="10" t="s">
        <v>1466</v>
      </c>
      <c r="C943" s="11" t="s">
        <v>1467</v>
      </c>
      <c r="D943" s="16" t="s">
        <v>1650</v>
      </c>
      <c r="E943" s="12" t="s">
        <v>16697</v>
      </c>
      <c r="F943" s="13">
        <v>41563</v>
      </c>
      <c r="G943" s="14">
        <v>-42952</v>
      </c>
    </row>
    <row r="944" spans="1:7" ht="89.25" x14ac:dyDescent="0.25">
      <c r="A944" s="1"/>
      <c r="B944" s="10" t="s">
        <v>1314</v>
      </c>
      <c r="C944" s="11"/>
      <c r="D944" s="11"/>
      <c r="E944" s="12" t="s">
        <v>1651</v>
      </c>
      <c r="F944" s="13">
        <v>41564</v>
      </c>
      <c r="G944" s="14">
        <v>15300</v>
      </c>
    </row>
    <row r="945" spans="1:7" ht="25.5" x14ac:dyDescent="0.25">
      <c r="A945" s="1"/>
      <c r="B945" s="15" t="s">
        <v>815</v>
      </c>
      <c r="C945" s="16" t="s">
        <v>816</v>
      </c>
      <c r="D945" s="16"/>
      <c r="E945" s="18" t="s">
        <v>1653</v>
      </c>
      <c r="F945" s="17">
        <v>41565</v>
      </c>
      <c r="G945" s="14">
        <v>-5283.68</v>
      </c>
    </row>
    <row r="946" spans="1:7" ht="25.5" x14ac:dyDescent="0.25">
      <c r="A946" s="1"/>
      <c r="B946" s="15" t="s">
        <v>815</v>
      </c>
      <c r="C946" s="16" t="s">
        <v>816</v>
      </c>
      <c r="D946" s="16"/>
      <c r="E946" s="18" t="s">
        <v>1652</v>
      </c>
      <c r="F946" s="17">
        <v>41565</v>
      </c>
      <c r="G946" s="14">
        <v>-4988.2</v>
      </c>
    </row>
    <row r="947" spans="1:7" ht="25.5" x14ac:dyDescent="0.25">
      <c r="A947" s="1"/>
      <c r="B947" s="10" t="s">
        <v>815</v>
      </c>
      <c r="C947" s="11" t="s">
        <v>816</v>
      </c>
      <c r="D947" s="16"/>
      <c r="E947" s="12" t="s">
        <v>1655</v>
      </c>
      <c r="F947" s="13">
        <v>41569</v>
      </c>
      <c r="G947" s="14">
        <v>-608</v>
      </c>
    </row>
    <row r="948" spans="1:7" ht="25.5" x14ac:dyDescent="0.25">
      <c r="A948" s="1"/>
      <c r="B948" s="15" t="s">
        <v>815</v>
      </c>
      <c r="C948" s="16" t="s">
        <v>816</v>
      </c>
      <c r="D948" s="16"/>
      <c r="E948" s="18" t="s">
        <v>1654</v>
      </c>
      <c r="F948" s="17">
        <v>41569</v>
      </c>
      <c r="G948" s="14">
        <v>-574</v>
      </c>
    </row>
    <row r="949" spans="1:7" x14ac:dyDescent="0.25">
      <c r="A949" s="1"/>
      <c r="B949" s="10" t="s">
        <v>1658</v>
      </c>
      <c r="C949" s="11"/>
      <c r="D949" s="11" t="s">
        <v>1659</v>
      </c>
      <c r="E949" s="12" t="s">
        <v>19420</v>
      </c>
      <c r="F949" s="13">
        <v>41571</v>
      </c>
      <c r="G949" s="14">
        <v>-2897485.71</v>
      </c>
    </row>
    <row r="950" spans="1:7" x14ac:dyDescent="0.25">
      <c r="A950" s="1"/>
      <c r="B950" s="10" t="s">
        <v>1656</v>
      </c>
      <c r="C950" s="11"/>
      <c r="D950" s="11" t="s">
        <v>1657</v>
      </c>
      <c r="E950" s="12" t="s">
        <v>9145</v>
      </c>
      <c r="F950" s="13">
        <v>41571</v>
      </c>
      <c r="G950" s="14">
        <v>-773460.77</v>
      </c>
    </row>
    <row r="951" spans="1:7" x14ac:dyDescent="0.25">
      <c r="A951" s="1"/>
      <c r="B951" s="10" t="s">
        <v>1656</v>
      </c>
      <c r="C951" s="11"/>
      <c r="D951" s="11" t="s">
        <v>1657</v>
      </c>
      <c r="E951" s="12" t="s">
        <v>20733</v>
      </c>
      <c r="F951" s="13">
        <v>41571</v>
      </c>
      <c r="G951" s="14">
        <v>181099.55</v>
      </c>
    </row>
    <row r="952" spans="1:7" x14ac:dyDescent="0.25">
      <c r="A952" s="1"/>
      <c r="B952" s="15" t="s">
        <v>1658</v>
      </c>
      <c r="C952" s="16"/>
      <c r="D952" s="16" t="s">
        <v>1659</v>
      </c>
      <c r="E952" s="18" t="s">
        <v>1659</v>
      </c>
      <c r="F952" s="17">
        <v>41571</v>
      </c>
      <c r="G952" s="14">
        <v>579497.14</v>
      </c>
    </row>
    <row r="953" spans="1:7" ht="76.5" x14ac:dyDescent="0.25">
      <c r="A953" s="1"/>
      <c r="B953" s="10" t="s">
        <v>1656</v>
      </c>
      <c r="C953" s="11"/>
      <c r="D953" s="16"/>
      <c r="E953" s="12" t="s">
        <v>1667</v>
      </c>
      <c r="F953" s="13">
        <v>41572</v>
      </c>
      <c r="G953" s="14">
        <v>592361.22</v>
      </c>
    </row>
    <row r="954" spans="1:7" ht="76.5" x14ac:dyDescent="0.25">
      <c r="A954" s="1"/>
      <c r="B954" s="10" t="s">
        <v>1658</v>
      </c>
      <c r="C954" s="11"/>
      <c r="D954" s="16"/>
      <c r="E954" s="12" t="s">
        <v>1668</v>
      </c>
      <c r="F954" s="13">
        <v>41572</v>
      </c>
      <c r="G954" s="14">
        <v>1896566.87</v>
      </c>
    </row>
    <row r="955" spans="1:7" ht="25.5" x14ac:dyDescent="0.25">
      <c r="A955" s="1"/>
      <c r="B955" s="10" t="s">
        <v>1664</v>
      </c>
      <c r="C955" s="11" t="s">
        <v>1665</v>
      </c>
      <c r="D955" s="16" t="s">
        <v>1666</v>
      </c>
      <c r="E955" s="12" t="s">
        <v>17764</v>
      </c>
      <c r="F955" s="13">
        <v>41572</v>
      </c>
      <c r="G955" s="14">
        <v>-59000</v>
      </c>
    </row>
    <row r="956" spans="1:7" ht="25.5" x14ac:dyDescent="0.25">
      <c r="A956" s="1"/>
      <c r="B956" s="10" t="s">
        <v>1660</v>
      </c>
      <c r="C956" s="11" t="s">
        <v>1661</v>
      </c>
      <c r="D956" s="16" t="s">
        <v>1662</v>
      </c>
      <c r="E956" s="12" t="s">
        <v>1663</v>
      </c>
      <c r="F956" s="13">
        <v>41572</v>
      </c>
      <c r="G956" s="14">
        <v>-18880</v>
      </c>
    </row>
    <row r="957" spans="1:7" x14ac:dyDescent="0.25">
      <c r="A957" s="1"/>
      <c r="B957" s="10" t="s">
        <v>1673</v>
      </c>
      <c r="C957" s="11"/>
      <c r="D957" s="16" t="s">
        <v>1674</v>
      </c>
      <c r="E957" s="12" t="s">
        <v>19916</v>
      </c>
      <c r="F957" s="13">
        <v>41575</v>
      </c>
      <c r="G957" s="14">
        <v>-120000</v>
      </c>
    </row>
    <row r="958" spans="1:7" ht="25.5" x14ac:dyDescent="0.25">
      <c r="A958" s="1"/>
      <c r="B958" s="10" t="s">
        <v>1669</v>
      </c>
      <c r="C958" s="11" t="s">
        <v>1670</v>
      </c>
      <c r="D958" s="16" t="s">
        <v>1671</v>
      </c>
      <c r="E958" s="12" t="s">
        <v>1672</v>
      </c>
      <c r="F958" s="13">
        <v>41575</v>
      </c>
      <c r="G958" s="14">
        <v>-47200</v>
      </c>
    </row>
    <row r="959" spans="1:7" ht="25.5" x14ac:dyDescent="0.25">
      <c r="A959" s="1"/>
      <c r="B959" s="10" t="s">
        <v>815</v>
      </c>
      <c r="C959" s="11" t="s">
        <v>816</v>
      </c>
      <c r="D959" s="16"/>
      <c r="E959" s="12" t="s">
        <v>1678</v>
      </c>
      <c r="F959" s="13">
        <v>41576</v>
      </c>
      <c r="G959" s="14">
        <v>-4009.04</v>
      </c>
    </row>
    <row r="960" spans="1:7" ht="25.5" x14ac:dyDescent="0.25">
      <c r="A960" s="1"/>
      <c r="B960" s="10" t="s">
        <v>815</v>
      </c>
      <c r="C960" s="11" t="s">
        <v>816</v>
      </c>
      <c r="D960" s="16"/>
      <c r="E960" s="12" t="s">
        <v>1677</v>
      </c>
      <c r="F960" s="13">
        <v>41576</v>
      </c>
      <c r="G960" s="14">
        <v>-3784.85</v>
      </c>
    </row>
    <row r="961" spans="1:7" ht="25.5" x14ac:dyDescent="0.25">
      <c r="A961" s="1"/>
      <c r="B961" s="10" t="s">
        <v>815</v>
      </c>
      <c r="C961" s="11" t="s">
        <v>816</v>
      </c>
      <c r="D961" s="16"/>
      <c r="E961" s="12" t="s">
        <v>1680</v>
      </c>
      <c r="F961" s="13">
        <v>41576</v>
      </c>
      <c r="G961" s="14">
        <v>-2356</v>
      </c>
    </row>
    <row r="962" spans="1:7" ht="25.5" x14ac:dyDescent="0.25">
      <c r="A962" s="1"/>
      <c r="B962" s="10" t="s">
        <v>815</v>
      </c>
      <c r="C962" s="11" t="s">
        <v>816</v>
      </c>
      <c r="D962" s="16"/>
      <c r="E962" s="12" t="s">
        <v>1679</v>
      </c>
      <c r="F962" s="13">
        <v>41576</v>
      </c>
      <c r="G962" s="14">
        <v>-2224.25</v>
      </c>
    </row>
    <row r="963" spans="1:7" ht="25.5" x14ac:dyDescent="0.25">
      <c r="A963" s="1"/>
      <c r="B963" s="10" t="s">
        <v>815</v>
      </c>
      <c r="C963" s="11" t="s">
        <v>816</v>
      </c>
      <c r="D963" s="16"/>
      <c r="E963" s="12" t="s">
        <v>1676</v>
      </c>
      <c r="F963" s="13">
        <v>41576</v>
      </c>
      <c r="G963" s="14">
        <v>-1272.23</v>
      </c>
    </row>
    <row r="964" spans="1:7" ht="25.5" x14ac:dyDescent="0.25">
      <c r="A964" s="1"/>
      <c r="B964" s="10" t="s">
        <v>815</v>
      </c>
      <c r="C964" s="11" t="s">
        <v>816</v>
      </c>
      <c r="D964" s="11"/>
      <c r="E964" s="12" t="s">
        <v>1675</v>
      </c>
      <c r="F964" s="13">
        <v>41576</v>
      </c>
      <c r="G964" s="14">
        <v>-1201.0999999999999</v>
      </c>
    </row>
    <row r="965" spans="1:7" ht="25.5" x14ac:dyDescent="0.25">
      <c r="A965" s="1"/>
      <c r="B965" s="10" t="s">
        <v>1681</v>
      </c>
      <c r="C965" s="11"/>
      <c r="D965" s="11" t="s">
        <v>1682</v>
      </c>
      <c r="E965" s="12" t="s">
        <v>19338</v>
      </c>
      <c r="F965" s="13">
        <v>41577</v>
      </c>
      <c r="G965" s="14">
        <v>-2378388.92</v>
      </c>
    </row>
    <row r="966" spans="1:7" ht="25.5" x14ac:dyDescent="0.25">
      <c r="A966" s="1"/>
      <c r="B966" s="10" t="s">
        <v>1681</v>
      </c>
      <c r="C966" s="11"/>
      <c r="D966" s="11" t="s">
        <v>1682</v>
      </c>
      <c r="E966" s="12" t="s">
        <v>1682</v>
      </c>
      <c r="F966" s="13">
        <v>41577</v>
      </c>
      <c r="G966" s="14">
        <v>475677.78</v>
      </c>
    </row>
    <row r="967" spans="1:7" ht="25.5" x14ac:dyDescent="0.25">
      <c r="A967" s="1"/>
      <c r="B967" s="10" t="s">
        <v>1683</v>
      </c>
      <c r="C967" s="11" t="s">
        <v>1684</v>
      </c>
      <c r="D967" s="11" t="s">
        <v>1685</v>
      </c>
      <c r="E967" s="12" t="s">
        <v>8956</v>
      </c>
      <c r="F967" s="13">
        <v>41578</v>
      </c>
      <c r="G967" s="14">
        <v>-11328338.02</v>
      </c>
    </row>
    <row r="968" spans="1:7" x14ac:dyDescent="0.25">
      <c r="A968" s="1"/>
      <c r="B968" s="10" t="s">
        <v>1683</v>
      </c>
      <c r="C968" s="11" t="s">
        <v>1684</v>
      </c>
      <c r="D968" s="11"/>
      <c r="E968" s="12" t="s">
        <v>1686</v>
      </c>
      <c r="F968" s="13">
        <v>41578</v>
      </c>
      <c r="G968" s="14">
        <v>5664169.0099999998</v>
      </c>
    </row>
    <row r="969" spans="1:7" ht="25.5" x14ac:dyDescent="0.25">
      <c r="A969" s="1"/>
      <c r="B969" s="10" t="s">
        <v>815</v>
      </c>
      <c r="C969" s="11" t="s">
        <v>816</v>
      </c>
      <c r="D969" s="16"/>
      <c r="E969" s="12" t="s">
        <v>1693</v>
      </c>
      <c r="F969" s="13">
        <v>41579</v>
      </c>
      <c r="G969" s="14">
        <v>-10950.73</v>
      </c>
    </row>
    <row r="970" spans="1:7" x14ac:dyDescent="0.25">
      <c r="A970" s="1"/>
      <c r="B970" s="10" t="s">
        <v>815</v>
      </c>
      <c r="C970" s="11" t="s">
        <v>816</v>
      </c>
      <c r="D970" s="16"/>
      <c r="E970" s="12" t="s">
        <v>1694</v>
      </c>
      <c r="F970" s="13">
        <v>41579</v>
      </c>
      <c r="G970" s="14">
        <v>-10338.35</v>
      </c>
    </row>
    <row r="971" spans="1:7" ht="25.5" x14ac:dyDescent="0.25">
      <c r="A971" s="1"/>
      <c r="B971" s="10" t="s">
        <v>815</v>
      </c>
      <c r="C971" s="11" t="s">
        <v>816</v>
      </c>
      <c r="D971" s="11"/>
      <c r="E971" s="12" t="s">
        <v>1690</v>
      </c>
      <c r="F971" s="13">
        <v>41579</v>
      </c>
      <c r="G971" s="14">
        <v>-8603.2000000000007</v>
      </c>
    </row>
    <row r="972" spans="1:7" ht="25.5" x14ac:dyDescent="0.25">
      <c r="A972" s="1"/>
      <c r="B972" s="10" t="s">
        <v>815</v>
      </c>
      <c r="C972" s="11" t="s">
        <v>816</v>
      </c>
      <c r="D972" s="16"/>
      <c r="E972" s="12" t="s">
        <v>1689</v>
      </c>
      <c r="F972" s="13">
        <v>41579</v>
      </c>
      <c r="G972" s="14">
        <v>-8122.1</v>
      </c>
    </row>
    <row r="973" spans="1:7" ht="25.5" x14ac:dyDescent="0.25">
      <c r="A973" s="1"/>
      <c r="B973" s="10" t="s">
        <v>815</v>
      </c>
      <c r="C973" s="11" t="s">
        <v>816</v>
      </c>
      <c r="D973" s="16"/>
      <c r="E973" s="12" t="s">
        <v>1688</v>
      </c>
      <c r="F973" s="13">
        <v>41579</v>
      </c>
      <c r="G973" s="14">
        <v>-2675.2</v>
      </c>
    </row>
    <row r="974" spans="1:7" ht="25.5" x14ac:dyDescent="0.25">
      <c r="A974" s="1"/>
      <c r="B974" s="10" t="s">
        <v>815</v>
      </c>
      <c r="C974" s="11" t="s">
        <v>816</v>
      </c>
      <c r="D974" s="16"/>
      <c r="E974" s="12" t="s">
        <v>1687</v>
      </c>
      <c r="F974" s="13">
        <v>41579</v>
      </c>
      <c r="G974" s="14">
        <v>-2525.6</v>
      </c>
    </row>
    <row r="975" spans="1:7" x14ac:dyDescent="0.25">
      <c r="A975" s="1"/>
      <c r="B975" s="10" t="s">
        <v>815</v>
      </c>
      <c r="C975" s="11" t="s">
        <v>816</v>
      </c>
      <c r="D975" s="16"/>
      <c r="E975" s="12" t="s">
        <v>1696</v>
      </c>
      <c r="F975" s="13">
        <v>41579</v>
      </c>
      <c r="G975" s="14">
        <v>-1809.18</v>
      </c>
    </row>
    <row r="976" spans="1:7" ht="25.5" x14ac:dyDescent="0.25">
      <c r="A976" s="1"/>
      <c r="B976" s="15" t="s">
        <v>815</v>
      </c>
      <c r="C976" s="16" t="s">
        <v>816</v>
      </c>
      <c r="D976" s="16"/>
      <c r="E976" s="18" t="s">
        <v>1695</v>
      </c>
      <c r="F976" s="17">
        <v>41579</v>
      </c>
      <c r="G976" s="14">
        <v>-1708.01</v>
      </c>
    </row>
    <row r="977" spans="1:7" ht="25.5" x14ac:dyDescent="0.25">
      <c r="A977" s="1"/>
      <c r="B977" s="10" t="s">
        <v>815</v>
      </c>
      <c r="C977" s="11" t="s">
        <v>816</v>
      </c>
      <c r="D977" s="16"/>
      <c r="E977" s="12" t="s">
        <v>1698</v>
      </c>
      <c r="F977" s="13">
        <v>41579</v>
      </c>
      <c r="G977" s="14">
        <v>-1363.44</v>
      </c>
    </row>
    <row r="978" spans="1:7" ht="25.5" x14ac:dyDescent="0.25">
      <c r="A978" s="1"/>
      <c r="B978" s="15" t="s">
        <v>815</v>
      </c>
      <c r="C978" s="16" t="s">
        <v>816</v>
      </c>
      <c r="D978" s="16"/>
      <c r="E978" s="18" t="s">
        <v>1697</v>
      </c>
      <c r="F978" s="17">
        <v>41579</v>
      </c>
      <c r="G978" s="14">
        <v>-1287.2</v>
      </c>
    </row>
    <row r="979" spans="1:7" ht="25.5" x14ac:dyDescent="0.25">
      <c r="A979" s="1"/>
      <c r="B979" s="10" t="s">
        <v>815</v>
      </c>
      <c r="C979" s="11" t="s">
        <v>816</v>
      </c>
      <c r="D979" s="16"/>
      <c r="E979" s="12" t="s">
        <v>1692</v>
      </c>
      <c r="F979" s="13">
        <v>41579</v>
      </c>
      <c r="G979" s="14">
        <v>-904.59</v>
      </c>
    </row>
    <row r="980" spans="1:7" ht="25.5" x14ac:dyDescent="0.25">
      <c r="A980" s="1"/>
      <c r="B980" s="10" t="s">
        <v>815</v>
      </c>
      <c r="C980" s="11" t="s">
        <v>816</v>
      </c>
      <c r="D980" s="16"/>
      <c r="E980" s="12" t="s">
        <v>1691</v>
      </c>
      <c r="F980" s="13">
        <v>41579</v>
      </c>
      <c r="G980" s="14">
        <v>-854</v>
      </c>
    </row>
    <row r="981" spans="1:7" x14ac:dyDescent="0.25">
      <c r="A981" s="1"/>
      <c r="B981" s="10" t="s">
        <v>1699</v>
      </c>
      <c r="C981" s="11"/>
      <c r="D981" s="16" t="s">
        <v>1700</v>
      </c>
      <c r="E981" s="12" t="s">
        <v>16883</v>
      </c>
      <c r="F981" s="13">
        <v>41583</v>
      </c>
      <c r="G981" s="14">
        <v>-5694763.96</v>
      </c>
    </row>
    <row r="982" spans="1:7" x14ac:dyDescent="0.25">
      <c r="A982" s="1"/>
      <c r="B982" s="10" t="s">
        <v>1701</v>
      </c>
      <c r="C982" s="11"/>
      <c r="D982" s="16" t="s">
        <v>1702</v>
      </c>
      <c r="E982" s="12" t="s">
        <v>19879</v>
      </c>
      <c r="F982" s="13">
        <v>41585</v>
      </c>
      <c r="G982" s="14">
        <v>-59400</v>
      </c>
    </row>
    <row r="983" spans="1:7" ht="25.5" x14ac:dyDescent="0.25">
      <c r="A983" s="1"/>
      <c r="B983" s="10" t="s">
        <v>815</v>
      </c>
      <c r="C983" s="11" t="s">
        <v>816</v>
      </c>
      <c r="D983" s="16"/>
      <c r="E983" s="12" t="s">
        <v>1704</v>
      </c>
      <c r="F983" s="13">
        <v>41589</v>
      </c>
      <c r="G983" s="14">
        <v>-1565.09</v>
      </c>
    </row>
    <row r="984" spans="1:7" ht="25.5" x14ac:dyDescent="0.25">
      <c r="A984" s="1"/>
      <c r="B984" s="10" t="s">
        <v>815</v>
      </c>
      <c r="C984" s="11" t="s">
        <v>816</v>
      </c>
      <c r="D984" s="16"/>
      <c r="E984" s="12" t="s">
        <v>1703</v>
      </c>
      <c r="F984" s="13">
        <v>41589</v>
      </c>
      <c r="G984" s="14">
        <v>-1477.56</v>
      </c>
    </row>
    <row r="985" spans="1:7" ht="25.5" x14ac:dyDescent="0.25">
      <c r="A985" s="1"/>
      <c r="B985" s="10" t="s">
        <v>815</v>
      </c>
      <c r="C985" s="11" t="s">
        <v>816</v>
      </c>
      <c r="D985" s="11"/>
      <c r="E985" s="12" t="s">
        <v>1708</v>
      </c>
      <c r="F985" s="13">
        <v>41589</v>
      </c>
      <c r="G985" s="14">
        <v>-1447.59</v>
      </c>
    </row>
    <row r="986" spans="1:7" ht="25.5" x14ac:dyDescent="0.25">
      <c r="A986" s="1"/>
      <c r="B986" s="10" t="s">
        <v>815</v>
      </c>
      <c r="C986" s="11" t="s">
        <v>816</v>
      </c>
      <c r="D986" s="11"/>
      <c r="E986" s="12" t="s">
        <v>1707</v>
      </c>
      <c r="F986" s="13">
        <v>41589</v>
      </c>
      <c r="G986" s="14">
        <v>-1366.63</v>
      </c>
    </row>
    <row r="987" spans="1:7" ht="25.5" x14ac:dyDescent="0.25">
      <c r="A987" s="1"/>
      <c r="B987" s="10" t="s">
        <v>815</v>
      </c>
      <c r="C987" s="11" t="s">
        <v>816</v>
      </c>
      <c r="D987" s="16"/>
      <c r="E987" s="12" t="s">
        <v>1706</v>
      </c>
      <c r="F987" s="13">
        <v>41589</v>
      </c>
      <c r="G987" s="14">
        <v>-904.59</v>
      </c>
    </row>
    <row r="988" spans="1:7" ht="25.5" x14ac:dyDescent="0.25">
      <c r="A988" s="1"/>
      <c r="B988" s="10" t="s">
        <v>815</v>
      </c>
      <c r="C988" s="11" t="s">
        <v>816</v>
      </c>
      <c r="D988" s="16"/>
      <c r="E988" s="12" t="s">
        <v>1705</v>
      </c>
      <c r="F988" s="13">
        <v>41589</v>
      </c>
      <c r="G988" s="14">
        <v>-854</v>
      </c>
    </row>
    <row r="989" spans="1:7" x14ac:dyDescent="0.25">
      <c r="A989" s="1"/>
      <c r="B989" s="10" t="s">
        <v>1314</v>
      </c>
      <c r="C989" s="11"/>
      <c r="D989" s="11" t="s">
        <v>1709</v>
      </c>
      <c r="E989" s="12" t="s">
        <v>19452</v>
      </c>
      <c r="F989" s="13">
        <v>41592</v>
      </c>
      <c r="G989" s="14">
        <v>-20060</v>
      </c>
    </row>
    <row r="990" spans="1:7" x14ac:dyDescent="0.25">
      <c r="A990" s="1"/>
      <c r="B990" s="10" t="s">
        <v>423</v>
      </c>
      <c r="C990" s="11"/>
      <c r="D990" s="16" t="s">
        <v>1710</v>
      </c>
      <c r="E990" s="12" t="s">
        <v>19452</v>
      </c>
      <c r="F990" s="13">
        <v>41592</v>
      </c>
      <c r="G990" s="14">
        <v>-11800</v>
      </c>
    </row>
    <row r="991" spans="1:7" ht="89.25" x14ac:dyDescent="0.25">
      <c r="A991" s="1"/>
      <c r="B991" s="10" t="s">
        <v>1314</v>
      </c>
      <c r="C991" s="11"/>
      <c r="D991" s="11"/>
      <c r="E991" s="12" t="s">
        <v>1719</v>
      </c>
      <c r="F991" s="13">
        <v>41593</v>
      </c>
      <c r="G991" s="14">
        <v>15300</v>
      </c>
    </row>
    <row r="992" spans="1:7" ht="25.5" x14ac:dyDescent="0.25">
      <c r="A992" s="1"/>
      <c r="B992" s="10" t="s">
        <v>815</v>
      </c>
      <c r="C992" s="11" t="s">
        <v>816</v>
      </c>
      <c r="D992" s="16"/>
      <c r="E992" s="12" t="s">
        <v>1712</v>
      </c>
      <c r="F992" s="13">
        <v>41593</v>
      </c>
      <c r="G992" s="14">
        <v>-2128</v>
      </c>
    </row>
    <row r="993" spans="1:7" ht="25.5" x14ac:dyDescent="0.25">
      <c r="A993" s="1"/>
      <c r="B993" s="10" t="s">
        <v>815</v>
      </c>
      <c r="C993" s="11" t="s">
        <v>816</v>
      </c>
      <c r="D993" s="16"/>
      <c r="E993" s="12" t="s">
        <v>1711</v>
      </c>
      <c r="F993" s="13">
        <v>41593</v>
      </c>
      <c r="G993" s="14">
        <v>-2009</v>
      </c>
    </row>
    <row r="994" spans="1:7" ht="25.5" x14ac:dyDescent="0.25">
      <c r="A994" s="1"/>
      <c r="B994" s="10" t="s">
        <v>815</v>
      </c>
      <c r="C994" s="11" t="s">
        <v>816</v>
      </c>
      <c r="D994" s="16"/>
      <c r="E994" s="12" t="s">
        <v>1716</v>
      </c>
      <c r="F994" s="13">
        <v>41593</v>
      </c>
      <c r="G994" s="14">
        <v>-1363.44</v>
      </c>
    </row>
    <row r="995" spans="1:7" ht="25.5" x14ac:dyDescent="0.25">
      <c r="A995" s="1"/>
      <c r="B995" s="10" t="s">
        <v>815</v>
      </c>
      <c r="C995" s="11" t="s">
        <v>816</v>
      </c>
      <c r="D995" s="16"/>
      <c r="E995" s="12" t="s">
        <v>1714</v>
      </c>
      <c r="F995" s="13">
        <v>41593</v>
      </c>
      <c r="G995" s="14">
        <v>-1287.2</v>
      </c>
    </row>
    <row r="996" spans="1:7" ht="25.5" x14ac:dyDescent="0.25">
      <c r="A996" s="1"/>
      <c r="B996" s="10" t="s">
        <v>815</v>
      </c>
      <c r="C996" s="11" t="s">
        <v>816</v>
      </c>
      <c r="D996" s="11"/>
      <c r="E996" s="12" t="s">
        <v>1715</v>
      </c>
      <c r="F996" s="13">
        <v>41593</v>
      </c>
      <c r="G996" s="14">
        <v>-904.59</v>
      </c>
    </row>
    <row r="997" spans="1:7" ht="25.5" x14ac:dyDescent="0.25">
      <c r="A997" s="1"/>
      <c r="B997" s="15" t="s">
        <v>815</v>
      </c>
      <c r="C997" s="16" t="s">
        <v>816</v>
      </c>
      <c r="D997" s="16"/>
      <c r="E997" s="18" t="s">
        <v>1713</v>
      </c>
      <c r="F997" s="17">
        <v>41593</v>
      </c>
      <c r="G997" s="14">
        <v>-854</v>
      </c>
    </row>
    <row r="998" spans="1:7" x14ac:dyDescent="0.25">
      <c r="A998" s="1"/>
      <c r="B998" s="10" t="s">
        <v>815</v>
      </c>
      <c r="C998" s="11" t="s">
        <v>816</v>
      </c>
      <c r="D998" s="11"/>
      <c r="E998" s="12" t="s">
        <v>1717</v>
      </c>
      <c r="F998" s="13">
        <v>41593</v>
      </c>
      <c r="G998" s="14">
        <v>-471.96</v>
      </c>
    </row>
    <row r="999" spans="1:7" ht="25.5" x14ac:dyDescent="0.25">
      <c r="A999" s="1"/>
      <c r="B999" s="10" t="s">
        <v>815</v>
      </c>
      <c r="C999" s="11" t="s">
        <v>816</v>
      </c>
      <c r="D999" s="11"/>
      <c r="E999" s="12" t="s">
        <v>1718</v>
      </c>
      <c r="F999" s="13">
        <v>41593</v>
      </c>
      <c r="G999" s="14">
        <v>-445.57</v>
      </c>
    </row>
    <row r="1000" spans="1:7" x14ac:dyDescent="0.25">
      <c r="A1000" s="1"/>
      <c r="B1000" s="15" t="s">
        <v>1325</v>
      </c>
      <c r="C1000" s="16" t="s">
        <v>1326</v>
      </c>
      <c r="D1000" s="16" t="s">
        <v>1720</v>
      </c>
      <c r="E1000" s="18" t="s">
        <v>19338</v>
      </c>
      <c r="F1000" s="17">
        <v>41596</v>
      </c>
      <c r="G1000" s="14">
        <v>-3442621.75</v>
      </c>
    </row>
    <row r="1001" spans="1:7" x14ac:dyDescent="0.25">
      <c r="A1001" s="1"/>
      <c r="B1001" s="10" t="s">
        <v>1325</v>
      </c>
      <c r="C1001" s="11" t="s">
        <v>1326</v>
      </c>
      <c r="D1001" s="16" t="s">
        <v>1720</v>
      </c>
      <c r="E1001" s="12" t="s">
        <v>1720</v>
      </c>
      <c r="F1001" s="13">
        <v>41596</v>
      </c>
      <c r="G1001" s="14">
        <v>688524.35</v>
      </c>
    </row>
    <row r="1002" spans="1:7" ht="25.5" x14ac:dyDescent="0.25">
      <c r="A1002" s="1"/>
      <c r="B1002" s="10" t="s">
        <v>815</v>
      </c>
      <c r="C1002" s="11" t="s">
        <v>816</v>
      </c>
      <c r="D1002" s="16"/>
      <c r="E1002" s="12" t="s">
        <v>1726</v>
      </c>
      <c r="F1002" s="13">
        <v>41598</v>
      </c>
      <c r="G1002" s="14">
        <v>-940.76</v>
      </c>
    </row>
    <row r="1003" spans="1:7" ht="25.5" x14ac:dyDescent="0.25">
      <c r="A1003" s="1"/>
      <c r="B1003" s="10" t="s">
        <v>815</v>
      </c>
      <c r="C1003" s="11" t="s">
        <v>816</v>
      </c>
      <c r="D1003" s="11"/>
      <c r="E1003" s="12" t="s">
        <v>1725</v>
      </c>
      <c r="F1003" s="13">
        <v>41598</v>
      </c>
      <c r="G1003" s="14">
        <v>-888.15</v>
      </c>
    </row>
    <row r="1004" spans="1:7" ht="25.5" x14ac:dyDescent="0.25">
      <c r="A1004" s="1"/>
      <c r="B1004" s="10" t="s">
        <v>815</v>
      </c>
      <c r="C1004" s="11" t="s">
        <v>816</v>
      </c>
      <c r="D1004" s="11"/>
      <c r="E1004" s="12" t="s">
        <v>1723</v>
      </c>
      <c r="F1004" s="13">
        <v>41598</v>
      </c>
      <c r="G1004" s="14">
        <v>-723.67</v>
      </c>
    </row>
    <row r="1005" spans="1:7" ht="25.5" x14ac:dyDescent="0.25">
      <c r="A1005" s="1"/>
      <c r="B1005" s="15" t="s">
        <v>815</v>
      </c>
      <c r="C1005" s="16" t="s">
        <v>816</v>
      </c>
      <c r="D1005" s="16"/>
      <c r="E1005" s="18" t="s">
        <v>1724</v>
      </c>
      <c r="F1005" s="17">
        <v>41598</v>
      </c>
      <c r="G1005" s="14">
        <v>-683.2</v>
      </c>
    </row>
    <row r="1006" spans="1:7" ht="25.5" x14ac:dyDescent="0.25">
      <c r="A1006" s="1"/>
      <c r="B1006" s="10" t="s">
        <v>815</v>
      </c>
      <c r="C1006" s="11" t="s">
        <v>816</v>
      </c>
      <c r="D1006" s="16"/>
      <c r="E1006" s="12" t="s">
        <v>1721</v>
      </c>
      <c r="F1006" s="13">
        <v>41598</v>
      </c>
      <c r="G1006" s="14">
        <v>-367.35</v>
      </c>
    </row>
    <row r="1007" spans="1:7" ht="25.5" x14ac:dyDescent="0.25">
      <c r="A1007" s="1"/>
      <c r="B1007" s="10" t="s">
        <v>815</v>
      </c>
      <c r="C1007" s="11" t="s">
        <v>816</v>
      </c>
      <c r="D1007" s="16"/>
      <c r="E1007" s="12" t="s">
        <v>1722</v>
      </c>
      <c r="F1007" s="13">
        <v>41598</v>
      </c>
      <c r="G1007" s="14">
        <v>-346.8</v>
      </c>
    </row>
    <row r="1008" spans="1:7" ht="25.5" x14ac:dyDescent="0.25">
      <c r="A1008" s="1"/>
      <c r="B1008" s="10" t="s">
        <v>1355</v>
      </c>
      <c r="C1008" s="11" t="s">
        <v>1356</v>
      </c>
      <c r="D1008" s="16" t="s">
        <v>1727</v>
      </c>
      <c r="E1008" s="12" t="s">
        <v>19275</v>
      </c>
      <c r="F1008" s="13">
        <v>41598</v>
      </c>
      <c r="G1008" s="14">
        <v>-58730</v>
      </c>
    </row>
    <row r="1009" spans="1:7" x14ac:dyDescent="0.25">
      <c r="A1009" s="1"/>
      <c r="B1009" s="10" t="s">
        <v>1730</v>
      </c>
      <c r="C1009" s="11"/>
      <c r="D1009" s="11" t="s">
        <v>1731</v>
      </c>
      <c r="E1009" s="12" t="s">
        <v>19322</v>
      </c>
      <c r="F1009" s="13">
        <v>41599</v>
      </c>
      <c r="G1009" s="14">
        <v>-108000</v>
      </c>
    </row>
    <row r="1010" spans="1:7" ht="25.5" x14ac:dyDescent="0.25">
      <c r="A1010" s="1"/>
      <c r="B1010" s="15" t="s">
        <v>815</v>
      </c>
      <c r="C1010" s="16" t="s">
        <v>816</v>
      </c>
      <c r="D1010" s="16"/>
      <c r="E1010" s="18" t="s">
        <v>1729</v>
      </c>
      <c r="F1010" s="17">
        <v>41599</v>
      </c>
      <c r="G1010" s="14">
        <v>-491</v>
      </c>
    </row>
    <row r="1011" spans="1:7" x14ac:dyDescent="0.25">
      <c r="A1011" s="1"/>
      <c r="B1011" s="10" t="s">
        <v>815</v>
      </c>
      <c r="C1011" s="11" t="s">
        <v>816</v>
      </c>
      <c r="D1011" s="16"/>
      <c r="E1011" s="12" t="s">
        <v>1728</v>
      </c>
      <c r="F1011" s="13">
        <v>41599</v>
      </c>
      <c r="G1011" s="14">
        <v>-463.54</v>
      </c>
    </row>
    <row r="1012" spans="1:7" x14ac:dyDescent="0.25">
      <c r="A1012" s="1"/>
      <c r="B1012" s="15" t="s">
        <v>1732</v>
      </c>
      <c r="C1012" s="16"/>
      <c r="D1012" s="16" t="s">
        <v>1733</v>
      </c>
      <c r="E1012" s="18" t="s">
        <v>18150</v>
      </c>
      <c r="F1012" s="17">
        <v>41600</v>
      </c>
      <c r="G1012" s="14">
        <v>-1767555.23</v>
      </c>
    </row>
    <row r="1013" spans="1:7" x14ac:dyDescent="0.25">
      <c r="A1013" s="1"/>
      <c r="B1013" s="10" t="s">
        <v>1748</v>
      </c>
      <c r="C1013" s="11"/>
      <c r="D1013" s="16" t="s">
        <v>1749</v>
      </c>
      <c r="E1013" s="12" t="s">
        <v>1737</v>
      </c>
      <c r="F1013" s="13">
        <v>41603</v>
      </c>
      <c r="G1013" s="14">
        <v>-370202.35</v>
      </c>
    </row>
    <row r="1014" spans="1:7" x14ac:dyDescent="0.25">
      <c r="A1014" s="1"/>
      <c r="B1014" s="10" t="s">
        <v>1752</v>
      </c>
      <c r="C1014" s="11"/>
      <c r="D1014" s="16" t="s">
        <v>1753</v>
      </c>
      <c r="E1014" s="12" t="s">
        <v>1737</v>
      </c>
      <c r="F1014" s="13">
        <v>41603</v>
      </c>
      <c r="G1014" s="14">
        <v>-289561.55</v>
      </c>
    </row>
    <row r="1015" spans="1:7" x14ac:dyDescent="0.25">
      <c r="A1015" s="1"/>
      <c r="B1015" s="10" t="s">
        <v>1742</v>
      </c>
      <c r="C1015" s="11"/>
      <c r="D1015" s="16" t="s">
        <v>1743</v>
      </c>
      <c r="E1015" s="12" t="s">
        <v>1737</v>
      </c>
      <c r="F1015" s="13">
        <v>41603</v>
      </c>
      <c r="G1015" s="14">
        <v>-270107.48</v>
      </c>
    </row>
    <row r="1016" spans="1:7" x14ac:dyDescent="0.25">
      <c r="A1016" s="1"/>
      <c r="B1016" s="10" t="s">
        <v>1738</v>
      </c>
      <c r="C1016" s="11"/>
      <c r="D1016" s="16" t="s">
        <v>1739</v>
      </c>
      <c r="E1016" s="12" t="s">
        <v>1737</v>
      </c>
      <c r="F1016" s="13">
        <v>41603</v>
      </c>
      <c r="G1016" s="14">
        <v>-227041.99</v>
      </c>
    </row>
    <row r="1017" spans="1:7" x14ac:dyDescent="0.25">
      <c r="A1017" s="1"/>
      <c r="B1017" s="10" t="s">
        <v>1744</v>
      </c>
      <c r="C1017" s="11"/>
      <c r="D1017" s="16" t="s">
        <v>1745</v>
      </c>
      <c r="E1017" s="12" t="s">
        <v>1737</v>
      </c>
      <c r="F1017" s="13">
        <v>41603</v>
      </c>
      <c r="G1017" s="14">
        <v>-148280.39000000001</v>
      </c>
    </row>
    <row r="1018" spans="1:7" x14ac:dyDescent="0.25">
      <c r="A1018" s="1"/>
      <c r="B1018" s="10" t="s">
        <v>1740</v>
      </c>
      <c r="C1018" s="11"/>
      <c r="D1018" s="16" t="s">
        <v>1741</v>
      </c>
      <c r="E1018" s="12" t="s">
        <v>1737</v>
      </c>
      <c r="F1018" s="13">
        <v>41603</v>
      </c>
      <c r="G1018" s="14">
        <v>-99251.92</v>
      </c>
    </row>
    <row r="1019" spans="1:7" x14ac:dyDescent="0.25">
      <c r="A1019" s="1"/>
      <c r="B1019" s="10" t="s">
        <v>1754</v>
      </c>
      <c r="C1019" s="11"/>
      <c r="D1019" s="16" t="s">
        <v>1755</v>
      </c>
      <c r="E1019" s="12" t="s">
        <v>1737</v>
      </c>
      <c r="F1019" s="13">
        <v>41603</v>
      </c>
      <c r="G1019" s="14">
        <v>-96750</v>
      </c>
    </row>
    <row r="1020" spans="1:7" x14ac:dyDescent="0.25">
      <c r="A1020" s="1"/>
      <c r="B1020" s="10" t="s">
        <v>1750</v>
      </c>
      <c r="C1020" s="11"/>
      <c r="D1020" s="16" t="s">
        <v>1751</v>
      </c>
      <c r="E1020" s="12" t="s">
        <v>1737</v>
      </c>
      <c r="F1020" s="13">
        <v>41603</v>
      </c>
      <c r="G1020" s="14">
        <v>-76428.56</v>
      </c>
    </row>
    <row r="1021" spans="1:7" x14ac:dyDescent="0.25">
      <c r="A1021" s="1"/>
      <c r="B1021" s="10" t="s">
        <v>1758</v>
      </c>
      <c r="C1021" s="11"/>
      <c r="D1021" s="16" t="s">
        <v>1759</v>
      </c>
      <c r="E1021" s="12" t="s">
        <v>1737</v>
      </c>
      <c r="F1021" s="13">
        <v>41603</v>
      </c>
      <c r="G1021" s="14">
        <v>-24012.34</v>
      </c>
    </row>
    <row r="1022" spans="1:7" x14ac:dyDescent="0.25">
      <c r="A1022" s="1"/>
      <c r="B1022" s="10" t="s">
        <v>1756</v>
      </c>
      <c r="C1022" s="11"/>
      <c r="D1022" s="16" t="s">
        <v>1757</v>
      </c>
      <c r="E1022" s="12" t="s">
        <v>1737</v>
      </c>
      <c r="F1022" s="13">
        <v>41603</v>
      </c>
      <c r="G1022" s="14">
        <v>-13808.38</v>
      </c>
    </row>
    <row r="1023" spans="1:7" x14ac:dyDescent="0.25">
      <c r="A1023" s="1"/>
      <c r="B1023" s="10" t="s">
        <v>1746</v>
      </c>
      <c r="C1023" s="11"/>
      <c r="D1023" s="16" t="s">
        <v>1747</v>
      </c>
      <c r="E1023" s="12" t="s">
        <v>1737</v>
      </c>
      <c r="F1023" s="13">
        <v>41603</v>
      </c>
      <c r="G1023" s="14">
        <v>-7083.99</v>
      </c>
    </row>
    <row r="1024" spans="1:7" x14ac:dyDescent="0.25">
      <c r="A1024" s="1"/>
      <c r="B1024" s="10" t="s">
        <v>1735</v>
      </c>
      <c r="C1024" s="11"/>
      <c r="D1024" s="16" t="s">
        <v>1736</v>
      </c>
      <c r="E1024" s="12" t="s">
        <v>1737</v>
      </c>
      <c r="F1024" s="13">
        <v>41603</v>
      </c>
      <c r="G1024" s="14">
        <v>-6398.15</v>
      </c>
    </row>
    <row r="1025" spans="1:7" ht="25.5" x14ac:dyDescent="0.25">
      <c r="A1025" s="1"/>
      <c r="B1025" s="15" t="s">
        <v>1664</v>
      </c>
      <c r="C1025" s="16" t="s">
        <v>1665</v>
      </c>
      <c r="D1025" s="16" t="s">
        <v>1734</v>
      </c>
      <c r="E1025" s="18" t="s">
        <v>17765</v>
      </c>
      <c r="F1025" s="17">
        <v>41603</v>
      </c>
      <c r="G1025" s="14">
        <v>-59000</v>
      </c>
    </row>
    <row r="1026" spans="1:7" x14ac:dyDescent="0.25">
      <c r="A1026" s="1"/>
      <c r="B1026" s="10" t="s">
        <v>1760</v>
      </c>
      <c r="C1026" s="11" t="s">
        <v>1761</v>
      </c>
      <c r="D1026" s="16" t="s">
        <v>1762</v>
      </c>
      <c r="E1026" s="12" t="s">
        <v>19888</v>
      </c>
      <c r="F1026" s="13">
        <v>41603</v>
      </c>
      <c r="G1026" s="14">
        <v>-17302191.609999999</v>
      </c>
    </row>
    <row r="1027" spans="1:7" x14ac:dyDescent="0.25">
      <c r="A1027" s="1"/>
      <c r="B1027" s="10" t="s">
        <v>1763</v>
      </c>
      <c r="C1027" s="11"/>
      <c r="D1027" s="11" t="s">
        <v>1764</v>
      </c>
      <c r="E1027" s="12" t="s">
        <v>1765</v>
      </c>
      <c r="F1027" s="13">
        <v>41604</v>
      </c>
      <c r="G1027" s="14">
        <v>-9446.24</v>
      </c>
    </row>
    <row r="1028" spans="1:7" x14ac:dyDescent="0.25">
      <c r="A1028" s="1"/>
      <c r="B1028" s="10" t="s">
        <v>1773</v>
      </c>
      <c r="C1028" s="11"/>
      <c r="D1028" s="11" t="s">
        <v>1774</v>
      </c>
      <c r="E1028" s="12" t="s">
        <v>1772</v>
      </c>
      <c r="F1028" s="13">
        <v>41605</v>
      </c>
      <c r="G1028" s="14">
        <v>-134529.41</v>
      </c>
    </row>
    <row r="1029" spans="1:7" x14ac:dyDescent="0.25">
      <c r="A1029" s="1"/>
      <c r="B1029" s="15" t="s">
        <v>1779</v>
      </c>
      <c r="C1029" s="16"/>
      <c r="D1029" s="16" t="s">
        <v>1780</v>
      </c>
      <c r="E1029" s="18" t="s">
        <v>1772</v>
      </c>
      <c r="F1029" s="17">
        <v>41605</v>
      </c>
      <c r="G1029" s="14">
        <v>-131610.95000000001</v>
      </c>
    </row>
    <row r="1030" spans="1:7" x14ac:dyDescent="0.25">
      <c r="A1030" s="1"/>
      <c r="B1030" s="10" t="s">
        <v>1770</v>
      </c>
      <c r="C1030" s="11"/>
      <c r="D1030" s="16" t="s">
        <v>1771</v>
      </c>
      <c r="E1030" s="12" t="s">
        <v>1772</v>
      </c>
      <c r="F1030" s="13">
        <v>41605</v>
      </c>
      <c r="G1030" s="14">
        <v>-51984.31</v>
      </c>
    </row>
    <row r="1031" spans="1:7" x14ac:dyDescent="0.25">
      <c r="A1031" s="1"/>
      <c r="B1031" s="15" t="s">
        <v>1777</v>
      </c>
      <c r="C1031" s="16"/>
      <c r="D1031" s="16" t="s">
        <v>1778</v>
      </c>
      <c r="E1031" s="18" t="s">
        <v>1772</v>
      </c>
      <c r="F1031" s="17">
        <v>41605</v>
      </c>
      <c r="G1031" s="14">
        <v>-50386.239999999998</v>
      </c>
    </row>
    <row r="1032" spans="1:7" x14ac:dyDescent="0.25">
      <c r="A1032" s="1"/>
      <c r="B1032" s="10" t="s">
        <v>1775</v>
      </c>
      <c r="C1032" s="11"/>
      <c r="D1032" s="16" t="s">
        <v>1776</v>
      </c>
      <c r="E1032" s="12" t="s">
        <v>1772</v>
      </c>
      <c r="F1032" s="13">
        <v>41605</v>
      </c>
      <c r="G1032" s="14">
        <v>-15995.39</v>
      </c>
    </row>
    <row r="1033" spans="1:7" ht="25.5" x14ac:dyDescent="0.25">
      <c r="A1033" s="1"/>
      <c r="B1033" s="10" t="s">
        <v>1355</v>
      </c>
      <c r="C1033" s="11" t="s">
        <v>1356</v>
      </c>
      <c r="D1033" s="16" t="s">
        <v>1766</v>
      </c>
      <c r="E1033" s="12" t="s">
        <v>1767</v>
      </c>
      <c r="F1033" s="13">
        <v>41605</v>
      </c>
      <c r="G1033" s="14">
        <v>-75400</v>
      </c>
    </row>
    <row r="1034" spans="1:7" ht="25.5" x14ac:dyDescent="0.25">
      <c r="A1034" s="1"/>
      <c r="B1034" s="10" t="s">
        <v>1355</v>
      </c>
      <c r="C1034" s="11" t="s">
        <v>1356</v>
      </c>
      <c r="D1034" s="16" t="s">
        <v>1768</v>
      </c>
      <c r="E1034" s="12" t="s">
        <v>1769</v>
      </c>
      <c r="F1034" s="13">
        <v>41605</v>
      </c>
      <c r="G1034" s="14">
        <v>-26200</v>
      </c>
    </row>
    <row r="1035" spans="1:7" x14ac:dyDescent="0.25">
      <c r="A1035" s="1"/>
      <c r="B1035" s="10" t="s">
        <v>1781</v>
      </c>
      <c r="C1035" s="11"/>
      <c r="D1035" s="11" t="s">
        <v>1782</v>
      </c>
      <c r="E1035" s="12" t="s">
        <v>1765</v>
      </c>
      <c r="F1035" s="13">
        <v>41606</v>
      </c>
      <c r="G1035" s="14">
        <v>-45268.74</v>
      </c>
    </row>
    <row r="1036" spans="1:7" x14ac:dyDescent="0.25">
      <c r="A1036" s="1"/>
      <c r="B1036" s="15" t="s">
        <v>1793</v>
      </c>
      <c r="C1036" s="16"/>
      <c r="D1036" s="16" t="s">
        <v>1794</v>
      </c>
      <c r="E1036" s="18" t="s">
        <v>1765</v>
      </c>
      <c r="F1036" s="17">
        <v>41606</v>
      </c>
      <c r="G1036" s="14">
        <v>-37592.959999999999</v>
      </c>
    </row>
    <row r="1037" spans="1:7" x14ac:dyDescent="0.25">
      <c r="A1037" s="1"/>
      <c r="B1037" s="10" t="s">
        <v>1789</v>
      </c>
      <c r="C1037" s="11"/>
      <c r="D1037" s="16" t="s">
        <v>1790</v>
      </c>
      <c r="E1037" s="12" t="s">
        <v>1765</v>
      </c>
      <c r="F1037" s="13">
        <v>41606</v>
      </c>
      <c r="G1037" s="14">
        <v>-32672.18</v>
      </c>
    </row>
    <row r="1038" spans="1:7" x14ac:dyDescent="0.25">
      <c r="A1038" s="1"/>
      <c r="B1038" s="10" t="s">
        <v>1791</v>
      </c>
      <c r="C1038" s="11"/>
      <c r="D1038" s="16" t="s">
        <v>1792</v>
      </c>
      <c r="E1038" s="12" t="s">
        <v>1765</v>
      </c>
      <c r="F1038" s="13">
        <v>41606</v>
      </c>
      <c r="G1038" s="14">
        <v>-32672.18</v>
      </c>
    </row>
    <row r="1039" spans="1:7" x14ac:dyDescent="0.25">
      <c r="A1039" s="1"/>
      <c r="B1039" s="10" t="s">
        <v>1795</v>
      </c>
      <c r="C1039" s="11"/>
      <c r="D1039" s="16" t="s">
        <v>1796</v>
      </c>
      <c r="E1039" s="12" t="s">
        <v>1765</v>
      </c>
      <c r="F1039" s="13">
        <v>41606</v>
      </c>
      <c r="G1039" s="14">
        <v>-29565.52</v>
      </c>
    </row>
    <row r="1040" spans="1:7" x14ac:dyDescent="0.25">
      <c r="A1040" s="1"/>
      <c r="B1040" s="10" t="s">
        <v>1783</v>
      </c>
      <c r="C1040" s="11"/>
      <c r="D1040" s="16" t="s">
        <v>1784</v>
      </c>
      <c r="E1040" s="12" t="s">
        <v>1765</v>
      </c>
      <c r="F1040" s="13">
        <v>41606</v>
      </c>
      <c r="G1040" s="14">
        <v>-27554.68</v>
      </c>
    </row>
    <row r="1041" spans="1:7" x14ac:dyDescent="0.25">
      <c r="A1041" s="1"/>
      <c r="B1041" s="10" t="s">
        <v>474</v>
      </c>
      <c r="C1041" s="11"/>
      <c r="D1041" s="16" t="s">
        <v>1797</v>
      </c>
      <c r="E1041" s="12" t="s">
        <v>1765</v>
      </c>
      <c r="F1041" s="13">
        <v>41606</v>
      </c>
      <c r="G1041" s="14">
        <v>-25414.6</v>
      </c>
    </row>
    <row r="1042" spans="1:7" x14ac:dyDescent="0.25">
      <c r="A1042" s="1"/>
      <c r="B1042" s="10" t="s">
        <v>1798</v>
      </c>
      <c r="C1042" s="11"/>
      <c r="D1042" s="16" t="s">
        <v>1799</v>
      </c>
      <c r="E1042" s="12" t="s">
        <v>1765</v>
      </c>
      <c r="F1042" s="13">
        <v>41606</v>
      </c>
      <c r="G1042" s="14">
        <v>-19220.72</v>
      </c>
    </row>
    <row r="1043" spans="1:7" x14ac:dyDescent="0.25">
      <c r="A1043" s="1"/>
      <c r="B1043" s="10" t="s">
        <v>1800</v>
      </c>
      <c r="C1043" s="11"/>
      <c r="D1043" s="16" t="s">
        <v>1801</v>
      </c>
      <c r="E1043" s="12" t="s">
        <v>1765</v>
      </c>
      <c r="F1043" s="13">
        <v>41606</v>
      </c>
      <c r="G1043" s="14">
        <v>-16346.24</v>
      </c>
    </row>
    <row r="1044" spans="1:7" x14ac:dyDescent="0.25">
      <c r="A1044" s="1"/>
      <c r="B1044" s="10" t="s">
        <v>1785</v>
      </c>
      <c r="C1044" s="11"/>
      <c r="D1044" s="16" t="s">
        <v>1786</v>
      </c>
      <c r="E1044" s="12" t="s">
        <v>1765</v>
      </c>
      <c r="F1044" s="13">
        <v>41606</v>
      </c>
      <c r="G1044" s="14">
        <v>-14536.23</v>
      </c>
    </row>
    <row r="1045" spans="1:7" x14ac:dyDescent="0.25">
      <c r="A1045" s="1"/>
      <c r="B1045" s="10" t="s">
        <v>1787</v>
      </c>
      <c r="C1045" s="11"/>
      <c r="D1045" s="16" t="s">
        <v>1788</v>
      </c>
      <c r="E1045" s="12" t="s">
        <v>1765</v>
      </c>
      <c r="F1045" s="13">
        <v>41606</v>
      </c>
      <c r="G1045" s="14">
        <v>-7084.68</v>
      </c>
    </row>
    <row r="1046" spans="1:7" x14ac:dyDescent="0.25">
      <c r="A1046" s="1"/>
      <c r="B1046" s="10" t="s">
        <v>1802</v>
      </c>
      <c r="C1046" s="11"/>
      <c r="D1046" s="11" t="s">
        <v>1803</v>
      </c>
      <c r="E1046" s="12" t="s">
        <v>1804</v>
      </c>
      <c r="F1046" s="13">
        <v>41606</v>
      </c>
      <c r="G1046" s="14">
        <v>-161500</v>
      </c>
    </row>
    <row r="1047" spans="1:7" x14ac:dyDescent="0.25">
      <c r="A1047" s="1"/>
      <c r="B1047" s="15" t="s">
        <v>1807</v>
      </c>
      <c r="C1047" s="16"/>
      <c r="D1047" s="16" t="s">
        <v>1808</v>
      </c>
      <c r="E1047" s="18" t="s">
        <v>1765</v>
      </c>
      <c r="F1047" s="17">
        <v>41607</v>
      </c>
      <c r="G1047" s="14">
        <v>-48526.8</v>
      </c>
    </row>
    <row r="1048" spans="1:7" ht="25.5" x14ac:dyDescent="0.25">
      <c r="A1048" s="1"/>
      <c r="B1048" s="10" t="s">
        <v>1813</v>
      </c>
      <c r="C1048" s="11"/>
      <c r="D1048" s="16" t="s">
        <v>1814</v>
      </c>
      <c r="E1048" s="12" t="s">
        <v>19803</v>
      </c>
      <c r="F1048" s="13">
        <v>41607</v>
      </c>
      <c r="G1048" s="14">
        <v>-5600000</v>
      </c>
    </row>
    <row r="1049" spans="1:7" x14ac:dyDescent="0.25">
      <c r="A1049" s="1"/>
      <c r="B1049" s="10" t="s">
        <v>1809</v>
      </c>
      <c r="C1049" s="11"/>
      <c r="D1049" s="16" t="s">
        <v>1810</v>
      </c>
      <c r="E1049" s="12" t="s">
        <v>19545</v>
      </c>
      <c r="F1049" s="13">
        <v>41607</v>
      </c>
      <c r="G1049" s="14">
        <v>-3860629.66</v>
      </c>
    </row>
    <row r="1050" spans="1:7" x14ac:dyDescent="0.25">
      <c r="A1050" s="1"/>
      <c r="B1050" s="10" t="s">
        <v>1811</v>
      </c>
      <c r="C1050" s="11"/>
      <c r="D1050" s="16" t="s">
        <v>1812</v>
      </c>
      <c r="E1050" s="12" t="s">
        <v>19682</v>
      </c>
      <c r="F1050" s="13">
        <v>41607</v>
      </c>
      <c r="G1050" s="14">
        <v>-910000</v>
      </c>
    </row>
    <row r="1051" spans="1:7" ht="25.5" x14ac:dyDescent="0.25">
      <c r="A1051" s="1"/>
      <c r="B1051" s="10" t="s">
        <v>815</v>
      </c>
      <c r="C1051" s="11" t="s">
        <v>816</v>
      </c>
      <c r="D1051" s="11"/>
      <c r="E1051" s="12" t="s">
        <v>1805</v>
      </c>
      <c r="F1051" s="13">
        <v>41607</v>
      </c>
      <c r="G1051" s="14">
        <v>-7055.82</v>
      </c>
    </row>
    <row r="1052" spans="1:7" ht="25.5" x14ac:dyDescent="0.25">
      <c r="A1052" s="1"/>
      <c r="B1052" s="10" t="s">
        <v>815</v>
      </c>
      <c r="C1052" s="11" t="s">
        <v>816</v>
      </c>
      <c r="D1052" s="16"/>
      <c r="E1052" s="12" t="s">
        <v>1806</v>
      </c>
      <c r="F1052" s="13">
        <v>41607</v>
      </c>
      <c r="G1052" s="14">
        <v>-6027.78</v>
      </c>
    </row>
    <row r="1053" spans="1:7" x14ac:dyDescent="0.25">
      <c r="A1053" s="1"/>
      <c r="B1053" s="15" t="s">
        <v>1818</v>
      </c>
      <c r="C1053" s="16" t="s">
        <v>1819</v>
      </c>
      <c r="D1053" s="16" t="s">
        <v>1820</v>
      </c>
      <c r="E1053" s="18" t="s">
        <v>19093</v>
      </c>
      <c r="F1053" s="17">
        <v>41608</v>
      </c>
      <c r="G1053" s="14">
        <v>-59000</v>
      </c>
    </row>
    <row r="1054" spans="1:7" x14ac:dyDescent="0.25">
      <c r="A1054" s="1"/>
      <c r="B1054" s="10" t="s">
        <v>1815</v>
      </c>
      <c r="C1054" s="11" t="s">
        <v>1816</v>
      </c>
      <c r="D1054" s="11" t="s">
        <v>1817</v>
      </c>
      <c r="E1054" s="12" t="s">
        <v>17765</v>
      </c>
      <c r="F1054" s="13">
        <v>41608</v>
      </c>
      <c r="G1054" s="14">
        <v>-29500</v>
      </c>
    </row>
    <row r="1055" spans="1:7" x14ac:dyDescent="0.25">
      <c r="A1055" s="1"/>
      <c r="B1055" s="10" t="s">
        <v>1821</v>
      </c>
      <c r="C1055" s="11"/>
      <c r="D1055" s="16" t="s">
        <v>1822</v>
      </c>
      <c r="E1055" s="12" t="s">
        <v>17793</v>
      </c>
      <c r="F1055" s="13">
        <v>41610</v>
      </c>
      <c r="G1055" s="14">
        <v>-24218</v>
      </c>
    </row>
    <row r="1056" spans="1:7" ht="25.5" x14ac:dyDescent="0.25">
      <c r="A1056" s="1"/>
      <c r="B1056" s="10" t="s">
        <v>1823</v>
      </c>
      <c r="C1056" s="11" t="s">
        <v>1824</v>
      </c>
      <c r="D1056" s="16">
        <v>688782</v>
      </c>
      <c r="E1056" s="12" t="s">
        <v>1825</v>
      </c>
      <c r="F1056" s="13">
        <v>41610</v>
      </c>
      <c r="G1056" s="14">
        <v>-5585.22</v>
      </c>
    </row>
    <row r="1057" spans="1:7" x14ac:dyDescent="0.25">
      <c r="A1057" s="1"/>
      <c r="B1057" s="10" t="s">
        <v>1844</v>
      </c>
      <c r="C1057" s="11"/>
      <c r="D1057" s="11" t="s">
        <v>1845</v>
      </c>
      <c r="E1057" s="12" t="s">
        <v>1846</v>
      </c>
      <c r="F1057" s="13">
        <v>41611</v>
      </c>
      <c r="G1057" s="14">
        <v>-34794.78</v>
      </c>
    </row>
    <row r="1058" spans="1:7" ht="25.5" x14ac:dyDescent="0.25">
      <c r="A1058" s="1"/>
      <c r="B1058" s="10" t="s">
        <v>1841</v>
      </c>
      <c r="C1058" s="11"/>
      <c r="D1058" s="11" t="s">
        <v>1842</v>
      </c>
      <c r="E1058" s="12" t="s">
        <v>1843</v>
      </c>
      <c r="F1058" s="13">
        <v>41611</v>
      </c>
      <c r="G1058" s="14">
        <v>-31315.3</v>
      </c>
    </row>
    <row r="1059" spans="1:7" ht="25.5" x14ac:dyDescent="0.25">
      <c r="A1059" s="1"/>
      <c r="B1059" s="10" t="s">
        <v>1838</v>
      </c>
      <c r="C1059" s="11"/>
      <c r="D1059" s="11" t="s">
        <v>1839</v>
      </c>
      <c r="E1059" s="12" t="s">
        <v>1840</v>
      </c>
      <c r="F1059" s="13">
        <v>41611</v>
      </c>
      <c r="G1059" s="14">
        <v>-23216.52</v>
      </c>
    </row>
    <row r="1060" spans="1:7" x14ac:dyDescent="0.25">
      <c r="A1060" s="1"/>
      <c r="B1060" s="10" t="s">
        <v>1836</v>
      </c>
      <c r="C1060" s="11"/>
      <c r="D1060" s="11"/>
      <c r="E1060" s="12" t="s">
        <v>1837</v>
      </c>
      <c r="F1060" s="13">
        <v>41611</v>
      </c>
      <c r="G1060" s="14">
        <v>-4679.5</v>
      </c>
    </row>
    <row r="1061" spans="1:7" x14ac:dyDescent="0.25">
      <c r="A1061" s="1"/>
      <c r="B1061" s="10" t="s">
        <v>1658</v>
      </c>
      <c r="C1061" s="11"/>
      <c r="D1061" s="11" t="s">
        <v>1847</v>
      </c>
      <c r="E1061" s="12" t="s">
        <v>1848</v>
      </c>
      <c r="F1061" s="13">
        <v>41611</v>
      </c>
      <c r="G1061" s="14">
        <v>296079.52</v>
      </c>
    </row>
    <row r="1062" spans="1:7" ht="25.5" x14ac:dyDescent="0.25">
      <c r="A1062" s="1"/>
      <c r="B1062" s="10" t="s">
        <v>815</v>
      </c>
      <c r="C1062" s="11" t="s">
        <v>816</v>
      </c>
      <c r="D1062" s="11"/>
      <c r="E1062" s="12" t="s">
        <v>1831</v>
      </c>
      <c r="F1062" s="13">
        <v>41611</v>
      </c>
      <c r="G1062" s="14">
        <v>-5745.6</v>
      </c>
    </row>
    <row r="1063" spans="1:7" ht="25.5" x14ac:dyDescent="0.25">
      <c r="A1063" s="1"/>
      <c r="B1063" s="10" t="s">
        <v>815</v>
      </c>
      <c r="C1063" s="11" t="s">
        <v>816</v>
      </c>
      <c r="D1063" s="11"/>
      <c r="E1063" s="12" t="s">
        <v>1830</v>
      </c>
      <c r="F1063" s="13">
        <v>41611</v>
      </c>
      <c r="G1063" s="14">
        <v>-5424.3</v>
      </c>
    </row>
    <row r="1064" spans="1:7" ht="25.5" x14ac:dyDescent="0.25">
      <c r="A1064" s="1"/>
      <c r="B1064" s="10" t="s">
        <v>815</v>
      </c>
      <c r="C1064" s="11" t="s">
        <v>816</v>
      </c>
      <c r="D1064" s="11"/>
      <c r="E1064" s="12" t="s">
        <v>1827</v>
      </c>
      <c r="F1064" s="13">
        <v>41611</v>
      </c>
      <c r="G1064" s="14">
        <v>-2871.09</v>
      </c>
    </row>
    <row r="1065" spans="1:7" ht="25.5" x14ac:dyDescent="0.25">
      <c r="A1065" s="1"/>
      <c r="B1065" s="15" t="s">
        <v>815</v>
      </c>
      <c r="C1065" s="16" t="s">
        <v>816</v>
      </c>
      <c r="D1065" s="16"/>
      <c r="E1065" s="18" t="s">
        <v>1826</v>
      </c>
      <c r="F1065" s="17">
        <v>41611</v>
      </c>
      <c r="G1065" s="14">
        <v>-2710.54</v>
      </c>
    </row>
    <row r="1066" spans="1:7" ht="25.5" x14ac:dyDescent="0.25">
      <c r="A1066" s="1"/>
      <c r="B1066" s="15" t="s">
        <v>815</v>
      </c>
      <c r="C1066" s="16" t="s">
        <v>816</v>
      </c>
      <c r="D1066" s="16"/>
      <c r="E1066" s="18" t="s">
        <v>1829</v>
      </c>
      <c r="F1066" s="17">
        <v>41611</v>
      </c>
      <c r="G1066" s="14">
        <v>-2553.6</v>
      </c>
    </row>
    <row r="1067" spans="1:7" ht="25.5" x14ac:dyDescent="0.25">
      <c r="A1067" s="1"/>
      <c r="B1067" s="10" t="s">
        <v>815</v>
      </c>
      <c r="C1067" s="11" t="s">
        <v>816</v>
      </c>
      <c r="D1067" s="11"/>
      <c r="E1067" s="12" t="s">
        <v>1828</v>
      </c>
      <c r="F1067" s="13">
        <v>41611</v>
      </c>
      <c r="G1067" s="14">
        <v>-2410.8000000000002</v>
      </c>
    </row>
    <row r="1068" spans="1:7" ht="25.5" x14ac:dyDescent="0.25">
      <c r="A1068" s="1"/>
      <c r="B1068" s="10" t="s">
        <v>815</v>
      </c>
      <c r="C1068" s="11" t="s">
        <v>816</v>
      </c>
      <c r="D1068" s="11"/>
      <c r="E1068" s="12" t="s">
        <v>1833</v>
      </c>
      <c r="F1068" s="13">
        <v>41611</v>
      </c>
      <c r="G1068" s="14">
        <v>-2219.1999999999998</v>
      </c>
    </row>
    <row r="1069" spans="1:7" x14ac:dyDescent="0.25">
      <c r="A1069" s="1"/>
      <c r="B1069" s="10" t="s">
        <v>815</v>
      </c>
      <c r="C1069" s="11" t="s">
        <v>816</v>
      </c>
      <c r="D1069" s="11"/>
      <c r="E1069" s="12" t="s">
        <v>1832</v>
      </c>
      <c r="F1069" s="13">
        <v>41611</v>
      </c>
      <c r="G1069" s="14">
        <v>-2095.1</v>
      </c>
    </row>
    <row r="1070" spans="1:7" ht="25.5" x14ac:dyDescent="0.25">
      <c r="A1070" s="1"/>
      <c r="B1070" s="10" t="s">
        <v>1427</v>
      </c>
      <c r="C1070" s="11" t="s">
        <v>1428</v>
      </c>
      <c r="D1070" s="11" t="s">
        <v>1834</v>
      </c>
      <c r="E1070" s="12" t="s">
        <v>1835</v>
      </c>
      <c r="F1070" s="13">
        <v>41611</v>
      </c>
      <c r="G1070" s="14">
        <v>-261280</v>
      </c>
    </row>
    <row r="1071" spans="1:7" ht="25.5" x14ac:dyDescent="0.25">
      <c r="A1071" s="1"/>
      <c r="B1071" s="10" t="s">
        <v>1855</v>
      </c>
      <c r="C1071" s="11"/>
      <c r="D1071" s="11" t="s">
        <v>1856</v>
      </c>
      <c r="E1071" s="12" t="s">
        <v>1857</v>
      </c>
      <c r="F1071" s="13">
        <v>41612</v>
      </c>
      <c r="G1071" s="14">
        <v>-28615.71</v>
      </c>
    </row>
    <row r="1072" spans="1:7" x14ac:dyDescent="0.25">
      <c r="A1072" s="1"/>
      <c r="B1072" s="15" t="s">
        <v>1673</v>
      </c>
      <c r="C1072" s="16"/>
      <c r="D1072" s="16" t="s">
        <v>1858</v>
      </c>
      <c r="E1072" s="18" t="s">
        <v>19915</v>
      </c>
      <c r="F1072" s="17">
        <v>41612</v>
      </c>
      <c r="G1072" s="14">
        <v>-80000</v>
      </c>
    </row>
    <row r="1073" spans="1:7" x14ac:dyDescent="0.25">
      <c r="A1073" s="1"/>
      <c r="B1073" s="15" t="s">
        <v>815</v>
      </c>
      <c r="C1073" s="16" t="s">
        <v>816</v>
      </c>
      <c r="D1073" s="16"/>
      <c r="E1073" s="18" t="s">
        <v>1850</v>
      </c>
      <c r="F1073" s="17">
        <v>41612</v>
      </c>
      <c r="G1073" s="14">
        <v>-2897.05</v>
      </c>
    </row>
    <row r="1074" spans="1:7" x14ac:dyDescent="0.25">
      <c r="A1074" s="1"/>
      <c r="B1074" s="10" t="s">
        <v>815</v>
      </c>
      <c r="C1074" s="11" t="s">
        <v>816</v>
      </c>
      <c r="D1074" s="11"/>
      <c r="E1074" s="12" t="s">
        <v>1849</v>
      </c>
      <c r="F1074" s="13">
        <v>41612</v>
      </c>
      <c r="G1074" s="14">
        <v>-2735.04</v>
      </c>
    </row>
    <row r="1075" spans="1:7" x14ac:dyDescent="0.25">
      <c r="A1075" s="1"/>
      <c r="B1075" s="15" t="s">
        <v>815</v>
      </c>
      <c r="C1075" s="16" t="s">
        <v>816</v>
      </c>
      <c r="D1075" s="16"/>
      <c r="E1075" s="18" t="s">
        <v>1854</v>
      </c>
      <c r="F1075" s="17">
        <v>41612</v>
      </c>
      <c r="G1075" s="14">
        <v>-1809.18</v>
      </c>
    </row>
    <row r="1076" spans="1:7" x14ac:dyDescent="0.25">
      <c r="A1076" s="1"/>
      <c r="B1076" s="15" t="s">
        <v>815</v>
      </c>
      <c r="C1076" s="16" t="s">
        <v>816</v>
      </c>
      <c r="D1076" s="16"/>
      <c r="E1076" s="18" t="s">
        <v>1853</v>
      </c>
      <c r="F1076" s="17">
        <v>41612</v>
      </c>
      <c r="G1076" s="14">
        <v>-1708.01</v>
      </c>
    </row>
    <row r="1077" spans="1:7" ht="25.5" x14ac:dyDescent="0.25">
      <c r="A1077" s="1"/>
      <c r="B1077" s="10" t="s">
        <v>815</v>
      </c>
      <c r="C1077" s="11" t="s">
        <v>816</v>
      </c>
      <c r="D1077" s="11"/>
      <c r="E1077" s="12" t="s">
        <v>1852</v>
      </c>
      <c r="F1077" s="13">
        <v>41612</v>
      </c>
      <c r="G1077" s="14">
        <v>-1272.24</v>
      </c>
    </row>
    <row r="1078" spans="1:7" ht="25.5" x14ac:dyDescent="0.25">
      <c r="A1078" s="1"/>
      <c r="B1078" s="10" t="s">
        <v>815</v>
      </c>
      <c r="C1078" s="11" t="s">
        <v>816</v>
      </c>
      <c r="D1078" s="11"/>
      <c r="E1078" s="12" t="s">
        <v>1851</v>
      </c>
      <c r="F1078" s="13">
        <v>41612</v>
      </c>
      <c r="G1078" s="14">
        <v>-1201.0999999999999</v>
      </c>
    </row>
    <row r="1079" spans="1:7" x14ac:dyDescent="0.25">
      <c r="A1079" s="1"/>
      <c r="B1079" s="15" t="s">
        <v>815</v>
      </c>
      <c r="C1079" s="16" t="s">
        <v>816</v>
      </c>
      <c r="D1079" s="16"/>
      <c r="E1079" s="18" t="s">
        <v>1864</v>
      </c>
      <c r="F1079" s="17">
        <v>41613</v>
      </c>
      <c r="G1079" s="14">
        <v>-2432</v>
      </c>
    </row>
    <row r="1080" spans="1:7" x14ac:dyDescent="0.25">
      <c r="A1080" s="1"/>
      <c r="B1080" s="10" t="s">
        <v>815</v>
      </c>
      <c r="C1080" s="11" t="s">
        <v>816</v>
      </c>
      <c r="D1080" s="11"/>
      <c r="E1080" s="12" t="s">
        <v>1863</v>
      </c>
      <c r="F1080" s="13">
        <v>41613</v>
      </c>
      <c r="G1080" s="14">
        <v>-2296</v>
      </c>
    </row>
    <row r="1081" spans="1:7" ht="25.5" x14ac:dyDescent="0.25">
      <c r="A1081" s="1"/>
      <c r="B1081" s="10" t="s">
        <v>815</v>
      </c>
      <c r="C1081" s="11" t="s">
        <v>816</v>
      </c>
      <c r="D1081" s="11"/>
      <c r="E1081" s="12" t="s">
        <v>1860</v>
      </c>
      <c r="F1081" s="13">
        <v>41613</v>
      </c>
      <c r="G1081" s="14">
        <v>-1933.74</v>
      </c>
    </row>
    <row r="1082" spans="1:7" x14ac:dyDescent="0.25">
      <c r="A1082" s="1"/>
      <c r="B1082" s="10" t="s">
        <v>815</v>
      </c>
      <c r="C1082" s="11" t="s">
        <v>816</v>
      </c>
      <c r="D1082" s="11"/>
      <c r="E1082" s="12" t="s">
        <v>1859</v>
      </c>
      <c r="F1082" s="13">
        <v>41613</v>
      </c>
      <c r="G1082" s="14">
        <v>-1825.61</v>
      </c>
    </row>
    <row r="1083" spans="1:7" x14ac:dyDescent="0.25">
      <c r="A1083" s="1"/>
      <c r="B1083" s="10" t="s">
        <v>815</v>
      </c>
      <c r="C1083" s="11" t="s">
        <v>816</v>
      </c>
      <c r="D1083" s="11"/>
      <c r="E1083" s="12" t="s">
        <v>1862</v>
      </c>
      <c r="F1083" s="13">
        <v>41613</v>
      </c>
      <c r="G1083" s="14">
        <v>-1809.18</v>
      </c>
    </row>
    <row r="1084" spans="1:7" x14ac:dyDescent="0.25">
      <c r="A1084" s="1"/>
      <c r="B1084" s="10" t="s">
        <v>815</v>
      </c>
      <c r="C1084" s="11" t="s">
        <v>816</v>
      </c>
      <c r="D1084" s="11"/>
      <c r="E1084" s="12" t="s">
        <v>1861</v>
      </c>
      <c r="F1084" s="13">
        <v>41613</v>
      </c>
      <c r="G1084" s="14">
        <v>-1708.01</v>
      </c>
    </row>
    <row r="1085" spans="1:7" ht="25.5" x14ac:dyDescent="0.25">
      <c r="A1085" s="1"/>
      <c r="B1085" s="10" t="s">
        <v>815</v>
      </c>
      <c r="C1085" s="11" t="s">
        <v>816</v>
      </c>
      <c r="D1085" s="11"/>
      <c r="E1085" s="12" t="s">
        <v>1866</v>
      </c>
      <c r="F1085" s="13">
        <v>41613</v>
      </c>
      <c r="G1085" s="14">
        <v>-1695.98</v>
      </c>
    </row>
    <row r="1086" spans="1:7" x14ac:dyDescent="0.25">
      <c r="A1086" s="1"/>
      <c r="B1086" s="15" t="s">
        <v>815</v>
      </c>
      <c r="C1086" s="16" t="s">
        <v>816</v>
      </c>
      <c r="D1086" s="16"/>
      <c r="E1086" s="18" t="s">
        <v>1865</v>
      </c>
      <c r="F1086" s="17">
        <v>41613</v>
      </c>
      <c r="G1086" s="14">
        <v>-1601.14</v>
      </c>
    </row>
    <row r="1087" spans="1:7" ht="25.5" x14ac:dyDescent="0.25">
      <c r="A1087" s="1"/>
      <c r="B1087" s="10" t="s">
        <v>764</v>
      </c>
      <c r="C1087" s="11"/>
      <c r="D1087" s="16" t="s">
        <v>1875</v>
      </c>
      <c r="E1087" s="12" t="s">
        <v>1876</v>
      </c>
      <c r="F1087" s="13">
        <v>41614</v>
      </c>
      <c r="G1087" s="14">
        <v>-20700</v>
      </c>
    </row>
    <row r="1088" spans="1:7" ht="25.5" x14ac:dyDescent="0.25">
      <c r="A1088" s="1"/>
      <c r="B1088" s="10" t="s">
        <v>1867</v>
      </c>
      <c r="C1088" s="11" t="s">
        <v>10777</v>
      </c>
      <c r="D1088" s="19" t="s">
        <v>1868</v>
      </c>
      <c r="E1088" s="20" t="s">
        <v>18786</v>
      </c>
      <c r="F1088" s="13">
        <v>41614</v>
      </c>
      <c r="G1088" s="14">
        <v>-59000</v>
      </c>
    </row>
    <row r="1089" spans="1:7" ht="25.5" x14ac:dyDescent="0.25">
      <c r="A1089" s="1"/>
      <c r="B1089" s="10" t="s">
        <v>815</v>
      </c>
      <c r="C1089" s="11" t="s">
        <v>816</v>
      </c>
      <c r="D1089" s="11"/>
      <c r="E1089" s="12" t="s">
        <v>1874</v>
      </c>
      <c r="F1089" s="13">
        <v>41614</v>
      </c>
      <c r="G1089" s="14">
        <v>-1020325.82</v>
      </c>
    </row>
    <row r="1090" spans="1:7" ht="25.5" x14ac:dyDescent="0.25">
      <c r="A1090" s="1"/>
      <c r="B1090" s="10" t="s">
        <v>815</v>
      </c>
      <c r="C1090" s="11" t="s">
        <v>816</v>
      </c>
      <c r="D1090" s="11"/>
      <c r="E1090" s="12" t="s">
        <v>1873</v>
      </c>
      <c r="F1090" s="13">
        <v>41614</v>
      </c>
      <c r="G1090" s="14">
        <v>-963268.13</v>
      </c>
    </row>
    <row r="1091" spans="1:7" ht="25.5" x14ac:dyDescent="0.25">
      <c r="A1091" s="1"/>
      <c r="B1091" s="10" t="s">
        <v>815</v>
      </c>
      <c r="C1091" s="11" t="s">
        <v>816</v>
      </c>
      <c r="D1091" s="11"/>
      <c r="E1091" s="12" t="s">
        <v>1871</v>
      </c>
      <c r="F1091" s="13">
        <v>41614</v>
      </c>
      <c r="G1091" s="14">
        <v>-4803.2</v>
      </c>
    </row>
    <row r="1092" spans="1:7" x14ac:dyDescent="0.25">
      <c r="A1092" s="1"/>
      <c r="B1092" s="10" t="s">
        <v>815</v>
      </c>
      <c r="C1092" s="11" t="s">
        <v>816</v>
      </c>
      <c r="D1092" s="11"/>
      <c r="E1092" s="12" t="s">
        <v>1872</v>
      </c>
      <c r="F1092" s="13">
        <v>41614</v>
      </c>
      <c r="G1092" s="14">
        <v>-4534.6000000000004</v>
      </c>
    </row>
    <row r="1093" spans="1:7" x14ac:dyDescent="0.25">
      <c r="A1093" s="1"/>
      <c r="B1093" s="10" t="s">
        <v>815</v>
      </c>
      <c r="C1093" s="11" t="s">
        <v>816</v>
      </c>
      <c r="D1093" s="11"/>
      <c r="E1093" s="12" t="s">
        <v>1869</v>
      </c>
      <c r="F1093" s="13">
        <v>41614</v>
      </c>
      <c r="G1093" s="14">
        <v>-2940.52</v>
      </c>
    </row>
    <row r="1094" spans="1:7" x14ac:dyDescent="0.25">
      <c r="A1094" s="1"/>
      <c r="B1094" s="10" t="s">
        <v>815</v>
      </c>
      <c r="C1094" s="11" t="s">
        <v>816</v>
      </c>
      <c r="D1094" s="16"/>
      <c r="E1094" s="12" t="s">
        <v>1870</v>
      </c>
      <c r="F1094" s="13">
        <v>41614</v>
      </c>
      <c r="G1094" s="14">
        <v>-2776.08</v>
      </c>
    </row>
    <row r="1095" spans="1:7" ht="25.5" x14ac:dyDescent="0.25">
      <c r="A1095" s="1"/>
      <c r="B1095" s="10" t="s">
        <v>1877</v>
      </c>
      <c r="C1095" s="11"/>
      <c r="D1095" s="11" t="s">
        <v>1878</v>
      </c>
      <c r="E1095" s="12" t="s">
        <v>1879</v>
      </c>
      <c r="F1095" s="13">
        <v>41615</v>
      </c>
      <c r="G1095" s="14">
        <v>-24015.48</v>
      </c>
    </row>
    <row r="1096" spans="1:7" ht="25.5" x14ac:dyDescent="0.25">
      <c r="A1096" s="1"/>
      <c r="B1096" s="10" t="s">
        <v>1883</v>
      </c>
      <c r="C1096" s="11"/>
      <c r="D1096" s="11" t="s">
        <v>1884</v>
      </c>
      <c r="E1096" s="12" t="s">
        <v>1885</v>
      </c>
      <c r="F1096" s="13">
        <v>41615</v>
      </c>
      <c r="G1096" s="14">
        <v>-24015.48</v>
      </c>
    </row>
    <row r="1097" spans="1:7" ht="25.5" x14ac:dyDescent="0.25">
      <c r="A1097" s="1"/>
      <c r="B1097" s="10" t="s">
        <v>1880</v>
      </c>
      <c r="C1097" s="11"/>
      <c r="D1097" s="11" t="s">
        <v>1881</v>
      </c>
      <c r="E1097" s="12" t="s">
        <v>1882</v>
      </c>
      <c r="F1097" s="13">
        <v>41615</v>
      </c>
      <c r="G1097" s="14">
        <v>-19750.66</v>
      </c>
    </row>
    <row r="1098" spans="1:7" ht="25.5" x14ac:dyDescent="0.25">
      <c r="A1098" s="1"/>
      <c r="B1098" s="10" t="s">
        <v>1888</v>
      </c>
      <c r="C1098" s="11"/>
      <c r="D1098" s="11" t="s">
        <v>1889</v>
      </c>
      <c r="E1098" s="12" t="s">
        <v>9133</v>
      </c>
      <c r="F1098" s="13">
        <v>41616</v>
      </c>
      <c r="G1098" s="14">
        <v>-13647881.369999999</v>
      </c>
    </row>
    <row r="1099" spans="1:7" x14ac:dyDescent="0.25">
      <c r="A1099" s="1"/>
      <c r="B1099" s="10" t="s">
        <v>1886</v>
      </c>
      <c r="C1099" s="11"/>
      <c r="D1099" s="11"/>
      <c r="E1099" s="12" t="s">
        <v>20734</v>
      </c>
      <c r="F1099" s="13">
        <v>41616</v>
      </c>
      <c r="G1099" s="14">
        <v>-13511402.560000001</v>
      </c>
    </row>
    <row r="1100" spans="1:7" x14ac:dyDescent="0.25">
      <c r="A1100" s="1"/>
      <c r="B1100" s="10" t="s">
        <v>1886</v>
      </c>
      <c r="C1100" s="11"/>
      <c r="D1100" s="11"/>
      <c r="E1100" s="12" t="s">
        <v>1887</v>
      </c>
      <c r="F1100" s="13">
        <v>41616</v>
      </c>
      <c r="G1100" s="14">
        <v>13511402.560000001</v>
      </c>
    </row>
    <row r="1101" spans="1:7" ht="25.5" x14ac:dyDescent="0.25">
      <c r="A1101" s="1"/>
      <c r="B1101" s="10" t="s">
        <v>1892</v>
      </c>
      <c r="C1101" s="11"/>
      <c r="D1101" s="16" t="s">
        <v>1895</v>
      </c>
      <c r="E1101" s="12" t="s">
        <v>1896</v>
      </c>
      <c r="F1101" s="13">
        <v>41617</v>
      </c>
      <c r="G1101" s="14">
        <v>-24594.57</v>
      </c>
    </row>
    <row r="1102" spans="1:7" ht="25.5" x14ac:dyDescent="0.25">
      <c r="A1102" s="1"/>
      <c r="B1102" s="10" t="s">
        <v>1892</v>
      </c>
      <c r="C1102" s="11"/>
      <c r="D1102" s="16" t="s">
        <v>1893</v>
      </c>
      <c r="E1102" s="12" t="s">
        <v>1894</v>
      </c>
      <c r="F1102" s="13">
        <v>41617</v>
      </c>
      <c r="G1102" s="14">
        <v>-20495.97</v>
      </c>
    </row>
    <row r="1103" spans="1:7" ht="25.5" x14ac:dyDescent="0.25">
      <c r="A1103" s="1"/>
      <c r="B1103" s="10" t="s">
        <v>815</v>
      </c>
      <c r="C1103" s="11" t="s">
        <v>816</v>
      </c>
      <c r="D1103" s="11"/>
      <c r="E1103" s="12" t="s">
        <v>1891</v>
      </c>
      <c r="F1103" s="13">
        <v>41617</v>
      </c>
      <c r="G1103" s="14">
        <v>-47400.62</v>
      </c>
    </row>
    <row r="1104" spans="1:7" x14ac:dyDescent="0.25">
      <c r="A1104" s="1"/>
      <c r="B1104" s="10" t="s">
        <v>815</v>
      </c>
      <c r="C1104" s="11" t="s">
        <v>816</v>
      </c>
      <c r="D1104" s="11"/>
      <c r="E1104" s="12" t="s">
        <v>1890</v>
      </c>
      <c r="F1104" s="13">
        <v>41617</v>
      </c>
      <c r="G1104" s="14">
        <v>-44749.93</v>
      </c>
    </row>
    <row r="1105" spans="1:7" ht="25.5" x14ac:dyDescent="0.25">
      <c r="A1105" s="1"/>
      <c r="B1105" s="15" t="s">
        <v>1903</v>
      </c>
      <c r="C1105" s="16"/>
      <c r="D1105" s="16" t="s">
        <v>1904</v>
      </c>
      <c r="E1105" s="18" t="s">
        <v>1905</v>
      </c>
      <c r="F1105" s="17">
        <v>41618</v>
      </c>
      <c r="G1105" s="14">
        <v>-5250</v>
      </c>
    </row>
    <row r="1106" spans="1:7" x14ac:dyDescent="0.25">
      <c r="A1106" s="1"/>
      <c r="B1106" s="10" t="s">
        <v>1906</v>
      </c>
      <c r="C1106" s="11"/>
      <c r="D1106" s="16" t="s">
        <v>1907</v>
      </c>
      <c r="E1106" s="12" t="s">
        <v>16883</v>
      </c>
      <c r="F1106" s="13">
        <v>41618</v>
      </c>
      <c r="G1106" s="14">
        <v>-2010877.13</v>
      </c>
    </row>
    <row r="1107" spans="1:7" x14ac:dyDescent="0.25">
      <c r="A1107" s="1"/>
      <c r="B1107" s="15" t="s">
        <v>1910</v>
      </c>
      <c r="C1107" s="16"/>
      <c r="D1107" s="16" t="s">
        <v>1911</v>
      </c>
      <c r="E1107" s="18" t="s">
        <v>20083</v>
      </c>
      <c r="F1107" s="17">
        <v>41618</v>
      </c>
      <c r="G1107" s="14">
        <v>-29500</v>
      </c>
    </row>
    <row r="1108" spans="1:7" x14ac:dyDescent="0.25">
      <c r="A1108" s="1"/>
      <c r="B1108" s="15" t="s">
        <v>1908</v>
      </c>
      <c r="C1108" s="16"/>
      <c r="D1108" s="16" t="s">
        <v>1909</v>
      </c>
      <c r="E1108" s="18" t="s">
        <v>19829</v>
      </c>
      <c r="F1108" s="17">
        <v>41618</v>
      </c>
      <c r="G1108" s="14">
        <v>-25000</v>
      </c>
    </row>
    <row r="1109" spans="1:7" x14ac:dyDescent="0.25">
      <c r="A1109" s="1"/>
      <c r="B1109" s="10" t="s">
        <v>1906</v>
      </c>
      <c r="C1109" s="11"/>
      <c r="D1109" s="11" t="s">
        <v>1907</v>
      </c>
      <c r="E1109" s="12" t="s">
        <v>1907</v>
      </c>
      <c r="F1109" s="13">
        <v>41618</v>
      </c>
      <c r="G1109" s="14">
        <v>402175.43</v>
      </c>
    </row>
    <row r="1110" spans="1:7" ht="25.5" x14ac:dyDescent="0.25">
      <c r="A1110" s="1"/>
      <c r="B1110" s="10" t="s">
        <v>815</v>
      </c>
      <c r="C1110" s="11" t="s">
        <v>816</v>
      </c>
      <c r="D1110" s="16"/>
      <c r="E1110" s="12" t="s">
        <v>1898</v>
      </c>
      <c r="F1110" s="13">
        <v>41618</v>
      </c>
      <c r="G1110" s="14">
        <v>-3687.68</v>
      </c>
    </row>
    <row r="1111" spans="1:7" ht="25.5" x14ac:dyDescent="0.25">
      <c r="A1111" s="1"/>
      <c r="B1111" s="10" t="s">
        <v>815</v>
      </c>
      <c r="C1111" s="11" t="s">
        <v>816</v>
      </c>
      <c r="D1111" s="16"/>
      <c r="E1111" s="12" t="s">
        <v>1899</v>
      </c>
      <c r="F1111" s="13">
        <v>41618</v>
      </c>
      <c r="G1111" s="14">
        <v>-3257.36</v>
      </c>
    </row>
    <row r="1112" spans="1:7" x14ac:dyDescent="0.25">
      <c r="A1112" s="1"/>
      <c r="B1112" s="10" t="s">
        <v>815</v>
      </c>
      <c r="C1112" s="11" t="s">
        <v>816</v>
      </c>
      <c r="D1112" s="16"/>
      <c r="E1112" s="12" t="s">
        <v>1902</v>
      </c>
      <c r="F1112" s="13">
        <v>41618</v>
      </c>
      <c r="G1112" s="14">
        <v>-2897.05</v>
      </c>
    </row>
    <row r="1113" spans="1:7" x14ac:dyDescent="0.25">
      <c r="A1113" s="1"/>
      <c r="B1113" s="10" t="s">
        <v>815</v>
      </c>
      <c r="C1113" s="11" t="s">
        <v>816</v>
      </c>
      <c r="D1113" s="16"/>
      <c r="E1113" s="12" t="s">
        <v>1897</v>
      </c>
      <c r="F1113" s="13">
        <v>41618</v>
      </c>
      <c r="G1113" s="14">
        <v>-2735.04</v>
      </c>
    </row>
    <row r="1114" spans="1:7" ht="25.5" x14ac:dyDescent="0.25">
      <c r="A1114" s="1"/>
      <c r="B1114" s="10" t="s">
        <v>815</v>
      </c>
      <c r="C1114" s="11" t="s">
        <v>816</v>
      </c>
      <c r="D1114" s="16"/>
      <c r="E1114" s="12" t="s">
        <v>1901</v>
      </c>
      <c r="F1114" s="13">
        <v>41618</v>
      </c>
      <c r="G1114" s="14">
        <v>-2310.4</v>
      </c>
    </row>
    <row r="1115" spans="1:7" ht="25.5" x14ac:dyDescent="0.25">
      <c r="A1115" s="1"/>
      <c r="B1115" s="10" t="s">
        <v>815</v>
      </c>
      <c r="C1115" s="11" t="s">
        <v>816</v>
      </c>
      <c r="D1115" s="16"/>
      <c r="E1115" s="12" t="s">
        <v>1900</v>
      </c>
      <c r="F1115" s="13">
        <v>41618</v>
      </c>
      <c r="G1115" s="14">
        <v>-2181.1999999999998</v>
      </c>
    </row>
    <row r="1116" spans="1:7" x14ac:dyDescent="0.25">
      <c r="A1116" s="1"/>
      <c r="B1116" s="10" t="s">
        <v>1922</v>
      </c>
      <c r="C1116" s="11"/>
      <c r="D1116" s="16"/>
      <c r="E1116" s="12" t="s">
        <v>1914</v>
      </c>
      <c r="F1116" s="13">
        <v>41619</v>
      </c>
      <c r="G1116" s="14">
        <v>-87478.7</v>
      </c>
    </row>
    <row r="1117" spans="1:7" x14ac:dyDescent="0.25">
      <c r="A1117" s="1"/>
      <c r="B1117" s="15" t="s">
        <v>1919</v>
      </c>
      <c r="C1117" s="16"/>
      <c r="D1117" s="16"/>
      <c r="E1117" s="18" t="s">
        <v>1914</v>
      </c>
      <c r="F1117" s="17">
        <v>41619</v>
      </c>
      <c r="G1117" s="14">
        <v>-73365.2</v>
      </c>
    </row>
    <row r="1118" spans="1:7" x14ac:dyDescent="0.25">
      <c r="A1118" s="1"/>
      <c r="B1118" s="10" t="s">
        <v>1920</v>
      </c>
      <c r="C1118" s="11"/>
      <c r="D1118" s="16"/>
      <c r="E1118" s="12" t="s">
        <v>1914</v>
      </c>
      <c r="F1118" s="13">
        <v>41619</v>
      </c>
      <c r="G1118" s="14">
        <v>-73365.2</v>
      </c>
    </row>
    <row r="1119" spans="1:7" x14ac:dyDescent="0.25">
      <c r="A1119" s="1"/>
      <c r="B1119" s="10" t="s">
        <v>1921</v>
      </c>
      <c r="C1119" s="11"/>
      <c r="D1119" s="16"/>
      <c r="E1119" s="12" t="s">
        <v>1914</v>
      </c>
      <c r="F1119" s="13">
        <v>41619</v>
      </c>
      <c r="G1119" s="14">
        <v>-73365.2</v>
      </c>
    </row>
    <row r="1120" spans="1:7" x14ac:dyDescent="0.25">
      <c r="A1120" s="1"/>
      <c r="B1120" s="10" t="s">
        <v>1923</v>
      </c>
      <c r="C1120" s="11"/>
      <c r="D1120" s="16"/>
      <c r="E1120" s="12" t="s">
        <v>1914</v>
      </c>
      <c r="F1120" s="13">
        <v>41619</v>
      </c>
      <c r="G1120" s="14">
        <v>-73365.2</v>
      </c>
    </row>
    <row r="1121" spans="1:7" x14ac:dyDescent="0.25">
      <c r="A1121" s="1"/>
      <c r="B1121" s="10" t="s">
        <v>1925</v>
      </c>
      <c r="C1121" s="11"/>
      <c r="D1121" s="11"/>
      <c r="E1121" s="12" t="s">
        <v>1914</v>
      </c>
      <c r="F1121" s="13">
        <v>41619</v>
      </c>
      <c r="G1121" s="14">
        <v>-73365.2</v>
      </c>
    </row>
    <row r="1122" spans="1:7" x14ac:dyDescent="0.25">
      <c r="A1122" s="1"/>
      <c r="B1122" s="10" t="s">
        <v>1916</v>
      </c>
      <c r="C1122" s="11"/>
      <c r="D1122" s="11"/>
      <c r="E1122" s="12" t="s">
        <v>1914</v>
      </c>
      <c r="F1122" s="13">
        <v>41619</v>
      </c>
      <c r="G1122" s="14">
        <v>-43726.85</v>
      </c>
    </row>
    <row r="1123" spans="1:7" x14ac:dyDescent="0.25">
      <c r="A1123" s="1"/>
      <c r="B1123" s="10" t="s">
        <v>1917</v>
      </c>
      <c r="C1123" s="11"/>
      <c r="D1123" s="16"/>
      <c r="E1123" s="12" t="s">
        <v>1914</v>
      </c>
      <c r="F1123" s="13">
        <v>41619</v>
      </c>
      <c r="G1123" s="14">
        <v>-43726.85</v>
      </c>
    </row>
    <row r="1124" spans="1:7" x14ac:dyDescent="0.25">
      <c r="A1124" s="1"/>
      <c r="B1124" s="15" t="s">
        <v>1918</v>
      </c>
      <c r="C1124" s="16"/>
      <c r="D1124" s="16"/>
      <c r="E1124" s="18" t="s">
        <v>1914</v>
      </c>
      <c r="F1124" s="17">
        <v>41619</v>
      </c>
      <c r="G1124" s="14">
        <v>-43726.85</v>
      </c>
    </row>
    <row r="1125" spans="1:7" x14ac:dyDescent="0.25">
      <c r="A1125" s="1"/>
      <c r="B1125" s="10" t="s">
        <v>1924</v>
      </c>
      <c r="C1125" s="11"/>
      <c r="D1125" s="16"/>
      <c r="E1125" s="12" t="s">
        <v>1914</v>
      </c>
      <c r="F1125" s="13">
        <v>41619</v>
      </c>
      <c r="G1125" s="14">
        <v>-43726.85</v>
      </c>
    </row>
    <row r="1126" spans="1:7" x14ac:dyDescent="0.25">
      <c r="A1126" s="1"/>
      <c r="B1126" s="15" t="s">
        <v>1915</v>
      </c>
      <c r="C1126" s="16"/>
      <c r="D1126" s="16"/>
      <c r="E1126" s="18" t="s">
        <v>1914</v>
      </c>
      <c r="F1126" s="17">
        <v>41619</v>
      </c>
      <c r="G1126" s="14">
        <v>-42315.5</v>
      </c>
    </row>
    <row r="1127" spans="1:7" x14ac:dyDescent="0.25">
      <c r="A1127" s="1"/>
      <c r="B1127" s="10" t="s">
        <v>815</v>
      </c>
      <c r="C1127" s="11" t="s">
        <v>816</v>
      </c>
      <c r="D1127" s="11"/>
      <c r="E1127" s="12" t="s">
        <v>1912</v>
      </c>
      <c r="F1127" s="13">
        <v>41619</v>
      </c>
      <c r="G1127" s="14">
        <v>963268.13</v>
      </c>
    </row>
    <row r="1128" spans="1:7" x14ac:dyDescent="0.25">
      <c r="A1128" s="1"/>
      <c r="B1128" s="10" t="s">
        <v>815</v>
      </c>
      <c r="C1128" s="11" t="s">
        <v>816</v>
      </c>
      <c r="D1128" s="16"/>
      <c r="E1128" s="12" t="s">
        <v>1913</v>
      </c>
      <c r="F1128" s="13">
        <v>41619</v>
      </c>
      <c r="G1128" s="14">
        <v>1020325.82</v>
      </c>
    </row>
    <row r="1129" spans="1:7" x14ac:dyDescent="0.25">
      <c r="A1129" s="1"/>
      <c r="B1129" s="10" t="s">
        <v>1930</v>
      </c>
      <c r="C1129" s="11"/>
      <c r="D1129" s="11" t="s">
        <v>1931</v>
      </c>
      <c r="E1129" s="12" t="s">
        <v>19238</v>
      </c>
      <c r="F1129" s="13">
        <v>41620</v>
      </c>
      <c r="G1129" s="14">
        <v>-82482</v>
      </c>
    </row>
    <row r="1130" spans="1:7" ht="25.5" x14ac:dyDescent="0.25">
      <c r="A1130" s="1"/>
      <c r="B1130" s="10" t="s">
        <v>219</v>
      </c>
      <c r="C1130" s="11"/>
      <c r="D1130" s="16" t="s">
        <v>1933</v>
      </c>
      <c r="E1130" s="12" t="s">
        <v>1934</v>
      </c>
      <c r="F1130" s="13">
        <v>41620</v>
      </c>
      <c r="G1130" s="14">
        <v>-6000</v>
      </c>
    </row>
    <row r="1131" spans="1:7" ht="25.5" x14ac:dyDescent="0.25">
      <c r="A1131" s="1"/>
      <c r="B1131" s="10" t="s">
        <v>815</v>
      </c>
      <c r="C1131" s="11" t="s">
        <v>816</v>
      </c>
      <c r="D1131" s="16"/>
      <c r="E1131" s="12" t="s">
        <v>1927</v>
      </c>
      <c r="F1131" s="13">
        <v>41620</v>
      </c>
      <c r="G1131" s="14">
        <v>-4104</v>
      </c>
    </row>
    <row r="1132" spans="1:7" ht="25.5" x14ac:dyDescent="0.25">
      <c r="A1132" s="1"/>
      <c r="B1132" s="10" t="s">
        <v>815</v>
      </c>
      <c r="C1132" s="11" t="s">
        <v>816</v>
      </c>
      <c r="D1132" s="16"/>
      <c r="E1132" s="12" t="s">
        <v>1926</v>
      </c>
      <c r="F1132" s="13">
        <v>41620</v>
      </c>
      <c r="G1132" s="14">
        <v>-3874.5</v>
      </c>
    </row>
    <row r="1133" spans="1:7" ht="25.5" x14ac:dyDescent="0.25">
      <c r="A1133" s="1"/>
      <c r="B1133" s="15" t="s">
        <v>815</v>
      </c>
      <c r="C1133" s="16" t="s">
        <v>816</v>
      </c>
      <c r="D1133" s="16"/>
      <c r="E1133" s="18" t="s">
        <v>1929</v>
      </c>
      <c r="F1133" s="17">
        <v>41620</v>
      </c>
      <c r="G1133" s="14">
        <v>-304</v>
      </c>
    </row>
    <row r="1134" spans="1:7" ht="25.5" x14ac:dyDescent="0.25">
      <c r="A1134" s="1"/>
      <c r="B1134" s="10" t="s">
        <v>815</v>
      </c>
      <c r="C1134" s="11" t="s">
        <v>816</v>
      </c>
      <c r="D1134" s="16"/>
      <c r="E1134" s="12" t="s">
        <v>1928</v>
      </c>
      <c r="F1134" s="13">
        <v>41620</v>
      </c>
      <c r="G1134" s="14">
        <v>-287</v>
      </c>
    </row>
    <row r="1135" spans="1:7" ht="25.5" x14ac:dyDescent="0.25">
      <c r="A1135" s="1"/>
      <c r="B1135" s="10" t="s">
        <v>1947</v>
      </c>
      <c r="C1135" s="11"/>
      <c r="D1135" s="16" t="s">
        <v>1948</v>
      </c>
      <c r="E1135" s="12" t="s">
        <v>1949</v>
      </c>
      <c r="F1135" s="13">
        <v>41621</v>
      </c>
      <c r="G1135" s="14">
        <v>-1620</v>
      </c>
    </row>
    <row r="1136" spans="1:7" x14ac:dyDescent="0.25">
      <c r="A1136" s="1"/>
      <c r="B1136" s="15" t="s">
        <v>1950</v>
      </c>
      <c r="C1136" s="16"/>
      <c r="D1136" s="16" t="s">
        <v>1951</v>
      </c>
      <c r="E1136" s="18" t="s">
        <v>1952</v>
      </c>
      <c r="F1136" s="17">
        <v>41621</v>
      </c>
      <c r="G1136" s="14">
        <v>-176000</v>
      </c>
    </row>
    <row r="1137" spans="1:7" ht="25.5" x14ac:dyDescent="0.25">
      <c r="A1137" s="1"/>
      <c r="B1137" s="15" t="s">
        <v>815</v>
      </c>
      <c r="C1137" s="16" t="s">
        <v>816</v>
      </c>
      <c r="D1137" s="16"/>
      <c r="E1137" s="18" t="s">
        <v>1942</v>
      </c>
      <c r="F1137" s="17">
        <v>41621</v>
      </c>
      <c r="G1137" s="14">
        <v>-4104</v>
      </c>
    </row>
    <row r="1138" spans="1:7" ht="25.5" x14ac:dyDescent="0.25">
      <c r="A1138" s="1"/>
      <c r="B1138" s="10" t="s">
        <v>815</v>
      </c>
      <c r="C1138" s="11" t="s">
        <v>816</v>
      </c>
      <c r="D1138" s="16"/>
      <c r="E1138" s="12" t="s">
        <v>1941</v>
      </c>
      <c r="F1138" s="13">
        <v>41621</v>
      </c>
      <c r="G1138" s="14">
        <v>-3874.5</v>
      </c>
    </row>
    <row r="1139" spans="1:7" ht="25.5" x14ac:dyDescent="0.25">
      <c r="A1139" s="1"/>
      <c r="B1139" s="15" t="s">
        <v>815</v>
      </c>
      <c r="C1139" s="16" t="s">
        <v>816</v>
      </c>
      <c r="D1139" s="16"/>
      <c r="E1139" s="18" t="s">
        <v>1940</v>
      </c>
      <c r="F1139" s="17">
        <v>41621</v>
      </c>
      <c r="G1139" s="14">
        <v>-2811.51</v>
      </c>
    </row>
    <row r="1140" spans="1:7" ht="25.5" x14ac:dyDescent="0.25">
      <c r="A1140" s="1"/>
      <c r="B1140" s="10" t="s">
        <v>815</v>
      </c>
      <c r="C1140" s="11" t="s">
        <v>816</v>
      </c>
      <c r="D1140" s="16"/>
      <c r="E1140" s="12" t="s">
        <v>1939</v>
      </c>
      <c r="F1140" s="13">
        <v>41621</v>
      </c>
      <c r="G1140" s="14">
        <v>-2654.28</v>
      </c>
    </row>
    <row r="1141" spans="1:7" ht="25.5" x14ac:dyDescent="0.25">
      <c r="A1141" s="1"/>
      <c r="B1141" s="10" t="s">
        <v>815</v>
      </c>
      <c r="C1141" s="11" t="s">
        <v>816</v>
      </c>
      <c r="D1141" s="16"/>
      <c r="E1141" s="12" t="s">
        <v>1940</v>
      </c>
      <c r="F1141" s="13">
        <v>41621</v>
      </c>
      <c r="G1141" s="14">
        <v>-1560.09</v>
      </c>
    </row>
    <row r="1142" spans="1:7" ht="25.5" x14ac:dyDescent="0.25">
      <c r="A1142" s="1"/>
      <c r="B1142" s="10" t="s">
        <v>815</v>
      </c>
      <c r="C1142" s="11" t="s">
        <v>816</v>
      </c>
      <c r="D1142" s="11"/>
      <c r="E1142" s="12" t="s">
        <v>1939</v>
      </c>
      <c r="F1142" s="13">
        <v>41621</v>
      </c>
      <c r="G1142" s="14">
        <v>-1472.85</v>
      </c>
    </row>
    <row r="1143" spans="1:7" ht="25.5" x14ac:dyDescent="0.25">
      <c r="A1143" s="1"/>
      <c r="B1143" s="10" t="s">
        <v>815</v>
      </c>
      <c r="C1143" s="11" t="s">
        <v>816</v>
      </c>
      <c r="D1143" s="11"/>
      <c r="E1143" s="12" t="s">
        <v>1940</v>
      </c>
      <c r="F1143" s="13">
        <v>41621</v>
      </c>
      <c r="G1143" s="14">
        <v>-1388.43</v>
      </c>
    </row>
    <row r="1144" spans="1:7" ht="25.5" x14ac:dyDescent="0.25">
      <c r="A1144" s="1"/>
      <c r="B1144" s="10" t="s">
        <v>815</v>
      </c>
      <c r="C1144" s="11" t="s">
        <v>816</v>
      </c>
      <c r="D1144" s="11"/>
      <c r="E1144" s="12" t="s">
        <v>1946</v>
      </c>
      <c r="F1144" s="13">
        <v>41621</v>
      </c>
      <c r="G1144" s="14">
        <v>-1311</v>
      </c>
    </row>
    <row r="1145" spans="1:7" ht="25.5" x14ac:dyDescent="0.25">
      <c r="A1145" s="1"/>
      <c r="B1145" s="10" t="s">
        <v>815</v>
      </c>
      <c r="C1145" s="11" t="s">
        <v>816</v>
      </c>
      <c r="D1145" s="11"/>
      <c r="E1145" s="12" t="s">
        <v>1939</v>
      </c>
      <c r="F1145" s="13">
        <v>41621</v>
      </c>
      <c r="G1145" s="14">
        <v>-1310.79</v>
      </c>
    </row>
    <row r="1146" spans="1:7" ht="25.5" x14ac:dyDescent="0.25">
      <c r="A1146" s="1"/>
      <c r="B1146" s="10" t="s">
        <v>815</v>
      </c>
      <c r="C1146" s="11" t="s">
        <v>816</v>
      </c>
      <c r="D1146" s="16"/>
      <c r="E1146" s="12" t="s">
        <v>1945</v>
      </c>
      <c r="F1146" s="13">
        <v>41621</v>
      </c>
      <c r="G1146" s="14">
        <v>-1237.69</v>
      </c>
    </row>
    <row r="1147" spans="1:7" ht="25.5" x14ac:dyDescent="0.25">
      <c r="A1147" s="1"/>
      <c r="B1147" s="10" t="s">
        <v>815</v>
      </c>
      <c r="C1147" s="11" t="s">
        <v>816</v>
      </c>
      <c r="D1147" s="16"/>
      <c r="E1147" s="12" t="s">
        <v>1944</v>
      </c>
      <c r="F1147" s="13">
        <v>41621</v>
      </c>
      <c r="G1147" s="14">
        <v>-760</v>
      </c>
    </row>
    <row r="1148" spans="1:7" x14ac:dyDescent="0.25">
      <c r="A1148" s="1"/>
      <c r="B1148" s="10" t="s">
        <v>815</v>
      </c>
      <c r="C1148" s="11" t="s">
        <v>816</v>
      </c>
      <c r="D1148" s="11"/>
      <c r="E1148" s="12" t="s">
        <v>1938</v>
      </c>
      <c r="F1148" s="13">
        <v>41621</v>
      </c>
      <c r="G1148" s="14">
        <v>-723.67</v>
      </c>
    </row>
    <row r="1149" spans="1:7" ht="25.5" x14ac:dyDescent="0.25">
      <c r="A1149" s="1"/>
      <c r="B1149" s="10" t="s">
        <v>815</v>
      </c>
      <c r="C1149" s="11" t="s">
        <v>816</v>
      </c>
      <c r="D1149" s="16"/>
      <c r="E1149" s="12" t="s">
        <v>1943</v>
      </c>
      <c r="F1149" s="13">
        <v>41621</v>
      </c>
      <c r="G1149" s="14">
        <v>-717.5</v>
      </c>
    </row>
    <row r="1150" spans="1:7" x14ac:dyDescent="0.25">
      <c r="A1150" s="1"/>
      <c r="B1150" s="15" t="s">
        <v>815</v>
      </c>
      <c r="C1150" s="16" t="s">
        <v>816</v>
      </c>
      <c r="D1150" s="16"/>
      <c r="E1150" s="18" t="s">
        <v>1935</v>
      </c>
      <c r="F1150" s="17">
        <v>41621</v>
      </c>
      <c r="G1150" s="14">
        <v>-683.2</v>
      </c>
    </row>
    <row r="1151" spans="1:7" ht="25.5" x14ac:dyDescent="0.25">
      <c r="A1151" s="1"/>
      <c r="B1151" s="10" t="s">
        <v>815</v>
      </c>
      <c r="C1151" s="11" t="s">
        <v>816</v>
      </c>
      <c r="D1151" s="11"/>
      <c r="E1151" s="12" t="s">
        <v>1937</v>
      </c>
      <c r="F1151" s="13">
        <v>41621</v>
      </c>
      <c r="G1151" s="14">
        <v>-612.55999999999995</v>
      </c>
    </row>
    <row r="1152" spans="1:7" x14ac:dyDescent="0.25">
      <c r="A1152" s="1"/>
      <c r="B1152" s="10" t="s">
        <v>815</v>
      </c>
      <c r="C1152" s="11" t="s">
        <v>816</v>
      </c>
      <c r="D1152" s="11"/>
      <c r="E1152" s="12" t="s">
        <v>1936</v>
      </c>
      <c r="F1152" s="13">
        <v>41621</v>
      </c>
      <c r="G1152" s="14">
        <v>-578.30999999999995</v>
      </c>
    </row>
    <row r="1153" spans="1:7" ht="25.5" x14ac:dyDescent="0.25">
      <c r="A1153" s="1"/>
      <c r="B1153" s="15" t="s">
        <v>815</v>
      </c>
      <c r="C1153" s="16" t="s">
        <v>816</v>
      </c>
      <c r="D1153" s="16"/>
      <c r="E1153" s="18" t="s">
        <v>1940</v>
      </c>
      <c r="F1153" s="17">
        <v>41621</v>
      </c>
      <c r="G1153" s="14">
        <v>-243.2</v>
      </c>
    </row>
    <row r="1154" spans="1:7" ht="25.5" x14ac:dyDescent="0.25">
      <c r="A1154" s="1"/>
      <c r="B1154" s="10" t="s">
        <v>815</v>
      </c>
      <c r="C1154" s="11" t="s">
        <v>816</v>
      </c>
      <c r="D1154" s="16"/>
      <c r="E1154" s="12" t="s">
        <v>1939</v>
      </c>
      <c r="F1154" s="13">
        <v>41621</v>
      </c>
      <c r="G1154" s="14">
        <v>-229.6</v>
      </c>
    </row>
    <row r="1155" spans="1:7" x14ac:dyDescent="0.25">
      <c r="A1155" s="1"/>
      <c r="B1155" s="10" t="s">
        <v>1958</v>
      </c>
      <c r="C1155" s="11"/>
      <c r="D1155" s="11" t="s">
        <v>1959</v>
      </c>
      <c r="E1155" s="12" t="s">
        <v>1960</v>
      </c>
      <c r="F1155" s="13">
        <v>41624</v>
      </c>
      <c r="G1155" s="14">
        <v>-24406.59</v>
      </c>
    </row>
    <row r="1156" spans="1:7" x14ac:dyDescent="0.25">
      <c r="A1156" s="1"/>
      <c r="B1156" s="10" t="s">
        <v>1961</v>
      </c>
      <c r="C1156" s="11"/>
      <c r="D1156" s="11" t="s">
        <v>1962</v>
      </c>
      <c r="E1156" s="12" t="s">
        <v>1960</v>
      </c>
      <c r="F1156" s="13">
        <v>41624</v>
      </c>
      <c r="G1156" s="14">
        <v>-20747.98</v>
      </c>
    </row>
    <row r="1157" spans="1:7" x14ac:dyDescent="0.25">
      <c r="A1157" s="1"/>
      <c r="B1157" s="15" t="s">
        <v>1963</v>
      </c>
      <c r="C1157" s="16"/>
      <c r="D1157" s="16" t="s">
        <v>1964</v>
      </c>
      <c r="E1157" s="18" t="s">
        <v>19608</v>
      </c>
      <c r="F1157" s="17">
        <v>41624</v>
      </c>
      <c r="G1157" s="14">
        <v>-420</v>
      </c>
    </row>
    <row r="1158" spans="1:7" x14ac:dyDescent="0.25">
      <c r="A1158" s="1"/>
      <c r="B1158" s="15" t="s">
        <v>1953</v>
      </c>
      <c r="C1158" s="16" t="s">
        <v>1954</v>
      </c>
      <c r="D1158" s="16" t="s">
        <v>1955</v>
      </c>
      <c r="E1158" s="18" t="s">
        <v>17765</v>
      </c>
      <c r="F1158" s="17">
        <v>41624</v>
      </c>
      <c r="G1158" s="14">
        <v>-35400</v>
      </c>
    </row>
    <row r="1159" spans="1:7" ht="25.5" x14ac:dyDescent="0.25">
      <c r="A1159" s="1"/>
      <c r="B1159" s="15" t="s">
        <v>815</v>
      </c>
      <c r="C1159" s="16" t="s">
        <v>816</v>
      </c>
      <c r="D1159" s="16"/>
      <c r="E1159" s="18" t="s">
        <v>1957</v>
      </c>
      <c r="F1159" s="17">
        <v>41624</v>
      </c>
      <c r="G1159" s="14">
        <v>-18848</v>
      </c>
    </row>
    <row r="1160" spans="1:7" ht="25.5" x14ac:dyDescent="0.25">
      <c r="A1160" s="1"/>
      <c r="B1160" s="15" t="s">
        <v>815</v>
      </c>
      <c r="C1160" s="16" t="s">
        <v>816</v>
      </c>
      <c r="D1160" s="16"/>
      <c r="E1160" s="18" t="s">
        <v>1956</v>
      </c>
      <c r="F1160" s="17">
        <v>41624</v>
      </c>
      <c r="G1160" s="14">
        <v>-17794</v>
      </c>
    </row>
    <row r="1161" spans="1:7" ht="25.5" x14ac:dyDescent="0.25">
      <c r="A1161" s="1"/>
      <c r="B1161" s="15" t="s">
        <v>815</v>
      </c>
      <c r="C1161" s="16" t="s">
        <v>816</v>
      </c>
      <c r="D1161" s="16"/>
      <c r="E1161" s="18" t="s">
        <v>1966</v>
      </c>
      <c r="F1161" s="17">
        <v>41625</v>
      </c>
      <c r="G1161" s="14">
        <v>-1272.73</v>
      </c>
    </row>
    <row r="1162" spans="1:7" ht="25.5" x14ac:dyDescent="0.25">
      <c r="A1162" s="1"/>
      <c r="B1162" s="15" t="s">
        <v>815</v>
      </c>
      <c r="C1162" s="16" t="s">
        <v>816</v>
      </c>
      <c r="D1162" s="16"/>
      <c r="E1162" s="18" t="s">
        <v>1965</v>
      </c>
      <c r="F1162" s="17">
        <v>41625</v>
      </c>
      <c r="G1162" s="14">
        <v>-1201.55</v>
      </c>
    </row>
    <row r="1163" spans="1:7" ht="25.5" x14ac:dyDescent="0.25">
      <c r="A1163" s="1"/>
      <c r="B1163" s="10" t="s">
        <v>1967</v>
      </c>
      <c r="C1163" s="11"/>
      <c r="D1163" s="16" t="s">
        <v>1968</v>
      </c>
      <c r="E1163" s="12" t="s">
        <v>16490</v>
      </c>
      <c r="F1163" s="13">
        <v>41626</v>
      </c>
      <c r="G1163" s="14">
        <v>-23600</v>
      </c>
    </row>
    <row r="1164" spans="1:7" x14ac:dyDescent="0.25">
      <c r="A1164" s="1"/>
      <c r="B1164" s="10" t="s">
        <v>1973</v>
      </c>
      <c r="C1164" s="11"/>
      <c r="D1164" s="16"/>
      <c r="E1164" s="12" t="s">
        <v>1974</v>
      </c>
      <c r="F1164" s="13">
        <v>41626</v>
      </c>
      <c r="G1164" s="14">
        <v>-87478.7</v>
      </c>
    </row>
    <row r="1165" spans="1:7" ht="25.5" x14ac:dyDescent="0.25">
      <c r="A1165" s="1"/>
      <c r="B1165" s="10" t="s">
        <v>1975</v>
      </c>
      <c r="C1165" s="11"/>
      <c r="D1165" s="16" t="s">
        <v>1976</v>
      </c>
      <c r="E1165" s="12" t="s">
        <v>1977</v>
      </c>
      <c r="F1165" s="13">
        <v>41626</v>
      </c>
      <c r="G1165" s="14">
        <v>-13860</v>
      </c>
    </row>
    <row r="1166" spans="1:7" ht="25.5" x14ac:dyDescent="0.25">
      <c r="A1166" s="1"/>
      <c r="B1166" s="15" t="s">
        <v>815</v>
      </c>
      <c r="C1166" s="16" t="s">
        <v>816</v>
      </c>
      <c r="D1166" s="16"/>
      <c r="E1166" s="18" t="s">
        <v>1972</v>
      </c>
      <c r="F1166" s="17">
        <v>41626</v>
      </c>
      <c r="G1166" s="14">
        <v>-45706.400000000001</v>
      </c>
    </row>
    <row r="1167" spans="1:7" ht="25.5" x14ac:dyDescent="0.25">
      <c r="A1167" s="1"/>
      <c r="B1167" s="15" t="s">
        <v>815</v>
      </c>
      <c r="C1167" s="16" t="s">
        <v>816</v>
      </c>
      <c r="D1167" s="16"/>
      <c r="E1167" s="18" t="s">
        <v>1971</v>
      </c>
      <c r="F1167" s="17">
        <v>41626</v>
      </c>
      <c r="G1167" s="14">
        <v>-43150.45</v>
      </c>
    </row>
    <row r="1168" spans="1:7" ht="25.5" x14ac:dyDescent="0.25">
      <c r="A1168" s="1"/>
      <c r="B1168" s="10" t="s">
        <v>815</v>
      </c>
      <c r="C1168" s="11" t="s">
        <v>816</v>
      </c>
      <c r="D1168" s="16"/>
      <c r="E1168" s="12" t="s">
        <v>1970</v>
      </c>
      <c r="F1168" s="13">
        <v>41626</v>
      </c>
      <c r="G1168" s="14">
        <v>-1809.18</v>
      </c>
    </row>
    <row r="1169" spans="1:7" ht="25.5" x14ac:dyDescent="0.25">
      <c r="A1169" s="1"/>
      <c r="B1169" s="10" t="s">
        <v>815</v>
      </c>
      <c r="C1169" s="11" t="s">
        <v>816</v>
      </c>
      <c r="D1169" s="16"/>
      <c r="E1169" s="12" t="s">
        <v>1969</v>
      </c>
      <c r="F1169" s="13">
        <v>41626</v>
      </c>
      <c r="G1169" s="14">
        <v>-1708.01</v>
      </c>
    </row>
    <row r="1170" spans="1:7" x14ac:dyDescent="0.25">
      <c r="A1170" s="1"/>
      <c r="B1170" s="15" t="s">
        <v>815</v>
      </c>
      <c r="C1170" s="16" t="s">
        <v>816</v>
      </c>
      <c r="D1170" s="16"/>
      <c r="E1170" s="18" t="s">
        <v>1980</v>
      </c>
      <c r="F1170" s="17">
        <v>41627</v>
      </c>
      <c r="G1170" s="14">
        <v>-7841.3</v>
      </c>
    </row>
    <row r="1171" spans="1:7" ht="25.5" x14ac:dyDescent="0.25">
      <c r="A1171" s="1"/>
      <c r="B1171" s="10" t="s">
        <v>815</v>
      </c>
      <c r="C1171" s="11" t="s">
        <v>816</v>
      </c>
      <c r="D1171" s="16"/>
      <c r="E1171" s="12" t="s">
        <v>1979</v>
      </c>
      <c r="F1171" s="13">
        <v>41627</v>
      </c>
      <c r="G1171" s="14">
        <v>-7402.81</v>
      </c>
    </row>
    <row r="1172" spans="1:7" ht="25.5" x14ac:dyDescent="0.25">
      <c r="A1172" s="1"/>
      <c r="B1172" s="10" t="s">
        <v>815</v>
      </c>
      <c r="C1172" s="11" t="s">
        <v>816</v>
      </c>
      <c r="D1172" s="16"/>
      <c r="E1172" s="12" t="s">
        <v>1978</v>
      </c>
      <c r="F1172" s="13">
        <v>41627</v>
      </c>
      <c r="G1172" s="14">
        <v>44040.15</v>
      </c>
    </row>
    <row r="1173" spans="1:7" ht="25.5" x14ac:dyDescent="0.25">
      <c r="A1173" s="1"/>
      <c r="B1173" s="15" t="s">
        <v>815</v>
      </c>
      <c r="C1173" s="16" t="s">
        <v>816</v>
      </c>
      <c r="D1173" s="16"/>
      <c r="E1173" s="18" t="s">
        <v>1978</v>
      </c>
      <c r="F1173" s="17">
        <v>41627</v>
      </c>
      <c r="G1173" s="14">
        <v>46648.800000000003</v>
      </c>
    </row>
    <row r="1174" spans="1:7" ht="25.5" x14ac:dyDescent="0.25">
      <c r="A1174" s="1"/>
      <c r="B1174" s="10" t="s">
        <v>1981</v>
      </c>
      <c r="C1174" s="11"/>
      <c r="D1174" s="16" t="s">
        <v>1982</v>
      </c>
      <c r="E1174" s="12" t="s">
        <v>7654</v>
      </c>
      <c r="F1174" s="13">
        <v>41628</v>
      </c>
      <c r="G1174" s="14">
        <v>-2758846.78</v>
      </c>
    </row>
    <row r="1175" spans="1:7" x14ac:dyDescent="0.25">
      <c r="A1175" s="1"/>
      <c r="B1175" s="10" t="s">
        <v>1981</v>
      </c>
      <c r="C1175" s="11"/>
      <c r="D1175" s="16"/>
      <c r="E1175" s="12" t="s">
        <v>1982</v>
      </c>
      <c r="F1175" s="13">
        <v>41628</v>
      </c>
      <c r="G1175" s="14">
        <v>2731258.31</v>
      </c>
    </row>
    <row r="1176" spans="1:7" ht="25.5" x14ac:dyDescent="0.25">
      <c r="A1176" s="1"/>
      <c r="B1176" s="10" t="s">
        <v>1915</v>
      </c>
      <c r="C1176" s="11"/>
      <c r="D1176" s="16"/>
      <c r="E1176" s="12" t="s">
        <v>1983</v>
      </c>
      <c r="F1176" s="13">
        <v>41628</v>
      </c>
      <c r="G1176" s="14">
        <v>42315.5</v>
      </c>
    </row>
    <row r="1177" spans="1:7" ht="25.5" x14ac:dyDescent="0.25">
      <c r="A1177" s="1"/>
      <c r="B1177" s="10" t="s">
        <v>1916</v>
      </c>
      <c r="C1177" s="11"/>
      <c r="D1177" s="16"/>
      <c r="E1177" s="12" t="s">
        <v>1984</v>
      </c>
      <c r="F1177" s="13">
        <v>41628</v>
      </c>
      <c r="G1177" s="14">
        <v>43726.85</v>
      </c>
    </row>
    <row r="1178" spans="1:7" ht="25.5" x14ac:dyDescent="0.25">
      <c r="A1178" s="1"/>
      <c r="B1178" s="10" t="s">
        <v>1917</v>
      </c>
      <c r="C1178" s="11"/>
      <c r="D1178" s="16"/>
      <c r="E1178" s="12" t="s">
        <v>1985</v>
      </c>
      <c r="F1178" s="13">
        <v>41628</v>
      </c>
      <c r="G1178" s="14">
        <v>43726.85</v>
      </c>
    </row>
    <row r="1179" spans="1:7" ht="25.5" x14ac:dyDescent="0.25">
      <c r="A1179" s="1"/>
      <c r="B1179" s="10" t="s">
        <v>1918</v>
      </c>
      <c r="C1179" s="11"/>
      <c r="D1179" s="16"/>
      <c r="E1179" s="12" t="s">
        <v>1986</v>
      </c>
      <c r="F1179" s="13">
        <v>41628</v>
      </c>
      <c r="G1179" s="14">
        <v>43726.85</v>
      </c>
    </row>
    <row r="1180" spans="1:7" ht="25.5" x14ac:dyDescent="0.25">
      <c r="A1180" s="1"/>
      <c r="B1180" s="15" t="s">
        <v>1924</v>
      </c>
      <c r="C1180" s="16"/>
      <c r="D1180" s="16"/>
      <c r="E1180" s="18" t="s">
        <v>1990</v>
      </c>
      <c r="F1180" s="17">
        <v>41628</v>
      </c>
      <c r="G1180" s="14">
        <v>43726.85</v>
      </c>
    </row>
    <row r="1181" spans="1:7" ht="25.5" x14ac:dyDescent="0.25">
      <c r="A1181" s="1"/>
      <c r="B1181" s="10" t="s">
        <v>1919</v>
      </c>
      <c r="C1181" s="11"/>
      <c r="D1181" s="16"/>
      <c r="E1181" s="12" t="s">
        <v>1987</v>
      </c>
      <c r="F1181" s="13">
        <v>41628</v>
      </c>
      <c r="G1181" s="14">
        <v>73365.2</v>
      </c>
    </row>
    <row r="1182" spans="1:7" ht="25.5" x14ac:dyDescent="0.25">
      <c r="A1182" s="1"/>
      <c r="B1182" s="10" t="s">
        <v>1920</v>
      </c>
      <c r="C1182" s="11"/>
      <c r="D1182" s="11"/>
      <c r="E1182" s="12" t="s">
        <v>1988</v>
      </c>
      <c r="F1182" s="13">
        <v>41628</v>
      </c>
      <c r="G1182" s="14">
        <v>73365.2</v>
      </c>
    </row>
    <row r="1183" spans="1:7" ht="25.5" x14ac:dyDescent="0.25">
      <c r="A1183" s="1"/>
      <c r="B1183" s="15" t="s">
        <v>1925</v>
      </c>
      <c r="C1183" s="16"/>
      <c r="D1183" s="16"/>
      <c r="E1183" s="18" t="s">
        <v>1991</v>
      </c>
      <c r="F1183" s="17">
        <v>41628</v>
      </c>
      <c r="G1183" s="14">
        <v>73365.2</v>
      </c>
    </row>
    <row r="1184" spans="1:7" ht="25.5" x14ac:dyDescent="0.25">
      <c r="A1184" s="1"/>
      <c r="B1184" s="15" t="s">
        <v>1922</v>
      </c>
      <c r="C1184" s="16"/>
      <c r="D1184" s="16"/>
      <c r="E1184" s="18" t="s">
        <v>1989</v>
      </c>
      <c r="F1184" s="17">
        <v>41628</v>
      </c>
      <c r="G1184" s="14">
        <v>87478.7</v>
      </c>
    </row>
    <row r="1185" spans="1:7" x14ac:dyDescent="0.25">
      <c r="A1185" s="1"/>
      <c r="B1185" s="10" t="s">
        <v>1908</v>
      </c>
      <c r="C1185" s="11"/>
      <c r="D1185" s="16" t="s">
        <v>1992</v>
      </c>
      <c r="E1185" s="12" t="s">
        <v>19368</v>
      </c>
      <c r="F1185" s="13">
        <v>41628</v>
      </c>
      <c r="G1185" s="14">
        <v>-25000</v>
      </c>
    </row>
    <row r="1186" spans="1:7" x14ac:dyDescent="0.25">
      <c r="A1186" s="1"/>
      <c r="B1186" s="10" t="s">
        <v>1930</v>
      </c>
      <c r="C1186" s="11"/>
      <c r="D1186" s="16" t="s">
        <v>1997</v>
      </c>
      <c r="E1186" s="12" t="s">
        <v>19238</v>
      </c>
      <c r="F1186" s="13">
        <v>41631</v>
      </c>
      <c r="G1186" s="14">
        <v>-103934.39999999999</v>
      </c>
    </row>
    <row r="1187" spans="1:7" ht="25.5" x14ac:dyDescent="0.25">
      <c r="A1187" s="1"/>
      <c r="B1187" s="10" t="s">
        <v>2003</v>
      </c>
      <c r="C1187" s="11"/>
      <c r="D1187" s="16"/>
      <c r="E1187" s="12" t="s">
        <v>2000</v>
      </c>
      <c r="F1187" s="13">
        <v>41631</v>
      </c>
      <c r="G1187" s="14">
        <v>-87478.7</v>
      </c>
    </row>
    <row r="1188" spans="1:7" ht="25.5" x14ac:dyDescent="0.25">
      <c r="A1188" s="1"/>
      <c r="B1188" s="10" t="s">
        <v>1999</v>
      </c>
      <c r="C1188" s="11"/>
      <c r="D1188" s="16"/>
      <c r="E1188" s="12" t="s">
        <v>2000</v>
      </c>
      <c r="F1188" s="13">
        <v>41631</v>
      </c>
      <c r="G1188" s="14">
        <v>-73365.2</v>
      </c>
    </row>
    <row r="1189" spans="1:7" ht="25.5" x14ac:dyDescent="0.25">
      <c r="A1189" s="1"/>
      <c r="B1189" s="10" t="s">
        <v>2001</v>
      </c>
      <c r="C1189" s="11"/>
      <c r="D1189" s="16"/>
      <c r="E1189" s="12" t="s">
        <v>2000</v>
      </c>
      <c r="F1189" s="13">
        <v>41631</v>
      </c>
      <c r="G1189" s="14">
        <v>-73365.2</v>
      </c>
    </row>
    <row r="1190" spans="1:7" ht="25.5" x14ac:dyDescent="0.25">
      <c r="A1190" s="1"/>
      <c r="B1190" s="10" t="s">
        <v>2004</v>
      </c>
      <c r="C1190" s="11"/>
      <c r="D1190" s="16"/>
      <c r="E1190" s="12" t="s">
        <v>2005</v>
      </c>
      <c r="F1190" s="13">
        <v>41631</v>
      </c>
      <c r="G1190" s="14">
        <v>-14558.95</v>
      </c>
    </row>
    <row r="1191" spans="1:7" ht="25.5" x14ac:dyDescent="0.25">
      <c r="A1191" s="1"/>
      <c r="B1191" s="10" t="s">
        <v>1921</v>
      </c>
      <c r="C1191" s="11"/>
      <c r="D1191" s="16"/>
      <c r="E1191" s="12" t="s">
        <v>2002</v>
      </c>
      <c r="F1191" s="13">
        <v>41631</v>
      </c>
      <c r="G1191" s="14">
        <v>73365.2</v>
      </c>
    </row>
    <row r="1192" spans="1:7" x14ac:dyDescent="0.25">
      <c r="A1192" s="1"/>
      <c r="B1192" s="10" t="s">
        <v>815</v>
      </c>
      <c r="C1192" s="11" t="s">
        <v>816</v>
      </c>
      <c r="D1192" s="16"/>
      <c r="E1192" s="12" t="s">
        <v>1996</v>
      </c>
      <c r="F1192" s="13">
        <v>41631</v>
      </c>
      <c r="G1192" s="14">
        <v>-414504</v>
      </c>
    </row>
    <row r="1193" spans="1:7" x14ac:dyDescent="0.25">
      <c r="A1193" s="1"/>
      <c r="B1193" s="10" t="s">
        <v>815</v>
      </c>
      <c r="C1193" s="11" t="s">
        <v>816</v>
      </c>
      <c r="D1193" s="16"/>
      <c r="E1193" s="12" t="s">
        <v>1995</v>
      </c>
      <c r="F1193" s="13">
        <v>41631</v>
      </c>
      <c r="G1193" s="14">
        <v>-391324.5</v>
      </c>
    </row>
    <row r="1194" spans="1:7" x14ac:dyDescent="0.25">
      <c r="A1194" s="1"/>
      <c r="B1194" s="10" t="s">
        <v>1993</v>
      </c>
      <c r="C1194" s="11" t="s">
        <v>1994</v>
      </c>
      <c r="D1194" s="16"/>
      <c r="E1194" s="12" t="s">
        <v>20735</v>
      </c>
      <c r="F1194" s="13">
        <v>41631</v>
      </c>
      <c r="G1194" s="14">
        <v>-1251.21</v>
      </c>
    </row>
    <row r="1195" spans="1:7" ht="25.5" x14ac:dyDescent="0.25">
      <c r="A1195" s="1"/>
      <c r="B1195" s="10" t="s">
        <v>815</v>
      </c>
      <c r="C1195" s="11" t="s">
        <v>816</v>
      </c>
      <c r="D1195" s="16"/>
      <c r="E1195" s="12" t="s">
        <v>2007</v>
      </c>
      <c r="F1195" s="13">
        <v>41632</v>
      </c>
      <c r="G1195" s="14">
        <v>-5745.6</v>
      </c>
    </row>
    <row r="1196" spans="1:7" x14ac:dyDescent="0.25">
      <c r="A1196" s="1"/>
      <c r="B1196" s="10" t="s">
        <v>815</v>
      </c>
      <c r="C1196" s="11" t="s">
        <v>816</v>
      </c>
      <c r="D1196" s="16"/>
      <c r="E1196" s="12" t="s">
        <v>2006</v>
      </c>
      <c r="F1196" s="13">
        <v>41632</v>
      </c>
      <c r="G1196" s="14">
        <v>-5424.3</v>
      </c>
    </row>
    <row r="1197" spans="1:7" x14ac:dyDescent="0.25">
      <c r="A1197" s="1"/>
      <c r="B1197" s="10" t="s">
        <v>2008</v>
      </c>
      <c r="C1197" s="11"/>
      <c r="D1197" s="16"/>
      <c r="E1197" s="12" t="s">
        <v>2009</v>
      </c>
      <c r="F1197" s="13">
        <v>41634</v>
      </c>
      <c r="G1197" s="14">
        <v>-18793</v>
      </c>
    </row>
    <row r="1198" spans="1:7" x14ac:dyDescent="0.25">
      <c r="A1198" s="1"/>
      <c r="B1198" s="10" t="s">
        <v>2017</v>
      </c>
      <c r="C1198" s="11"/>
      <c r="D1198" s="11"/>
      <c r="E1198" s="12" t="s">
        <v>2018</v>
      </c>
      <c r="F1198" s="13">
        <v>41634</v>
      </c>
      <c r="G1198" s="14">
        <v>-73365.2</v>
      </c>
    </row>
    <row r="1199" spans="1:7" x14ac:dyDescent="0.25">
      <c r="A1199" s="1"/>
      <c r="B1199" s="10" t="s">
        <v>2019</v>
      </c>
      <c r="C1199" s="11"/>
      <c r="D1199" s="11"/>
      <c r="E1199" s="12" t="s">
        <v>2018</v>
      </c>
      <c r="F1199" s="13">
        <v>41634</v>
      </c>
      <c r="G1199" s="14">
        <v>-29142.9</v>
      </c>
    </row>
    <row r="1200" spans="1:7" x14ac:dyDescent="0.25">
      <c r="A1200" s="1"/>
      <c r="B1200" s="10" t="s">
        <v>2016</v>
      </c>
      <c r="C1200" s="11"/>
      <c r="D1200" s="16"/>
      <c r="E1200" s="12" t="s">
        <v>2009</v>
      </c>
      <c r="F1200" s="13">
        <v>41634</v>
      </c>
      <c r="G1200" s="14">
        <v>-9384</v>
      </c>
    </row>
    <row r="1201" spans="1:7" x14ac:dyDescent="0.25">
      <c r="A1201" s="1"/>
      <c r="B1201" s="10" t="s">
        <v>815</v>
      </c>
      <c r="C1201" s="11" t="s">
        <v>816</v>
      </c>
      <c r="D1201" s="16"/>
      <c r="E1201" s="12" t="s">
        <v>2013</v>
      </c>
      <c r="F1201" s="13">
        <v>41634</v>
      </c>
      <c r="G1201" s="14">
        <v>-74343.199999999997</v>
      </c>
    </row>
    <row r="1202" spans="1:7" ht="25.5" x14ac:dyDescent="0.25">
      <c r="A1202" s="1"/>
      <c r="B1202" s="10" t="s">
        <v>815</v>
      </c>
      <c r="C1202" s="11" t="s">
        <v>816</v>
      </c>
      <c r="D1202" s="16"/>
      <c r="E1202" s="12" t="s">
        <v>2012</v>
      </c>
      <c r="F1202" s="13">
        <v>41634</v>
      </c>
      <c r="G1202" s="14">
        <v>-70185.850000000006</v>
      </c>
    </row>
    <row r="1203" spans="1:7" x14ac:dyDescent="0.25">
      <c r="A1203" s="1"/>
      <c r="B1203" s="10" t="s">
        <v>815</v>
      </c>
      <c r="C1203" s="11" t="s">
        <v>816</v>
      </c>
      <c r="D1203" s="16"/>
      <c r="E1203" s="12" t="s">
        <v>2011</v>
      </c>
      <c r="F1203" s="13">
        <v>41634</v>
      </c>
      <c r="G1203" s="14">
        <v>-10548.8</v>
      </c>
    </row>
    <row r="1204" spans="1:7" x14ac:dyDescent="0.25">
      <c r="A1204" s="1"/>
      <c r="B1204" s="10" t="s">
        <v>815</v>
      </c>
      <c r="C1204" s="11" t="s">
        <v>816</v>
      </c>
      <c r="D1204" s="16"/>
      <c r="E1204" s="12" t="s">
        <v>2010</v>
      </c>
      <c r="F1204" s="13">
        <v>41634</v>
      </c>
      <c r="G1204" s="14">
        <v>-9958.9</v>
      </c>
    </row>
    <row r="1205" spans="1:7" ht="25.5" x14ac:dyDescent="0.25">
      <c r="A1205" s="1"/>
      <c r="B1205" s="10" t="s">
        <v>1823</v>
      </c>
      <c r="C1205" s="11" t="s">
        <v>1824</v>
      </c>
      <c r="D1205" s="11" t="s">
        <v>2014</v>
      </c>
      <c r="E1205" s="12" t="s">
        <v>2015</v>
      </c>
      <c r="F1205" s="13">
        <v>41634</v>
      </c>
      <c r="G1205" s="14">
        <v>-49502.74</v>
      </c>
    </row>
    <row r="1206" spans="1:7" x14ac:dyDescent="0.25">
      <c r="A1206" s="1"/>
      <c r="B1206" s="10" t="s">
        <v>2024</v>
      </c>
      <c r="C1206" s="11"/>
      <c r="D1206" s="16" t="s">
        <v>2025</v>
      </c>
      <c r="E1206" s="12" t="s">
        <v>2026</v>
      </c>
      <c r="F1206" s="13">
        <v>41635</v>
      </c>
      <c r="G1206" s="14">
        <v>-20975.52</v>
      </c>
    </row>
    <row r="1207" spans="1:7" x14ac:dyDescent="0.25">
      <c r="A1207" s="1"/>
      <c r="B1207" s="10" t="s">
        <v>423</v>
      </c>
      <c r="C1207" s="11"/>
      <c r="D1207" s="16" t="s">
        <v>2027</v>
      </c>
      <c r="E1207" s="12" t="s">
        <v>20083</v>
      </c>
      <c r="F1207" s="13">
        <v>41635</v>
      </c>
      <c r="G1207" s="14">
        <v>-11800</v>
      </c>
    </row>
    <row r="1208" spans="1:7" ht="25.5" x14ac:dyDescent="0.25">
      <c r="A1208" s="1"/>
      <c r="B1208" s="10" t="s">
        <v>815</v>
      </c>
      <c r="C1208" s="11" t="s">
        <v>816</v>
      </c>
      <c r="D1208" s="16"/>
      <c r="E1208" s="12" t="s">
        <v>2021</v>
      </c>
      <c r="F1208" s="13">
        <v>41635</v>
      </c>
      <c r="G1208" s="14">
        <v>-2195.14</v>
      </c>
    </row>
    <row r="1209" spans="1:7" ht="25.5" x14ac:dyDescent="0.25">
      <c r="A1209" s="1"/>
      <c r="B1209" s="10" t="s">
        <v>815</v>
      </c>
      <c r="C1209" s="11" t="s">
        <v>816</v>
      </c>
      <c r="D1209" s="11"/>
      <c r="E1209" s="12" t="s">
        <v>2020</v>
      </c>
      <c r="F1209" s="13">
        <v>41635</v>
      </c>
      <c r="G1209" s="14">
        <v>-2072.38</v>
      </c>
    </row>
    <row r="1210" spans="1:7" x14ac:dyDescent="0.25">
      <c r="A1210" s="1"/>
      <c r="B1210" s="10" t="s">
        <v>815</v>
      </c>
      <c r="C1210" s="11" t="s">
        <v>816</v>
      </c>
      <c r="D1210" s="11"/>
      <c r="E1210" s="12" t="s">
        <v>2023</v>
      </c>
      <c r="F1210" s="13">
        <v>41635</v>
      </c>
      <c r="G1210" s="14">
        <v>-1216</v>
      </c>
    </row>
    <row r="1211" spans="1:7" x14ac:dyDescent="0.25">
      <c r="A1211" s="1"/>
      <c r="B1211" s="10" t="s">
        <v>815</v>
      </c>
      <c r="C1211" s="11" t="s">
        <v>816</v>
      </c>
      <c r="D1211" s="11"/>
      <c r="E1211" s="12" t="s">
        <v>2022</v>
      </c>
      <c r="F1211" s="13">
        <v>41635</v>
      </c>
      <c r="G1211" s="14">
        <v>-1148</v>
      </c>
    </row>
    <row r="1212" spans="1:7" x14ac:dyDescent="0.25">
      <c r="A1212" s="1"/>
      <c r="B1212" s="10" t="s">
        <v>815</v>
      </c>
      <c r="C1212" s="11" t="s">
        <v>816</v>
      </c>
      <c r="D1212" s="11"/>
      <c r="E1212" s="12" t="s">
        <v>2023</v>
      </c>
      <c r="F1212" s="13">
        <v>41636</v>
      </c>
      <c r="G1212" s="14">
        <v>-2492.8000000000002</v>
      </c>
    </row>
    <row r="1213" spans="1:7" x14ac:dyDescent="0.25">
      <c r="A1213" s="1"/>
      <c r="B1213" s="10" t="s">
        <v>815</v>
      </c>
      <c r="C1213" s="11" t="s">
        <v>816</v>
      </c>
      <c r="D1213" s="16"/>
      <c r="E1213" s="12" t="s">
        <v>2028</v>
      </c>
      <c r="F1213" s="13">
        <v>41636</v>
      </c>
      <c r="G1213" s="14">
        <v>-2353.4</v>
      </c>
    </row>
    <row r="1214" spans="1:7" ht="25.5" x14ac:dyDescent="0.25">
      <c r="A1214" s="1"/>
      <c r="B1214" s="10" t="s">
        <v>2029</v>
      </c>
      <c r="C1214" s="11" t="s">
        <v>2030</v>
      </c>
      <c r="D1214" s="16" t="s">
        <v>2031</v>
      </c>
      <c r="E1214" s="12" t="s">
        <v>18086</v>
      </c>
      <c r="F1214" s="13">
        <v>41636</v>
      </c>
      <c r="G1214" s="14">
        <v>-687573.87</v>
      </c>
    </row>
    <row r="1215" spans="1:7" x14ac:dyDescent="0.25">
      <c r="A1215" s="1"/>
      <c r="B1215" s="10" t="s">
        <v>2034</v>
      </c>
      <c r="C1215" s="11"/>
      <c r="D1215" s="16" t="s">
        <v>2035</v>
      </c>
      <c r="E1215" s="12" t="s">
        <v>19819</v>
      </c>
      <c r="F1215" s="13">
        <v>41637</v>
      </c>
      <c r="G1215" s="14">
        <v>-2808000</v>
      </c>
    </row>
    <row r="1216" spans="1:7" ht="25.5" x14ac:dyDescent="0.25">
      <c r="A1216" s="1"/>
      <c r="B1216" s="10" t="s">
        <v>2032</v>
      </c>
      <c r="C1216" s="11"/>
      <c r="D1216" s="16" t="s">
        <v>2033</v>
      </c>
      <c r="E1216" s="12" t="s">
        <v>9133</v>
      </c>
      <c r="F1216" s="13">
        <v>41637</v>
      </c>
      <c r="G1216" s="14">
        <v>-1165433.44</v>
      </c>
    </row>
    <row r="1217" spans="1:7" x14ac:dyDescent="0.25">
      <c r="A1217" s="1"/>
      <c r="B1217" s="10" t="s">
        <v>815</v>
      </c>
      <c r="C1217" s="11" t="s">
        <v>816</v>
      </c>
      <c r="D1217" s="16"/>
      <c r="E1217" s="12" t="s">
        <v>2038</v>
      </c>
      <c r="F1217" s="13">
        <v>41638</v>
      </c>
      <c r="G1217" s="14">
        <v>-26062.080000000002</v>
      </c>
    </row>
    <row r="1218" spans="1:7" x14ac:dyDescent="0.25">
      <c r="A1218" s="1"/>
      <c r="B1218" s="10" t="s">
        <v>815</v>
      </c>
      <c r="C1218" s="11" t="s">
        <v>816</v>
      </c>
      <c r="D1218" s="11"/>
      <c r="E1218" s="12" t="s">
        <v>2036</v>
      </c>
      <c r="F1218" s="13">
        <v>41638</v>
      </c>
      <c r="G1218" s="14">
        <v>-24604.65</v>
      </c>
    </row>
    <row r="1219" spans="1:7" x14ac:dyDescent="0.25">
      <c r="A1219" s="1"/>
      <c r="B1219" s="10" t="s">
        <v>815</v>
      </c>
      <c r="C1219" s="11" t="s">
        <v>816</v>
      </c>
      <c r="D1219" s="16"/>
      <c r="E1219" s="12" t="s">
        <v>2039</v>
      </c>
      <c r="F1219" s="13">
        <v>41638</v>
      </c>
      <c r="G1219" s="14">
        <v>-7064.69</v>
      </c>
    </row>
    <row r="1220" spans="1:7" x14ac:dyDescent="0.25">
      <c r="A1220" s="1"/>
      <c r="B1220" s="15" t="s">
        <v>815</v>
      </c>
      <c r="C1220" s="16" t="s">
        <v>816</v>
      </c>
      <c r="D1220" s="16"/>
      <c r="E1220" s="18" t="s">
        <v>2037</v>
      </c>
      <c r="F1220" s="17">
        <v>41638</v>
      </c>
      <c r="G1220" s="14">
        <v>-6669.63</v>
      </c>
    </row>
    <row r="1221" spans="1:7" ht="25.5" x14ac:dyDescent="0.25">
      <c r="A1221" s="1"/>
      <c r="B1221" s="15" t="s">
        <v>1818</v>
      </c>
      <c r="C1221" s="16" t="s">
        <v>1819</v>
      </c>
      <c r="D1221" s="16" t="s">
        <v>2040</v>
      </c>
      <c r="E1221" s="18" t="s">
        <v>18786</v>
      </c>
      <c r="F1221" s="17">
        <v>41638</v>
      </c>
      <c r="G1221" s="14">
        <v>-59000</v>
      </c>
    </row>
    <row r="1222" spans="1:7" x14ac:dyDescent="0.25">
      <c r="A1222" s="1"/>
      <c r="B1222" s="15" t="s">
        <v>2094</v>
      </c>
      <c r="C1222" s="16"/>
      <c r="D1222" s="16"/>
      <c r="E1222" s="18" t="s">
        <v>2063</v>
      </c>
      <c r="F1222" s="17">
        <v>41639</v>
      </c>
      <c r="G1222" s="14">
        <v>-912</v>
      </c>
    </row>
    <row r="1223" spans="1:7" x14ac:dyDescent="0.25">
      <c r="A1223" s="1"/>
      <c r="B1223" s="10" t="s">
        <v>2090</v>
      </c>
      <c r="C1223" s="11"/>
      <c r="D1223" s="11" t="s">
        <v>2091</v>
      </c>
      <c r="E1223" s="12" t="s">
        <v>18989</v>
      </c>
      <c r="F1223" s="13">
        <v>41639</v>
      </c>
      <c r="G1223" s="14">
        <v>-59000</v>
      </c>
    </row>
    <row r="1224" spans="1:7" x14ac:dyDescent="0.25">
      <c r="A1224" s="1"/>
      <c r="B1224" s="15" t="s">
        <v>2094</v>
      </c>
      <c r="C1224" s="16"/>
      <c r="D1224" s="16"/>
      <c r="E1224" s="18" t="s">
        <v>2063</v>
      </c>
      <c r="F1224" s="17">
        <v>41639</v>
      </c>
      <c r="G1224" s="14">
        <v>-28177</v>
      </c>
    </row>
    <row r="1225" spans="1:7" ht="25.5" x14ac:dyDescent="0.25">
      <c r="A1225" s="1"/>
      <c r="B1225" s="10" t="s">
        <v>2103</v>
      </c>
      <c r="C1225" s="11"/>
      <c r="D1225" s="16"/>
      <c r="E1225" s="12" t="s">
        <v>2104</v>
      </c>
      <c r="F1225" s="13">
        <v>41639</v>
      </c>
      <c r="G1225" s="14">
        <v>-11240.8</v>
      </c>
    </row>
    <row r="1226" spans="1:7" x14ac:dyDescent="0.25">
      <c r="A1226" s="1"/>
      <c r="B1226" s="10" t="s">
        <v>1345</v>
      </c>
      <c r="C1226" s="11"/>
      <c r="D1226" s="16" t="s">
        <v>2095</v>
      </c>
      <c r="E1226" s="12" t="s">
        <v>2096</v>
      </c>
      <c r="F1226" s="13">
        <v>41639</v>
      </c>
      <c r="G1226" s="14">
        <v>-6000</v>
      </c>
    </row>
    <row r="1227" spans="1:7" x14ac:dyDescent="0.25">
      <c r="A1227" s="1"/>
      <c r="B1227" s="10" t="s">
        <v>219</v>
      </c>
      <c r="C1227" s="11"/>
      <c r="D1227" s="16" t="s">
        <v>2095</v>
      </c>
      <c r="E1227" s="12" t="s">
        <v>2096</v>
      </c>
      <c r="F1227" s="13">
        <v>41639</v>
      </c>
      <c r="G1227" s="14">
        <v>-6000</v>
      </c>
    </row>
    <row r="1228" spans="1:7" x14ac:dyDescent="0.25">
      <c r="A1228" s="1"/>
      <c r="B1228" s="15" t="s">
        <v>2097</v>
      </c>
      <c r="C1228" s="16"/>
      <c r="D1228" s="16" t="s">
        <v>2095</v>
      </c>
      <c r="E1228" s="18" t="s">
        <v>2096</v>
      </c>
      <c r="F1228" s="17">
        <v>41639</v>
      </c>
      <c r="G1228" s="14">
        <v>-6000</v>
      </c>
    </row>
    <row r="1229" spans="1:7" x14ac:dyDescent="0.25">
      <c r="A1229" s="1"/>
      <c r="B1229" s="15" t="s">
        <v>2098</v>
      </c>
      <c r="C1229" s="16"/>
      <c r="D1229" s="16" t="s">
        <v>2095</v>
      </c>
      <c r="E1229" s="18" t="s">
        <v>2096</v>
      </c>
      <c r="F1229" s="17">
        <v>41639</v>
      </c>
      <c r="G1229" s="14">
        <v>-6000</v>
      </c>
    </row>
    <row r="1230" spans="1:7" x14ac:dyDescent="0.25">
      <c r="A1230" s="1"/>
      <c r="B1230" s="10" t="s">
        <v>2099</v>
      </c>
      <c r="C1230" s="11"/>
      <c r="D1230" s="11" t="s">
        <v>2095</v>
      </c>
      <c r="E1230" s="12" t="s">
        <v>2096</v>
      </c>
      <c r="F1230" s="13">
        <v>41639</v>
      </c>
      <c r="G1230" s="14">
        <v>-6000</v>
      </c>
    </row>
    <row r="1231" spans="1:7" x14ac:dyDescent="0.25">
      <c r="A1231" s="1"/>
      <c r="B1231" s="10" t="s">
        <v>2100</v>
      </c>
      <c r="C1231" s="11"/>
      <c r="D1231" s="11" t="s">
        <v>2101</v>
      </c>
      <c r="E1231" s="12" t="s">
        <v>2102</v>
      </c>
      <c r="F1231" s="13">
        <v>41639</v>
      </c>
      <c r="G1231" s="14">
        <v>-6000</v>
      </c>
    </row>
    <row r="1232" spans="1:7" x14ac:dyDescent="0.25">
      <c r="A1232" s="1"/>
      <c r="B1232" s="10" t="s">
        <v>2128</v>
      </c>
      <c r="C1232" s="11"/>
      <c r="D1232" s="16" t="s">
        <v>2129</v>
      </c>
      <c r="E1232" s="12" t="s">
        <v>19920</v>
      </c>
      <c r="F1232" s="13">
        <v>41639</v>
      </c>
      <c r="G1232" s="14">
        <v>-4114114.99</v>
      </c>
    </row>
    <row r="1233" spans="1:7" x14ac:dyDescent="0.25">
      <c r="A1233" s="1"/>
      <c r="B1233" s="10" t="s">
        <v>2109</v>
      </c>
      <c r="C1233" s="11"/>
      <c r="D1233" s="16" t="s">
        <v>2110</v>
      </c>
      <c r="E1233" s="12" t="s">
        <v>19338</v>
      </c>
      <c r="F1233" s="13">
        <v>41639</v>
      </c>
      <c r="G1233" s="14">
        <v>-3202250.97</v>
      </c>
    </row>
    <row r="1234" spans="1:7" x14ac:dyDescent="0.25">
      <c r="A1234" s="1"/>
      <c r="B1234" s="15" t="s">
        <v>2123</v>
      </c>
      <c r="C1234" s="16"/>
      <c r="D1234" s="16" t="s">
        <v>2124</v>
      </c>
      <c r="E1234" s="18" t="s">
        <v>19839</v>
      </c>
      <c r="F1234" s="17">
        <v>41639</v>
      </c>
      <c r="G1234" s="14">
        <v>-2145000</v>
      </c>
    </row>
    <row r="1235" spans="1:7" x14ac:dyDescent="0.25">
      <c r="A1235" s="1"/>
      <c r="B1235" s="10" t="s">
        <v>2112</v>
      </c>
      <c r="C1235" s="11"/>
      <c r="D1235" s="16" t="s">
        <v>2113</v>
      </c>
      <c r="E1235" s="12" t="s">
        <v>2114</v>
      </c>
      <c r="F1235" s="13">
        <v>41639</v>
      </c>
      <c r="G1235" s="14">
        <v>-2051700</v>
      </c>
    </row>
    <row r="1236" spans="1:7" x14ac:dyDescent="0.25">
      <c r="A1236" s="1"/>
      <c r="B1236" s="15" t="s">
        <v>2118</v>
      </c>
      <c r="C1236" s="16"/>
      <c r="D1236" s="16" t="s">
        <v>2119</v>
      </c>
      <c r="E1236" s="18" t="s">
        <v>19697</v>
      </c>
      <c r="F1236" s="17">
        <v>41639</v>
      </c>
      <c r="G1236" s="14">
        <v>-1782000</v>
      </c>
    </row>
    <row r="1237" spans="1:7" x14ac:dyDescent="0.25">
      <c r="A1237" s="1"/>
      <c r="B1237" s="15" t="s">
        <v>2109</v>
      </c>
      <c r="C1237" s="16"/>
      <c r="D1237" s="16" t="s">
        <v>2111</v>
      </c>
      <c r="E1237" s="18" t="s">
        <v>17907</v>
      </c>
      <c r="F1237" s="17">
        <v>41639</v>
      </c>
      <c r="G1237" s="14">
        <v>-980382.31</v>
      </c>
    </row>
    <row r="1238" spans="1:7" ht="25.5" x14ac:dyDescent="0.25">
      <c r="A1238" s="1"/>
      <c r="B1238" s="10" t="s">
        <v>2120</v>
      </c>
      <c r="C1238" s="11"/>
      <c r="D1238" s="16" t="s">
        <v>2121</v>
      </c>
      <c r="E1238" s="12" t="s">
        <v>2122</v>
      </c>
      <c r="F1238" s="13">
        <v>41639</v>
      </c>
      <c r="G1238" s="14">
        <v>-47500</v>
      </c>
    </row>
    <row r="1239" spans="1:7" ht="25.5" x14ac:dyDescent="0.25">
      <c r="A1239" s="1"/>
      <c r="B1239" s="10" t="s">
        <v>2133</v>
      </c>
      <c r="C1239" s="11"/>
      <c r="D1239" s="16" t="s">
        <v>2134</v>
      </c>
      <c r="E1239" s="12" t="s">
        <v>2135</v>
      </c>
      <c r="F1239" s="13">
        <v>41639</v>
      </c>
      <c r="G1239" s="14">
        <v>-45000</v>
      </c>
    </row>
    <row r="1240" spans="1:7" x14ac:dyDescent="0.25">
      <c r="A1240" s="1"/>
      <c r="B1240" s="10" t="s">
        <v>764</v>
      </c>
      <c r="C1240" s="11"/>
      <c r="D1240" s="16" t="s">
        <v>2136</v>
      </c>
      <c r="E1240" s="12" t="s">
        <v>19369</v>
      </c>
      <c r="F1240" s="13">
        <v>41639</v>
      </c>
      <c r="G1240" s="14">
        <v>-20700</v>
      </c>
    </row>
    <row r="1241" spans="1:7" x14ac:dyDescent="0.25">
      <c r="A1241" s="1"/>
      <c r="B1241" s="10" t="s">
        <v>2115</v>
      </c>
      <c r="C1241" s="11"/>
      <c r="D1241" s="16" t="s">
        <v>2116</v>
      </c>
      <c r="E1241" s="12" t="s">
        <v>2117</v>
      </c>
      <c r="F1241" s="13">
        <v>41639</v>
      </c>
      <c r="G1241" s="14">
        <v>-20651.259999999998</v>
      </c>
    </row>
    <row r="1242" spans="1:7" ht="25.5" x14ac:dyDescent="0.25">
      <c r="A1242" s="1"/>
      <c r="B1242" s="10" t="s">
        <v>2125</v>
      </c>
      <c r="C1242" s="11"/>
      <c r="D1242" s="16" t="s">
        <v>2126</v>
      </c>
      <c r="E1242" s="12" t="s">
        <v>2127</v>
      </c>
      <c r="F1242" s="13">
        <v>41639</v>
      </c>
      <c r="G1242" s="14">
        <v>-20000</v>
      </c>
    </row>
    <row r="1243" spans="1:7" ht="25.5" x14ac:dyDescent="0.25">
      <c r="A1243" s="1"/>
      <c r="B1243" s="10" t="s">
        <v>1277</v>
      </c>
      <c r="C1243" s="11" t="s">
        <v>1278</v>
      </c>
      <c r="D1243" s="16" t="s">
        <v>2041</v>
      </c>
      <c r="E1243" s="12" t="s">
        <v>2041</v>
      </c>
      <c r="F1243" s="13">
        <v>41639</v>
      </c>
      <c r="G1243" s="14">
        <v>-96851.99</v>
      </c>
    </row>
    <row r="1244" spans="1:7" ht="25.5" x14ac:dyDescent="0.25">
      <c r="A1244" s="1"/>
      <c r="B1244" s="10" t="s">
        <v>815</v>
      </c>
      <c r="C1244" s="11" t="s">
        <v>816</v>
      </c>
      <c r="D1244" s="11"/>
      <c r="E1244" s="12" t="s">
        <v>2049</v>
      </c>
      <c r="F1244" s="13">
        <v>41639</v>
      </c>
      <c r="G1244" s="14">
        <v>-69853.11</v>
      </c>
    </row>
    <row r="1245" spans="1:7" ht="25.5" x14ac:dyDescent="0.25">
      <c r="A1245" s="1"/>
      <c r="B1245" s="15" t="s">
        <v>815</v>
      </c>
      <c r="C1245" s="16" t="s">
        <v>816</v>
      </c>
      <c r="D1245" s="16"/>
      <c r="E1245" s="18" t="s">
        <v>2048</v>
      </c>
      <c r="F1245" s="17">
        <v>41639</v>
      </c>
      <c r="G1245" s="14">
        <v>-65946.850000000006</v>
      </c>
    </row>
    <row r="1246" spans="1:7" x14ac:dyDescent="0.25">
      <c r="A1246" s="1"/>
      <c r="B1246" s="15" t="s">
        <v>2042</v>
      </c>
      <c r="C1246" s="16" t="s">
        <v>2043</v>
      </c>
      <c r="D1246" s="16" t="s">
        <v>2044</v>
      </c>
      <c r="E1246" s="18" t="s">
        <v>2045</v>
      </c>
      <c r="F1246" s="17">
        <v>41639</v>
      </c>
      <c r="G1246" s="14">
        <v>-45430</v>
      </c>
    </row>
    <row r="1247" spans="1:7" ht="25.5" x14ac:dyDescent="0.25">
      <c r="A1247" s="1"/>
      <c r="B1247" s="10" t="s">
        <v>815</v>
      </c>
      <c r="C1247" s="11" t="s">
        <v>816</v>
      </c>
      <c r="D1247" s="16"/>
      <c r="E1247" s="12" t="s">
        <v>2085</v>
      </c>
      <c r="F1247" s="13">
        <v>41639</v>
      </c>
      <c r="G1247" s="14">
        <v>-17385.12</v>
      </c>
    </row>
    <row r="1248" spans="1:7" ht="25.5" x14ac:dyDescent="0.25">
      <c r="A1248" s="1"/>
      <c r="B1248" s="10" t="s">
        <v>815</v>
      </c>
      <c r="C1248" s="11" t="s">
        <v>816</v>
      </c>
      <c r="D1248" s="16"/>
      <c r="E1248" s="12" t="s">
        <v>2084</v>
      </c>
      <c r="F1248" s="13">
        <v>41639</v>
      </c>
      <c r="G1248" s="14">
        <v>-16672.080000000002</v>
      </c>
    </row>
    <row r="1249" spans="1:7" x14ac:dyDescent="0.25">
      <c r="A1249" s="1"/>
      <c r="B1249" s="10" t="s">
        <v>815</v>
      </c>
      <c r="C1249" s="11" t="s">
        <v>816</v>
      </c>
      <c r="D1249" s="16"/>
      <c r="E1249" s="12" t="s">
        <v>2061</v>
      </c>
      <c r="F1249" s="13">
        <v>41639</v>
      </c>
      <c r="G1249" s="14">
        <v>-7055</v>
      </c>
    </row>
    <row r="1250" spans="1:7" ht="25.5" x14ac:dyDescent="0.25">
      <c r="A1250" s="1"/>
      <c r="B1250" s="15" t="s">
        <v>815</v>
      </c>
      <c r="C1250" s="16" t="s">
        <v>816</v>
      </c>
      <c r="D1250" s="16"/>
      <c r="E1250" s="18" t="s">
        <v>2060</v>
      </c>
      <c r="F1250" s="17">
        <v>41639</v>
      </c>
      <c r="G1250" s="14">
        <v>-6027.01</v>
      </c>
    </row>
    <row r="1251" spans="1:7" ht="25.5" x14ac:dyDescent="0.25">
      <c r="A1251" s="1"/>
      <c r="B1251" s="10" t="s">
        <v>815</v>
      </c>
      <c r="C1251" s="11" t="s">
        <v>816</v>
      </c>
      <c r="D1251" s="16"/>
      <c r="E1251" s="12" t="s">
        <v>2069</v>
      </c>
      <c r="F1251" s="13">
        <v>41639</v>
      </c>
      <c r="G1251" s="14">
        <v>-5789.86</v>
      </c>
    </row>
    <row r="1252" spans="1:7" x14ac:dyDescent="0.25">
      <c r="A1252" s="1"/>
      <c r="B1252" s="10" t="s">
        <v>815</v>
      </c>
      <c r="C1252" s="11" t="s">
        <v>816</v>
      </c>
      <c r="D1252" s="16"/>
      <c r="E1252" s="12" t="s">
        <v>2068</v>
      </c>
      <c r="F1252" s="13">
        <v>41639</v>
      </c>
      <c r="G1252" s="14">
        <v>-5466.08</v>
      </c>
    </row>
    <row r="1253" spans="1:7" ht="25.5" x14ac:dyDescent="0.25">
      <c r="A1253" s="1"/>
      <c r="B1253" s="10" t="s">
        <v>815</v>
      </c>
      <c r="C1253" s="11" t="s">
        <v>816</v>
      </c>
      <c r="D1253" s="16"/>
      <c r="E1253" s="12" t="s">
        <v>2089</v>
      </c>
      <c r="F1253" s="13">
        <v>41639</v>
      </c>
      <c r="G1253" s="14">
        <v>-4529.6000000000004</v>
      </c>
    </row>
    <row r="1254" spans="1:7" ht="25.5" x14ac:dyDescent="0.25">
      <c r="A1254" s="1"/>
      <c r="B1254" s="10" t="s">
        <v>815</v>
      </c>
      <c r="C1254" s="11" t="s">
        <v>816</v>
      </c>
      <c r="D1254" s="16"/>
      <c r="E1254" s="12" t="s">
        <v>2047</v>
      </c>
      <c r="F1254" s="13">
        <v>41639</v>
      </c>
      <c r="G1254" s="14">
        <v>-4428.79</v>
      </c>
    </row>
    <row r="1255" spans="1:7" x14ac:dyDescent="0.25">
      <c r="A1255" s="1"/>
      <c r="B1255" s="10" t="s">
        <v>815</v>
      </c>
      <c r="C1255" s="11" t="s">
        <v>816</v>
      </c>
      <c r="D1255" s="16"/>
      <c r="E1255" s="12" t="s">
        <v>2088</v>
      </c>
      <c r="F1255" s="13">
        <v>41639</v>
      </c>
      <c r="G1255" s="14">
        <v>-4276.3</v>
      </c>
    </row>
    <row r="1256" spans="1:7" ht="25.5" x14ac:dyDescent="0.25">
      <c r="A1256" s="1"/>
      <c r="B1256" s="15" t="s">
        <v>815</v>
      </c>
      <c r="C1256" s="16" t="s">
        <v>816</v>
      </c>
      <c r="D1256" s="16"/>
      <c r="E1256" s="18" t="s">
        <v>2046</v>
      </c>
      <c r="F1256" s="17">
        <v>41639</v>
      </c>
      <c r="G1256" s="14">
        <v>-4181.13</v>
      </c>
    </row>
    <row r="1257" spans="1:7" x14ac:dyDescent="0.25">
      <c r="A1257" s="1"/>
      <c r="B1257" s="10" t="s">
        <v>815</v>
      </c>
      <c r="C1257" s="11" t="s">
        <v>816</v>
      </c>
      <c r="D1257" s="16"/>
      <c r="E1257" s="12" t="s">
        <v>2059</v>
      </c>
      <c r="F1257" s="13">
        <v>41639</v>
      </c>
      <c r="G1257" s="14">
        <v>-2459.29</v>
      </c>
    </row>
    <row r="1258" spans="1:7" ht="25.5" x14ac:dyDescent="0.25">
      <c r="A1258" s="1"/>
      <c r="B1258" s="15" t="s">
        <v>815</v>
      </c>
      <c r="C1258" s="16" t="s">
        <v>816</v>
      </c>
      <c r="D1258" s="16"/>
      <c r="E1258" s="18" t="s">
        <v>2053</v>
      </c>
      <c r="F1258" s="17">
        <v>41639</v>
      </c>
      <c r="G1258" s="14">
        <v>-2432</v>
      </c>
    </row>
    <row r="1259" spans="1:7" x14ac:dyDescent="0.25">
      <c r="A1259" s="1"/>
      <c r="B1259" s="15" t="s">
        <v>815</v>
      </c>
      <c r="C1259" s="16" t="s">
        <v>816</v>
      </c>
      <c r="D1259" s="16"/>
      <c r="E1259" s="18" t="s">
        <v>2057</v>
      </c>
      <c r="F1259" s="17">
        <v>41639</v>
      </c>
      <c r="G1259" s="14">
        <v>-2432</v>
      </c>
    </row>
    <row r="1260" spans="1:7" ht="25.5" x14ac:dyDescent="0.25">
      <c r="A1260" s="1"/>
      <c r="B1260" s="10" t="s">
        <v>815</v>
      </c>
      <c r="C1260" s="11" t="s">
        <v>816</v>
      </c>
      <c r="D1260" s="16"/>
      <c r="E1260" s="12" t="s">
        <v>2052</v>
      </c>
      <c r="F1260" s="13">
        <v>41639</v>
      </c>
      <c r="G1260" s="14">
        <v>-2296</v>
      </c>
    </row>
    <row r="1261" spans="1:7" x14ac:dyDescent="0.25">
      <c r="A1261" s="1"/>
      <c r="B1261" s="10" t="s">
        <v>815</v>
      </c>
      <c r="C1261" s="11" t="s">
        <v>816</v>
      </c>
      <c r="D1261" s="16"/>
      <c r="E1261" s="12" t="s">
        <v>2056</v>
      </c>
      <c r="F1261" s="13">
        <v>41639</v>
      </c>
      <c r="G1261" s="14">
        <v>-2296</v>
      </c>
    </row>
    <row r="1262" spans="1:7" ht="25.5" x14ac:dyDescent="0.25">
      <c r="A1262" s="1"/>
      <c r="B1262" s="10" t="s">
        <v>815</v>
      </c>
      <c r="C1262" s="11" t="s">
        <v>816</v>
      </c>
      <c r="D1262" s="16"/>
      <c r="E1262" s="12" t="s">
        <v>2081</v>
      </c>
      <c r="F1262" s="13">
        <v>41639</v>
      </c>
      <c r="G1262" s="14">
        <v>-2275.9</v>
      </c>
    </row>
    <row r="1263" spans="1:7" ht="25.5" x14ac:dyDescent="0.25">
      <c r="A1263" s="1"/>
      <c r="B1263" s="10" t="s">
        <v>815</v>
      </c>
      <c r="C1263" s="11" t="s">
        <v>816</v>
      </c>
      <c r="D1263" s="11"/>
      <c r="E1263" s="12" t="s">
        <v>2080</v>
      </c>
      <c r="F1263" s="13">
        <v>41639</v>
      </c>
      <c r="G1263" s="14">
        <v>-2148.63</v>
      </c>
    </row>
    <row r="1264" spans="1:7" x14ac:dyDescent="0.25">
      <c r="A1264" s="1"/>
      <c r="B1264" s="15" t="s">
        <v>815</v>
      </c>
      <c r="C1264" s="16" t="s">
        <v>816</v>
      </c>
      <c r="D1264" s="16"/>
      <c r="E1264" s="18" t="s">
        <v>2058</v>
      </c>
      <c r="F1264" s="17">
        <v>41639</v>
      </c>
      <c r="G1264" s="14">
        <v>-2009</v>
      </c>
    </row>
    <row r="1265" spans="1:7" ht="25.5" x14ac:dyDescent="0.25">
      <c r="A1265" s="1"/>
      <c r="B1265" s="10" t="s">
        <v>815</v>
      </c>
      <c r="C1265" s="11" t="s">
        <v>816</v>
      </c>
      <c r="D1265" s="16"/>
      <c r="E1265" s="12" t="s">
        <v>2087</v>
      </c>
      <c r="F1265" s="13">
        <v>41639</v>
      </c>
      <c r="G1265" s="14">
        <v>-1737.77</v>
      </c>
    </row>
    <row r="1266" spans="1:7" ht="25.5" x14ac:dyDescent="0.25">
      <c r="A1266" s="1"/>
      <c r="B1266" s="10" t="s">
        <v>815</v>
      </c>
      <c r="C1266" s="11" t="s">
        <v>816</v>
      </c>
      <c r="D1266" s="16"/>
      <c r="E1266" s="12" t="s">
        <v>2086</v>
      </c>
      <c r="F1266" s="13">
        <v>41639</v>
      </c>
      <c r="G1266" s="14">
        <v>-1640.58</v>
      </c>
    </row>
    <row r="1267" spans="1:7" x14ac:dyDescent="0.25">
      <c r="A1267" s="1"/>
      <c r="B1267" s="10" t="s">
        <v>815</v>
      </c>
      <c r="C1267" s="11" t="s">
        <v>816</v>
      </c>
      <c r="D1267" s="16"/>
      <c r="E1267" s="12" t="s">
        <v>2051</v>
      </c>
      <c r="F1267" s="13">
        <v>41639</v>
      </c>
      <c r="G1267" s="14">
        <v>-1520.69</v>
      </c>
    </row>
    <row r="1268" spans="1:7" x14ac:dyDescent="0.25">
      <c r="A1268" s="1"/>
      <c r="B1268" s="10" t="s">
        <v>815</v>
      </c>
      <c r="C1268" s="11" t="s">
        <v>816</v>
      </c>
      <c r="D1268" s="16"/>
      <c r="E1268" s="12" t="s">
        <v>2050</v>
      </c>
      <c r="F1268" s="13">
        <v>41639</v>
      </c>
      <c r="G1268" s="14">
        <v>-1435.65</v>
      </c>
    </row>
    <row r="1269" spans="1:7" ht="25.5" x14ac:dyDescent="0.25">
      <c r="A1269" s="1"/>
      <c r="B1269" s="10" t="s">
        <v>815</v>
      </c>
      <c r="C1269" s="11" t="s">
        <v>816</v>
      </c>
      <c r="D1269" s="16"/>
      <c r="E1269" s="12" t="s">
        <v>2055</v>
      </c>
      <c r="F1269" s="13">
        <v>41639</v>
      </c>
      <c r="G1269" s="14">
        <v>-1276.8</v>
      </c>
    </row>
    <row r="1270" spans="1:7" ht="25.5" x14ac:dyDescent="0.25">
      <c r="A1270" s="1"/>
      <c r="B1270" s="10" t="s">
        <v>815</v>
      </c>
      <c r="C1270" s="11" t="s">
        <v>816</v>
      </c>
      <c r="D1270" s="16"/>
      <c r="E1270" s="12" t="s">
        <v>2054</v>
      </c>
      <c r="F1270" s="13">
        <v>41639</v>
      </c>
      <c r="G1270" s="14">
        <v>-1205.4000000000001</v>
      </c>
    </row>
    <row r="1271" spans="1:7" x14ac:dyDescent="0.25">
      <c r="A1271" s="1"/>
      <c r="B1271" s="10" t="s">
        <v>815</v>
      </c>
      <c r="C1271" s="11" t="s">
        <v>816</v>
      </c>
      <c r="D1271" s="16"/>
      <c r="E1271" s="12" t="s">
        <v>2077</v>
      </c>
      <c r="F1271" s="13">
        <v>41639</v>
      </c>
      <c r="G1271" s="14">
        <v>-1154.44</v>
      </c>
    </row>
    <row r="1272" spans="1:7" x14ac:dyDescent="0.25">
      <c r="A1272" s="1"/>
      <c r="B1272" s="10" t="s">
        <v>815</v>
      </c>
      <c r="C1272" s="11" t="s">
        <v>816</v>
      </c>
      <c r="D1272" s="16"/>
      <c r="E1272" s="12" t="s">
        <v>2076</v>
      </c>
      <c r="F1272" s="13">
        <v>41639</v>
      </c>
      <c r="G1272" s="14">
        <v>-1089.8800000000001</v>
      </c>
    </row>
    <row r="1273" spans="1:7" x14ac:dyDescent="0.25">
      <c r="A1273" s="1"/>
      <c r="B1273" s="15" t="s">
        <v>815</v>
      </c>
      <c r="C1273" s="16" t="s">
        <v>816</v>
      </c>
      <c r="D1273" s="16"/>
      <c r="E1273" s="18" t="s">
        <v>2073</v>
      </c>
      <c r="F1273" s="17">
        <v>41639</v>
      </c>
      <c r="G1273" s="14">
        <v>-942.4</v>
      </c>
    </row>
    <row r="1274" spans="1:7" x14ac:dyDescent="0.25">
      <c r="A1274" s="1"/>
      <c r="B1274" s="10" t="s">
        <v>815</v>
      </c>
      <c r="C1274" s="11" t="s">
        <v>816</v>
      </c>
      <c r="D1274" s="16"/>
      <c r="E1274" s="12" t="s">
        <v>2071</v>
      </c>
      <c r="F1274" s="13">
        <v>41639</v>
      </c>
      <c r="G1274" s="14">
        <v>-904.59</v>
      </c>
    </row>
    <row r="1275" spans="1:7" x14ac:dyDescent="0.25">
      <c r="A1275" s="1"/>
      <c r="B1275" s="10" t="s">
        <v>815</v>
      </c>
      <c r="C1275" s="11" t="s">
        <v>816</v>
      </c>
      <c r="D1275" s="16"/>
      <c r="E1275" s="12" t="s">
        <v>2079</v>
      </c>
      <c r="F1275" s="13">
        <v>41639</v>
      </c>
      <c r="G1275" s="14">
        <v>-904.59</v>
      </c>
    </row>
    <row r="1276" spans="1:7" x14ac:dyDescent="0.25">
      <c r="A1276" s="1"/>
      <c r="B1276" s="15" t="s">
        <v>815</v>
      </c>
      <c r="C1276" s="16" t="s">
        <v>816</v>
      </c>
      <c r="D1276" s="16"/>
      <c r="E1276" s="18" t="s">
        <v>2072</v>
      </c>
      <c r="F1276" s="17">
        <v>41639</v>
      </c>
      <c r="G1276" s="14">
        <v>-889.7</v>
      </c>
    </row>
    <row r="1277" spans="1:7" x14ac:dyDescent="0.25">
      <c r="A1277" s="1"/>
      <c r="B1277" s="10" t="s">
        <v>815</v>
      </c>
      <c r="C1277" s="11" t="s">
        <v>816</v>
      </c>
      <c r="D1277" s="16"/>
      <c r="E1277" s="12" t="s">
        <v>2070</v>
      </c>
      <c r="F1277" s="13">
        <v>41639</v>
      </c>
      <c r="G1277" s="14">
        <v>-854</v>
      </c>
    </row>
    <row r="1278" spans="1:7" ht="25.5" x14ac:dyDescent="0.25">
      <c r="A1278" s="1"/>
      <c r="B1278" s="15" t="s">
        <v>815</v>
      </c>
      <c r="C1278" s="16" t="s">
        <v>816</v>
      </c>
      <c r="D1278" s="16"/>
      <c r="E1278" s="18" t="s">
        <v>2078</v>
      </c>
      <c r="F1278" s="17">
        <v>41639</v>
      </c>
      <c r="G1278" s="14">
        <v>-854</v>
      </c>
    </row>
    <row r="1279" spans="1:7" x14ac:dyDescent="0.25">
      <c r="A1279" s="1"/>
      <c r="B1279" s="10" t="s">
        <v>815</v>
      </c>
      <c r="C1279" s="11" t="s">
        <v>816</v>
      </c>
      <c r="D1279" s="16"/>
      <c r="E1279" s="12" t="s">
        <v>2074</v>
      </c>
      <c r="F1279" s="13">
        <v>41639</v>
      </c>
      <c r="G1279" s="14">
        <v>-723.68</v>
      </c>
    </row>
    <row r="1280" spans="1:7" ht="25.5" x14ac:dyDescent="0.25">
      <c r="A1280" s="1"/>
      <c r="B1280" s="10" t="s">
        <v>815</v>
      </c>
      <c r="C1280" s="11" t="s">
        <v>816</v>
      </c>
      <c r="D1280" s="16"/>
      <c r="E1280" s="12" t="s">
        <v>2075</v>
      </c>
      <c r="F1280" s="13">
        <v>41639</v>
      </c>
      <c r="G1280" s="14">
        <v>-683.2</v>
      </c>
    </row>
    <row r="1281" spans="1:7" ht="25.5" x14ac:dyDescent="0.25">
      <c r="A1281" s="1"/>
      <c r="B1281" s="10" t="s">
        <v>815</v>
      </c>
      <c r="C1281" s="11" t="s">
        <v>816</v>
      </c>
      <c r="D1281" s="16"/>
      <c r="E1281" s="12" t="s">
        <v>1966</v>
      </c>
      <c r="F1281" s="13">
        <v>41639</v>
      </c>
      <c r="G1281" s="14">
        <v>-543.45000000000005</v>
      </c>
    </row>
    <row r="1282" spans="1:7" x14ac:dyDescent="0.25">
      <c r="A1282" s="1"/>
      <c r="B1282" s="10" t="s">
        <v>815</v>
      </c>
      <c r="C1282" s="11" t="s">
        <v>816</v>
      </c>
      <c r="D1282" s="16"/>
      <c r="E1282" s="12" t="s">
        <v>2067</v>
      </c>
      <c r="F1282" s="13">
        <v>41639</v>
      </c>
      <c r="G1282" s="14">
        <v>-513.05999999999995</v>
      </c>
    </row>
    <row r="1283" spans="1:7" ht="25.5" x14ac:dyDescent="0.25">
      <c r="A1283" s="1"/>
      <c r="B1283" s="10" t="s">
        <v>815</v>
      </c>
      <c r="C1283" s="11" t="s">
        <v>816</v>
      </c>
      <c r="D1283" s="16"/>
      <c r="E1283" s="12" t="s">
        <v>2065</v>
      </c>
      <c r="F1283" s="13">
        <v>41639</v>
      </c>
      <c r="G1283" s="14">
        <v>-456</v>
      </c>
    </row>
    <row r="1284" spans="1:7" ht="25.5" x14ac:dyDescent="0.25">
      <c r="A1284" s="1"/>
      <c r="B1284" s="15" t="s">
        <v>815</v>
      </c>
      <c r="C1284" s="16" t="s">
        <v>816</v>
      </c>
      <c r="D1284" s="16"/>
      <c r="E1284" s="18" t="s">
        <v>2064</v>
      </c>
      <c r="F1284" s="17">
        <v>41639</v>
      </c>
      <c r="G1284" s="14">
        <v>-430.5</v>
      </c>
    </row>
    <row r="1285" spans="1:7" ht="25.5" x14ac:dyDescent="0.25">
      <c r="A1285" s="1"/>
      <c r="B1285" s="10" t="s">
        <v>815</v>
      </c>
      <c r="C1285" s="11" t="s">
        <v>816</v>
      </c>
      <c r="D1285" s="11"/>
      <c r="E1285" s="12" t="s">
        <v>2066</v>
      </c>
      <c r="F1285" s="13">
        <v>41639</v>
      </c>
      <c r="G1285" s="14">
        <v>-430.5</v>
      </c>
    </row>
    <row r="1286" spans="1:7" ht="25.5" x14ac:dyDescent="0.25">
      <c r="A1286" s="1"/>
      <c r="B1286" s="10" t="s">
        <v>815</v>
      </c>
      <c r="C1286" s="11" t="s">
        <v>816</v>
      </c>
      <c r="D1286" s="16"/>
      <c r="E1286" s="12" t="s">
        <v>2083</v>
      </c>
      <c r="F1286" s="13">
        <v>41639</v>
      </c>
      <c r="G1286" s="14">
        <v>-364.8</v>
      </c>
    </row>
    <row r="1287" spans="1:7" ht="25.5" x14ac:dyDescent="0.25">
      <c r="A1287" s="1"/>
      <c r="B1287" s="15" t="s">
        <v>815</v>
      </c>
      <c r="C1287" s="16" t="s">
        <v>816</v>
      </c>
      <c r="D1287" s="16"/>
      <c r="E1287" s="18" t="s">
        <v>2082</v>
      </c>
      <c r="F1287" s="17">
        <v>41639</v>
      </c>
      <c r="G1287" s="14">
        <v>-344.4</v>
      </c>
    </row>
    <row r="1288" spans="1:7" ht="25.5" x14ac:dyDescent="0.25">
      <c r="A1288" s="1"/>
      <c r="B1288" s="15" t="s">
        <v>1277</v>
      </c>
      <c r="C1288" s="16" t="s">
        <v>1278</v>
      </c>
      <c r="D1288" s="16" t="s">
        <v>2041</v>
      </c>
      <c r="E1288" s="18" t="s">
        <v>17991</v>
      </c>
      <c r="F1288" s="17">
        <v>41639</v>
      </c>
      <c r="G1288" s="14">
        <v>96851.99</v>
      </c>
    </row>
    <row r="1289" spans="1:7" x14ac:dyDescent="0.25">
      <c r="A1289" s="1"/>
      <c r="B1289" s="10" t="s">
        <v>1176</v>
      </c>
      <c r="C1289" s="11" t="s">
        <v>1177</v>
      </c>
      <c r="D1289" s="16" t="s">
        <v>2092</v>
      </c>
      <c r="E1289" s="12" t="s">
        <v>19004</v>
      </c>
      <c r="F1289" s="13">
        <v>41639</v>
      </c>
      <c r="G1289" s="14">
        <v>-3129270.68</v>
      </c>
    </row>
    <row r="1290" spans="1:7" x14ac:dyDescent="0.25">
      <c r="A1290" s="1"/>
      <c r="B1290" s="10" t="s">
        <v>1106</v>
      </c>
      <c r="C1290" s="11" t="s">
        <v>1107</v>
      </c>
      <c r="D1290" s="11" t="s">
        <v>2106</v>
      </c>
      <c r="E1290" s="12" t="s">
        <v>2107</v>
      </c>
      <c r="F1290" s="13">
        <v>41639</v>
      </c>
      <c r="G1290" s="14">
        <v>-81989.33</v>
      </c>
    </row>
    <row r="1291" spans="1:7" x14ac:dyDescent="0.25">
      <c r="A1291" s="1"/>
      <c r="B1291" s="10" t="s">
        <v>1818</v>
      </c>
      <c r="C1291" s="11" t="s">
        <v>1819</v>
      </c>
      <c r="D1291" s="11" t="s">
        <v>2108</v>
      </c>
      <c r="E1291" s="12" t="s">
        <v>19092</v>
      </c>
      <c r="F1291" s="13">
        <v>41639</v>
      </c>
      <c r="G1291" s="14">
        <v>-59000</v>
      </c>
    </row>
    <row r="1292" spans="1:7" ht="25.5" x14ac:dyDescent="0.25">
      <c r="A1292" s="1"/>
      <c r="B1292" s="10" t="s">
        <v>1106</v>
      </c>
      <c r="C1292" s="11" t="s">
        <v>1107</v>
      </c>
      <c r="D1292" s="16"/>
      <c r="E1292" s="12" t="s">
        <v>2105</v>
      </c>
      <c r="F1292" s="13">
        <v>41639</v>
      </c>
      <c r="G1292" s="14">
        <v>75062.649999999994</v>
      </c>
    </row>
    <row r="1293" spans="1:7" x14ac:dyDescent="0.25">
      <c r="A1293" s="1"/>
      <c r="B1293" s="10" t="s">
        <v>2130</v>
      </c>
      <c r="C1293" s="11" t="s">
        <v>2131</v>
      </c>
      <c r="D1293" s="16" t="s">
        <v>2132</v>
      </c>
      <c r="E1293" s="12" t="s">
        <v>1804</v>
      </c>
      <c r="F1293" s="13">
        <v>41639</v>
      </c>
      <c r="G1293" s="14">
        <v>-41162732</v>
      </c>
    </row>
    <row r="1294" spans="1:7" x14ac:dyDescent="0.25">
      <c r="A1294" s="1"/>
      <c r="B1294" s="10" t="s">
        <v>2138</v>
      </c>
      <c r="C1294" s="11"/>
      <c r="D1294" s="16" t="s">
        <v>1820</v>
      </c>
      <c r="E1294" s="12" t="s">
        <v>18996</v>
      </c>
      <c r="F1294" s="13">
        <v>41646</v>
      </c>
      <c r="G1294" s="14">
        <v>-576290</v>
      </c>
    </row>
    <row r="1295" spans="1:7" x14ac:dyDescent="0.25">
      <c r="A1295" s="1"/>
      <c r="B1295" s="10" t="s">
        <v>2139</v>
      </c>
      <c r="C1295" s="11" t="s">
        <v>11044</v>
      </c>
      <c r="D1295" s="16" t="s">
        <v>2140</v>
      </c>
      <c r="E1295" s="12" t="s">
        <v>19175</v>
      </c>
      <c r="F1295" s="13">
        <v>41653</v>
      </c>
      <c r="G1295" s="14">
        <v>-118000</v>
      </c>
    </row>
    <row r="1296" spans="1:7" ht="25.5" x14ac:dyDescent="0.25">
      <c r="A1296" s="1"/>
      <c r="B1296" s="10" t="s">
        <v>1355</v>
      </c>
      <c r="C1296" s="11" t="s">
        <v>1356</v>
      </c>
      <c r="D1296" s="16" t="s">
        <v>2141</v>
      </c>
      <c r="E1296" s="12" t="s">
        <v>19276</v>
      </c>
      <c r="F1296" s="13">
        <v>41654</v>
      </c>
      <c r="G1296" s="14">
        <v>-208400</v>
      </c>
    </row>
    <row r="1297" spans="1:7" x14ac:dyDescent="0.25">
      <c r="A1297" s="1"/>
      <c r="B1297" s="10" t="s">
        <v>1345</v>
      </c>
      <c r="C1297" s="11"/>
      <c r="D1297" s="16" t="s">
        <v>2101</v>
      </c>
      <c r="E1297" s="12" t="s">
        <v>2142</v>
      </c>
      <c r="F1297" s="13">
        <v>41668</v>
      </c>
      <c r="G1297" s="14">
        <v>-6000</v>
      </c>
    </row>
    <row r="1298" spans="1:7" x14ac:dyDescent="0.25">
      <c r="A1298" s="1"/>
      <c r="B1298" s="15" t="s">
        <v>219</v>
      </c>
      <c r="C1298" s="16"/>
      <c r="D1298" s="16" t="s">
        <v>2101</v>
      </c>
      <c r="E1298" s="18" t="s">
        <v>2142</v>
      </c>
      <c r="F1298" s="17">
        <v>41668</v>
      </c>
      <c r="G1298" s="14">
        <v>-6000</v>
      </c>
    </row>
    <row r="1299" spans="1:7" x14ac:dyDescent="0.25">
      <c r="A1299" s="1"/>
      <c r="B1299" s="15" t="s">
        <v>2143</v>
      </c>
      <c r="C1299" s="16"/>
      <c r="D1299" s="16" t="s">
        <v>2144</v>
      </c>
      <c r="E1299" s="18" t="s">
        <v>16520</v>
      </c>
      <c r="F1299" s="17">
        <v>41673</v>
      </c>
      <c r="G1299" s="14">
        <v>-70800</v>
      </c>
    </row>
    <row r="1300" spans="1:7" x14ac:dyDescent="0.25">
      <c r="A1300" s="1"/>
      <c r="B1300" s="10" t="s">
        <v>2145</v>
      </c>
      <c r="C1300" s="11"/>
      <c r="D1300" s="16" t="s">
        <v>2146</v>
      </c>
      <c r="E1300" s="12" t="s">
        <v>19466</v>
      </c>
      <c r="F1300" s="13">
        <v>41675</v>
      </c>
      <c r="G1300" s="14">
        <v>-2250</v>
      </c>
    </row>
    <row r="1301" spans="1:7" x14ac:dyDescent="0.25">
      <c r="A1301" s="1"/>
      <c r="B1301" s="10" t="s">
        <v>1963</v>
      </c>
      <c r="C1301" s="11"/>
      <c r="D1301" s="16" t="s">
        <v>2147</v>
      </c>
      <c r="E1301" s="12" t="s">
        <v>19609</v>
      </c>
      <c r="F1301" s="13">
        <v>41676</v>
      </c>
      <c r="G1301" s="14">
        <v>-1350</v>
      </c>
    </row>
    <row r="1302" spans="1:7" x14ac:dyDescent="0.25">
      <c r="A1302" s="1"/>
      <c r="B1302" s="10" t="s">
        <v>2171</v>
      </c>
      <c r="C1302" s="11"/>
      <c r="D1302" s="16"/>
      <c r="E1302" s="12" t="s">
        <v>2172</v>
      </c>
      <c r="F1302" s="13">
        <v>41680</v>
      </c>
      <c r="G1302" s="14">
        <v>-42315.5</v>
      </c>
    </row>
    <row r="1303" spans="1:7" x14ac:dyDescent="0.25">
      <c r="A1303" s="1"/>
      <c r="B1303" s="10" t="s">
        <v>2164</v>
      </c>
      <c r="C1303" s="11"/>
      <c r="D1303" s="16" t="s">
        <v>2165</v>
      </c>
      <c r="E1303" s="12" t="s">
        <v>16858</v>
      </c>
      <c r="F1303" s="13">
        <v>41680</v>
      </c>
      <c r="G1303" s="14">
        <v>-35400</v>
      </c>
    </row>
    <row r="1304" spans="1:7" x14ac:dyDescent="0.25">
      <c r="A1304" s="1"/>
      <c r="B1304" s="10" t="s">
        <v>2169</v>
      </c>
      <c r="C1304" s="11"/>
      <c r="D1304" s="16"/>
      <c r="E1304" s="12" t="s">
        <v>2170</v>
      </c>
      <c r="F1304" s="13">
        <v>41680</v>
      </c>
      <c r="G1304" s="14">
        <v>-17250</v>
      </c>
    </row>
    <row r="1305" spans="1:7" ht="25.5" x14ac:dyDescent="0.25">
      <c r="A1305" s="1"/>
      <c r="B1305" s="15" t="s">
        <v>815</v>
      </c>
      <c r="C1305" s="16" t="s">
        <v>816</v>
      </c>
      <c r="D1305" s="16"/>
      <c r="E1305" s="18" t="s">
        <v>2149</v>
      </c>
      <c r="F1305" s="17">
        <v>41680</v>
      </c>
      <c r="G1305" s="14">
        <v>-94270.399999999994</v>
      </c>
    </row>
    <row r="1306" spans="1:7" ht="25.5" x14ac:dyDescent="0.25">
      <c r="A1306" s="1"/>
      <c r="B1306" s="15" t="s">
        <v>815</v>
      </c>
      <c r="C1306" s="16" t="s">
        <v>816</v>
      </c>
      <c r="D1306" s="16"/>
      <c r="E1306" s="18" t="s">
        <v>2148</v>
      </c>
      <c r="F1306" s="17">
        <v>41680</v>
      </c>
      <c r="G1306" s="14">
        <v>-88998.7</v>
      </c>
    </row>
    <row r="1307" spans="1:7" x14ac:dyDescent="0.25">
      <c r="A1307" s="1"/>
      <c r="B1307" s="15" t="s">
        <v>815</v>
      </c>
      <c r="C1307" s="16" t="s">
        <v>816</v>
      </c>
      <c r="D1307" s="16"/>
      <c r="E1307" s="18" t="s">
        <v>2163</v>
      </c>
      <c r="F1307" s="17">
        <v>41680</v>
      </c>
      <c r="G1307" s="14">
        <v>-88998.7</v>
      </c>
    </row>
    <row r="1308" spans="1:7" ht="25.5" x14ac:dyDescent="0.25">
      <c r="A1308" s="1"/>
      <c r="B1308" s="15" t="s">
        <v>815</v>
      </c>
      <c r="C1308" s="16" t="s">
        <v>816</v>
      </c>
      <c r="D1308" s="16"/>
      <c r="E1308" s="18" t="s">
        <v>2154</v>
      </c>
      <c r="F1308" s="17">
        <v>41680</v>
      </c>
      <c r="G1308" s="14">
        <v>-5789.86</v>
      </c>
    </row>
    <row r="1309" spans="1:7" ht="25.5" x14ac:dyDescent="0.25">
      <c r="A1309" s="1"/>
      <c r="B1309" s="10" t="s">
        <v>815</v>
      </c>
      <c r="C1309" s="11" t="s">
        <v>816</v>
      </c>
      <c r="D1309" s="16"/>
      <c r="E1309" s="12" t="s">
        <v>2153</v>
      </c>
      <c r="F1309" s="13">
        <v>41680</v>
      </c>
      <c r="G1309" s="14">
        <v>-5466.08</v>
      </c>
    </row>
    <row r="1310" spans="1:7" ht="25.5" x14ac:dyDescent="0.25">
      <c r="A1310" s="1"/>
      <c r="B1310" s="10" t="s">
        <v>815</v>
      </c>
      <c r="C1310" s="11" t="s">
        <v>816</v>
      </c>
      <c r="D1310" s="16"/>
      <c r="E1310" s="12" t="s">
        <v>2152</v>
      </c>
      <c r="F1310" s="13">
        <v>41680</v>
      </c>
      <c r="G1310" s="14">
        <v>-4958.28</v>
      </c>
    </row>
    <row r="1311" spans="1:7" ht="25.5" x14ac:dyDescent="0.25">
      <c r="A1311" s="1"/>
      <c r="B1311" s="10" t="s">
        <v>815</v>
      </c>
      <c r="C1311" s="11" t="s">
        <v>816</v>
      </c>
      <c r="D1311" s="16"/>
      <c r="E1311" s="12" t="s">
        <v>2151</v>
      </c>
      <c r="F1311" s="13">
        <v>41680</v>
      </c>
      <c r="G1311" s="14">
        <v>-4791.91</v>
      </c>
    </row>
    <row r="1312" spans="1:7" x14ac:dyDescent="0.25">
      <c r="A1312" s="1"/>
      <c r="B1312" s="15" t="s">
        <v>815</v>
      </c>
      <c r="C1312" s="16" t="s">
        <v>816</v>
      </c>
      <c r="D1312" s="16"/>
      <c r="E1312" s="18" t="s">
        <v>2162</v>
      </c>
      <c r="F1312" s="17">
        <v>41680</v>
      </c>
      <c r="G1312" s="14">
        <v>-3040</v>
      </c>
    </row>
    <row r="1313" spans="1:7" x14ac:dyDescent="0.25">
      <c r="A1313" s="1"/>
      <c r="B1313" s="10" t="s">
        <v>815</v>
      </c>
      <c r="C1313" s="11" t="s">
        <v>816</v>
      </c>
      <c r="D1313" s="16"/>
      <c r="E1313" s="12" t="s">
        <v>2161</v>
      </c>
      <c r="F1313" s="13">
        <v>41680</v>
      </c>
      <c r="G1313" s="14">
        <v>-2870</v>
      </c>
    </row>
    <row r="1314" spans="1:7" ht="25.5" x14ac:dyDescent="0.25">
      <c r="A1314" s="1"/>
      <c r="B1314" s="10" t="s">
        <v>815</v>
      </c>
      <c r="C1314" s="11" t="s">
        <v>816</v>
      </c>
      <c r="D1314" s="16"/>
      <c r="E1314" s="12" t="s">
        <v>2160</v>
      </c>
      <c r="F1314" s="13">
        <v>41680</v>
      </c>
      <c r="G1314" s="14">
        <v>-2280</v>
      </c>
    </row>
    <row r="1315" spans="1:7" ht="25.5" x14ac:dyDescent="0.25">
      <c r="A1315" s="1"/>
      <c r="B1315" s="10" t="s">
        <v>815</v>
      </c>
      <c r="C1315" s="11" t="s">
        <v>816</v>
      </c>
      <c r="D1315" s="16"/>
      <c r="E1315" s="12" t="s">
        <v>2159</v>
      </c>
      <c r="F1315" s="13">
        <v>41680</v>
      </c>
      <c r="G1315" s="14">
        <v>-2152.5</v>
      </c>
    </row>
    <row r="1316" spans="1:7" ht="25.5" x14ac:dyDescent="0.25">
      <c r="A1316" s="1"/>
      <c r="B1316" s="15" t="s">
        <v>815</v>
      </c>
      <c r="C1316" s="16" t="s">
        <v>816</v>
      </c>
      <c r="D1316" s="16"/>
      <c r="E1316" s="18" t="s">
        <v>2156</v>
      </c>
      <c r="F1316" s="17">
        <v>41680</v>
      </c>
      <c r="G1316" s="14">
        <v>-1399.46</v>
      </c>
    </row>
    <row r="1317" spans="1:7" ht="25.5" x14ac:dyDescent="0.25">
      <c r="A1317" s="1"/>
      <c r="B1317" s="10" t="s">
        <v>815</v>
      </c>
      <c r="C1317" s="11" t="s">
        <v>816</v>
      </c>
      <c r="D1317" s="16"/>
      <c r="E1317" s="12" t="s">
        <v>2155</v>
      </c>
      <c r="F1317" s="13">
        <v>41680</v>
      </c>
      <c r="G1317" s="14">
        <v>-1321.21</v>
      </c>
    </row>
    <row r="1318" spans="1:7" ht="25.5" x14ac:dyDescent="0.25">
      <c r="A1318" s="1"/>
      <c r="B1318" s="10" t="s">
        <v>815</v>
      </c>
      <c r="C1318" s="11" t="s">
        <v>816</v>
      </c>
      <c r="D1318" s="16"/>
      <c r="E1318" s="12" t="s">
        <v>2158</v>
      </c>
      <c r="F1318" s="13">
        <v>41680</v>
      </c>
      <c r="G1318" s="14">
        <v>-1036.6400000000001</v>
      </c>
    </row>
    <row r="1319" spans="1:7" ht="25.5" x14ac:dyDescent="0.25">
      <c r="A1319" s="1"/>
      <c r="B1319" s="15" t="s">
        <v>815</v>
      </c>
      <c r="C1319" s="16" t="s">
        <v>816</v>
      </c>
      <c r="D1319" s="16"/>
      <c r="E1319" s="18" t="s">
        <v>2157</v>
      </c>
      <c r="F1319" s="17">
        <v>41680</v>
      </c>
      <c r="G1319" s="14">
        <v>-978.67</v>
      </c>
    </row>
    <row r="1320" spans="1:7" ht="25.5" x14ac:dyDescent="0.25">
      <c r="A1320" s="1"/>
      <c r="B1320" s="10" t="s">
        <v>815</v>
      </c>
      <c r="C1320" s="11" t="s">
        <v>816</v>
      </c>
      <c r="D1320" s="16"/>
      <c r="E1320" s="12" t="s">
        <v>2150</v>
      </c>
      <c r="F1320" s="13">
        <v>41680</v>
      </c>
      <c r="G1320" s="14">
        <v>88998.7</v>
      </c>
    </row>
    <row r="1321" spans="1:7" x14ac:dyDescent="0.25">
      <c r="A1321" s="1"/>
      <c r="B1321" s="15" t="s">
        <v>2166</v>
      </c>
      <c r="C1321" s="16" t="s">
        <v>2167</v>
      </c>
      <c r="D1321" s="16" t="s">
        <v>2168</v>
      </c>
      <c r="E1321" s="18" t="s">
        <v>16858</v>
      </c>
      <c r="F1321" s="17">
        <v>41680</v>
      </c>
      <c r="G1321" s="14">
        <v>-177000</v>
      </c>
    </row>
    <row r="1322" spans="1:7" ht="25.5" x14ac:dyDescent="0.25">
      <c r="A1322" s="1"/>
      <c r="B1322" s="15" t="s">
        <v>815</v>
      </c>
      <c r="C1322" s="16" t="s">
        <v>816</v>
      </c>
      <c r="D1322" s="16"/>
      <c r="E1322" s="18" t="s">
        <v>2176</v>
      </c>
      <c r="F1322" s="17">
        <v>41681</v>
      </c>
      <c r="G1322" s="14">
        <v>-3040</v>
      </c>
    </row>
    <row r="1323" spans="1:7" ht="25.5" x14ac:dyDescent="0.25">
      <c r="A1323" s="1"/>
      <c r="B1323" s="10" t="s">
        <v>815</v>
      </c>
      <c r="C1323" s="11" t="s">
        <v>816</v>
      </c>
      <c r="D1323" s="16"/>
      <c r="E1323" s="12" t="s">
        <v>2175</v>
      </c>
      <c r="F1323" s="13">
        <v>41681</v>
      </c>
      <c r="G1323" s="14">
        <v>-2870</v>
      </c>
    </row>
    <row r="1324" spans="1:7" ht="25.5" x14ac:dyDescent="0.25">
      <c r="A1324" s="1"/>
      <c r="B1324" s="10" t="s">
        <v>815</v>
      </c>
      <c r="C1324" s="11" t="s">
        <v>816</v>
      </c>
      <c r="D1324" s="16"/>
      <c r="E1324" s="12" t="s">
        <v>2174</v>
      </c>
      <c r="F1324" s="13">
        <v>41681</v>
      </c>
      <c r="G1324" s="14">
        <v>-268.37</v>
      </c>
    </row>
    <row r="1325" spans="1:7" ht="25.5" x14ac:dyDescent="0.25">
      <c r="A1325" s="1"/>
      <c r="B1325" s="10" t="s">
        <v>815</v>
      </c>
      <c r="C1325" s="11" t="s">
        <v>816</v>
      </c>
      <c r="D1325" s="11"/>
      <c r="E1325" s="12" t="s">
        <v>2173</v>
      </c>
      <c r="F1325" s="13">
        <v>41681</v>
      </c>
      <c r="G1325" s="14">
        <v>-253.35</v>
      </c>
    </row>
    <row r="1326" spans="1:7" x14ac:dyDescent="0.25">
      <c r="A1326" s="1"/>
      <c r="B1326" s="10" t="s">
        <v>2185</v>
      </c>
      <c r="C1326" s="11"/>
      <c r="D1326" s="11"/>
      <c r="E1326" s="12" t="s">
        <v>2186</v>
      </c>
      <c r="F1326" s="13">
        <v>41682</v>
      </c>
      <c r="G1326" s="14">
        <v>-43057.2</v>
      </c>
    </row>
    <row r="1327" spans="1:7" x14ac:dyDescent="0.25">
      <c r="A1327" s="1"/>
      <c r="B1327" s="15" t="s">
        <v>815</v>
      </c>
      <c r="C1327" s="16" t="s">
        <v>816</v>
      </c>
      <c r="D1327" s="16"/>
      <c r="E1327" s="18" t="s">
        <v>2179</v>
      </c>
      <c r="F1327" s="17">
        <v>41682</v>
      </c>
      <c r="G1327" s="14">
        <v>-1447.59</v>
      </c>
    </row>
    <row r="1328" spans="1:7" x14ac:dyDescent="0.25">
      <c r="A1328" s="1"/>
      <c r="B1328" s="10" t="s">
        <v>815</v>
      </c>
      <c r="C1328" s="11" t="s">
        <v>816</v>
      </c>
      <c r="D1328" s="16"/>
      <c r="E1328" s="12" t="s">
        <v>2180</v>
      </c>
      <c r="F1328" s="13">
        <v>41682</v>
      </c>
      <c r="G1328" s="14">
        <v>-1366.63</v>
      </c>
    </row>
    <row r="1329" spans="1:7" ht="25.5" x14ac:dyDescent="0.25">
      <c r="A1329" s="1"/>
      <c r="B1329" s="10" t="s">
        <v>815</v>
      </c>
      <c r="C1329" s="11" t="s">
        <v>816</v>
      </c>
      <c r="D1329" s="16"/>
      <c r="E1329" s="12" t="s">
        <v>2182</v>
      </c>
      <c r="F1329" s="13">
        <v>41682</v>
      </c>
      <c r="G1329" s="14">
        <v>-966.88</v>
      </c>
    </row>
    <row r="1330" spans="1:7" ht="25.5" x14ac:dyDescent="0.25">
      <c r="A1330" s="1"/>
      <c r="B1330" s="10" t="s">
        <v>815</v>
      </c>
      <c r="C1330" s="11" t="s">
        <v>816</v>
      </c>
      <c r="D1330" s="11"/>
      <c r="E1330" s="12" t="s">
        <v>2181</v>
      </c>
      <c r="F1330" s="13">
        <v>41682</v>
      </c>
      <c r="G1330" s="14">
        <v>-912.8</v>
      </c>
    </row>
    <row r="1331" spans="1:7" ht="25.5" x14ac:dyDescent="0.25">
      <c r="A1331" s="1"/>
      <c r="B1331" s="15" t="s">
        <v>815</v>
      </c>
      <c r="C1331" s="16" t="s">
        <v>816</v>
      </c>
      <c r="D1331" s="16"/>
      <c r="E1331" s="18" t="s">
        <v>2184</v>
      </c>
      <c r="F1331" s="17">
        <v>41682</v>
      </c>
      <c r="G1331" s="14">
        <v>-760</v>
      </c>
    </row>
    <row r="1332" spans="1:7" ht="25.5" x14ac:dyDescent="0.25">
      <c r="A1332" s="1"/>
      <c r="B1332" s="15" t="s">
        <v>815</v>
      </c>
      <c r="C1332" s="16" t="s">
        <v>816</v>
      </c>
      <c r="D1332" s="16"/>
      <c r="E1332" s="18" t="s">
        <v>2183</v>
      </c>
      <c r="F1332" s="17">
        <v>41682</v>
      </c>
      <c r="G1332" s="14">
        <v>-717.5</v>
      </c>
    </row>
    <row r="1333" spans="1:7" x14ac:dyDescent="0.25">
      <c r="A1333" s="1"/>
      <c r="B1333" s="15" t="s">
        <v>815</v>
      </c>
      <c r="C1333" s="16" t="s">
        <v>816</v>
      </c>
      <c r="D1333" s="16"/>
      <c r="E1333" s="18" t="s">
        <v>2178</v>
      </c>
      <c r="F1333" s="17">
        <v>41682</v>
      </c>
      <c r="G1333" s="14">
        <v>-454.48</v>
      </c>
    </row>
    <row r="1334" spans="1:7" x14ac:dyDescent="0.25">
      <c r="A1334" s="1"/>
      <c r="B1334" s="15" t="s">
        <v>815</v>
      </c>
      <c r="C1334" s="16" t="s">
        <v>816</v>
      </c>
      <c r="D1334" s="16"/>
      <c r="E1334" s="18" t="s">
        <v>2177</v>
      </c>
      <c r="F1334" s="17">
        <v>41682</v>
      </c>
      <c r="G1334" s="14">
        <v>-429.06</v>
      </c>
    </row>
    <row r="1335" spans="1:7" ht="25.5" x14ac:dyDescent="0.25">
      <c r="A1335" s="1"/>
      <c r="B1335" s="15" t="s">
        <v>2199</v>
      </c>
      <c r="C1335" s="16"/>
      <c r="D1335" s="16"/>
      <c r="E1335" s="18" t="s">
        <v>2194</v>
      </c>
      <c r="F1335" s="17">
        <v>41683</v>
      </c>
      <c r="G1335" s="14">
        <v>-73365.2</v>
      </c>
    </row>
    <row r="1336" spans="1:7" ht="25.5" x14ac:dyDescent="0.25">
      <c r="A1336" s="1"/>
      <c r="B1336" s="15" t="s">
        <v>2193</v>
      </c>
      <c r="C1336" s="16"/>
      <c r="D1336" s="16"/>
      <c r="E1336" s="18" t="s">
        <v>2194</v>
      </c>
      <c r="F1336" s="17">
        <v>41683</v>
      </c>
      <c r="G1336" s="14">
        <v>-42315.5</v>
      </c>
    </row>
    <row r="1337" spans="1:7" ht="25.5" x14ac:dyDescent="0.25">
      <c r="A1337" s="1"/>
      <c r="B1337" s="15" t="s">
        <v>2196</v>
      </c>
      <c r="C1337" s="16"/>
      <c r="D1337" s="16"/>
      <c r="E1337" s="18" t="s">
        <v>2194</v>
      </c>
      <c r="F1337" s="17">
        <v>41683</v>
      </c>
      <c r="G1337" s="14">
        <v>-42315.5</v>
      </c>
    </row>
    <row r="1338" spans="1:7" ht="25.5" x14ac:dyDescent="0.25">
      <c r="A1338" s="1"/>
      <c r="B1338" s="10" t="s">
        <v>2197</v>
      </c>
      <c r="C1338" s="11"/>
      <c r="D1338" s="11"/>
      <c r="E1338" s="12" t="s">
        <v>2194</v>
      </c>
      <c r="F1338" s="13">
        <v>41683</v>
      </c>
      <c r="G1338" s="14">
        <v>-42315.5</v>
      </c>
    </row>
    <row r="1339" spans="1:7" ht="25.5" x14ac:dyDescent="0.25">
      <c r="A1339" s="1"/>
      <c r="B1339" s="10" t="s">
        <v>2198</v>
      </c>
      <c r="C1339" s="11"/>
      <c r="D1339" s="11"/>
      <c r="E1339" s="12" t="s">
        <v>2194</v>
      </c>
      <c r="F1339" s="13">
        <v>41683</v>
      </c>
      <c r="G1339" s="14">
        <v>-42315.5</v>
      </c>
    </row>
    <row r="1340" spans="1:7" ht="25.5" x14ac:dyDescent="0.25">
      <c r="A1340" s="1"/>
      <c r="B1340" s="10" t="s">
        <v>2195</v>
      </c>
      <c r="C1340" s="11"/>
      <c r="D1340" s="11"/>
      <c r="E1340" s="12" t="s">
        <v>2194</v>
      </c>
      <c r="F1340" s="13">
        <v>41683</v>
      </c>
      <c r="G1340" s="14">
        <v>-24438.400000000001</v>
      </c>
    </row>
    <row r="1341" spans="1:7" ht="25.5" x14ac:dyDescent="0.25">
      <c r="A1341" s="1"/>
      <c r="B1341" s="10" t="s">
        <v>815</v>
      </c>
      <c r="C1341" s="11" t="s">
        <v>816</v>
      </c>
      <c r="D1341" s="16"/>
      <c r="E1341" s="12" t="s">
        <v>2192</v>
      </c>
      <c r="F1341" s="13">
        <v>41683</v>
      </c>
      <c r="G1341" s="14">
        <v>-132498.4</v>
      </c>
    </row>
    <row r="1342" spans="1:7" ht="25.5" x14ac:dyDescent="0.25">
      <c r="A1342" s="1"/>
      <c r="B1342" s="10" t="s">
        <v>815</v>
      </c>
      <c r="C1342" s="11" t="s">
        <v>816</v>
      </c>
      <c r="D1342" s="16"/>
      <c r="E1342" s="12" t="s">
        <v>2191</v>
      </c>
      <c r="F1342" s="13">
        <v>41683</v>
      </c>
      <c r="G1342" s="14">
        <v>-125088.95</v>
      </c>
    </row>
    <row r="1343" spans="1:7" ht="25.5" x14ac:dyDescent="0.25">
      <c r="A1343" s="1"/>
      <c r="B1343" s="10" t="s">
        <v>815</v>
      </c>
      <c r="C1343" s="11" t="s">
        <v>816</v>
      </c>
      <c r="D1343" s="16"/>
      <c r="E1343" s="12" t="s">
        <v>2190</v>
      </c>
      <c r="F1343" s="13">
        <v>41683</v>
      </c>
      <c r="G1343" s="14">
        <v>-2668.51</v>
      </c>
    </row>
    <row r="1344" spans="1:7" ht="25.5" x14ac:dyDescent="0.25">
      <c r="A1344" s="1"/>
      <c r="B1344" s="10" t="s">
        <v>815</v>
      </c>
      <c r="C1344" s="11" t="s">
        <v>816</v>
      </c>
      <c r="D1344" s="11"/>
      <c r="E1344" s="12" t="s">
        <v>2189</v>
      </c>
      <c r="F1344" s="13">
        <v>41683</v>
      </c>
      <c r="G1344" s="14">
        <v>-2519.29</v>
      </c>
    </row>
    <row r="1345" spans="1:7" ht="25.5" x14ac:dyDescent="0.25">
      <c r="A1345" s="1"/>
      <c r="B1345" s="15" t="s">
        <v>815</v>
      </c>
      <c r="C1345" s="16" t="s">
        <v>816</v>
      </c>
      <c r="D1345" s="16"/>
      <c r="E1345" s="18" t="s">
        <v>2188</v>
      </c>
      <c r="F1345" s="17">
        <v>41683</v>
      </c>
      <c r="G1345" s="14">
        <v>-655.5</v>
      </c>
    </row>
    <row r="1346" spans="1:7" ht="25.5" x14ac:dyDescent="0.25">
      <c r="A1346" s="1"/>
      <c r="B1346" s="15" t="s">
        <v>815</v>
      </c>
      <c r="C1346" s="16" t="s">
        <v>816</v>
      </c>
      <c r="D1346" s="16"/>
      <c r="E1346" s="18" t="s">
        <v>2187</v>
      </c>
      <c r="F1346" s="17">
        <v>41683</v>
      </c>
      <c r="G1346" s="14">
        <v>-618.84</v>
      </c>
    </row>
    <row r="1347" spans="1:7" x14ac:dyDescent="0.25">
      <c r="A1347" s="1"/>
      <c r="B1347" s="15" t="s">
        <v>764</v>
      </c>
      <c r="C1347" s="16"/>
      <c r="D1347" s="16" t="s">
        <v>2206</v>
      </c>
      <c r="E1347" s="18" t="s">
        <v>20360</v>
      </c>
      <c r="F1347" s="17">
        <v>41684</v>
      </c>
      <c r="G1347" s="14">
        <v>-20700</v>
      </c>
    </row>
    <row r="1348" spans="1:7" x14ac:dyDescent="0.25">
      <c r="A1348" s="1"/>
      <c r="B1348" s="15" t="s">
        <v>2200</v>
      </c>
      <c r="C1348" s="16" t="s">
        <v>2201</v>
      </c>
      <c r="D1348" s="16" t="s">
        <v>2202</v>
      </c>
      <c r="E1348" s="18" t="s">
        <v>17856</v>
      </c>
      <c r="F1348" s="17">
        <v>41684</v>
      </c>
      <c r="G1348" s="14">
        <v>-118000</v>
      </c>
    </row>
    <row r="1349" spans="1:7" ht="25.5" x14ac:dyDescent="0.25">
      <c r="A1349" s="1"/>
      <c r="B1349" s="15" t="s">
        <v>815</v>
      </c>
      <c r="C1349" s="16" t="s">
        <v>816</v>
      </c>
      <c r="D1349" s="16"/>
      <c r="E1349" s="18" t="s">
        <v>2205</v>
      </c>
      <c r="F1349" s="17">
        <v>41684</v>
      </c>
      <c r="G1349" s="14">
        <v>-4799.51</v>
      </c>
    </row>
    <row r="1350" spans="1:7" ht="25.5" x14ac:dyDescent="0.25">
      <c r="A1350" s="1"/>
      <c r="B1350" s="15" t="s">
        <v>815</v>
      </c>
      <c r="C1350" s="16" t="s">
        <v>816</v>
      </c>
      <c r="D1350" s="16"/>
      <c r="E1350" s="18" t="s">
        <v>2204</v>
      </c>
      <c r="F1350" s="17">
        <v>41684</v>
      </c>
      <c r="G1350" s="14">
        <v>-4531.12</v>
      </c>
    </row>
    <row r="1351" spans="1:7" x14ac:dyDescent="0.25">
      <c r="A1351" s="1"/>
      <c r="B1351" s="15" t="s">
        <v>2145</v>
      </c>
      <c r="C1351" s="16"/>
      <c r="D1351" s="16" t="s">
        <v>2208</v>
      </c>
      <c r="E1351" s="18" t="s">
        <v>19610</v>
      </c>
      <c r="F1351" s="17">
        <v>41687</v>
      </c>
      <c r="G1351" s="14">
        <v>-2250</v>
      </c>
    </row>
    <row r="1352" spans="1:7" x14ac:dyDescent="0.25">
      <c r="A1352" s="1"/>
      <c r="B1352" s="15" t="s">
        <v>1963</v>
      </c>
      <c r="C1352" s="16"/>
      <c r="D1352" s="16" t="s">
        <v>2207</v>
      </c>
      <c r="E1352" s="18" t="s">
        <v>19610</v>
      </c>
      <c r="F1352" s="17">
        <v>41687</v>
      </c>
      <c r="G1352" s="14">
        <v>-1770</v>
      </c>
    </row>
    <row r="1353" spans="1:7" ht="25.5" x14ac:dyDescent="0.25">
      <c r="A1353" s="1"/>
      <c r="B1353" s="15" t="s">
        <v>1556</v>
      </c>
      <c r="C1353" s="16" t="s">
        <v>1557</v>
      </c>
      <c r="D1353" s="16" t="s">
        <v>2209</v>
      </c>
      <c r="E1353" s="18" t="s">
        <v>20349</v>
      </c>
      <c r="F1353" s="17">
        <v>41688</v>
      </c>
      <c r="G1353" s="14">
        <v>-60000</v>
      </c>
    </row>
    <row r="1354" spans="1:7" ht="25.5" x14ac:dyDescent="0.25">
      <c r="A1354" s="1"/>
      <c r="B1354" s="15" t="s">
        <v>1556</v>
      </c>
      <c r="C1354" s="16" t="s">
        <v>1557</v>
      </c>
      <c r="D1354" s="16" t="s">
        <v>2210</v>
      </c>
      <c r="E1354" s="12" t="s">
        <v>20349</v>
      </c>
      <c r="F1354" s="17">
        <v>41688</v>
      </c>
      <c r="G1354" s="14">
        <v>-35000</v>
      </c>
    </row>
    <row r="1355" spans="1:7" ht="25.5" x14ac:dyDescent="0.25">
      <c r="A1355" s="1"/>
      <c r="B1355" s="10" t="s">
        <v>2223</v>
      </c>
      <c r="C1355" s="11"/>
      <c r="D1355" s="16"/>
      <c r="E1355" s="12" t="s">
        <v>2224</v>
      </c>
      <c r="F1355" s="13">
        <v>41691</v>
      </c>
      <c r="G1355" s="14">
        <v>-60168.97</v>
      </c>
    </row>
    <row r="1356" spans="1:7" ht="25.5" x14ac:dyDescent="0.25">
      <c r="A1356" s="1"/>
      <c r="B1356" s="10" t="s">
        <v>2227</v>
      </c>
      <c r="C1356" s="11"/>
      <c r="D1356" s="16"/>
      <c r="E1356" s="12" t="s">
        <v>2228</v>
      </c>
      <c r="F1356" s="13">
        <v>41691</v>
      </c>
      <c r="G1356" s="14">
        <v>-17606.759999999998</v>
      </c>
    </row>
    <row r="1357" spans="1:7" ht="25.5" x14ac:dyDescent="0.25">
      <c r="A1357" s="1"/>
      <c r="B1357" s="15" t="s">
        <v>2225</v>
      </c>
      <c r="C1357" s="16"/>
      <c r="D1357" s="16"/>
      <c r="E1357" s="18" t="s">
        <v>2226</v>
      </c>
      <c r="F1357" s="17">
        <v>41691</v>
      </c>
      <c r="G1357" s="14">
        <v>-14088.5</v>
      </c>
    </row>
    <row r="1358" spans="1:7" ht="25.5" x14ac:dyDescent="0.25">
      <c r="A1358" s="1"/>
      <c r="B1358" s="15" t="s">
        <v>815</v>
      </c>
      <c r="C1358" s="16" t="s">
        <v>816</v>
      </c>
      <c r="D1358" s="16"/>
      <c r="E1358" s="18" t="s">
        <v>2214</v>
      </c>
      <c r="F1358" s="17">
        <v>41691</v>
      </c>
      <c r="G1358" s="14">
        <v>-4535.32</v>
      </c>
    </row>
    <row r="1359" spans="1:7" ht="25.5" x14ac:dyDescent="0.25">
      <c r="A1359" s="1"/>
      <c r="B1359" s="10" t="s">
        <v>815</v>
      </c>
      <c r="C1359" s="11" t="s">
        <v>816</v>
      </c>
      <c r="D1359" s="11"/>
      <c r="E1359" s="12" t="s">
        <v>2213</v>
      </c>
      <c r="F1359" s="13">
        <v>41691</v>
      </c>
      <c r="G1359" s="14">
        <v>-4281.7</v>
      </c>
    </row>
    <row r="1360" spans="1:7" ht="25.5" x14ac:dyDescent="0.25">
      <c r="A1360" s="1"/>
      <c r="B1360" s="10" t="s">
        <v>815</v>
      </c>
      <c r="C1360" s="11" t="s">
        <v>816</v>
      </c>
      <c r="D1360" s="11"/>
      <c r="E1360" s="12" t="s">
        <v>2218</v>
      </c>
      <c r="F1360" s="13">
        <v>41691</v>
      </c>
      <c r="G1360" s="14">
        <v>-2128</v>
      </c>
    </row>
    <row r="1361" spans="1:7" ht="25.5" x14ac:dyDescent="0.25">
      <c r="A1361" s="1"/>
      <c r="B1361" s="15" t="s">
        <v>815</v>
      </c>
      <c r="C1361" s="16" t="s">
        <v>816</v>
      </c>
      <c r="D1361" s="16"/>
      <c r="E1361" s="12" t="s">
        <v>2217</v>
      </c>
      <c r="F1361" s="17">
        <v>41691</v>
      </c>
      <c r="G1361" s="14">
        <v>-2009</v>
      </c>
    </row>
    <row r="1362" spans="1:7" ht="25.5" x14ac:dyDescent="0.25">
      <c r="A1362" s="1"/>
      <c r="B1362" s="15" t="s">
        <v>815</v>
      </c>
      <c r="C1362" s="16" t="s">
        <v>816</v>
      </c>
      <c r="D1362" s="16"/>
      <c r="E1362" s="18" t="s">
        <v>2216</v>
      </c>
      <c r="F1362" s="17">
        <v>41691</v>
      </c>
      <c r="G1362" s="14">
        <v>-904.59</v>
      </c>
    </row>
    <row r="1363" spans="1:7" x14ac:dyDescent="0.25">
      <c r="A1363" s="1"/>
      <c r="B1363" s="15" t="s">
        <v>815</v>
      </c>
      <c r="C1363" s="16" t="s">
        <v>816</v>
      </c>
      <c r="D1363" s="16"/>
      <c r="E1363" s="18" t="s">
        <v>2212</v>
      </c>
      <c r="F1363" s="17">
        <v>41691</v>
      </c>
      <c r="G1363" s="14">
        <v>-854.48</v>
      </c>
    </row>
    <row r="1364" spans="1:7" ht="25.5" x14ac:dyDescent="0.25">
      <c r="A1364" s="1"/>
      <c r="B1364" s="15" t="s">
        <v>815</v>
      </c>
      <c r="C1364" s="16" t="s">
        <v>816</v>
      </c>
      <c r="D1364" s="16"/>
      <c r="E1364" s="18" t="s">
        <v>2215</v>
      </c>
      <c r="F1364" s="17">
        <v>41691</v>
      </c>
      <c r="G1364" s="14">
        <v>-854.01</v>
      </c>
    </row>
    <row r="1365" spans="1:7" x14ac:dyDescent="0.25">
      <c r="A1365" s="1"/>
      <c r="B1365" s="10" t="s">
        <v>815</v>
      </c>
      <c r="C1365" s="11" t="s">
        <v>816</v>
      </c>
      <c r="D1365" s="16"/>
      <c r="E1365" s="12" t="s">
        <v>2211</v>
      </c>
      <c r="F1365" s="13">
        <v>41691</v>
      </c>
      <c r="G1365" s="14">
        <v>-806.7</v>
      </c>
    </row>
    <row r="1366" spans="1:7" ht="25.5" x14ac:dyDescent="0.25">
      <c r="A1366" s="1"/>
      <c r="B1366" s="10" t="s">
        <v>815</v>
      </c>
      <c r="C1366" s="11" t="s">
        <v>816</v>
      </c>
      <c r="D1366" s="16"/>
      <c r="E1366" s="12" t="s">
        <v>2222</v>
      </c>
      <c r="F1366" s="13">
        <v>41691</v>
      </c>
      <c r="G1366" s="14">
        <v>-569.66999999999996</v>
      </c>
    </row>
    <row r="1367" spans="1:7" ht="25.5" x14ac:dyDescent="0.25">
      <c r="A1367" s="1"/>
      <c r="B1367" s="10" t="s">
        <v>815</v>
      </c>
      <c r="C1367" s="11" t="s">
        <v>816</v>
      </c>
      <c r="D1367" s="16"/>
      <c r="E1367" s="12" t="s">
        <v>2221</v>
      </c>
      <c r="F1367" s="13">
        <v>41691</v>
      </c>
      <c r="G1367" s="14">
        <v>-537.82000000000005</v>
      </c>
    </row>
    <row r="1368" spans="1:7" ht="25.5" x14ac:dyDescent="0.25">
      <c r="A1368" s="1"/>
      <c r="B1368" s="10" t="s">
        <v>815</v>
      </c>
      <c r="C1368" s="11" t="s">
        <v>816</v>
      </c>
      <c r="D1368" s="16"/>
      <c r="E1368" s="12" t="s">
        <v>2220</v>
      </c>
      <c r="F1368" s="13">
        <v>41691</v>
      </c>
      <c r="G1368" s="14">
        <v>-456</v>
      </c>
    </row>
    <row r="1369" spans="1:7" ht="25.5" x14ac:dyDescent="0.25">
      <c r="A1369" s="1"/>
      <c r="B1369" s="15" t="s">
        <v>815</v>
      </c>
      <c r="C1369" s="16" t="s">
        <v>816</v>
      </c>
      <c r="D1369" s="16"/>
      <c r="E1369" s="18" t="s">
        <v>2219</v>
      </c>
      <c r="F1369" s="17">
        <v>41691</v>
      </c>
      <c r="G1369" s="14">
        <v>-430.5</v>
      </c>
    </row>
    <row r="1370" spans="1:7" ht="25.5" x14ac:dyDescent="0.25">
      <c r="A1370" s="1"/>
      <c r="B1370" s="15" t="s">
        <v>2233</v>
      </c>
      <c r="C1370" s="16"/>
      <c r="D1370" s="16" t="s">
        <v>2234</v>
      </c>
      <c r="E1370" s="18" t="s">
        <v>2235</v>
      </c>
      <c r="F1370" s="17">
        <v>41694</v>
      </c>
      <c r="G1370" s="14">
        <v>-564401.52</v>
      </c>
    </row>
    <row r="1371" spans="1:7" ht="25.5" x14ac:dyDescent="0.25">
      <c r="A1371" s="1"/>
      <c r="B1371" s="15" t="s">
        <v>2229</v>
      </c>
      <c r="C1371" s="16" t="s">
        <v>2230</v>
      </c>
      <c r="D1371" s="16" t="s">
        <v>2231</v>
      </c>
      <c r="E1371" s="18" t="s">
        <v>2232</v>
      </c>
      <c r="F1371" s="17">
        <v>41694</v>
      </c>
      <c r="G1371" s="14">
        <v>-4650928.03</v>
      </c>
    </row>
    <row r="1372" spans="1:7" ht="25.5" x14ac:dyDescent="0.25">
      <c r="A1372" s="1"/>
      <c r="B1372" s="15" t="s">
        <v>2239</v>
      </c>
      <c r="C1372" s="16"/>
      <c r="D1372" s="16" t="s">
        <v>2240</v>
      </c>
      <c r="E1372" s="18" t="s">
        <v>2241</v>
      </c>
      <c r="F1372" s="17">
        <v>41695</v>
      </c>
      <c r="G1372" s="14">
        <v>-134673.64000000001</v>
      </c>
    </row>
    <row r="1373" spans="1:7" ht="25.5" x14ac:dyDescent="0.25">
      <c r="A1373" s="1"/>
      <c r="B1373" s="15" t="s">
        <v>2236</v>
      </c>
      <c r="C1373" s="16" t="s">
        <v>2237</v>
      </c>
      <c r="D1373" s="16" t="s">
        <v>2238</v>
      </c>
      <c r="E1373" s="18" t="s">
        <v>19134</v>
      </c>
      <c r="F1373" s="17">
        <v>41695</v>
      </c>
      <c r="G1373" s="14">
        <v>-6360.2</v>
      </c>
    </row>
    <row r="1374" spans="1:7" x14ac:dyDescent="0.25">
      <c r="A1374" s="1"/>
      <c r="B1374" s="15" t="s">
        <v>2242</v>
      </c>
      <c r="C1374" s="16"/>
      <c r="D1374" s="16" t="s">
        <v>2243</v>
      </c>
      <c r="E1374" s="18" t="s">
        <v>16632</v>
      </c>
      <c r="F1374" s="17">
        <v>41697</v>
      </c>
      <c r="G1374" s="14">
        <v>-23600</v>
      </c>
    </row>
    <row r="1375" spans="1:7" x14ac:dyDescent="0.25">
      <c r="A1375" s="1"/>
      <c r="B1375" s="15" t="s">
        <v>2246</v>
      </c>
      <c r="C1375" s="16"/>
      <c r="D1375" s="16" t="s">
        <v>2247</v>
      </c>
      <c r="E1375" s="18" t="s">
        <v>16420</v>
      </c>
      <c r="F1375" s="17">
        <v>41698</v>
      </c>
      <c r="G1375" s="14">
        <v>-29500</v>
      </c>
    </row>
    <row r="1376" spans="1:7" x14ac:dyDescent="0.25">
      <c r="A1376" s="1"/>
      <c r="B1376" s="15" t="s">
        <v>2244</v>
      </c>
      <c r="C1376" s="16"/>
      <c r="D1376" s="16" t="s">
        <v>2245</v>
      </c>
      <c r="E1376" s="18" t="s">
        <v>16858</v>
      </c>
      <c r="F1376" s="17">
        <v>41698</v>
      </c>
      <c r="G1376" s="14">
        <v>-23600</v>
      </c>
    </row>
    <row r="1377" spans="1:7" x14ac:dyDescent="0.25">
      <c r="A1377" s="1"/>
      <c r="B1377" s="10" t="s">
        <v>1304</v>
      </c>
      <c r="C1377" s="11"/>
      <c r="D1377" s="11" t="s">
        <v>2248</v>
      </c>
      <c r="E1377" s="12" t="s">
        <v>2249</v>
      </c>
      <c r="F1377" s="13">
        <v>41698</v>
      </c>
      <c r="G1377" s="14">
        <v>-20123.32</v>
      </c>
    </row>
    <row r="1378" spans="1:7" ht="25.5" x14ac:dyDescent="0.25">
      <c r="A1378" s="1"/>
      <c r="B1378" s="15" t="s">
        <v>2250</v>
      </c>
      <c r="C1378" s="16"/>
      <c r="D1378" s="16" t="s">
        <v>2251</v>
      </c>
      <c r="E1378" s="12" t="s">
        <v>16521</v>
      </c>
      <c r="F1378" s="17">
        <v>41699</v>
      </c>
      <c r="G1378" s="14">
        <v>-76000</v>
      </c>
    </row>
    <row r="1379" spans="1:7" ht="25.5" x14ac:dyDescent="0.25">
      <c r="A1379" s="1"/>
      <c r="B1379" s="10" t="s">
        <v>2254</v>
      </c>
      <c r="C1379" s="11"/>
      <c r="D1379" s="16" t="s">
        <v>2255</v>
      </c>
      <c r="E1379" s="12" t="s">
        <v>2256</v>
      </c>
      <c r="F1379" s="13">
        <v>41701</v>
      </c>
      <c r="G1379" s="14">
        <v>-23972.19</v>
      </c>
    </row>
    <row r="1380" spans="1:7" ht="25.5" x14ac:dyDescent="0.25">
      <c r="A1380" s="1"/>
      <c r="B1380" s="10" t="s">
        <v>815</v>
      </c>
      <c r="C1380" s="11" t="s">
        <v>816</v>
      </c>
      <c r="D1380" s="16"/>
      <c r="E1380" s="12" t="s">
        <v>2253</v>
      </c>
      <c r="F1380" s="13">
        <v>41701</v>
      </c>
      <c r="G1380" s="14">
        <v>-5137.6000000000004</v>
      </c>
    </row>
    <row r="1381" spans="1:7" x14ac:dyDescent="0.25">
      <c r="A1381" s="1"/>
      <c r="B1381" s="15" t="s">
        <v>815</v>
      </c>
      <c r="C1381" s="16" t="s">
        <v>816</v>
      </c>
      <c r="D1381" s="16"/>
      <c r="E1381" s="18" t="s">
        <v>2252</v>
      </c>
      <c r="F1381" s="17">
        <v>41701</v>
      </c>
      <c r="G1381" s="14">
        <v>-4850.3</v>
      </c>
    </row>
    <row r="1382" spans="1:7" x14ac:dyDescent="0.25">
      <c r="A1382" s="1"/>
      <c r="B1382" s="10" t="s">
        <v>2257</v>
      </c>
      <c r="C1382" s="11"/>
      <c r="D1382" s="16" t="s">
        <v>2258</v>
      </c>
      <c r="E1382" s="12" t="s">
        <v>16420</v>
      </c>
      <c r="F1382" s="13">
        <v>41702</v>
      </c>
      <c r="G1382" s="14">
        <v>-23600</v>
      </c>
    </row>
    <row r="1383" spans="1:7" ht="25.5" x14ac:dyDescent="0.25">
      <c r="A1383" s="1"/>
      <c r="B1383" s="10" t="s">
        <v>1566</v>
      </c>
      <c r="C1383" s="11" t="s">
        <v>1567</v>
      </c>
      <c r="D1383" s="16" t="s">
        <v>2262</v>
      </c>
      <c r="E1383" s="12" t="s">
        <v>2260</v>
      </c>
      <c r="F1383" s="13">
        <v>41702</v>
      </c>
      <c r="G1383" s="14">
        <v>-374068.1</v>
      </c>
    </row>
    <row r="1384" spans="1:7" ht="25.5" x14ac:dyDescent="0.25">
      <c r="A1384" s="1"/>
      <c r="B1384" s="15" t="s">
        <v>1566</v>
      </c>
      <c r="C1384" s="16" t="s">
        <v>1567</v>
      </c>
      <c r="D1384" s="16" t="s">
        <v>2266</v>
      </c>
      <c r="E1384" s="18" t="s">
        <v>2260</v>
      </c>
      <c r="F1384" s="17">
        <v>41702</v>
      </c>
      <c r="G1384" s="14">
        <v>-185466.6</v>
      </c>
    </row>
    <row r="1385" spans="1:7" ht="25.5" x14ac:dyDescent="0.25">
      <c r="A1385" s="1"/>
      <c r="B1385" s="10" t="s">
        <v>1566</v>
      </c>
      <c r="C1385" s="11" t="s">
        <v>1567</v>
      </c>
      <c r="D1385" s="16" t="s">
        <v>2263</v>
      </c>
      <c r="E1385" s="12" t="s">
        <v>2260</v>
      </c>
      <c r="F1385" s="13">
        <v>41702</v>
      </c>
      <c r="G1385" s="14">
        <v>-157697.35999999999</v>
      </c>
    </row>
    <row r="1386" spans="1:7" ht="25.5" x14ac:dyDescent="0.25">
      <c r="A1386" s="1"/>
      <c r="B1386" s="10" t="s">
        <v>1566</v>
      </c>
      <c r="C1386" s="11" t="s">
        <v>1567</v>
      </c>
      <c r="D1386" s="16" t="s">
        <v>2264</v>
      </c>
      <c r="E1386" s="12" t="s">
        <v>2260</v>
      </c>
      <c r="F1386" s="13">
        <v>41702</v>
      </c>
      <c r="G1386" s="14">
        <v>-36228.25</v>
      </c>
    </row>
    <row r="1387" spans="1:7" ht="25.5" x14ac:dyDescent="0.25">
      <c r="A1387" s="1"/>
      <c r="B1387" s="10" t="s">
        <v>1566</v>
      </c>
      <c r="C1387" s="11" t="s">
        <v>1567</v>
      </c>
      <c r="D1387" s="16" t="s">
        <v>2259</v>
      </c>
      <c r="E1387" s="12" t="s">
        <v>2260</v>
      </c>
      <c r="F1387" s="13">
        <v>41702</v>
      </c>
      <c r="G1387" s="14">
        <v>-18240</v>
      </c>
    </row>
    <row r="1388" spans="1:7" ht="25.5" x14ac:dyDescent="0.25">
      <c r="A1388" s="1"/>
      <c r="B1388" s="15" t="s">
        <v>1566</v>
      </c>
      <c r="C1388" s="16" t="s">
        <v>1567</v>
      </c>
      <c r="D1388" s="16" t="s">
        <v>2268</v>
      </c>
      <c r="E1388" s="18" t="s">
        <v>2260</v>
      </c>
      <c r="F1388" s="17">
        <v>41702</v>
      </c>
      <c r="G1388" s="14">
        <v>-15660</v>
      </c>
    </row>
    <row r="1389" spans="1:7" ht="25.5" x14ac:dyDescent="0.25">
      <c r="A1389" s="1"/>
      <c r="B1389" s="15" t="s">
        <v>1566</v>
      </c>
      <c r="C1389" s="16" t="s">
        <v>1567</v>
      </c>
      <c r="D1389" s="16" t="s">
        <v>2269</v>
      </c>
      <c r="E1389" s="18" t="s">
        <v>2260</v>
      </c>
      <c r="F1389" s="17">
        <v>41702</v>
      </c>
      <c r="G1389" s="14">
        <v>-13015.2</v>
      </c>
    </row>
    <row r="1390" spans="1:7" ht="25.5" x14ac:dyDescent="0.25">
      <c r="A1390" s="1"/>
      <c r="B1390" s="10" t="s">
        <v>1566</v>
      </c>
      <c r="C1390" s="11" t="s">
        <v>1567</v>
      </c>
      <c r="D1390" s="16" t="s">
        <v>2265</v>
      </c>
      <c r="E1390" s="12" t="s">
        <v>2260</v>
      </c>
      <c r="F1390" s="13">
        <v>41702</v>
      </c>
      <c r="G1390" s="14">
        <v>-10909.8</v>
      </c>
    </row>
    <row r="1391" spans="1:7" ht="25.5" x14ac:dyDescent="0.25">
      <c r="A1391" s="1"/>
      <c r="B1391" s="15" t="s">
        <v>1566</v>
      </c>
      <c r="C1391" s="16" t="s">
        <v>1567</v>
      </c>
      <c r="D1391" s="16" t="s">
        <v>2261</v>
      </c>
      <c r="E1391" s="18" t="s">
        <v>2260</v>
      </c>
      <c r="F1391" s="17">
        <v>41702</v>
      </c>
      <c r="G1391" s="14">
        <v>-10192.92</v>
      </c>
    </row>
    <row r="1392" spans="1:7" ht="25.5" x14ac:dyDescent="0.25">
      <c r="A1392" s="1"/>
      <c r="B1392" s="10" t="s">
        <v>1566</v>
      </c>
      <c r="C1392" s="11" t="s">
        <v>1567</v>
      </c>
      <c r="D1392" s="16" t="s">
        <v>2267</v>
      </c>
      <c r="E1392" s="12" t="s">
        <v>2260</v>
      </c>
      <c r="F1392" s="13">
        <v>41702</v>
      </c>
      <c r="G1392" s="14">
        <v>-991.8</v>
      </c>
    </row>
    <row r="1393" spans="1:7" ht="25.5" x14ac:dyDescent="0.25">
      <c r="A1393" s="1"/>
      <c r="B1393" s="10" t="s">
        <v>223</v>
      </c>
      <c r="C1393" s="11" t="s">
        <v>224</v>
      </c>
      <c r="D1393" s="16" t="s">
        <v>2270</v>
      </c>
      <c r="E1393" s="12" t="s">
        <v>2271</v>
      </c>
      <c r="F1393" s="13">
        <v>41702</v>
      </c>
      <c r="G1393" s="14">
        <v>-125000</v>
      </c>
    </row>
    <row r="1394" spans="1:7" ht="25.5" x14ac:dyDescent="0.25">
      <c r="A1394" s="1"/>
      <c r="B1394" s="10" t="s">
        <v>223</v>
      </c>
      <c r="C1394" s="11" t="s">
        <v>224</v>
      </c>
      <c r="D1394" s="16" t="s">
        <v>2272</v>
      </c>
      <c r="E1394" s="12" t="s">
        <v>2273</v>
      </c>
      <c r="F1394" s="13">
        <v>41702</v>
      </c>
      <c r="G1394" s="14">
        <v>-125000</v>
      </c>
    </row>
    <row r="1395" spans="1:7" x14ac:dyDescent="0.25">
      <c r="A1395" s="1"/>
      <c r="B1395" s="10" t="s">
        <v>2276</v>
      </c>
      <c r="C1395" s="11"/>
      <c r="D1395" s="16" t="s">
        <v>2277</v>
      </c>
      <c r="E1395" s="12" t="s">
        <v>16520</v>
      </c>
      <c r="F1395" s="13">
        <v>41703</v>
      </c>
      <c r="G1395" s="14">
        <v>-45200</v>
      </c>
    </row>
    <row r="1396" spans="1:7" ht="25.5" x14ac:dyDescent="0.25">
      <c r="A1396" s="1"/>
      <c r="B1396" s="10" t="s">
        <v>815</v>
      </c>
      <c r="C1396" s="11" t="s">
        <v>816</v>
      </c>
      <c r="D1396" s="16"/>
      <c r="E1396" s="12" t="s">
        <v>2275</v>
      </c>
      <c r="F1396" s="13">
        <v>41703</v>
      </c>
      <c r="G1396" s="14">
        <v>-1028.29</v>
      </c>
    </row>
    <row r="1397" spans="1:7" ht="25.5" x14ac:dyDescent="0.25">
      <c r="A1397" s="1"/>
      <c r="B1397" s="10" t="s">
        <v>815</v>
      </c>
      <c r="C1397" s="11" t="s">
        <v>816</v>
      </c>
      <c r="D1397" s="16"/>
      <c r="E1397" s="20" t="s">
        <v>2274</v>
      </c>
      <c r="F1397" s="13">
        <v>41703</v>
      </c>
      <c r="G1397" s="14">
        <v>-970.79</v>
      </c>
    </row>
    <row r="1398" spans="1:7" ht="25.5" x14ac:dyDescent="0.25">
      <c r="A1398" s="1"/>
      <c r="B1398" s="10" t="s">
        <v>2302</v>
      </c>
      <c r="C1398" s="11"/>
      <c r="D1398" s="16" t="s">
        <v>2303</v>
      </c>
      <c r="E1398" s="12" t="s">
        <v>2304</v>
      </c>
      <c r="F1398" s="13">
        <v>41704</v>
      </c>
      <c r="G1398" s="14">
        <v>-104359.59</v>
      </c>
    </row>
    <row r="1399" spans="1:7" x14ac:dyDescent="0.25">
      <c r="A1399" s="1"/>
      <c r="B1399" s="10" t="s">
        <v>2300</v>
      </c>
      <c r="C1399" s="11"/>
      <c r="D1399" s="16"/>
      <c r="E1399" s="12" t="s">
        <v>2301</v>
      </c>
      <c r="F1399" s="13">
        <v>41704</v>
      </c>
      <c r="G1399" s="14">
        <v>-42315.5</v>
      </c>
    </row>
    <row r="1400" spans="1:7" ht="25.5" x14ac:dyDescent="0.25">
      <c r="A1400" s="1"/>
      <c r="B1400" s="15" t="s">
        <v>2308</v>
      </c>
      <c r="C1400" s="16"/>
      <c r="D1400" s="16" t="s">
        <v>2309</v>
      </c>
      <c r="E1400" s="18" t="s">
        <v>2310</v>
      </c>
      <c r="F1400" s="17">
        <v>41704</v>
      </c>
      <c r="G1400" s="14">
        <v>-34794.78</v>
      </c>
    </row>
    <row r="1401" spans="1:7" ht="25.5" x14ac:dyDescent="0.25">
      <c r="A1401" s="1"/>
      <c r="B1401" s="15" t="s">
        <v>2305</v>
      </c>
      <c r="C1401" s="16"/>
      <c r="D1401" s="16" t="s">
        <v>2306</v>
      </c>
      <c r="E1401" s="18" t="s">
        <v>2307</v>
      </c>
      <c r="F1401" s="17">
        <v>41704</v>
      </c>
      <c r="G1401" s="14">
        <v>-34194.870000000003</v>
      </c>
    </row>
    <row r="1402" spans="1:7" ht="25.5" x14ac:dyDescent="0.25">
      <c r="A1402" s="1"/>
      <c r="B1402" s="15" t="s">
        <v>2311</v>
      </c>
      <c r="C1402" s="16"/>
      <c r="D1402" s="16" t="s">
        <v>2312</v>
      </c>
      <c r="E1402" s="18" t="s">
        <v>2313</v>
      </c>
      <c r="F1402" s="17">
        <v>41704</v>
      </c>
      <c r="G1402" s="14">
        <v>-24596.31</v>
      </c>
    </row>
    <row r="1403" spans="1:7" ht="25.5" x14ac:dyDescent="0.25">
      <c r="A1403" s="1"/>
      <c r="B1403" s="15" t="s">
        <v>2314</v>
      </c>
      <c r="C1403" s="16"/>
      <c r="D1403" s="16" t="s">
        <v>2315</v>
      </c>
      <c r="E1403" s="18" t="s">
        <v>2316</v>
      </c>
      <c r="F1403" s="17">
        <v>41704</v>
      </c>
      <c r="G1403" s="14">
        <v>-20996.85</v>
      </c>
    </row>
    <row r="1404" spans="1:7" x14ac:dyDescent="0.25">
      <c r="A1404" s="1"/>
      <c r="B1404" s="15" t="s">
        <v>2317</v>
      </c>
      <c r="C1404" s="16"/>
      <c r="D1404" s="16" t="s">
        <v>2318</v>
      </c>
      <c r="E1404" s="18" t="s">
        <v>19490</v>
      </c>
      <c r="F1404" s="17">
        <v>41704</v>
      </c>
      <c r="G1404" s="14">
        <v>-78320</v>
      </c>
    </row>
    <row r="1405" spans="1:7" x14ac:dyDescent="0.25">
      <c r="A1405" s="1"/>
      <c r="B1405" s="15" t="s">
        <v>1908</v>
      </c>
      <c r="C1405" s="16"/>
      <c r="D1405" s="16" t="s">
        <v>2319</v>
      </c>
      <c r="E1405" s="18" t="s">
        <v>2539</v>
      </c>
      <c r="F1405" s="17">
        <v>41704</v>
      </c>
      <c r="G1405" s="14">
        <v>-50000</v>
      </c>
    </row>
    <row r="1406" spans="1:7" x14ac:dyDescent="0.25">
      <c r="A1406" s="1"/>
      <c r="B1406" s="10" t="s">
        <v>1566</v>
      </c>
      <c r="C1406" s="11" t="s">
        <v>1567</v>
      </c>
      <c r="D1406" s="16" t="s">
        <v>2291</v>
      </c>
      <c r="E1406" s="12" t="s">
        <v>2279</v>
      </c>
      <c r="F1406" s="13">
        <v>41704</v>
      </c>
      <c r="G1406" s="14">
        <v>-637881.19999999995</v>
      </c>
    </row>
    <row r="1407" spans="1:7" x14ac:dyDescent="0.25">
      <c r="A1407" s="1"/>
      <c r="B1407" s="15" t="s">
        <v>1566</v>
      </c>
      <c r="C1407" s="16" t="s">
        <v>1567</v>
      </c>
      <c r="D1407" s="16" t="s">
        <v>2282</v>
      </c>
      <c r="E1407" s="18" t="s">
        <v>2279</v>
      </c>
      <c r="F1407" s="17">
        <v>41704</v>
      </c>
      <c r="G1407" s="14">
        <v>-386268.02</v>
      </c>
    </row>
    <row r="1408" spans="1:7" x14ac:dyDescent="0.25">
      <c r="A1408" s="1"/>
      <c r="B1408" s="10" t="s">
        <v>1566</v>
      </c>
      <c r="C1408" s="11" t="s">
        <v>1567</v>
      </c>
      <c r="D1408" s="16" t="s">
        <v>2283</v>
      </c>
      <c r="E1408" s="12" t="s">
        <v>2279</v>
      </c>
      <c r="F1408" s="13">
        <v>41704</v>
      </c>
      <c r="G1408" s="14">
        <v>-280243.20000000001</v>
      </c>
    </row>
    <row r="1409" spans="1:7" x14ac:dyDescent="0.25">
      <c r="A1409" s="1"/>
      <c r="B1409" s="10" t="s">
        <v>1566</v>
      </c>
      <c r="C1409" s="11" t="s">
        <v>1567</v>
      </c>
      <c r="D1409" s="16" t="s">
        <v>2280</v>
      </c>
      <c r="E1409" s="12" t="s">
        <v>2279</v>
      </c>
      <c r="F1409" s="13">
        <v>41704</v>
      </c>
      <c r="G1409" s="14">
        <v>-276385.3</v>
      </c>
    </row>
    <row r="1410" spans="1:7" x14ac:dyDescent="0.25">
      <c r="A1410" s="1"/>
      <c r="B1410" s="10" t="s">
        <v>1566</v>
      </c>
      <c r="C1410" s="11" t="s">
        <v>1567</v>
      </c>
      <c r="D1410" s="16" t="s">
        <v>2290</v>
      </c>
      <c r="E1410" s="12" t="s">
        <v>2279</v>
      </c>
      <c r="F1410" s="13">
        <v>41704</v>
      </c>
      <c r="G1410" s="14">
        <v>-185062.64</v>
      </c>
    </row>
    <row r="1411" spans="1:7" x14ac:dyDescent="0.25">
      <c r="A1411" s="1"/>
      <c r="B1411" s="10" t="s">
        <v>1566</v>
      </c>
      <c r="C1411" s="11" t="s">
        <v>1567</v>
      </c>
      <c r="D1411" s="16" t="s">
        <v>2284</v>
      </c>
      <c r="E1411" s="12" t="s">
        <v>2279</v>
      </c>
      <c r="F1411" s="13">
        <v>41704</v>
      </c>
      <c r="G1411" s="14">
        <v>-111996</v>
      </c>
    </row>
    <row r="1412" spans="1:7" ht="25.5" x14ac:dyDescent="0.25">
      <c r="A1412" s="1"/>
      <c r="B1412" s="10" t="s">
        <v>815</v>
      </c>
      <c r="C1412" s="11" t="s">
        <v>816</v>
      </c>
      <c r="D1412" s="16"/>
      <c r="E1412" s="12" t="s">
        <v>2299</v>
      </c>
      <c r="F1412" s="13">
        <v>41704</v>
      </c>
      <c r="G1412" s="14">
        <v>-77292</v>
      </c>
    </row>
    <row r="1413" spans="1:7" x14ac:dyDescent="0.25">
      <c r="A1413" s="1"/>
      <c r="B1413" s="10" t="s">
        <v>1566</v>
      </c>
      <c r="C1413" s="11" t="s">
        <v>1567</v>
      </c>
      <c r="D1413" s="16" t="s">
        <v>2292</v>
      </c>
      <c r="E1413" s="12" t="s">
        <v>2279</v>
      </c>
      <c r="F1413" s="13">
        <v>41704</v>
      </c>
      <c r="G1413" s="14">
        <v>-76128</v>
      </c>
    </row>
    <row r="1414" spans="1:7" x14ac:dyDescent="0.25">
      <c r="A1414" s="1"/>
      <c r="B1414" s="10" t="s">
        <v>815</v>
      </c>
      <c r="C1414" s="11" t="s">
        <v>816</v>
      </c>
      <c r="D1414" s="11"/>
      <c r="E1414" s="12" t="s">
        <v>2298</v>
      </c>
      <c r="F1414" s="13">
        <v>41704</v>
      </c>
      <c r="G1414" s="14">
        <v>-72969.75</v>
      </c>
    </row>
    <row r="1415" spans="1:7" x14ac:dyDescent="0.25">
      <c r="A1415" s="1"/>
      <c r="B1415" s="10" t="s">
        <v>1566</v>
      </c>
      <c r="C1415" s="11" t="s">
        <v>1567</v>
      </c>
      <c r="D1415" s="16" t="s">
        <v>2287</v>
      </c>
      <c r="E1415" s="12" t="s">
        <v>2279</v>
      </c>
      <c r="F1415" s="13">
        <v>41704</v>
      </c>
      <c r="G1415" s="14">
        <v>-46534.12</v>
      </c>
    </row>
    <row r="1416" spans="1:7" x14ac:dyDescent="0.25">
      <c r="A1416" s="1"/>
      <c r="B1416" s="10" t="s">
        <v>1566</v>
      </c>
      <c r="C1416" s="11" t="s">
        <v>1567</v>
      </c>
      <c r="D1416" s="16" t="s">
        <v>2285</v>
      </c>
      <c r="E1416" s="12" t="s">
        <v>2279</v>
      </c>
      <c r="F1416" s="13">
        <v>41704</v>
      </c>
      <c r="G1416" s="14">
        <v>-24949.06</v>
      </c>
    </row>
    <row r="1417" spans="1:7" x14ac:dyDescent="0.25">
      <c r="A1417" s="1"/>
      <c r="B1417" s="10" t="s">
        <v>1566</v>
      </c>
      <c r="C1417" s="11" t="s">
        <v>1567</v>
      </c>
      <c r="D1417" s="11" t="s">
        <v>2289</v>
      </c>
      <c r="E1417" s="12" t="s">
        <v>2279</v>
      </c>
      <c r="F1417" s="13">
        <v>41704</v>
      </c>
      <c r="G1417" s="14">
        <v>-19462.72</v>
      </c>
    </row>
    <row r="1418" spans="1:7" x14ac:dyDescent="0.25">
      <c r="A1418" s="1"/>
      <c r="B1418" s="10" t="s">
        <v>1566</v>
      </c>
      <c r="C1418" s="11" t="s">
        <v>1567</v>
      </c>
      <c r="D1418" s="11" t="s">
        <v>2278</v>
      </c>
      <c r="E1418" s="12" t="s">
        <v>2279</v>
      </c>
      <c r="F1418" s="13">
        <v>41704</v>
      </c>
      <c r="G1418" s="14">
        <v>-11712.72</v>
      </c>
    </row>
    <row r="1419" spans="1:7" x14ac:dyDescent="0.25">
      <c r="A1419" s="1"/>
      <c r="B1419" s="10" t="s">
        <v>1566</v>
      </c>
      <c r="C1419" s="11" t="s">
        <v>1567</v>
      </c>
      <c r="D1419" s="11" t="s">
        <v>2281</v>
      </c>
      <c r="E1419" s="12" t="s">
        <v>2279</v>
      </c>
      <c r="F1419" s="13">
        <v>41704</v>
      </c>
      <c r="G1419" s="14">
        <v>-8911.32</v>
      </c>
    </row>
    <row r="1420" spans="1:7" x14ac:dyDescent="0.25">
      <c r="A1420" s="1"/>
      <c r="B1420" s="10" t="s">
        <v>1566</v>
      </c>
      <c r="C1420" s="11" t="s">
        <v>1567</v>
      </c>
      <c r="D1420" s="11" t="s">
        <v>2288</v>
      </c>
      <c r="E1420" s="12" t="s">
        <v>2279</v>
      </c>
      <c r="F1420" s="13">
        <v>41704</v>
      </c>
      <c r="G1420" s="14">
        <v>-8879.68</v>
      </c>
    </row>
    <row r="1421" spans="1:7" x14ac:dyDescent="0.25">
      <c r="A1421" s="1"/>
      <c r="B1421" s="10" t="s">
        <v>1566</v>
      </c>
      <c r="C1421" s="11" t="s">
        <v>1567</v>
      </c>
      <c r="D1421" s="11" t="s">
        <v>2293</v>
      </c>
      <c r="E1421" s="12" t="s">
        <v>2279</v>
      </c>
      <c r="F1421" s="13">
        <v>41704</v>
      </c>
      <c r="G1421" s="14">
        <v>-3220.32</v>
      </c>
    </row>
    <row r="1422" spans="1:7" x14ac:dyDescent="0.25">
      <c r="A1422" s="1"/>
      <c r="B1422" s="15" t="s">
        <v>815</v>
      </c>
      <c r="C1422" s="16" t="s">
        <v>816</v>
      </c>
      <c r="D1422" s="16"/>
      <c r="E1422" s="18" t="s">
        <v>2295</v>
      </c>
      <c r="F1422" s="17">
        <v>41704</v>
      </c>
      <c r="G1422" s="14">
        <v>-2128</v>
      </c>
    </row>
    <row r="1423" spans="1:7" x14ac:dyDescent="0.25">
      <c r="A1423" s="1"/>
      <c r="B1423" s="10" t="s">
        <v>815</v>
      </c>
      <c r="C1423" s="11" t="s">
        <v>816</v>
      </c>
      <c r="D1423" s="16"/>
      <c r="E1423" s="12" t="s">
        <v>2294</v>
      </c>
      <c r="F1423" s="13">
        <v>41704</v>
      </c>
      <c r="G1423" s="14">
        <v>-2009</v>
      </c>
    </row>
    <row r="1424" spans="1:7" x14ac:dyDescent="0.25">
      <c r="A1424" s="1"/>
      <c r="B1424" s="10" t="s">
        <v>1566</v>
      </c>
      <c r="C1424" s="11" t="s">
        <v>1567</v>
      </c>
      <c r="D1424" s="16" t="s">
        <v>2286</v>
      </c>
      <c r="E1424" s="12" t="s">
        <v>2279</v>
      </c>
      <c r="F1424" s="13">
        <v>41704</v>
      </c>
      <c r="G1424" s="14">
        <v>-1727.76</v>
      </c>
    </row>
    <row r="1425" spans="1:7" ht="25.5" x14ac:dyDescent="0.25">
      <c r="A1425" s="1"/>
      <c r="B1425" s="15" t="s">
        <v>815</v>
      </c>
      <c r="C1425" s="16" t="s">
        <v>816</v>
      </c>
      <c r="D1425" s="16"/>
      <c r="E1425" s="18" t="s">
        <v>2297</v>
      </c>
      <c r="F1425" s="17">
        <v>41704</v>
      </c>
      <c r="G1425" s="14">
        <v>-1064</v>
      </c>
    </row>
    <row r="1426" spans="1:7" ht="25.5" x14ac:dyDescent="0.25">
      <c r="A1426" s="1"/>
      <c r="B1426" s="10" t="s">
        <v>815</v>
      </c>
      <c r="C1426" s="11" t="s">
        <v>816</v>
      </c>
      <c r="D1426" s="16"/>
      <c r="E1426" s="12" t="s">
        <v>2296</v>
      </c>
      <c r="F1426" s="13">
        <v>41704</v>
      </c>
      <c r="G1426" s="14">
        <v>-1004.5</v>
      </c>
    </row>
    <row r="1427" spans="1:7" ht="25.5" x14ac:dyDescent="0.25">
      <c r="A1427" s="1"/>
      <c r="B1427" s="15" t="s">
        <v>2331</v>
      </c>
      <c r="C1427" s="16"/>
      <c r="D1427" s="16" t="s">
        <v>2332</v>
      </c>
      <c r="E1427" s="18" t="s">
        <v>2333</v>
      </c>
      <c r="F1427" s="17">
        <v>41705</v>
      </c>
      <c r="G1427" s="14">
        <v>-15000</v>
      </c>
    </row>
    <row r="1428" spans="1:7" ht="25.5" x14ac:dyDescent="0.25">
      <c r="A1428" s="1"/>
      <c r="B1428" s="10" t="s">
        <v>2331</v>
      </c>
      <c r="C1428" s="11"/>
      <c r="D1428" s="16" t="s">
        <v>2334</v>
      </c>
      <c r="E1428" s="12" t="s">
        <v>2335</v>
      </c>
      <c r="F1428" s="13">
        <v>41705</v>
      </c>
      <c r="G1428" s="14">
        <v>-15000</v>
      </c>
    </row>
    <row r="1429" spans="1:7" ht="25.5" x14ac:dyDescent="0.25">
      <c r="A1429" s="1"/>
      <c r="B1429" s="10" t="s">
        <v>2125</v>
      </c>
      <c r="C1429" s="11"/>
      <c r="D1429" s="11" t="s">
        <v>2332</v>
      </c>
      <c r="E1429" s="12" t="s">
        <v>2333</v>
      </c>
      <c r="F1429" s="13">
        <v>41705</v>
      </c>
      <c r="G1429" s="14">
        <v>-20000</v>
      </c>
    </row>
    <row r="1430" spans="1:7" ht="25.5" x14ac:dyDescent="0.25">
      <c r="A1430" s="1"/>
      <c r="B1430" s="10" t="s">
        <v>2125</v>
      </c>
      <c r="C1430" s="11"/>
      <c r="D1430" s="11" t="s">
        <v>2334</v>
      </c>
      <c r="E1430" s="12" t="s">
        <v>2335</v>
      </c>
      <c r="F1430" s="13">
        <v>41705</v>
      </c>
      <c r="G1430" s="14">
        <v>-20000</v>
      </c>
    </row>
    <row r="1431" spans="1:7" x14ac:dyDescent="0.25">
      <c r="A1431" s="1"/>
      <c r="B1431" s="15" t="s">
        <v>1621</v>
      </c>
      <c r="C1431" s="16" t="s">
        <v>1622</v>
      </c>
      <c r="D1431" s="16" t="s">
        <v>2320</v>
      </c>
      <c r="E1431" s="18" t="s">
        <v>17236</v>
      </c>
      <c r="F1431" s="17">
        <v>41705</v>
      </c>
      <c r="G1431" s="14">
        <v>-65489.61</v>
      </c>
    </row>
    <row r="1432" spans="1:7" x14ac:dyDescent="0.25">
      <c r="A1432" s="1"/>
      <c r="B1432" s="15" t="s">
        <v>815</v>
      </c>
      <c r="C1432" s="16" t="s">
        <v>816</v>
      </c>
      <c r="D1432" s="16"/>
      <c r="E1432" s="18" t="s">
        <v>2329</v>
      </c>
      <c r="F1432" s="17">
        <v>41705</v>
      </c>
      <c r="G1432" s="14">
        <v>-8610</v>
      </c>
    </row>
    <row r="1433" spans="1:7" x14ac:dyDescent="0.25">
      <c r="A1433" s="1"/>
      <c r="B1433" s="15" t="s">
        <v>815</v>
      </c>
      <c r="C1433" s="16" t="s">
        <v>816</v>
      </c>
      <c r="D1433" s="16"/>
      <c r="E1433" s="18" t="s">
        <v>2330</v>
      </c>
      <c r="F1433" s="17">
        <v>41705</v>
      </c>
      <c r="G1433" s="14">
        <v>-7688.16</v>
      </c>
    </row>
    <row r="1434" spans="1:7" x14ac:dyDescent="0.25">
      <c r="A1434" s="1"/>
      <c r="B1434" s="15" t="s">
        <v>815</v>
      </c>
      <c r="C1434" s="16" t="s">
        <v>816</v>
      </c>
      <c r="D1434" s="16"/>
      <c r="E1434" s="18" t="s">
        <v>2326</v>
      </c>
      <c r="F1434" s="17">
        <v>41705</v>
      </c>
      <c r="G1434" s="14">
        <v>-7335.95</v>
      </c>
    </row>
    <row r="1435" spans="1:7" x14ac:dyDescent="0.25">
      <c r="A1435" s="1"/>
      <c r="B1435" s="10" t="s">
        <v>815</v>
      </c>
      <c r="C1435" s="11" t="s">
        <v>816</v>
      </c>
      <c r="D1435" s="11"/>
      <c r="E1435" s="12" t="s">
        <v>2325</v>
      </c>
      <c r="F1435" s="13">
        <v>41705</v>
      </c>
      <c r="G1435" s="14">
        <v>-6925.71</v>
      </c>
    </row>
    <row r="1436" spans="1:7" ht="25.5" x14ac:dyDescent="0.25">
      <c r="A1436" s="1"/>
      <c r="B1436" s="15" t="s">
        <v>815</v>
      </c>
      <c r="C1436" s="16" t="s">
        <v>816</v>
      </c>
      <c r="D1436" s="16"/>
      <c r="E1436" s="18" t="s">
        <v>2324</v>
      </c>
      <c r="F1436" s="17">
        <v>41705</v>
      </c>
      <c r="G1436" s="14">
        <v>-2605.4699999999998</v>
      </c>
    </row>
    <row r="1437" spans="1:7" ht="25.5" x14ac:dyDescent="0.25">
      <c r="A1437" s="1"/>
      <c r="B1437" s="10" t="s">
        <v>815</v>
      </c>
      <c r="C1437" s="11" t="s">
        <v>816</v>
      </c>
      <c r="D1437" s="11"/>
      <c r="E1437" s="12" t="s">
        <v>2323</v>
      </c>
      <c r="F1437" s="13">
        <v>41705</v>
      </c>
      <c r="G1437" s="14">
        <v>-2459.77</v>
      </c>
    </row>
    <row r="1438" spans="1:7" x14ac:dyDescent="0.25">
      <c r="A1438" s="1"/>
      <c r="B1438" s="15" t="s">
        <v>815</v>
      </c>
      <c r="C1438" s="16" t="s">
        <v>816</v>
      </c>
      <c r="D1438" s="16"/>
      <c r="E1438" s="18" t="s">
        <v>2322</v>
      </c>
      <c r="F1438" s="17">
        <v>41705</v>
      </c>
      <c r="G1438" s="14">
        <v>-1048.8</v>
      </c>
    </row>
    <row r="1439" spans="1:7" x14ac:dyDescent="0.25">
      <c r="A1439" s="1"/>
      <c r="B1439" s="15" t="s">
        <v>815</v>
      </c>
      <c r="C1439" s="16" t="s">
        <v>816</v>
      </c>
      <c r="D1439" s="16"/>
      <c r="E1439" s="18" t="s">
        <v>2321</v>
      </c>
      <c r="F1439" s="17">
        <v>41705</v>
      </c>
      <c r="G1439" s="14">
        <v>-990.15</v>
      </c>
    </row>
    <row r="1440" spans="1:7" ht="25.5" x14ac:dyDescent="0.25">
      <c r="A1440" s="1"/>
      <c r="B1440" s="15" t="s">
        <v>815</v>
      </c>
      <c r="C1440" s="16" t="s">
        <v>816</v>
      </c>
      <c r="D1440" s="16"/>
      <c r="E1440" s="18" t="s">
        <v>2328</v>
      </c>
      <c r="F1440" s="17">
        <v>41705</v>
      </c>
      <c r="G1440" s="14">
        <v>-854.51</v>
      </c>
    </row>
    <row r="1441" spans="1:7" ht="25.5" x14ac:dyDescent="0.25">
      <c r="A1441" s="1"/>
      <c r="B1441" s="15" t="s">
        <v>815</v>
      </c>
      <c r="C1441" s="16" t="s">
        <v>816</v>
      </c>
      <c r="D1441" s="16"/>
      <c r="E1441" s="12" t="s">
        <v>2327</v>
      </c>
      <c r="F1441" s="17">
        <v>41705</v>
      </c>
      <c r="G1441" s="14">
        <v>-806.72</v>
      </c>
    </row>
    <row r="1442" spans="1:7" x14ac:dyDescent="0.25">
      <c r="A1442" s="1"/>
      <c r="B1442" s="10" t="s">
        <v>1621</v>
      </c>
      <c r="C1442" s="11" t="s">
        <v>1622</v>
      </c>
      <c r="D1442" s="11" t="s">
        <v>2336</v>
      </c>
      <c r="E1442" s="12" t="s">
        <v>17236</v>
      </c>
      <c r="F1442" s="13">
        <v>41706</v>
      </c>
      <c r="G1442" s="14">
        <v>-74820.19</v>
      </c>
    </row>
    <row r="1443" spans="1:7" x14ac:dyDescent="0.25">
      <c r="A1443" s="1"/>
      <c r="B1443" s="10" t="s">
        <v>2342</v>
      </c>
      <c r="C1443" s="11"/>
      <c r="D1443" s="11" t="s">
        <v>2343</v>
      </c>
      <c r="E1443" s="12" t="s">
        <v>2344</v>
      </c>
      <c r="F1443" s="13">
        <v>41708</v>
      </c>
      <c r="G1443" s="14">
        <v>-173664</v>
      </c>
    </row>
    <row r="1444" spans="1:7" x14ac:dyDescent="0.25">
      <c r="A1444" s="1"/>
      <c r="B1444" s="15" t="s">
        <v>2337</v>
      </c>
      <c r="C1444" s="16" t="s">
        <v>2338</v>
      </c>
      <c r="D1444" s="16" t="s">
        <v>2339</v>
      </c>
      <c r="E1444" s="18" t="s">
        <v>17171</v>
      </c>
      <c r="F1444" s="17">
        <v>41708</v>
      </c>
      <c r="G1444" s="14">
        <v>-31182.48</v>
      </c>
    </row>
    <row r="1445" spans="1:7" x14ac:dyDescent="0.25">
      <c r="A1445" s="1"/>
      <c r="B1445" s="10" t="s">
        <v>815</v>
      </c>
      <c r="C1445" s="11" t="s">
        <v>816</v>
      </c>
      <c r="D1445" s="11"/>
      <c r="E1445" s="12" t="s">
        <v>2341</v>
      </c>
      <c r="F1445" s="13">
        <v>41708</v>
      </c>
      <c r="G1445" s="14">
        <v>-5450.11</v>
      </c>
    </row>
    <row r="1446" spans="1:7" x14ac:dyDescent="0.25">
      <c r="A1446" s="1"/>
      <c r="B1446" s="10" t="s">
        <v>815</v>
      </c>
      <c r="C1446" s="11" t="s">
        <v>816</v>
      </c>
      <c r="D1446" s="11"/>
      <c r="E1446" s="12" t="s">
        <v>2340</v>
      </c>
      <c r="F1446" s="13">
        <v>41708</v>
      </c>
      <c r="G1446" s="14">
        <v>-5145.34</v>
      </c>
    </row>
    <row r="1447" spans="1:7" x14ac:dyDescent="0.25">
      <c r="A1447" s="1"/>
      <c r="B1447" s="10" t="s">
        <v>815</v>
      </c>
      <c r="C1447" s="11" t="s">
        <v>816</v>
      </c>
      <c r="D1447" s="11"/>
      <c r="E1447" s="12" t="s">
        <v>2341</v>
      </c>
      <c r="F1447" s="13">
        <v>41708</v>
      </c>
      <c r="G1447" s="14">
        <v>-1520</v>
      </c>
    </row>
    <row r="1448" spans="1:7" x14ac:dyDescent="0.25">
      <c r="A1448" s="1"/>
      <c r="B1448" s="15" t="s">
        <v>815</v>
      </c>
      <c r="C1448" s="16" t="s">
        <v>816</v>
      </c>
      <c r="D1448" s="16"/>
      <c r="E1448" s="18" t="s">
        <v>2340</v>
      </c>
      <c r="F1448" s="17">
        <v>41708</v>
      </c>
      <c r="G1448" s="14">
        <v>-1435</v>
      </c>
    </row>
    <row r="1449" spans="1:7" x14ac:dyDescent="0.25">
      <c r="A1449" s="1"/>
      <c r="B1449" s="10" t="s">
        <v>2345</v>
      </c>
      <c r="C1449" s="11" t="s">
        <v>2346</v>
      </c>
      <c r="D1449" s="11" t="s">
        <v>2347</v>
      </c>
      <c r="E1449" s="12" t="s">
        <v>20130</v>
      </c>
      <c r="F1449" s="13">
        <v>41708</v>
      </c>
      <c r="G1449" s="14">
        <v>-18319970.57</v>
      </c>
    </row>
    <row r="1450" spans="1:7" x14ac:dyDescent="0.25">
      <c r="A1450" s="1"/>
      <c r="B1450" s="10" t="s">
        <v>2348</v>
      </c>
      <c r="C1450" s="11" t="s">
        <v>2349</v>
      </c>
      <c r="D1450" s="11" t="s">
        <v>2350</v>
      </c>
      <c r="E1450" s="12" t="s">
        <v>19322</v>
      </c>
      <c r="F1450" s="13">
        <v>41708</v>
      </c>
      <c r="G1450" s="14">
        <v>-12528000</v>
      </c>
    </row>
    <row r="1451" spans="1:7" ht="25.5" x14ac:dyDescent="0.25">
      <c r="A1451" s="1"/>
      <c r="B1451" s="10" t="s">
        <v>2364</v>
      </c>
      <c r="C1451" s="11"/>
      <c r="D1451" s="11" t="s">
        <v>2365</v>
      </c>
      <c r="E1451" s="12" t="s">
        <v>2366</v>
      </c>
      <c r="F1451" s="13">
        <v>41709</v>
      </c>
      <c r="G1451" s="14">
        <v>-79904.009999999995</v>
      </c>
    </row>
    <row r="1452" spans="1:7" x14ac:dyDescent="0.25">
      <c r="A1452" s="1"/>
      <c r="B1452" s="10" t="s">
        <v>2367</v>
      </c>
      <c r="C1452" s="11"/>
      <c r="D1452" s="16" t="s">
        <v>2368</v>
      </c>
      <c r="E1452" s="12" t="s">
        <v>1804</v>
      </c>
      <c r="F1452" s="13">
        <v>41709</v>
      </c>
      <c r="G1452" s="14">
        <v>-11000000</v>
      </c>
    </row>
    <row r="1453" spans="1:7" x14ac:dyDescent="0.25">
      <c r="A1453" s="1"/>
      <c r="B1453" s="10" t="s">
        <v>2369</v>
      </c>
      <c r="C1453" s="11"/>
      <c r="D1453" s="16" t="s">
        <v>2370</v>
      </c>
      <c r="E1453" s="12" t="s">
        <v>1804</v>
      </c>
      <c r="F1453" s="13">
        <v>41709</v>
      </c>
      <c r="G1453" s="14">
        <v>-130000</v>
      </c>
    </row>
    <row r="1454" spans="1:7" x14ac:dyDescent="0.25">
      <c r="A1454" s="1"/>
      <c r="B1454" s="10" t="s">
        <v>2351</v>
      </c>
      <c r="C1454" s="11" t="s">
        <v>2352</v>
      </c>
      <c r="D1454" s="11" t="s">
        <v>2353</v>
      </c>
      <c r="E1454" s="12" t="s">
        <v>17088</v>
      </c>
      <c r="F1454" s="13">
        <v>41709</v>
      </c>
      <c r="G1454" s="14">
        <v>-35807.129999999997</v>
      </c>
    </row>
    <row r="1455" spans="1:7" x14ac:dyDescent="0.25">
      <c r="A1455" s="1"/>
      <c r="B1455" s="10" t="s">
        <v>2351</v>
      </c>
      <c r="C1455" s="11" t="s">
        <v>2352</v>
      </c>
      <c r="D1455" s="11" t="s">
        <v>2355</v>
      </c>
      <c r="E1455" s="12" t="s">
        <v>17088</v>
      </c>
      <c r="F1455" s="13">
        <v>41709</v>
      </c>
      <c r="G1455" s="14">
        <v>-35807.129999999997</v>
      </c>
    </row>
    <row r="1456" spans="1:7" x14ac:dyDescent="0.25">
      <c r="A1456" s="1"/>
      <c r="B1456" s="10" t="s">
        <v>815</v>
      </c>
      <c r="C1456" s="11" t="s">
        <v>816</v>
      </c>
      <c r="D1456" s="11"/>
      <c r="E1456" s="12" t="s">
        <v>2359</v>
      </c>
      <c r="F1456" s="13">
        <v>41709</v>
      </c>
      <c r="G1456" s="14">
        <v>-9367.1299999999992</v>
      </c>
    </row>
    <row r="1457" spans="1:7" x14ac:dyDescent="0.25">
      <c r="A1457" s="1"/>
      <c r="B1457" s="10" t="s">
        <v>815</v>
      </c>
      <c r="C1457" s="11" t="s">
        <v>816</v>
      </c>
      <c r="D1457" s="16"/>
      <c r="E1457" s="12" t="s">
        <v>2358</v>
      </c>
      <c r="F1457" s="13">
        <v>41709</v>
      </c>
      <c r="G1457" s="14">
        <v>-8843.31</v>
      </c>
    </row>
    <row r="1458" spans="1:7" x14ac:dyDescent="0.25">
      <c r="A1458" s="1"/>
      <c r="B1458" s="10" t="s">
        <v>815</v>
      </c>
      <c r="C1458" s="11" t="s">
        <v>816</v>
      </c>
      <c r="D1458" s="16"/>
      <c r="E1458" s="12" t="s">
        <v>2359</v>
      </c>
      <c r="F1458" s="13">
        <v>41709</v>
      </c>
      <c r="G1458" s="14">
        <v>-3894.92</v>
      </c>
    </row>
    <row r="1459" spans="1:7" x14ac:dyDescent="0.25">
      <c r="A1459" s="1"/>
      <c r="B1459" s="10" t="s">
        <v>815</v>
      </c>
      <c r="C1459" s="11" t="s">
        <v>816</v>
      </c>
      <c r="D1459" s="11"/>
      <c r="E1459" s="12" t="s">
        <v>2358</v>
      </c>
      <c r="F1459" s="13">
        <v>41709</v>
      </c>
      <c r="G1459" s="14">
        <v>-3677.12</v>
      </c>
    </row>
    <row r="1460" spans="1:7" x14ac:dyDescent="0.25">
      <c r="A1460" s="1"/>
      <c r="B1460" s="10" t="s">
        <v>815</v>
      </c>
      <c r="C1460" s="11" t="s">
        <v>816</v>
      </c>
      <c r="D1460" s="11"/>
      <c r="E1460" s="12" t="s">
        <v>2358</v>
      </c>
      <c r="F1460" s="13">
        <v>41709</v>
      </c>
      <c r="G1460" s="14">
        <v>-3530.1</v>
      </c>
    </row>
    <row r="1461" spans="1:7" x14ac:dyDescent="0.25">
      <c r="A1461" s="1"/>
      <c r="B1461" s="10" t="s">
        <v>815</v>
      </c>
      <c r="C1461" s="11" t="s">
        <v>816</v>
      </c>
      <c r="D1461" s="11"/>
      <c r="E1461" s="12" t="s">
        <v>2359</v>
      </c>
      <c r="F1461" s="13">
        <v>41709</v>
      </c>
      <c r="G1461" s="14">
        <v>-2628.08</v>
      </c>
    </row>
    <row r="1462" spans="1:7" x14ac:dyDescent="0.25">
      <c r="A1462" s="1"/>
      <c r="B1462" s="10" t="s">
        <v>815</v>
      </c>
      <c r="C1462" s="11" t="s">
        <v>816</v>
      </c>
      <c r="D1462" s="11"/>
      <c r="E1462" s="12" t="s">
        <v>2357</v>
      </c>
      <c r="F1462" s="13">
        <v>41709</v>
      </c>
      <c r="G1462" s="14">
        <v>-2078.63</v>
      </c>
    </row>
    <row r="1463" spans="1:7" x14ac:dyDescent="0.25">
      <c r="A1463" s="1"/>
      <c r="B1463" s="10" t="s">
        <v>815</v>
      </c>
      <c r="C1463" s="11" t="s">
        <v>816</v>
      </c>
      <c r="D1463" s="11"/>
      <c r="E1463" s="12" t="s">
        <v>2356</v>
      </c>
      <c r="F1463" s="13">
        <v>41709</v>
      </c>
      <c r="G1463" s="14">
        <v>-1968.39</v>
      </c>
    </row>
    <row r="1464" spans="1:7" x14ac:dyDescent="0.25">
      <c r="A1464" s="1"/>
      <c r="B1464" s="10" t="s">
        <v>815</v>
      </c>
      <c r="C1464" s="11" t="s">
        <v>816</v>
      </c>
      <c r="D1464" s="11"/>
      <c r="E1464" s="12" t="s">
        <v>2359</v>
      </c>
      <c r="F1464" s="13">
        <v>41709</v>
      </c>
      <c r="G1464" s="14">
        <v>-1520</v>
      </c>
    </row>
    <row r="1465" spans="1:7" x14ac:dyDescent="0.25">
      <c r="A1465" s="1"/>
      <c r="B1465" s="10" t="s">
        <v>815</v>
      </c>
      <c r="C1465" s="11" t="s">
        <v>816</v>
      </c>
      <c r="D1465" s="11"/>
      <c r="E1465" s="12" t="s">
        <v>2361</v>
      </c>
      <c r="F1465" s="13">
        <v>41709</v>
      </c>
      <c r="G1465" s="14">
        <v>-1496.65</v>
      </c>
    </row>
    <row r="1466" spans="1:7" x14ac:dyDescent="0.25">
      <c r="A1466" s="1"/>
      <c r="B1466" s="10" t="s">
        <v>815</v>
      </c>
      <c r="C1466" s="11" t="s">
        <v>816</v>
      </c>
      <c r="D1466" s="11"/>
      <c r="E1466" s="12" t="s">
        <v>2358</v>
      </c>
      <c r="F1466" s="13">
        <v>41709</v>
      </c>
      <c r="G1466" s="14">
        <v>-1435</v>
      </c>
    </row>
    <row r="1467" spans="1:7" x14ac:dyDescent="0.25">
      <c r="A1467" s="1"/>
      <c r="B1467" s="15" t="s">
        <v>815</v>
      </c>
      <c r="C1467" s="16" t="s">
        <v>816</v>
      </c>
      <c r="D1467" s="16"/>
      <c r="E1467" s="18" t="s">
        <v>2360</v>
      </c>
      <c r="F1467" s="17">
        <v>41709</v>
      </c>
      <c r="G1467" s="14">
        <v>-1412.96</v>
      </c>
    </row>
    <row r="1468" spans="1:7" x14ac:dyDescent="0.25">
      <c r="A1468" s="1"/>
      <c r="B1468" s="10" t="s">
        <v>815</v>
      </c>
      <c r="C1468" s="11" t="s">
        <v>816</v>
      </c>
      <c r="D1468" s="11"/>
      <c r="E1468" s="12" t="s">
        <v>2359</v>
      </c>
      <c r="F1468" s="13">
        <v>41709</v>
      </c>
      <c r="G1468" s="14">
        <v>-1368</v>
      </c>
    </row>
    <row r="1469" spans="1:7" x14ac:dyDescent="0.25">
      <c r="A1469" s="1"/>
      <c r="B1469" s="10" t="s">
        <v>815</v>
      </c>
      <c r="C1469" s="11" t="s">
        <v>816</v>
      </c>
      <c r="D1469" s="11"/>
      <c r="E1469" s="12" t="s">
        <v>2358</v>
      </c>
      <c r="F1469" s="13">
        <v>41709</v>
      </c>
      <c r="G1469" s="14">
        <v>-1291.5</v>
      </c>
    </row>
    <row r="1470" spans="1:7" x14ac:dyDescent="0.25">
      <c r="A1470" s="1"/>
      <c r="B1470" s="10" t="s">
        <v>815</v>
      </c>
      <c r="C1470" s="11" t="s">
        <v>816</v>
      </c>
      <c r="D1470" s="11"/>
      <c r="E1470" s="12" t="s">
        <v>2359</v>
      </c>
      <c r="F1470" s="13">
        <v>41709</v>
      </c>
      <c r="G1470" s="14">
        <v>-1137.95</v>
      </c>
    </row>
    <row r="1471" spans="1:7" x14ac:dyDescent="0.25">
      <c r="A1471" s="1"/>
      <c r="B1471" s="10" t="s">
        <v>815</v>
      </c>
      <c r="C1471" s="11" t="s">
        <v>816</v>
      </c>
      <c r="D1471" s="11"/>
      <c r="E1471" s="12" t="s">
        <v>2358</v>
      </c>
      <c r="F1471" s="13">
        <v>41709</v>
      </c>
      <c r="G1471" s="14">
        <v>-1074.31</v>
      </c>
    </row>
    <row r="1472" spans="1:7" x14ac:dyDescent="0.25">
      <c r="A1472" s="1"/>
      <c r="B1472" s="10" t="s">
        <v>815</v>
      </c>
      <c r="C1472" s="11" t="s">
        <v>816</v>
      </c>
      <c r="D1472" s="11"/>
      <c r="E1472" s="12" t="s">
        <v>2359</v>
      </c>
      <c r="F1472" s="13">
        <v>41709</v>
      </c>
      <c r="G1472" s="14">
        <v>-182.4</v>
      </c>
    </row>
    <row r="1473" spans="1:7" x14ac:dyDescent="0.25">
      <c r="A1473" s="1"/>
      <c r="B1473" s="10" t="s">
        <v>815</v>
      </c>
      <c r="C1473" s="11" t="s">
        <v>816</v>
      </c>
      <c r="D1473" s="11"/>
      <c r="E1473" s="12" t="s">
        <v>2358</v>
      </c>
      <c r="F1473" s="13">
        <v>41709</v>
      </c>
      <c r="G1473" s="14">
        <v>-172.2</v>
      </c>
    </row>
    <row r="1474" spans="1:7" ht="25.5" x14ac:dyDescent="0.25">
      <c r="A1474" s="1"/>
      <c r="B1474" s="10" t="s">
        <v>265</v>
      </c>
      <c r="C1474" s="11" t="s">
        <v>266</v>
      </c>
      <c r="D1474" s="16" t="s">
        <v>2362</v>
      </c>
      <c r="E1474" s="12" t="s">
        <v>20133</v>
      </c>
      <c r="F1474" s="13">
        <v>41709</v>
      </c>
      <c r="G1474" s="14">
        <v>-28320</v>
      </c>
    </row>
    <row r="1475" spans="1:7" ht="25.5" x14ac:dyDescent="0.25">
      <c r="A1475" s="1"/>
      <c r="B1475" s="10" t="s">
        <v>265</v>
      </c>
      <c r="C1475" s="11" t="s">
        <v>266</v>
      </c>
      <c r="D1475" s="16" t="s">
        <v>2363</v>
      </c>
      <c r="E1475" s="12" t="s">
        <v>20133</v>
      </c>
      <c r="F1475" s="13">
        <v>41709</v>
      </c>
      <c r="G1475" s="14">
        <v>-28320</v>
      </c>
    </row>
    <row r="1476" spans="1:7" x14ac:dyDescent="0.25">
      <c r="A1476" s="1"/>
      <c r="B1476" s="10" t="s">
        <v>2371</v>
      </c>
      <c r="C1476" s="11"/>
      <c r="D1476" s="16" t="s">
        <v>2372</v>
      </c>
      <c r="E1476" s="12" t="s">
        <v>19663</v>
      </c>
      <c r="F1476" s="13">
        <v>41710</v>
      </c>
      <c r="G1476" s="14">
        <v>-2175620.86</v>
      </c>
    </row>
    <row r="1477" spans="1:7" ht="76.5" x14ac:dyDescent="0.25">
      <c r="A1477" s="1"/>
      <c r="B1477" s="10" t="s">
        <v>2345</v>
      </c>
      <c r="C1477" s="11" t="s">
        <v>2346</v>
      </c>
      <c r="D1477" s="16"/>
      <c r="E1477" s="12" t="s">
        <v>2373</v>
      </c>
      <c r="F1477" s="13">
        <v>41710</v>
      </c>
      <c r="G1477" s="14">
        <v>17176790.920000002</v>
      </c>
    </row>
    <row r="1478" spans="1:7" x14ac:dyDescent="0.25">
      <c r="A1478" s="1"/>
      <c r="B1478" s="10" t="s">
        <v>2374</v>
      </c>
      <c r="C1478" s="11"/>
      <c r="D1478" s="16" t="s">
        <v>2375</v>
      </c>
      <c r="E1478" s="12" t="s">
        <v>16520</v>
      </c>
      <c r="F1478" s="13">
        <v>41711</v>
      </c>
      <c r="G1478" s="14">
        <v>-59000</v>
      </c>
    </row>
    <row r="1479" spans="1:7" x14ac:dyDescent="0.25">
      <c r="A1479" s="1"/>
      <c r="B1479" s="10" t="s">
        <v>2376</v>
      </c>
      <c r="C1479" s="11"/>
      <c r="D1479" s="11" t="s">
        <v>2377</v>
      </c>
      <c r="E1479" s="12" t="s">
        <v>16520</v>
      </c>
      <c r="F1479" s="13">
        <v>41711</v>
      </c>
      <c r="G1479" s="14">
        <v>-35400</v>
      </c>
    </row>
    <row r="1480" spans="1:7" x14ac:dyDescent="0.25">
      <c r="A1480" s="1"/>
      <c r="B1480" s="10" t="s">
        <v>194</v>
      </c>
      <c r="C1480" s="11" t="s">
        <v>195</v>
      </c>
      <c r="D1480" s="11" t="s">
        <v>2378</v>
      </c>
      <c r="E1480" s="12" t="s">
        <v>17088</v>
      </c>
      <c r="F1480" s="13">
        <v>41712</v>
      </c>
      <c r="G1480" s="14">
        <v>-39204.06</v>
      </c>
    </row>
    <row r="1481" spans="1:7" x14ac:dyDescent="0.25">
      <c r="A1481" s="1"/>
      <c r="B1481" s="15" t="s">
        <v>194</v>
      </c>
      <c r="C1481" s="16" t="s">
        <v>195</v>
      </c>
      <c r="D1481" s="16" t="s">
        <v>2380</v>
      </c>
      <c r="E1481" s="18" t="s">
        <v>17088</v>
      </c>
      <c r="F1481" s="17">
        <v>41714</v>
      </c>
      <c r="G1481" s="14">
        <v>-39204.06</v>
      </c>
    </row>
    <row r="1482" spans="1:7" x14ac:dyDescent="0.25">
      <c r="A1482" s="1"/>
      <c r="B1482" s="10" t="s">
        <v>2388</v>
      </c>
      <c r="C1482" s="11"/>
      <c r="D1482" s="11" t="s">
        <v>2389</v>
      </c>
      <c r="E1482" s="12" t="s">
        <v>16520</v>
      </c>
      <c r="F1482" s="13">
        <v>41715</v>
      </c>
      <c r="G1482" s="14">
        <v>-47200</v>
      </c>
    </row>
    <row r="1483" spans="1:7" ht="25.5" x14ac:dyDescent="0.25">
      <c r="A1483" s="1"/>
      <c r="B1483" s="10" t="s">
        <v>2390</v>
      </c>
      <c r="C1483" s="11"/>
      <c r="D1483" s="11" t="s">
        <v>2391</v>
      </c>
      <c r="E1483" s="12" t="s">
        <v>2392</v>
      </c>
      <c r="F1483" s="13">
        <v>41715</v>
      </c>
      <c r="G1483" s="14">
        <v>-39861.65</v>
      </c>
    </row>
    <row r="1484" spans="1:7" x14ac:dyDescent="0.25">
      <c r="A1484" s="1"/>
      <c r="B1484" s="10" t="s">
        <v>2337</v>
      </c>
      <c r="C1484" s="11" t="s">
        <v>2338</v>
      </c>
      <c r="D1484" s="11" t="s">
        <v>2382</v>
      </c>
      <c r="E1484" s="12" t="s">
        <v>17171</v>
      </c>
      <c r="F1484" s="13">
        <v>41715</v>
      </c>
      <c r="G1484" s="14">
        <v>-31182.48</v>
      </c>
    </row>
    <row r="1485" spans="1:7" x14ac:dyDescent="0.25">
      <c r="A1485" s="1"/>
      <c r="B1485" s="10" t="s">
        <v>2337</v>
      </c>
      <c r="C1485" s="11" t="s">
        <v>2338</v>
      </c>
      <c r="D1485" s="11" t="s">
        <v>2384</v>
      </c>
      <c r="E1485" s="12" t="s">
        <v>17171</v>
      </c>
      <c r="F1485" s="13">
        <v>41715</v>
      </c>
      <c r="G1485" s="14">
        <v>-31182.48</v>
      </c>
    </row>
    <row r="1486" spans="1:7" x14ac:dyDescent="0.25">
      <c r="A1486" s="1"/>
      <c r="B1486" s="10" t="s">
        <v>2385</v>
      </c>
      <c r="C1486" s="11" t="s">
        <v>2386</v>
      </c>
      <c r="D1486" s="11" t="s">
        <v>2387</v>
      </c>
      <c r="E1486" s="12" t="s">
        <v>17684</v>
      </c>
      <c r="F1486" s="13">
        <v>41715</v>
      </c>
      <c r="G1486" s="14">
        <v>-28500</v>
      </c>
    </row>
    <row r="1487" spans="1:7" ht="25.5" x14ac:dyDescent="0.25">
      <c r="A1487" s="1"/>
      <c r="B1487" s="10" t="s">
        <v>2408</v>
      </c>
      <c r="C1487" s="11"/>
      <c r="D1487" s="16" t="s">
        <v>2409</v>
      </c>
      <c r="E1487" s="12" t="s">
        <v>19372</v>
      </c>
      <c r="F1487" s="13">
        <v>41716</v>
      </c>
      <c r="G1487" s="14">
        <v>-2315520</v>
      </c>
    </row>
    <row r="1488" spans="1:7" ht="25.5" x14ac:dyDescent="0.25">
      <c r="A1488" s="1"/>
      <c r="B1488" s="10" t="s">
        <v>815</v>
      </c>
      <c r="C1488" s="11" t="s">
        <v>816</v>
      </c>
      <c r="D1488" s="16"/>
      <c r="E1488" s="12" t="s">
        <v>2405</v>
      </c>
      <c r="F1488" s="13">
        <v>41716</v>
      </c>
      <c r="G1488" s="14">
        <v>-9636.7999999999993</v>
      </c>
    </row>
    <row r="1489" spans="1:7" ht="25.5" x14ac:dyDescent="0.25">
      <c r="A1489" s="1"/>
      <c r="B1489" s="15" t="s">
        <v>815</v>
      </c>
      <c r="C1489" s="16" t="s">
        <v>816</v>
      </c>
      <c r="D1489" s="16"/>
      <c r="E1489" s="18" t="s">
        <v>2404</v>
      </c>
      <c r="F1489" s="17">
        <v>41716</v>
      </c>
      <c r="G1489" s="14">
        <v>-9097.9</v>
      </c>
    </row>
    <row r="1490" spans="1:7" ht="25.5" x14ac:dyDescent="0.25">
      <c r="A1490" s="1"/>
      <c r="B1490" s="10" t="s">
        <v>815</v>
      </c>
      <c r="C1490" s="11" t="s">
        <v>816</v>
      </c>
      <c r="D1490" s="16"/>
      <c r="E1490" s="12" t="s">
        <v>2407</v>
      </c>
      <c r="F1490" s="13">
        <v>41716</v>
      </c>
      <c r="G1490" s="14">
        <v>-2296.12</v>
      </c>
    </row>
    <row r="1491" spans="1:7" x14ac:dyDescent="0.25">
      <c r="A1491" s="1"/>
      <c r="B1491" s="10" t="s">
        <v>815</v>
      </c>
      <c r="C1491" s="11" t="s">
        <v>816</v>
      </c>
      <c r="D1491" s="16"/>
      <c r="E1491" s="12" t="s">
        <v>2361</v>
      </c>
      <c r="F1491" s="13">
        <v>41716</v>
      </c>
      <c r="G1491" s="14">
        <v>-2173.06</v>
      </c>
    </row>
    <row r="1492" spans="1:7" ht="25.5" x14ac:dyDescent="0.25">
      <c r="A1492" s="1"/>
      <c r="B1492" s="10" t="s">
        <v>815</v>
      </c>
      <c r="C1492" s="11" t="s">
        <v>816</v>
      </c>
      <c r="D1492" s="16"/>
      <c r="E1492" s="12" t="s">
        <v>2406</v>
      </c>
      <c r="F1492" s="13">
        <v>41716</v>
      </c>
      <c r="G1492" s="14">
        <v>-2167.7199999999998</v>
      </c>
    </row>
    <row r="1493" spans="1:7" x14ac:dyDescent="0.25">
      <c r="A1493" s="1"/>
      <c r="B1493" s="10" t="s">
        <v>815</v>
      </c>
      <c r="C1493" s="11" t="s">
        <v>816</v>
      </c>
      <c r="D1493" s="16"/>
      <c r="E1493" s="12" t="s">
        <v>2401</v>
      </c>
      <c r="F1493" s="13">
        <v>41716</v>
      </c>
      <c r="G1493" s="14">
        <v>-2052.4899999999998</v>
      </c>
    </row>
    <row r="1494" spans="1:7" x14ac:dyDescent="0.25">
      <c r="A1494" s="1"/>
      <c r="B1494" s="10" t="s">
        <v>815</v>
      </c>
      <c r="C1494" s="11" t="s">
        <v>816</v>
      </c>
      <c r="D1494" s="16"/>
      <c r="E1494" s="12" t="s">
        <v>2403</v>
      </c>
      <c r="F1494" s="13">
        <v>41716</v>
      </c>
      <c r="G1494" s="14">
        <v>-1750.02</v>
      </c>
    </row>
    <row r="1495" spans="1:7" ht="25.5" x14ac:dyDescent="0.25">
      <c r="A1495" s="1"/>
      <c r="B1495" s="10" t="s">
        <v>815</v>
      </c>
      <c r="C1495" s="11" t="s">
        <v>816</v>
      </c>
      <c r="D1495" s="16"/>
      <c r="E1495" s="12" t="s">
        <v>2400</v>
      </c>
      <c r="F1495" s="13">
        <v>41716</v>
      </c>
      <c r="G1495" s="14">
        <v>-1702.4</v>
      </c>
    </row>
    <row r="1496" spans="1:7" x14ac:dyDescent="0.25">
      <c r="A1496" s="1"/>
      <c r="B1496" s="10" t="s">
        <v>815</v>
      </c>
      <c r="C1496" s="11" t="s">
        <v>816</v>
      </c>
      <c r="D1496" s="16"/>
      <c r="E1496" s="12" t="s">
        <v>2402</v>
      </c>
      <c r="F1496" s="13">
        <v>41716</v>
      </c>
      <c r="G1496" s="14">
        <v>-1652.16</v>
      </c>
    </row>
    <row r="1497" spans="1:7" ht="25.5" x14ac:dyDescent="0.25">
      <c r="A1497" s="1"/>
      <c r="B1497" s="10" t="s">
        <v>815</v>
      </c>
      <c r="C1497" s="11" t="s">
        <v>816</v>
      </c>
      <c r="D1497" s="16"/>
      <c r="E1497" s="12" t="s">
        <v>2399</v>
      </c>
      <c r="F1497" s="13">
        <v>41716</v>
      </c>
      <c r="G1497" s="14">
        <v>-1607.2</v>
      </c>
    </row>
    <row r="1498" spans="1:7" x14ac:dyDescent="0.25">
      <c r="A1498" s="1"/>
      <c r="B1498" s="10" t="s">
        <v>815</v>
      </c>
      <c r="C1498" s="11" t="s">
        <v>816</v>
      </c>
      <c r="D1498" s="11"/>
      <c r="E1498" s="12" t="s">
        <v>2398</v>
      </c>
      <c r="F1498" s="13">
        <v>41716</v>
      </c>
      <c r="G1498" s="14">
        <v>-1337.6</v>
      </c>
    </row>
    <row r="1499" spans="1:7" x14ac:dyDescent="0.25">
      <c r="A1499" s="1"/>
      <c r="B1499" s="10" t="s">
        <v>815</v>
      </c>
      <c r="C1499" s="11" t="s">
        <v>816</v>
      </c>
      <c r="D1499" s="11"/>
      <c r="E1499" s="12" t="s">
        <v>2397</v>
      </c>
      <c r="F1499" s="13">
        <v>41716</v>
      </c>
      <c r="G1499" s="14">
        <v>-1262.8</v>
      </c>
    </row>
    <row r="1500" spans="1:7" ht="25.5" x14ac:dyDescent="0.25">
      <c r="A1500" s="1"/>
      <c r="B1500" s="10" t="s">
        <v>815</v>
      </c>
      <c r="C1500" s="11" t="s">
        <v>816</v>
      </c>
      <c r="D1500" s="11"/>
      <c r="E1500" s="12" t="s">
        <v>2394</v>
      </c>
      <c r="F1500" s="13">
        <v>41716</v>
      </c>
      <c r="G1500" s="14">
        <v>-989.52</v>
      </c>
    </row>
    <row r="1501" spans="1:7" ht="25.5" x14ac:dyDescent="0.25">
      <c r="A1501" s="1"/>
      <c r="B1501" s="10" t="s">
        <v>815</v>
      </c>
      <c r="C1501" s="11" t="s">
        <v>816</v>
      </c>
      <c r="D1501" s="11"/>
      <c r="E1501" s="12" t="s">
        <v>2393</v>
      </c>
      <c r="F1501" s="13">
        <v>41716</v>
      </c>
      <c r="G1501" s="14">
        <v>-934.18</v>
      </c>
    </row>
    <row r="1502" spans="1:7" ht="25.5" x14ac:dyDescent="0.25">
      <c r="A1502" s="1"/>
      <c r="B1502" s="10" t="s">
        <v>815</v>
      </c>
      <c r="C1502" s="11" t="s">
        <v>816</v>
      </c>
      <c r="D1502" s="11"/>
      <c r="E1502" s="12" t="s">
        <v>2396</v>
      </c>
      <c r="F1502" s="13">
        <v>41716</v>
      </c>
      <c r="G1502" s="14">
        <v>-723.68</v>
      </c>
    </row>
    <row r="1503" spans="1:7" ht="25.5" x14ac:dyDescent="0.25">
      <c r="A1503" s="1"/>
      <c r="B1503" s="10" t="s">
        <v>815</v>
      </c>
      <c r="C1503" s="11" t="s">
        <v>816</v>
      </c>
      <c r="D1503" s="11"/>
      <c r="E1503" s="12" t="s">
        <v>2395</v>
      </c>
      <c r="F1503" s="13">
        <v>41716</v>
      </c>
      <c r="G1503" s="14">
        <v>-683.2</v>
      </c>
    </row>
    <row r="1504" spans="1:7" x14ac:dyDescent="0.25">
      <c r="A1504" s="1"/>
      <c r="B1504" s="10" t="s">
        <v>194</v>
      </c>
      <c r="C1504" s="11" t="s">
        <v>195</v>
      </c>
      <c r="D1504" s="16" t="s">
        <v>2410</v>
      </c>
      <c r="E1504" s="12" t="s">
        <v>17088</v>
      </c>
      <c r="F1504" s="13">
        <v>41717</v>
      </c>
      <c r="G1504" s="14">
        <v>-39204.06</v>
      </c>
    </row>
    <row r="1505" spans="1:7" x14ac:dyDescent="0.25">
      <c r="A1505" s="1"/>
      <c r="B1505" s="10" t="s">
        <v>2412</v>
      </c>
      <c r="C1505" s="11"/>
      <c r="D1505" s="16" t="s">
        <v>2413</v>
      </c>
      <c r="E1505" s="12" t="s">
        <v>2414</v>
      </c>
      <c r="F1505" s="13">
        <v>41718</v>
      </c>
      <c r="G1505" s="14">
        <v>-10427340</v>
      </c>
    </row>
    <row r="1506" spans="1:7" x14ac:dyDescent="0.25">
      <c r="A1506" s="1"/>
      <c r="B1506" s="10" t="s">
        <v>1888</v>
      </c>
      <c r="C1506" s="11"/>
      <c r="D1506" s="11"/>
      <c r="E1506" s="12" t="s">
        <v>20736</v>
      </c>
      <c r="F1506" s="13">
        <v>41719</v>
      </c>
      <c r="G1506" s="14">
        <v>-13511402.560000001</v>
      </c>
    </row>
    <row r="1507" spans="1:7" x14ac:dyDescent="0.25">
      <c r="A1507" s="1"/>
      <c r="B1507" s="15" t="s">
        <v>1888</v>
      </c>
      <c r="C1507" s="16"/>
      <c r="D1507" s="16"/>
      <c r="E1507" s="18" t="s">
        <v>1887</v>
      </c>
      <c r="F1507" s="17">
        <v>41719</v>
      </c>
      <c r="G1507" s="14">
        <v>13511402.560000001</v>
      </c>
    </row>
    <row r="1508" spans="1:7" ht="25.5" x14ac:dyDescent="0.25">
      <c r="A1508" s="1"/>
      <c r="B1508" s="10" t="s">
        <v>815</v>
      </c>
      <c r="C1508" s="11" t="s">
        <v>816</v>
      </c>
      <c r="D1508" s="16"/>
      <c r="E1508" s="12" t="s">
        <v>2416</v>
      </c>
      <c r="F1508" s="13">
        <v>41719</v>
      </c>
      <c r="G1508" s="14">
        <v>-1048.8</v>
      </c>
    </row>
    <row r="1509" spans="1:7" ht="25.5" x14ac:dyDescent="0.25">
      <c r="A1509" s="1"/>
      <c r="B1509" s="15" t="s">
        <v>815</v>
      </c>
      <c r="C1509" s="16" t="s">
        <v>816</v>
      </c>
      <c r="D1509" s="16"/>
      <c r="E1509" s="18" t="s">
        <v>2415</v>
      </c>
      <c r="F1509" s="17">
        <v>41719</v>
      </c>
      <c r="G1509" s="14">
        <v>-990.15</v>
      </c>
    </row>
    <row r="1510" spans="1:7" x14ac:dyDescent="0.25">
      <c r="A1510" s="1"/>
      <c r="B1510" s="15" t="s">
        <v>2419</v>
      </c>
      <c r="C1510" s="16"/>
      <c r="D1510" s="16" t="s">
        <v>2420</v>
      </c>
      <c r="E1510" s="18" t="s">
        <v>16526</v>
      </c>
      <c r="F1510" s="17">
        <v>41722</v>
      </c>
      <c r="G1510" s="14">
        <v>-17700</v>
      </c>
    </row>
    <row r="1511" spans="1:7" x14ac:dyDescent="0.25">
      <c r="A1511" s="1"/>
      <c r="B1511" s="10" t="s">
        <v>2427</v>
      </c>
      <c r="C1511" s="11"/>
      <c r="D1511" s="16"/>
      <c r="E1511" s="12" t="s">
        <v>2428</v>
      </c>
      <c r="F1511" s="13">
        <v>41722</v>
      </c>
      <c r="G1511" s="14">
        <v>-87478.7</v>
      </c>
    </row>
    <row r="1512" spans="1:7" x14ac:dyDescent="0.25">
      <c r="A1512" s="1"/>
      <c r="B1512" s="10" t="s">
        <v>2430</v>
      </c>
      <c r="C1512" s="11"/>
      <c r="D1512" s="16"/>
      <c r="E1512" s="12" t="s">
        <v>2431</v>
      </c>
      <c r="F1512" s="13">
        <v>41722</v>
      </c>
      <c r="G1512" s="14">
        <v>-87478.7</v>
      </c>
    </row>
    <row r="1513" spans="1:7" x14ac:dyDescent="0.25">
      <c r="A1513" s="1"/>
      <c r="B1513" s="10" t="s">
        <v>2429</v>
      </c>
      <c r="C1513" s="11"/>
      <c r="D1513" s="16"/>
      <c r="E1513" s="12" t="s">
        <v>2428</v>
      </c>
      <c r="F1513" s="13">
        <v>41722</v>
      </c>
      <c r="G1513" s="14">
        <v>-73365.2</v>
      </c>
    </row>
    <row r="1514" spans="1:7" ht="25.5" x14ac:dyDescent="0.25">
      <c r="A1514" s="1"/>
      <c r="B1514" s="10" t="s">
        <v>2424</v>
      </c>
      <c r="C1514" s="11"/>
      <c r="D1514" s="16" t="s">
        <v>2425</v>
      </c>
      <c r="E1514" s="12" t="s">
        <v>2426</v>
      </c>
      <c r="F1514" s="13">
        <v>41722</v>
      </c>
      <c r="G1514" s="14">
        <v>-1870</v>
      </c>
    </row>
    <row r="1515" spans="1:7" x14ac:dyDescent="0.25">
      <c r="A1515" s="1"/>
      <c r="B1515" s="15" t="s">
        <v>2421</v>
      </c>
      <c r="C1515" s="16" t="s">
        <v>2422</v>
      </c>
      <c r="D1515" s="16" t="s">
        <v>2423</v>
      </c>
      <c r="E1515" s="12" t="s">
        <v>16858</v>
      </c>
      <c r="F1515" s="17">
        <v>41722</v>
      </c>
      <c r="G1515" s="14">
        <v>-35400</v>
      </c>
    </row>
    <row r="1516" spans="1:7" ht="25.5" x14ac:dyDescent="0.25">
      <c r="A1516" s="1"/>
      <c r="B1516" s="10" t="s">
        <v>815</v>
      </c>
      <c r="C1516" s="11" t="s">
        <v>816</v>
      </c>
      <c r="D1516" s="11"/>
      <c r="E1516" s="12" t="s">
        <v>2418</v>
      </c>
      <c r="F1516" s="13">
        <v>41722</v>
      </c>
      <c r="G1516" s="14">
        <v>-26904</v>
      </c>
    </row>
    <row r="1517" spans="1:7" ht="25.5" x14ac:dyDescent="0.25">
      <c r="A1517" s="1"/>
      <c r="B1517" s="10" t="s">
        <v>815</v>
      </c>
      <c r="C1517" s="11" t="s">
        <v>816</v>
      </c>
      <c r="D1517" s="16"/>
      <c r="E1517" s="12" t="s">
        <v>2417</v>
      </c>
      <c r="F1517" s="13">
        <v>41722</v>
      </c>
      <c r="G1517" s="14">
        <v>-25399.5</v>
      </c>
    </row>
    <row r="1518" spans="1:7" x14ac:dyDescent="0.25">
      <c r="A1518" s="1"/>
      <c r="B1518" s="10" t="s">
        <v>2432</v>
      </c>
      <c r="C1518" s="11"/>
      <c r="D1518" s="16" t="s">
        <v>2433</v>
      </c>
      <c r="E1518" s="12" t="s">
        <v>16527</v>
      </c>
      <c r="F1518" s="13">
        <v>41723</v>
      </c>
      <c r="G1518" s="14">
        <v>-17700</v>
      </c>
    </row>
    <row r="1519" spans="1:7" x14ac:dyDescent="0.25">
      <c r="A1519" s="1"/>
      <c r="B1519" s="10" t="s">
        <v>2445</v>
      </c>
      <c r="C1519" s="11"/>
      <c r="D1519" s="16"/>
      <c r="E1519" s="12" t="s">
        <v>2438</v>
      </c>
      <c r="F1519" s="13">
        <v>41723</v>
      </c>
      <c r="G1519" s="14">
        <v>-87478.7</v>
      </c>
    </row>
    <row r="1520" spans="1:7" ht="25.5" x14ac:dyDescent="0.25">
      <c r="A1520" s="1"/>
      <c r="B1520" s="10" t="s">
        <v>2446</v>
      </c>
      <c r="C1520" s="11"/>
      <c r="D1520" s="16"/>
      <c r="E1520" s="12" t="s">
        <v>2438</v>
      </c>
      <c r="F1520" s="13">
        <v>41723</v>
      </c>
      <c r="G1520" s="14">
        <v>-87478.7</v>
      </c>
    </row>
    <row r="1521" spans="1:7" x14ac:dyDescent="0.25">
      <c r="A1521" s="1"/>
      <c r="B1521" s="10" t="s">
        <v>2443</v>
      </c>
      <c r="C1521" s="11"/>
      <c r="D1521" s="16"/>
      <c r="E1521" s="12" t="s">
        <v>2438</v>
      </c>
      <c r="F1521" s="13">
        <v>41723</v>
      </c>
      <c r="G1521" s="14">
        <v>-73365.2</v>
      </c>
    </row>
    <row r="1522" spans="1:7" x14ac:dyDescent="0.25">
      <c r="A1522" s="1"/>
      <c r="B1522" s="10" t="s">
        <v>2440</v>
      </c>
      <c r="C1522" s="11"/>
      <c r="D1522" s="16"/>
      <c r="E1522" s="12" t="s">
        <v>2438</v>
      </c>
      <c r="F1522" s="13">
        <v>41723</v>
      </c>
      <c r="G1522" s="14">
        <v>-48901.8</v>
      </c>
    </row>
    <row r="1523" spans="1:7" x14ac:dyDescent="0.25">
      <c r="A1523" s="1"/>
      <c r="B1523" s="10" t="s">
        <v>2437</v>
      </c>
      <c r="C1523" s="11"/>
      <c r="D1523" s="16"/>
      <c r="E1523" s="12" t="s">
        <v>2438</v>
      </c>
      <c r="F1523" s="13">
        <v>41723</v>
      </c>
      <c r="G1523" s="14">
        <v>-43726.85</v>
      </c>
    </row>
    <row r="1524" spans="1:7" x14ac:dyDescent="0.25">
      <c r="A1524" s="1"/>
      <c r="B1524" s="10" t="s">
        <v>2444</v>
      </c>
      <c r="C1524" s="11"/>
      <c r="D1524" s="16"/>
      <c r="E1524" s="12" t="s">
        <v>2438</v>
      </c>
      <c r="F1524" s="13">
        <v>41723</v>
      </c>
      <c r="G1524" s="14">
        <v>-43726.85</v>
      </c>
    </row>
    <row r="1525" spans="1:7" x14ac:dyDescent="0.25">
      <c r="A1525" s="1"/>
      <c r="B1525" s="15" t="s">
        <v>2439</v>
      </c>
      <c r="C1525" s="16"/>
      <c r="D1525" s="16"/>
      <c r="E1525" s="18" t="s">
        <v>2438</v>
      </c>
      <c r="F1525" s="17">
        <v>41723</v>
      </c>
      <c r="G1525" s="14">
        <v>-42315.5</v>
      </c>
    </row>
    <row r="1526" spans="1:7" x14ac:dyDescent="0.25">
      <c r="A1526" s="1"/>
      <c r="B1526" s="10" t="s">
        <v>2441</v>
      </c>
      <c r="C1526" s="11"/>
      <c r="D1526" s="16"/>
      <c r="E1526" s="12" t="s">
        <v>2442</v>
      </c>
      <c r="F1526" s="13">
        <v>41723</v>
      </c>
      <c r="G1526" s="14">
        <v>-42315.5</v>
      </c>
    </row>
    <row r="1527" spans="1:7" x14ac:dyDescent="0.25">
      <c r="A1527" s="1"/>
      <c r="B1527" s="10" t="s">
        <v>2447</v>
      </c>
      <c r="C1527" s="11"/>
      <c r="D1527" s="16" t="s">
        <v>2448</v>
      </c>
      <c r="E1527" s="12" t="s">
        <v>19306</v>
      </c>
      <c r="F1527" s="13">
        <v>41723</v>
      </c>
      <c r="G1527" s="14">
        <v>-90000</v>
      </c>
    </row>
    <row r="1528" spans="1:7" x14ac:dyDescent="0.25">
      <c r="A1528" s="1"/>
      <c r="B1528" s="15" t="s">
        <v>2449</v>
      </c>
      <c r="C1528" s="16"/>
      <c r="D1528" s="16" t="s">
        <v>2450</v>
      </c>
      <c r="E1528" s="18" t="s">
        <v>2451</v>
      </c>
      <c r="F1528" s="17">
        <v>41723</v>
      </c>
      <c r="G1528" s="14">
        <v>1298546.0900000001</v>
      </c>
    </row>
    <row r="1529" spans="1:7" x14ac:dyDescent="0.25">
      <c r="A1529" s="1"/>
      <c r="B1529" s="10" t="s">
        <v>2452</v>
      </c>
      <c r="C1529" s="11"/>
      <c r="D1529" s="11" t="s">
        <v>2453</v>
      </c>
      <c r="E1529" s="12" t="s">
        <v>2454</v>
      </c>
      <c r="F1529" s="13">
        <v>41723</v>
      </c>
      <c r="G1529" s="14">
        <v>1981065.08</v>
      </c>
    </row>
    <row r="1530" spans="1:7" x14ac:dyDescent="0.25">
      <c r="A1530" s="1"/>
      <c r="B1530" s="10" t="s">
        <v>815</v>
      </c>
      <c r="C1530" s="11" t="s">
        <v>816</v>
      </c>
      <c r="D1530" s="16"/>
      <c r="E1530" s="12" t="s">
        <v>2436</v>
      </c>
      <c r="F1530" s="13">
        <v>41723</v>
      </c>
      <c r="G1530" s="14">
        <v>-217284</v>
      </c>
    </row>
    <row r="1531" spans="1:7" x14ac:dyDescent="0.25">
      <c r="A1531" s="1"/>
      <c r="B1531" s="15" t="s">
        <v>815</v>
      </c>
      <c r="C1531" s="16" t="s">
        <v>816</v>
      </c>
      <c r="D1531" s="16"/>
      <c r="E1531" s="18" t="s">
        <v>2435</v>
      </c>
      <c r="F1531" s="17">
        <v>41723</v>
      </c>
      <c r="G1531" s="14">
        <v>-205133.25</v>
      </c>
    </row>
    <row r="1532" spans="1:7" x14ac:dyDescent="0.25">
      <c r="A1532" s="1"/>
      <c r="B1532" s="10" t="s">
        <v>1908</v>
      </c>
      <c r="C1532" s="11"/>
      <c r="D1532" s="11" t="s">
        <v>2456</v>
      </c>
      <c r="E1532" s="12" t="s">
        <v>2456</v>
      </c>
      <c r="F1532" s="13">
        <v>41724</v>
      </c>
      <c r="G1532" s="14">
        <v>-25000</v>
      </c>
    </row>
    <row r="1533" spans="1:7" x14ac:dyDescent="0.25">
      <c r="A1533" s="1"/>
      <c r="B1533" s="10" t="s">
        <v>972</v>
      </c>
      <c r="C1533" s="11" t="s">
        <v>973</v>
      </c>
      <c r="D1533" s="11" t="s">
        <v>2455</v>
      </c>
      <c r="E1533" s="12" t="s">
        <v>18200</v>
      </c>
      <c r="F1533" s="13">
        <v>41724</v>
      </c>
      <c r="G1533" s="14">
        <v>-37600.699999999997</v>
      </c>
    </row>
    <row r="1534" spans="1:7" x14ac:dyDescent="0.25">
      <c r="A1534" s="1"/>
      <c r="B1534" s="10" t="s">
        <v>2242</v>
      </c>
      <c r="C1534" s="11"/>
      <c r="D1534" s="11" t="s">
        <v>2457</v>
      </c>
      <c r="E1534" s="12" t="s">
        <v>16632</v>
      </c>
      <c r="F1534" s="13">
        <v>41725</v>
      </c>
      <c r="G1534" s="14">
        <v>-23600</v>
      </c>
    </row>
    <row r="1535" spans="1:7" ht="25.5" x14ac:dyDescent="0.25">
      <c r="A1535" s="1"/>
      <c r="B1535" s="10" t="s">
        <v>2466</v>
      </c>
      <c r="C1535" s="11"/>
      <c r="D1535" s="11" t="s">
        <v>2467</v>
      </c>
      <c r="E1535" s="12" t="s">
        <v>2468</v>
      </c>
      <c r="F1535" s="13">
        <v>41725</v>
      </c>
      <c r="G1535" s="14">
        <v>-7040</v>
      </c>
    </row>
    <row r="1536" spans="1:7" ht="25.5" x14ac:dyDescent="0.25">
      <c r="A1536" s="1"/>
      <c r="B1536" s="10" t="s">
        <v>2469</v>
      </c>
      <c r="C1536" s="11"/>
      <c r="D1536" s="11" t="s">
        <v>2467</v>
      </c>
      <c r="E1536" s="12" t="s">
        <v>2468</v>
      </c>
      <c r="F1536" s="13">
        <v>41725</v>
      </c>
      <c r="G1536" s="14">
        <v>-7040</v>
      </c>
    </row>
    <row r="1537" spans="1:7" ht="25.5" x14ac:dyDescent="0.25">
      <c r="A1537" s="1"/>
      <c r="B1537" s="10" t="s">
        <v>2125</v>
      </c>
      <c r="C1537" s="11"/>
      <c r="D1537" s="11" t="s">
        <v>2470</v>
      </c>
      <c r="E1537" s="12" t="s">
        <v>2471</v>
      </c>
      <c r="F1537" s="13">
        <v>41725</v>
      </c>
      <c r="G1537" s="14">
        <v>-20000</v>
      </c>
    </row>
    <row r="1538" spans="1:7" ht="25.5" x14ac:dyDescent="0.25">
      <c r="A1538" s="1"/>
      <c r="B1538" s="10" t="s">
        <v>815</v>
      </c>
      <c r="C1538" s="11" t="s">
        <v>816</v>
      </c>
      <c r="D1538" s="11"/>
      <c r="E1538" s="12" t="s">
        <v>2465</v>
      </c>
      <c r="F1538" s="13">
        <v>41725</v>
      </c>
      <c r="G1538" s="14">
        <v>-78228.92</v>
      </c>
    </row>
    <row r="1539" spans="1:7" ht="25.5" x14ac:dyDescent="0.25">
      <c r="A1539" s="1"/>
      <c r="B1539" s="10" t="s">
        <v>815</v>
      </c>
      <c r="C1539" s="11" t="s">
        <v>816</v>
      </c>
      <c r="D1539" s="11"/>
      <c r="E1539" s="12" t="s">
        <v>2464</v>
      </c>
      <c r="F1539" s="13">
        <v>41725</v>
      </c>
      <c r="G1539" s="14">
        <v>-73854.28</v>
      </c>
    </row>
    <row r="1540" spans="1:7" ht="25.5" x14ac:dyDescent="0.25">
      <c r="A1540" s="1"/>
      <c r="B1540" s="10" t="s">
        <v>2458</v>
      </c>
      <c r="C1540" s="11" t="s">
        <v>2459</v>
      </c>
      <c r="D1540" s="16" t="s">
        <v>2462</v>
      </c>
      <c r="E1540" s="12" t="s">
        <v>2463</v>
      </c>
      <c r="F1540" s="13">
        <v>41725</v>
      </c>
      <c r="G1540" s="14">
        <v>-25960</v>
      </c>
    </row>
    <row r="1541" spans="1:7" ht="25.5" x14ac:dyDescent="0.25">
      <c r="A1541" s="1"/>
      <c r="B1541" s="15" t="s">
        <v>2458</v>
      </c>
      <c r="C1541" s="16" t="s">
        <v>2459</v>
      </c>
      <c r="D1541" s="16" t="s">
        <v>2460</v>
      </c>
      <c r="E1541" s="18" t="s">
        <v>2461</v>
      </c>
      <c r="F1541" s="17">
        <v>41725</v>
      </c>
      <c r="G1541" s="14">
        <v>-21240</v>
      </c>
    </row>
    <row r="1542" spans="1:7" ht="25.5" x14ac:dyDescent="0.25">
      <c r="A1542" s="1"/>
      <c r="B1542" s="10" t="s">
        <v>2276</v>
      </c>
      <c r="C1542" s="11"/>
      <c r="D1542" s="11" t="s">
        <v>2474</v>
      </c>
      <c r="E1542" s="12" t="s">
        <v>16521</v>
      </c>
      <c r="F1542" s="13">
        <v>41726</v>
      </c>
      <c r="G1542" s="14">
        <v>-47200</v>
      </c>
    </row>
    <row r="1543" spans="1:7" x14ac:dyDescent="0.25">
      <c r="A1543" s="1"/>
      <c r="B1543" s="10" t="s">
        <v>2472</v>
      </c>
      <c r="C1543" s="11"/>
      <c r="D1543" s="11" t="s">
        <v>2473</v>
      </c>
      <c r="E1543" s="12" t="s">
        <v>16527</v>
      </c>
      <c r="F1543" s="13">
        <v>41726</v>
      </c>
      <c r="G1543" s="14">
        <v>-23600</v>
      </c>
    </row>
    <row r="1544" spans="1:7" x14ac:dyDescent="0.25">
      <c r="A1544" s="1"/>
      <c r="B1544" s="15" t="s">
        <v>2478</v>
      </c>
      <c r="C1544" s="16" t="s">
        <v>2479</v>
      </c>
      <c r="D1544" s="16" t="s">
        <v>2480</v>
      </c>
      <c r="E1544" s="12" t="s">
        <v>18229</v>
      </c>
      <c r="F1544" s="17">
        <v>41726</v>
      </c>
      <c r="G1544" s="14">
        <v>-118000</v>
      </c>
    </row>
    <row r="1545" spans="1:7" x14ac:dyDescent="0.25">
      <c r="A1545" s="1"/>
      <c r="B1545" s="10" t="s">
        <v>2475</v>
      </c>
      <c r="C1545" s="11" t="s">
        <v>2476</v>
      </c>
      <c r="D1545" s="11" t="s">
        <v>2477</v>
      </c>
      <c r="E1545" s="12" t="s">
        <v>16491</v>
      </c>
      <c r="F1545" s="13">
        <v>41726</v>
      </c>
      <c r="G1545" s="14">
        <v>-82600</v>
      </c>
    </row>
    <row r="1546" spans="1:7" x14ac:dyDescent="0.25">
      <c r="A1546" s="1"/>
      <c r="B1546" s="10" t="s">
        <v>815</v>
      </c>
      <c r="C1546" s="11" t="s">
        <v>816</v>
      </c>
      <c r="D1546" s="16"/>
      <c r="E1546" s="12" t="s">
        <v>2482</v>
      </c>
      <c r="F1546" s="13">
        <v>41726</v>
      </c>
      <c r="G1546" s="14">
        <v>-7345.07</v>
      </c>
    </row>
    <row r="1547" spans="1:7" x14ac:dyDescent="0.25">
      <c r="A1547" s="1"/>
      <c r="B1547" s="10" t="s">
        <v>815</v>
      </c>
      <c r="C1547" s="11" t="s">
        <v>816</v>
      </c>
      <c r="D1547" s="16"/>
      <c r="E1547" s="12" t="s">
        <v>2481</v>
      </c>
      <c r="F1547" s="13">
        <v>41726</v>
      </c>
      <c r="G1547" s="14">
        <v>-6934.32</v>
      </c>
    </row>
    <row r="1548" spans="1:7" x14ac:dyDescent="0.25">
      <c r="A1548" s="1"/>
      <c r="B1548" s="10" t="s">
        <v>815</v>
      </c>
      <c r="C1548" s="11" t="s">
        <v>816</v>
      </c>
      <c r="D1548" s="16"/>
      <c r="E1548" s="12" t="s">
        <v>2489</v>
      </c>
      <c r="F1548" s="13">
        <v>41726</v>
      </c>
      <c r="G1548" s="14">
        <v>-6770.08</v>
      </c>
    </row>
    <row r="1549" spans="1:7" x14ac:dyDescent="0.25">
      <c r="A1549" s="1"/>
      <c r="B1549" s="10" t="s">
        <v>815</v>
      </c>
      <c r="C1549" s="11" t="s">
        <v>816</v>
      </c>
      <c r="D1549" s="16"/>
      <c r="E1549" s="12" t="s">
        <v>2489</v>
      </c>
      <c r="F1549" s="13">
        <v>41726</v>
      </c>
      <c r="G1549" s="14">
        <v>-6391.49</v>
      </c>
    </row>
    <row r="1550" spans="1:7" ht="25.5" x14ac:dyDescent="0.25">
      <c r="A1550" s="1"/>
      <c r="B1550" s="10" t="s">
        <v>815</v>
      </c>
      <c r="C1550" s="11" t="s">
        <v>816</v>
      </c>
      <c r="D1550" s="16"/>
      <c r="E1550" s="12" t="s">
        <v>2486</v>
      </c>
      <c r="F1550" s="13">
        <v>41726</v>
      </c>
      <c r="G1550" s="14">
        <v>-5107.2</v>
      </c>
    </row>
    <row r="1551" spans="1:7" ht="25.5" x14ac:dyDescent="0.25">
      <c r="A1551" s="1"/>
      <c r="B1551" s="10" t="s">
        <v>815</v>
      </c>
      <c r="C1551" s="11" t="s">
        <v>816</v>
      </c>
      <c r="D1551" s="16"/>
      <c r="E1551" s="12" t="s">
        <v>2485</v>
      </c>
      <c r="F1551" s="13">
        <v>41726</v>
      </c>
      <c r="G1551" s="14">
        <v>-4821.6000000000004</v>
      </c>
    </row>
    <row r="1552" spans="1:7" x14ac:dyDescent="0.25">
      <c r="A1552" s="1"/>
      <c r="B1552" s="15" t="s">
        <v>815</v>
      </c>
      <c r="C1552" s="16" t="s">
        <v>816</v>
      </c>
      <c r="D1552" s="16"/>
      <c r="E1552" s="18" t="s">
        <v>2484</v>
      </c>
      <c r="F1552" s="17">
        <v>41726</v>
      </c>
      <c r="G1552" s="14">
        <v>-912</v>
      </c>
    </row>
    <row r="1553" spans="1:7" x14ac:dyDescent="0.25">
      <c r="A1553" s="1"/>
      <c r="B1553" s="15" t="s">
        <v>815</v>
      </c>
      <c r="C1553" s="16" t="s">
        <v>816</v>
      </c>
      <c r="D1553" s="16"/>
      <c r="E1553" s="18" t="s">
        <v>2483</v>
      </c>
      <c r="F1553" s="17">
        <v>41726</v>
      </c>
      <c r="G1553" s="14">
        <v>-861</v>
      </c>
    </row>
    <row r="1554" spans="1:7" ht="25.5" x14ac:dyDescent="0.25">
      <c r="A1554" s="1"/>
      <c r="B1554" s="10" t="s">
        <v>815</v>
      </c>
      <c r="C1554" s="11" t="s">
        <v>816</v>
      </c>
      <c r="D1554" s="16"/>
      <c r="E1554" s="12" t="s">
        <v>2488</v>
      </c>
      <c r="F1554" s="13">
        <v>41726</v>
      </c>
      <c r="G1554" s="14">
        <v>-478.8</v>
      </c>
    </row>
    <row r="1555" spans="1:7" ht="25.5" x14ac:dyDescent="0.25">
      <c r="A1555" s="1"/>
      <c r="B1555" s="10" t="s">
        <v>815</v>
      </c>
      <c r="C1555" s="11" t="s">
        <v>816</v>
      </c>
      <c r="D1555" s="16"/>
      <c r="E1555" s="12" t="s">
        <v>2487</v>
      </c>
      <c r="F1555" s="13">
        <v>41726</v>
      </c>
      <c r="G1555" s="14">
        <v>-452.02</v>
      </c>
    </row>
    <row r="1556" spans="1:7" x14ac:dyDescent="0.25">
      <c r="A1556" s="1"/>
      <c r="B1556" s="15" t="s">
        <v>1815</v>
      </c>
      <c r="C1556" s="16" t="s">
        <v>1816</v>
      </c>
      <c r="D1556" s="16" t="s">
        <v>2490</v>
      </c>
      <c r="E1556" s="18" t="s">
        <v>16520</v>
      </c>
      <c r="F1556" s="17">
        <v>41728</v>
      </c>
      <c r="G1556" s="14">
        <v>-29500</v>
      </c>
    </row>
    <row r="1557" spans="1:7" x14ac:dyDescent="0.25">
      <c r="A1557" s="1"/>
      <c r="B1557" s="10" t="s">
        <v>2090</v>
      </c>
      <c r="C1557" s="11"/>
      <c r="D1557" s="16" t="s">
        <v>2492</v>
      </c>
      <c r="E1557" s="12" t="s">
        <v>16420</v>
      </c>
      <c r="F1557" s="13">
        <v>41729</v>
      </c>
      <c r="G1557" s="14">
        <v>-118000</v>
      </c>
    </row>
    <row r="1558" spans="1:7" x14ac:dyDescent="0.25">
      <c r="A1558" s="1"/>
      <c r="B1558" s="10" t="s">
        <v>2244</v>
      </c>
      <c r="C1558" s="11"/>
      <c r="D1558" s="16" t="s">
        <v>2491</v>
      </c>
      <c r="E1558" s="12" t="s">
        <v>16858</v>
      </c>
      <c r="F1558" s="13">
        <v>41729</v>
      </c>
      <c r="G1558" s="14">
        <v>-23600</v>
      </c>
    </row>
    <row r="1559" spans="1:7" ht="25.5" x14ac:dyDescent="0.25">
      <c r="A1559" s="1"/>
      <c r="B1559" s="10" t="s">
        <v>2496</v>
      </c>
      <c r="C1559" s="11"/>
      <c r="D1559" s="16" t="s">
        <v>2497</v>
      </c>
      <c r="E1559" s="12" t="s">
        <v>2498</v>
      </c>
      <c r="F1559" s="13">
        <v>41729</v>
      </c>
      <c r="G1559" s="14">
        <v>-38752.65</v>
      </c>
    </row>
    <row r="1560" spans="1:7" x14ac:dyDescent="0.25">
      <c r="A1560" s="1"/>
      <c r="B1560" s="10" t="s">
        <v>2317</v>
      </c>
      <c r="C1560" s="11"/>
      <c r="D1560" s="16" t="s">
        <v>2499</v>
      </c>
      <c r="E1560" s="12" t="s">
        <v>19490</v>
      </c>
      <c r="F1560" s="13">
        <v>41729</v>
      </c>
      <c r="G1560" s="14">
        <v>-83490.75</v>
      </c>
    </row>
    <row r="1561" spans="1:7" x14ac:dyDescent="0.25">
      <c r="A1561" s="1"/>
      <c r="B1561" s="10" t="s">
        <v>2493</v>
      </c>
      <c r="C1561" s="11" t="s">
        <v>2494</v>
      </c>
      <c r="D1561" s="16" t="s">
        <v>2495</v>
      </c>
      <c r="E1561" s="12" t="s">
        <v>19129</v>
      </c>
      <c r="F1561" s="13">
        <v>41729</v>
      </c>
      <c r="G1561" s="14">
        <v>-62717</v>
      </c>
    </row>
    <row r="1562" spans="1:7" x14ac:dyDescent="0.25">
      <c r="A1562" s="1"/>
      <c r="B1562" s="15" t="s">
        <v>2500</v>
      </c>
      <c r="C1562" s="16"/>
      <c r="D1562" s="16" t="s">
        <v>2501</v>
      </c>
      <c r="E1562" s="18" t="s">
        <v>16632</v>
      </c>
      <c r="F1562" s="17">
        <v>41730</v>
      </c>
      <c r="G1562" s="14">
        <v>-29500</v>
      </c>
    </row>
    <row r="1563" spans="1:7" x14ac:dyDescent="0.25">
      <c r="A1563" s="1"/>
      <c r="B1563" s="10" t="s">
        <v>2502</v>
      </c>
      <c r="C1563" s="11" t="s">
        <v>2503</v>
      </c>
      <c r="D1563" s="11" t="s">
        <v>2504</v>
      </c>
      <c r="E1563" s="12" t="s">
        <v>17715</v>
      </c>
      <c r="F1563" s="13">
        <v>41730</v>
      </c>
      <c r="G1563" s="14">
        <v>-397600</v>
      </c>
    </row>
    <row r="1564" spans="1:7" x14ac:dyDescent="0.25">
      <c r="A1564" s="1"/>
      <c r="B1564" s="10" t="s">
        <v>2505</v>
      </c>
      <c r="C1564" s="11" t="s">
        <v>2506</v>
      </c>
      <c r="D1564" s="11" t="s">
        <v>2507</v>
      </c>
      <c r="E1564" s="12" t="s">
        <v>16858</v>
      </c>
      <c r="F1564" s="13">
        <v>41730</v>
      </c>
      <c r="G1564" s="14">
        <v>-47200</v>
      </c>
    </row>
    <row r="1565" spans="1:7" x14ac:dyDescent="0.25">
      <c r="A1565" s="1"/>
      <c r="B1565" s="15" t="s">
        <v>2505</v>
      </c>
      <c r="C1565" s="16" t="s">
        <v>2506</v>
      </c>
      <c r="D1565" s="16" t="s">
        <v>2508</v>
      </c>
      <c r="E1565" s="18" t="s">
        <v>16527</v>
      </c>
      <c r="F1565" s="17">
        <v>41730</v>
      </c>
      <c r="G1565" s="14">
        <v>-47200</v>
      </c>
    </row>
    <row r="1566" spans="1:7" x14ac:dyDescent="0.25">
      <c r="A1566" s="1"/>
      <c r="B1566" s="15" t="s">
        <v>2517</v>
      </c>
      <c r="C1566" s="16"/>
      <c r="D1566" s="16" t="s">
        <v>2518</v>
      </c>
      <c r="E1566" s="18" t="s">
        <v>19322</v>
      </c>
      <c r="F1566" s="17">
        <v>41731</v>
      </c>
      <c r="G1566" s="14">
        <v>-2187500</v>
      </c>
    </row>
    <row r="1567" spans="1:7" ht="25.5" x14ac:dyDescent="0.25">
      <c r="A1567" s="1"/>
      <c r="B1567" s="15" t="s">
        <v>723</v>
      </c>
      <c r="C1567" s="16" t="s">
        <v>724</v>
      </c>
      <c r="D1567" s="16" t="s">
        <v>2510</v>
      </c>
      <c r="E1567" s="18" t="s">
        <v>17097</v>
      </c>
      <c r="F1567" s="17">
        <v>41731</v>
      </c>
      <c r="G1567" s="14">
        <v>-171194.87</v>
      </c>
    </row>
    <row r="1568" spans="1:7" ht="25.5" x14ac:dyDescent="0.25">
      <c r="A1568" s="1"/>
      <c r="B1568" s="15" t="s">
        <v>723</v>
      </c>
      <c r="C1568" s="16" t="s">
        <v>724</v>
      </c>
      <c r="D1568" s="16" t="s">
        <v>2509</v>
      </c>
      <c r="E1568" s="18" t="s">
        <v>17097</v>
      </c>
      <c r="F1568" s="17">
        <v>41731</v>
      </c>
      <c r="G1568" s="14">
        <v>-71817.48</v>
      </c>
    </row>
    <row r="1569" spans="1:7" ht="25.5" x14ac:dyDescent="0.25">
      <c r="A1569" s="1"/>
      <c r="B1569" s="15" t="s">
        <v>2511</v>
      </c>
      <c r="C1569" s="16" t="s">
        <v>2512</v>
      </c>
      <c r="D1569" s="16" t="s">
        <v>2513</v>
      </c>
      <c r="E1569" s="18" t="s">
        <v>2514</v>
      </c>
      <c r="F1569" s="17">
        <v>41731</v>
      </c>
      <c r="G1569" s="14">
        <v>-28928</v>
      </c>
    </row>
    <row r="1570" spans="1:7" ht="25.5" x14ac:dyDescent="0.25">
      <c r="A1570" s="1"/>
      <c r="B1570" s="15" t="s">
        <v>2511</v>
      </c>
      <c r="C1570" s="16" t="s">
        <v>2512</v>
      </c>
      <c r="D1570" s="16" t="s">
        <v>2515</v>
      </c>
      <c r="E1570" s="18" t="s">
        <v>2516</v>
      </c>
      <c r="F1570" s="17">
        <v>41731</v>
      </c>
      <c r="G1570" s="14">
        <v>-1000</v>
      </c>
    </row>
    <row r="1571" spans="1:7" x14ac:dyDescent="0.25">
      <c r="A1571" s="1"/>
      <c r="B1571" s="15" t="s">
        <v>2537</v>
      </c>
      <c r="C1571" s="16"/>
      <c r="D1571" s="16" t="s">
        <v>2538</v>
      </c>
      <c r="E1571" s="18" t="s">
        <v>2539</v>
      </c>
      <c r="F1571" s="17">
        <v>41732</v>
      </c>
      <c r="G1571" s="14">
        <v>-300000</v>
      </c>
    </row>
    <row r="1572" spans="1:7" x14ac:dyDescent="0.25">
      <c r="A1572" s="1"/>
      <c r="B1572" s="15" t="s">
        <v>2519</v>
      </c>
      <c r="C1572" s="16" t="s">
        <v>2520</v>
      </c>
      <c r="D1572" s="16" t="s">
        <v>2521</v>
      </c>
      <c r="E1572" s="18" t="s">
        <v>17808</v>
      </c>
      <c r="F1572" s="17">
        <v>41732</v>
      </c>
      <c r="G1572" s="14">
        <v>-75520</v>
      </c>
    </row>
    <row r="1573" spans="1:7" x14ac:dyDescent="0.25">
      <c r="A1573" s="1"/>
      <c r="B1573" s="10" t="s">
        <v>664</v>
      </c>
      <c r="C1573" s="11" t="s">
        <v>665</v>
      </c>
      <c r="D1573" s="11" t="s">
        <v>2522</v>
      </c>
      <c r="E1573" s="12" t="s">
        <v>2523</v>
      </c>
      <c r="F1573" s="13">
        <v>41732</v>
      </c>
      <c r="G1573" s="14">
        <v>-20000</v>
      </c>
    </row>
    <row r="1574" spans="1:7" x14ac:dyDescent="0.25">
      <c r="A1574" s="1"/>
      <c r="B1574" s="10" t="s">
        <v>815</v>
      </c>
      <c r="C1574" s="11" t="s">
        <v>816</v>
      </c>
      <c r="D1574" s="11"/>
      <c r="E1574" s="12" t="s">
        <v>2527</v>
      </c>
      <c r="F1574" s="13">
        <v>41732</v>
      </c>
      <c r="G1574" s="14">
        <v>-6470.77</v>
      </c>
    </row>
    <row r="1575" spans="1:7" ht="25.5" x14ac:dyDescent="0.25">
      <c r="A1575" s="1"/>
      <c r="B1575" s="15" t="s">
        <v>815</v>
      </c>
      <c r="C1575" s="16" t="s">
        <v>816</v>
      </c>
      <c r="D1575" s="16"/>
      <c r="E1575" s="18" t="s">
        <v>2526</v>
      </c>
      <c r="F1575" s="17">
        <v>41732</v>
      </c>
      <c r="G1575" s="14">
        <v>-6108.92</v>
      </c>
    </row>
    <row r="1576" spans="1:7" x14ac:dyDescent="0.25">
      <c r="A1576" s="1"/>
      <c r="B1576" s="15" t="s">
        <v>815</v>
      </c>
      <c r="C1576" s="16" t="s">
        <v>816</v>
      </c>
      <c r="D1576" s="16"/>
      <c r="E1576" s="18" t="s">
        <v>2529</v>
      </c>
      <c r="F1576" s="17">
        <v>41732</v>
      </c>
      <c r="G1576" s="14">
        <v>-3449.99</v>
      </c>
    </row>
    <row r="1577" spans="1:7" ht="25.5" x14ac:dyDescent="0.25">
      <c r="A1577" s="1"/>
      <c r="B1577" s="15" t="s">
        <v>815</v>
      </c>
      <c r="C1577" s="16" t="s">
        <v>816</v>
      </c>
      <c r="D1577" s="16"/>
      <c r="E1577" s="18" t="s">
        <v>2528</v>
      </c>
      <c r="F1577" s="17">
        <v>41732</v>
      </c>
      <c r="G1577" s="14">
        <v>-3257.07</v>
      </c>
    </row>
    <row r="1578" spans="1:7" ht="25.5" x14ac:dyDescent="0.25">
      <c r="A1578" s="1"/>
      <c r="B1578" s="15" t="s">
        <v>815</v>
      </c>
      <c r="C1578" s="16" t="s">
        <v>816</v>
      </c>
      <c r="D1578" s="16"/>
      <c r="E1578" s="12" t="s">
        <v>2525</v>
      </c>
      <c r="F1578" s="17">
        <v>41732</v>
      </c>
      <c r="G1578" s="14">
        <v>-1824</v>
      </c>
    </row>
    <row r="1579" spans="1:7" ht="25.5" x14ac:dyDescent="0.25">
      <c r="A1579" s="1"/>
      <c r="B1579" s="15" t="s">
        <v>815</v>
      </c>
      <c r="C1579" s="16" t="s">
        <v>816</v>
      </c>
      <c r="D1579" s="16"/>
      <c r="E1579" s="12" t="s">
        <v>2524</v>
      </c>
      <c r="F1579" s="17">
        <v>41732</v>
      </c>
      <c r="G1579" s="14">
        <v>-1722</v>
      </c>
    </row>
    <row r="1580" spans="1:7" ht="25.5" x14ac:dyDescent="0.25">
      <c r="A1580" s="1"/>
      <c r="B1580" s="15" t="s">
        <v>815</v>
      </c>
      <c r="C1580" s="16" t="s">
        <v>816</v>
      </c>
      <c r="D1580" s="16"/>
      <c r="E1580" s="18" t="s">
        <v>2531</v>
      </c>
      <c r="F1580" s="17">
        <v>41732</v>
      </c>
      <c r="G1580" s="14">
        <v>-1137.95</v>
      </c>
    </row>
    <row r="1581" spans="1:7" ht="25.5" x14ac:dyDescent="0.25">
      <c r="A1581" s="1"/>
      <c r="B1581" s="15" t="s">
        <v>815</v>
      </c>
      <c r="C1581" s="16" t="s">
        <v>816</v>
      </c>
      <c r="D1581" s="16"/>
      <c r="E1581" s="18" t="s">
        <v>2530</v>
      </c>
      <c r="F1581" s="17">
        <v>41732</v>
      </c>
      <c r="G1581" s="14">
        <v>-1074.31</v>
      </c>
    </row>
    <row r="1582" spans="1:7" ht="25.5" x14ac:dyDescent="0.25">
      <c r="A1582" s="1"/>
      <c r="B1582" s="15" t="s">
        <v>815</v>
      </c>
      <c r="C1582" s="16" t="s">
        <v>816</v>
      </c>
      <c r="D1582" s="16"/>
      <c r="E1582" s="18" t="s">
        <v>2533</v>
      </c>
      <c r="F1582" s="17">
        <v>41732</v>
      </c>
      <c r="G1582" s="14">
        <v>-172.4</v>
      </c>
    </row>
    <row r="1583" spans="1:7" ht="25.5" x14ac:dyDescent="0.25">
      <c r="A1583" s="1"/>
      <c r="B1583" s="15" t="s">
        <v>815</v>
      </c>
      <c r="C1583" s="16" t="s">
        <v>816</v>
      </c>
      <c r="D1583" s="16"/>
      <c r="E1583" s="18" t="s">
        <v>2532</v>
      </c>
      <c r="F1583" s="17">
        <v>41732</v>
      </c>
      <c r="G1583" s="14">
        <v>-162.76</v>
      </c>
    </row>
    <row r="1584" spans="1:7" ht="25.5" x14ac:dyDescent="0.25">
      <c r="A1584" s="1"/>
      <c r="B1584" s="15" t="s">
        <v>2534</v>
      </c>
      <c r="C1584" s="16" t="s">
        <v>2535</v>
      </c>
      <c r="D1584" s="16">
        <v>50100297987</v>
      </c>
      <c r="E1584" s="18" t="s">
        <v>2536</v>
      </c>
      <c r="F1584" s="17">
        <v>41732</v>
      </c>
      <c r="G1584" s="14">
        <v>-3742.9</v>
      </c>
    </row>
    <row r="1585" spans="1:7" ht="25.5" x14ac:dyDescent="0.25">
      <c r="A1585" s="1"/>
      <c r="B1585" s="10" t="s">
        <v>2540</v>
      </c>
      <c r="C1585" s="11" t="s">
        <v>2541</v>
      </c>
      <c r="D1585" s="16" t="s">
        <v>2542</v>
      </c>
      <c r="E1585" s="12" t="s">
        <v>18787</v>
      </c>
      <c r="F1585" s="13">
        <v>41736</v>
      </c>
      <c r="G1585" s="14">
        <v>-164610</v>
      </c>
    </row>
    <row r="1586" spans="1:7" x14ac:dyDescent="0.25">
      <c r="A1586" s="1"/>
      <c r="B1586" s="10" t="s">
        <v>815</v>
      </c>
      <c r="C1586" s="11" t="s">
        <v>816</v>
      </c>
      <c r="D1586" s="16"/>
      <c r="E1586" s="12" t="s">
        <v>2548</v>
      </c>
      <c r="F1586" s="13">
        <v>41736</v>
      </c>
      <c r="G1586" s="14">
        <v>-23552.19</v>
      </c>
    </row>
    <row r="1587" spans="1:7" ht="25.5" x14ac:dyDescent="0.25">
      <c r="A1587" s="1"/>
      <c r="B1587" s="15" t="s">
        <v>815</v>
      </c>
      <c r="C1587" s="16" t="s">
        <v>816</v>
      </c>
      <c r="D1587" s="16"/>
      <c r="E1587" s="18" t="s">
        <v>2547</v>
      </c>
      <c r="F1587" s="17">
        <v>41736</v>
      </c>
      <c r="G1587" s="14">
        <v>-22235.13</v>
      </c>
    </row>
    <row r="1588" spans="1:7" ht="25.5" x14ac:dyDescent="0.25">
      <c r="A1588" s="1"/>
      <c r="B1588" s="10" t="s">
        <v>815</v>
      </c>
      <c r="C1588" s="11" t="s">
        <v>816</v>
      </c>
      <c r="D1588" s="16"/>
      <c r="E1588" s="12" t="s">
        <v>2544</v>
      </c>
      <c r="F1588" s="13">
        <v>41736</v>
      </c>
      <c r="G1588" s="14">
        <v>-2532.85</v>
      </c>
    </row>
    <row r="1589" spans="1:7" ht="25.5" x14ac:dyDescent="0.25">
      <c r="A1589" s="1"/>
      <c r="B1589" s="10" t="s">
        <v>815</v>
      </c>
      <c r="C1589" s="11" t="s">
        <v>816</v>
      </c>
      <c r="D1589" s="11"/>
      <c r="E1589" s="12" t="s">
        <v>2543</v>
      </c>
      <c r="F1589" s="13">
        <v>41736</v>
      </c>
      <c r="G1589" s="14">
        <v>-2391.21</v>
      </c>
    </row>
    <row r="1590" spans="1:7" ht="25.5" x14ac:dyDescent="0.25">
      <c r="A1590" s="1"/>
      <c r="B1590" s="15" t="s">
        <v>815</v>
      </c>
      <c r="C1590" s="16" t="s">
        <v>816</v>
      </c>
      <c r="D1590" s="16"/>
      <c r="E1590" s="18" t="s">
        <v>2546</v>
      </c>
      <c r="F1590" s="17">
        <v>41736</v>
      </c>
      <c r="G1590" s="14">
        <v>-316.16000000000003</v>
      </c>
    </row>
    <row r="1591" spans="1:7" ht="25.5" x14ac:dyDescent="0.25">
      <c r="A1591" s="1"/>
      <c r="B1591" s="15" t="s">
        <v>815</v>
      </c>
      <c r="C1591" s="16" t="s">
        <v>816</v>
      </c>
      <c r="D1591" s="16"/>
      <c r="E1591" s="18" t="s">
        <v>2545</v>
      </c>
      <c r="F1591" s="17">
        <v>41736</v>
      </c>
      <c r="G1591" s="14">
        <v>-298.48</v>
      </c>
    </row>
    <row r="1592" spans="1:7" x14ac:dyDescent="0.25">
      <c r="A1592" s="1"/>
      <c r="B1592" s="15" t="s">
        <v>2567</v>
      </c>
      <c r="C1592" s="16"/>
      <c r="D1592" s="16" t="s">
        <v>2568</v>
      </c>
      <c r="E1592" s="18" t="s">
        <v>16527</v>
      </c>
      <c r="F1592" s="17">
        <v>41737</v>
      </c>
      <c r="G1592" s="14">
        <v>-47200</v>
      </c>
    </row>
    <row r="1593" spans="1:7" x14ac:dyDescent="0.25">
      <c r="A1593" s="1"/>
      <c r="B1593" s="10" t="s">
        <v>2569</v>
      </c>
      <c r="C1593" s="11"/>
      <c r="D1593" s="16"/>
      <c r="E1593" s="12" t="s">
        <v>2570</v>
      </c>
      <c r="F1593" s="13">
        <v>41737</v>
      </c>
      <c r="G1593" s="14">
        <v>-14088.5</v>
      </c>
    </row>
    <row r="1594" spans="1:7" ht="25.5" x14ac:dyDescent="0.25">
      <c r="A1594" s="1"/>
      <c r="B1594" s="15" t="s">
        <v>2549</v>
      </c>
      <c r="C1594" s="16" t="s">
        <v>2550</v>
      </c>
      <c r="D1594" s="16" t="s">
        <v>2551</v>
      </c>
      <c r="E1594" s="18" t="s">
        <v>16491</v>
      </c>
      <c r="F1594" s="17">
        <v>41737</v>
      </c>
      <c r="G1594" s="14">
        <v>-43040</v>
      </c>
    </row>
    <row r="1595" spans="1:7" ht="25.5" x14ac:dyDescent="0.25">
      <c r="A1595" s="1"/>
      <c r="B1595" s="15" t="s">
        <v>2549</v>
      </c>
      <c r="C1595" s="16" t="s">
        <v>2550</v>
      </c>
      <c r="D1595" s="16" t="s">
        <v>2553</v>
      </c>
      <c r="E1595" s="12" t="s">
        <v>16491</v>
      </c>
      <c r="F1595" s="17">
        <v>41737</v>
      </c>
      <c r="G1595" s="14">
        <v>-43040</v>
      </c>
    </row>
    <row r="1596" spans="1:7" x14ac:dyDescent="0.25">
      <c r="A1596" s="1"/>
      <c r="B1596" s="15" t="s">
        <v>815</v>
      </c>
      <c r="C1596" s="16" t="s">
        <v>816</v>
      </c>
      <c r="D1596" s="16"/>
      <c r="E1596" s="18" t="s">
        <v>2556</v>
      </c>
      <c r="F1596" s="17">
        <v>41737</v>
      </c>
      <c r="G1596" s="14">
        <v>-11079.94</v>
      </c>
    </row>
    <row r="1597" spans="1:7" ht="25.5" x14ac:dyDescent="0.25">
      <c r="A1597" s="1"/>
      <c r="B1597" s="15" t="s">
        <v>815</v>
      </c>
      <c r="C1597" s="16" t="s">
        <v>816</v>
      </c>
      <c r="D1597" s="16"/>
      <c r="E1597" s="18" t="s">
        <v>2555</v>
      </c>
      <c r="F1597" s="17">
        <v>41737</v>
      </c>
      <c r="G1597" s="14">
        <v>-10460.34</v>
      </c>
    </row>
    <row r="1598" spans="1:7" ht="25.5" x14ac:dyDescent="0.25">
      <c r="A1598" s="1"/>
      <c r="B1598" s="10" t="s">
        <v>815</v>
      </c>
      <c r="C1598" s="11" t="s">
        <v>816</v>
      </c>
      <c r="D1598" s="16"/>
      <c r="E1598" s="12" t="s">
        <v>2564</v>
      </c>
      <c r="F1598" s="13">
        <v>41737</v>
      </c>
      <c r="G1598" s="14">
        <v>-2296.12</v>
      </c>
    </row>
    <row r="1599" spans="1:7" ht="25.5" x14ac:dyDescent="0.25">
      <c r="A1599" s="1"/>
      <c r="B1599" s="10" t="s">
        <v>815</v>
      </c>
      <c r="C1599" s="11" t="s">
        <v>816</v>
      </c>
      <c r="D1599" s="16"/>
      <c r="E1599" s="12" t="s">
        <v>2563</v>
      </c>
      <c r="F1599" s="13">
        <v>41737</v>
      </c>
      <c r="G1599" s="14">
        <v>-2167.7199999999998</v>
      </c>
    </row>
    <row r="1600" spans="1:7" ht="25.5" x14ac:dyDescent="0.25">
      <c r="A1600" s="1"/>
      <c r="B1600" s="10" t="s">
        <v>815</v>
      </c>
      <c r="C1600" s="11" t="s">
        <v>816</v>
      </c>
      <c r="D1600" s="11"/>
      <c r="E1600" s="12" t="s">
        <v>2565</v>
      </c>
      <c r="F1600" s="13">
        <v>41737</v>
      </c>
      <c r="G1600" s="14">
        <v>-712.04</v>
      </c>
    </row>
    <row r="1601" spans="1:7" ht="25.5" x14ac:dyDescent="0.25">
      <c r="A1601" s="1"/>
      <c r="B1601" s="10" t="s">
        <v>815</v>
      </c>
      <c r="C1601" s="11" t="s">
        <v>816</v>
      </c>
      <c r="D1601" s="11"/>
      <c r="E1601" s="12" t="s">
        <v>2566</v>
      </c>
      <c r="F1601" s="13">
        <v>41737</v>
      </c>
      <c r="G1601" s="14">
        <v>-672.23</v>
      </c>
    </row>
    <row r="1602" spans="1:7" ht="25.5" x14ac:dyDescent="0.25">
      <c r="A1602" s="1"/>
      <c r="B1602" s="10" t="s">
        <v>815</v>
      </c>
      <c r="C1602" s="11" t="s">
        <v>816</v>
      </c>
      <c r="D1602" s="11"/>
      <c r="E1602" s="12" t="s">
        <v>2562</v>
      </c>
      <c r="F1602" s="13">
        <v>41737</v>
      </c>
      <c r="G1602" s="14">
        <v>-599.14</v>
      </c>
    </row>
    <row r="1603" spans="1:7" ht="25.5" x14ac:dyDescent="0.25">
      <c r="A1603" s="1"/>
      <c r="B1603" s="10" t="s">
        <v>815</v>
      </c>
      <c r="C1603" s="11" t="s">
        <v>816</v>
      </c>
      <c r="D1603" s="11"/>
      <c r="E1603" s="12" t="s">
        <v>2561</v>
      </c>
      <c r="F1603" s="13">
        <v>41737</v>
      </c>
      <c r="G1603" s="14">
        <v>-565.64</v>
      </c>
    </row>
    <row r="1604" spans="1:7" ht="25.5" x14ac:dyDescent="0.25">
      <c r="A1604" s="1"/>
      <c r="B1604" s="10" t="s">
        <v>815</v>
      </c>
      <c r="C1604" s="11" t="s">
        <v>816</v>
      </c>
      <c r="D1604" s="11"/>
      <c r="E1604" s="12" t="s">
        <v>2560</v>
      </c>
      <c r="F1604" s="13">
        <v>41737</v>
      </c>
      <c r="G1604" s="14">
        <v>-538.34</v>
      </c>
    </row>
    <row r="1605" spans="1:7" ht="25.5" x14ac:dyDescent="0.25">
      <c r="A1605" s="1"/>
      <c r="B1605" s="10" t="s">
        <v>815</v>
      </c>
      <c r="C1605" s="11" t="s">
        <v>816</v>
      </c>
      <c r="D1605" s="11"/>
      <c r="E1605" s="12" t="s">
        <v>2559</v>
      </c>
      <c r="F1605" s="13">
        <v>41737</v>
      </c>
      <c r="G1605" s="14">
        <v>-508.24</v>
      </c>
    </row>
    <row r="1606" spans="1:7" ht="25.5" x14ac:dyDescent="0.25">
      <c r="A1606" s="1"/>
      <c r="B1606" s="15" t="s">
        <v>815</v>
      </c>
      <c r="C1606" s="16" t="s">
        <v>816</v>
      </c>
      <c r="D1606" s="16"/>
      <c r="E1606" s="12" t="s">
        <v>2558</v>
      </c>
      <c r="F1606" s="17">
        <v>41737</v>
      </c>
      <c r="G1606" s="14">
        <v>-456</v>
      </c>
    </row>
    <row r="1607" spans="1:7" ht="25.5" x14ac:dyDescent="0.25">
      <c r="A1607" s="1"/>
      <c r="B1607" s="10" t="s">
        <v>815</v>
      </c>
      <c r="C1607" s="11" t="s">
        <v>816</v>
      </c>
      <c r="D1607" s="16"/>
      <c r="E1607" s="12" t="s">
        <v>2557</v>
      </c>
      <c r="F1607" s="13">
        <v>41737</v>
      </c>
      <c r="G1607" s="14">
        <v>-430.5</v>
      </c>
    </row>
    <row r="1608" spans="1:7" x14ac:dyDescent="0.25">
      <c r="A1608" s="1"/>
      <c r="B1608" s="10" t="s">
        <v>2574</v>
      </c>
      <c r="C1608" s="11"/>
      <c r="D1608" s="16" t="s">
        <v>2575</v>
      </c>
      <c r="E1608" s="12" t="s">
        <v>2576</v>
      </c>
      <c r="F1608" s="13">
        <v>41738</v>
      </c>
      <c r="G1608" s="14">
        <v>-30000</v>
      </c>
    </row>
    <row r="1609" spans="1:7" ht="25.5" x14ac:dyDescent="0.25">
      <c r="A1609" s="1"/>
      <c r="B1609" s="10" t="s">
        <v>2579</v>
      </c>
      <c r="C1609" s="11"/>
      <c r="D1609" s="16" t="s">
        <v>2580</v>
      </c>
      <c r="E1609" s="12" t="s">
        <v>19417</v>
      </c>
      <c r="F1609" s="13">
        <v>41738</v>
      </c>
      <c r="G1609" s="14">
        <v>-1080000</v>
      </c>
    </row>
    <row r="1610" spans="1:7" x14ac:dyDescent="0.25">
      <c r="A1610" s="1"/>
      <c r="B1610" s="10" t="s">
        <v>2577</v>
      </c>
      <c r="C1610" s="11"/>
      <c r="D1610" s="16" t="s">
        <v>2578</v>
      </c>
      <c r="E1610" s="12" t="s">
        <v>19417</v>
      </c>
      <c r="F1610" s="13">
        <v>41738</v>
      </c>
      <c r="G1610" s="14">
        <v>-324000</v>
      </c>
    </row>
    <row r="1611" spans="1:7" x14ac:dyDescent="0.25">
      <c r="A1611" s="1"/>
      <c r="B1611" s="15" t="s">
        <v>2571</v>
      </c>
      <c r="C1611" s="16"/>
      <c r="D1611" s="16" t="s">
        <v>2572</v>
      </c>
      <c r="E1611" s="18" t="s">
        <v>9145</v>
      </c>
      <c r="F1611" s="17">
        <v>41738</v>
      </c>
      <c r="G1611" s="14">
        <v>3246521.1</v>
      </c>
    </row>
    <row r="1612" spans="1:7" x14ac:dyDescent="0.25">
      <c r="A1612" s="1"/>
      <c r="B1612" s="10" t="s">
        <v>815</v>
      </c>
      <c r="C1612" s="11" t="s">
        <v>816</v>
      </c>
      <c r="D1612" s="16"/>
      <c r="E1612" s="12" t="s">
        <v>2583</v>
      </c>
      <c r="F1612" s="13">
        <v>41739</v>
      </c>
      <c r="G1612" s="14">
        <v>-518.30999999999995</v>
      </c>
    </row>
    <row r="1613" spans="1:7" x14ac:dyDescent="0.25">
      <c r="A1613" s="1"/>
      <c r="B1613" s="10" t="s">
        <v>815</v>
      </c>
      <c r="C1613" s="11" t="s">
        <v>816</v>
      </c>
      <c r="D1613" s="16"/>
      <c r="E1613" s="12" t="s">
        <v>2582</v>
      </c>
      <c r="F1613" s="13">
        <v>41739</v>
      </c>
      <c r="G1613" s="14">
        <v>-489.34</v>
      </c>
    </row>
    <row r="1614" spans="1:7" x14ac:dyDescent="0.25">
      <c r="A1614" s="1"/>
      <c r="B1614" s="10" t="s">
        <v>2419</v>
      </c>
      <c r="C1614" s="11"/>
      <c r="D1614" s="16" t="s">
        <v>2584</v>
      </c>
      <c r="E1614" s="12" t="s">
        <v>16527</v>
      </c>
      <c r="F1614" s="13">
        <v>41740</v>
      </c>
      <c r="G1614" s="14">
        <v>-17700</v>
      </c>
    </row>
    <row r="1615" spans="1:7" x14ac:dyDescent="0.25">
      <c r="A1615" s="1"/>
      <c r="B1615" s="10" t="s">
        <v>2585</v>
      </c>
      <c r="C1615" s="11"/>
      <c r="D1615" s="16" t="s">
        <v>2586</v>
      </c>
      <c r="E1615" s="12" t="s">
        <v>1772</v>
      </c>
      <c r="F1615" s="13">
        <v>41740</v>
      </c>
      <c r="G1615" s="14">
        <v>-249488.37</v>
      </c>
    </row>
    <row r="1616" spans="1:7" ht="25.5" x14ac:dyDescent="0.25">
      <c r="A1616" s="1"/>
      <c r="B1616" s="10" t="s">
        <v>2605</v>
      </c>
      <c r="C1616" s="11"/>
      <c r="D1616" s="11" t="s">
        <v>2606</v>
      </c>
      <c r="E1616" s="12" t="s">
        <v>2607</v>
      </c>
      <c r="F1616" s="13">
        <v>41741</v>
      </c>
      <c r="G1616" s="14">
        <v>-69589.56</v>
      </c>
    </row>
    <row r="1617" spans="1:7" ht="25.5" x14ac:dyDescent="0.25">
      <c r="A1617" s="1"/>
      <c r="B1617" s="10" t="s">
        <v>2638</v>
      </c>
      <c r="C1617" s="11"/>
      <c r="D1617" s="11" t="s">
        <v>2639</v>
      </c>
      <c r="E1617" s="12" t="s">
        <v>2640</v>
      </c>
      <c r="F1617" s="13">
        <v>41741</v>
      </c>
      <c r="G1617" s="14">
        <v>-69589.56</v>
      </c>
    </row>
    <row r="1618" spans="1:7" ht="25.5" x14ac:dyDescent="0.25">
      <c r="A1618" s="1"/>
      <c r="B1618" s="10" t="s">
        <v>2632</v>
      </c>
      <c r="C1618" s="11"/>
      <c r="D1618" s="11" t="s">
        <v>2633</v>
      </c>
      <c r="E1618" s="12" t="s">
        <v>2634</v>
      </c>
      <c r="F1618" s="13">
        <v>41741</v>
      </c>
      <c r="G1618" s="14">
        <v>-68389.740000000005</v>
      </c>
    </row>
    <row r="1619" spans="1:7" ht="25.5" x14ac:dyDescent="0.25">
      <c r="A1619" s="1"/>
      <c r="B1619" s="10" t="s">
        <v>2646</v>
      </c>
      <c r="C1619" s="11"/>
      <c r="D1619" s="11" t="s">
        <v>2647</v>
      </c>
      <c r="E1619" s="12" t="s">
        <v>2648</v>
      </c>
      <c r="F1619" s="13">
        <v>41741</v>
      </c>
      <c r="G1619" s="14">
        <v>-68389.740000000005</v>
      </c>
    </row>
    <row r="1620" spans="1:7" ht="25.5" x14ac:dyDescent="0.25">
      <c r="A1620" s="1"/>
      <c r="B1620" s="10" t="s">
        <v>2684</v>
      </c>
      <c r="C1620" s="11"/>
      <c r="D1620" s="11" t="s">
        <v>2685</v>
      </c>
      <c r="E1620" s="12" t="s">
        <v>2686</v>
      </c>
      <c r="F1620" s="13">
        <v>41741</v>
      </c>
      <c r="G1620" s="14">
        <v>-68389.740000000005</v>
      </c>
    </row>
    <row r="1621" spans="1:7" ht="25.5" x14ac:dyDescent="0.25">
      <c r="A1621" s="1"/>
      <c r="B1621" s="10" t="s">
        <v>2602</v>
      </c>
      <c r="C1621" s="11"/>
      <c r="D1621" s="11" t="s">
        <v>2603</v>
      </c>
      <c r="E1621" s="12" t="s">
        <v>2604</v>
      </c>
      <c r="F1621" s="13">
        <v>41741</v>
      </c>
      <c r="G1621" s="14">
        <v>-67189.679999999993</v>
      </c>
    </row>
    <row r="1622" spans="1:7" ht="25.5" x14ac:dyDescent="0.25">
      <c r="A1622" s="1"/>
      <c r="B1622" s="15" t="s">
        <v>2675</v>
      </c>
      <c r="C1622" s="16"/>
      <c r="D1622" s="16" t="s">
        <v>2676</v>
      </c>
      <c r="E1622" s="12" t="s">
        <v>2677</v>
      </c>
      <c r="F1622" s="17">
        <v>41741</v>
      </c>
      <c r="G1622" s="14">
        <v>-67189.66</v>
      </c>
    </row>
    <row r="1623" spans="1:7" ht="25.5" x14ac:dyDescent="0.25">
      <c r="A1623" s="1"/>
      <c r="B1623" s="10" t="s">
        <v>2635</v>
      </c>
      <c r="C1623" s="11"/>
      <c r="D1623" s="11" t="s">
        <v>2636</v>
      </c>
      <c r="E1623" s="12" t="s">
        <v>2637</v>
      </c>
      <c r="F1623" s="13">
        <v>41741</v>
      </c>
      <c r="G1623" s="14">
        <v>-65759.12</v>
      </c>
    </row>
    <row r="1624" spans="1:7" ht="25.5" x14ac:dyDescent="0.25">
      <c r="A1624" s="1"/>
      <c r="B1624" s="10" t="s">
        <v>2669</v>
      </c>
      <c r="C1624" s="11"/>
      <c r="D1624" s="11" t="s">
        <v>2670</v>
      </c>
      <c r="E1624" s="12" t="s">
        <v>2671</v>
      </c>
      <c r="F1624" s="13">
        <v>41741</v>
      </c>
      <c r="G1624" s="14">
        <v>-61190.82</v>
      </c>
    </row>
    <row r="1625" spans="1:7" ht="25.5" x14ac:dyDescent="0.25">
      <c r="A1625" s="1"/>
      <c r="B1625" s="10" t="s">
        <v>2657</v>
      </c>
      <c r="C1625" s="11"/>
      <c r="D1625" s="11" t="s">
        <v>2658</v>
      </c>
      <c r="E1625" s="12" t="s">
        <v>2659</v>
      </c>
      <c r="F1625" s="13">
        <v>41741</v>
      </c>
      <c r="G1625" s="14">
        <v>-57591.360000000001</v>
      </c>
    </row>
    <row r="1626" spans="1:7" ht="25.5" x14ac:dyDescent="0.25">
      <c r="A1626" s="1"/>
      <c r="B1626" s="10" t="s">
        <v>2623</v>
      </c>
      <c r="C1626" s="11"/>
      <c r="D1626" s="11" t="s">
        <v>2624</v>
      </c>
      <c r="E1626" s="12" t="s">
        <v>2625</v>
      </c>
      <c r="F1626" s="13">
        <v>41741</v>
      </c>
      <c r="G1626" s="14">
        <v>-46374.720000000001</v>
      </c>
    </row>
    <row r="1627" spans="1:7" ht="25.5" x14ac:dyDescent="0.25">
      <c r="A1627" s="1"/>
      <c r="B1627" s="10" t="s">
        <v>2629</v>
      </c>
      <c r="C1627" s="11"/>
      <c r="D1627" s="11" t="s">
        <v>2630</v>
      </c>
      <c r="E1627" s="12" t="s">
        <v>2631</v>
      </c>
      <c r="F1627" s="13">
        <v>41741</v>
      </c>
      <c r="G1627" s="14">
        <v>-44718.48</v>
      </c>
    </row>
    <row r="1628" spans="1:7" ht="25.5" x14ac:dyDescent="0.25">
      <c r="A1628" s="1"/>
      <c r="B1628" s="10" t="s">
        <v>2626</v>
      </c>
      <c r="C1628" s="11"/>
      <c r="D1628" s="11" t="s">
        <v>2627</v>
      </c>
      <c r="E1628" s="12" t="s">
        <v>2628</v>
      </c>
      <c r="F1628" s="13">
        <v>41741</v>
      </c>
      <c r="G1628" s="14">
        <v>-43890.36</v>
      </c>
    </row>
    <row r="1629" spans="1:7" ht="25.5" x14ac:dyDescent="0.25">
      <c r="A1629" s="1"/>
      <c r="B1629" s="15" t="s">
        <v>2663</v>
      </c>
      <c r="C1629" s="16"/>
      <c r="D1629" s="16" t="s">
        <v>2664</v>
      </c>
      <c r="E1629" s="18" t="s">
        <v>2665</v>
      </c>
      <c r="F1629" s="17">
        <v>41741</v>
      </c>
      <c r="G1629" s="14">
        <v>-43890.36</v>
      </c>
    </row>
    <row r="1630" spans="1:7" ht="25.5" x14ac:dyDescent="0.25">
      <c r="A1630" s="1"/>
      <c r="B1630" s="15" t="s">
        <v>2608</v>
      </c>
      <c r="C1630" s="16"/>
      <c r="D1630" s="16" t="s">
        <v>2609</v>
      </c>
      <c r="E1630" s="18" t="s">
        <v>2610</v>
      </c>
      <c r="F1630" s="17">
        <v>41741</v>
      </c>
      <c r="G1630" s="14">
        <v>-41485.660000000003</v>
      </c>
    </row>
    <row r="1631" spans="1:7" ht="25.5" x14ac:dyDescent="0.25">
      <c r="A1631" s="1"/>
      <c r="B1631" s="10" t="s">
        <v>2614</v>
      </c>
      <c r="C1631" s="11"/>
      <c r="D1631" s="11" t="s">
        <v>2615</v>
      </c>
      <c r="E1631" s="12" t="s">
        <v>2616</v>
      </c>
      <c r="F1631" s="13">
        <v>41741</v>
      </c>
      <c r="G1631" s="14">
        <v>-40770.39</v>
      </c>
    </row>
    <row r="1632" spans="1:7" ht="25.5" x14ac:dyDescent="0.25">
      <c r="A1632" s="1"/>
      <c r="B1632" s="10" t="s">
        <v>2593</v>
      </c>
      <c r="C1632" s="11"/>
      <c r="D1632" s="11" t="s">
        <v>2594</v>
      </c>
      <c r="E1632" s="12" t="s">
        <v>2595</v>
      </c>
      <c r="F1632" s="13">
        <v>41741</v>
      </c>
      <c r="G1632" s="14">
        <v>-34794.78</v>
      </c>
    </row>
    <row r="1633" spans="1:7" ht="25.5" x14ac:dyDescent="0.25">
      <c r="A1633" s="1"/>
      <c r="B1633" s="10" t="s">
        <v>2672</v>
      </c>
      <c r="C1633" s="11"/>
      <c r="D1633" s="16" t="s">
        <v>2673</v>
      </c>
      <c r="E1633" s="12" t="s">
        <v>2674</v>
      </c>
      <c r="F1633" s="13">
        <v>41741</v>
      </c>
      <c r="G1633" s="14">
        <v>-34794.78</v>
      </c>
    </row>
    <row r="1634" spans="1:7" ht="25.5" x14ac:dyDescent="0.25">
      <c r="A1634" s="1"/>
      <c r="B1634" s="10" t="s">
        <v>2596</v>
      </c>
      <c r="C1634" s="11"/>
      <c r="D1634" s="16" t="s">
        <v>2597</v>
      </c>
      <c r="E1634" s="12" t="s">
        <v>2598</v>
      </c>
      <c r="F1634" s="13">
        <v>41741</v>
      </c>
      <c r="G1634" s="14">
        <v>-34194.870000000003</v>
      </c>
    </row>
    <row r="1635" spans="1:7" ht="25.5" x14ac:dyDescent="0.25">
      <c r="A1635" s="1"/>
      <c r="B1635" s="10" t="s">
        <v>2620</v>
      </c>
      <c r="C1635" s="11"/>
      <c r="D1635" s="16" t="s">
        <v>2621</v>
      </c>
      <c r="E1635" s="12" t="s">
        <v>2622</v>
      </c>
      <c r="F1635" s="13">
        <v>41741</v>
      </c>
      <c r="G1635" s="14">
        <v>-34194.870000000003</v>
      </c>
    </row>
    <row r="1636" spans="1:7" ht="25.5" x14ac:dyDescent="0.25">
      <c r="A1636" s="1"/>
      <c r="B1636" s="10" t="s">
        <v>2660</v>
      </c>
      <c r="C1636" s="11"/>
      <c r="D1636" s="16" t="s">
        <v>2661</v>
      </c>
      <c r="E1636" s="12" t="s">
        <v>2662</v>
      </c>
      <c r="F1636" s="13">
        <v>41741</v>
      </c>
      <c r="G1636" s="14">
        <v>-34194.870000000003</v>
      </c>
    </row>
    <row r="1637" spans="1:7" ht="25.5" x14ac:dyDescent="0.25">
      <c r="A1637" s="1"/>
      <c r="B1637" s="10" t="s">
        <v>2641</v>
      </c>
      <c r="C1637" s="11"/>
      <c r="D1637" s="16" t="s">
        <v>2642</v>
      </c>
      <c r="E1637" s="12" t="s">
        <v>2643</v>
      </c>
      <c r="F1637" s="13">
        <v>41741</v>
      </c>
      <c r="G1637" s="14">
        <v>-33594.959999999999</v>
      </c>
    </row>
    <row r="1638" spans="1:7" ht="25.5" x14ac:dyDescent="0.25">
      <c r="A1638" s="1"/>
      <c r="B1638" s="10" t="s">
        <v>2681</v>
      </c>
      <c r="C1638" s="11"/>
      <c r="D1638" s="16" t="s">
        <v>2682</v>
      </c>
      <c r="E1638" s="12" t="s">
        <v>2683</v>
      </c>
      <c r="F1638" s="13">
        <v>41741</v>
      </c>
      <c r="G1638" s="14">
        <v>-33594.959999999999</v>
      </c>
    </row>
    <row r="1639" spans="1:7" ht="25.5" x14ac:dyDescent="0.25">
      <c r="A1639" s="1"/>
      <c r="B1639" s="15" t="s">
        <v>2641</v>
      </c>
      <c r="C1639" s="16"/>
      <c r="D1639" s="16" t="s">
        <v>2644</v>
      </c>
      <c r="E1639" s="18" t="s">
        <v>2645</v>
      </c>
      <c r="F1639" s="17">
        <v>41741</v>
      </c>
      <c r="G1639" s="14">
        <v>-33594.69</v>
      </c>
    </row>
    <row r="1640" spans="1:7" ht="25.5" x14ac:dyDescent="0.25">
      <c r="A1640" s="1"/>
      <c r="B1640" s="10" t="s">
        <v>2587</v>
      </c>
      <c r="C1640" s="11"/>
      <c r="D1640" s="16" t="s">
        <v>2588</v>
      </c>
      <c r="E1640" s="12" t="s">
        <v>2589</v>
      </c>
      <c r="F1640" s="13">
        <v>41741</v>
      </c>
      <c r="G1640" s="14">
        <v>-32395.14</v>
      </c>
    </row>
    <row r="1641" spans="1:7" ht="25.5" x14ac:dyDescent="0.25">
      <c r="A1641" s="1"/>
      <c r="B1641" s="10" t="s">
        <v>2611</v>
      </c>
      <c r="C1641" s="11"/>
      <c r="D1641" s="16" t="s">
        <v>2612</v>
      </c>
      <c r="E1641" s="12" t="s">
        <v>2613</v>
      </c>
      <c r="F1641" s="13">
        <v>41741</v>
      </c>
      <c r="G1641" s="14">
        <v>-32395.14</v>
      </c>
    </row>
    <row r="1642" spans="1:7" ht="25.5" x14ac:dyDescent="0.25">
      <c r="A1642" s="1"/>
      <c r="B1642" s="10" t="s">
        <v>2590</v>
      </c>
      <c r="C1642" s="11"/>
      <c r="D1642" s="16" t="s">
        <v>2591</v>
      </c>
      <c r="E1642" s="12" t="s">
        <v>2592</v>
      </c>
      <c r="F1642" s="13">
        <v>41741</v>
      </c>
      <c r="G1642" s="14">
        <v>-31471.88</v>
      </c>
    </row>
    <row r="1643" spans="1:7" ht="25.5" x14ac:dyDescent="0.25">
      <c r="A1643" s="1"/>
      <c r="B1643" s="10" t="s">
        <v>2649</v>
      </c>
      <c r="C1643" s="11"/>
      <c r="D1643" s="11" t="s">
        <v>2650</v>
      </c>
      <c r="E1643" s="12" t="s">
        <v>2651</v>
      </c>
      <c r="F1643" s="13">
        <v>41741</v>
      </c>
      <c r="G1643" s="14">
        <v>-25923.599999999999</v>
      </c>
    </row>
    <row r="1644" spans="1:7" ht="25.5" x14ac:dyDescent="0.25">
      <c r="A1644" s="1"/>
      <c r="B1644" s="10" t="s">
        <v>2599</v>
      </c>
      <c r="C1644" s="11"/>
      <c r="D1644" s="11" t="s">
        <v>2600</v>
      </c>
      <c r="E1644" s="12" t="s">
        <v>2601</v>
      </c>
      <c r="F1644" s="13">
        <v>41741</v>
      </c>
      <c r="G1644" s="14">
        <v>-25196.22</v>
      </c>
    </row>
    <row r="1645" spans="1:7" ht="25.5" x14ac:dyDescent="0.25">
      <c r="A1645" s="1"/>
      <c r="B1645" s="10" t="s">
        <v>2654</v>
      </c>
      <c r="C1645" s="11"/>
      <c r="D1645" s="11" t="s">
        <v>2655</v>
      </c>
      <c r="E1645" s="12" t="s">
        <v>2656</v>
      </c>
      <c r="F1645" s="13">
        <v>41741</v>
      </c>
      <c r="G1645" s="14">
        <v>-22796.58</v>
      </c>
    </row>
    <row r="1646" spans="1:7" ht="25.5" x14ac:dyDescent="0.25">
      <c r="A1646" s="1"/>
      <c r="B1646" s="10" t="s">
        <v>2666</v>
      </c>
      <c r="C1646" s="11"/>
      <c r="D1646" s="16" t="s">
        <v>2667</v>
      </c>
      <c r="E1646" s="12" t="s">
        <v>2668</v>
      </c>
      <c r="F1646" s="13">
        <v>41741</v>
      </c>
      <c r="G1646" s="14">
        <v>-22359.24</v>
      </c>
    </row>
    <row r="1647" spans="1:7" ht="25.5" x14ac:dyDescent="0.25">
      <c r="A1647" s="1"/>
      <c r="B1647" s="10" t="s">
        <v>2617</v>
      </c>
      <c r="C1647" s="11"/>
      <c r="D1647" s="16" t="s">
        <v>2618</v>
      </c>
      <c r="E1647" s="12" t="s">
        <v>2619</v>
      </c>
      <c r="F1647" s="13">
        <v>41741</v>
      </c>
      <c r="G1647" s="14">
        <v>-20996.85</v>
      </c>
    </row>
    <row r="1648" spans="1:7" ht="25.5" x14ac:dyDescent="0.25">
      <c r="A1648" s="1"/>
      <c r="B1648" s="10" t="s">
        <v>2314</v>
      </c>
      <c r="C1648" s="11"/>
      <c r="D1648" s="16" t="s">
        <v>2652</v>
      </c>
      <c r="E1648" s="12" t="s">
        <v>2653</v>
      </c>
      <c r="F1648" s="13">
        <v>41741</v>
      </c>
      <c r="G1648" s="14">
        <v>-20996.85</v>
      </c>
    </row>
    <row r="1649" spans="1:7" ht="25.5" x14ac:dyDescent="0.25">
      <c r="A1649" s="1"/>
      <c r="B1649" s="10" t="s">
        <v>2678</v>
      </c>
      <c r="C1649" s="11"/>
      <c r="D1649" s="16" t="s">
        <v>2679</v>
      </c>
      <c r="E1649" s="12" t="s">
        <v>2680</v>
      </c>
      <c r="F1649" s="13">
        <v>41741</v>
      </c>
      <c r="G1649" s="14">
        <v>-20996.85</v>
      </c>
    </row>
    <row r="1650" spans="1:7" ht="25.5" x14ac:dyDescent="0.25">
      <c r="A1650" s="1"/>
      <c r="B1650" s="15" t="s">
        <v>2692</v>
      </c>
      <c r="C1650" s="16"/>
      <c r="D1650" s="16" t="s">
        <v>2693</v>
      </c>
      <c r="E1650" s="18" t="s">
        <v>2694</v>
      </c>
      <c r="F1650" s="17">
        <v>41743</v>
      </c>
      <c r="G1650" s="14">
        <v>-81541.3</v>
      </c>
    </row>
    <row r="1651" spans="1:7" ht="25.5" x14ac:dyDescent="0.25">
      <c r="A1651" s="1"/>
      <c r="B1651" s="10" t="s">
        <v>2698</v>
      </c>
      <c r="C1651" s="11"/>
      <c r="D1651" s="16" t="s">
        <v>2699</v>
      </c>
      <c r="E1651" s="12" t="s">
        <v>2700</v>
      </c>
      <c r="F1651" s="13">
        <v>41743</v>
      </c>
      <c r="G1651" s="14">
        <v>-68389.740000000005</v>
      </c>
    </row>
    <row r="1652" spans="1:7" ht="25.5" x14ac:dyDescent="0.25">
      <c r="A1652" s="1"/>
      <c r="B1652" s="10" t="s">
        <v>2704</v>
      </c>
      <c r="C1652" s="11"/>
      <c r="D1652" s="11" t="s">
        <v>2705</v>
      </c>
      <c r="E1652" s="12" t="s">
        <v>2706</v>
      </c>
      <c r="F1652" s="13">
        <v>41743</v>
      </c>
      <c r="G1652" s="14">
        <v>-46031.3</v>
      </c>
    </row>
    <row r="1653" spans="1:7" ht="25.5" x14ac:dyDescent="0.25">
      <c r="A1653" s="1"/>
      <c r="B1653" s="10" t="s">
        <v>2725</v>
      </c>
      <c r="C1653" s="11"/>
      <c r="D1653" s="11" t="s">
        <v>2726</v>
      </c>
      <c r="E1653" s="12" t="s">
        <v>2727</v>
      </c>
      <c r="F1653" s="13">
        <v>41743</v>
      </c>
      <c r="G1653" s="14">
        <v>-43890.36</v>
      </c>
    </row>
    <row r="1654" spans="1:7" ht="25.5" x14ac:dyDescent="0.25">
      <c r="A1654" s="1"/>
      <c r="B1654" s="15" t="s">
        <v>2707</v>
      </c>
      <c r="C1654" s="16"/>
      <c r="D1654" s="16" t="s">
        <v>2708</v>
      </c>
      <c r="E1654" s="18" t="s">
        <v>2709</v>
      </c>
      <c r="F1654" s="17">
        <v>41743</v>
      </c>
      <c r="G1654" s="14">
        <v>-41485.660000000003</v>
      </c>
    </row>
    <row r="1655" spans="1:7" ht="25.5" x14ac:dyDescent="0.25">
      <c r="A1655" s="1"/>
      <c r="B1655" s="10" t="s">
        <v>2712</v>
      </c>
      <c r="C1655" s="11"/>
      <c r="D1655" s="16" t="s">
        <v>2713</v>
      </c>
      <c r="E1655" s="12" t="s">
        <v>2714</v>
      </c>
      <c r="F1655" s="13">
        <v>41743</v>
      </c>
      <c r="G1655" s="14">
        <v>-40770.39</v>
      </c>
    </row>
    <row r="1656" spans="1:7" ht="25.5" x14ac:dyDescent="0.25">
      <c r="A1656" s="1"/>
      <c r="B1656" s="10" t="s">
        <v>2701</v>
      </c>
      <c r="C1656" s="11"/>
      <c r="D1656" s="16" t="s">
        <v>2702</v>
      </c>
      <c r="E1656" s="12" t="s">
        <v>2703</v>
      </c>
      <c r="F1656" s="13">
        <v>41743</v>
      </c>
      <c r="G1656" s="14">
        <v>-34794.78</v>
      </c>
    </row>
    <row r="1657" spans="1:7" ht="25.5" x14ac:dyDescent="0.25">
      <c r="A1657" s="1"/>
      <c r="B1657" s="10" t="s">
        <v>2710</v>
      </c>
      <c r="C1657" s="11"/>
      <c r="D1657" s="16" t="s">
        <v>2711</v>
      </c>
      <c r="E1657" s="12" t="s">
        <v>2709</v>
      </c>
      <c r="F1657" s="13">
        <v>41743</v>
      </c>
      <c r="G1657" s="14">
        <v>-34794.78</v>
      </c>
    </row>
    <row r="1658" spans="1:7" ht="25.5" x14ac:dyDescent="0.25">
      <c r="A1658" s="1"/>
      <c r="B1658" s="10" t="s">
        <v>2736</v>
      </c>
      <c r="C1658" s="11"/>
      <c r="D1658" s="16" t="s">
        <v>2737</v>
      </c>
      <c r="E1658" s="12" t="s">
        <v>2738</v>
      </c>
      <c r="F1658" s="13">
        <v>41743</v>
      </c>
      <c r="G1658" s="14">
        <v>-34794.78</v>
      </c>
    </row>
    <row r="1659" spans="1:7" ht="25.5" x14ac:dyDescent="0.25">
      <c r="A1659" s="1"/>
      <c r="B1659" s="10" t="s">
        <v>2733</v>
      </c>
      <c r="C1659" s="11"/>
      <c r="D1659" s="16" t="s">
        <v>2734</v>
      </c>
      <c r="E1659" s="12" t="s">
        <v>2735</v>
      </c>
      <c r="F1659" s="13">
        <v>41743</v>
      </c>
      <c r="G1659" s="14">
        <v>-34194.870000000003</v>
      </c>
    </row>
    <row r="1660" spans="1:7" ht="25.5" x14ac:dyDescent="0.25">
      <c r="A1660" s="1"/>
      <c r="B1660" s="15" t="s">
        <v>2739</v>
      </c>
      <c r="C1660" s="16"/>
      <c r="D1660" s="16" t="s">
        <v>2740</v>
      </c>
      <c r="E1660" s="18" t="s">
        <v>2735</v>
      </c>
      <c r="F1660" s="17">
        <v>41743</v>
      </c>
      <c r="G1660" s="14">
        <v>-34194.870000000003</v>
      </c>
    </row>
    <row r="1661" spans="1:7" ht="25.5" x14ac:dyDescent="0.25">
      <c r="A1661" s="1"/>
      <c r="B1661" s="10" t="s">
        <v>2744</v>
      </c>
      <c r="C1661" s="11"/>
      <c r="D1661" s="16" t="s">
        <v>2745</v>
      </c>
      <c r="E1661" s="12" t="s">
        <v>2746</v>
      </c>
      <c r="F1661" s="13">
        <v>41743</v>
      </c>
      <c r="G1661" s="14">
        <v>-34194.870000000003</v>
      </c>
    </row>
    <row r="1662" spans="1:7" ht="25.5" x14ac:dyDescent="0.25">
      <c r="A1662" s="1"/>
      <c r="B1662" s="15" t="s">
        <v>2741</v>
      </c>
      <c r="C1662" s="16"/>
      <c r="D1662" s="16" t="s">
        <v>2742</v>
      </c>
      <c r="E1662" s="18" t="s">
        <v>2743</v>
      </c>
      <c r="F1662" s="17">
        <v>41743</v>
      </c>
      <c r="G1662" s="14">
        <v>-31795.23</v>
      </c>
    </row>
    <row r="1663" spans="1:7" ht="25.5" x14ac:dyDescent="0.25">
      <c r="A1663" s="1"/>
      <c r="B1663" s="10" t="s">
        <v>2695</v>
      </c>
      <c r="C1663" s="11"/>
      <c r="D1663" s="16" t="s">
        <v>2696</v>
      </c>
      <c r="E1663" s="12" t="s">
        <v>2697</v>
      </c>
      <c r="F1663" s="13">
        <v>41743</v>
      </c>
      <c r="G1663" s="14">
        <v>-29395.59</v>
      </c>
    </row>
    <row r="1664" spans="1:7" x14ac:dyDescent="0.25">
      <c r="A1664" s="1"/>
      <c r="B1664" s="10" t="s">
        <v>2731</v>
      </c>
      <c r="C1664" s="11"/>
      <c r="D1664" s="16" t="s">
        <v>2699</v>
      </c>
      <c r="E1664" s="12" t="s">
        <v>2732</v>
      </c>
      <c r="F1664" s="13">
        <v>41743</v>
      </c>
      <c r="G1664" s="14">
        <v>-29395.59</v>
      </c>
    </row>
    <row r="1665" spans="1:7" ht="25.5" x14ac:dyDescent="0.25">
      <c r="A1665" s="1"/>
      <c r="B1665" s="15" t="s">
        <v>2720</v>
      </c>
      <c r="C1665" s="16"/>
      <c r="D1665" s="16" t="s">
        <v>2721</v>
      </c>
      <c r="E1665" s="18" t="s">
        <v>2722</v>
      </c>
      <c r="F1665" s="17">
        <v>41743</v>
      </c>
      <c r="G1665" s="14">
        <v>-27595.86</v>
      </c>
    </row>
    <row r="1666" spans="1:7" ht="25.5" x14ac:dyDescent="0.25">
      <c r="A1666" s="1"/>
      <c r="B1666" s="10" t="s">
        <v>2723</v>
      </c>
      <c r="C1666" s="11"/>
      <c r="D1666" s="11" t="s">
        <v>2724</v>
      </c>
      <c r="E1666" s="12" t="s">
        <v>2722</v>
      </c>
      <c r="F1666" s="13">
        <v>41743</v>
      </c>
      <c r="G1666" s="14">
        <v>-27595.86</v>
      </c>
    </row>
    <row r="1667" spans="1:7" ht="25.5" x14ac:dyDescent="0.25">
      <c r="A1667" s="1"/>
      <c r="B1667" s="10" t="s">
        <v>2728</v>
      </c>
      <c r="C1667" s="11"/>
      <c r="D1667" s="16" t="s">
        <v>2729</v>
      </c>
      <c r="E1667" s="12" t="s">
        <v>2730</v>
      </c>
      <c r="F1667" s="13">
        <v>41743</v>
      </c>
      <c r="G1667" s="14">
        <v>-22773.3</v>
      </c>
    </row>
    <row r="1668" spans="1:7" ht="25.5" x14ac:dyDescent="0.25">
      <c r="A1668" s="1"/>
      <c r="B1668" s="10" t="s">
        <v>2715</v>
      </c>
      <c r="C1668" s="11"/>
      <c r="D1668" s="11" t="s">
        <v>2716</v>
      </c>
      <c r="E1668" s="12" t="s">
        <v>2717</v>
      </c>
      <c r="F1668" s="13">
        <v>41743</v>
      </c>
      <c r="G1668" s="14">
        <v>-20996.85</v>
      </c>
    </row>
    <row r="1669" spans="1:7" ht="25.5" x14ac:dyDescent="0.25">
      <c r="A1669" s="1"/>
      <c r="B1669" s="15" t="s">
        <v>2718</v>
      </c>
      <c r="C1669" s="16"/>
      <c r="D1669" s="16" t="s">
        <v>2719</v>
      </c>
      <c r="E1669" s="18" t="s">
        <v>2717</v>
      </c>
      <c r="F1669" s="17">
        <v>41743</v>
      </c>
      <c r="G1669" s="14">
        <v>-20996.85</v>
      </c>
    </row>
    <row r="1670" spans="1:7" ht="25.5" x14ac:dyDescent="0.25">
      <c r="A1670" s="1"/>
      <c r="B1670" s="15" t="s">
        <v>2747</v>
      </c>
      <c r="C1670" s="16"/>
      <c r="D1670" s="16" t="s">
        <v>2748</v>
      </c>
      <c r="E1670" s="18" t="s">
        <v>2749</v>
      </c>
      <c r="F1670" s="17">
        <v>41743</v>
      </c>
      <c r="G1670" s="14">
        <v>-400000</v>
      </c>
    </row>
    <row r="1671" spans="1:7" x14ac:dyDescent="0.25">
      <c r="A1671" s="1"/>
      <c r="B1671" s="15" t="s">
        <v>2750</v>
      </c>
      <c r="C1671" s="16"/>
      <c r="D1671" s="16" t="s">
        <v>2751</v>
      </c>
      <c r="E1671" s="18" t="s">
        <v>17906</v>
      </c>
      <c r="F1671" s="17">
        <v>41743</v>
      </c>
      <c r="G1671" s="14">
        <v>-363521.1</v>
      </c>
    </row>
    <row r="1672" spans="1:7" x14ac:dyDescent="0.25">
      <c r="A1672" s="1"/>
      <c r="B1672" s="15" t="s">
        <v>2750</v>
      </c>
      <c r="C1672" s="16"/>
      <c r="D1672" s="16" t="s">
        <v>2751</v>
      </c>
      <c r="E1672" s="18" t="s">
        <v>2751</v>
      </c>
      <c r="F1672" s="17">
        <v>41743</v>
      </c>
      <c r="G1672" s="14">
        <v>71707.09</v>
      </c>
    </row>
    <row r="1673" spans="1:7" ht="25.5" x14ac:dyDescent="0.25">
      <c r="A1673" s="1"/>
      <c r="B1673" s="15" t="s">
        <v>265</v>
      </c>
      <c r="C1673" s="16" t="s">
        <v>266</v>
      </c>
      <c r="D1673" s="16" t="s">
        <v>2689</v>
      </c>
      <c r="E1673" s="18" t="s">
        <v>20134</v>
      </c>
      <c r="F1673" s="17">
        <v>41743</v>
      </c>
      <c r="G1673" s="14">
        <v>-84960</v>
      </c>
    </row>
    <row r="1674" spans="1:7" ht="25.5" x14ac:dyDescent="0.25">
      <c r="A1674" s="1"/>
      <c r="B1674" s="15" t="s">
        <v>265</v>
      </c>
      <c r="C1674" s="16" t="s">
        <v>266</v>
      </c>
      <c r="D1674" s="16" t="s">
        <v>2687</v>
      </c>
      <c r="E1674" s="18" t="s">
        <v>20134</v>
      </c>
      <c r="F1674" s="17">
        <v>41743</v>
      </c>
      <c r="G1674" s="14">
        <v>-56640</v>
      </c>
    </row>
    <row r="1675" spans="1:7" ht="25.5" x14ac:dyDescent="0.25">
      <c r="A1675" s="1"/>
      <c r="B1675" s="15" t="s">
        <v>265</v>
      </c>
      <c r="C1675" s="16" t="s">
        <v>266</v>
      </c>
      <c r="D1675" s="16" t="s">
        <v>2688</v>
      </c>
      <c r="E1675" s="18" t="s">
        <v>20134</v>
      </c>
      <c r="F1675" s="17">
        <v>41743</v>
      </c>
      <c r="G1675" s="14">
        <v>-28320</v>
      </c>
    </row>
    <row r="1676" spans="1:7" ht="25.5" x14ac:dyDescent="0.25">
      <c r="A1676" s="1"/>
      <c r="B1676" s="15" t="s">
        <v>265</v>
      </c>
      <c r="C1676" s="16" t="s">
        <v>266</v>
      </c>
      <c r="D1676" s="16" t="s">
        <v>2690</v>
      </c>
      <c r="E1676" s="18" t="s">
        <v>20134</v>
      </c>
      <c r="F1676" s="17">
        <v>41743</v>
      </c>
      <c r="G1676" s="14">
        <v>-28320</v>
      </c>
    </row>
    <row r="1677" spans="1:7" ht="25.5" x14ac:dyDescent="0.25">
      <c r="A1677" s="1"/>
      <c r="B1677" s="15" t="s">
        <v>265</v>
      </c>
      <c r="C1677" s="16" t="s">
        <v>266</v>
      </c>
      <c r="D1677" s="16" t="s">
        <v>2691</v>
      </c>
      <c r="E1677" s="18" t="s">
        <v>20134</v>
      </c>
      <c r="F1677" s="17">
        <v>41743</v>
      </c>
      <c r="G1677" s="14">
        <v>-28320</v>
      </c>
    </row>
    <row r="1678" spans="1:7" ht="25.5" x14ac:dyDescent="0.25">
      <c r="A1678" s="1"/>
      <c r="B1678" s="15" t="s">
        <v>2774</v>
      </c>
      <c r="C1678" s="16"/>
      <c r="D1678" s="16" t="s">
        <v>2775</v>
      </c>
      <c r="E1678" s="18" t="s">
        <v>2776</v>
      </c>
      <c r="F1678" s="17">
        <v>41744</v>
      </c>
      <c r="G1678" s="14">
        <v>-81540.78</v>
      </c>
    </row>
    <row r="1679" spans="1:7" ht="25.5" x14ac:dyDescent="0.25">
      <c r="A1679" s="1"/>
      <c r="B1679" s="10" t="s">
        <v>2759</v>
      </c>
      <c r="C1679" s="11"/>
      <c r="D1679" s="11" t="s">
        <v>2760</v>
      </c>
      <c r="E1679" s="12" t="s">
        <v>2761</v>
      </c>
      <c r="F1679" s="13">
        <v>41744</v>
      </c>
      <c r="G1679" s="14">
        <v>-69589.56</v>
      </c>
    </row>
    <row r="1680" spans="1:7" ht="25.5" x14ac:dyDescent="0.25">
      <c r="A1680" s="1"/>
      <c r="B1680" s="10" t="s">
        <v>2765</v>
      </c>
      <c r="C1680" s="11"/>
      <c r="D1680" s="11" t="s">
        <v>2766</v>
      </c>
      <c r="E1680" s="12" t="s">
        <v>2767</v>
      </c>
      <c r="F1680" s="13">
        <v>41744</v>
      </c>
      <c r="G1680" s="14">
        <v>-68389.740000000005</v>
      </c>
    </row>
    <row r="1681" spans="1:7" ht="25.5" x14ac:dyDescent="0.25">
      <c r="A1681" s="1"/>
      <c r="B1681" s="15" t="s">
        <v>2768</v>
      </c>
      <c r="C1681" s="16"/>
      <c r="D1681" s="16" t="s">
        <v>2769</v>
      </c>
      <c r="E1681" s="18" t="s">
        <v>2770</v>
      </c>
      <c r="F1681" s="17">
        <v>41744</v>
      </c>
      <c r="G1681" s="14">
        <v>-63590.46</v>
      </c>
    </row>
    <row r="1682" spans="1:7" ht="25.5" x14ac:dyDescent="0.25">
      <c r="A1682" s="1"/>
      <c r="B1682" s="15" t="s">
        <v>2762</v>
      </c>
      <c r="C1682" s="16"/>
      <c r="D1682" s="16" t="s">
        <v>2763</v>
      </c>
      <c r="E1682" s="18" t="s">
        <v>2764</v>
      </c>
      <c r="F1682" s="17">
        <v>41744</v>
      </c>
      <c r="G1682" s="14">
        <v>-62390.64</v>
      </c>
    </row>
    <row r="1683" spans="1:7" ht="25.5" x14ac:dyDescent="0.25">
      <c r="A1683" s="1"/>
      <c r="B1683" s="15" t="s">
        <v>2771</v>
      </c>
      <c r="C1683" s="16"/>
      <c r="D1683" s="16" t="s">
        <v>2772</v>
      </c>
      <c r="E1683" s="18" t="s">
        <v>2773</v>
      </c>
      <c r="F1683" s="17">
        <v>41744</v>
      </c>
      <c r="G1683" s="14">
        <v>-40770.39</v>
      </c>
    </row>
    <row r="1684" spans="1:7" x14ac:dyDescent="0.25">
      <c r="A1684" s="1"/>
      <c r="B1684" s="15" t="s">
        <v>2788</v>
      </c>
      <c r="C1684" s="16"/>
      <c r="D1684" s="16" t="s">
        <v>2789</v>
      </c>
      <c r="E1684" s="18" t="s">
        <v>16883</v>
      </c>
      <c r="F1684" s="17">
        <v>41744</v>
      </c>
      <c r="G1684" s="14">
        <v>-1389049.77</v>
      </c>
    </row>
    <row r="1685" spans="1:7" x14ac:dyDescent="0.25">
      <c r="A1685" s="1"/>
      <c r="B1685" s="10" t="s">
        <v>2777</v>
      </c>
      <c r="C1685" s="11"/>
      <c r="D1685" s="11" t="s">
        <v>2778</v>
      </c>
      <c r="E1685" s="12" t="s">
        <v>9145</v>
      </c>
      <c r="F1685" s="13">
        <v>41744</v>
      </c>
      <c r="G1685" s="14">
        <v>-545394.31999999995</v>
      </c>
    </row>
    <row r="1686" spans="1:7" x14ac:dyDescent="0.25">
      <c r="A1686" s="1"/>
      <c r="B1686" s="15" t="s">
        <v>2786</v>
      </c>
      <c r="C1686" s="16"/>
      <c r="D1686" s="16" t="s">
        <v>2787</v>
      </c>
      <c r="E1686" s="18" t="s">
        <v>19430</v>
      </c>
      <c r="F1686" s="17">
        <v>41744</v>
      </c>
      <c r="G1686" s="14">
        <v>-540000</v>
      </c>
    </row>
    <row r="1687" spans="1:7" x14ac:dyDescent="0.25">
      <c r="A1687" s="1"/>
      <c r="B1687" s="15" t="s">
        <v>2783</v>
      </c>
      <c r="C1687" s="16"/>
      <c r="D1687" s="16" t="s">
        <v>2784</v>
      </c>
      <c r="E1687" s="18" t="s">
        <v>19430</v>
      </c>
      <c r="F1687" s="17">
        <v>41744</v>
      </c>
      <c r="G1687" s="14">
        <v>-237600</v>
      </c>
    </row>
    <row r="1688" spans="1:7" x14ac:dyDescent="0.25">
      <c r="A1688" s="1"/>
      <c r="B1688" s="15" t="s">
        <v>2779</v>
      </c>
      <c r="C1688" s="16"/>
      <c r="D1688" s="16" t="s">
        <v>2780</v>
      </c>
      <c r="E1688" s="18" t="s">
        <v>19430</v>
      </c>
      <c r="F1688" s="17">
        <v>41744</v>
      </c>
      <c r="G1688" s="14">
        <v>-118800</v>
      </c>
    </row>
    <row r="1689" spans="1:7" x14ac:dyDescent="0.25">
      <c r="A1689" s="1"/>
      <c r="B1689" s="10" t="s">
        <v>2781</v>
      </c>
      <c r="C1689" s="11"/>
      <c r="D1689" s="11" t="s">
        <v>2782</v>
      </c>
      <c r="E1689" s="12" t="s">
        <v>19490</v>
      </c>
      <c r="F1689" s="13">
        <v>41744</v>
      </c>
      <c r="G1689" s="14">
        <v>-118800</v>
      </c>
    </row>
    <row r="1690" spans="1:7" x14ac:dyDescent="0.25">
      <c r="A1690" s="1"/>
      <c r="B1690" s="10" t="s">
        <v>2777</v>
      </c>
      <c r="C1690" s="11"/>
      <c r="D1690" s="11" t="s">
        <v>2778</v>
      </c>
      <c r="E1690" s="12" t="s">
        <v>2778</v>
      </c>
      <c r="F1690" s="13">
        <v>41744</v>
      </c>
      <c r="G1690" s="14">
        <v>109078.86</v>
      </c>
    </row>
    <row r="1691" spans="1:7" x14ac:dyDescent="0.25">
      <c r="A1691" s="1"/>
      <c r="B1691" s="10" t="s">
        <v>2788</v>
      </c>
      <c r="C1691" s="11"/>
      <c r="D1691" s="11" t="s">
        <v>2789</v>
      </c>
      <c r="E1691" s="12" t="s">
        <v>2789</v>
      </c>
      <c r="F1691" s="13">
        <v>41744</v>
      </c>
      <c r="G1691" s="14">
        <v>277809.95</v>
      </c>
    </row>
    <row r="1692" spans="1:7" x14ac:dyDescent="0.25">
      <c r="A1692" s="1"/>
      <c r="B1692" s="10" t="s">
        <v>2752</v>
      </c>
      <c r="C1692" s="11" t="s">
        <v>2753</v>
      </c>
      <c r="D1692" s="11" t="s">
        <v>2754</v>
      </c>
      <c r="E1692" s="12" t="s">
        <v>16883</v>
      </c>
      <c r="F1692" s="13">
        <v>41744</v>
      </c>
      <c r="G1692" s="14">
        <v>-933716.37</v>
      </c>
    </row>
    <row r="1693" spans="1:7" ht="25.5" x14ac:dyDescent="0.25">
      <c r="A1693" s="1"/>
      <c r="B1693" s="10" t="s">
        <v>265</v>
      </c>
      <c r="C1693" s="11" t="s">
        <v>266</v>
      </c>
      <c r="D1693" s="11" t="s">
        <v>2755</v>
      </c>
      <c r="E1693" s="12" t="s">
        <v>20135</v>
      </c>
      <c r="F1693" s="13">
        <v>41744</v>
      </c>
      <c r="G1693" s="14">
        <v>-56640</v>
      </c>
    </row>
    <row r="1694" spans="1:7" ht="25.5" x14ac:dyDescent="0.25">
      <c r="A1694" s="1"/>
      <c r="B1694" s="10" t="s">
        <v>265</v>
      </c>
      <c r="C1694" s="11" t="s">
        <v>266</v>
      </c>
      <c r="D1694" s="11" t="s">
        <v>2756</v>
      </c>
      <c r="E1694" s="12" t="s">
        <v>20135</v>
      </c>
      <c r="F1694" s="13">
        <v>41744</v>
      </c>
      <c r="G1694" s="14">
        <v>-56640</v>
      </c>
    </row>
    <row r="1695" spans="1:7" ht="25.5" x14ac:dyDescent="0.25">
      <c r="A1695" s="1"/>
      <c r="B1695" s="15" t="s">
        <v>265</v>
      </c>
      <c r="C1695" s="16" t="s">
        <v>266</v>
      </c>
      <c r="D1695" s="16" t="s">
        <v>2757</v>
      </c>
      <c r="E1695" s="18" t="s">
        <v>20135</v>
      </c>
      <c r="F1695" s="17">
        <v>41744</v>
      </c>
      <c r="G1695" s="14">
        <v>-56640</v>
      </c>
    </row>
    <row r="1696" spans="1:7" ht="25.5" x14ac:dyDescent="0.25">
      <c r="A1696" s="1"/>
      <c r="B1696" s="15" t="s">
        <v>265</v>
      </c>
      <c r="C1696" s="16" t="s">
        <v>266</v>
      </c>
      <c r="D1696" s="16" t="s">
        <v>2758</v>
      </c>
      <c r="E1696" s="18" t="s">
        <v>20135</v>
      </c>
      <c r="F1696" s="17">
        <v>41744</v>
      </c>
      <c r="G1696" s="14">
        <v>-28320</v>
      </c>
    </row>
    <row r="1697" spans="1:7" x14ac:dyDescent="0.25">
      <c r="A1697" s="1"/>
      <c r="B1697" s="10" t="s">
        <v>2752</v>
      </c>
      <c r="C1697" s="11" t="s">
        <v>2753</v>
      </c>
      <c r="D1697" s="11" t="s">
        <v>2754</v>
      </c>
      <c r="E1697" s="12" t="s">
        <v>2754</v>
      </c>
      <c r="F1697" s="13">
        <v>41744</v>
      </c>
      <c r="G1697" s="14">
        <v>203158.63</v>
      </c>
    </row>
    <row r="1698" spans="1:7" x14ac:dyDescent="0.25">
      <c r="A1698" s="1"/>
      <c r="B1698" s="10" t="s">
        <v>2790</v>
      </c>
      <c r="C1698" s="11"/>
      <c r="D1698" s="11" t="s">
        <v>2791</v>
      </c>
      <c r="E1698" s="12" t="s">
        <v>16632</v>
      </c>
      <c r="F1698" s="13">
        <v>41745</v>
      </c>
      <c r="G1698" s="14">
        <v>-23600</v>
      </c>
    </row>
    <row r="1699" spans="1:7" ht="25.5" x14ac:dyDescent="0.25">
      <c r="A1699" s="1"/>
      <c r="B1699" s="10" t="s">
        <v>2800</v>
      </c>
      <c r="C1699" s="11"/>
      <c r="D1699" s="11" t="s">
        <v>2801</v>
      </c>
      <c r="E1699" s="12" t="s">
        <v>2802</v>
      </c>
      <c r="F1699" s="13">
        <v>41745</v>
      </c>
      <c r="G1699" s="14">
        <v>-68389.740000000005</v>
      </c>
    </row>
    <row r="1700" spans="1:7" ht="25.5" x14ac:dyDescent="0.25">
      <c r="A1700" s="1"/>
      <c r="B1700" s="10" t="s">
        <v>2611</v>
      </c>
      <c r="C1700" s="11"/>
      <c r="D1700" s="11" t="s">
        <v>2798</v>
      </c>
      <c r="E1700" s="12" t="s">
        <v>2799</v>
      </c>
      <c r="F1700" s="13">
        <v>41745</v>
      </c>
      <c r="G1700" s="14">
        <v>-64790.28</v>
      </c>
    </row>
    <row r="1701" spans="1:7" ht="25.5" x14ac:dyDescent="0.25">
      <c r="A1701" s="1"/>
      <c r="B1701" s="10" t="s">
        <v>2806</v>
      </c>
      <c r="C1701" s="11"/>
      <c r="D1701" s="11" t="s">
        <v>2807</v>
      </c>
      <c r="E1701" s="12" t="s">
        <v>2808</v>
      </c>
      <c r="F1701" s="13">
        <v>41745</v>
      </c>
      <c r="G1701" s="14">
        <v>-47202.84</v>
      </c>
    </row>
    <row r="1702" spans="1:7" ht="25.5" x14ac:dyDescent="0.25">
      <c r="A1702" s="1"/>
      <c r="B1702" s="10" t="s">
        <v>2830</v>
      </c>
      <c r="C1702" s="11"/>
      <c r="D1702" s="11" t="s">
        <v>2831</v>
      </c>
      <c r="E1702" s="12" t="s">
        <v>2832</v>
      </c>
      <c r="F1702" s="13">
        <v>41745</v>
      </c>
      <c r="G1702" s="14">
        <v>-40770.39</v>
      </c>
    </row>
    <row r="1703" spans="1:7" ht="25.5" x14ac:dyDescent="0.25">
      <c r="A1703" s="1"/>
      <c r="B1703" s="10" t="s">
        <v>1413</v>
      </c>
      <c r="C1703" s="11"/>
      <c r="D1703" s="11" t="s">
        <v>2796</v>
      </c>
      <c r="E1703" s="12" t="s">
        <v>2797</v>
      </c>
      <c r="F1703" s="13">
        <v>41745</v>
      </c>
      <c r="G1703" s="14">
        <v>-40000</v>
      </c>
    </row>
    <row r="1704" spans="1:7" ht="25.5" x14ac:dyDescent="0.25">
      <c r="A1704" s="1"/>
      <c r="B1704" s="10" t="s">
        <v>2812</v>
      </c>
      <c r="C1704" s="11"/>
      <c r="D1704" s="11" t="s">
        <v>2813</v>
      </c>
      <c r="E1704" s="12" t="s">
        <v>2814</v>
      </c>
      <c r="F1704" s="13">
        <v>41745</v>
      </c>
      <c r="G1704" s="14">
        <v>-34794.78</v>
      </c>
    </row>
    <row r="1705" spans="1:7" ht="25.5" x14ac:dyDescent="0.25">
      <c r="A1705" s="1"/>
      <c r="B1705" s="10" t="s">
        <v>2821</v>
      </c>
      <c r="C1705" s="11"/>
      <c r="D1705" s="11" t="s">
        <v>2822</v>
      </c>
      <c r="E1705" s="12" t="s">
        <v>2823</v>
      </c>
      <c r="F1705" s="13">
        <v>41745</v>
      </c>
      <c r="G1705" s="14">
        <v>-34794.78</v>
      </c>
    </row>
    <row r="1706" spans="1:7" ht="25.5" x14ac:dyDescent="0.25">
      <c r="A1706" s="1"/>
      <c r="B1706" s="10" t="s">
        <v>2793</v>
      </c>
      <c r="C1706" s="11"/>
      <c r="D1706" s="11" t="s">
        <v>2794</v>
      </c>
      <c r="E1706" s="12" t="s">
        <v>2795</v>
      </c>
      <c r="F1706" s="13">
        <v>41745</v>
      </c>
      <c r="G1706" s="14">
        <v>-34194.870000000003</v>
      </c>
    </row>
    <row r="1707" spans="1:7" ht="25.5" x14ac:dyDescent="0.25">
      <c r="A1707" s="1"/>
      <c r="B1707" s="15" t="s">
        <v>2824</v>
      </c>
      <c r="C1707" s="16"/>
      <c r="D1707" s="16" t="s">
        <v>2825</v>
      </c>
      <c r="E1707" s="18" t="s">
        <v>2826</v>
      </c>
      <c r="F1707" s="17">
        <v>41745</v>
      </c>
      <c r="G1707" s="14">
        <v>-34194.870000000003</v>
      </c>
    </row>
    <row r="1708" spans="1:7" ht="25.5" x14ac:dyDescent="0.25">
      <c r="A1708" s="1"/>
      <c r="B1708" s="10" t="s">
        <v>2842</v>
      </c>
      <c r="C1708" s="11"/>
      <c r="D1708" s="11" t="s">
        <v>2843</v>
      </c>
      <c r="E1708" s="12" t="s">
        <v>2844</v>
      </c>
      <c r="F1708" s="13">
        <v>41745</v>
      </c>
      <c r="G1708" s="14">
        <v>-34194.870000000003</v>
      </c>
    </row>
    <row r="1709" spans="1:7" ht="25.5" x14ac:dyDescent="0.25">
      <c r="A1709" s="1"/>
      <c r="B1709" s="10" t="s">
        <v>2815</v>
      </c>
      <c r="C1709" s="11"/>
      <c r="D1709" s="11" t="s">
        <v>2816</v>
      </c>
      <c r="E1709" s="12" t="s">
        <v>2817</v>
      </c>
      <c r="F1709" s="13">
        <v>41745</v>
      </c>
      <c r="G1709" s="14">
        <v>-32395.14</v>
      </c>
    </row>
    <row r="1710" spans="1:7" ht="25.5" x14ac:dyDescent="0.25">
      <c r="A1710" s="1"/>
      <c r="B1710" s="15" t="s">
        <v>2836</v>
      </c>
      <c r="C1710" s="16"/>
      <c r="D1710" s="16" t="s">
        <v>2837</v>
      </c>
      <c r="E1710" s="18" t="s">
        <v>2838</v>
      </c>
      <c r="F1710" s="17">
        <v>41745</v>
      </c>
      <c r="G1710" s="14">
        <v>-29395.59</v>
      </c>
    </row>
    <row r="1711" spans="1:7" ht="25.5" x14ac:dyDescent="0.25">
      <c r="A1711" s="1"/>
      <c r="B1711" s="10" t="s">
        <v>2839</v>
      </c>
      <c r="C1711" s="11"/>
      <c r="D1711" s="11" t="s">
        <v>2840</v>
      </c>
      <c r="E1711" s="12" t="s">
        <v>2841</v>
      </c>
      <c r="F1711" s="13">
        <v>41745</v>
      </c>
      <c r="G1711" s="14">
        <v>-25196.22</v>
      </c>
    </row>
    <row r="1712" spans="1:7" ht="25.5" x14ac:dyDescent="0.25">
      <c r="A1712" s="1"/>
      <c r="B1712" s="10" t="s">
        <v>2827</v>
      </c>
      <c r="C1712" s="11"/>
      <c r="D1712" s="11" t="s">
        <v>2828</v>
      </c>
      <c r="E1712" s="12" t="s">
        <v>2829</v>
      </c>
      <c r="F1712" s="13">
        <v>41745</v>
      </c>
      <c r="G1712" s="14">
        <v>-25034.45</v>
      </c>
    </row>
    <row r="1713" spans="1:7" ht="25.5" x14ac:dyDescent="0.25">
      <c r="A1713" s="1"/>
      <c r="B1713" s="10" t="s">
        <v>2809</v>
      </c>
      <c r="C1713" s="11"/>
      <c r="D1713" s="11" t="s">
        <v>2810</v>
      </c>
      <c r="E1713" s="12" t="s">
        <v>2811</v>
      </c>
      <c r="F1713" s="13">
        <v>41745</v>
      </c>
      <c r="G1713" s="14">
        <v>-23601.42</v>
      </c>
    </row>
    <row r="1714" spans="1:7" ht="25.5" x14ac:dyDescent="0.25">
      <c r="A1714" s="1"/>
      <c r="B1714" s="10" t="s">
        <v>2803</v>
      </c>
      <c r="C1714" s="11"/>
      <c r="D1714" s="11" t="s">
        <v>2804</v>
      </c>
      <c r="E1714" s="12" t="s">
        <v>2805</v>
      </c>
      <c r="F1714" s="13">
        <v>41745</v>
      </c>
      <c r="G1714" s="14">
        <v>-22359.24</v>
      </c>
    </row>
    <row r="1715" spans="1:7" ht="25.5" x14ac:dyDescent="0.25">
      <c r="A1715" s="1"/>
      <c r="B1715" s="10" t="s">
        <v>2833</v>
      </c>
      <c r="C1715" s="11"/>
      <c r="D1715" s="11" t="s">
        <v>2834</v>
      </c>
      <c r="E1715" s="12" t="s">
        <v>2835</v>
      </c>
      <c r="F1715" s="13">
        <v>41745</v>
      </c>
      <c r="G1715" s="14">
        <v>-20996.85</v>
      </c>
    </row>
    <row r="1716" spans="1:7" ht="25.5" x14ac:dyDescent="0.25">
      <c r="A1716" s="1"/>
      <c r="B1716" s="10" t="s">
        <v>2818</v>
      </c>
      <c r="C1716" s="11"/>
      <c r="D1716" s="11" t="s">
        <v>2819</v>
      </c>
      <c r="E1716" s="12" t="s">
        <v>2820</v>
      </c>
      <c r="F1716" s="13">
        <v>41745</v>
      </c>
      <c r="G1716" s="14">
        <v>-20396.939999999999</v>
      </c>
    </row>
    <row r="1717" spans="1:7" x14ac:dyDescent="0.25">
      <c r="A1717" s="1"/>
      <c r="B1717" s="15" t="s">
        <v>1260</v>
      </c>
      <c r="C1717" s="16" t="s">
        <v>1261</v>
      </c>
      <c r="D1717" s="16" t="s">
        <v>2792</v>
      </c>
      <c r="E1717" s="18" t="s">
        <v>17813</v>
      </c>
      <c r="F1717" s="17">
        <v>41745</v>
      </c>
      <c r="G1717" s="14">
        <v>-162640</v>
      </c>
    </row>
    <row r="1718" spans="1:7" ht="25.5" x14ac:dyDescent="0.25">
      <c r="A1718" s="1"/>
      <c r="B1718" s="10" t="s">
        <v>2852</v>
      </c>
      <c r="C1718" s="11"/>
      <c r="D1718" s="11" t="s">
        <v>2853</v>
      </c>
      <c r="E1718" s="12" t="s">
        <v>2854</v>
      </c>
      <c r="F1718" s="13">
        <v>41746</v>
      </c>
      <c r="G1718" s="14">
        <v>-40770.39</v>
      </c>
    </row>
    <row r="1719" spans="1:7" ht="25.5" x14ac:dyDescent="0.25">
      <c r="A1719" s="1"/>
      <c r="B1719" s="10" t="s">
        <v>2848</v>
      </c>
      <c r="C1719" s="11"/>
      <c r="D1719" s="11" t="s">
        <v>2843</v>
      </c>
      <c r="E1719" s="12" t="s">
        <v>2849</v>
      </c>
      <c r="F1719" s="13">
        <v>41746</v>
      </c>
      <c r="G1719" s="14">
        <v>-26333.58</v>
      </c>
    </row>
    <row r="1720" spans="1:7" ht="25.5" x14ac:dyDescent="0.25">
      <c r="A1720" s="1"/>
      <c r="B1720" s="10" t="s">
        <v>2855</v>
      </c>
      <c r="C1720" s="11"/>
      <c r="D1720" s="11" t="s">
        <v>2856</v>
      </c>
      <c r="E1720" s="12" t="s">
        <v>2857</v>
      </c>
      <c r="F1720" s="13">
        <v>41746</v>
      </c>
      <c r="G1720" s="14">
        <v>-22773.3</v>
      </c>
    </row>
    <row r="1721" spans="1:7" ht="25.5" x14ac:dyDescent="0.25">
      <c r="A1721" s="1"/>
      <c r="B1721" s="10" t="s">
        <v>2850</v>
      </c>
      <c r="C1721" s="11"/>
      <c r="D1721" s="11" t="s">
        <v>2851</v>
      </c>
      <c r="E1721" s="12" t="s">
        <v>2849</v>
      </c>
      <c r="F1721" s="13">
        <v>41746</v>
      </c>
      <c r="G1721" s="14">
        <v>-21945.18</v>
      </c>
    </row>
    <row r="1722" spans="1:7" x14ac:dyDescent="0.25">
      <c r="A1722" s="1"/>
      <c r="B1722" s="15" t="s">
        <v>2845</v>
      </c>
      <c r="C1722" s="16" t="s">
        <v>2846</v>
      </c>
      <c r="D1722" s="16" t="s">
        <v>2847</v>
      </c>
      <c r="E1722" s="18" t="s">
        <v>18018</v>
      </c>
      <c r="F1722" s="17">
        <v>41746</v>
      </c>
      <c r="G1722" s="14">
        <v>-30000</v>
      </c>
    </row>
    <row r="1723" spans="1:7" ht="25.5" x14ac:dyDescent="0.25">
      <c r="A1723" s="1"/>
      <c r="B1723" s="15" t="s">
        <v>2385</v>
      </c>
      <c r="C1723" s="16" t="s">
        <v>2386</v>
      </c>
      <c r="D1723" s="16" t="s">
        <v>1997</v>
      </c>
      <c r="E1723" s="18" t="s">
        <v>16521</v>
      </c>
      <c r="F1723" s="17">
        <v>41750</v>
      </c>
      <c r="G1723" s="14">
        <v>-35400</v>
      </c>
    </row>
    <row r="1724" spans="1:7" x14ac:dyDescent="0.25">
      <c r="A1724" s="1"/>
      <c r="B1724" s="10" t="s">
        <v>2858</v>
      </c>
      <c r="C1724" s="11"/>
      <c r="D1724" s="11" t="s">
        <v>2859</v>
      </c>
      <c r="E1724" s="12" t="s">
        <v>364</v>
      </c>
      <c r="F1724" s="13">
        <v>41751</v>
      </c>
      <c r="G1724" s="14">
        <v>-75000</v>
      </c>
    </row>
    <row r="1725" spans="1:7" x14ac:dyDescent="0.25">
      <c r="A1725" s="1"/>
      <c r="B1725" s="10" t="s">
        <v>2447</v>
      </c>
      <c r="C1725" s="11"/>
      <c r="D1725" s="11" t="s">
        <v>2860</v>
      </c>
      <c r="E1725" s="12" t="s">
        <v>19307</v>
      </c>
      <c r="F1725" s="13">
        <v>41751</v>
      </c>
      <c r="G1725" s="14">
        <v>-118000</v>
      </c>
    </row>
    <row r="1726" spans="1:7" x14ac:dyDescent="0.25">
      <c r="A1726" s="1"/>
      <c r="B1726" s="10" t="s">
        <v>1908</v>
      </c>
      <c r="C1726" s="11"/>
      <c r="D1726" s="11" t="s">
        <v>2863</v>
      </c>
      <c r="E1726" s="12" t="s">
        <v>19830</v>
      </c>
      <c r="F1726" s="13">
        <v>41751</v>
      </c>
      <c r="G1726" s="14">
        <v>-25000</v>
      </c>
    </row>
    <row r="1727" spans="1:7" x14ac:dyDescent="0.25">
      <c r="A1727" s="1"/>
      <c r="B1727" s="10" t="s">
        <v>2861</v>
      </c>
      <c r="C1727" s="11"/>
      <c r="D1727" s="11" t="s">
        <v>2862</v>
      </c>
      <c r="E1727" s="12" t="s">
        <v>19466</v>
      </c>
      <c r="F1727" s="13">
        <v>41751</v>
      </c>
      <c r="G1727" s="14">
        <v>-19470</v>
      </c>
    </row>
    <row r="1728" spans="1:7" ht="25.5" x14ac:dyDescent="0.25">
      <c r="A1728" s="1"/>
      <c r="B1728" s="15" t="s">
        <v>2864</v>
      </c>
      <c r="C1728" s="16"/>
      <c r="D1728" s="16" t="s">
        <v>2865</v>
      </c>
      <c r="E1728" s="18" t="s">
        <v>2866</v>
      </c>
      <c r="F1728" s="17">
        <v>41752</v>
      </c>
      <c r="G1728" s="14">
        <v>-34194.870000000003</v>
      </c>
    </row>
    <row r="1729" spans="1:7" ht="25.5" x14ac:dyDescent="0.25">
      <c r="A1729" s="1"/>
      <c r="B1729" s="10" t="s">
        <v>2867</v>
      </c>
      <c r="C1729" s="11"/>
      <c r="D1729" s="11" t="s">
        <v>2868</v>
      </c>
      <c r="E1729" s="12" t="s">
        <v>2866</v>
      </c>
      <c r="F1729" s="13">
        <v>41752</v>
      </c>
      <c r="G1729" s="14">
        <v>-34194.870000000003</v>
      </c>
    </row>
    <row r="1730" spans="1:7" ht="25.5" x14ac:dyDescent="0.25">
      <c r="A1730" s="1"/>
      <c r="B1730" s="10" t="s">
        <v>2869</v>
      </c>
      <c r="C1730" s="11"/>
      <c r="D1730" s="11" t="s">
        <v>2870</v>
      </c>
      <c r="E1730" s="12" t="s">
        <v>2871</v>
      </c>
      <c r="F1730" s="13">
        <v>41752</v>
      </c>
      <c r="G1730" s="14">
        <v>-20996.85</v>
      </c>
    </row>
    <row r="1731" spans="1:7" x14ac:dyDescent="0.25">
      <c r="A1731" s="1"/>
      <c r="B1731" s="10" t="s">
        <v>702</v>
      </c>
      <c r="C1731" s="11"/>
      <c r="D1731" s="11" t="s">
        <v>2872</v>
      </c>
      <c r="E1731" s="12" t="s">
        <v>19368</v>
      </c>
      <c r="F1731" s="13">
        <v>41752</v>
      </c>
      <c r="G1731" s="14">
        <v>-100000</v>
      </c>
    </row>
    <row r="1732" spans="1:7" x14ac:dyDescent="0.25">
      <c r="A1732" s="1"/>
      <c r="B1732" s="10" t="s">
        <v>702</v>
      </c>
      <c r="C1732" s="11"/>
      <c r="D1732" s="11" t="s">
        <v>2873</v>
      </c>
      <c r="E1732" s="12" t="s">
        <v>19369</v>
      </c>
      <c r="F1732" s="13">
        <v>41752</v>
      </c>
      <c r="G1732" s="14">
        <v>-100000</v>
      </c>
    </row>
    <row r="1733" spans="1:7" x14ac:dyDescent="0.25">
      <c r="A1733" s="1"/>
      <c r="B1733" s="10" t="s">
        <v>2874</v>
      </c>
      <c r="C1733" s="11"/>
      <c r="D1733" s="11" t="s">
        <v>2875</v>
      </c>
      <c r="E1733" s="12" t="s">
        <v>19616</v>
      </c>
      <c r="F1733" s="13">
        <v>41753</v>
      </c>
      <c r="G1733" s="14">
        <v>-119340</v>
      </c>
    </row>
    <row r="1734" spans="1:7" ht="25.5" x14ac:dyDescent="0.25">
      <c r="A1734" s="1"/>
      <c r="B1734" s="10" t="s">
        <v>2876</v>
      </c>
      <c r="C1734" s="11"/>
      <c r="D1734" s="11" t="s">
        <v>2877</v>
      </c>
      <c r="E1734" s="12" t="s">
        <v>16521</v>
      </c>
      <c r="F1734" s="13">
        <v>41754</v>
      </c>
      <c r="G1734" s="14">
        <v>-11800</v>
      </c>
    </row>
    <row r="1735" spans="1:7" ht="25.5" x14ac:dyDescent="0.25">
      <c r="A1735" s="1"/>
      <c r="B1735" s="15" t="s">
        <v>2878</v>
      </c>
      <c r="C1735" s="16"/>
      <c r="D1735" s="16" t="s">
        <v>2879</v>
      </c>
      <c r="E1735" s="18" t="s">
        <v>2880</v>
      </c>
      <c r="F1735" s="17">
        <v>41754</v>
      </c>
      <c r="G1735" s="14">
        <v>-68389.740000000005</v>
      </c>
    </row>
    <row r="1736" spans="1:7" ht="25.5" x14ac:dyDescent="0.25">
      <c r="A1736" s="1"/>
      <c r="B1736" s="10" t="s">
        <v>2885</v>
      </c>
      <c r="C1736" s="11"/>
      <c r="D1736" s="11" t="s">
        <v>2879</v>
      </c>
      <c r="E1736" s="12" t="s">
        <v>2886</v>
      </c>
      <c r="F1736" s="13">
        <v>41754</v>
      </c>
      <c r="G1736" s="14">
        <v>-34194.870000000003</v>
      </c>
    </row>
    <row r="1737" spans="1:7" ht="25.5" x14ac:dyDescent="0.25">
      <c r="A1737" s="1"/>
      <c r="B1737" s="10" t="s">
        <v>2883</v>
      </c>
      <c r="C1737" s="11"/>
      <c r="D1737" s="11" t="s">
        <v>2879</v>
      </c>
      <c r="E1737" s="12" t="s">
        <v>2884</v>
      </c>
      <c r="F1737" s="13">
        <v>41754</v>
      </c>
      <c r="G1737" s="14">
        <v>-28321.02</v>
      </c>
    </row>
    <row r="1738" spans="1:7" ht="25.5" x14ac:dyDescent="0.25">
      <c r="A1738" s="1"/>
      <c r="B1738" s="15" t="s">
        <v>2881</v>
      </c>
      <c r="C1738" s="16"/>
      <c r="D1738" s="16" t="s">
        <v>2879</v>
      </c>
      <c r="E1738" s="18" t="s">
        <v>2882</v>
      </c>
      <c r="F1738" s="17">
        <v>41754</v>
      </c>
      <c r="G1738" s="14">
        <v>-22773.3</v>
      </c>
    </row>
    <row r="1739" spans="1:7" x14ac:dyDescent="0.25">
      <c r="A1739" s="1"/>
      <c r="B1739" s="10" t="s">
        <v>2887</v>
      </c>
      <c r="C1739" s="11" t="s">
        <v>2888</v>
      </c>
      <c r="D1739" s="11" t="s">
        <v>2889</v>
      </c>
      <c r="E1739" s="12" t="s">
        <v>17276</v>
      </c>
      <c r="F1739" s="13">
        <v>41757</v>
      </c>
      <c r="G1739" s="14">
        <v>-329810</v>
      </c>
    </row>
    <row r="1740" spans="1:7" x14ac:dyDescent="0.25">
      <c r="A1740" s="1"/>
      <c r="B1740" s="10" t="s">
        <v>2899</v>
      </c>
      <c r="C1740" s="11"/>
      <c r="D1740" s="11" t="s">
        <v>2900</v>
      </c>
      <c r="E1740" s="12" t="s">
        <v>19580</v>
      </c>
      <c r="F1740" s="13">
        <v>41758</v>
      </c>
      <c r="G1740" s="14">
        <v>-38940</v>
      </c>
    </row>
    <row r="1741" spans="1:7" x14ac:dyDescent="0.25">
      <c r="A1741" s="1"/>
      <c r="B1741" s="10" t="s">
        <v>2145</v>
      </c>
      <c r="C1741" s="11"/>
      <c r="D1741" s="11" t="s">
        <v>2901</v>
      </c>
      <c r="E1741" s="12" t="s">
        <v>19951</v>
      </c>
      <c r="F1741" s="13">
        <v>41758</v>
      </c>
      <c r="G1741" s="14">
        <v>-2950</v>
      </c>
    </row>
    <row r="1742" spans="1:7" ht="25.5" x14ac:dyDescent="0.25">
      <c r="A1742" s="1"/>
      <c r="B1742" s="10" t="s">
        <v>2540</v>
      </c>
      <c r="C1742" s="11" t="s">
        <v>2541</v>
      </c>
      <c r="D1742" s="11" t="s">
        <v>2898</v>
      </c>
      <c r="E1742" s="12" t="s">
        <v>18788</v>
      </c>
      <c r="F1742" s="13">
        <v>41758</v>
      </c>
      <c r="G1742" s="14">
        <v>-248685</v>
      </c>
    </row>
    <row r="1743" spans="1:7" ht="25.5" x14ac:dyDescent="0.25">
      <c r="A1743" s="1"/>
      <c r="B1743" s="10" t="s">
        <v>2540</v>
      </c>
      <c r="C1743" s="11" t="s">
        <v>2541</v>
      </c>
      <c r="D1743" s="11" t="s">
        <v>2895</v>
      </c>
      <c r="E1743" s="12" t="s">
        <v>18788</v>
      </c>
      <c r="F1743" s="13">
        <v>41758</v>
      </c>
      <c r="G1743" s="14">
        <v>-235563.4</v>
      </c>
    </row>
    <row r="1744" spans="1:7" ht="25.5" x14ac:dyDescent="0.25">
      <c r="A1744" s="1"/>
      <c r="B1744" s="10" t="s">
        <v>2540</v>
      </c>
      <c r="C1744" s="11" t="s">
        <v>2541</v>
      </c>
      <c r="D1744" s="11" t="s">
        <v>2897</v>
      </c>
      <c r="E1744" s="12" t="s">
        <v>18788</v>
      </c>
      <c r="F1744" s="13">
        <v>41758</v>
      </c>
      <c r="G1744" s="14">
        <v>-234820</v>
      </c>
    </row>
    <row r="1745" spans="1:7" x14ac:dyDescent="0.25">
      <c r="A1745" s="1"/>
      <c r="B1745" s="10" t="s">
        <v>2890</v>
      </c>
      <c r="C1745" s="11" t="s">
        <v>2891</v>
      </c>
      <c r="D1745" s="11" t="s">
        <v>2892</v>
      </c>
      <c r="E1745" s="12" t="s">
        <v>2893</v>
      </c>
      <c r="F1745" s="13">
        <v>41758</v>
      </c>
      <c r="G1745" s="14">
        <v>-221427.25</v>
      </c>
    </row>
    <row r="1746" spans="1:7" ht="25.5" x14ac:dyDescent="0.25">
      <c r="A1746" s="1"/>
      <c r="B1746" s="10" t="s">
        <v>2540</v>
      </c>
      <c r="C1746" s="11" t="s">
        <v>2541</v>
      </c>
      <c r="D1746" s="11" t="s">
        <v>2894</v>
      </c>
      <c r="E1746" s="12" t="s">
        <v>18788</v>
      </c>
      <c r="F1746" s="13">
        <v>41758</v>
      </c>
      <c r="G1746" s="14">
        <v>-214701</v>
      </c>
    </row>
    <row r="1747" spans="1:7" ht="25.5" x14ac:dyDescent="0.25">
      <c r="A1747" s="1"/>
      <c r="B1747" s="10" t="s">
        <v>2540</v>
      </c>
      <c r="C1747" s="11" t="s">
        <v>2541</v>
      </c>
      <c r="D1747" s="11" t="s">
        <v>2896</v>
      </c>
      <c r="E1747" s="12" t="s">
        <v>18788</v>
      </c>
      <c r="F1747" s="13">
        <v>41758</v>
      </c>
      <c r="G1747" s="14">
        <v>-212046</v>
      </c>
    </row>
    <row r="1748" spans="1:7" ht="25.5" x14ac:dyDescent="0.25">
      <c r="A1748" s="1"/>
      <c r="B1748" s="15" t="s">
        <v>2902</v>
      </c>
      <c r="C1748" s="16" t="s">
        <v>2903</v>
      </c>
      <c r="D1748" s="16" t="s">
        <v>2904</v>
      </c>
      <c r="E1748" s="18" t="s">
        <v>16883</v>
      </c>
      <c r="F1748" s="17">
        <v>41758</v>
      </c>
      <c r="G1748" s="14">
        <v>-996200.01</v>
      </c>
    </row>
    <row r="1749" spans="1:7" ht="25.5" x14ac:dyDescent="0.25">
      <c r="A1749" s="1"/>
      <c r="B1749" s="10" t="s">
        <v>2909</v>
      </c>
      <c r="C1749" s="11"/>
      <c r="D1749" s="11" t="s">
        <v>2474</v>
      </c>
      <c r="E1749" s="12" t="s">
        <v>16521</v>
      </c>
      <c r="F1749" s="13">
        <v>41759</v>
      </c>
      <c r="G1749" s="14">
        <v>-29500</v>
      </c>
    </row>
    <row r="1750" spans="1:7" x14ac:dyDescent="0.25">
      <c r="A1750" s="1"/>
      <c r="B1750" s="15" t="s">
        <v>2907</v>
      </c>
      <c r="C1750" s="16"/>
      <c r="D1750" s="16" t="s">
        <v>2908</v>
      </c>
      <c r="E1750" s="18" t="s">
        <v>16527</v>
      </c>
      <c r="F1750" s="17">
        <v>41759</v>
      </c>
      <c r="G1750" s="14">
        <v>-23600</v>
      </c>
    </row>
    <row r="1751" spans="1:7" ht="25.5" x14ac:dyDescent="0.25">
      <c r="A1751" s="1"/>
      <c r="B1751" s="10" t="s">
        <v>2905</v>
      </c>
      <c r="C1751" s="11"/>
      <c r="D1751" s="11" t="s">
        <v>2906</v>
      </c>
      <c r="E1751" s="12" t="s">
        <v>16490</v>
      </c>
      <c r="F1751" s="13">
        <v>41759</v>
      </c>
      <c r="G1751" s="14">
        <v>-9200</v>
      </c>
    </row>
    <row r="1752" spans="1:7" ht="25.5" x14ac:dyDescent="0.25">
      <c r="A1752" s="1"/>
      <c r="B1752" s="15" t="s">
        <v>2932</v>
      </c>
      <c r="C1752" s="16"/>
      <c r="D1752" s="16" t="s">
        <v>2933</v>
      </c>
      <c r="E1752" s="18" t="s">
        <v>2934</v>
      </c>
      <c r="F1752" s="17">
        <v>41759</v>
      </c>
      <c r="G1752" s="14">
        <v>-14190</v>
      </c>
    </row>
    <row r="1753" spans="1:7" ht="25.5" x14ac:dyDescent="0.25">
      <c r="A1753" s="1"/>
      <c r="B1753" s="10" t="s">
        <v>1427</v>
      </c>
      <c r="C1753" s="11" t="s">
        <v>1428</v>
      </c>
      <c r="D1753" s="11" t="s">
        <v>2910</v>
      </c>
      <c r="E1753" s="12" t="s">
        <v>2911</v>
      </c>
      <c r="F1753" s="13">
        <v>41759</v>
      </c>
      <c r="G1753" s="14">
        <v>-202400</v>
      </c>
    </row>
    <row r="1754" spans="1:7" ht="25.5" x14ac:dyDescent="0.25">
      <c r="A1754" s="1"/>
      <c r="B1754" s="10" t="s">
        <v>1427</v>
      </c>
      <c r="C1754" s="11" t="s">
        <v>1428</v>
      </c>
      <c r="D1754" s="11" t="s">
        <v>2914</v>
      </c>
      <c r="E1754" s="12" t="s">
        <v>2915</v>
      </c>
      <c r="F1754" s="13">
        <v>41759</v>
      </c>
      <c r="G1754" s="14">
        <v>-84400</v>
      </c>
    </row>
    <row r="1755" spans="1:7" ht="25.5" x14ac:dyDescent="0.25">
      <c r="A1755" s="1"/>
      <c r="B1755" s="15" t="s">
        <v>1427</v>
      </c>
      <c r="C1755" s="16" t="s">
        <v>1428</v>
      </c>
      <c r="D1755" s="16" t="s">
        <v>2912</v>
      </c>
      <c r="E1755" s="18" t="s">
        <v>2913</v>
      </c>
      <c r="F1755" s="17">
        <v>41759</v>
      </c>
      <c r="G1755" s="14">
        <v>-14000</v>
      </c>
    </row>
    <row r="1756" spans="1:7" ht="25.5" x14ac:dyDescent="0.25">
      <c r="A1756" s="1"/>
      <c r="B1756" s="10" t="s">
        <v>2511</v>
      </c>
      <c r="C1756" s="11" t="s">
        <v>2512</v>
      </c>
      <c r="D1756" s="11" t="s">
        <v>2916</v>
      </c>
      <c r="E1756" s="12" t="s">
        <v>2917</v>
      </c>
      <c r="F1756" s="13">
        <v>41759</v>
      </c>
      <c r="G1756" s="14">
        <v>-28480</v>
      </c>
    </row>
    <row r="1757" spans="1:7" ht="25.5" x14ac:dyDescent="0.25">
      <c r="A1757" s="1"/>
      <c r="B1757" s="15" t="s">
        <v>2511</v>
      </c>
      <c r="C1757" s="16" t="s">
        <v>2512</v>
      </c>
      <c r="D1757" s="16" t="s">
        <v>2920</v>
      </c>
      <c r="E1757" s="18" t="s">
        <v>2917</v>
      </c>
      <c r="F1757" s="17">
        <v>41759</v>
      </c>
      <c r="G1757" s="14">
        <v>-23110.400000000001</v>
      </c>
    </row>
    <row r="1758" spans="1:7" ht="25.5" x14ac:dyDescent="0.25">
      <c r="A1758" s="1"/>
      <c r="B1758" s="10" t="s">
        <v>2511</v>
      </c>
      <c r="C1758" s="11" t="s">
        <v>2512</v>
      </c>
      <c r="D1758" s="11" t="s">
        <v>2918</v>
      </c>
      <c r="E1758" s="12" t="s">
        <v>2919</v>
      </c>
      <c r="F1758" s="13">
        <v>41759</v>
      </c>
      <c r="G1758" s="14">
        <v>-1000</v>
      </c>
    </row>
    <row r="1759" spans="1:7" ht="25.5" x14ac:dyDescent="0.25">
      <c r="A1759" s="1"/>
      <c r="B1759" s="10" t="s">
        <v>2511</v>
      </c>
      <c r="C1759" s="11" t="s">
        <v>2512</v>
      </c>
      <c r="D1759" s="11" t="s">
        <v>2921</v>
      </c>
      <c r="E1759" s="12" t="s">
        <v>2919</v>
      </c>
      <c r="F1759" s="13">
        <v>41759</v>
      </c>
      <c r="G1759" s="14">
        <v>-1000</v>
      </c>
    </row>
    <row r="1760" spans="1:7" ht="25.5" x14ac:dyDescent="0.25">
      <c r="A1760" s="1"/>
      <c r="B1760" s="15" t="s">
        <v>265</v>
      </c>
      <c r="C1760" s="16" t="s">
        <v>266</v>
      </c>
      <c r="D1760" s="16" t="s">
        <v>2922</v>
      </c>
      <c r="E1760" s="18" t="s">
        <v>17737</v>
      </c>
      <c r="F1760" s="17">
        <v>41759</v>
      </c>
      <c r="G1760" s="14">
        <v>-28320</v>
      </c>
    </row>
    <row r="1761" spans="1:7" ht="25.5" x14ac:dyDescent="0.25">
      <c r="A1761" s="1"/>
      <c r="B1761" s="10" t="s">
        <v>265</v>
      </c>
      <c r="C1761" s="11" t="s">
        <v>266</v>
      </c>
      <c r="D1761" s="11" t="s">
        <v>2923</v>
      </c>
      <c r="E1761" s="12" t="s">
        <v>20136</v>
      </c>
      <c r="F1761" s="13">
        <v>41759</v>
      </c>
      <c r="G1761" s="14">
        <v>-28320</v>
      </c>
    </row>
    <row r="1762" spans="1:7" ht="25.5" x14ac:dyDescent="0.25">
      <c r="A1762" s="1"/>
      <c r="B1762" s="10" t="s">
        <v>265</v>
      </c>
      <c r="C1762" s="11" t="s">
        <v>266</v>
      </c>
      <c r="D1762" s="11" t="s">
        <v>2924</v>
      </c>
      <c r="E1762" s="12" t="s">
        <v>20136</v>
      </c>
      <c r="F1762" s="13">
        <v>41759</v>
      </c>
      <c r="G1762" s="14">
        <v>-28320</v>
      </c>
    </row>
    <row r="1763" spans="1:7" ht="25.5" x14ac:dyDescent="0.25">
      <c r="A1763" s="1"/>
      <c r="B1763" s="10" t="s">
        <v>265</v>
      </c>
      <c r="C1763" s="11" t="s">
        <v>266</v>
      </c>
      <c r="D1763" s="11" t="s">
        <v>2925</v>
      </c>
      <c r="E1763" s="12" t="s">
        <v>20136</v>
      </c>
      <c r="F1763" s="13">
        <v>41759</v>
      </c>
      <c r="G1763" s="14">
        <v>-28320</v>
      </c>
    </row>
    <row r="1764" spans="1:7" ht="25.5" x14ac:dyDescent="0.25">
      <c r="A1764" s="1"/>
      <c r="B1764" s="15" t="s">
        <v>265</v>
      </c>
      <c r="C1764" s="16" t="s">
        <v>266</v>
      </c>
      <c r="D1764" s="16" t="s">
        <v>2926</v>
      </c>
      <c r="E1764" s="18" t="s">
        <v>20136</v>
      </c>
      <c r="F1764" s="17">
        <v>41759</v>
      </c>
      <c r="G1764" s="14">
        <v>-28320</v>
      </c>
    </row>
    <row r="1765" spans="1:7" ht="25.5" x14ac:dyDescent="0.25">
      <c r="A1765" s="1"/>
      <c r="B1765" s="15" t="s">
        <v>265</v>
      </c>
      <c r="C1765" s="16" t="s">
        <v>266</v>
      </c>
      <c r="D1765" s="16" t="s">
        <v>2927</v>
      </c>
      <c r="E1765" s="18" t="s">
        <v>20136</v>
      </c>
      <c r="F1765" s="17">
        <v>41759</v>
      </c>
      <c r="G1765" s="14">
        <v>-28320</v>
      </c>
    </row>
    <row r="1766" spans="1:7" ht="25.5" x14ac:dyDescent="0.25">
      <c r="A1766" s="1"/>
      <c r="B1766" s="15" t="s">
        <v>265</v>
      </c>
      <c r="C1766" s="16" t="s">
        <v>266</v>
      </c>
      <c r="D1766" s="16" t="s">
        <v>2928</v>
      </c>
      <c r="E1766" s="18" t="s">
        <v>20136</v>
      </c>
      <c r="F1766" s="17">
        <v>41759</v>
      </c>
      <c r="G1766" s="14">
        <v>-28320</v>
      </c>
    </row>
    <row r="1767" spans="1:7" ht="25.5" x14ac:dyDescent="0.25">
      <c r="A1767" s="1"/>
      <c r="B1767" s="15" t="s">
        <v>265</v>
      </c>
      <c r="C1767" s="16" t="s">
        <v>266</v>
      </c>
      <c r="D1767" s="16" t="s">
        <v>2929</v>
      </c>
      <c r="E1767" s="18" t="s">
        <v>20136</v>
      </c>
      <c r="F1767" s="17">
        <v>41759</v>
      </c>
      <c r="G1767" s="14">
        <v>-28320</v>
      </c>
    </row>
    <row r="1768" spans="1:7" ht="25.5" x14ac:dyDescent="0.25">
      <c r="A1768" s="1"/>
      <c r="B1768" s="10" t="s">
        <v>265</v>
      </c>
      <c r="C1768" s="11" t="s">
        <v>266</v>
      </c>
      <c r="D1768" s="11" t="s">
        <v>2930</v>
      </c>
      <c r="E1768" s="12" t="s">
        <v>17737</v>
      </c>
      <c r="F1768" s="13">
        <v>41759</v>
      </c>
      <c r="G1768" s="14">
        <v>-28320</v>
      </c>
    </row>
    <row r="1769" spans="1:7" ht="25.5" x14ac:dyDescent="0.25">
      <c r="A1769" s="1"/>
      <c r="B1769" s="15" t="s">
        <v>265</v>
      </c>
      <c r="C1769" s="16" t="s">
        <v>266</v>
      </c>
      <c r="D1769" s="16" t="s">
        <v>2931</v>
      </c>
      <c r="E1769" s="18" t="s">
        <v>17737</v>
      </c>
      <c r="F1769" s="17">
        <v>41759</v>
      </c>
      <c r="G1769" s="14">
        <v>-28320</v>
      </c>
    </row>
    <row r="1770" spans="1:7" x14ac:dyDescent="0.25">
      <c r="A1770" s="1"/>
      <c r="B1770" s="15" t="s">
        <v>2937</v>
      </c>
      <c r="C1770" s="16"/>
      <c r="D1770" s="16" t="s">
        <v>2938</v>
      </c>
      <c r="E1770" s="18" t="s">
        <v>2939</v>
      </c>
      <c r="F1770" s="17">
        <v>41760</v>
      </c>
      <c r="G1770" s="14">
        <v>-850141.03</v>
      </c>
    </row>
    <row r="1771" spans="1:7" ht="25.5" x14ac:dyDescent="0.25">
      <c r="A1771" s="1"/>
      <c r="B1771" s="10" t="s">
        <v>2943</v>
      </c>
      <c r="C1771" s="11"/>
      <c r="D1771" s="11" t="s">
        <v>2944</v>
      </c>
      <c r="E1771" s="12" t="s">
        <v>2945</v>
      </c>
      <c r="F1771" s="13">
        <v>41760</v>
      </c>
      <c r="G1771" s="14">
        <v>-88000</v>
      </c>
    </row>
    <row r="1772" spans="1:7" ht="25.5" x14ac:dyDescent="0.25">
      <c r="A1772" s="1"/>
      <c r="B1772" s="15" t="s">
        <v>2940</v>
      </c>
      <c r="C1772" s="16"/>
      <c r="D1772" s="16" t="s">
        <v>2941</v>
      </c>
      <c r="E1772" s="18" t="s">
        <v>2942</v>
      </c>
      <c r="F1772" s="17">
        <v>41760</v>
      </c>
      <c r="G1772" s="14">
        <v>-63590.46</v>
      </c>
    </row>
    <row r="1773" spans="1:7" ht="25.5" x14ac:dyDescent="0.25">
      <c r="A1773" s="1"/>
      <c r="B1773" s="15" t="s">
        <v>2369</v>
      </c>
      <c r="C1773" s="16"/>
      <c r="D1773" s="16" t="s">
        <v>2947</v>
      </c>
      <c r="E1773" s="18" t="s">
        <v>19355</v>
      </c>
      <c r="F1773" s="17">
        <v>41760</v>
      </c>
      <c r="G1773" s="14">
        <v>-600000</v>
      </c>
    </row>
    <row r="1774" spans="1:7" x14ac:dyDescent="0.25">
      <c r="A1774" s="1"/>
      <c r="B1774" s="10" t="s">
        <v>1963</v>
      </c>
      <c r="C1774" s="11"/>
      <c r="D1774" s="11" t="s">
        <v>2946</v>
      </c>
      <c r="E1774" s="12" t="s">
        <v>19611</v>
      </c>
      <c r="F1774" s="13">
        <v>41760</v>
      </c>
      <c r="G1774" s="14">
        <v>-3540</v>
      </c>
    </row>
    <row r="1775" spans="1:7" x14ac:dyDescent="0.25">
      <c r="A1775" s="1"/>
      <c r="B1775" s="10" t="s">
        <v>815</v>
      </c>
      <c r="C1775" s="11" t="s">
        <v>816</v>
      </c>
      <c r="D1775" s="11"/>
      <c r="E1775" s="12" t="s">
        <v>2936</v>
      </c>
      <c r="F1775" s="13">
        <v>41760</v>
      </c>
      <c r="G1775" s="14">
        <v>-8135.47</v>
      </c>
    </row>
    <row r="1776" spans="1:7" x14ac:dyDescent="0.25">
      <c r="A1776" s="1"/>
      <c r="B1776" s="15" t="s">
        <v>815</v>
      </c>
      <c r="C1776" s="16" t="s">
        <v>816</v>
      </c>
      <c r="D1776" s="16"/>
      <c r="E1776" s="18" t="s">
        <v>2935</v>
      </c>
      <c r="F1776" s="17">
        <v>41760</v>
      </c>
      <c r="G1776" s="14">
        <v>-7680.52</v>
      </c>
    </row>
    <row r="1777" spans="1:7" ht="25.5" x14ac:dyDescent="0.25">
      <c r="A1777" s="1"/>
      <c r="B1777" s="15" t="s">
        <v>2953</v>
      </c>
      <c r="C1777" s="16" t="s">
        <v>2954</v>
      </c>
      <c r="D1777" s="16" t="s">
        <v>2955</v>
      </c>
      <c r="E1777" s="18" t="s">
        <v>2956</v>
      </c>
      <c r="F1777" s="17">
        <v>41760</v>
      </c>
      <c r="G1777" s="14">
        <v>-188570</v>
      </c>
    </row>
    <row r="1778" spans="1:7" ht="25.5" x14ac:dyDescent="0.25">
      <c r="A1778" s="1"/>
      <c r="B1778" s="15" t="s">
        <v>2949</v>
      </c>
      <c r="C1778" s="16" t="s">
        <v>2950</v>
      </c>
      <c r="D1778" s="16" t="s">
        <v>2951</v>
      </c>
      <c r="E1778" s="18" t="s">
        <v>2952</v>
      </c>
      <c r="F1778" s="17">
        <v>41760</v>
      </c>
      <c r="G1778" s="14">
        <v>-59000</v>
      </c>
    </row>
    <row r="1779" spans="1:7" ht="25.5" x14ac:dyDescent="0.25">
      <c r="A1779" s="1"/>
      <c r="B1779" s="15" t="s">
        <v>3053</v>
      </c>
      <c r="C1779" s="16"/>
      <c r="D1779" s="16" t="s">
        <v>2964</v>
      </c>
      <c r="E1779" s="18" t="s">
        <v>3054</v>
      </c>
      <c r="F1779" s="17">
        <v>41761</v>
      </c>
      <c r="G1779" s="14">
        <v>-104359.59</v>
      </c>
    </row>
    <row r="1780" spans="1:7" ht="25.5" x14ac:dyDescent="0.25">
      <c r="A1780" s="1"/>
      <c r="B1780" s="10" t="s">
        <v>3012</v>
      </c>
      <c r="C1780" s="11"/>
      <c r="D1780" s="11" t="s">
        <v>2959</v>
      </c>
      <c r="E1780" s="12" t="s">
        <v>3013</v>
      </c>
      <c r="F1780" s="13">
        <v>41761</v>
      </c>
      <c r="G1780" s="14">
        <v>-76280.44</v>
      </c>
    </row>
    <row r="1781" spans="1:7" ht="25.5" x14ac:dyDescent="0.25">
      <c r="A1781" s="1"/>
      <c r="B1781" s="10" t="s">
        <v>2992</v>
      </c>
      <c r="C1781" s="11"/>
      <c r="D1781" s="11" t="s">
        <v>2995</v>
      </c>
      <c r="E1781" s="12" t="s">
        <v>2996</v>
      </c>
      <c r="F1781" s="13">
        <v>41761</v>
      </c>
      <c r="G1781" s="14">
        <v>-74965.259999999995</v>
      </c>
    </row>
    <row r="1782" spans="1:7" ht="25.5" x14ac:dyDescent="0.25">
      <c r="A1782" s="1"/>
      <c r="B1782" s="10" t="s">
        <v>3014</v>
      </c>
      <c r="C1782" s="11"/>
      <c r="D1782" s="11" t="s">
        <v>3015</v>
      </c>
      <c r="E1782" s="12" t="s">
        <v>3016</v>
      </c>
      <c r="F1782" s="13">
        <v>41761</v>
      </c>
      <c r="G1782" s="14">
        <v>-74965.259999999995</v>
      </c>
    </row>
    <row r="1783" spans="1:7" ht="25.5" x14ac:dyDescent="0.25">
      <c r="A1783" s="1"/>
      <c r="B1783" s="10" t="s">
        <v>2961</v>
      </c>
      <c r="C1783" s="11"/>
      <c r="D1783" s="11" t="s">
        <v>2959</v>
      </c>
      <c r="E1783" s="12" t="s">
        <v>2962</v>
      </c>
      <c r="F1783" s="13">
        <v>41761</v>
      </c>
      <c r="G1783" s="14">
        <v>-69589.56</v>
      </c>
    </row>
    <row r="1784" spans="1:7" ht="25.5" x14ac:dyDescent="0.25">
      <c r="A1784" s="1"/>
      <c r="B1784" s="15" t="s">
        <v>3029</v>
      </c>
      <c r="C1784" s="16"/>
      <c r="D1784" s="16" t="s">
        <v>2959</v>
      </c>
      <c r="E1784" s="18" t="s">
        <v>3030</v>
      </c>
      <c r="F1784" s="17">
        <v>41761</v>
      </c>
      <c r="G1784" s="14">
        <v>-68389.740000000005</v>
      </c>
    </row>
    <row r="1785" spans="1:7" ht="25.5" x14ac:dyDescent="0.25">
      <c r="A1785" s="1"/>
      <c r="B1785" s="15" t="s">
        <v>3019</v>
      </c>
      <c r="C1785" s="16"/>
      <c r="D1785" s="16" t="s">
        <v>2964</v>
      </c>
      <c r="E1785" s="18" t="s">
        <v>3020</v>
      </c>
      <c r="F1785" s="17">
        <v>41761</v>
      </c>
      <c r="G1785" s="14">
        <v>-67235.38</v>
      </c>
    </row>
    <row r="1786" spans="1:7" ht="25.5" x14ac:dyDescent="0.25">
      <c r="A1786" s="1"/>
      <c r="B1786" s="15" t="s">
        <v>3047</v>
      </c>
      <c r="C1786" s="16"/>
      <c r="D1786" s="16" t="s">
        <v>2964</v>
      </c>
      <c r="E1786" s="18" t="s">
        <v>3048</v>
      </c>
      <c r="F1786" s="17">
        <v>41761</v>
      </c>
      <c r="G1786" s="14">
        <v>-65804.84</v>
      </c>
    </row>
    <row r="1787" spans="1:7" ht="25.5" x14ac:dyDescent="0.25">
      <c r="A1787" s="1"/>
      <c r="B1787" s="15" t="s">
        <v>3027</v>
      </c>
      <c r="C1787" s="16"/>
      <c r="D1787" s="16" t="s">
        <v>2959</v>
      </c>
      <c r="E1787" s="18" t="s">
        <v>3028</v>
      </c>
      <c r="F1787" s="17">
        <v>41761</v>
      </c>
      <c r="G1787" s="14">
        <v>-62390.64</v>
      </c>
    </row>
    <row r="1788" spans="1:7" ht="25.5" x14ac:dyDescent="0.25">
      <c r="A1788" s="1"/>
      <c r="B1788" s="10" t="s">
        <v>2982</v>
      </c>
      <c r="C1788" s="11"/>
      <c r="D1788" s="11" t="s">
        <v>2959</v>
      </c>
      <c r="E1788" s="12" t="s">
        <v>2983</v>
      </c>
      <c r="F1788" s="13">
        <v>41761</v>
      </c>
      <c r="G1788" s="14">
        <v>-61813.46</v>
      </c>
    </row>
    <row r="1789" spans="1:7" ht="25.5" x14ac:dyDescent="0.25">
      <c r="A1789" s="1"/>
      <c r="B1789" s="10" t="s">
        <v>2958</v>
      </c>
      <c r="C1789" s="11"/>
      <c r="D1789" s="11" t="s">
        <v>2959</v>
      </c>
      <c r="E1789" s="12" t="s">
        <v>2960</v>
      </c>
      <c r="F1789" s="13">
        <v>41761</v>
      </c>
      <c r="G1789" s="14">
        <v>-57591.360000000001</v>
      </c>
    </row>
    <row r="1790" spans="1:7" ht="25.5" x14ac:dyDescent="0.25">
      <c r="A1790" s="1"/>
      <c r="B1790" s="10" t="s">
        <v>2976</v>
      </c>
      <c r="C1790" s="11"/>
      <c r="D1790" s="11" t="s">
        <v>2964</v>
      </c>
      <c r="E1790" s="12" t="s">
        <v>2977</v>
      </c>
      <c r="F1790" s="13">
        <v>41761</v>
      </c>
      <c r="G1790" s="14">
        <v>-57591.360000000001</v>
      </c>
    </row>
    <row r="1791" spans="1:7" ht="25.5" x14ac:dyDescent="0.25">
      <c r="A1791" s="1"/>
      <c r="B1791" s="15" t="s">
        <v>3005</v>
      </c>
      <c r="C1791" s="16"/>
      <c r="D1791" s="16" t="s">
        <v>3006</v>
      </c>
      <c r="E1791" s="18" t="s">
        <v>3007</v>
      </c>
      <c r="F1791" s="17">
        <v>41761</v>
      </c>
      <c r="G1791" s="14">
        <v>-57591.360000000001</v>
      </c>
    </row>
    <row r="1792" spans="1:7" ht="25.5" x14ac:dyDescent="0.25">
      <c r="A1792" s="1"/>
      <c r="B1792" s="10" t="s">
        <v>2990</v>
      </c>
      <c r="C1792" s="11"/>
      <c r="D1792" s="11" t="s">
        <v>2964</v>
      </c>
      <c r="E1792" s="12" t="s">
        <v>2991</v>
      </c>
      <c r="F1792" s="13">
        <v>41761</v>
      </c>
      <c r="G1792" s="14">
        <v>-56391.54</v>
      </c>
    </row>
    <row r="1793" spans="1:7" ht="25.5" x14ac:dyDescent="0.25">
      <c r="A1793" s="1"/>
      <c r="B1793" s="10" t="s">
        <v>3055</v>
      </c>
      <c r="C1793" s="11"/>
      <c r="D1793" s="11" t="s">
        <v>2964</v>
      </c>
      <c r="E1793" s="12" t="s">
        <v>3056</v>
      </c>
      <c r="F1793" s="13">
        <v>41761</v>
      </c>
      <c r="G1793" s="14">
        <v>-56391.54</v>
      </c>
    </row>
    <row r="1794" spans="1:7" ht="25.5" x14ac:dyDescent="0.25">
      <c r="A1794" s="1"/>
      <c r="B1794" s="10" t="s">
        <v>3033</v>
      </c>
      <c r="C1794" s="11"/>
      <c r="D1794" s="11" t="s">
        <v>2964</v>
      </c>
      <c r="E1794" s="12" t="s">
        <v>3034</v>
      </c>
      <c r="F1794" s="13">
        <v>41761</v>
      </c>
      <c r="G1794" s="14">
        <v>-55191.72</v>
      </c>
    </row>
    <row r="1795" spans="1:7" ht="25.5" x14ac:dyDescent="0.25">
      <c r="A1795" s="1"/>
      <c r="B1795" s="10" t="s">
        <v>3041</v>
      </c>
      <c r="C1795" s="11"/>
      <c r="D1795" s="11" t="s">
        <v>2964</v>
      </c>
      <c r="E1795" s="12" t="s">
        <v>3042</v>
      </c>
      <c r="F1795" s="13">
        <v>41761</v>
      </c>
      <c r="G1795" s="14">
        <v>-55191.72</v>
      </c>
    </row>
    <row r="1796" spans="1:7" ht="25.5" x14ac:dyDescent="0.25">
      <c r="A1796" s="1"/>
      <c r="B1796" s="10" t="s">
        <v>2980</v>
      </c>
      <c r="C1796" s="11"/>
      <c r="D1796" s="11" t="s">
        <v>2964</v>
      </c>
      <c r="E1796" s="12" t="s">
        <v>2981</v>
      </c>
      <c r="F1796" s="13">
        <v>41761</v>
      </c>
      <c r="G1796" s="14">
        <v>-34794.78</v>
      </c>
    </row>
    <row r="1797" spans="1:7" x14ac:dyDescent="0.25">
      <c r="A1797" s="1"/>
      <c r="B1797" s="10" t="s">
        <v>3021</v>
      </c>
      <c r="C1797" s="11"/>
      <c r="D1797" s="11" t="s">
        <v>2964</v>
      </c>
      <c r="E1797" s="12" t="s">
        <v>3022</v>
      </c>
      <c r="F1797" s="13">
        <v>41761</v>
      </c>
      <c r="G1797" s="14">
        <v>-34794.78</v>
      </c>
    </row>
    <row r="1798" spans="1:7" ht="25.5" x14ac:dyDescent="0.25">
      <c r="A1798" s="1"/>
      <c r="B1798" s="15" t="s">
        <v>3043</v>
      </c>
      <c r="C1798" s="16"/>
      <c r="D1798" s="16" t="s">
        <v>2964</v>
      </c>
      <c r="E1798" s="12" t="s">
        <v>3044</v>
      </c>
      <c r="F1798" s="17">
        <v>41761</v>
      </c>
      <c r="G1798" s="14">
        <v>-34794.78</v>
      </c>
    </row>
    <row r="1799" spans="1:7" ht="25.5" x14ac:dyDescent="0.25">
      <c r="A1799" s="1"/>
      <c r="B1799" s="10" t="s">
        <v>3051</v>
      </c>
      <c r="C1799" s="11"/>
      <c r="D1799" s="11" t="s">
        <v>2964</v>
      </c>
      <c r="E1799" s="12" t="s">
        <v>3052</v>
      </c>
      <c r="F1799" s="13">
        <v>41761</v>
      </c>
      <c r="G1799" s="14">
        <v>-34794.78</v>
      </c>
    </row>
    <row r="1800" spans="1:7" ht="25.5" x14ac:dyDescent="0.25">
      <c r="A1800" s="1"/>
      <c r="B1800" s="15" t="s">
        <v>2966</v>
      </c>
      <c r="C1800" s="16"/>
      <c r="D1800" s="16" t="s">
        <v>2959</v>
      </c>
      <c r="E1800" s="18" t="s">
        <v>2967</v>
      </c>
      <c r="F1800" s="17">
        <v>41761</v>
      </c>
      <c r="G1800" s="14">
        <v>-34194.870000000003</v>
      </c>
    </row>
    <row r="1801" spans="1:7" ht="25.5" x14ac:dyDescent="0.25">
      <c r="A1801" s="1"/>
      <c r="B1801" s="10" t="s">
        <v>2974</v>
      </c>
      <c r="C1801" s="11"/>
      <c r="D1801" s="11" t="s">
        <v>2964</v>
      </c>
      <c r="E1801" s="12" t="s">
        <v>2975</v>
      </c>
      <c r="F1801" s="13">
        <v>41761</v>
      </c>
      <c r="G1801" s="14">
        <v>-34194.870000000003</v>
      </c>
    </row>
    <row r="1802" spans="1:7" ht="25.5" x14ac:dyDescent="0.25">
      <c r="A1802" s="1"/>
      <c r="B1802" s="10" t="s">
        <v>2978</v>
      </c>
      <c r="C1802" s="11"/>
      <c r="D1802" s="11" t="s">
        <v>2964</v>
      </c>
      <c r="E1802" s="12" t="s">
        <v>2979</v>
      </c>
      <c r="F1802" s="13">
        <v>41761</v>
      </c>
      <c r="G1802" s="14">
        <v>-34194.870000000003</v>
      </c>
    </row>
    <row r="1803" spans="1:7" ht="25.5" x14ac:dyDescent="0.25">
      <c r="A1803" s="1"/>
      <c r="B1803" s="10" t="s">
        <v>2984</v>
      </c>
      <c r="C1803" s="11"/>
      <c r="D1803" s="11" t="s">
        <v>2964</v>
      </c>
      <c r="E1803" s="12" t="s">
        <v>2985</v>
      </c>
      <c r="F1803" s="13">
        <v>41761</v>
      </c>
      <c r="G1803" s="14">
        <v>-34194.870000000003</v>
      </c>
    </row>
    <row r="1804" spans="1:7" ht="25.5" x14ac:dyDescent="0.25">
      <c r="A1804" s="1"/>
      <c r="B1804" s="15" t="s">
        <v>2997</v>
      </c>
      <c r="C1804" s="16"/>
      <c r="D1804" s="16" t="s">
        <v>2964</v>
      </c>
      <c r="E1804" s="18" t="s">
        <v>2998</v>
      </c>
      <c r="F1804" s="17">
        <v>41761</v>
      </c>
      <c r="G1804" s="14">
        <v>-34194.870000000003</v>
      </c>
    </row>
    <row r="1805" spans="1:7" ht="25.5" x14ac:dyDescent="0.25">
      <c r="A1805" s="1"/>
      <c r="B1805" s="10" t="s">
        <v>3010</v>
      </c>
      <c r="C1805" s="11"/>
      <c r="D1805" s="11" t="s">
        <v>2964</v>
      </c>
      <c r="E1805" s="12" t="s">
        <v>3011</v>
      </c>
      <c r="F1805" s="13">
        <v>41761</v>
      </c>
      <c r="G1805" s="14">
        <v>-34194.870000000003</v>
      </c>
    </row>
    <row r="1806" spans="1:7" ht="25.5" x14ac:dyDescent="0.25">
      <c r="A1806" s="1"/>
      <c r="B1806" s="10" t="s">
        <v>3031</v>
      </c>
      <c r="C1806" s="11"/>
      <c r="D1806" s="11" t="s">
        <v>2964</v>
      </c>
      <c r="E1806" s="12" t="s">
        <v>3032</v>
      </c>
      <c r="F1806" s="13">
        <v>41761</v>
      </c>
      <c r="G1806" s="14">
        <v>-34194.870000000003</v>
      </c>
    </row>
    <row r="1807" spans="1:7" ht="25.5" x14ac:dyDescent="0.25">
      <c r="A1807" s="1"/>
      <c r="B1807" s="10" t="s">
        <v>3023</v>
      </c>
      <c r="C1807" s="11"/>
      <c r="D1807" s="11" t="s">
        <v>2964</v>
      </c>
      <c r="E1807" s="12" t="s">
        <v>3024</v>
      </c>
      <c r="F1807" s="13">
        <v>41761</v>
      </c>
      <c r="G1807" s="14">
        <v>-33617.69</v>
      </c>
    </row>
    <row r="1808" spans="1:7" x14ac:dyDescent="0.25">
      <c r="A1808" s="1"/>
      <c r="B1808" s="10" t="s">
        <v>3025</v>
      </c>
      <c r="C1808" s="11"/>
      <c r="D1808" s="11" t="s">
        <v>2964</v>
      </c>
      <c r="E1808" s="12" t="s">
        <v>3026</v>
      </c>
      <c r="F1808" s="13">
        <v>41761</v>
      </c>
      <c r="G1808" s="14">
        <v>-33617.69</v>
      </c>
    </row>
    <row r="1809" spans="1:7" ht="25.5" x14ac:dyDescent="0.25">
      <c r="A1809" s="1"/>
      <c r="B1809" s="10" t="s">
        <v>3037</v>
      </c>
      <c r="C1809" s="11"/>
      <c r="D1809" s="11" t="s">
        <v>2964</v>
      </c>
      <c r="E1809" s="12" t="s">
        <v>3038</v>
      </c>
      <c r="F1809" s="13">
        <v>41761</v>
      </c>
      <c r="G1809" s="14">
        <v>-33617.69</v>
      </c>
    </row>
    <row r="1810" spans="1:7" x14ac:dyDescent="0.25">
      <c r="A1810" s="1"/>
      <c r="B1810" s="10" t="s">
        <v>2999</v>
      </c>
      <c r="C1810" s="11"/>
      <c r="D1810" s="11" t="s">
        <v>2964</v>
      </c>
      <c r="E1810" s="12" t="s">
        <v>3000</v>
      </c>
      <c r="F1810" s="13">
        <v>41761</v>
      </c>
      <c r="G1810" s="14">
        <v>-32395.14</v>
      </c>
    </row>
    <row r="1811" spans="1:7" ht="25.5" x14ac:dyDescent="0.25">
      <c r="A1811" s="1"/>
      <c r="B1811" s="10" t="s">
        <v>3008</v>
      </c>
      <c r="C1811" s="11"/>
      <c r="D1811" s="11" t="s">
        <v>2964</v>
      </c>
      <c r="E1811" s="12" t="s">
        <v>3009</v>
      </c>
      <c r="F1811" s="13">
        <v>41761</v>
      </c>
      <c r="G1811" s="14">
        <v>-32395.14</v>
      </c>
    </row>
    <row r="1812" spans="1:7" ht="25.5" x14ac:dyDescent="0.25">
      <c r="A1812" s="1"/>
      <c r="B1812" s="10" t="s">
        <v>3057</v>
      </c>
      <c r="C1812" s="11"/>
      <c r="D1812" s="11" t="s">
        <v>2964</v>
      </c>
      <c r="E1812" s="12" t="s">
        <v>3058</v>
      </c>
      <c r="F1812" s="13">
        <v>41761</v>
      </c>
      <c r="G1812" s="14">
        <v>-32395.14</v>
      </c>
    </row>
    <row r="1813" spans="1:7" ht="25.5" x14ac:dyDescent="0.25">
      <c r="A1813" s="1"/>
      <c r="B1813" s="10" t="s">
        <v>2968</v>
      </c>
      <c r="C1813" s="11"/>
      <c r="D1813" s="11" t="s">
        <v>2959</v>
      </c>
      <c r="E1813" s="12" t="s">
        <v>2969</v>
      </c>
      <c r="F1813" s="13">
        <v>41761</v>
      </c>
      <c r="G1813" s="14">
        <v>-31795.23</v>
      </c>
    </row>
    <row r="1814" spans="1:7" x14ac:dyDescent="0.25">
      <c r="A1814" s="1"/>
      <c r="B1814" s="10" t="s">
        <v>2963</v>
      </c>
      <c r="C1814" s="11"/>
      <c r="D1814" s="11" t="s">
        <v>2964</v>
      </c>
      <c r="E1814" s="12" t="s">
        <v>2965</v>
      </c>
      <c r="F1814" s="13">
        <v>41761</v>
      </c>
      <c r="G1814" s="14">
        <v>-29395.59</v>
      </c>
    </row>
    <row r="1815" spans="1:7" ht="25.5" x14ac:dyDescent="0.25">
      <c r="A1815" s="1"/>
      <c r="B1815" s="10" t="s">
        <v>3003</v>
      </c>
      <c r="C1815" s="11"/>
      <c r="D1815" s="11" t="s">
        <v>2959</v>
      </c>
      <c r="E1815" s="12" t="s">
        <v>3004</v>
      </c>
      <c r="F1815" s="13">
        <v>41761</v>
      </c>
      <c r="G1815" s="14">
        <v>-28795.68</v>
      </c>
    </row>
    <row r="1816" spans="1:7" ht="25.5" x14ac:dyDescent="0.25">
      <c r="A1816" s="1"/>
      <c r="B1816" s="10" t="s">
        <v>3039</v>
      </c>
      <c r="C1816" s="11"/>
      <c r="D1816" s="11" t="s">
        <v>2964</v>
      </c>
      <c r="E1816" s="12" t="s">
        <v>3040</v>
      </c>
      <c r="F1816" s="13">
        <v>41761</v>
      </c>
      <c r="G1816" s="14">
        <v>-28795.68</v>
      </c>
    </row>
    <row r="1817" spans="1:7" x14ac:dyDescent="0.25">
      <c r="A1817" s="1"/>
      <c r="B1817" s="15" t="s">
        <v>2986</v>
      </c>
      <c r="C1817" s="16"/>
      <c r="D1817" s="16" t="s">
        <v>2964</v>
      </c>
      <c r="E1817" s="18" t="s">
        <v>2987</v>
      </c>
      <c r="F1817" s="17">
        <v>41761</v>
      </c>
      <c r="G1817" s="14">
        <v>-28195.77</v>
      </c>
    </row>
    <row r="1818" spans="1:7" ht="25.5" x14ac:dyDescent="0.25">
      <c r="A1818" s="1"/>
      <c r="B1818" s="15" t="s">
        <v>2988</v>
      </c>
      <c r="C1818" s="16"/>
      <c r="D1818" s="16" t="s">
        <v>2964</v>
      </c>
      <c r="E1818" s="18" t="s">
        <v>2989</v>
      </c>
      <c r="F1818" s="17">
        <v>41761</v>
      </c>
      <c r="G1818" s="14">
        <v>-28195.77</v>
      </c>
    </row>
    <row r="1819" spans="1:7" ht="25.5" x14ac:dyDescent="0.25">
      <c r="A1819" s="1"/>
      <c r="B1819" s="15" t="s">
        <v>3035</v>
      </c>
      <c r="C1819" s="16"/>
      <c r="D1819" s="16" t="s">
        <v>2964</v>
      </c>
      <c r="E1819" s="18" t="s">
        <v>3036</v>
      </c>
      <c r="F1819" s="17">
        <v>41761</v>
      </c>
      <c r="G1819" s="14">
        <v>-28195.77</v>
      </c>
    </row>
    <row r="1820" spans="1:7" ht="25.5" x14ac:dyDescent="0.25">
      <c r="A1820" s="1"/>
      <c r="B1820" s="15" t="s">
        <v>3045</v>
      </c>
      <c r="C1820" s="16"/>
      <c r="D1820" s="16" t="s">
        <v>2964</v>
      </c>
      <c r="E1820" s="18" t="s">
        <v>3046</v>
      </c>
      <c r="F1820" s="17">
        <v>41761</v>
      </c>
      <c r="G1820" s="14">
        <v>-28195.77</v>
      </c>
    </row>
    <row r="1821" spans="1:7" ht="25.5" x14ac:dyDescent="0.25">
      <c r="A1821" s="1"/>
      <c r="B1821" s="15" t="s">
        <v>2992</v>
      </c>
      <c r="C1821" s="16"/>
      <c r="D1821" s="16" t="s">
        <v>2993</v>
      </c>
      <c r="E1821" s="18" t="s">
        <v>2994</v>
      </c>
      <c r="F1821" s="17">
        <v>41761</v>
      </c>
      <c r="G1821" s="14">
        <v>-27595.86</v>
      </c>
    </row>
    <row r="1822" spans="1:7" x14ac:dyDescent="0.25">
      <c r="A1822" s="1"/>
      <c r="B1822" s="15" t="s">
        <v>3017</v>
      </c>
      <c r="C1822" s="16"/>
      <c r="D1822" s="16" t="s">
        <v>2964</v>
      </c>
      <c r="E1822" s="18" t="s">
        <v>3018</v>
      </c>
      <c r="F1822" s="17">
        <v>41761</v>
      </c>
      <c r="G1822" s="14">
        <v>-27180.26</v>
      </c>
    </row>
    <row r="1823" spans="1:7" ht="25.5" x14ac:dyDescent="0.25">
      <c r="A1823" s="1"/>
      <c r="B1823" s="15" t="s">
        <v>3001</v>
      </c>
      <c r="C1823" s="16"/>
      <c r="D1823" s="16" t="s">
        <v>2964</v>
      </c>
      <c r="E1823" s="18" t="s">
        <v>3002</v>
      </c>
      <c r="F1823" s="17">
        <v>41761</v>
      </c>
      <c r="G1823" s="14">
        <v>-26828.82</v>
      </c>
    </row>
    <row r="1824" spans="1:7" ht="25.5" x14ac:dyDescent="0.25">
      <c r="A1824" s="1"/>
      <c r="B1824" s="15" t="s">
        <v>3049</v>
      </c>
      <c r="C1824" s="16"/>
      <c r="D1824" s="16" t="s">
        <v>2959</v>
      </c>
      <c r="E1824" s="18" t="s">
        <v>3050</v>
      </c>
      <c r="F1824" s="17">
        <v>41761</v>
      </c>
      <c r="G1824" s="14">
        <v>-26464.99</v>
      </c>
    </row>
    <row r="1825" spans="1:7" ht="25.5" x14ac:dyDescent="0.25">
      <c r="A1825" s="1"/>
      <c r="B1825" s="15" t="s">
        <v>2970</v>
      </c>
      <c r="C1825" s="16"/>
      <c r="D1825" s="16" t="s">
        <v>2959</v>
      </c>
      <c r="E1825" s="18" t="s">
        <v>2971</v>
      </c>
      <c r="F1825" s="17">
        <v>41761</v>
      </c>
      <c r="G1825" s="14">
        <v>-21596.76</v>
      </c>
    </row>
    <row r="1826" spans="1:7" ht="25.5" x14ac:dyDescent="0.25">
      <c r="A1826" s="1"/>
      <c r="B1826" s="15" t="s">
        <v>2972</v>
      </c>
      <c r="C1826" s="16"/>
      <c r="D1826" s="16" t="s">
        <v>2959</v>
      </c>
      <c r="E1826" s="18" t="s">
        <v>2973</v>
      </c>
      <c r="F1826" s="17">
        <v>41761</v>
      </c>
      <c r="G1826" s="14">
        <v>-21596.76</v>
      </c>
    </row>
    <row r="1827" spans="1:7" x14ac:dyDescent="0.25">
      <c r="A1827" s="1"/>
      <c r="B1827" s="15" t="s">
        <v>1260</v>
      </c>
      <c r="C1827" s="16" t="s">
        <v>1261</v>
      </c>
      <c r="D1827" s="16" t="s">
        <v>2957</v>
      </c>
      <c r="E1827" s="18" t="s">
        <v>17812</v>
      </c>
      <c r="F1827" s="17">
        <v>41761</v>
      </c>
      <c r="G1827" s="14">
        <v>-92400</v>
      </c>
    </row>
    <row r="1828" spans="1:7" ht="25.5" x14ac:dyDescent="0.25">
      <c r="A1828" s="1"/>
      <c r="B1828" s="15" t="s">
        <v>3065</v>
      </c>
      <c r="C1828" s="16"/>
      <c r="D1828" s="16" t="s">
        <v>3066</v>
      </c>
      <c r="E1828" s="18" t="s">
        <v>3067</v>
      </c>
      <c r="F1828" s="17">
        <v>41765</v>
      </c>
      <c r="G1828" s="14">
        <v>-76280.44</v>
      </c>
    </row>
    <row r="1829" spans="1:7" ht="25.5" x14ac:dyDescent="0.25">
      <c r="A1829" s="1"/>
      <c r="B1829" s="15" t="s">
        <v>3095</v>
      </c>
      <c r="C1829" s="16"/>
      <c r="D1829" s="16" t="s">
        <v>3096</v>
      </c>
      <c r="E1829" s="18" t="s">
        <v>3097</v>
      </c>
      <c r="F1829" s="17">
        <v>41765</v>
      </c>
      <c r="G1829" s="14">
        <v>-69589.56</v>
      </c>
    </row>
    <row r="1830" spans="1:7" ht="25.5" x14ac:dyDescent="0.25">
      <c r="A1830" s="1"/>
      <c r="B1830" s="15" t="s">
        <v>3110</v>
      </c>
      <c r="C1830" s="16"/>
      <c r="D1830" s="16" t="s">
        <v>3111</v>
      </c>
      <c r="E1830" s="18" t="s">
        <v>3112</v>
      </c>
      <c r="F1830" s="17">
        <v>41765</v>
      </c>
      <c r="G1830" s="14">
        <v>-69589.56</v>
      </c>
    </row>
    <row r="1831" spans="1:7" ht="25.5" x14ac:dyDescent="0.25">
      <c r="A1831" s="1"/>
      <c r="B1831" s="15" t="s">
        <v>3122</v>
      </c>
      <c r="C1831" s="16"/>
      <c r="D1831" s="16" t="s">
        <v>3123</v>
      </c>
      <c r="E1831" s="18" t="s">
        <v>3124</v>
      </c>
      <c r="F1831" s="17">
        <v>41765</v>
      </c>
      <c r="G1831" s="14">
        <v>-69589.56</v>
      </c>
    </row>
    <row r="1832" spans="1:7" ht="25.5" x14ac:dyDescent="0.25">
      <c r="A1832" s="1"/>
      <c r="B1832" s="15" t="s">
        <v>3137</v>
      </c>
      <c r="C1832" s="16"/>
      <c r="D1832" s="16" t="s">
        <v>3138</v>
      </c>
      <c r="E1832" s="18" t="s">
        <v>3139</v>
      </c>
      <c r="F1832" s="17">
        <v>41765</v>
      </c>
      <c r="G1832" s="14">
        <v>-69589.56</v>
      </c>
    </row>
    <row r="1833" spans="1:7" ht="25.5" x14ac:dyDescent="0.25">
      <c r="A1833" s="1"/>
      <c r="B1833" s="15" t="s">
        <v>3074</v>
      </c>
      <c r="C1833" s="16"/>
      <c r="D1833" s="16" t="s">
        <v>3075</v>
      </c>
      <c r="E1833" s="18" t="s">
        <v>3076</v>
      </c>
      <c r="F1833" s="17">
        <v>41765</v>
      </c>
      <c r="G1833" s="14">
        <v>-68389.740000000005</v>
      </c>
    </row>
    <row r="1834" spans="1:7" ht="25.5" x14ac:dyDescent="0.25">
      <c r="A1834" s="1"/>
      <c r="B1834" s="15" t="s">
        <v>3104</v>
      </c>
      <c r="C1834" s="16"/>
      <c r="D1834" s="16" t="s">
        <v>3105</v>
      </c>
      <c r="E1834" s="18" t="s">
        <v>3106</v>
      </c>
      <c r="F1834" s="17">
        <v>41765</v>
      </c>
      <c r="G1834" s="14">
        <v>-68389.740000000005</v>
      </c>
    </row>
    <row r="1835" spans="1:7" ht="25.5" x14ac:dyDescent="0.25">
      <c r="A1835" s="1"/>
      <c r="B1835" s="15" t="s">
        <v>3089</v>
      </c>
      <c r="C1835" s="16"/>
      <c r="D1835" s="16" t="s">
        <v>3090</v>
      </c>
      <c r="E1835" s="18" t="s">
        <v>3091</v>
      </c>
      <c r="F1835" s="17">
        <v>41765</v>
      </c>
      <c r="G1835" s="14">
        <v>-67189.919999999998</v>
      </c>
    </row>
    <row r="1836" spans="1:7" ht="25.5" x14ac:dyDescent="0.25">
      <c r="A1836" s="1"/>
      <c r="B1836" s="15" t="s">
        <v>3086</v>
      </c>
      <c r="C1836" s="16"/>
      <c r="D1836" s="16" t="s">
        <v>3087</v>
      </c>
      <c r="E1836" s="18" t="s">
        <v>3088</v>
      </c>
      <c r="F1836" s="17">
        <v>41765</v>
      </c>
      <c r="G1836" s="14">
        <v>-64790.28</v>
      </c>
    </row>
    <row r="1837" spans="1:7" ht="25.5" x14ac:dyDescent="0.25">
      <c r="A1837" s="1"/>
      <c r="B1837" s="15" t="s">
        <v>3125</v>
      </c>
      <c r="C1837" s="16"/>
      <c r="D1837" s="16" t="s">
        <v>3126</v>
      </c>
      <c r="E1837" s="18" t="s">
        <v>3127</v>
      </c>
      <c r="F1837" s="17">
        <v>41765</v>
      </c>
      <c r="G1837" s="14">
        <v>-59991</v>
      </c>
    </row>
    <row r="1838" spans="1:7" ht="25.5" x14ac:dyDescent="0.25">
      <c r="A1838" s="1"/>
      <c r="B1838" s="15" t="s">
        <v>3152</v>
      </c>
      <c r="C1838" s="16"/>
      <c r="D1838" s="16" t="s">
        <v>3153</v>
      </c>
      <c r="E1838" s="18" t="s">
        <v>3154</v>
      </c>
      <c r="F1838" s="17">
        <v>41765</v>
      </c>
      <c r="G1838" s="14">
        <v>-58791.18</v>
      </c>
    </row>
    <row r="1839" spans="1:7" ht="25.5" x14ac:dyDescent="0.25">
      <c r="A1839" s="1"/>
      <c r="B1839" s="15" t="s">
        <v>3062</v>
      </c>
      <c r="C1839" s="16"/>
      <c r="D1839" s="16" t="s">
        <v>3063</v>
      </c>
      <c r="E1839" s="18" t="s">
        <v>3064</v>
      </c>
      <c r="F1839" s="17">
        <v>41765</v>
      </c>
      <c r="G1839" s="14">
        <v>-56391.54</v>
      </c>
    </row>
    <row r="1840" spans="1:7" ht="25.5" x14ac:dyDescent="0.25">
      <c r="A1840" s="1"/>
      <c r="B1840" s="15" t="s">
        <v>3071</v>
      </c>
      <c r="C1840" s="16"/>
      <c r="D1840" s="16" t="s">
        <v>3072</v>
      </c>
      <c r="E1840" s="18" t="s">
        <v>3073</v>
      </c>
      <c r="F1840" s="17">
        <v>41765</v>
      </c>
      <c r="G1840" s="14">
        <v>-56391.54</v>
      </c>
    </row>
    <row r="1841" spans="1:7" ht="25.5" x14ac:dyDescent="0.25">
      <c r="A1841" s="1"/>
      <c r="B1841" s="15" t="s">
        <v>3077</v>
      </c>
      <c r="C1841" s="16"/>
      <c r="D1841" s="16" t="s">
        <v>3078</v>
      </c>
      <c r="E1841" s="18" t="s">
        <v>3079</v>
      </c>
      <c r="F1841" s="17">
        <v>41765</v>
      </c>
      <c r="G1841" s="14">
        <v>-56391.54</v>
      </c>
    </row>
    <row r="1842" spans="1:7" ht="25.5" x14ac:dyDescent="0.25">
      <c r="A1842" s="1"/>
      <c r="B1842" s="15" t="s">
        <v>3134</v>
      </c>
      <c r="C1842" s="16"/>
      <c r="D1842" s="16" t="s">
        <v>3135</v>
      </c>
      <c r="E1842" s="18" t="s">
        <v>3136</v>
      </c>
      <c r="F1842" s="17">
        <v>41765</v>
      </c>
      <c r="G1842" s="14">
        <v>-56391.54</v>
      </c>
    </row>
    <row r="1843" spans="1:7" ht="25.5" x14ac:dyDescent="0.25">
      <c r="A1843" s="1"/>
      <c r="B1843" s="15" t="s">
        <v>3143</v>
      </c>
      <c r="C1843" s="16"/>
      <c r="D1843" s="16" t="s">
        <v>3144</v>
      </c>
      <c r="E1843" s="18" t="s">
        <v>3145</v>
      </c>
      <c r="F1843" s="17">
        <v>41765</v>
      </c>
      <c r="G1843" s="14">
        <v>-55191.72</v>
      </c>
    </row>
    <row r="1844" spans="1:7" ht="25.5" x14ac:dyDescent="0.25">
      <c r="A1844" s="1"/>
      <c r="B1844" s="15" t="s">
        <v>3098</v>
      </c>
      <c r="C1844" s="16"/>
      <c r="D1844" s="16" t="s">
        <v>3099</v>
      </c>
      <c r="E1844" s="18" t="s">
        <v>3100</v>
      </c>
      <c r="F1844" s="17">
        <v>41765</v>
      </c>
      <c r="G1844" s="14">
        <v>-48030.96</v>
      </c>
    </row>
    <row r="1845" spans="1:7" ht="25.5" x14ac:dyDescent="0.25">
      <c r="A1845" s="1"/>
      <c r="B1845" s="15" t="s">
        <v>3101</v>
      </c>
      <c r="C1845" s="16"/>
      <c r="D1845" s="16" t="s">
        <v>3102</v>
      </c>
      <c r="E1845" s="18" t="s">
        <v>3103</v>
      </c>
      <c r="F1845" s="17">
        <v>41765</v>
      </c>
      <c r="G1845" s="14">
        <v>-43890.36</v>
      </c>
    </row>
    <row r="1846" spans="1:7" ht="25.5" x14ac:dyDescent="0.25">
      <c r="A1846" s="1"/>
      <c r="B1846" s="15" t="s">
        <v>3083</v>
      </c>
      <c r="C1846" s="16"/>
      <c r="D1846" s="16" t="s">
        <v>3084</v>
      </c>
      <c r="E1846" s="18" t="s">
        <v>3085</v>
      </c>
      <c r="F1846" s="17">
        <v>41765</v>
      </c>
      <c r="G1846" s="14">
        <v>-40770.39</v>
      </c>
    </row>
    <row r="1847" spans="1:7" ht="25.5" x14ac:dyDescent="0.25">
      <c r="A1847" s="1"/>
      <c r="B1847" s="15" t="s">
        <v>3068</v>
      </c>
      <c r="C1847" s="16"/>
      <c r="D1847" s="16" t="s">
        <v>3069</v>
      </c>
      <c r="E1847" s="18" t="s">
        <v>3070</v>
      </c>
      <c r="F1847" s="17">
        <v>41765</v>
      </c>
      <c r="G1847" s="14">
        <v>-34794.78</v>
      </c>
    </row>
    <row r="1848" spans="1:7" ht="25.5" x14ac:dyDescent="0.25">
      <c r="A1848" s="1"/>
      <c r="B1848" s="15" t="s">
        <v>3107</v>
      </c>
      <c r="C1848" s="16"/>
      <c r="D1848" s="16" t="s">
        <v>3108</v>
      </c>
      <c r="E1848" s="18" t="s">
        <v>3109</v>
      </c>
      <c r="F1848" s="17">
        <v>41765</v>
      </c>
      <c r="G1848" s="14">
        <v>-34194.870000000003</v>
      </c>
    </row>
    <row r="1849" spans="1:7" ht="25.5" x14ac:dyDescent="0.25">
      <c r="A1849" s="1"/>
      <c r="B1849" s="15" t="s">
        <v>3146</v>
      </c>
      <c r="C1849" s="16"/>
      <c r="D1849" s="16" t="s">
        <v>3147</v>
      </c>
      <c r="E1849" s="18" t="s">
        <v>3148</v>
      </c>
      <c r="F1849" s="17">
        <v>41765</v>
      </c>
      <c r="G1849" s="14">
        <v>-34194.870000000003</v>
      </c>
    </row>
    <row r="1850" spans="1:7" ht="25.5" x14ac:dyDescent="0.25">
      <c r="A1850" s="1"/>
      <c r="B1850" s="15" t="s">
        <v>3149</v>
      </c>
      <c r="C1850" s="16"/>
      <c r="D1850" s="16" t="s">
        <v>3150</v>
      </c>
      <c r="E1850" s="18" t="s">
        <v>3151</v>
      </c>
      <c r="F1850" s="17">
        <v>41765</v>
      </c>
      <c r="G1850" s="14">
        <v>-34194.870000000003</v>
      </c>
    </row>
    <row r="1851" spans="1:7" ht="25.5" x14ac:dyDescent="0.25">
      <c r="A1851" s="1"/>
      <c r="B1851" s="15" t="s">
        <v>3080</v>
      </c>
      <c r="C1851" s="16"/>
      <c r="D1851" s="16" t="s">
        <v>3081</v>
      </c>
      <c r="E1851" s="18" t="s">
        <v>3082</v>
      </c>
      <c r="F1851" s="17">
        <v>41765</v>
      </c>
      <c r="G1851" s="14">
        <v>-31195.32</v>
      </c>
    </row>
    <row r="1852" spans="1:7" ht="25.5" x14ac:dyDescent="0.25">
      <c r="A1852" s="1"/>
      <c r="B1852" s="15" t="s">
        <v>3116</v>
      </c>
      <c r="C1852" s="16"/>
      <c r="D1852" s="16" t="s">
        <v>3117</v>
      </c>
      <c r="E1852" s="18" t="s">
        <v>3118</v>
      </c>
      <c r="F1852" s="17">
        <v>41765</v>
      </c>
      <c r="G1852" s="14">
        <v>-31195.32</v>
      </c>
    </row>
    <row r="1853" spans="1:7" ht="25.5" x14ac:dyDescent="0.25">
      <c r="A1853" s="1"/>
      <c r="B1853" s="15" t="s">
        <v>3113</v>
      </c>
      <c r="C1853" s="16"/>
      <c r="D1853" s="16" t="s">
        <v>3114</v>
      </c>
      <c r="E1853" s="18" t="s">
        <v>3115</v>
      </c>
      <c r="F1853" s="17">
        <v>41765</v>
      </c>
      <c r="G1853" s="14">
        <v>-28795.68</v>
      </c>
    </row>
    <row r="1854" spans="1:7" ht="25.5" x14ac:dyDescent="0.25">
      <c r="A1854" s="1"/>
      <c r="B1854" s="15" t="s">
        <v>3092</v>
      </c>
      <c r="C1854" s="16"/>
      <c r="D1854" s="16" t="s">
        <v>3093</v>
      </c>
      <c r="E1854" s="18" t="s">
        <v>3094</v>
      </c>
      <c r="F1854" s="17">
        <v>41765</v>
      </c>
      <c r="G1854" s="14">
        <v>-28195.77</v>
      </c>
    </row>
    <row r="1855" spans="1:7" ht="25.5" x14ac:dyDescent="0.25">
      <c r="A1855" s="1"/>
      <c r="B1855" s="15" t="s">
        <v>3128</v>
      </c>
      <c r="C1855" s="16"/>
      <c r="D1855" s="16" t="s">
        <v>3129</v>
      </c>
      <c r="E1855" s="18" t="s">
        <v>3130</v>
      </c>
      <c r="F1855" s="17">
        <v>41765</v>
      </c>
      <c r="G1855" s="14">
        <v>-28195.77</v>
      </c>
    </row>
    <row r="1856" spans="1:7" ht="25.5" x14ac:dyDescent="0.25">
      <c r="A1856" s="1"/>
      <c r="B1856" s="15" t="s">
        <v>3140</v>
      </c>
      <c r="C1856" s="16"/>
      <c r="D1856" s="16" t="s">
        <v>3141</v>
      </c>
      <c r="E1856" s="18" t="s">
        <v>3142</v>
      </c>
      <c r="F1856" s="17">
        <v>41765</v>
      </c>
      <c r="G1856" s="14">
        <v>-28195.77</v>
      </c>
    </row>
    <row r="1857" spans="1:7" ht="25.5" x14ac:dyDescent="0.25">
      <c r="A1857" s="1"/>
      <c r="B1857" s="15" t="s">
        <v>3131</v>
      </c>
      <c r="C1857" s="16"/>
      <c r="D1857" s="16" t="s">
        <v>3132</v>
      </c>
      <c r="E1857" s="18" t="s">
        <v>3133</v>
      </c>
      <c r="F1857" s="17">
        <v>41765</v>
      </c>
      <c r="G1857" s="14">
        <v>-22773.3</v>
      </c>
    </row>
    <row r="1858" spans="1:7" ht="25.5" x14ac:dyDescent="0.25">
      <c r="A1858" s="1"/>
      <c r="B1858" s="15" t="s">
        <v>3119</v>
      </c>
      <c r="C1858" s="16"/>
      <c r="D1858" s="16" t="s">
        <v>3120</v>
      </c>
      <c r="E1858" s="18" t="s">
        <v>3121</v>
      </c>
      <c r="F1858" s="17">
        <v>41765</v>
      </c>
      <c r="G1858" s="14">
        <v>-22772.75</v>
      </c>
    </row>
    <row r="1859" spans="1:7" x14ac:dyDescent="0.25">
      <c r="A1859" s="1"/>
      <c r="B1859" s="15" t="s">
        <v>3157</v>
      </c>
      <c r="C1859" s="16"/>
      <c r="D1859" s="16" t="s">
        <v>3158</v>
      </c>
      <c r="E1859" s="18" t="s">
        <v>19417</v>
      </c>
      <c r="F1859" s="17">
        <v>41765</v>
      </c>
      <c r="G1859" s="14">
        <v>-1475910</v>
      </c>
    </row>
    <row r="1860" spans="1:7" x14ac:dyDescent="0.25">
      <c r="A1860" s="1"/>
      <c r="B1860" s="15" t="s">
        <v>503</v>
      </c>
      <c r="C1860" s="16"/>
      <c r="D1860" s="16" t="s">
        <v>3155</v>
      </c>
      <c r="E1860" s="18" t="s">
        <v>3156</v>
      </c>
      <c r="F1860" s="17">
        <v>41765</v>
      </c>
      <c r="G1860" s="14">
        <v>-548963.80000000005</v>
      </c>
    </row>
    <row r="1861" spans="1:7" x14ac:dyDescent="0.25">
      <c r="A1861" s="1"/>
      <c r="B1861" s="15" t="s">
        <v>1260</v>
      </c>
      <c r="C1861" s="16" t="s">
        <v>1261</v>
      </c>
      <c r="D1861" s="16" t="s">
        <v>3059</v>
      </c>
      <c r="E1861" s="18" t="s">
        <v>17812</v>
      </c>
      <c r="F1861" s="17">
        <v>41765</v>
      </c>
      <c r="G1861" s="14">
        <v>-246400</v>
      </c>
    </row>
    <row r="1862" spans="1:7" ht="25.5" x14ac:dyDescent="0.25">
      <c r="A1862" s="1"/>
      <c r="B1862" s="10" t="s">
        <v>3160</v>
      </c>
      <c r="C1862" s="11"/>
      <c r="D1862" s="11" t="s">
        <v>3161</v>
      </c>
      <c r="E1862" s="12" t="s">
        <v>3162</v>
      </c>
      <c r="F1862" s="13">
        <v>41766</v>
      </c>
      <c r="G1862" s="14">
        <v>-68389.740000000005</v>
      </c>
    </row>
    <row r="1863" spans="1:7" ht="25.5" x14ac:dyDescent="0.25">
      <c r="A1863" s="1"/>
      <c r="B1863" s="10" t="s">
        <v>3163</v>
      </c>
      <c r="C1863" s="11"/>
      <c r="D1863" s="11" t="s">
        <v>3164</v>
      </c>
      <c r="E1863" s="12" t="s">
        <v>3165</v>
      </c>
      <c r="F1863" s="13">
        <v>41766</v>
      </c>
      <c r="G1863" s="14">
        <v>-28195.77</v>
      </c>
    </row>
    <row r="1864" spans="1:7" ht="25.5" x14ac:dyDescent="0.25">
      <c r="A1864" s="1"/>
      <c r="B1864" s="10" t="s">
        <v>3169</v>
      </c>
      <c r="C1864" s="11"/>
      <c r="D1864" s="11" t="s">
        <v>3170</v>
      </c>
      <c r="E1864" s="12" t="s">
        <v>3171</v>
      </c>
      <c r="F1864" s="13">
        <v>41766</v>
      </c>
      <c r="G1864" s="14">
        <v>-43660</v>
      </c>
    </row>
    <row r="1865" spans="1:7" ht="25.5" x14ac:dyDescent="0.25">
      <c r="A1865" s="1"/>
      <c r="B1865" s="10" t="s">
        <v>3166</v>
      </c>
      <c r="C1865" s="11"/>
      <c r="D1865" s="11" t="s">
        <v>3167</v>
      </c>
      <c r="E1865" s="12" t="s">
        <v>3168</v>
      </c>
      <c r="F1865" s="13">
        <v>41766</v>
      </c>
      <c r="G1865" s="14">
        <v>-28320</v>
      </c>
    </row>
    <row r="1866" spans="1:7" x14ac:dyDescent="0.25">
      <c r="A1866" s="1"/>
      <c r="B1866" s="15" t="s">
        <v>1260</v>
      </c>
      <c r="C1866" s="16" t="s">
        <v>1261</v>
      </c>
      <c r="D1866" s="16" t="s">
        <v>3159</v>
      </c>
      <c r="E1866" s="18" t="s">
        <v>17812</v>
      </c>
      <c r="F1866" s="17">
        <v>41766</v>
      </c>
      <c r="G1866" s="14">
        <v>-127600</v>
      </c>
    </row>
    <row r="1867" spans="1:7" x14ac:dyDescent="0.25">
      <c r="A1867" s="1"/>
      <c r="B1867" s="10" t="s">
        <v>2905</v>
      </c>
      <c r="C1867" s="11"/>
      <c r="D1867" s="11" t="s">
        <v>3172</v>
      </c>
      <c r="E1867" s="12" t="s">
        <v>16491</v>
      </c>
      <c r="F1867" s="13">
        <v>41767</v>
      </c>
      <c r="G1867" s="14">
        <v>-47200</v>
      </c>
    </row>
    <row r="1868" spans="1:7" x14ac:dyDescent="0.25">
      <c r="A1868" s="1"/>
      <c r="B1868" s="10" t="s">
        <v>3183</v>
      </c>
      <c r="C1868" s="11"/>
      <c r="D1868" s="11" t="s">
        <v>3184</v>
      </c>
      <c r="E1868" s="12" t="s">
        <v>19340</v>
      </c>
      <c r="F1868" s="13">
        <v>41767</v>
      </c>
      <c r="G1868" s="14">
        <v>-25000</v>
      </c>
    </row>
    <row r="1869" spans="1:7" x14ac:dyDescent="0.25">
      <c r="A1869" s="1"/>
      <c r="B1869" s="15" t="s">
        <v>3185</v>
      </c>
      <c r="C1869" s="16"/>
      <c r="D1869" s="16" t="s">
        <v>3186</v>
      </c>
      <c r="E1869" s="18" t="s">
        <v>3187</v>
      </c>
      <c r="F1869" s="17">
        <v>41767</v>
      </c>
      <c r="G1869" s="14">
        <v>-20000</v>
      </c>
    </row>
    <row r="1870" spans="1:7" ht="25.5" x14ac:dyDescent="0.25">
      <c r="A1870" s="1"/>
      <c r="B1870" s="10" t="s">
        <v>3173</v>
      </c>
      <c r="C1870" s="11" t="s">
        <v>3174</v>
      </c>
      <c r="D1870" s="11" t="s">
        <v>3175</v>
      </c>
      <c r="E1870" s="12" t="s">
        <v>3176</v>
      </c>
      <c r="F1870" s="13">
        <v>41767</v>
      </c>
      <c r="G1870" s="14">
        <v>-101365.75</v>
      </c>
    </row>
    <row r="1871" spans="1:7" x14ac:dyDescent="0.25">
      <c r="A1871" s="1"/>
      <c r="B1871" s="15" t="s">
        <v>3179</v>
      </c>
      <c r="C1871" s="16" t="s">
        <v>3180</v>
      </c>
      <c r="D1871" s="16" t="s">
        <v>3181</v>
      </c>
      <c r="E1871" s="18" t="s">
        <v>3182</v>
      </c>
      <c r="F1871" s="17">
        <v>41767</v>
      </c>
      <c r="G1871" s="14">
        <v>-12500</v>
      </c>
    </row>
    <row r="1872" spans="1:7" x14ac:dyDescent="0.25">
      <c r="A1872" s="1"/>
      <c r="B1872" s="10" t="s">
        <v>3188</v>
      </c>
      <c r="C1872" s="11"/>
      <c r="D1872" s="11" t="s">
        <v>3189</v>
      </c>
      <c r="E1872" s="12" t="s">
        <v>16700</v>
      </c>
      <c r="F1872" s="13">
        <v>41768</v>
      </c>
      <c r="G1872" s="14">
        <v>-29500</v>
      </c>
    </row>
    <row r="1873" spans="1:7" ht="25.5" x14ac:dyDescent="0.25">
      <c r="A1873" s="1"/>
      <c r="B1873" s="10" t="s">
        <v>3213</v>
      </c>
      <c r="C1873" s="11"/>
      <c r="D1873" s="11" t="s">
        <v>3214</v>
      </c>
      <c r="E1873" s="12" t="s">
        <v>3215</v>
      </c>
      <c r="F1873" s="13">
        <v>41768</v>
      </c>
      <c r="G1873" s="14">
        <v>-81540.78</v>
      </c>
    </row>
    <row r="1874" spans="1:7" ht="25.5" x14ac:dyDescent="0.25">
      <c r="A1874" s="1"/>
      <c r="B1874" s="10" t="s">
        <v>3216</v>
      </c>
      <c r="C1874" s="11"/>
      <c r="D1874" s="11" t="s">
        <v>3217</v>
      </c>
      <c r="E1874" s="12" t="s">
        <v>3218</v>
      </c>
      <c r="F1874" s="13">
        <v>41768</v>
      </c>
      <c r="G1874" s="14">
        <v>-69589.56</v>
      </c>
    </row>
    <row r="1875" spans="1:7" ht="25.5" x14ac:dyDescent="0.25">
      <c r="A1875" s="1"/>
      <c r="B1875" s="15" t="s">
        <v>3237</v>
      </c>
      <c r="C1875" s="16"/>
      <c r="D1875" s="16" t="s">
        <v>3238</v>
      </c>
      <c r="E1875" s="18" t="s">
        <v>3239</v>
      </c>
      <c r="F1875" s="17">
        <v>41768</v>
      </c>
      <c r="G1875" s="14">
        <v>-69589.56</v>
      </c>
    </row>
    <row r="1876" spans="1:7" ht="25.5" x14ac:dyDescent="0.25">
      <c r="A1876" s="1"/>
      <c r="B1876" s="10" t="s">
        <v>3231</v>
      </c>
      <c r="C1876" s="11"/>
      <c r="D1876" s="11" t="s">
        <v>3232</v>
      </c>
      <c r="E1876" s="12" t="s">
        <v>3233</v>
      </c>
      <c r="F1876" s="13">
        <v>41768</v>
      </c>
      <c r="G1876" s="14">
        <v>-68389.740000000005</v>
      </c>
    </row>
    <row r="1877" spans="1:7" ht="25.5" x14ac:dyDescent="0.25">
      <c r="A1877" s="1"/>
      <c r="B1877" s="15" t="s">
        <v>3249</v>
      </c>
      <c r="C1877" s="16"/>
      <c r="D1877" s="16" t="s">
        <v>3250</v>
      </c>
      <c r="E1877" s="18" t="s">
        <v>3251</v>
      </c>
      <c r="F1877" s="17">
        <v>41768</v>
      </c>
      <c r="G1877" s="14">
        <v>-68389.740000000005</v>
      </c>
    </row>
    <row r="1878" spans="1:7" ht="25.5" x14ac:dyDescent="0.25">
      <c r="A1878" s="1"/>
      <c r="B1878" s="15" t="s">
        <v>3261</v>
      </c>
      <c r="C1878" s="16"/>
      <c r="D1878" s="16" t="s">
        <v>3262</v>
      </c>
      <c r="E1878" s="18" t="s">
        <v>3263</v>
      </c>
      <c r="F1878" s="17">
        <v>41768</v>
      </c>
      <c r="G1878" s="14">
        <v>-68389.740000000005</v>
      </c>
    </row>
    <row r="1879" spans="1:7" ht="25.5" x14ac:dyDescent="0.25">
      <c r="A1879" s="1"/>
      <c r="B1879" s="15" t="s">
        <v>3273</v>
      </c>
      <c r="C1879" s="16"/>
      <c r="D1879" s="16" t="s">
        <v>3274</v>
      </c>
      <c r="E1879" s="18" t="s">
        <v>3275</v>
      </c>
      <c r="F1879" s="17">
        <v>41768</v>
      </c>
      <c r="G1879" s="14">
        <v>-68389.740000000005</v>
      </c>
    </row>
    <row r="1880" spans="1:7" ht="25.5" x14ac:dyDescent="0.25">
      <c r="A1880" s="1"/>
      <c r="B1880" s="15" t="s">
        <v>3291</v>
      </c>
      <c r="C1880" s="16"/>
      <c r="D1880" s="16" t="s">
        <v>3292</v>
      </c>
      <c r="E1880" s="18" t="s">
        <v>3293</v>
      </c>
      <c r="F1880" s="17">
        <v>41768</v>
      </c>
      <c r="G1880" s="14">
        <v>-68389.740000000005</v>
      </c>
    </row>
    <row r="1881" spans="1:7" ht="25.5" x14ac:dyDescent="0.25">
      <c r="A1881" s="1"/>
      <c r="B1881" s="15" t="s">
        <v>3303</v>
      </c>
      <c r="C1881" s="16"/>
      <c r="D1881" s="16" t="s">
        <v>3304</v>
      </c>
      <c r="E1881" s="18" t="s">
        <v>3305</v>
      </c>
      <c r="F1881" s="17">
        <v>41768</v>
      </c>
      <c r="G1881" s="14">
        <v>-68389.740000000005</v>
      </c>
    </row>
    <row r="1882" spans="1:7" ht="25.5" x14ac:dyDescent="0.25">
      <c r="A1882" s="1"/>
      <c r="B1882" s="15" t="s">
        <v>3204</v>
      </c>
      <c r="C1882" s="16"/>
      <c r="D1882" s="16" t="s">
        <v>3205</v>
      </c>
      <c r="E1882" s="18" t="s">
        <v>3206</v>
      </c>
      <c r="F1882" s="17">
        <v>41768</v>
      </c>
      <c r="G1882" s="14">
        <v>-62390.64</v>
      </c>
    </row>
    <row r="1883" spans="1:7" ht="25.5" x14ac:dyDescent="0.25">
      <c r="A1883" s="1"/>
      <c r="B1883" s="15" t="s">
        <v>3258</v>
      </c>
      <c r="C1883" s="16"/>
      <c r="D1883" s="16" t="s">
        <v>3259</v>
      </c>
      <c r="E1883" s="18" t="s">
        <v>3260</v>
      </c>
      <c r="F1883" s="17">
        <v>41768</v>
      </c>
      <c r="G1883" s="14">
        <v>-57591.360000000001</v>
      </c>
    </row>
    <row r="1884" spans="1:7" ht="25.5" x14ac:dyDescent="0.25">
      <c r="A1884" s="1"/>
      <c r="B1884" s="15" t="s">
        <v>3297</v>
      </c>
      <c r="C1884" s="16"/>
      <c r="D1884" s="16" t="s">
        <v>3298</v>
      </c>
      <c r="E1884" s="18" t="s">
        <v>3299</v>
      </c>
      <c r="F1884" s="17">
        <v>41768</v>
      </c>
      <c r="G1884" s="14">
        <v>-57591.360000000001</v>
      </c>
    </row>
    <row r="1885" spans="1:7" ht="25.5" x14ac:dyDescent="0.25">
      <c r="A1885" s="1"/>
      <c r="B1885" s="15" t="s">
        <v>3279</v>
      </c>
      <c r="C1885" s="16"/>
      <c r="D1885" s="16" t="s">
        <v>3280</v>
      </c>
      <c r="E1885" s="18" t="s">
        <v>3281</v>
      </c>
      <c r="F1885" s="17">
        <v>41768</v>
      </c>
      <c r="G1885" s="14">
        <v>-56391.54</v>
      </c>
    </row>
    <row r="1886" spans="1:7" ht="25.5" x14ac:dyDescent="0.25">
      <c r="A1886" s="1"/>
      <c r="B1886" s="15" t="s">
        <v>3210</v>
      </c>
      <c r="C1886" s="16"/>
      <c r="D1886" s="16" t="s">
        <v>3211</v>
      </c>
      <c r="E1886" s="18" t="s">
        <v>3212</v>
      </c>
      <c r="F1886" s="17">
        <v>41768</v>
      </c>
      <c r="G1886" s="14">
        <v>-55191.72</v>
      </c>
    </row>
    <row r="1887" spans="1:7" ht="25.5" x14ac:dyDescent="0.25">
      <c r="A1887" s="1"/>
      <c r="B1887" s="15" t="s">
        <v>3264</v>
      </c>
      <c r="C1887" s="16"/>
      <c r="D1887" s="16" t="s">
        <v>3265</v>
      </c>
      <c r="E1887" s="18" t="s">
        <v>3266</v>
      </c>
      <c r="F1887" s="17">
        <v>41768</v>
      </c>
      <c r="G1887" s="14">
        <v>-48859.08</v>
      </c>
    </row>
    <row r="1888" spans="1:7" ht="25.5" x14ac:dyDescent="0.25">
      <c r="A1888" s="1"/>
      <c r="B1888" s="15" t="s">
        <v>3300</v>
      </c>
      <c r="C1888" s="16"/>
      <c r="D1888" s="16" t="s">
        <v>3301</v>
      </c>
      <c r="E1888" s="18" t="s">
        <v>3302</v>
      </c>
      <c r="F1888" s="17">
        <v>41768</v>
      </c>
      <c r="G1888" s="14">
        <v>-45634.400000000001</v>
      </c>
    </row>
    <row r="1889" spans="1:7" ht="25.5" x14ac:dyDescent="0.25">
      <c r="A1889" s="1"/>
      <c r="B1889" s="15" t="s">
        <v>3225</v>
      </c>
      <c r="C1889" s="16"/>
      <c r="D1889" s="16" t="s">
        <v>3226</v>
      </c>
      <c r="E1889" s="18" t="s">
        <v>3227</v>
      </c>
      <c r="F1889" s="17">
        <v>41768</v>
      </c>
      <c r="G1889" s="14">
        <v>-42487.199999999997</v>
      </c>
    </row>
    <row r="1890" spans="1:7" ht="25.5" x14ac:dyDescent="0.25">
      <c r="A1890" s="1"/>
      <c r="B1890" s="15" t="s">
        <v>3192</v>
      </c>
      <c r="C1890" s="16"/>
      <c r="D1890" s="16" t="s">
        <v>3193</v>
      </c>
      <c r="E1890" s="18" t="s">
        <v>3194</v>
      </c>
      <c r="F1890" s="17">
        <v>41768</v>
      </c>
      <c r="G1890" s="14">
        <v>-34794.78</v>
      </c>
    </row>
    <row r="1891" spans="1:7" ht="25.5" x14ac:dyDescent="0.25">
      <c r="A1891" s="1"/>
      <c r="B1891" s="15" t="s">
        <v>3195</v>
      </c>
      <c r="C1891" s="16"/>
      <c r="D1891" s="16" t="s">
        <v>3196</v>
      </c>
      <c r="E1891" s="18" t="s">
        <v>3197</v>
      </c>
      <c r="F1891" s="17">
        <v>41768</v>
      </c>
      <c r="G1891" s="14">
        <v>-34794.78</v>
      </c>
    </row>
    <row r="1892" spans="1:7" ht="25.5" x14ac:dyDescent="0.25">
      <c r="A1892" s="1"/>
      <c r="B1892" s="15" t="s">
        <v>3294</v>
      </c>
      <c r="C1892" s="16"/>
      <c r="D1892" s="16" t="s">
        <v>3295</v>
      </c>
      <c r="E1892" s="18" t="s">
        <v>3296</v>
      </c>
      <c r="F1892" s="17">
        <v>41768</v>
      </c>
      <c r="G1892" s="14">
        <v>-34332.959999999999</v>
      </c>
    </row>
    <row r="1893" spans="1:7" ht="25.5" x14ac:dyDescent="0.25">
      <c r="A1893" s="1"/>
      <c r="B1893" s="10" t="s">
        <v>3198</v>
      </c>
      <c r="C1893" s="11"/>
      <c r="D1893" s="11" t="s">
        <v>3199</v>
      </c>
      <c r="E1893" s="12" t="s">
        <v>3200</v>
      </c>
      <c r="F1893" s="13">
        <v>41768</v>
      </c>
      <c r="G1893" s="14">
        <v>-34194.870000000003</v>
      </c>
    </row>
    <row r="1894" spans="1:7" ht="25.5" x14ac:dyDescent="0.25">
      <c r="A1894" s="1"/>
      <c r="B1894" s="10" t="s">
        <v>3201</v>
      </c>
      <c r="C1894" s="11"/>
      <c r="D1894" s="11" t="s">
        <v>3202</v>
      </c>
      <c r="E1894" s="12" t="s">
        <v>3203</v>
      </c>
      <c r="F1894" s="13">
        <v>41768</v>
      </c>
      <c r="G1894" s="14">
        <v>-34194.870000000003</v>
      </c>
    </row>
    <row r="1895" spans="1:7" ht="25.5" x14ac:dyDescent="0.25">
      <c r="A1895" s="1"/>
      <c r="B1895" s="15" t="s">
        <v>3228</v>
      </c>
      <c r="C1895" s="16"/>
      <c r="D1895" s="16" t="s">
        <v>3229</v>
      </c>
      <c r="E1895" s="18" t="s">
        <v>3230</v>
      </c>
      <c r="F1895" s="17">
        <v>41768</v>
      </c>
      <c r="G1895" s="14">
        <v>-34194.870000000003</v>
      </c>
    </row>
    <row r="1896" spans="1:7" ht="25.5" x14ac:dyDescent="0.25">
      <c r="A1896" s="1"/>
      <c r="B1896" s="15" t="s">
        <v>3234</v>
      </c>
      <c r="C1896" s="16"/>
      <c r="D1896" s="16" t="s">
        <v>3235</v>
      </c>
      <c r="E1896" s="18" t="s">
        <v>3236</v>
      </c>
      <c r="F1896" s="17">
        <v>41768</v>
      </c>
      <c r="G1896" s="14">
        <v>-34194.870000000003</v>
      </c>
    </row>
    <row r="1897" spans="1:7" ht="25.5" x14ac:dyDescent="0.25">
      <c r="A1897" s="1"/>
      <c r="B1897" s="15" t="s">
        <v>3246</v>
      </c>
      <c r="C1897" s="16"/>
      <c r="D1897" s="16" t="s">
        <v>3247</v>
      </c>
      <c r="E1897" s="18" t="s">
        <v>3248</v>
      </c>
      <c r="F1897" s="17">
        <v>41768</v>
      </c>
      <c r="G1897" s="14">
        <v>-34194.870000000003</v>
      </c>
    </row>
    <row r="1898" spans="1:7" ht="25.5" x14ac:dyDescent="0.25">
      <c r="A1898" s="1"/>
      <c r="B1898" s="15" t="s">
        <v>3270</v>
      </c>
      <c r="C1898" s="16"/>
      <c r="D1898" s="16" t="s">
        <v>3271</v>
      </c>
      <c r="E1898" s="18" t="s">
        <v>3272</v>
      </c>
      <c r="F1898" s="17">
        <v>41768</v>
      </c>
      <c r="G1898" s="14">
        <v>-34194.870000000003</v>
      </c>
    </row>
    <row r="1899" spans="1:7" ht="25.5" x14ac:dyDescent="0.25">
      <c r="A1899" s="1"/>
      <c r="B1899" s="10" t="s">
        <v>3285</v>
      </c>
      <c r="C1899" s="11"/>
      <c r="D1899" s="11" t="s">
        <v>3286</v>
      </c>
      <c r="E1899" s="12" t="s">
        <v>3287</v>
      </c>
      <c r="F1899" s="13">
        <v>41768</v>
      </c>
      <c r="G1899" s="14">
        <v>-34194.870000000003</v>
      </c>
    </row>
    <row r="1900" spans="1:7" ht="25.5" x14ac:dyDescent="0.25">
      <c r="A1900" s="1"/>
      <c r="B1900" s="15" t="s">
        <v>3288</v>
      </c>
      <c r="C1900" s="16"/>
      <c r="D1900" s="16" t="s">
        <v>3289</v>
      </c>
      <c r="E1900" s="18" t="s">
        <v>3290</v>
      </c>
      <c r="F1900" s="17">
        <v>41768</v>
      </c>
      <c r="G1900" s="14">
        <v>-34194.870000000003</v>
      </c>
    </row>
    <row r="1901" spans="1:7" ht="25.5" x14ac:dyDescent="0.25">
      <c r="A1901" s="1"/>
      <c r="B1901" s="15" t="s">
        <v>3276</v>
      </c>
      <c r="C1901" s="16"/>
      <c r="D1901" s="16" t="s">
        <v>3277</v>
      </c>
      <c r="E1901" s="18" t="s">
        <v>3278</v>
      </c>
      <c r="F1901" s="17">
        <v>41768</v>
      </c>
      <c r="G1901" s="14">
        <v>-33594.959999999999</v>
      </c>
    </row>
    <row r="1902" spans="1:7" ht="25.5" x14ac:dyDescent="0.25">
      <c r="A1902" s="1"/>
      <c r="B1902" s="15" t="s">
        <v>3282</v>
      </c>
      <c r="C1902" s="16"/>
      <c r="D1902" s="16" t="s">
        <v>3283</v>
      </c>
      <c r="E1902" s="18" t="s">
        <v>3284</v>
      </c>
      <c r="F1902" s="17">
        <v>41768</v>
      </c>
      <c r="G1902" s="14">
        <v>-33594.959999999999</v>
      </c>
    </row>
    <row r="1903" spans="1:7" ht="25.5" x14ac:dyDescent="0.25">
      <c r="A1903" s="1"/>
      <c r="B1903" s="15" t="s">
        <v>3219</v>
      </c>
      <c r="C1903" s="16"/>
      <c r="D1903" s="16" t="s">
        <v>3220</v>
      </c>
      <c r="E1903" s="18" t="s">
        <v>3221</v>
      </c>
      <c r="F1903" s="17">
        <v>41768</v>
      </c>
      <c r="G1903" s="14">
        <v>-29995.5</v>
      </c>
    </row>
    <row r="1904" spans="1:7" ht="25.5" x14ac:dyDescent="0.25">
      <c r="A1904" s="1"/>
      <c r="B1904" s="15" t="s">
        <v>3309</v>
      </c>
      <c r="C1904" s="16"/>
      <c r="D1904" s="16" t="s">
        <v>3310</v>
      </c>
      <c r="E1904" s="18" t="s">
        <v>3311</v>
      </c>
      <c r="F1904" s="17">
        <v>41768</v>
      </c>
      <c r="G1904" s="14">
        <v>-29995.5</v>
      </c>
    </row>
    <row r="1905" spans="1:7" ht="25.5" x14ac:dyDescent="0.25">
      <c r="A1905" s="1"/>
      <c r="B1905" s="15" t="s">
        <v>3207</v>
      </c>
      <c r="C1905" s="16"/>
      <c r="D1905" s="16" t="s">
        <v>3208</v>
      </c>
      <c r="E1905" s="18" t="s">
        <v>3209</v>
      </c>
      <c r="F1905" s="17">
        <v>41768</v>
      </c>
      <c r="G1905" s="14">
        <v>-28795.68</v>
      </c>
    </row>
    <row r="1906" spans="1:7" ht="25.5" x14ac:dyDescent="0.25">
      <c r="A1906" s="1"/>
      <c r="B1906" s="15" t="s">
        <v>3222</v>
      </c>
      <c r="C1906" s="16"/>
      <c r="D1906" s="16" t="s">
        <v>3223</v>
      </c>
      <c r="E1906" s="18" t="s">
        <v>3224</v>
      </c>
      <c r="F1906" s="17">
        <v>41768</v>
      </c>
      <c r="G1906" s="14">
        <v>-28795.68</v>
      </c>
    </row>
    <row r="1907" spans="1:7" ht="25.5" x14ac:dyDescent="0.25">
      <c r="A1907" s="1"/>
      <c r="B1907" s="15" t="s">
        <v>3255</v>
      </c>
      <c r="C1907" s="16"/>
      <c r="D1907" s="16" t="s">
        <v>3256</v>
      </c>
      <c r="E1907" s="18" t="s">
        <v>3257</v>
      </c>
      <c r="F1907" s="17">
        <v>41768</v>
      </c>
      <c r="G1907" s="14">
        <v>-28795.68</v>
      </c>
    </row>
    <row r="1908" spans="1:7" ht="25.5" x14ac:dyDescent="0.25">
      <c r="A1908" s="1"/>
      <c r="B1908" s="15" t="s">
        <v>3267</v>
      </c>
      <c r="C1908" s="16"/>
      <c r="D1908" s="16" t="s">
        <v>3268</v>
      </c>
      <c r="E1908" s="18" t="s">
        <v>3269</v>
      </c>
      <c r="F1908" s="17">
        <v>41768</v>
      </c>
      <c r="G1908" s="14">
        <v>-28795.68</v>
      </c>
    </row>
    <row r="1909" spans="1:7" ht="25.5" x14ac:dyDescent="0.25">
      <c r="A1909" s="1"/>
      <c r="B1909" s="15" t="s">
        <v>3240</v>
      </c>
      <c r="C1909" s="16"/>
      <c r="D1909" s="16" t="s">
        <v>3241</v>
      </c>
      <c r="E1909" s="18" t="s">
        <v>3242</v>
      </c>
      <c r="F1909" s="17">
        <v>41768</v>
      </c>
      <c r="G1909" s="14">
        <v>-28195.77</v>
      </c>
    </row>
    <row r="1910" spans="1:7" ht="25.5" x14ac:dyDescent="0.25">
      <c r="A1910" s="1"/>
      <c r="B1910" s="10" t="s">
        <v>3252</v>
      </c>
      <c r="C1910" s="11"/>
      <c r="D1910" s="11" t="s">
        <v>3253</v>
      </c>
      <c r="E1910" s="12" t="s">
        <v>3254</v>
      </c>
      <c r="F1910" s="13">
        <v>41768</v>
      </c>
      <c r="G1910" s="14">
        <v>-28195.77</v>
      </c>
    </row>
    <row r="1911" spans="1:7" ht="25.5" x14ac:dyDescent="0.25">
      <c r="A1911" s="1"/>
      <c r="B1911" s="15" t="s">
        <v>3243</v>
      </c>
      <c r="C1911" s="16"/>
      <c r="D1911" s="16" t="s">
        <v>3244</v>
      </c>
      <c r="E1911" s="18" t="s">
        <v>3245</v>
      </c>
      <c r="F1911" s="17">
        <v>41768</v>
      </c>
      <c r="G1911" s="14">
        <v>-27595.86</v>
      </c>
    </row>
    <row r="1912" spans="1:7" ht="25.5" x14ac:dyDescent="0.25">
      <c r="A1912" s="1"/>
      <c r="B1912" s="10" t="s">
        <v>3306</v>
      </c>
      <c r="C1912" s="11"/>
      <c r="D1912" s="11" t="s">
        <v>3307</v>
      </c>
      <c r="E1912" s="12" t="s">
        <v>3308</v>
      </c>
      <c r="F1912" s="13">
        <v>41768</v>
      </c>
      <c r="G1912" s="14">
        <v>-27595.86</v>
      </c>
    </row>
    <row r="1913" spans="1:7" x14ac:dyDescent="0.25">
      <c r="A1913" s="1"/>
      <c r="B1913" s="10" t="s">
        <v>3317</v>
      </c>
      <c r="C1913" s="11"/>
      <c r="D1913" s="11" t="s">
        <v>3318</v>
      </c>
      <c r="E1913" s="12" t="s">
        <v>19490</v>
      </c>
      <c r="F1913" s="13">
        <v>41768</v>
      </c>
      <c r="G1913" s="14">
        <v>-5265000</v>
      </c>
    </row>
    <row r="1914" spans="1:7" x14ac:dyDescent="0.25">
      <c r="A1914" s="1"/>
      <c r="B1914" s="15" t="s">
        <v>3315</v>
      </c>
      <c r="C1914" s="16"/>
      <c r="D1914" s="16" t="s">
        <v>3316</v>
      </c>
      <c r="E1914" s="18" t="s">
        <v>19761</v>
      </c>
      <c r="F1914" s="17">
        <v>41768</v>
      </c>
      <c r="G1914" s="14">
        <v>-2736000</v>
      </c>
    </row>
    <row r="1915" spans="1:7" x14ac:dyDescent="0.25">
      <c r="A1915" s="1"/>
      <c r="B1915" s="15" t="s">
        <v>3312</v>
      </c>
      <c r="C1915" s="16"/>
      <c r="D1915" s="16" t="s">
        <v>3313</v>
      </c>
      <c r="E1915" s="18" t="s">
        <v>3314</v>
      </c>
      <c r="F1915" s="17">
        <v>41768</v>
      </c>
      <c r="G1915" s="14">
        <v>1385272.57</v>
      </c>
    </row>
    <row r="1916" spans="1:7" ht="25.5" x14ac:dyDescent="0.25">
      <c r="A1916" s="1"/>
      <c r="B1916" s="15" t="s">
        <v>265</v>
      </c>
      <c r="C1916" s="16" t="s">
        <v>266</v>
      </c>
      <c r="D1916" s="16" t="s">
        <v>3191</v>
      </c>
      <c r="E1916" s="18" t="s">
        <v>20137</v>
      </c>
      <c r="F1916" s="17">
        <v>41768</v>
      </c>
      <c r="G1916" s="14">
        <v>-34800</v>
      </c>
    </row>
    <row r="1917" spans="1:7" ht="25.5" x14ac:dyDescent="0.25">
      <c r="A1917" s="1"/>
      <c r="B1917" s="15" t="s">
        <v>3342</v>
      </c>
      <c r="C1917" s="16"/>
      <c r="D1917" s="16" t="s">
        <v>3343</v>
      </c>
      <c r="E1917" s="18" t="s">
        <v>3344</v>
      </c>
      <c r="F1917" s="17">
        <v>41771</v>
      </c>
      <c r="G1917" s="14">
        <v>-67235.38</v>
      </c>
    </row>
    <row r="1918" spans="1:7" ht="25.5" x14ac:dyDescent="0.25">
      <c r="A1918" s="1"/>
      <c r="B1918" s="15" t="s">
        <v>3339</v>
      </c>
      <c r="C1918" s="16"/>
      <c r="D1918" s="16" t="s">
        <v>3340</v>
      </c>
      <c r="E1918" s="18" t="s">
        <v>3341</v>
      </c>
      <c r="F1918" s="17">
        <v>41771</v>
      </c>
      <c r="G1918" s="14">
        <v>-57591.360000000001</v>
      </c>
    </row>
    <row r="1919" spans="1:7" ht="25.5" x14ac:dyDescent="0.25">
      <c r="A1919" s="1"/>
      <c r="B1919" s="15" t="s">
        <v>3333</v>
      </c>
      <c r="C1919" s="16"/>
      <c r="D1919" s="16" t="s">
        <v>3334</v>
      </c>
      <c r="E1919" s="18" t="s">
        <v>3335</v>
      </c>
      <c r="F1919" s="17">
        <v>41771</v>
      </c>
      <c r="G1919" s="14">
        <v>-56391.54</v>
      </c>
    </row>
    <row r="1920" spans="1:7" ht="25.5" x14ac:dyDescent="0.25">
      <c r="A1920" s="1"/>
      <c r="B1920" s="10" t="s">
        <v>3324</v>
      </c>
      <c r="C1920" s="11"/>
      <c r="D1920" s="11" t="s">
        <v>3325</v>
      </c>
      <c r="E1920" s="12" t="s">
        <v>3326</v>
      </c>
      <c r="F1920" s="13">
        <v>41771</v>
      </c>
      <c r="G1920" s="14">
        <v>-56391.5</v>
      </c>
    </row>
    <row r="1921" spans="1:7" ht="25.5" x14ac:dyDescent="0.25">
      <c r="A1921" s="1"/>
      <c r="B1921" s="10" t="s">
        <v>3336</v>
      </c>
      <c r="C1921" s="11"/>
      <c r="D1921" s="11" t="s">
        <v>3337</v>
      </c>
      <c r="E1921" s="12" t="s">
        <v>3338</v>
      </c>
      <c r="F1921" s="13">
        <v>41771</v>
      </c>
      <c r="G1921" s="14">
        <v>-34194.870000000003</v>
      </c>
    </row>
    <row r="1922" spans="1:7" ht="25.5" x14ac:dyDescent="0.25">
      <c r="A1922" s="1"/>
      <c r="B1922" s="15" t="s">
        <v>3322</v>
      </c>
      <c r="C1922" s="16"/>
      <c r="D1922" s="16" t="s">
        <v>3244</v>
      </c>
      <c r="E1922" s="18" t="s">
        <v>3323</v>
      </c>
      <c r="F1922" s="17">
        <v>41771</v>
      </c>
      <c r="G1922" s="14">
        <v>-33617.69</v>
      </c>
    </row>
    <row r="1923" spans="1:7" ht="25.5" x14ac:dyDescent="0.25">
      <c r="A1923" s="1"/>
      <c r="B1923" s="15" t="s">
        <v>3327</v>
      </c>
      <c r="C1923" s="16"/>
      <c r="D1923" s="16" t="s">
        <v>3328</v>
      </c>
      <c r="E1923" s="18" t="s">
        <v>3329</v>
      </c>
      <c r="F1923" s="17">
        <v>41771</v>
      </c>
      <c r="G1923" s="14">
        <v>-28195.77</v>
      </c>
    </row>
    <row r="1924" spans="1:7" ht="25.5" x14ac:dyDescent="0.25">
      <c r="A1924" s="1"/>
      <c r="B1924" s="10" t="s">
        <v>3330</v>
      </c>
      <c r="C1924" s="11"/>
      <c r="D1924" s="11" t="s">
        <v>3331</v>
      </c>
      <c r="E1924" s="12" t="s">
        <v>3332</v>
      </c>
      <c r="F1924" s="13">
        <v>41771</v>
      </c>
      <c r="G1924" s="14">
        <v>-28195.77</v>
      </c>
    </row>
    <row r="1925" spans="1:7" x14ac:dyDescent="0.25">
      <c r="A1925" s="1"/>
      <c r="B1925" s="10" t="s">
        <v>3319</v>
      </c>
      <c r="C1925" s="11" t="s">
        <v>3320</v>
      </c>
      <c r="D1925" s="11" t="s">
        <v>3321</v>
      </c>
      <c r="E1925" s="12" t="s">
        <v>20007</v>
      </c>
      <c r="F1925" s="13">
        <v>41771</v>
      </c>
      <c r="G1925" s="14">
        <v>-3671648.47</v>
      </c>
    </row>
    <row r="1926" spans="1:7" x14ac:dyDescent="0.25">
      <c r="A1926" s="1"/>
      <c r="B1926" s="10" t="s">
        <v>1260</v>
      </c>
      <c r="C1926" s="11" t="s">
        <v>1261</v>
      </c>
      <c r="D1926" s="11" t="s">
        <v>3345</v>
      </c>
      <c r="E1926" s="12" t="s">
        <v>17812</v>
      </c>
      <c r="F1926" s="13">
        <v>41772</v>
      </c>
      <c r="G1926" s="14">
        <v>-16000</v>
      </c>
    </row>
    <row r="1927" spans="1:7" ht="25.5" x14ac:dyDescent="0.25">
      <c r="A1927" s="1"/>
      <c r="B1927" s="15" t="s">
        <v>3350</v>
      </c>
      <c r="C1927" s="16"/>
      <c r="D1927" s="16" t="s">
        <v>3351</v>
      </c>
      <c r="E1927" s="18" t="s">
        <v>3352</v>
      </c>
      <c r="F1927" s="17">
        <v>41773</v>
      </c>
      <c r="G1927" s="14">
        <v>-177435.97</v>
      </c>
    </row>
    <row r="1928" spans="1:7" ht="25.5" x14ac:dyDescent="0.25">
      <c r="A1928" s="1"/>
      <c r="B1928" s="15" t="s">
        <v>413</v>
      </c>
      <c r="C1928" s="16"/>
      <c r="D1928" s="16" t="s">
        <v>3351</v>
      </c>
      <c r="E1928" s="18" t="s">
        <v>3352</v>
      </c>
      <c r="F1928" s="17">
        <v>41773</v>
      </c>
      <c r="G1928" s="14">
        <v>-33838.26</v>
      </c>
    </row>
    <row r="1929" spans="1:7" ht="25.5" x14ac:dyDescent="0.25">
      <c r="A1929" s="1"/>
      <c r="B1929" s="15" t="s">
        <v>3353</v>
      </c>
      <c r="C1929" s="16"/>
      <c r="D1929" s="16" t="s">
        <v>3351</v>
      </c>
      <c r="E1929" s="18" t="s">
        <v>3352</v>
      </c>
      <c r="F1929" s="17">
        <v>41773</v>
      </c>
      <c r="G1929" s="14">
        <v>-24750.21</v>
      </c>
    </row>
    <row r="1930" spans="1:7" x14ac:dyDescent="0.25">
      <c r="A1930" s="1"/>
      <c r="B1930" s="15" t="s">
        <v>3359</v>
      </c>
      <c r="C1930" s="16"/>
      <c r="D1930" s="16" t="s">
        <v>3360</v>
      </c>
      <c r="E1930" s="12" t="s">
        <v>16883</v>
      </c>
      <c r="F1930" s="17">
        <v>41773</v>
      </c>
      <c r="G1930" s="14">
        <v>-4125971.64</v>
      </c>
    </row>
    <row r="1931" spans="1:7" x14ac:dyDescent="0.25">
      <c r="A1931" s="1"/>
      <c r="B1931" s="15" t="s">
        <v>3357</v>
      </c>
      <c r="C1931" s="16"/>
      <c r="D1931" s="16" t="s">
        <v>3358</v>
      </c>
      <c r="E1931" s="12" t="s">
        <v>16883</v>
      </c>
      <c r="F1931" s="17">
        <v>41773</v>
      </c>
      <c r="G1931" s="14">
        <v>-1952309.53</v>
      </c>
    </row>
    <row r="1932" spans="1:7" x14ac:dyDescent="0.25">
      <c r="A1932" s="1"/>
      <c r="B1932" s="15" t="s">
        <v>3363</v>
      </c>
      <c r="C1932" s="16"/>
      <c r="D1932" s="16" t="s">
        <v>3364</v>
      </c>
      <c r="E1932" s="18" t="s">
        <v>2414</v>
      </c>
      <c r="F1932" s="17">
        <v>41773</v>
      </c>
      <c r="G1932" s="14">
        <v>-1337250</v>
      </c>
    </row>
    <row r="1933" spans="1:7" x14ac:dyDescent="0.25">
      <c r="A1933" s="1"/>
      <c r="B1933" s="15" t="s">
        <v>3361</v>
      </c>
      <c r="C1933" s="16"/>
      <c r="D1933" s="16" t="s">
        <v>3362</v>
      </c>
      <c r="E1933" s="18" t="s">
        <v>19322</v>
      </c>
      <c r="F1933" s="17">
        <v>41773</v>
      </c>
      <c r="G1933" s="14">
        <v>-1200000</v>
      </c>
    </row>
    <row r="1934" spans="1:7" ht="25.5" x14ac:dyDescent="0.25">
      <c r="A1934" s="1"/>
      <c r="B1934" s="15" t="s">
        <v>3354</v>
      </c>
      <c r="C1934" s="16"/>
      <c r="D1934" s="16" t="s">
        <v>3355</v>
      </c>
      <c r="E1934" s="18" t="s">
        <v>3356</v>
      </c>
      <c r="F1934" s="17">
        <v>41773</v>
      </c>
      <c r="G1934" s="14">
        <v>-29500</v>
      </c>
    </row>
    <row r="1935" spans="1:7" x14ac:dyDescent="0.25">
      <c r="A1935" s="1"/>
      <c r="B1935" s="15" t="s">
        <v>3357</v>
      </c>
      <c r="C1935" s="16"/>
      <c r="D1935" s="16" t="s">
        <v>3358</v>
      </c>
      <c r="E1935" s="18" t="s">
        <v>3358</v>
      </c>
      <c r="F1935" s="17">
        <v>41773</v>
      </c>
      <c r="G1935" s="14">
        <v>395567.76</v>
      </c>
    </row>
    <row r="1936" spans="1:7" x14ac:dyDescent="0.25">
      <c r="A1936" s="1"/>
      <c r="B1936" s="15" t="s">
        <v>3359</v>
      </c>
      <c r="C1936" s="16"/>
      <c r="D1936" s="16" t="s">
        <v>3360</v>
      </c>
      <c r="E1936" s="18" t="s">
        <v>3360</v>
      </c>
      <c r="F1936" s="17">
        <v>41773</v>
      </c>
      <c r="G1936" s="14">
        <v>825194.33</v>
      </c>
    </row>
    <row r="1937" spans="1:7" ht="25.5" x14ac:dyDescent="0.25">
      <c r="A1937" s="1"/>
      <c r="B1937" s="10" t="s">
        <v>3060</v>
      </c>
      <c r="C1937" s="11" t="s">
        <v>3061</v>
      </c>
      <c r="D1937" s="11" t="s">
        <v>3346</v>
      </c>
      <c r="E1937" s="12" t="s">
        <v>17952</v>
      </c>
      <c r="F1937" s="13">
        <v>41773</v>
      </c>
      <c r="G1937" s="14">
        <v>-432000</v>
      </c>
    </row>
    <row r="1938" spans="1:7" ht="25.5" x14ac:dyDescent="0.25">
      <c r="A1938" s="1"/>
      <c r="B1938" s="10" t="s">
        <v>3060</v>
      </c>
      <c r="C1938" s="11" t="s">
        <v>3061</v>
      </c>
      <c r="D1938" s="11" t="s">
        <v>3347</v>
      </c>
      <c r="E1938" s="12" t="s">
        <v>17953</v>
      </c>
      <c r="F1938" s="13">
        <v>41773</v>
      </c>
      <c r="G1938" s="14">
        <v>-270000</v>
      </c>
    </row>
    <row r="1939" spans="1:7" x14ac:dyDescent="0.25">
      <c r="A1939" s="1"/>
      <c r="B1939" s="15" t="s">
        <v>972</v>
      </c>
      <c r="C1939" s="16" t="s">
        <v>973</v>
      </c>
      <c r="D1939" s="16" t="s">
        <v>3349</v>
      </c>
      <c r="E1939" s="18" t="s">
        <v>19114</v>
      </c>
      <c r="F1939" s="17">
        <v>41773</v>
      </c>
      <c r="G1939" s="14">
        <v>-34142.400000000001</v>
      </c>
    </row>
    <row r="1940" spans="1:7" x14ac:dyDescent="0.25">
      <c r="A1940" s="1"/>
      <c r="B1940" s="15" t="s">
        <v>972</v>
      </c>
      <c r="C1940" s="16" t="s">
        <v>973</v>
      </c>
      <c r="D1940" s="16" t="s">
        <v>3348</v>
      </c>
      <c r="E1940" s="18" t="s">
        <v>19114</v>
      </c>
      <c r="F1940" s="17">
        <v>41773</v>
      </c>
      <c r="G1940" s="14">
        <v>-12392.8</v>
      </c>
    </row>
    <row r="1941" spans="1:7" ht="25.5" x14ac:dyDescent="0.25">
      <c r="A1941" s="1"/>
      <c r="B1941" s="10" t="s">
        <v>3418</v>
      </c>
      <c r="C1941" s="11"/>
      <c r="D1941" s="11" t="s">
        <v>3419</v>
      </c>
      <c r="E1941" s="12" t="s">
        <v>3420</v>
      </c>
      <c r="F1941" s="13">
        <v>41774</v>
      </c>
      <c r="G1941" s="14">
        <v>-82971.320000000007</v>
      </c>
    </row>
    <row r="1942" spans="1:7" ht="25.5" x14ac:dyDescent="0.25">
      <c r="A1942" s="1"/>
      <c r="B1942" s="10" t="s">
        <v>3393</v>
      </c>
      <c r="C1942" s="11"/>
      <c r="D1942" s="11" t="s">
        <v>3394</v>
      </c>
      <c r="E1942" s="12" t="s">
        <v>3395</v>
      </c>
      <c r="F1942" s="13">
        <v>41774</v>
      </c>
      <c r="G1942" s="14">
        <v>-75819.100000000006</v>
      </c>
    </row>
    <row r="1943" spans="1:7" ht="25.5" x14ac:dyDescent="0.25">
      <c r="A1943" s="1"/>
      <c r="B1943" s="10" t="s">
        <v>3424</v>
      </c>
      <c r="C1943" s="11"/>
      <c r="D1943" s="11" t="s">
        <v>3425</v>
      </c>
      <c r="E1943" s="12" t="s">
        <v>3426</v>
      </c>
      <c r="F1943" s="13">
        <v>41774</v>
      </c>
      <c r="G1943" s="14">
        <v>-72589</v>
      </c>
    </row>
    <row r="1944" spans="1:7" ht="25.5" x14ac:dyDescent="0.25">
      <c r="A1944" s="1"/>
      <c r="B1944" s="10" t="s">
        <v>2593</v>
      </c>
      <c r="C1944" s="11"/>
      <c r="D1944" s="11" t="s">
        <v>3368</v>
      </c>
      <c r="E1944" s="12" t="s">
        <v>3369</v>
      </c>
      <c r="F1944" s="13">
        <v>41774</v>
      </c>
      <c r="G1944" s="14">
        <v>-69589.56</v>
      </c>
    </row>
    <row r="1945" spans="1:7" ht="25.5" x14ac:dyDescent="0.25">
      <c r="A1945" s="1"/>
      <c r="B1945" s="15" t="s">
        <v>3416</v>
      </c>
      <c r="C1945" s="16"/>
      <c r="D1945" s="16" t="s">
        <v>3417</v>
      </c>
      <c r="E1945" s="18" t="s">
        <v>20739</v>
      </c>
      <c r="F1945" s="17">
        <v>41774</v>
      </c>
      <c r="G1945" s="14">
        <v>-68665.919999999998</v>
      </c>
    </row>
    <row r="1946" spans="1:7" ht="25.5" x14ac:dyDescent="0.25">
      <c r="A1946" s="1"/>
      <c r="B1946" s="10" t="s">
        <v>3370</v>
      </c>
      <c r="C1946" s="11"/>
      <c r="D1946" s="11" t="s">
        <v>3371</v>
      </c>
      <c r="E1946" s="12" t="s">
        <v>3372</v>
      </c>
      <c r="F1946" s="13">
        <v>41774</v>
      </c>
      <c r="G1946" s="14">
        <v>-68389.740000000005</v>
      </c>
    </row>
    <row r="1947" spans="1:7" ht="25.5" x14ac:dyDescent="0.25">
      <c r="A1947" s="1"/>
      <c r="B1947" s="15" t="s">
        <v>3390</v>
      </c>
      <c r="C1947" s="16"/>
      <c r="D1947" s="16" t="s">
        <v>3391</v>
      </c>
      <c r="E1947" s="18" t="s">
        <v>3392</v>
      </c>
      <c r="F1947" s="17">
        <v>41774</v>
      </c>
      <c r="G1947" s="14">
        <v>-68389.740000000005</v>
      </c>
    </row>
    <row r="1948" spans="1:7" ht="25.5" x14ac:dyDescent="0.25">
      <c r="A1948" s="1"/>
      <c r="B1948" s="15" t="s">
        <v>3421</v>
      </c>
      <c r="C1948" s="16"/>
      <c r="D1948" s="16" t="s">
        <v>3422</v>
      </c>
      <c r="E1948" s="18" t="s">
        <v>3423</v>
      </c>
      <c r="F1948" s="17">
        <v>41774</v>
      </c>
      <c r="G1948" s="14">
        <v>-68389.740000000005</v>
      </c>
    </row>
    <row r="1949" spans="1:7" ht="25.5" x14ac:dyDescent="0.25">
      <c r="A1949" s="1"/>
      <c r="B1949" s="10" t="s">
        <v>3410</v>
      </c>
      <c r="C1949" s="11"/>
      <c r="D1949" s="11" t="s">
        <v>3411</v>
      </c>
      <c r="E1949" s="12" t="s">
        <v>3412</v>
      </c>
      <c r="F1949" s="13">
        <v>41774</v>
      </c>
      <c r="G1949" s="14">
        <v>-63590.46</v>
      </c>
    </row>
    <row r="1950" spans="1:7" ht="25.5" x14ac:dyDescent="0.25">
      <c r="A1950" s="1"/>
      <c r="B1950" s="15" t="s">
        <v>3404</v>
      </c>
      <c r="C1950" s="16"/>
      <c r="D1950" s="16" t="s">
        <v>3405</v>
      </c>
      <c r="E1950" s="18" t="s">
        <v>3406</v>
      </c>
      <c r="F1950" s="17">
        <v>41774</v>
      </c>
      <c r="G1950" s="14">
        <v>-63128.639999999999</v>
      </c>
    </row>
    <row r="1951" spans="1:7" ht="25.5" x14ac:dyDescent="0.25">
      <c r="A1951" s="1"/>
      <c r="B1951" s="10" t="s">
        <v>3382</v>
      </c>
      <c r="C1951" s="11"/>
      <c r="D1951" s="11" t="s">
        <v>3383</v>
      </c>
      <c r="E1951" s="12" t="s">
        <v>3384</v>
      </c>
      <c r="F1951" s="13">
        <v>41774</v>
      </c>
      <c r="G1951" s="14">
        <v>-62390.64</v>
      </c>
    </row>
    <row r="1952" spans="1:7" ht="25.5" x14ac:dyDescent="0.25">
      <c r="A1952" s="1"/>
      <c r="B1952" s="15" t="s">
        <v>3407</v>
      </c>
      <c r="C1952" s="16"/>
      <c r="D1952" s="16" t="s">
        <v>3408</v>
      </c>
      <c r="E1952" s="18" t="s">
        <v>3409</v>
      </c>
      <c r="F1952" s="17">
        <v>41774</v>
      </c>
      <c r="G1952" s="14">
        <v>-51292.02</v>
      </c>
    </row>
    <row r="1953" spans="1:7" x14ac:dyDescent="0.25">
      <c r="A1953" s="1"/>
      <c r="B1953" s="15" t="s">
        <v>3387</v>
      </c>
      <c r="C1953" s="16"/>
      <c r="D1953" s="16" t="s">
        <v>3388</v>
      </c>
      <c r="E1953" s="18" t="s">
        <v>3389</v>
      </c>
      <c r="F1953" s="17">
        <v>41774</v>
      </c>
      <c r="G1953" s="14">
        <v>-48859.08</v>
      </c>
    </row>
    <row r="1954" spans="1:7" ht="25.5" x14ac:dyDescent="0.25">
      <c r="A1954" s="1"/>
      <c r="B1954" s="10" t="s">
        <v>3399</v>
      </c>
      <c r="C1954" s="11"/>
      <c r="D1954" s="11" t="s">
        <v>3400</v>
      </c>
      <c r="E1954" s="12" t="s">
        <v>3401</v>
      </c>
      <c r="F1954" s="13">
        <v>41774</v>
      </c>
      <c r="G1954" s="14">
        <v>-45546.6</v>
      </c>
    </row>
    <row r="1955" spans="1:7" ht="25.5" x14ac:dyDescent="0.25">
      <c r="A1955" s="1"/>
      <c r="B1955" s="10" t="s">
        <v>3373</v>
      </c>
      <c r="C1955" s="11"/>
      <c r="D1955" s="11" t="s">
        <v>3374</v>
      </c>
      <c r="E1955" s="12" t="s">
        <v>3375</v>
      </c>
      <c r="F1955" s="13">
        <v>41774</v>
      </c>
      <c r="G1955" s="14">
        <v>-36954.400000000001</v>
      </c>
    </row>
    <row r="1956" spans="1:7" ht="25.5" x14ac:dyDescent="0.25">
      <c r="A1956" s="1"/>
      <c r="B1956" s="15" t="s">
        <v>3376</v>
      </c>
      <c r="C1956" s="16"/>
      <c r="D1956" s="16" t="s">
        <v>3377</v>
      </c>
      <c r="E1956" s="18" t="s">
        <v>3378</v>
      </c>
      <c r="F1956" s="17">
        <v>41774</v>
      </c>
      <c r="G1956" s="14">
        <v>-34194.870000000003</v>
      </c>
    </row>
    <row r="1957" spans="1:7" ht="25.5" x14ac:dyDescent="0.25">
      <c r="A1957" s="1"/>
      <c r="B1957" s="10" t="s">
        <v>3413</v>
      </c>
      <c r="C1957" s="11"/>
      <c r="D1957" s="11" t="s">
        <v>3414</v>
      </c>
      <c r="E1957" s="12" t="s">
        <v>3415</v>
      </c>
      <c r="F1957" s="13">
        <v>41774</v>
      </c>
      <c r="G1957" s="14">
        <v>-28795.68</v>
      </c>
    </row>
    <row r="1958" spans="1:7" ht="25.5" x14ac:dyDescent="0.25">
      <c r="A1958" s="1"/>
      <c r="B1958" s="10" t="s">
        <v>3379</v>
      </c>
      <c r="C1958" s="11"/>
      <c r="D1958" s="11" t="s">
        <v>3380</v>
      </c>
      <c r="E1958" s="12" t="s">
        <v>3381</v>
      </c>
      <c r="F1958" s="13">
        <v>41774</v>
      </c>
      <c r="G1958" s="14">
        <v>-28195.77</v>
      </c>
    </row>
    <row r="1959" spans="1:7" ht="25.5" x14ac:dyDescent="0.25">
      <c r="A1959" s="1"/>
      <c r="B1959" s="10" t="s">
        <v>3396</v>
      </c>
      <c r="C1959" s="11"/>
      <c r="D1959" s="11" t="s">
        <v>3397</v>
      </c>
      <c r="E1959" s="12" t="s">
        <v>3398</v>
      </c>
      <c r="F1959" s="13">
        <v>41774</v>
      </c>
      <c r="G1959" s="14">
        <v>-28195.77</v>
      </c>
    </row>
    <row r="1960" spans="1:7" ht="25.5" x14ac:dyDescent="0.25">
      <c r="A1960" s="1"/>
      <c r="B1960" s="10" t="s">
        <v>3107</v>
      </c>
      <c r="C1960" s="11"/>
      <c r="D1960" s="11" t="s">
        <v>3402</v>
      </c>
      <c r="E1960" s="12" t="s">
        <v>3403</v>
      </c>
      <c r="F1960" s="13">
        <v>41774</v>
      </c>
      <c r="G1960" s="14">
        <v>-28195.77</v>
      </c>
    </row>
    <row r="1961" spans="1:7" ht="25.5" x14ac:dyDescent="0.25">
      <c r="A1961" s="1"/>
      <c r="B1961" s="10" t="s">
        <v>3427</v>
      </c>
      <c r="C1961" s="11"/>
      <c r="D1961" s="11" t="s">
        <v>3428</v>
      </c>
      <c r="E1961" s="12" t="s">
        <v>3429</v>
      </c>
      <c r="F1961" s="13">
        <v>41774</v>
      </c>
      <c r="G1961" s="14">
        <v>-28195.77</v>
      </c>
    </row>
    <row r="1962" spans="1:7" x14ac:dyDescent="0.25">
      <c r="A1962" s="1"/>
      <c r="B1962" s="10" t="s">
        <v>3365</v>
      </c>
      <c r="C1962" s="11"/>
      <c r="D1962" s="11" t="s">
        <v>3366</v>
      </c>
      <c r="E1962" s="12" t="s">
        <v>3367</v>
      </c>
      <c r="F1962" s="13">
        <v>41774</v>
      </c>
      <c r="G1962" s="14">
        <v>-28195.66</v>
      </c>
    </row>
    <row r="1963" spans="1:7" x14ac:dyDescent="0.25">
      <c r="A1963" s="1"/>
      <c r="B1963" s="10" t="s">
        <v>3385</v>
      </c>
      <c r="C1963" s="11"/>
      <c r="D1963" s="11" t="s">
        <v>3386</v>
      </c>
      <c r="E1963" s="12" t="s">
        <v>2939</v>
      </c>
      <c r="F1963" s="13">
        <v>41774</v>
      </c>
      <c r="G1963" s="14">
        <v>-10145.68</v>
      </c>
    </row>
    <row r="1964" spans="1:7" ht="25.5" x14ac:dyDescent="0.25">
      <c r="A1964" s="1"/>
      <c r="B1964" s="10" t="s">
        <v>3451</v>
      </c>
      <c r="C1964" s="11"/>
      <c r="D1964" s="11" t="s">
        <v>3452</v>
      </c>
      <c r="E1964" s="12" t="s">
        <v>3453</v>
      </c>
      <c r="F1964" s="13">
        <v>41775</v>
      </c>
      <c r="G1964" s="14">
        <v>-83400.800000000003</v>
      </c>
    </row>
    <row r="1965" spans="1:7" ht="25.5" x14ac:dyDescent="0.25">
      <c r="A1965" s="1"/>
      <c r="B1965" s="10" t="s">
        <v>3466</v>
      </c>
      <c r="C1965" s="11"/>
      <c r="D1965" s="11" t="s">
        <v>3467</v>
      </c>
      <c r="E1965" s="12" t="s">
        <v>3468</v>
      </c>
      <c r="F1965" s="13">
        <v>41775</v>
      </c>
      <c r="G1965" s="14">
        <v>-81541.350000000006</v>
      </c>
    </row>
    <row r="1966" spans="1:7" ht="25.5" x14ac:dyDescent="0.25">
      <c r="A1966" s="1"/>
      <c r="B1966" s="10" t="s">
        <v>3469</v>
      </c>
      <c r="C1966" s="11"/>
      <c r="D1966" s="11" t="s">
        <v>3470</v>
      </c>
      <c r="E1966" s="12" t="s">
        <v>3471</v>
      </c>
      <c r="F1966" s="13">
        <v>41775</v>
      </c>
      <c r="G1966" s="14">
        <v>-81541.350000000006</v>
      </c>
    </row>
    <row r="1967" spans="1:7" ht="25.5" x14ac:dyDescent="0.25">
      <c r="A1967" s="1"/>
      <c r="B1967" s="10" t="s">
        <v>3472</v>
      </c>
      <c r="C1967" s="11"/>
      <c r="D1967" s="11" t="s">
        <v>3473</v>
      </c>
      <c r="E1967" s="12" t="s">
        <v>3474</v>
      </c>
      <c r="F1967" s="13">
        <v>41775</v>
      </c>
      <c r="G1967" s="14">
        <v>-76548.399999999994</v>
      </c>
    </row>
    <row r="1968" spans="1:7" ht="25.5" x14ac:dyDescent="0.25">
      <c r="A1968" s="1"/>
      <c r="B1968" s="10" t="s">
        <v>3460</v>
      </c>
      <c r="C1968" s="11"/>
      <c r="D1968" s="11" t="s">
        <v>3461</v>
      </c>
      <c r="E1968" s="12" t="s">
        <v>3462</v>
      </c>
      <c r="F1968" s="13">
        <v>41775</v>
      </c>
      <c r="G1968" s="14">
        <v>-69949.399999999994</v>
      </c>
    </row>
    <row r="1969" spans="1:7" ht="25.5" x14ac:dyDescent="0.25">
      <c r="A1969" s="1"/>
      <c r="B1969" s="15" t="s">
        <v>3478</v>
      </c>
      <c r="C1969" s="16"/>
      <c r="D1969" s="16" t="s">
        <v>3479</v>
      </c>
      <c r="E1969" s="18" t="s">
        <v>3480</v>
      </c>
      <c r="F1969" s="17">
        <v>41775</v>
      </c>
      <c r="G1969" s="14">
        <v>-67235.850000000006</v>
      </c>
    </row>
    <row r="1970" spans="1:7" ht="25.5" x14ac:dyDescent="0.25">
      <c r="A1970" s="1"/>
      <c r="B1970" s="15" t="s">
        <v>3436</v>
      </c>
      <c r="C1970" s="16"/>
      <c r="D1970" s="16" t="s">
        <v>3437</v>
      </c>
      <c r="E1970" s="18" t="s">
        <v>3438</v>
      </c>
      <c r="F1970" s="17">
        <v>41775</v>
      </c>
      <c r="G1970" s="14">
        <v>-63128.639999999999</v>
      </c>
    </row>
    <row r="1971" spans="1:7" ht="25.5" x14ac:dyDescent="0.25">
      <c r="A1971" s="1"/>
      <c r="B1971" s="10" t="s">
        <v>3475</v>
      </c>
      <c r="C1971" s="11"/>
      <c r="D1971" s="11" t="s">
        <v>3476</v>
      </c>
      <c r="E1971" s="12" t="s">
        <v>3477</v>
      </c>
      <c r="F1971" s="13">
        <v>41775</v>
      </c>
      <c r="G1971" s="14">
        <v>-61813.46</v>
      </c>
    </row>
    <row r="1972" spans="1:7" ht="25.5" x14ac:dyDescent="0.25">
      <c r="A1972" s="1"/>
      <c r="B1972" s="15" t="s">
        <v>3484</v>
      </c>
      <c r="C1972" s="16"/>
      <c r="D1972" s="16" t="s">
        <v>3485</v>
      </c>
      <c r="E1972" s="18" t="s">
        <v>3486</v>
      </c>
      <c r="F1972" s="17">
        <v>41775</v>
      </c>
      <c r="G1972" s="14">
        <v>-45634.400000000001</v>
      </c>
    </row>
    <row r="1973" spans="1:7" ht="25.5" x14ac:dyDescent="0.25">
      <c r="A1973" s="1"/>
      <c r="B1973" s="10" t="s">
        <v>3454</v>
      </c>
      <c r="C1973" s="11"/>
      <c r="D1973" s="11" t="s">
        <v>3455</v>
      </c>
      <c r="E1973" s="12" t="s">
        <v>3456</v>
      </c>
      <c r="F1973" s="13">
        <v>41775</v>
      </c>
      <c r="G1973" s="14">
        <v>-43274</v>
      </c>
    </row>
    <row r="1974" spans="1:7" ht="25.5" x14ac:dyDescent="0.25">
      <c r="A1974" s="1"/>
      <c r="B1974" s="10" t="s">
        <v>3481</v>
      </c>
      <c r="C1974" s="11"/>
      <c r="D1974" s="11" t="s">
        <v>3482</v>
      </c>
      <c r="E1974" s="12" t="s">
        <v>3483</v>
      </c>
      <c r="F1974" s="13">
        <v>41775</v>
      </c>
      <c r="G1974" s="14">
        <v>-41485.660000000003</v>
      </c>
    </row>
    <row r="1975" spans="1:7" ht="25.5" x14ac:dyDescent="0.25">
      <c r="A1975" s="1"/>
      <c r="B1975" s="10" t="s">
        <v>3487</v>
      </c>
      <c r="C1975" s="11"/>
      <c r="D1975" s="11" t="s">
        <v>3488</v>
      </c>
      <c r="E1975" s="12" t="s">
        <v>3489</v>
      </c>
      <c r="F1975" s="13">
        <v>41775</v>
      </c>
      <c r="G1975" s="14">
        <v>-40770.39</v>
      </c>
    </row>
    <row r="1976" spans="1:7" ht="25.5" x14ac:dyDescent="0.25">
      <c r="A1976" s="1"/>
      <c r="B1976" s="10" t="s">
        <v>3439</v>
      </c>
      <c r="C1976" s="11"/>
      <c r="D1976" s="11" t="s">
        <v>3440</v>
      </c>
      <c r="E1976" s="12" t="s">
        <v>3441</v>
      </c>
      <c r="F1976" s="13">
        <v>41775</v>
      </c>
      <c r="G1976" s="14">
        <v>-38624.58</v>
      </c>
    </row>
    <row r="1977" spans="1:7" ht="25.5" x14ac:dyDescent="0.25">
      <c r="A1977" s="1"/>
      <c r="B1977" s="10" t="s">
        <v>3448</v>
      </c>
      <c r="C1977" s="11"/>
      <c r="D1977" s="11" t="s">
        <v>3449</v>
      </c>
      <c r="E1977" s="12" t="s">
        <v>3450</v>
      </c>
      <c r="F1977" s="13">
        <v>41775</v>
      </c>
      <c r="G1977" s="14">
        <v>-35634.6</v>
      </c>
    </row>
    <row r="1978" spans="1:7" ht="25.5" x14ac:dyDescent="0.25">
      <c r="A1978" s="1"/>
      <c r="B1978" s="10" t="s">
        <v>3433</v>
      </c>
      <c r="C1978" s="11"/>
      <c r="D1978" s="11" t="s">
        <v>3434</v>
      </c>
      <c r="E1978" s="12" t="s">
        <v>3435</v>
      </c>
      <c r="F1978" s="13">
        <v>41775</v>
      </c>
      <c r="G1978" s="14">
        <v>-34194.870000000003</v>
      </c>
    </row>
    <row r="1979" spans="1:7" ht="25.5" x14ac:dyDescent="0.25">
      <c r="A1979" s="1"/>
      <c r="B1979" s="15" t="s">
        <v>3442</v>
      </c>
      <c r="C1979" s="16"/>
      <c r="D1979" s="16" t="s">
        <v>3443</v>
      </c>
      <c r="E1979" s="18" t="s">
        <v>3444</v>
      </c>
      <c r="F1979" s="17">
        <v>41775</v>
      </c>
      <c r="G1979" s="14">
        <v>-34194.870000000003</v>
      </c>
    </row>
    <row r="1980" spans="1:7" ht="25.5" x14ac:dyDescent="0.25">
      <c r="A1980" s="1"/>
      <c r="B1980" s="15" t="s">
        <v>3445</v>
      </c>
      <c r="C1980" s="16"/>
      <c r="D1980" s="16" t="s">
        <v>3446</v>
      </c>
      <c r="E1980" s="18" t="s">
        <v>3447</v>
      </c>
      <c r="F1980" s="17">
        <v>41775</v>
      </c>
      <c r="G1980" s="14">
        <v>-34194.870000000003</v>
      </c>
    </row>
    <row r="1981" spans="1:7" ht="25.5" x14ac:dyDescent="0.25">
      <c r="A1981" s="1"/>
      <c r="B1981" s="15" t="s">
        <v>3463</v>
      </c>
      <c r="C1981" s="16"/>
      <c r="D1981" s="16" t="s">
        <v>3464</v>
      </c>
      <c r="E1981" s="18" t="s">
        <v>3465</v>
      </c>
      <c r="F1981" s="17">
        <v>41775</v>
      </c>
      <c r="G1981" s="14">
        <v>-34194.870000000003</v>
      </c>
    </row>
    <row r="1982" spans="1:7" ht="25.5" x14ac:dyDescent="0.25">
      <c r="A1982" s="1"/>
      <c r="B1982" s="15" t="s">
        <v>3457</v>
      </c>
      <c r="C1982" s="16"/>
      <c r="D1982" s="16" t="s">
        <v>3458</v>
      </c>
      <c r="E1982" s="18" t="s">
        <v>3459</v>
      </c>
      <c r="F1982" s="17">
        <v>41775</v>
      </c>
      <c r="G1982" s="14">
        <v>-33617.69</v>
      </c>
    </row>
    <row r="1983" spans="1:7" ht="25.5" x14ac:dyDescent="0.25">
      <c r="A1983" s="1"/>
      <c r="B1983" s="15" t="s">
        <v>3430</v>
      </c>
      <c r="C1983" s="16"/>
      <c r="D1983" s="16" t="s">
        <v>3431</v>
      </c>
      <c r="E1983" s="18" t="s">
        <v>3432</v>
      </c>
      <c r="F1983" s="17">
        <v>41775</v>
      </c>
      <c r="G1983" s="14">
        <v>-21945.18</v>
      </c>
    </row>
    <row r="1984" spans="1:7" ht="25.5" x14ac:dyDescent="0.25">
      <c r="A1984" s="1"/>
      <c r="B1984" s="15" t="s">
        <v>3549</v>
      </c>
      <c r="C1984" s="16"/>
      <c r="D1984" s="16" t="s">
        <v>3550</v>
      </c>
      <c r="E1984" s="18" t="s">
        <v>3551</v>
      </c>
      <c r="F1984" s="17">
        <v>41778</v>
      </c>
      <c r="G1984" s="14">
        <v>-91268.800000000003</v>
      </c>
    </row>
    <row r="1985" spans="1:7" ht="25.5" x14ac:dyDescent="0.25">
      <c r="A1985" s="1"/>
      <c r="B1985" s="10" t="s">
        <v>3532</v>
      </c>
      <c r="C1985" s="11"/>
      <c r="D1985" s="11" t="s">
        <v>3533</v>
      </c>
      <c r="E1985" s="12" t="s">
        <v>3534</v>
      </c>
      <c r="F1985" s="13">
        <v>41778</v>
      </c>
      <c r="G1985" s="14">
        <v>-81541.350000000006</v>
      </c>
    </row>
    <row r="1986" spans="1:7" ht="25.5" x14ac:dyDescent="0.25">
      <c r="A1986" s="1"/>
      <c r="B1986" s="10" t="s">
        <v>3535</v>
      </c>
      <c r="C1986" s="11"/>
      <c r="D1986" s="11" t="s">
        <v>3536</v>
      </c>
      <c r="E1986" s="12" t="s">
        <v>3537</v>
      </c>
      <c r="F1986" s="13">
        <v>41778</v>
      </c>
      <c r="G1986" s="14">
        <v>-81541.350000000006</v>
      </c>
    </row>
    <row r="1987" spans="1:7" ht="25.5" x14ac:dyDescent="0.25">
      <c r="A1987" s="1"/>
      <c r="B1987" s="10" t="s">
        <v>3546</v>
      </c>
      <c r="C1987" s="11"/>
      <c r="D1987" s="11" t="s">
        <v>3547</v>
      </c>
      <c r="E1987" s="12" t="s">
        <v>3548</v>
      </c>
      <c r="F1987" s="13">
        <v>41778</v>
      </c>
      <c r="G1987" s="14">
        <v>-75819.149999999994</v>
      </c>
    </row>
    <row r="1988" spans="1:7" ht="25.5" x14ac:dyDescent="0.25">
      <c r="A1988" s="1"/>
      <c r="B1988" s="10" t="s">
        <v>3543</v>
      </c>
      <c r="C1988" s="11"/>
      <c r="D1988" s="11" t="s">
        <v>3544</v>
      </c>
      <c r="E1988" s="12" t="s">
        <v>3545</v>
      </c>
      <c r="F1988" s="13">
        <v>41778</v>
      </c>
      <c r="G1988" s="14">
        <v>-72957.539999999994</v>
      </c>
    </row>
    <row r="1989" spans="1:7" ht="25.5" x14ac:dyDescent="0.25">
      <c r="A1989" s="1"/>
      <c r="B1989" s="10" t="s">
        <v>3517</v>
      </c>
      <c r="C1989" s="11"/>
      <c r="D1989" s="11" t="s">
        <v>3518</v>
      </c>
      <c r="E1989" s="12" t="s">
        <v>3519</v>
      </c>
      <c r="F1989" s="13">
        <v>41778</v>
      </c>
      <c r="G1989" s="14">
        <v>-68389.740000000005</v>
      </c>
    </row>
    <row r="1990" spans="1:7" ht="25.5" x14ac:dyDescent="0.25">
      <c r="A1990" s="1"/>
      <c r="B1990" s="10" t="s">
        <v>3552</v>
      </c>
      <c r="C1990" s="11"/>
      <c r="D1990" s="11" t="s">
        <v>3553</v>
      </c>
      <c r="E1990" s="12" t="s">
        <v>3554</v>
      </c>
      <c r="F1990" s="13">
        <v>41778</v>
      </c>
      <c r="G1990" s="14">
        <v>-68389.740000000005</v>
      </c>
    </row>
    <row r="1991" spans="1:7" ht="25.5" x14ac:dyDescent="0.25">
      <c r="A1991" s="1"/>
      <c r="B1991" s="10" t="s">
        <v>3523</v>
      </c>
      <c r="C1991" s="11"/>
      <c r="D1991" s="11" t="s">
        <v>3524</v>
      </c>
      <c r="E1991" s="12" t="s">
        <v>3525</v>
      </c>
      <c r="F1991" s="13">
        <v>41778</v>
      </c>
      <c r="G1991" s="14">
        <v>-67235.850000000006</v>
      </c>
    </row>
    <row r="1992" spans="1:7" ht="25.5" x14ac:dyDescent="0.25">
      <c r="A1992" s="1"/>
      <c r="B1992" s="10" t="s">
        <v>3502</v>
      </c>
      <c r="C1992" s="11"/>
      <c r="D1992" s="11" t="s">
        <v>3503</v>
      </c>
      <c r="E1992" s="12" t="s">
        <v>3504</v>
      </c>
      <c r="F1992" s="13">
        <v>41778</v>
      </c>
      <c r="G1992" s="14">
        <v>-67235.38</v>
      </c>
    </row>
    <row r="1993" spans="1:7" x14ac:dyDescent="0.25">
      <c r="A1993" s="1"/>
      <c r="B1993" s="10" t="s">
        <v>3520</v>
      </c>
      <c r="C1993" s="11"/>
      <c r="D1993" s="11" t="s">
        <v>3521</v>
      </c>
      <c r="E1993" s="12" t="s">
        <v>3522</v>
      </c>
      <c r="F1993" s="13">
        <v>41778</v>
      </c>
      <c r="G1993" s="14">
        <v>-61813.46</v>
      </c>
    </row>
    <row r="1994" spans="1:7" ht="25.5" x14ac:dyDescent="0.25">
      <c r="A1994" s="1"/>
      <c r="B1994" s="10" t="s">
        <v>3529</v>
      </c>
      <c r="C1994" s="11"/>
      <c r="D1994" s="11" t="s">
        <v>3530</v>
      </c>
      <c r="E1994" s="12" t="s">
        <v>3531</v>
      </c>
      <c r="F1994" s="13">
        <v>41778</v>
      </c>
      <c r="G1994" s="14">
        <v>-59991</v>
      </c>
    </row>
    <row r="1995" spans="1:7" ht="25.5" x14ac:dyDescent="0.25">
      <c r="A1995" s="1"/>
      <c r="B1995" s="15" t="s">
        <v>3505</v>
      </c>
      <c r="C1995" s="16"/>
      <c r="D1995" s="16" t="s">
        <v>3506</v>
      </c>
      <c r="E1995" s="18" t="s">
        <v>3507</v>
      </c>
      <c r="F1995" s="17">
        <v>41778</v>
      </c>
      <c r="G1995" s="14">
        <v>-57591.360000000001</v>
      </c>
    </row>
    <row r="1996" spans="1:7" ht="25.5" x14ac:dyDescent="0.25">
      <c r="A1996" s="1"/>
      <c r="B1996" s="10" t="s">
        <v>3526</v>
      </c>
      <c r="C1996" s="11"/>
      <c r="D1996" s="11" t="s">
        <v>3527</v>
      </c>
      <c r="E1996" s="12" t="s">
        <v>3528</v>
      </c>
      <c r="F1996" s="13">
        <v>41778</v>
      </c>
      <c r="G1996" s="14">
        <v>-57591.360000000001</v>
      </c>
    </row>
    <row r="1997" spans="1:7" x14ac:dyDescent="0.25">
      <c r="A1997" s="1"/>
      <c r="B1997" s="15" t="s">
        <v>3555</v>
      </c>
      <c r="C1997" s="16"/>
      <c r="D1997" s="16" t="s">
        <v>3556</v>
      </c>
      <c r="E1997" s="18" t="s">
        <v>3557</v>
      </c>
      <c r="F1997" s="17">
        <v>41778</v>
      </c>
      <c r="G1997" s="14">
        <v>-43889.83</v>
      </c>
    </row>
    <row r="1998" spans="1:7" ht="25.5" x14ac:dyDescent="0.25">
      <c r="A1998" s="1"/>
      <c r="B1998" s="15" t="s">
        <v>3541</v>
      </c>
      <c r="C1998" s="16"/>
      <c r="D1998" s="16" t="s">
        <v>3542</v>
      </c>
      <c r="E1998" s="18" t="s">
        <v>20740</v>
      </c>
      <c r="F1998" s="17">
        <v>41778</v>
      </c>
      <c r="G1998" s="14">
        <v>-35634.6</v>
      </c>
    </row>
    <row r="1999" spans="1:7" ht="25.5" x14ac:dyDescent="0.25">
      <c r="A1999" s="1"/>
      <c r="B1999" s="15" t="s">
        <v>3490</v>
      </c>
      <c r="C1999" s="16"/>
      <c r="D1999" s="16" t="s">
        <v>3491</v>
      </c>
      <c r="E1999" s="18" t="s">
        <v>3492</v>
      </c>
      <c r="F1999" s="17">
        <v>41778</v>
      </c>
      <c r="G1999" s="14">
        <v>-29395.59</v>
      </c>
    </row>
    <row r="2000" spans="1:7" ht="25.5" x14ac:dyDescent="0.25">
      <c r="A2000" s="1"/>
      <c r="B2000" s="10" t="s">
        <v>3499</v>
      </c>
      <c r="C2000" s="11"/>
      <c r="D2000" s="11" t="s">
        <v>3500</v>
      </c>
      <c r="E2000" s="12" t="s">
        <v>3501</v>
      </c>
      <c r="F2000" s="13">
        <v>41778</v>
      </c>
      <c r="G2000" s="14">
        <v>-28795.68</v>
      </c>
    </row>
    <row r="2001" spans="1:7" ht="25.5" x14ac:dyDescent="0.25">
      <c r="A2001" s="1"/>
      <c r="B2001" s="10" t="s">
        <v>3514</v>
      </c>
      <c r="C2001" s="11"/>
      <c r="D2001" s="11" t="s">
        <v>3515</v>
      </c>
      <c r="E2001" s="12" t="s">
        <v>3516</v>
      </c>
      <c r="F2001" s="13">
        <v>41778</v>
      </c>
      <c r="G2001" s="14">
        <v>-28795.68</v>
      </c>
    </row>
    <row r="2002" spans="1:7" ht="25.5" x14ac:dyDescent="0.25">
      <c r="A2002" s="1"/>
      <c r="B2002" s="10" t="s">
        <v>3493</v>
      </c>
      <c r="C2002" s="11"/>
      <c r="D2002" s="11" t="s">
        <v>3494</v>
      </c>
      <c r="E2002" s="12" t="s">
        <v>3495</v>
      </c>
      <c r="F2002" s="13">
        <v>41778</v>
      </c>
      <c r="G2002" s="14">
        <v>-28195.77</v>
      </c>
    </row>
    <row r="2003" spans="1:7" ht="25.5" x14ac:dyDescent="0.25">
      <c r="A2003" s="1"/>
      <c r="B2003" s="15" t="s">
        <v>3496</v>
      </c>
      <c r="C2003" s="16"/>
      <c r="D2003" s="16" t="s">
        <v>3497</v>
      </c>
      <c r="E2003" s="18" t="s">
        <v>3498</v>
      </c>
      <c r="F2003" s="17">
        <v>41778</v>
      </c>
      <c r="G2003" s="14">
        <v>-28195.77</v>
      </c>
    </row>
    <row r="2004" spans="1:7" ht="25.5" x14ac:dyDescent="0.25">
      <c r="A2004" s="1"/>
      <c r="B2004" s="10" t="s">
        <v>3508</v>
      </c>
      <c r="C2004" s="11"/>
      <c r="D2004" s="11" t="s">
        <v>3509</v>
      </c>
      <c r="E2004" s="12" t="s">
        <v>3510</v>
      </c>
      <c r="F2004" s="13">
        <v>41778</v>
      </c>
      <c r="G2004" s="14">
        <v>-28195.77</v>
      </c>
    </row>
    <row r="2005" spans="1:7" ht="25.5" x14ac:dyDescent="0.25">
      <c r="A2005" s="1"/>
      <c r="B2005" s="15" t="s">
        <v>3538</v>
      </c>
      <c r="C2005" s="16"/>
      <c r="D2005" s="16" t="s">
        <v>3539</v>
      </c>
      <c r="E2005" s="18" t="s">
        <v>3540</v>
      </c>
      <c r="F2005" s="17">
        <v>41778</v>
      </c>
      <c r="G2005" s="14">
        <v>-28195.77</v>
      </c>
    </row>
    <row r="2006" spans="1:7" ht="25.5" x14ac:dyDescent="0.25">
      <c r="A2006" s="1"/>
      <c r="B2006" s="15" t="s">
        <v>3511</v>
      </c>
      <c r="C2006" s="16"/>
      <c r="D2006" s="16" t="s">
        <v>3512</v>
      </c>
      <c r="E2006" s="18" t="s">
        <v>3513</v>
      </c>
      <c r="F2006" s="17">
        <v>41778</v>
      </c>
      <c r="G2006" s="14">
        <v>-27595.86</v>
      </c>
    </row>
    <row r="2007" spans="1:7" ht="25.5" x14ac:dyDescent="0.25">
      <c r="A2007" s="1"/>
      <c r="B2007" s="15" t="s">
        <v>3558</v>
      </c>
      <c r="C2007" s="16"/>
      <c r="D2007" s="16" t="s">
        <v>3559</v>
      </c>
      <c r="E2007" s="18" t="s">
        <v>3560</v>
      </c>
      <c r="F2007" s="17">
        <v>41778</v>
      </c>
      <c r="G2007" s="14">
        <v>-17700</v>
      </c>
    </row>
    <row r="2008" spans="1:7" ht="25.5" x14ac:dyDescent="0.25">
      <c r="A2008" s="1"/>
      <c r="B2008" s="15" t="s">
        <v>3684</v>
      </c>
      <c r="C2008" s="16"/>
      <c r="D2008" s="16" t="s">
        <v>3685</v>
      </c>
      <c r="E2008" s="18" t="s">
        <v>3686</v>
      </c>
      <c r="F2008" s="17">
        <v>41779</v>
      </c>
      <c r="G2008" s="14">
        <v>-83400.800000000003</v>
      </c>
    </row>
    <row r="2009" spans="1:7" ht="25.5" x14ac:dyDescent="0.25">
      <c r="A2009" s="1"/>
      <c r="B2009" s="15" t="s">
        <v>3652</v>
      </c>
      <c r="C2009" s="16"/>
      <c r="D2009" s="16" t="s">
        <v>3653</v>
      </c>
      <c r="E2009" s="18" t="s">
        <v>3654</v>
      </c>
      <c r="F2009" s="17">
        <v>41779</v>
      </c>
      <c r="G2009" s="14">
        <v>-81540.78</v>
      </c>
    </row>
    <row r="2010" spans="1:7" x14ac:dyDescent="0.25">
      <c r="A2010" s="1"/>
      <c r="B2010" s="10" t="s">
        <v>3622</v>
      </c>
      <c r="C2010" s="11"/>
      <c r="D2010" s="11" t="s">
        <v>3623</v>
      </c>
      <c r="E2010" s="12" t="s">
        <v>3624</v>
      </c>
      <c r="F2010" s="13">
        <v>41779</v>
      </c>
      <c r="G2010" s="14">
        <v>-76548.399999999994</v>
      </c>
    </row>
    <row r="2011" spans="1:7" ht="25.5" x14ac:dyDescent="0.25">
      <c r="A2011" s="1"/>
      <c r="B2011" s="10" t="s">
        <v>3678</v>
      </c>
      <c r="C2011" s="11"/>
      <c r="D2011" s="11" t="s">
        <v>3679</v>
      </c>
      <c r="E2011" s="12" t="s">
        <v>3680</v>
      </c>
      <c r="F2011" s="13">
        <v>41779</v>
      </c>
      <c r="G2011" s="14">
        <v>-76548.399999999994</v>
      </c>
    </row>
    <row r="2012" spans="1:7" ht="25.5" x14ac:dyDescent="0.25">
      <c r="A2012" s="1"/>
      <c r="B2012" s="10" t="s">
        <v>3580</v>
      </c>
      <c r="C2012" s="11"/>
      <c r="D2012" s="11" t="s">
        <v>3581</v>
      </c>
      <c r="E2012" s="12" t="s">
        <v>3582</v>
      </c>
      <c r="F2012" s="13">
        <v>41779</v>
      </c>
      <c r="G2012" s="14">
        <v>-75228.600000000006</v>
      </c>
    </row>
    <row r="2013" spans="1:7" ht="25.5" x14ac:dyDescent="0.25">
      <c r="A2013" s="1"/>
      <c r="B2013" s="10" t="s">
        <v>3664</v>
      </c>
      <c r="C2013" s="11"/>
      <c r="D2013" s="11" t="s">
        <v>3665</v>
      </c>
      <c r="E2013" s="12" t="s">
        <v>3666</v>
      </c>
      <c r="F2013" s="13">
        <v>41779</v>
      </c>
      <c r="G2013" s="14">
        <v>-75228.600000000006</v>
      </c>
    </row>
    <row r="2014" spans="1:7" ht="25.5" x14ac:dyDescent="0.25">
      <c r="A2014" s="1"/>
      <c r="B2014" s="10" t="s">
        <v>3577</v>
      </c>
      <c r="C2014" s="11"/>
      <c r="D2014" s="11" t="s">
        <v>3578</v>
      </c>
      <c r="E2014" s="12" t="s">
        <v>3579</v>
      </c>
      <c r="F2014" s="13">
        <v>41779</v>
      </c>
      <c r="G2014" s="14">
        <v>-74965.259999999995</v>
      </c>
    </row>
    <row r="2015" spans="1:7" ht="25.5" x14ac:dyDescent="0.25">
      <c r="A2015" s="1"/>
      <c r="B2015" s="15" t="s">
        <v>3646</v>
      </c>
      <c r="C2015" s="16"/>
      <c r="D2015" s="16" t="s">
        <v>3647</v>
      </c>
      <c r="E2015" s="18" t="s">
        <v>3648</v>
      </c>
      <c r="F2015" s="17">
        <v>41779</v>
      </c>
      <c r="G2015" s="14">
        <v>-71269.2</v>
      </c>
    </row>
    <row r="2016" spans="1:7" ht="25.5" x14ac:dyDescent="0.25">
      <c r="A2016" s="1"/>
      <c r="B2016" s="10" t="s">
        <v>3610</v>
      </c>
      <c r="C2016" s="11"/>
      <c r="D2016" s="11" t="s">
        <v>3611</v>
      </c>
      <c r="E2016" s="12" t="s">
        <v>3612</v>
      </c>
      <c r="F2016" s="13">
        <v>41779</v>
      </c>
      <c r="G2016" s="14">
        <v>-71019.72</v>
      </c>
    </row>
    <row r="2017" spans="1:7" ht="25.5" x14ac:dyDescent="0.25">
      <c r="A2017" s="1"/>
      <c r="B2017" s="10" t="s">
        <v>3619</v>
      </c>
      <c r="C2017" s="11"/>
      <c r="D2017" s="11" t="s">
        <v>3620</v>
      </c>
      <c r="E2017" s="12" t="s">
        <v>3621</v>
      </c>
      <c r="F2017" s="13">
        <v>41779</v>
      </c>
      <c r="G2017" s="14">
        <v>-70096.460000000006</v>
      </c>
    </row>
    <row r="2018" spans="1:7" ht="25.5" x14ac:dyDescent="0.25">
      <c r="A2018" s="1"/>
      <c r="B2018" s="10" t="s">
        <v>3588</v>
      </c>
      <c r="C2018" s="11"/>
      <c r="D2018" s="11" t="s">
        <v>3589</v>
      </c>
      <c r="E2018" s="12" t="s">
        <v>3590</v>
      </c>
      <c r="F2018" s="13">
        <v>41779</v>
      </c>
      <c r="G2018" s="14">
        <v>-69589.56</v>
      </c>
    </row>
    <row r="2019" spans="1:7" ht="25.5" x14ac:dyDescent="0.25">
      <c r="A2019" s="1"/>
      <c r="B2019" s="10" t="s">
        <v>3594</v>
      </c>
      <c r="C2019" s="11"/>
      <c r="D2019" s="11" t="s">
        <v>3595</v>
      </c>
      <c r="E2019" s="12" t="s">
        <v>3596</v>
      </c>
      <c r="F2019" s="13">
        <v>41779</v>
      </c>
      <c r="G2019" s="14">
        <v>-68389.740000000005</v>
      </c>
    </row>
    <row r="2020" spans="1:7" ht="25.5" x14ac:dyDescent="0.25">
      <c r="A2020" s="1"/>
      <c r="B2020" s="10" t="s">
        <v>3613</v>
      </c>
      <c r="C2020" s="11"/>
      <c r="D2020" s="11" t="s">
        <v>3614</v>
      </c>
      <c r="E2020" s="12" t="s">
        <v>3615</v>
      </c>
      <c r="F2020" s="13">
        <v>41779</v>
      </c>
      <c r="G2020" s="14">
        <v>-68389.740000000005</v>
      </c>
    </row>
    <row r="2021" spans="1:7" ht="25.5" x14ac:dyDescent="0.25">
      <c r="A2021" s="1"/>
      <c r="B2021" s="10" t="s">
        <v>3616</v>
      </c>
      <c r="C2021" s="11"/>
      <c r="D2021" s="11" t="s">
        <v>3617</v>
      </c>
      <c r="E2021" s="12" t="s">
        <v>3618</v>
      </c>
      <c r="F2021" s="13">
        <v>41779</v>
      </c>
      <c r="G2021" s="14">
        <v>-68389.740000000005</v>
      </c>
    </row>
    <row r="2022" spans="1:7" ht="25.5" x14ac:dyDescent="0.25">
      <c r="A2022" s="1"/>
      <c r="B2022" s="10" t="s">
        <v>3634</v>
      </c>
      <c r="C2022" s="11"/>
      <c r="D2022" s="11" t="s">
        <v>3635</v>
      </c>
      <c r="E2022" s="12" t="s">
        <v>3636</v>
      </c>
      <c r="F2022" s="13">
        <v>41779</v>
      </c>
      <c r="G2022" s="14">
        <v>-65990.100000000006</v>
      </c>
    </row>
    <row r="2023" spans="1:7" ht="25.5" x14ac:dyDescent="0.25">
      <c r="A2023" s="1"/>
      <c r="B2023" s="15" t="s">
        <v>3625</v>
      </c>
      <c r="C2023" s="16"/>
      <c r="D2023" s="16" t="s">
        <v>3626</v>
      </c>
      <c r="E2023" s="18" t="s">
        <v>3627</v>
      </c>
      <c r="F2023" s="17">
        <v>41779</v>
      </c>
      <c r="G2023" s="14">
        <v>-64443.82</v>
      </c>
    </row>
    <row r="2024" spans="1:7" ht="25.5" x14ac:dyDescent="0.25">
      <c r="A2024" s="1"/>
      <c r="B2024" s="15" t="s">
        <v>3643</v>
      </c>
      <c r="C2024" s="16"/>
      <c r="D2024" s="16" t="s">
        <v>3644</v>
      </c>
      <c r="E2024" s="18" t="s">
        <v>3645</v>
      </c>
      <c r="F2024" s="17">
        <v>41779</v>
      </c>
      <c r="G2024" s="14">
        <v>-63590.46</v>
      </c>
    </row>
    <row r="2025" spans="1:7" ht="25.5" x14ac:dyDescent="0.25">
      <c r="A2025" s="1"/>
      <c r="B2025" s="10" t="s">
        <v>3658</v>
      </c>
      <c r="C2025" s="11"/>
      <c r="D2025" s="11" t="s">
        <v>3659</v>
      </c>
      <c r="E2025" s="12" t="s">
        <v>3660</v>
      </c>
      <c r="F2025" s="13">
        <v>41779</v>
      </c>
      <c r="G2025" s="14">
        <v>-63590.46</v>
      </c>
    </row>
    <row r="2026" spans="1:7" ht="25.5" x14ac:dyDescent="0.25">
      <c r="A2026" s="1"/>
      <c r="B2026" s="10" t="s">
        <v>3637</v>
      </c>
      <c r="C2026" s="11"/>
      <c r="D2026" s="11" t="s">
        <v>3638</v>
      </c>
      <c r="E2026" s="12" t="s">
        <v>3639</v>
      </c>
      <c r="F2026" s="13">
        <v>41779</v>
      </c>
      <c r="G2026" s="14">
        <v>-62390.64</v>
      </c>
    </row>
    <row r="2027" spans="1:7" ht="25.5" x14ac:dyDescent="0.25">
      <c r="A2027" s="1"/>
      <c r="B2027" s="15" t="s">
        <v>3687</v>
      </c>
      <c r="C2027" s="16"/>
      <c r="D2027" s="16" t="s">
        <v>3688</v>
      </c>
      <c r="E2027" s="18" t="s">
        <v>3689</v>
      </c>
      <c r="F2027" s="17">
        <v>41779</v>
      </c>
      <c r="G2027" s="14">
        <v>-59991</v>
      </c>
    </row>
    <row r="2028" spans="1:7" ht="25.5" x14ac:dyDescent="0.25">
      <c r="A2028" s="1"/>
      <c r="B2028" s="15" t="s">
        <v>3690</v>
      </c>
      <c r="C2028" s="16"/>
      <c r="D2028" s="16" t="s">
        <v>3691</v>
      </c>
      <c r="E2028" s="18" t="s">
        <v>3692</v>
      </c>
      <c r="F2028" s="17">
        <v>41779</v>
      </c>
      <c r="G2028" s="14">
        <v>-59991</v>
      </c>
    </row>
    <row r="2029" spans="1:7" ht="25.5" x14ac:dyDescent="0.25">
      <c r="A2029" s="1"/>
      <c r="B2029" s="10" t="s">
        <v>3655</v>
      </c>
      <c r="C2029" s="11"/>
      <c r="D2029" s="11" t="s">
        <v>3656</v>
      </c>
      <c r="E2029" s="12" t="s">
        <v>3657</v>
      </c>
      <c r="F2029" s="13">
        <v>41779</v>
      </c>
      <c r="G2029" s="14">
        <v>-57591.360000000001</v>
      </c>
    </row>
    <row r="2030" spans="1:7" ht="25.5" x14ac:dyDescent="0.25">
      <c r="A2030" s="1"/>
      <c r="B2030" s="10" t="s">
        <v>3661</v>
      </c>
      <c r="C2030" s="11"/>
      <c r="D2030" s="11" t="s">
        <v>3662</v>
      </c>
      <c r="E2030" s="12" t="s">
        <v>3663</v>
      </c>
      <c r="F2030" s="13">
        <v>41779</v>
      </c>
      <c r="G2030" s="14">
        <v>-57591.360000000001</v>
      </c>
    </row>
    <row r="2031" spans="1:7" ht="25.5" x14ac:dyDescent="0.25">
      <c r="A2031" s="1"/>
      <c r="B2031" s="10" t="s">
        <v>3670</v>
      </c>
      <c r="C2031" s="11"/>
      <c r="D2031" s="11" t="s">
        <v>3671</v>
      </c>
      <c r="E2031" s="12" t="s">
        <v>3672</v>
      </c>
      <c r="F2031" s="13">
        <v>41779</v>
      </c>
      <c r="G2031" s="14">
        <v>-57591.360000000001</v>
      </c>
    </row>
    <row r="2032" spans="1:7" ht="25.5" x14ac:dyDescent="0.25">
      <c r="A2032" s="1"/>
      <c r="B2032" s="10" t="s">
        <v>3681</v>
      </c>
      <c r="C2032" s="11"/>
      <c r="D2032" s="11" t="s">
        <v>3682</v>
      </c>
      <c r="E2032" s="12" t="s">
        <v>3683</v>
      </c>
      <c r="F2032" s="13">
        <v>41779</v>
      </c>
      <c r="G2032" s="14">
        <v>-57591.360000000001</v>
      </c>
    </row>
    <row r="2033" spans="1:7" ht="25.5" x14ac:dyDescent="0.25">
      <c r="A2033" s="1"/>
      <c r="B2033" s="10" t="s">
        <v>3600</v>
      </c>
      <c r="C2033" s="11"/>
      <c r="D2033" s="11" t="s">
        <v>3601</v>
      </c>
      <c r="E2033" s="12" t="s">
        <v>3602</v>
      </c>
      <c r="F2033" s="13">
        <v>41779</v>
      </c>
      <c r="G2033" s="14">
        <v>-56391.54</v>
      </c>
    </row>
    <row r="2034" spans="1:7" ht="25.5" x14ac:dyDescent="0.25">
      <c r="A2034" s="1"/>
      <c r="B2034" s="15" t="s">
        <v>3631</v>
      </c>
      <c r="C2034" s="16"/>
      <c r="D2034" s="16" t="s">
        <v>3632</v>
      </c>
      <c r="E2034" s="18" t="s">
        <v>3633</v>
      </c>
      <c r="F2034" s="17">
        <v>41779</v>
      </c>
      <c r="G2034" s="14">
        <v>-56391.54</v>
      </c>
    </row>
    <row r="2035" spans="1:7" ht="25.5" x14ac:dyDescent="0.25">
      <c r="A2035" s="1"/>
      <c r="B2035" s="10" t="s">
        <v>3640</v>
      </c>
      <c r="C2035" s="11"/>
      <c r="D2035" s="11" t="s">
        <v>3641</v>
      </c>
      <c r="E2035" s="12" t="s">
        <v>3642</v>
      </c>
      <c r="F2035" s="13">
        <v>41779</v>
      </c>
      <c r="G2035" s="14">
        <v>-56391.54</v>
      </c>
    </row>
    <row r="2036" spans="1:7" ht="25.5" x14ac:dyDescent="0.25">
      <c r="A2036" s="1"/>
      <c r="B2036" s="15" t="s">
        <v>3667</v>
      </c>
      <c r="C2036" s="16"/>
      <c r="D2036" s="16" t="s">
        <v>3668</v>
      </c>
      <c r="E2036" s="18" t="s">
        <v>3669</v>
      </c>
      <c r="F2036" s="17">
        <v>41779</v>
      </c>
      <c r="G2036" s="14">
        <v>-56391.54</v>
      </c>
    </row>
    <row r="2037" spans="1:7" ht="25.5" x14ac:dyDescent="0.25">
      <c r="A2037" s="1"/>
      <c r="B2037" s="10" t="s">
        <v>3673</v>
      </c>
      <c r="C2037" s="11"/>
      <c r="D2037" s="11" t="s">
        <v>3674</v>
      </c>
      <c r="E2037" s="12" t="s">
        <v>3675</v>
      </c>
      <c r="F2037" s="13">
        <v>41779</v>
      </c>
      <c r="G2037" s="14">
        <v>-55191.72</v>
      </c>
    </row>
    <row r="2038" spans="1:7" ht="25.5" x14ac:dyDescent="0.25">
      <c r="A2038" s="1"/>
      <c r="B2038" s="10" t="s">
        <v>3628</v>
      </c>
      <c r="C2038" s="11"/>
      <c r="D2038" s="11" t="s">
        <v>3629</v>
      </c>
      <c r="E2038" s="12" t="s">
        <v>3630</v>
      </c>
      <c r="F2038" s="13">
        <v>41779</v>
      </c>
      <c r="G2038" s="14">
        <v>-44718.48</v>
      </c>
    </row>
    <row r="2039" spans="1:7" ht="25.5" x14ac:dyDescent="0.25">
      <c r="A2039" s="1"/>
      <c r="B2039" s="10" t="s">
        <v>3597</v>
      </c>
      <c r="C2039" s="11"/>
      <c r="D2039" s="11" t="s">
        <v>3598</v>
      </c>
      <c r="E2039" s="12" t="s">
        <v>3599</v>
      </c>
      <c r="F2039" s="13">
        <v>41779</v>
      </c>
      <c r="G2039" s="14">
        <v>-40770.39</v>
      </c>
    </row>
    <row r="2040" spans="1:7" ht="25.5" x14ac:dyDescent="0.25">
      <c r="A2040" s="1"/>
      <c r="B2040" s="10" t="s">
        <v>3649</v>
      </c>
      <c r="C2040" s="11"/>
      <c r="D2040" s="11" t="s">
        <v>3650</v>
      </c>
      <c r="E2040" s="12" t="s">
        <v>3651</v>
      </c>
      <c r="F2040" s="13">
        <v>41779</v>
      </c>
      <c r="G2040" s="14">
        <v>-38624.58</v>
      </c>
    </row>
    <row r="2041" spans="1:7" ht="25.5" x14ac:dyDescent="0.25">
      <c r="A2041" s="1"/>
      <c r="B2041" s="10" t="s">
        <v>3676</v>
      </c>
      <c r="C2041" s="11"/>
      <c r="D2041" s="11" t="s">
        <v>3677</v>
      </c>
      <c r="E2041" s="12" t="s">
        <v>3651</v>
      </c>
      <c r="F2041" s="13">
        <v>41779</v>
      </c>
      <c r="G2041" s="14">
        <v>-38624.58</v>
      </c>
    </row>
    <row r="2042" spans="1:7" ht="25.5" x14ac:dyDescent="0.25">
      <c r="A2042" s="1"/>
      <c r="B2042" s="10" t="s">
        <v>3566</v>
      </c>
      <c r="C2042" s="11"/>
      <c r="D2042" s="11" t="s">
        <v>3567</v>
      </c>
      <c r="E2042" s="12" t="s">
        <v>3568</v>
      </c>
      <c r="F2042" s="13">
        <v>41779</v>
      </c>
      <c r="G2042" s="14">
        <v>-35634.6</v>
      </c>
    </row>
    <row r="2043" spans="1:7" ht="25.5" x14ac:dyDescent="0.25">
      <c r="A2043" s="1"/>
      <c r="B2043" s="10" t="s">
        <v>3575</v>
      </c>
      <c r="C2043" s="11"/>
      <c r="D2043" s="11" t="s">
        <v>3576</v>
      </c>
      <c r="E2043" s="12" t="s">
        <v>3568</v>
      </c>
      <c r="F2043" s="13">
        <v>41779</v>
      </c>
      <c r="G2043" s="14">
        <v>-35634.6</v>
      </c>
    </row>
    <row r="2044" spans="1:7" ht="25.5" x14ac:dyDescent="0.25">
      <c r="A2044" s="1"/>
      <c r="B2044" s="10" t="s">
        <v>3569</v>
      </c>
      <c r="C2044" s="11"/>
      <c r="D2044" s="11" t="s">
        <v>3570</v>
      </c>
      <c r="E2044" s="12" t="s">
        <v>3571</v>
      </c>
      <c r="F2044" s="13">
        <v>41779</v>
      </c>
      <c r="G2044" s="14">
        <v>-34974.699999999997</v>
      </c>
    </row>
    <row r="2045" spans="1:7" ht="25.5" x14ac:dyDescent="0.25">
      <c r="A2045" s="1"/>
      <c r="B2045" s="15" t="s">
        <v>3608</v>
      </c>
      <c r="C2045" s="16"/>
      <c r="D2045" s="16" t="s">
        <v>3609</v>
      </c>
      <c r="E2045" s="18" t="s">
        <v>3571</v>
      </c>
      <c r="F2045" s="17">
        <v>41779</v>
      </c>
      <c r="G2045" s="14">
        <v>-34974.699999999997</v>
      </c>
    </row>
    <row r="2046" spans="1:7" ht="25.5" x14ac:dyDescent="0.25">
      <c r="A2046" s="1"/>
      <c r="B2046" s="10" t="s">
        <v>3572</v>
      </c>
      <c r="C2046" s="11"/>
      <c r="D2046" s="11" t="s">
        <v>3573</v>
      </c>
      <c r="E2046" s="12" t="s">
        <v>3574</v>
      </c>
      <c r="F2046" s="13">
        <v>41779</v>
      </c>
      <c r="G2046" s="14">
        <v>-30000</v>
      </c>
    </row>
    <row r="2047" spans="1:7" ht="25.5" x14ac:dyDescent="0.25">
      <c r="A2047" s="1"/>
      <c r="B2047" s="10" t="s">
        <v>3563</v>
      </c>
      <c r="C2047" s="11"/>
      <c r="D2047" s="11" t="s">
        <v>3564</v>
      </c>
      <c r="E2047" s="12" t="s">
        <v>3565</v>
      </c>
      <c r="F2047" s="13">
        <v>41779</v>
      </c>
      <c r="G2047" s="14">
        <v>-28195.77</v>
      </c>
    </row>
    <row r="2048" spans="1:7" ht="25.5" x14ac:dyDescent="0.25">
      <c r="A2048" s="1"/>
      <c r="B2048" s="15" t="s">
        <v>3591</v>
      </c>
      <c r="C2048" s="16"/>
      <c r="D2048" s="16" t="s">
        <v>3592</v>
      </c>
      <c r="E2048" s="18" t="s">
        <v>3593</v>
      </c>
      <c r="F2048" s="17">
        <v>41779</v>
      </c>
      <c r="G2048" s="14">
        <v>-28195.77</v>
      </c>
    </row>
    <row r="2049" spans="1:7" ht="25.5" x14ac:dyDescent="0.25">
      <c r="A2049" s="1"/>
      <c r="B2049" s="10" t="s">
        <v>3583</v>
      </c>
      <c r="C2049" s="11"/>
      <c r="D2049" s="11" t="s">
        <v>3584</v>
      </c>
      <c r="E2049" s="12" t="s">
        <v>3585</v>
      </c>
      <c r="F2049" s="13">
        <v>41779</v>
      </c>
      <c r="G2049" s="14">
        <v>-22358.7</v>
      </c>
    </row>
    <row r="2050" spans="1:7" ht="25.5" x14ac:dyDescent="0.25">
      <c r="A2050" s="1"/>
      <c r="B2050" s="15" t="s">
        <v>3373</v>
      </c>
      <c r="C2050" s="16"/>
      <c r="D2050" s="16" t="s">
        <v>3586</v>
      </c>
      <c r="E2050" s="18" t="s">
        <v>3587</v>
      </c>
      <c r="F2050" s="17">
        <v>41779</v>
      </c>
      <c r="G2050" s="14">
        <v>-17886.96</v>
      </c>
    </row>
    <row r="2051" spans="1:7" ht="25.5" x14ac:dyDescent="0.25">
      <c r="A2051" s="1"/>
      <c r="B2051" s="10" t="s">
        <v>3603</v>
      </c>
      <c r="C2051" s="11"/>
      <c r="D2051" s="11" t="s">
        <v>3604</v>
      </c>
      <c r="E2051" s="12" t="s">
        <v>3605</v>
      </c>
      <c r="F2051" s="13">
        <v>41779</v>
      </c>
      <c r="G2051" s="14">
        <v>-17390.52</v>
      </c>
    </row>
    <row r="2052" spans="1:7" ht="25.5" x14ac:dyDescent="0.25">
      <c r="A2052" s="1"/>
      <c r="B2052" s="10" t="s">
        <v>3606</v>
      </c>
      <c r="C2052" s="11"/>
      <c r="D2052" s="11" t="s">
        <v>3607</v>
      </c>
      <c r="E2052" s="12" t="s">
        <v>3605</v>
      </c>
      <c r="F2052" s="13">
        <v>41779</v>
      </c>
      <c r="G2052" s="14">
        <v>-17390.52</v>
      </c>
    </row>
    <row r="2053" spans="1:7" ht="25.5" x14ac:dyDescent="0.25">
      <c r="A2053" s="1"/>
      <c r="B2053" s="15" t="s">
        <v>815</v>
      </c>
      <c r="C2053" s="16" t="s">
        <v>816</v>
      </c>
      <c r="D2053" s="16"/>
      <c r="E2053" s="18" t="s">
        <v>3562</v>
      </c>
      <c r="F2053" s="17">
        <v>41779</v>
      </c>
      <c r="G2053" s="14">
        <v>-5928</v>
      </c>
    </row>
    <row r="2054" spans="1:7" ht="25.5" x14ac:dyDescent="0.25">
      <c r="A2054" s="1"/>
      <c r="B2054" s="15" t="s">
        <v>815</v>
      </c>
      <c r="C2054" s="16" t="s">
        <v>816</v>
      </c>
      <c r="D2054" s="16"/>
      <c r="E2054" s="18" t="s">
        <v>3561</v>
      </c>
      <c r="F2054" s="17">
        <v>41779</v>
      </c>
      <c r="G2054" s="14">
        <v>-278.39</v>
      </c>
    </row>
    <row r="2055" spans="1:7" ht="25.5" x14ac:dyDescent="0.25">
      <c r="A2055" s="1"/>
      <c r="B2055" s="10" t="s">
        <v>3751</v>
      </c>
      <c r="C2055" s="11"/>
      <c r="D2055" s="11" t="s">
        <v>3752</v>
      </c>
      <c r="E2055" s="12" t="s">
        <v>3753</v>
      </c>
      <c r="F2055" s="13">
        <v>41780</v>
      </c>
      <c r="G2055" s="14">
        <v>-71019.72</v>
      </c>
    </row>
    <row r="2056" spans="1:7" ht="25.5" x14ac:dyDescent="0.25">
      <c r="A2056" s="1"/>
      <c r="B2056" s="10" t="s">
        <v>3719</v>
      </c>
      <c r="C2056" s="11"/>
      <c r="D2056" s="11" t="s">
        <v>3720</v>
      </c>
      <c r="E2056" s="12" t="s">
        <v>3721</v>
      </c>
      <c r="F2056" s="13">
        <v>41780</v>
      </c>
      <c r="G2056" s="14">
        <v>-64790.28</v>
      </c>
    </row>
    <row r="2057" spans="1:7" ht="25.5" x14ac:dyDescent="0.25">
      <c r="A2057" s="1"/>
      <c r="B2057" s="15" t="s">
        <v>3754</v>
      </c>
      <c r="C2057" s="16"/>
      <c r="D2057" s="16" t="s">
        <v>3755</v>
      </c>
      <c r="E2057" s="18" t="s">
        <v>3756</v>
      </c>
      <c r="F2057" s="17">
        <v>41780</v>
      </c>
      <c r="G2057" s="14">
        <v>-40770.39</v>
      </c>
    </row>
    <row r="2058" spans="1:7" ht="25.5" x14ac:dyDescent="0.25">
      <c r="A2058" s="1"/>
      <c r="B2058" s="10" t="s">
        <v>3003</v>
      </c>
      <c r="C2058" s="11"/>
      <c r="D2058" s="11" t="s">
        <v>3725</v>
      </c>
      <c r="E2058" s="12" t="s">
        <v>3726</v>
      </c>
      <c r="F2058" s="13">
        <v>41780</v>
      </c>
      <c r="G2058" s="14">
        <v>-38274.199999999997</v>
      </c>
    </row>
    <row r="2059" spans="1:7" ht="25.5" x14ac:dyDescent="0.25">
      <c r="A2059" s="1"/>
      <c r="B2059" s="10" t="s">
        <v>3729</v>
      </c>
      <c r="C2059" s="11"/>
      <c r="D2059" s="11" t="s">
        <v>3730</v>
      </c>
      <c r="E2059" s="12" t="s">
        <v>3726</v>
      </c>
      <c r="F2059" s="13">
        <v>41780</v>
      </c>
      <c r="G2059" s="14">
        <v>-38274.199999999997</v>
      </c>
    </row>
    <row r="2060" spans="1:7" ht="25.5" x14ac:dyDescent="0.25">
      <c r="A2060" s="1"/>
      <c r="B2060" s="10" t="s">
        <v>3734</v>
      </c>
      <c r="C2060" s="11"/>
      <c r="D2060" s="11" t="s">
        <v>3735</v>
      </c>
      <c r="E2060" s="12" t="s">
        <v>3736</v>
      </c>
      <c r="F2060" s="13">
        <v>41780</v>
      </c>
      <c r="G2060" s="14">
        <v>-38274.199999999997</v>
      </c>
    </row>
    <row r="2061" spans="1:7" ht="25.5" x14ac:dyDescent="0.25">
      <c r="A2061" s="1"/>
      <c r="B2061" s="15" t="s">
        <v>3737</v>
      </c>
      <c r="C2061" s="16"/>
      <c r="D2061" s="16" t="s">
        <v>3738</v>
      </c>
      <c r="E2061" s="18" t="s">
        <v>3736</v>
      </c>
      <c r="F2061" s="17">
        <v>41780</v>
      </c>
      <c r="G2061" s="14">
        <v>-38274.199999999997</v>
      </c>
    </row>
    <row r="2062" spans="1:7" ht="25.5" x14ac:dyDescent="0.25">
      <c r="A2062" s="1"/>
      <c r="B2062" s="15" t="s">
        <v>3745</v>
      </c>
      <c r="C2062" s="16"/>
      <c r="D2062" s="16" t="s">
        <v>3746</v>
      </c>
      <c r="E2062" s="18" t="s">
        <v>3747</v>
      </c>
      <c r="F2062" s="17">
        <v>41780</v>
      </c>
      <c r="G2062" s="14">
        <v>-36294.5</v>
      </c>
    </row>
    <row r="2063" spans="1:7" ht="25.5" x14ac:dyDescent="0.25">
      <c r="A2063" s="1"/>
      <c r="B2063" s="15" t="s">
        <v>3748</v>
      </c>
      <c r="C2063" s="16"/>
      <c r="D2063" s="16" t="s">
        <v>3749</v>
      </c>
      <c r="E2063" s="18" t="s">
        <v>3750</v>
      </c>
      <c r="F2063" s="17">
        <v>41780</v>
      </c>
      <c r="G2063" s="14">
        <v>-36294.5</v>
      </c>
    </row>
    <row r="2064" spans="1:7" ht="25.5" x14ac:dyDescent="0.25">
      <c r="A2064" s="1"/>
      <c r="B2064" s="15" t="s">
        <v>3717</v>
      </c>
      <c r="C2064" s="16"/>
      <c r="D2064" s="16" t="s">
        <v>3718</v>
      </c>
      <c r="E2064" s="18" t="s">
        <v>3716</v>
      </c>
      <c r="F2064" s="17">
        <v>41780</v>
      </c>
      <c r="G2064" s="14">
        <v>-34332.959999999999</v>
      </c>
    </row>
    <row r="2065" spans="1:7" ht="25.5" x14ac:dyDescent="0.25">
      <c r="A2065" s="1"/>
      <c r="B2065" s="15" t="s">
        <v>3760</v>
      </c>
      <c r="C2065" s="16"/>
      <c r="D2065" s="16" t="s">
        <v>3761</v>
      </c>
      <c r="E2065" s="18" t="s">
        <v>3762</v>
      </c>
      <c r="F2065" s="17">
        <v>41780</v>
      </c>
      <c r="G2065" s="14">
        <v>-34194.870000000003</v>
      </c>
    </row>
    <row r="2066" spans="1:7" ht="25.5" x14ac:dyDescent="0.25">
      <c r="A2066" s="1"/>
      <c r="B2066" s="15" t="s">
        <v>3757</v>
      </c>
      <c r="C2066" s="16"/>
      <c r="D2066" s="16" t="s">
        <v>3758</v>
      </c>
      <c r="E2066" s="18" t="s">
        <v>3759</v>
      </c>
      <c r="F2066" s="17">
        <v>41780</v>
      </c>
      <c r="G2066" s="14">
        <v>-33617.69</v>
      </c>
    </row>
    <row r="2067" spans="1:7" ht="25.5" x14ac:dyDescent="0.25">
      <c r="A2067" s="1"/>
      <c r="B2067" s="10" t="s">
        <v>3702</v>
      </c>
      <c r="C2067" s="11"/>
      <c r="D2067" s="11" t="s">
        <v>3703</v>
      </c>
      <c r="E2067" s="12" t="s">
        <v>3704</v>
      </c>
      <c r="F2067" s="13">
        <v>41780</v>
      </c>
      <c r="G2067" s="14">
        <v>-32395.14</v>
      </c>
    </row>
    <row r="2068" spans="1:7" ht="25.5" x14ac:dyDescent="0.25">
      <c r="A2068" s="1"/>
      <c r="B2068" s="10" t="s">
        <v>3711</v>
      </c>
      <c r="C2068" s="11"/>
      <c r="D2068" s="11" t="s">
        <v>3712</v>
      </c>
      <c r="E2068" s="12" t="s">
        <v>3713</v>
      </c>
      <c r="F2068" s="13">
        <v>41780</v>
      </c>
      <c r="G2068" s="14">
        <v>-32395.14</v>
      </c>
    </row>
    <row r="2069" spans="1:7" ht="25.5" x14ac:dyDescent="0.25">
      <c r="A2069" s="1"/>
      <c r="B2069" s="10" t="s">
        <v>3714</v>
      </c>
      <c r="C2069" s="11"/>
      <c r="D2069" s="11" t="s">
        <v>3715</v>
      </c>
      <c r="E2069" s="12" t="s">
        <v>3716</v>
      </c>
      <c r="F2069" s="13">
        <v>41780</v>
      </c>
      <c r="G2069" s="14">
        <v>-28795.68</v>
      </c>
    </row>
    <row r="2070" spans="1:7" ht="25.5" x14ac:dyDescent="0.25">
      <c r="A2070" s="1"/>
      <c r="B2070" s="10" t="s">
        <v>3722</v>
      </c>
      <c r="C2070" s="11"/>
      <c r="D2070" s="11" t="s">
        <v>3723</v>
      </c>
      <c r="E2070" s="12" t="s">
        <v>3724</v>
      </c>
      <c r="F2070" s="13">
        <v>41780</v>
      </c>
      <c r="G2070" s="14">
        <v>-28795.68</v>
      </c>
    </row>
    <row r="2071" spans="1:7" ht="25.5" x14ac:dyDescent="0.25">
      <c r="A2071" s="1"/>
      <c r="B2071" s="15" t="s">
        <v>3727</v>
      </c>
      <c r="C2071" s="16"/>
      <c r="D2071" s="16" t="s">
        <v>3728</v>
      </c>
      <c r="E2071" s="18" t="s">
        <v>3724</v>
      </c>
      <c r="F2071" s="17">
        <v>41780</v>
      </c>
      <c r="G2071" s="14">
        <v>-28795.68</v>
      </c>
    </row>
    <row r="2072" spans="1:7" ht="25.5" x14ac:dyDescent="0.25">
      <c r="A2072" s="1"/>
      <c r="B2072" s="10" t="s">
        <v>3731</v>
      </c>
      <c r="C2072" s="11"/>
      <c r="D2072" s="16" t="s">
        <v>3732</v>
      </c>
      <c r="E2072" s="12" t="s">
        <v>3733</v>
      </c>
      <c r="F2072" s="13">
        <v>41780</v>
      </c>
      <c r="G2072" s="14">
        <v>-28795.68</v>
      </c>
    </row>
    <row r="2073" spans="1:7" ht="25.5" x14ac:dyDescent="0.25">
      <c r="A2073" s="1"/>
      <c r="B2073" s="10" t="s">
        <v>3696</v>
      </c>
      <c r="C2073" s="11"/>
      <c r="D2073" s="11" t="s">
        <v>3697</v>
      </c>
      <c r="E2073" s="12" t="s">
        <v>3698</v>
      </c>
      <c r="F2073" s="13">
        <v>41780</v>
      </c>
      <c r="G2073" s="14">
        <v>-28195.77</v>
      </c>
    </row>
    <row r="2074" spans="1:7" ht="25.5" x14ac:dyDescent="0.25">
      <c r="A2074" s="1"/>
      <c r="B2074" s="15" t="s">
        <v>3708</v>
      </c>
      <c r="C2074" s="16"/>
      <c r="D2074" s="16" t="s">
        <v>3709</v>
      </c>
      <c r="E2074" s="18" t="s">
        <v>3710</v>
      </c>
      <c r="F2074" s="17">
        <v>41780</v>
      </c>
      <c r="G2074" s="14">
        <v>-28195.77</v>
      </c>
    </row>
    <row r="2075" spans="1:7" ht="25.5" x14ac:dyDescent="0.25">
      <c r="A2075" s="1"/>
      <c r="B2075" s="15" t="s">
        <v>3739</v>
      </c>
      <c r="C2075" s="16"/>
      <c r="D2075" s="16" t="s">
        <v>3740</v>
      </c>
      <c r="E2075" s="18" t="s">
        <v>3741</v>
      </c>
      <c r="F2075" s="17">
        <v>41780</v>
      </c>
      <c r="G2075" s="14">
        <v>-28195.77</v>
      </c>
    </row>
    <row r="2076" spans="1:7" ht="25.5" x14ac:dyDescent="0.25">
      <c r="A2076" s="1"/>
      <c r="B2076" s="15" t="s">
        <v>3742</v>
      </c>
      <c r="C2076" s="16"/>
      <c r="D2076" s="16" t="s">
        <v>3743</v>
      </c>
      <c r="E2076" s="18" t="s">
        <v>3744</v>
      </c>
      <c r="F2076" s="17">
        <v>41780</v>
      </c>
      <c r="G2076" s="14">
        <v>-28195.77</v>
      </c>
    </row>
    <row r="2077" spans="1:7" ht="25.5" x14ac:dyDescent="0.25">
      <c r="A2077" s="1"/>
      <c r="B2077" s="10" t="s">
        <v>3693</v>
      </c>
      <c r="C2077" s="11"/>
      <c r="D2077" s="11" t="s">
        <v>3694</v>
      </c>
      <c r="E2077" s="12" t="s">
        <v>3695</v>
      </c>
      <c r="F2077" s="13">
        <v>41780</v>
      </c>
      <c r="G2077" s="14">
        <v>-27595.86</v>
      </c>
    </row>
    <row r="2078" spans="1:7" ht="25.5" x14ac:dyDescent="0.25">
      <c r="A2078" s="1"/>
      <c r="B2078" s="10" t="s">
        <v>3699</v>
      </c>
      <c r="C2078" s="11"/>
      <c r="D2078" s="11" t="s">
        <v>3700</v>
      </c>
      <c r="E2078" s="12" t="s">
        <v>3701</v>
      </c>
      <c r="F2078" s="13">
        <v>41780</v>
      </c>
      <c r="G2078" s="14">
        <v>-27595.86</v>
      </c>
    </row>
    <row r="2079" spans="1:7" ht="25.5" x14ac:dyDescent="0.25">
      <c r="A2079" s="1"/>
      <c r="B2079" s="15" t="s">
        <v>3705</v>
      </c>
      <c r="C2079" s="16"/>
      <c r="D2079" s="16" t="s">
        <v>3706</v>
      </c>
      <c r="E2079" s="18" t="s">
        <v>3707</v>
      </c>
      <c r="F2079" s="17">
        <v>41780</v>
      </c>
      <c r="G2079" s="14">
        <v>-23396.49</v>
      </c>
    </row>
    <row r="2080" spans="1:7" x14ac:dyDescent="0.25">
      <c r="A2080" s="1"/>
      <c r="B2080" s="10" t="s">
        <v>3763</v>
      </c>
      <c r="C2080" s="11" t="s">
        <v>3764</v>
      </c>
      <c r="D2080" s="11" t="s">
        <v>3765</v>
      </c>
      <c r="E2080" s="12" t="s">
        <v>16883</v>
      </c>
      <c r="F2080" s="13">
        <v>41780</v>
      </c>
      <c r="G2080" s="14">
        <v>-2194751.4</v>
      </c>
    </row>
    <row r="2081" spans="1:7" x14ac:dyDescent="0.25">
      <c r="A2081" s="1"/>
      <c r="B2081" s="15" t="s">
        <v>3763</v>
      </c>
      <c r="C2081" s="16" t="s">
        <v>3764</v>
      </c>
      <c r="D2081" s="16" t="s">
        <v>3765</v>
      </c>
      <c r="E2081" s="18" t="s">
        <v>3765</v>
      </c>
      <c r="F2081" s="17">
        <v>41780</v>
      </c>
      <c r="G2081" s="14">
        <v>438950.28</v>
      </c>
    </row>
    <row r="2082" spans="1:7" x14ac:dyDescent="0.25">
      <c r="A2082" s="1"/>
      <c r="B2082" s="15" t="s">
        <v>3766</v>
      </c>
      <c r="C2082" s="16"/>
      <c r="D2082" s="16" t="s">
        <v>3767</v>
      </c>
      <c r="E2082" s="18" t="s">
        <v>19950</v>
      </c>
      <c r="F2082" s="17">
        <v>41782</v>
      </c>
      <c r="G2082" s="14">
        <v>-7800000</v>
      </c>
    </row>
    <row r="2083" spans="1:7" ht="25.5" x14ac:dyDescent="0.25">
      <c r="A2083" s="1"/>
      <c r="B2083" s="10" t="s">
        <v>3770</v>
      </c>
      <c r="C2083" s="11"/>
      <c r="D2083" s="11" t="s">
        <v>3771</v>
      </c>
      <c r="E2083" s="12" t="s">
        <v>3772</v>
      </c>
      <c r="F2083" s="13">
        <v>41785</v>
      </c>
      <c r="G2083" s="14">
        <v>-44060.800000000003</v>
      </c>
    </row>
    <row r="2084" spans="1:7" x14ac:dyDescent="0.25">
      <c r="A2084" s="1"/>
      <c r="B2084" s="10" t="s">
        <v>3776</v>
      </c>
      <c r="C2084" s="11"/>
      <c r="D2084" s="11" t="s">
        <v>3777</v>
      </c>
      <c r="E2084" s="12" t="s">
        <v>19606</v>
      </c>
      <c r="F2084" s="13">
        <v>41785</v>
      </c>
      <c r="G2084" s="14">
        <v>-240000</v>
      </c>
    </row>
    <row r="2085" spans="1:7" ht="25.5" x14ac:dyDescent="0.25">
      <c r="A2085" s="1"/>
      <c r="B2085" s="10" t="s">
        <v>3773</v>
      </c>
      <c r="C2085" s="11"/>
      <c r="D2085" s="11" t="s">
        <v>3774</v>
      </c>
      <c r="E2085" s="12" t="s">
        <v>3775</v>
      </c>
      <c r="F2085" s="13">
        <v>41785</v>
      </c>
      <c r="G2085" s="14">
        <v>-15000</v>
      </c>
    </row>
    <row r="2086" spans="1:7" ht="25.5" x14ac:dyDescent="0.25">
      <c r="A2086" s="1"/>
      <c r="B2086" s="10" t="s">
        <v>815</v>
      </c>
      <c r="C2086" s="11" t="s">
        <v>816</v>
      </c>
      <c r="D2086" s="11"/>
      <c r="E2086" s="12" t="s">
        <v>3769</v>
      </c>
      <c r="F2086" s="13">
        <v>41785</v>
      </c>
      <c r="G2086" s="14">
        <v>-2099.1999999999998</v>
      </c>
    </row>
    <row r="2087" spans="1:7" ht="25.5" x14ac:dyDescent="0.25">
      <c r="A2087" s="1"/>
      <c r="B2087" s="15" t="s">
        <v>815</v>
      </c>
      <c r="C2087" s="16" t="s">
        <v>816</v>
      </c>
      <c r="D2087" s="16"/>
      <c r="E2087" s="18" t="s">
        <v>3768</v>
      </c>
      <c r="F2087" s="17">
        <v>41785</v>
      </c>
      <c r="G2087" s="14">
        <v>-1981.8</v>
      </c>
    </row>
    <row r="2088" spans="1:7" ht="25.5" x14ac:dyDescent="0.25">
      <c r="A2088" s="1"/>
      <c r="B2088" s="15" t="s">
        <v>3778</v>
      </c>
      <c r="C2088" s="16"/>
      <c r="D2088" s="16" t="s">
        <v>3779</v>
      </c>
      <c r="E2088" s="18" t="s">
        <v>3780</v>
      </c>
      <c r="F2088" s="17">
        <v>41786</v>
      </c>
      <c r="G2088" s="14">
        <v>-28320</v>
      </c>
    </row>
    <row r="2089" spans="1:7" x14ac:dyDescent="0.25">
      <c r="A2089" s="1"/>
      <c r="B2089" s="15" t="s">
        <v>3783</v>
      </c>
      <c r="C2089" s="16"/>
      <c r="D2089" s="16" t="s">
        <v>3784</v>
      </c>
      <c r="E2089" s="18" t="s">
        <v>19861</v>
      </c>
      <c r="F2089" s="17">
        <v>41787</v>
      </c>
      <c r="G2089" s="14">
        <v>-280000</v>
      </c>
    </row>
    <row r="2090" spans="1:7" ht="25.5" x14ac:dyDescent="0.25">
      <c r="A2090" s="1"/>
      <c r="B2090" s="15" t="s">
        <v>815</v>
      </c>
      <c r="C2090" s="16" t="s">
        <v>816</v>
      </c>
      <c r="D2090" s="16"/>
      <c r="E2090" s="18" t="s">
        <v>3782</v>
      </c>
      <c r="F2090" s="17">
        <v>41787</v>
      </c>
      <c r="G2090" s="14">
        <v>-2895.17</v>
      </c>
    </row>
    <row r="2091" spans="1:7" ht="25.5" x14ac:dyDescent="0.25">
      <c r="A2091" s="1"/>
      <c r="B2091" s="10" t="s">
        <v>815</v>
      </c>
      <c r="C2091" s="11" t="s">
        <v>816</v>
      </c>
      <c r="D2091" s="11"/>
      <c r="E2091" s="12" t="s">
        <v>3781</v>
      </c>
      <c r="F2091" s="13">
        <v>41787</v>
      </c>
      <c r="G2091" s="14">
        <v>-2733.27</v>
      </c>
    </row>
    <row r="2092" spans="1:7" x14ac:dyDescent="0.25">
      <c r="A2092" s="1"/>
      <c r="B2092" s="10" t="s">
        <v>3785</v>
      </c>
      <c r="C2092" s="11" t="s">
        <v>3786</v>
      </c>
      <c r="D2092" s="11" t="s">
        <v>3787</v>
      </c>
      <c r="E2092" s="12" t="s">
        <v>3788</v>
      </c>
      <c r="F2092" s="13">
        <v>41788</v>
      </c>
      <c r="G2092" s="14">
        <v>-2937.87</v>
      </c>
    </row>
    <row r="2093" spans="1:7" x14ac:dyDescent="0.25">
      <c r="A2093" s="1"/>
      <c r="B2093" s="10" t="s">
        <v>2845</v>
      </c>
      <c r="C2093" s="11" t="s">
        <v>2846</v>
      </c>
      <c r="D2093" s="11" t="s">
        <v>3789</v>
      </c>
      <c r="E2093" s="12" t="s">
        <v>18017</v>
      </c>
      <c r="F2093" s="13">
        <v>41789</v>
      </c>
      <c r="G2093" s="14">
        <v>-30000</v>
      </c>
    </row>
    <row r="2094" spans="1:7" x14ac:dyDescent="0.25">
      <c r="A2094" s="1"/>
      <c r="B2094" s="10" t="s">
        <v>1621</v>
      </c>
      <c r="C2094" s="11" t="s">
        <v>1622</v>
      </c>
      <c r="D2094" s="11" t="s">
        <v>3790</v>
      </c>
      <c r="E2094" s="12" t="s">
        <v>17232</v>
      </c>
      <c r="F2094" s="13">
        <v>41791</v>
      </c>
      <c r="G2094" s="14">
        <v>-110684</v>
      </c>
    </row>
    <row r="2095" spans="1:7" ht="25.5" x14ac:dyDescent="0.25">
      <c r="A2095" s="1"/>
      <c r="B2095" s="10" t="s">
        <v>3791</v>
      </c>
      <c r="C2095" s="11" t="s">
        <v>3792</v>
      </c>
      <c r="D2095" s="11" t="s">
        <v>3793</v>
      </c>
      <c r="E2095" s="12" t="s">
        <v>16521</v>
      </c>
      <c r="F2095" s="13">
        <v>41791</v>
      </c>
      <c r="G2095" s="14">
        <v>-29500</v>
      </c>
    </row>
    <row r="2096" spans="1:7" x14ac:dyDescent="0.25">
      <c r="A2096" s="1"/>
      <c r="B2096" s="10" t="s">
        <v>3795</v>
      </c>
      <c r="C2096" s="11"/>
      <c r="D2096" s="11" t="s">
        <v>3796</v>
      </c>
      <c r="E2096" s="12"/>
      <c r="F2096" s="13">
        <v>41792</v>
      </c>
      <c r="G2096" s="14">
        <v>-167000</v>
      </c>
    </row>
    <row r="2097" spans="1:7" x14ac:dyDescent="0.25">
      <c r="A2097" s="1"/>
      <c r="B2097" s="10" t="s">
        <v>1260</v>
      </c>
      <c r="C2097" s="11" t="s">
        <v>1261</v>
      </c>
      <c r="D2097" s="11" t="s">
        <v>3794</v>
      </c>
      <c r="E2097" s="12" t="s">
        <v>17812</v>
      </c>
      <c r="F2097" s="13">
        <v>41792</v>
      </c>
      <c r="G2097" s="14">
        <v>-72000</v>
      </c>
    </row>
    <row r="2098" spans="1:7" x14ac:dyDescent="0.25">
      <c r="A2098" s="1"/>
      <c r="B2098" s="10" t="s">
        <v>3799</v>
      </c>
      <c r="C2098" s="11"/>
      <c r="D2098" s="11" t="s">
        <v>3800</v>
      </c>
      <c r="E2098" s="12" t="s">
        <v>19417</v>
      </c>
      <c r="F2098" s="13">
        <v>41793</v>
      </c>
      <c r="G2098" s="14">
        <v>-819000</v>
      </c>
    </row>
    <row r="2099" spans="1:7" x14ac:dyDescent="0.25">
      <c r="A2099" s="1"/>
      <c r="B2099" s="10" t="s">
        <v>3797</v>
      </c>
      <c r="C2099" s="11"/>
      <c r="D2099" s="11" t="s">
        <v>3798</v>
      </c>
      <c r="E2099" s="12" t="s">
        <v>19678</v>
      </c>
      <c r="F2099" s="13">
        <v>41793</v>
      </c>
      <c r="G2099" s="14">
        <v>-472500</v>
      </c>
    </row>
    <row r="2100" spans="1:7" x14ac:dyDescent="0.25">
      <c r="A2100" s="1"/>
      <c r="B2100" s="10" t="s">
        <v>3801</v>
      </c>
      <c r="C2100" s="11"/>
      <c r="D2100" s="11" t="s">
        <v>3802</v>
      </c>
      <c r="E2100" s="12" t="s">
        <v>19417</v>
      </c>
      <c r="F2100" s="13">
        <v>41793</v>
      </c>
      <c r="G2100" s="14">
        <v>-382320</v>
      </c>
    </row>
    <row r="2101" spans="1:7" ht="89.25" x14ac:dyDescent="0.25">
      <c r="A2101" s="1"/>
      <c r="B2101" s="10" t="s">
        <v>2447</v>
      </c>
      <c r="C2101" s="11"/>
      <c r="D2101" s="11"/>
      <c r="E2101" s="12" t="s">
        <v>3806</v>
      </c>
      <c r="F2101" s="13">
        <v>41794</v>
      </c>
      <c r="G2101" s="14">
        <v>90000</v>
      </c>
    </row>
    <row r="2102" spans="1:7" ht="25.5" x14ac:dyDescent="0.25">
      <c r="A2102" s="1"/>
      <c r="B2102" s="15" t="s">
        <v>2236</v>
      </c>
      <c r="C2102" s="16" t="s">
        <v>2237</v>
      </c>
      <c r="D2102" s="16" t="s">
        <v>3803</v>
      </c>
      <c r="E2102" s="18" t="s">
        <v>18198</v>
      </c>
      <c r="F2102" s="17">
        <v>41794</v>
      </c>
      <c r="G2102" s="14">
        <v>-102483</v>
      </c>
    </row>
    <row r="2103" spans="1:7" ht="25.5" x14ac:dyDescent="0.25">
      <c r="A2103" s="1"/>
      <c r="B2103" s="15" t="s">
        <v>815</v>
      </c>
      <c r="C2103" s="16" t="s">
        <v>816</v>
      </c>
      <c r="D2103" s="16"/>
      <c r="E2103" s="18" t="s">
        <v>3805</v>
      </c>
      <c r="F2103" s="17">
        <v>41794</v>
      </c>
      <c r="G2103" s="14">
        <v>-15528.32</v>
      </c>
    </row>
    <row r="2104" spans="1:7" ht="25.5" x14ac:dyDescent="0.25">
      <c r="A2104" s="1"/>
      <c r="B2104" s="10" t="s">
        <v>815</v>
      </c>
      <c r="C2104" s="11" t="s">
        <v>816</v>
      </c>
      <c r="D2104" s="11"/>
      <c r="E2104" s="12" t="s">
        <v>3804</v>
      </c>
      <c r="F2104" s="13">
        <v>41794</v>
      </c>
      <c r="G2104" s="14">
        <v>-14659.96</v>
      </c>
    </row>
    <row r="2105" spans="1:7" ht="25.5" x14ac:dyDescent="0.25">
      <c r="A2105" s="1"/>
      <c r="B2105" s="10" t="s">
        <v>3807</v>
      </c>
      <c r="C2105" s="11"/>
      <c r="D2105" s="11" t="s">
        <v>3808</v>
      </c>
      <c r="E2105" s="12" t="s">
        <v>19490</v>
      </c>
      <c r="F2105" s="13">
        <v>41796</v>
      </c>
      <c r="G2105" s="14">
        <v>-17832780</v>
      </c>
    </row>
    <row r="2106" spans="1:7" x14ac:dyDescent="0.25">
      <c r="A2106" s="1"/>
      <c r="B2106" s="10" t="s">
        <v>3810</v>
      </c>
      <c r="C2106" s="11"/>
      <c r="D2106" s="11" t="s">
        <v>3811</v>
      </c>
      <c r="E2106" s="12" t="s">
        <v>19355</v>
      </c>
      <c r="F2106" s="13">
        <v>41796</v>
      </c>
      <c r="G2106" s="14">
        <v>-2175000</v>
      </c>
    </row>
    <row r="2107" spans="1:7" x14ac:dyDescent="0.25">
      <c r="A2107" s="1"/>
      <c r="B2107" s="10" t="s">
        <v>3814</v>
      </c>
      <c r="C2107" s="11"/>
      <c r="D2107" s="11" t="s">
        <v>3815</v>
      </c>
      <c r="E2107" s="12" t="s">
        <v>19430</v>
      </c>
      <c r="F2107" s="13">
        <v>41796</v>
      </c>
      <c r="G2107" s="14">
        <v>-288000</v>
      </c>
    </row>
    <row r="2108" spans="1:7" ht="25.5" x14ac:dyDescent="0.25">
      <c r="A2108" s="1"/>
      <c r="B2108" s="10" t="s">
        <v>3812</v>
      </c>
      <c r="C2108" s="11"/>
      <c r="D2108" s="11" t="s">
        <v>3813</v>
      </c>
      <c r="E2108" s="12" t="s">
        <v>19490</v>
      </c>
      <c r="F2108" s="13">
        <v>41796</v>
      </c>
      <c r="G2108" s="14">
        <v>-269863.2</v>
      </c>
    </row>
    <row r="2109" spans="1:7" ht="25.5" x14ac:dyDescent="0.25">
      <c r="A2109" s="1"/>
      <c r="B2109" s="10" t="s">
        <v>3816</v>
      </c>
      <c r="C2109" s="11"/>
      <c r="D2109" s="11" t="s">
        <v>3817</v>
      </c>
      <c r="E2109" s="12" t="s">
        <v>19355</v>
      </c>
      <c r="F2109" s="13">
        <v>41799</v>
      </c>
      <c r="G2109" s="14">
        <v>-5336606</v>
      </c>
    </row>
    <row r="2110" spans="1:7" x14ac:dyDescent="0.25">
      <c r="A2110" s="1"/>
      <c r="B2110" s="10" t="s">
        <v>3818</v>
      </c>
      <c r="C2110" s="11" t="s">
        <v>3819</v>
      </c>
      <c r="D2110" s="11" t="s">
        <v>3820</v>
      </c>
      <c r="E2110" s="12" t="s">
        <v>19417</v>
      </c>
      <c r="F2110" s="13">
        <v>41799</v>
      </c>
      <c r="G2110" s="14">
        <v>-950000</v>
      </c>
    </row>
    <row r="2111" spans="1:7" ht="25.5" x14ac:dyDescent="0.25">
      <c r="A2111" s="1"/>
      <c r="B2111" s="15" t="s">
        <v>759</v>
      </c>
      <c r="C2111" s="16"/>
      <c r="D2111" s="16" t="s">
        <v>3821</v>
      </c>
      <c r="E2111" s="18" t="s">
        <v>16469</v>
      </c>
      <c r="F2111" s="17">
        <v>41800</v>
      </c>
      <c r="G2111" s="14">
        <v>-16520</v>
      </c>
    </row>
    <row r="2112" spans="1:7" x14ac:dyDescent="0.25">
      <c r="A2112" s="1"/>
      <c r="B2112" s="15" t="s">
        <v>3822</v>
      </c>
      <c r="C2112" s="16" t="s">
        <v>3823</v>
      </c>
      <c r="D2112" s="16" t="s">
        <v>2784</v>
      </c>
      <c r="E2112" s="18" t="s">
        <v>3824</v>
      </c>
      <c r="F2112" s="17">
        <v>41800</v>
      </c>
      <c r="G2112" s="14">
        <v>-75637858.400000006</v>
      </c>
    </row>
    <row r="2113" spans="1:7" ht="25.5" x14ac:dyDescent="0.25">
      <c r="A2113" s="1"/>
      <c r="B2113" s="10" t="s">
        <v>3825</v>
      </c>
      <c r="C2113" s="11" t="s">
        <v>3826</v>
      </c>
      <c r="D2113" s="11" t="s">
        <v>3827</v>
      </c>
      <c r="E2113" s="12" t="s">
        <v>20141</v>
      </c>
      <c r="F2113" s="13">
        <v>41801</v>
      </c>
      <c r="G2113" s="14">
        <v>-38055</v>
      </c>
    </row>
    <row r="2114" spans="1:7" x14ac:dyDescent="0.25">
      <c r="A2114" s="1"/>
      <c r="B2114" s="15" t="s">
        <v>815</v>
      </c>
      <c r="C2114" s="16" t="s">
        <v>816</v>
      </c>
      <c r="D2114" s="16"/>
      <c r="E2114" s="18" t="s">
        <v>3829</v>
      </c>
      <c r="F2114" s="17">
        <v>41802</v>
      </c>
      <c r="G2114" s="14">
        <v>-1482</v>
      </c>
    </row>
    <row r="2115" spans="1:7" x14ac:dyDescent="0.25">
      <c r="A2115" s="1"/>
      <c r="B2115" s="15" t="s">
        <v>815</v>
      </c>
      <c r="C2115" s="16" t="s">
        <v>816</v>
      </c>
      <c r="D2115" s="16"/>
      <c r="E2115" s="18" t="s">
        <v>3828</v>
      </c>
      <c r="F2115" s="17">
        <v>41802</v>
      </c>
      <c r="G2115" s="14">
        <v>-1399.12</v>
      </c>
    </row>
    <row r="2116" spans="1:7" x14ac:dyDescent="0.25">
      <c r="A2116" s="1"/>
      <c r="B2116" s="15" t="s">
        <v>3763</v>
      </c>
      <c r="C2116" s="16" t="s">
        <v>3764</v>
      </c>
      <c r="D2116" s="16" t="s">
        <v>3830</v>
      </c>
      <c r="E2116" s="18" t="s">
        <v>1285</v>
      </c>
      <c r="F2116" s="17">
        <v>41802</v>
      </c>
      <c r="G2116" s="14">
        <v>-1327283.55</v>
      </c>
    </row>
    <row r="2117" spans="1:7" x14ac:dyDescent="0.25">
      <c r="A2117" s="1"/>
      <c r="B2117" s="15" t="s">
        <v>3763</v>
      </c>
      <c r="C2117" s="16" t="s">
        <v>3764</v>
      </c>
      <c r="D2117" s="16" t="s">
        <v>3830</v>
      </c>
      <c r="E2117" s="18" t="s">
        <v>3830</v>
      </c>
      <c r="F2117" s="17">
        <v>41802</v>
      </c>
      <c r="G2117" s="14">
        <v>265456.71000000002</v>
      </c>
    </row>
    <row r="2118" spans="1:7" x14ac:dyDescent="0.25">
      <c r="A2118" s="1"/>
      <c r="B2118" s="15" t="s">
        <v>3836</v>
      </c>
      <c r="C2118" s="16"/>
      <c r="D2118" s="16" t="s">
        <v>3834</v>
      </c>
      <c r="E2118" s="18" t="s">
        <v>3835</v>
      </c>
      <c r="F2118" s="17">
        <v>41803</v>
      </c>
      <c r="G2118" s="14">
        <v>-16000</v>
      </c>
    </row>
    <row r="2119" spans="1:7" x14ac:dyDescent="0.25">
      <c r="A2119" s="1"/>
      <c r="B2119" s="15" t="s">
        <v>3833</v>
      </c>
      <c r="C2119" s="16"/>
      <c r="D2119" s="16" t="s">
        <v>3834</v>
      </c>
      <c r="E2119" s="18" t="s">
        <v>3835</v>
      </c>
      <c r="F2119" s="17">
        <v>41803</v>
      </c>
      <c r="G2119" s="14">
        <v>-14000</v>
      </c>
    </row>
    <row r="2120" spans="1:7" x14ac:dyDescent="0.25">
      <c r="A2120" s="1"/>
      <c r="B2120" s="10" t="s">
        <v>3837</v>
      </c>
      <c r="C2120" s="11"/>
      <c r="D2120" s="11" t="s">
        <v>3834</v>
      </c>
      <c r="E2120" s="12" t="s">
        <v>3835</v>
      </c>
      <c r="F2120" s="13">
        <v>41803</v>
      </c>
      <c r="G2120" s="14">
        <v>-12000</v>
      </c>
    </row>
    <row r="2121" spans="1:7" x14ac:dyDescent="0.25">
      <c r="A2121" s="1"/>
      <c r="B2121" s="10" t="s">
        <v>3838</v>
      </c>
      <c r="C2121" s="11"/>
      <c r="D2121" s="11" t="s">
        <v>3839</v>
      </c>
      <c r="E2121" s="12" t="s">
        <v>19355</v>
      </c>
      <c r="F2121" s="13">
        <v>41803</v>
      </c>
      <c r="G2121" s="14">
        <v>-3240000</v>
      </c>
    </row>
    <row r="2122" spans="1:7" x14ac:dyDescent="0.25">
      <c r="A2122" s="1"/>
      <c r="B2122" s="10" t="s">
        <v>3840</v>
      </c>
      <c r="C2122" s="11"/>
      <c r="D2122" s="11" t="s">
        <v>3841</v>
      </c>
      <c r="E2122" s="12" t="s">
        <v>3842</v>
      </c>
      <c r="F2122" s="13">
        <v>41803</v>
      </c>
      <c r="G2122" s="14">
        <v>395140.68</v>
      </c>
    </row>
    <row r="2123" spans="1:7" ht="25.5" x14ac:dyDescent="0.25">
      <c r="A2123" s="1"/>
      <c r="B2123" s="10" t="s">
        <v>815</v>
      </c>
      <c r="C2123" s="11" t="s">
        <v>816</v>
      </c>
      <c r="D2123" s="11"/>
      <c r="E2123" s="12" t="s">
        <v>3831</v>
      </c>
      <c r="F2123" s="13">
        <v>41803</v>
      </c>
      <c r="G2123" s="14">
        <v>-5242.9</v>
      </c>
    </row>
    <row r="2124" spans="1:7" ht="25.5" x14ac:dyDescent="0.25">
      <c r="A2124" s="1"/>
      <c r="B2124" s="10" t="s">
        <v>815</v>
      </c>
      <c r="C2124" s="11" t="s">
        <v>816</v>
      </c>
      <c r="D2124" s="11"/>
      <c r="E2124" s="12" t="s">
        <v>3832</v>
      </c>
      <c r="F2124" s="13">
        <v>41803</v>
      </c>
      <c r="G2124" s="14">
        <v>-4949.72</v>
      </c>
    </row>
    <row r="2125" spans="1:7" x14ac:dyDescent="0.25">
      <c r="A2125" s="1"/>
      <c r="B2125" s="10" t="s">
        <v>3843</v>
      </c>
      <c r="C2125" s="11" t="s">
        <v>3844</v>
      </c>
      <c r="D2125" s="11" t="s">
        <v>3845</v>
      </c>
      <c r="E2125" s="12" t="s">
        <v>19490</v>
      </c>
      <c r="F2125" s="13">
        <v>41803</v>
      </c>
      <c r="G2125" s="14">
        <v>-66600000</v>
      </c>
    </row>
    <row r="2126" spans="1:7" x14ac:dyDescent="0.25">
      <c r="A2126" s="1"/>
      <c r="B2126" s="15" t="s">
        <v>3846</v>
      </c>
      <c r="C2126" s="16" t="s">
        <v>3847</v>
      </c>
      <c r="D2126" s="16" t="s">
        <v>3848</v>
      </c>
      <c r="E2126" s="18" t="s">
        <v>18280</v>
      </c>
      <c r="F2126" s="17">
        <v>41804</v>
      </c>
      <c r="G2126" s="14">
        <v>-88500</v>
      </c>
    </row>
    <row r="2127" spans="1:7" x14ac:dyDescent="0.25">
      <c r="A2127" s="1"/>
      <c r="B2127" s="10" t="s">
        <v>1963</v>
      </c>
      <c r="C2127" s="11"/>
      <c r="D2127" s="11" t="s">
        <v>3849</v>
      </c>
      <c r="E2127" s="12" t="s">
        <v>19612</v>
      </c>
      <c r="F2127" s="13">
        <v>41808</v>
      </c>
      <c r="G2127" s="14">
        <v>-3540</v>
      </c>
    </row>
    <row r="2128" spans="1:7" ht="25.5" x14ac:dyDescent="0.25">
      <c r="A2128" s="1"/>
      <c r="B2128" s="10" t="s">
        <v>3855</v>
      </c>
      <c r="C2128" s="11"/>
      <c r="D2128" s="11" t="s">
        <v>3856</v>
      </c>
      <c r="E2128" s="12" t="s">
        <v>3857</v>
      </c>
      <c r="F2128" s="13">
        <v>41810</v>
      </c>
      <c r="G2128" s="14">
        <v>-4043.97</v>
      </c>
    </row>
    <row r="2129" spans="1:7" ht="25.5" x14ac:dyDescent="0.25">
      <c r="A2129" s="1"/>
      <c r="B2129" s="15" t="s">
        <v>3858</v>
      </c>
      <c r="C2129" s="16"/>
      <c r="D2129" s="16" t="s">
        <v>3856</v>
      </c>
      <c r="E2129" s="18" t="s">
        <v>3857</v>
      </c>
      <c r="F2129" s="17">
        <v>41810</v>
      </c>
      <c r="G2129" s="14">
        <v>-3807.11</v>
      </c>
    </row>
    <row r="2130" spans="1:7" ht="25.5" x14ac:dyDescent="0.25">
      <c r="A2130" s="1"/>
      <c r="B2130" s="10" t="s">
        <v>3859</v>
      </c>
      <c r="C2130" s="11"/>
      <c r="D2130" s="11" t="s">
        <v>3856</v>
      </c>
      <c r="E2130" s="12" t="s">
        <v>3857</v>
      </c>
      <c r="F2130" s="13">
        <v>41810</v>
      </c>
      <c r="G2130" s="14">
        <v>-2511.5700000000002</v>
      </c>
    </row>
    <row r="2131" spans="1:7" ht="25.5" x14ac:dyDescent="0.25">
      <c r="A2131" s="1"/>
      <c r="B2131" s="10" t="s">
        <v>855</v>
      </c>
      <c r="C2131" s="11" t="s">
        <v>856</v>
      </c>
      <c r="D2131" s="11" t="s">
        <v>3850</v>
      </c>
      <c r="E2131" s="12" t="s">
        <v>3851</v>
      </c>
      <c r="F2131" s="13">
        <v>41810</v>
      </c>
      <c r="G2131" s="14">
        <v>-104399.91</v>
      </c>
    </row>
    <row r="2132" spans="1:7" ht="25.5" x14ac:dyDescent="0.25">
      <c r="A2132" s="1"/>
      <c r="B2132" s="10" t="s">
        <v>3852</v>
      </c>
      <c r="C2132" s="11" t="s">
        <v>3853</v>
      </c>
      <c r="D2132" s="11" t="s">
        <v>3854</v>
      </c>
      <c r="E2132" s="12" t="s">
        <v>19120</v>
      </c>
      <c r="F2132" s="13">
        <v>41810</v>
      </c>
      <c r="G2132" s="14">
        <v>-675560.01</v>
      </c>
    </row>
    <row r="2133" spans="1:7" x14ac:dyDescent="0.25">
      <c r="A2133" s="1"/>
      <c r="B2133" s="10" t="s">
        <v>3860</v>
      </c>
      <c r="C2133" s="11"/>
      <c r="D2133" s="11" t="s">
        <v>3861</v>
      </c>
      <c r="E2133" s="12" t="s">
        <v>16470</v>
      </c>
      <c r="F2133" s="13">
        <v>41813</v>
      </c>
      <c r="G2133" s="14">
        <v>-29500</v>
      </c>
    </row>
    <row r="2134" spans="1:7" x14ac:dyDescent="0.25">
      <c r="A2134" s="1"/>
      <c r="B2134" s="15" t="s">
        <v>3865</v>
      </c>
      <c r="C2134" s="16"/>
      <c r="D2134" s="16" t="s">
        <v>3866</v>
      </c>
      <c r="E2134" s="18" t="s">
        <v>19831</v>
      </c>
      <c r="F2134" s="17">
        <v>41813</v>
      </c>
      <c r="G2134" s="14">
        <v>-1796104.67</v>
      </c>
    </row>
    <row r="2135" spans="1:7" ht="25.5" x14ac:dyDescent="0.25">
      <c r="A2135" s="1"/>
      <c r="B2135" s="15" t="s">
        <v>3862</v>
      </c>
      <c r="C2135" s="16" t="s">
        <v>3863</v>
      </c>
      <c r="D2135" s="16" t="s">
        <v>3864</v>
      </c>
      <c r="E2135" s="18" t="s">
        <v>19106</v>
      </c>
      <c r="F2135" s="17">
        <v>41813</v>
      </c>
      <c r="G2135" s="14">
        <v>-402380</v>
      </c>
    </row>
    <row r="2136" spans="1:7" ht="25.5" x14ac:dyDescent="0.25">
      <c r="A2136" s="1"/>
      <c r="B2136" s="10" t="s">
        <v>3887</v>
      </c>
      <c r="C2136" s="11"/>
      <c r="D2136" s="16" t="s">
        <v>3888</v>
      </c>
      <c r="E2136" s="12" t="s">
        <v>3889</v>
      </c>
      <c r="F2136" s="13">
        <v>41815</v>
      </c>
      <c r="G2136" s="14">
        <v>-58791.18</v>
      </c>
    </row>
    <row r="2137" spans="1:7" ht="25.5" x14ac:dyDescent="0.25">
      <c r="A2137" s="1"/>
      <c r="B2137" s="10" t="s">
        <v>3890</v>
      </c>
      <c r="C2137" s="11"/>
      <c r="D2137" s="11" t="s">
        <v>3891</v>
      </c>
      <c r="E2137" s="12" t="s">
        <v>3892</v>
      </c>
      <c r="F2137" s="13">
        <v>41815</v>
      </c>
      <c r="G2137" s="14">
        <v>-38274.199999999997</v>
      </c>
    </row>
    <row r="2138" spans="1:7" x14ac:dyDescent="0.25">
      <c r="A2138" s="1"/>
      <c r="B2138" s="10" t="s">
        <v>3882</v>
      </c>
      <c r="C2138" s="11"/>
      <c r="D2138" s="11" t="s">
        <v>2474</v>
      </c>
      <c r="E2138" s="12" t="s">
        <v>16870</v>
      </c>
      <c r="F2138" s="13">
        <v>41815</v>
      </c>
      <c r="G2138" s="14">
        <v>-29500</v>
      </c>
    </row>
    <row r="2139" spans="1:7" ht="25.5" x14ac:dyDescent="0.25">
      <c r="A2139" s="1"/>
      <c r="B2139" s="10" t="s">
        <v>3893</v>
      </c>
      <c r="C2139" s="11"/>
      <c r="D2139" s="11" t="s">
        <v>3894</v>
      </c>
      <c r="E2139" s="12" t="s">
        <v>3895</v>
      </c>
      <c r="F2139" s="13">
        <v>41815</v>
      </c>
      <c r="G2139" s="14">
        <v>-28795.68</v>
      </c>
    </row>
    <row r="2140" spans="1:7" ht="25.5" x14ac:dyDescent="0.25">
      <c r="A2140" s="1"/>
      <c r="B2140" s="10" t="s">
        <v>3896</v>
      </c>
      <c r="C2140" s="11"/>
      <c r="D2140" s="11" t="s">
        <v>3897</v>
      </c>
      <c r="E2140" s="12" t="s">
        <v>3895</v>
      </c>
      <c r="F2140" s="13">
        <v>41815</v>
      </c>
      <c r="G2140" s="14">
        <v>-28795.68</v>
      </c>
    </row>
    <row r="2141" spans="1:7" x14ac:dyDescent="0.25">
      <c r="A2141" s="1"/>
      <c r="B2141" s="10" t="s">
        <v>3898</v>
      </c>
      <c r="C2141" s="11"/>
      <c r="D2141" s="16" t="s">
        <v>3899</v>
      </c>
      <c r="E2141" s="12" t="s">
        <v>19693</v>
      </c>
      <c r="F2141" s="13">
        <v>41815</v>
      </c>
      <c r="G2141" s="14">
        <v>-40000</v>
      </c>
    </row>
    <row r="2142" spans="1:7" ht="25.5" x14ac:dyDescent="0.25">
      <c r="A2142" s="1"/>
      <c r="B2142" s="10" t="s">
        <v>3173</v>
      </c>
      <c r="C2142" s="11" t="s">
        <v>3174</v>
      </c>
      <c r="D2142" s="11" t="s">
        <v>3871</v>
      </c>
      <c r="E2142" s="12" t="s">
        <v>3872</v>
      </c>
      <c r="F2142" s="13">
        <v>41815</v>
      </c>
      <c r="G2142" s="14">
        <v>-256029.32</v>
      </c>
    </row>
    <row r="2143" spans="1:7" ht="25.5" x14ac:dyDescent="0.25">
      <c r="A2143" s="1"/>
      <c r="B2143" s="10" t="s">
        <v>3173</v>
      </c>
      <c r="C2143" s="11" t="s">
        <v>3174</v>
      </c>
      <c r="D2143" s="11" t="s">
        <v>3873</v>
      </c>
      <c r="E2143" s="12" t="s">
        <v>3872</v>
      </c>
      <c r="F2143" s="13">
        <v>41815</v>
      </c>
      <c r="G2143" s="14">
        <v>-256029.32</v>
      </c>
    </row>
    <row r="2144" spans="1:7" ht="25.5" x14ac:dyDescent="0.25">
      <c r="A2144" s="1"/>
      <c r="B2144" s="10" t="s">
        <v>3173</v>
      </c>
      <c r="C2144" s="11" t="s">
        <v>3174</v>
      </c>
      <c r="D2144" s="11" t="s">
        <v>3869</v>
      </c>
      <c r="E2144" s="12" t="s">
        <v>3870</v>
      </c>
      <c r="F2144" s="13">
        <v>41815</v>
      </c>
      <c r="G2144" s="14">
        <v>-230426.39</v>
      </c>
    </row>
    <row r="2145" spans="1:7" ht="25.5" x14ac:dyDescent="0.25">
      <c r="A2145" s="1"/>
      <c r="B2145" s="10" t="s">
        <v>3173</v>
      </c>
      <c r="C2145" s="11" t="s">
        <v>3174</v>
      </c>
      <c r="D2145" s="11" t="s">
        <v>3874</v>
      </c>
      <c r="E2145" s="12" t="s">
        <v>3872</v>
      </c>
      <c r="F2145" s="13">
        <v>41815</v>
      </c>
      <c r="G2145" s="14">
        <v>-230426.39</v>
      </c>
    </row>
    <row r="2146" spans="1:7" ht="25.5" x14ac:dyDescent="0.25">
      <c r="A2146" s="1"/>
      <c r="B2146" s="10" t="s">
        <v>3173</v>
      </c>
      <c r="C2146" s="11" t="s">
        <v>3174</v>
      </c>
      <c r="D2146" s="11" t="s">
        <v>3878</v>
      </c>
      <c r="E2146" s="12" t="s">
        <v>3876</v>
      </c>
      <c r="F2146" s="13">
        <v>41815</v>
      </c>
      <c r="G2146" s="14">
        <v>-230426.39</v>
      </c>
    </row>
    <row r="2147" spans="1:7" ht="25.5" x14ac:dyDescent="0.25">
      <c r="A2147" s="1"/>
      <c r="B2147" s="10" t="s">
        <v>3173</v>
      </c>
      <c r="C2147" s="11" t="s">
        <v>3174</v>
      </c>
      <c r="D2147" s="11" t="s">
        <v>3867</v>
      </c>
      <c r="E2147" s="12" t="s">
        <v>3868</v>
      </c>
      <c r="F2147" s="13">
        <v>41815</v>
      </c>
      <c r="G2147" s="14">
        <v>-204823.46</v>
      </c>
    </row>
    <row r="2148" spans="1:7" ht="25.5" x14ac:dyDescent="0.25">
      <c r="A2148" s="1"/>
      <c r="B2148" s="15" t="s">
        <v>3173</v>
      </c>
      <c r="C2148" s="16" t="s">
        <v>3174</v>
      </c>
      <c r="D2148" s="16" t="s">
        <v>3875</v>
      </c>
      <c r="E2148" s="18" t="s">
        <v>3876</v>
      </c>
      <c r="F2148" s="17">
        <v>41815</v>
      </c>
      <c r="G2148" s="14">
        <v>-101890.99</v>
      </c>
    </row>
    <row r="2149" spans="1:7" ht="25.5" x14ac:dyDescent="0.25">
      <c r="A2149" s="1"/>
      <c r="B2149" s="15" t="s">
        <v>3173</v>
      </c>
      <c r="C2149" s="16" t="s">
        <v>3174</v>
      </c>
      <c r="D2149" s="16" t="s">
        <v>3877</v>
      </c>
      <c r="E2149" s="18" t="s">
        <v>3876</v>
      </c>
      <c r="F2149" s="17">
        <v>41815</v>
      </c>
      <c r="G2149" s="14">
        <v>-76418.240000000005</v>
      </c>
    </row>
    <row r="2150" spans="1:7" ht="25.5" x14ac:dyDescent="0.25">
      <c r="A2150" s="1"/>
      <c r="B2150" s="10" t="s">
        <v>2505</v>
      </c>
      <c r="C2150" s="11" t="s">
        <v>2506</v>
      </c>
      <c r="D2150" s="11" t="s">
        <v>3880</v>
      </c>
      <c r="E2150" s="12" t="s">
        <v>16521</v>
      </c>
      <c r="F2150" s="13">
        <v>41815</v>
      </c>
      <c r="G2150" s="14">
        <v>-47200</v>
      </c>
    </row>
    <row r="2151" spans="1:7" ht="25.5" x14ac:dyDescent="0.25">
      <c r="A2151" s="1"/>
      <c r="B2151" s="10" t="s">
        <v>2845</v>
      </c>
      <c r="C2151" s="11" t="s">
        <v>2846</v>
      </c>
      <c r="D2151" s="11" t="s">
        <v>3881</v>
      </c>
      <c r="E2151" s="12" t="s">
        <v>16521</v>
      </c>
      <c r="F2151" s="13">
        <v>41815</v>
      </c>
      <c r="G2151" s="14">
        <v>-35400</v>
      </c>
    </row>
    <row r="2152" spans="1:7" x14ac:dyDescent="0.25">
      <c r="A2152" s="1"/>
      <c r="B2152" s="10" t="s">
        <v>2478</v>
      </c>
      <c r="C2152" s="11" t="s">
        <v>2479</v>
      </c>
      <c r="D2152" s="16" t="s">
        <v>3886</v>
      </c>
      <c r="E2152" s="12" t="s">
        <v>16870</v>
      </c>
      <c r="F2152" s="13">
        <v>41815</v>
      </c>
      <c r="G2152" s="14">
        <v>-59000</v>
      </c>
    </row>
    <row r="2153" spans="1:7" ht="25.5" x14ac:dyDescent="0.25">
      <c r="A2153" s="1"/>
      <c r="B2153" s="10" t="s">
        <v>3883</v>
      </c>
      <c r="C2153" s="11" t="s">
        <v>3884</v>
      </c>
      <c r="D2153" s="16" t="s">
        <v>3885</v>
      </c>
      <c r="E2153" s="12" t="s">
        <v>16870</v>
      </c>
      <c r="F2153" s="13">
        <v>41815</v>
      </c>
      <c r="G2153" s="14">
        <v>-23600</v>
      </c>
    </row>
    <row r="2154" spans="1:7" ht="25.5" x14ac:dyDescent="0.25">
      <c r="A2154" s="1"/>
      <c r="B2154" s="10" t="s">
        <v>3906</v>
      </c>
      <c r="C2154" s="11"/>
      <c r="D2154" s="11" t="s">
        <v>3907</v>
      </c>
      <c r="E2154" s="12" t="s">
        <v>3908</v>
      </c>
      <c r="F2154" s="13">
        <v>41816</v>
      </c>
      <c r="G2154" s="14">
        <v>-68389.740000000005</v>
      </c>
    </row>
    <row r="2155" spans="1:7" ht="25.5" x14ac:dyDescent="0.25">
      <c r="A2155" s="1"/>
      <c r="B2155" s="10" t="s">
        <v>3909</v>
      </c>
      <c r="C2155" s="11"/>
      <c r="D2155" s="11" t="s">
        <v>3910</v>
      </c>
      <c r="E2155" s="12" t="s">
        <v>3911</v>
      </c>
      <c r="F2155" s="13">
        <v>41816</v>
      </c>
      <c r="G2155" s="14">
        <v>-56391.54</v>
      </c>
    </row>
    <row r="2156" spans="1:7" ht="25.5" x14ac:dyDescent="0.25">
      <c r="A2156" s="1"/>
      <c r="B2156" s="10" t="s">
        <v>3915</v>
      </c>
      <c r="C2156" s="11"/>
      <c r="D2156" s="11" t="s">
        <v>3916</v>
      </c>
      <c r="E2156" s="12" t="s">
        <v>3917</v>
      </c>
      <c r="F2156" s="13">
        <v>41816</v>
      </c>
      <c r="G2156" s="14">
        <v>-38274.199999999997</v>
      </c>
    </row>
    <row r="2157" spans="1:7" ht="25.5" x14ac:dyDescent="0.25">
      <c r="A2157" s="1"/>
      <c r="B2157" s="10" t="s">
        <v>3900</v>
      </c>
      <c r="C2157" s="11"/>
      <c r="D2157" s="11" t="s">
        <v>3901</v>
      </c>
      <c r="E2157" s="12" t="s">
        <v>3902</v>
      </c>
      <c r="F2157" s="13">
        <v>41816</v>
      </c>
      <c r="G2157" s="14">
        <v>-37614.300000000003</v>
      </c>
    </row>
    <row r="2158" spans="1:7" ht="25.5" x14ac:dyDescent="0.25">
      <c r="A2158" s="1"/>
      <c r="B2158" s="10" t="s">
        <v>3912</v>
      </c>
      <c r="C2158" s="11"/>
      <c r="D2158" s="11" t="s">
        <v>3913</v>
      </c>
      <c r="E2158" s="12" t="s">
        <v>3914</v>
      </c>
      <c r="F2158" s="13">
        <v>41816</v>
      </c>
      <c r="G2158" s="14">
        <v>-37614.300000000003</v>
      </c>
    </row>
    <row r="2159" spans="1:7" ht="25.5" x14ac:dyDescent="0.25">
      <c r="A2159" s="1"/>
      <c r="B2159" s="15" t="s">
        <v>3903</v>
      </c>
      <c r="C2159" s="16"/>
      <c r="D2159" s="16" t="s">
        <v>3904</v>
      </c>
      <c r="E2159" s="18" t="s">
        <v>3905</v>
      </c>
      <c r="F2159" s="17">
        <v>41816</v>
      </c>
      <c r="G2159" s="14">
        <v>-28795.68</v>
      </c>
    </row>
    <row r="2160" spans="1:7" ht="25.5" x14ac:dyDescent="0.25">
      <c r="A2160" s="1"/>
      <c r="B2160" s="10" t="s">
        <v>3918</v>
      </c>
      <c r="C2160" s="11"/>
      <c r="D2160" s="11" t="s">
        <v>3919</v>
      </c>
      <c r="E2160" s="12" t="s">
        <v>3920</v>
      </c>
      <c r="F2160" s="13">
        <v>41816</v>
      </c>
      <c r="G2160" s="14">
        <v>-28195.77</v>
      </c>
    </row>
    <row r="2161" spans="1:7" ht="25.5" x14ac:dyDescent="0.25">
      <c r="A2161" s="1"/>
      <c r="B2161" s="10" t="s">
        <v>3921</v>
      </c>
      <c r="C2161" s="11"/>
      <c r="D2161" s="11" t="s">
        <v>3922</v>
      </c>
      <c r="E2161" s="12" t="s">
        <v>3923</v>
      </c>
      <c r="F2161" s="13">
        <v>41816</v>
      </c>
      <c r="G2161" s="14">
        <v>-28195.77</v>
      </c>
    </row>
    <row r="2162" spans="1:7" ht="25.5" x14ac:dyDescent="0.25">
      <c r="A2162" s="1"/>
      <c r="B2162" s="10" t="s">
        <v>3924</v>
      </c>
      <c r="C2162" s="11"/>
      <c r="D2162" s="11" t="s">
        <v>3925</v>
      </c>
      <c r="E2162" s="12" t="s">
        <v>3926</v>
      </c>
      <c r="F2162" s="13">
        <v>41816</v>
      </c>
      <c r="G2162" s="14">
        <v>-28195.77</v>
      </c>
    </row>
    <row r="2163" spans="1:7" x14ac:dyDescent="0.25">
      <c r="A2163" s="1"/>
      <c r="B2163" s="10" t="s">
        <v>2567</v>
      </c>
      <c r="C2163" s="11"/>
      <c r="D2163" s="16" t="s">
        <v>3956</v>
      </c>
      <c r="E2163" s="12" t="s">
        <v>18943</v>
      </c>
      <c r="F2163" s="13">
        <v>41820</v>
      </c>
      <c r="G2163" s="14">
        <v>-47200</v>
      </c>
    </row>
    <row r="2164" spans="1:7" x14ac:dyDescent="0.25">
      <c r="A2164" s="1"/>
      <c r="B2164" s="10" t="s">
        <v>1345</v>
      </c>
      <c r="C2164" s="11"/>
      <c r="D2164" s="16" t="s">
        <v>3954</v>
      </c>
      <c r="E2164" s="12" t="s">
        <v>3955</v>
      </c>
      <c r="F2164" s="13">
        <v>41820</v>
      </c>
      <c r="G2164" s="14">
        <v>-6000</v>
      </c>
    </row>
    <row r="2165" spans="1:7" ht="25.5" x14ac:dyDescent="0.25">
      <c r="A2165" s="1"/>
      <c r="B2165" s="10" t="s">
        <v>244</v>
      </c>
      <c r="C2165" s="11" t="s">
        <v>245</v>
      </c>
      <c r="D2165" s="11" t="s">
        <v>3953</v>
      </c>
      <c r="E2165" s="12" t="s">
        <v>17045</v>
      </c>
      <c r="F2165" s="13">
        <v>41820</v>
      </c>
      <c r="G2165" s="14">
        <v>-83679.7</v>
      </c>
    </row>
    <row r="2166" spans="1:7" ht="25.5" x14ac:dyDescent="0.25">
      <c r="A2166" s="1"/>
      <c r="B2166" s="10" t="s">
        <v>244</v>
      </c>
      <c r="C2166" s="11" t="s">
        <v>245</v>
      </c>
      <c r="D2166" s="11" t="s">
        <v>3927</v>
      </c>
      <c r="E2166" s="12" t="s">
        <v>17044</v>
      </c>
      <c r="F2166" s="13">
        <v>41820</v>
      </c>
      <c r="G2166" s="14">
        <v>-14160</v>
      </c>
    </row>
    <row r="2167" spans="1:7" ht="25.5" x14ac:dyDescent="0.25">
      <c r="A2167" s="1"/>
      <c r="B2167" s="10" t="s">
        <v>244</v>
      </c>
      <c r="C2167" s="11" t="s">
        <v>245</v>
      </c>
      <c r="D2167" s="16" t="s">
        <v>3931</v>
      </c>
      <c r="E2167" s="12" t="s">
        <v>17044</v>
      </c>
      <c r="F2167" s="13">
        <v>41820</v>
      </c>
      <c r="G2167" s="14">
        <v>-7080</v>
      </c>
    </row>
    <row r="2168" spans="1:7" ht="25.5" x14ac:dyDescent="0.25">
      <c r="A2168" s="1"/>
      <c r="B2168" s="10" t="s">
        <v>244</v>
      </c>
      <c r="C2168" s="11" t="s">
        <v>245</v>
      </c>
      <c r="D2168" s="16" t="s">
        <v>3933</v>
      </c>
      <c r="E2168" s="12" t="s">
        <v>17044</v>
      </c>
      <c r="F2168" s="13">
        <v>41820</v>
      </c>
      <c r="G2168" s="14">
        <v>-5900</v>
      </c>
    </row>
    <row r="2169" spans="1:7" ht="25.5" x14ac:dyDescent="0.25">
      <c r="A2169" s="1"/>
      <c r="B2169" s="10" t="s">
        <v>244</v>
      </c>
      <c r="C2169" s="11" t="s">
        <v>245</v>
      </c>
      <c r="D2169" s="16" t="s">
        <v>3935</v>
      </c>
      <c r="E2169" s="12" t="s">
        <v>17044</v>
      </c>
      <c r="F2169" s="13">
        <v>41820</v>
      </c>
      <c r="G2169" s="14">
        <v>-5900</v>
      </c>
    </row>
    <row r="2170" spans="1:7" ht="25.5" x14ac:dyDescent="0.25">
      <c r="A2170" s="1"/>
      <c r="B2170" s="10" t="s">
        <v>244</v>
      </c>
      <c r="C2170" s="11" t="s">
        <v>245</v>
      </c>
      <c r="D2170" s="11" t="s">
        <v>3939</v>
      </c>
      <c r="E2170" s="12" t="s">
        <v>17044</v>
      </c>
      <c r="F2170" s="13">
        <v>41820</v>
      </c>
      <c r="G2170" s="14">
        <v>-5900</v>
      </c>
    </row>
    <row r="2171" spans="1:7" ht="25.5" x14ac:dyDescent="0.25">
      <c r="A2171" s="1"/>
      <c r="B2171" s="10" t="s">
        <v>244</v>
      </c>
      <c r="C2171" s="11" t="s">
        <v>245</v>
      </c>
      <c r="D2171" s="11" t="s">
        <v>3943</v>
      </c>
      <c r="E2171" s="12" t="s">
        <v>17044</v>
      </c>
      <c r="F2171" s="13">
        <v>41820</v>
      </c>
      <c r="G2171" s="14">
        <v>-5900</v>
      </c>
    </row>
    <row r="2172" spans="1:7" ht="25.5" x14ac:dyDescent="0.25">
      <c r="A2172" s="1"/>
      <c r="B2172" s="10" t="s">
        <v>244</v>
      </c>
      <c r="C2172" s="11" t="s">
        <v>245</v>
      </c>
      <c r="D2172" s="11" t="s">
        <v>3945</v>
      </c>
      <c r="E2172" s="12" t="s">
        <v>17044</v>
      </c>
      <c r="F2172" s="13">
        <v>41820</v>
      </c>
      <c r="G2172" s="14">
        <v>-5900</v>
      </c>
    </row>
    <row r="2173" spans="1:7" ht="25.5" x14ac:dyDescent="0.25">
      <c r="A2173" s="1"/>
      <c r="B2173" s="10" t="s">
        <v>244</v>
      </c>
      <c r="C2173" s="11" t="s">
        <v>245</v>
      </c>
      <c r="D2173" s="11" t="s">
        <v>3947</v>
      </c>
      <c r="E2173" s="12" t="s">
        <v>17044</v>
      </c>
      <c r="F2173" s="13">
        <v>41820</v>
      </c>
      <c r="G2173" s="14">
        <v>-5900</v>
      </c>
    </row>
    <row r="2174" spans="1:7" ht="25.5" x14ac:dyDescent="0.25">
      <c r="A2174" s="1"/>
      <c r="B2174" s="10" t="s">
        <v>244</v>
      </c>
      <c r="C2174" s="11" t="s">
        <v>245</v>
      </c>
      <c r="D2174" s="11" t="s">
        <v>3949</v>
      </c>
      <c r="E2174" s="12" t="s">
        <v>17044</v>
      </c>
      <c r="F2174" s="13">
        <v>41820</v>
      </c>
      <c r="G2174" s="14">
        <v>-5900</v>
      </c>
    </row>
    <row r="2175" spans="1:7" ht="25.5" x14ac:dyDescent="0.25">
      <c r="A2175" s="1"/>
      <c r="B2175" s="10" t="s">
        <v>244</v>
      </c>
      <c r="C2175" s="11" t="s">
        <v>245</v>
      </c>
      <c r="D2175" s="11" t="s">
        <v>3929</v>
      </c>
      <c r="E2175" s="12" t="s">
        <v>17044</v>
      </c>
      <c r="F2175" s="13">
        <v>41820</v>
      </c>
      <c r="G2175" s="14">
        <v>-4130</v>
      </c>
    </row>
    <row r="2176" spans="1:7" ht="25.5" x14ac:dyDescent="0.25">
      <c r="A2176" s="1"/>
      <c r="B2176" s="10" t="s">
        <v>244</v>
      </c>
      <c r="C2176" s="11" t="s">
        <v>245</v>
      </c>
      <c r="D2176" s="11" t="s">
        <v>3937</v>
      </c>
      <c r="E2176" s="12" t="s">
        <v>17044</v>
      </c>
      <c r="F2176" s="13">
        <v>41820</v>
      </c>
      <c r="G2176" s="14">
        <v>-4130</v>
      </c>
    </row>
    <row r="2177" spans="1:7" ht="25.5" x14ac:dyDescent="0.25">
      <c r="A2177" s="1"/>
      <c r="B2177" s="10" t="s">
        <v>244</v>
      </c>
      <c r="C2177" s="11" t="s">
        <v>245</v>
      </c>
      <c r="D2177" s="11" t="s">
        <v>3941</v>
      </c>
      <c r="E2177" s="12" t="s">
        <v>17044</v>
      </c>
      <c r="F2177" s="13">
        <v>41820</v>
      </c>
      <c r="G2177" s="14">
        <v>-4130</v>
      </c>
    </row>
    <row r="2178" spans="1:7" ht="25.5" x14ac:dyDescent="0.25">
      <c r="A2178" s="1"/>
      <c r="B2178" s="10" t="s">
        <v>244</v>
      </c>
      <c r="C2178" s="11" t="s">
        <v>245</v>
      </c>
      <c r="D2178" s="11" t="s">
        <v>3951</v>
      </c>
      <c r="E2178" s="12" t="s">
        <v>17044</v>
      </c>
      <c r="F2178" s="13">
        <v>41820</v>
      </c>
      <c r="G2178" s="14">
        <v>-4130</v>
      </c>
    </row>
    <row r="2179" spans="1:7" ht="25.5" x14ac:dyDescent="0.25">
      <c r="A2179" s="1"/>
      <c r="B2179" s="10" t="s">
        <v>3173</v>
      </c>
      <c r="C2179" s="11" t="s">
        <v>3174</v>
      </c>
      <c r="D2179" s="11" t="s">
        <v>3959</v>
      </c>
      <c r="E2179" s="12" t="s">
        <v>3960</v>
      </c>
      <c r="F2179" s="13">
        <v>41822</v>
      </c>
      <c r="G2179" s="14">
        <v>-184462.18</v>
      </c>
    </row>
    <row r="2180" spans="1:7" ht="25.5" x14ac:dyDescent="0.25">
      <c r="A2180" s="1"/>
      <c r="B2180" s="10" t="s">
        <v>3173</v>
      </c>
      <c r="C2180" s="11" t="s">
        <v>3174</v>
      </c>
      <c r="D2180" s="11" t="s">
        <v>3957</v>
      </c>
      <c r="E2180" s="12" t="s">
        <v>3958</v>
      </c>
      <c r="F2180" s="13">
        <v>41822</v>
      </c>
      <c r="G2180" s="14">
        <v>-25489.48</v>
      </c>
    </row>
    <row r="2181" spans="1:7" x14ac:dyDescent="0.25">
      <c r="A2181" s="1"/>
      <c r="B2181" s="10" t="s">
        <v>3961</v>
      </c>
      <c r="C2181" s="11" t="s">
        <v>3962</v>
      </c>
      <c r="D2181" s="16" t="s">
        <v>3963</v>
      </c>
      <c r="E2181" s="12" t="s">
        <v>17793</v>
      </c>
      <c r="F2181" s="13">
        <v>41823</v>
      </c>
      <c r="G2181" s="14">
        <v>-81304.41</v>
      </c>
    </row>
    <row r="2182" spans="1:7" ht="25.5" x14ac:dyDescent="0.25">
      <c r="A2182" s="1"/>
      <c r="B2182" s="10" t="s">
        <v>3968</v>
      </c>
      <c r="C2182" s="11"/>
      <c r="D2182" s="11" t="s">
        <v>3969</v>
      </c>
      <c r="E2182" s="12" t="s">
        <v>3970</v>
      </c>
      <c r="F2182" s="13">
        <v>41824</v>
      </c>
      <c r="G2182" s="14">
        <v>-27895.53</v>
      </c>
    </row>
    <row r="2183" spans="1:7" x14ac:dyDescent="0.25">
      <c r="A2183" s="1"/>
      <c r="B2183" s="10" t="s">
        <v>3964</v>
      </c>
      <c r="C2183" s="11" t="s">
        <v>3965</v>
      </c>
      <c r="D2183" s="16" t="s">
        <v>3966</v>
      </c>
      <c r="E2183" s="12" t="s">
        <v>18218</v>
      </c>
      <c r="F2183" s="13">
        <v>41824</v>
      </c>
      <c r="G2183" s="14">
        <v>-89680</v>
      </c>
    </row>
    <row r="2184" spans="1:7" ht="25.5" x14ac:dyDescent="0.25">
      <c r="A2184" s="1"/>
      <c r="B2184" s="10" t="s">
        <v>3964</v>
      </c>
      <c r="C2184" s="11" t="s">
        <v>3965</v>
      </c>
      <c r="D2184" s="11" t="s">
        <v>3967</v>
      </c>
      <c r="E2184" s="12" t="s">
        <v>18219</v>
      </c>
      <c r="F2184" s="13">
        <v>41824</v>
      </c>
      <c r="G2184" s="14">
        <v>-69620</v>
      </c>
    </row>
    <row r="2185" spans="1:7" x14ac:dyDescent="0.25">
      <c r="A2185" s="1"/>
      <c r="B2185" s="10" t="s">
        <v>3971</v>
      </c>
      <c r="C2185" s="11" t="s">
        <v>3972</v>
      </c>
      <c r="D2185" s="11" t="s">
        <v>3973</v>
      </c>
      <c r="E2185" s="12" t="s">
        <v>19338</v>
      </c>
      <c r="F2185" s="13">
        <v>41824</v>
      </c>
      <c r="G2185" s="14">
        <v>-749065.67</v>
      </c>
    </row>
    <row r="2186" spans="1:7" x14ac:dyDescent="0.25">
      <c r="A2186" s="1"/>
      <c r="B2186" s="10" t="s">
        <v>3976</v>
      </c>
      <c r="C2186" s="11"/>
      <c r="D2186" s="11" t="s">
        <v>3977</v>
      </c>
      <c r="E2186" s="12" t="s">
        <v>16883</v>
      </c>
      <c r="F2186" s="13">
        <v>41827</v>
      </c>
      <c r="G2186" s="14">
        <v>-2154540.1</v>
      </c>
    </row>
    <row r="2187" spans="1:7" ht="25.5" x14ac:dyDescent="0.25">
      <c r="A2187" s="1"/>
      <c r="B2187" s="10" t="s">
        <v>2236</v>
      </c>
      <c r="C2187" s="11" t="s">
        <v>2237</v>
      </c>
      <c r="D2187" s="11" t="s">
        <v>3975</v>
      </c>
      <c r="E2187" s="12" t="s">
        <v>18065</v>
      </c>
      <c r="F2187" s="13">
        <v>41827</v>
      </c>
      <c r="G2187" s="14">
        <v>-26107.5</v>
      </c>
    </row>
    <row r="2188" spans="1:7" ht="25.5" x14ac:dyDescent="0.25">
      <c r="A2188" s="1"/>
      <c r="B2188" s="10" t="s">
        <v>3984</v>
      </c>
      <c r="C2188" s="11"/>
      <c r="D2188" s="11" t="s">
        <v>3985</v>
      </c>
      <c r="E2188" s="12" t="s">
        <v>2939</v>
      </c>
      <c r="F2188" s="13">
        <v>41828</v>
      </c>
      <c r="G2188" s="14">
        <v>-514049.38</v>
      </c>
    </row>
    <row r="2189" spans="1:7" x14ac:dyDescent="0.25">
      <c r="A2189" s="1"/>
      <c r="B2189" s="10" t="s">
        <v>3991</v>
      </c>
      <c r="C2189" s="11"/>
      <c r="D2189" s="11" t="s">
        <v>3992</v>
      </c>
      <c r="E2189" s="12" t="s">
        <v>3988</v>
      </c>
      <c r="F2189" s="13">
        <v>41828</v>
      </c>
      <c r="G2189" s="14">
        <v>-295269.33</v>
      </c>
    </row>
    <row r="2190" spans="1:7" x14ac:dyDescent="0.25">
      <c r="A2190" s="1"/>
      <c r="B2190" s="10" t="s">
        <v>3997</v>
      </c>
      <c r="C2190" s="11"/>
      <c r="D2190" s="11" t="s">
        <v>3998</v>
      </c>
      <c r="E2190" s="12" t="s">
        <v>2939</v>
      </c>
      <c r="F2190" s="13">
        <v>41828</v>
      </c>
      <c r="G2190" s="14">
        <v>-286340.45</v>
      </c>
    </row>
    <row r="2191" spans="1:7" x14ac:dyDescent="0.25">
      <c r="A2191" s="1"/>
      <c r="B2191" s="10" t="s">
        <v>3986</v>
      </c>
      <c r="C2191" s="11"/>
      <c r="D2191" s="11" t="s">
        <v>3987</v>
      </c>
      <c r="E2191" s="12" t="s">
        <v>3988</v>
      </c>
      <c r="F2191" s="13">
        <v>41828</v>
      </c>
      <c r="G2191" s="14">
        <v>-128197.37</v>
      </c>
    </row>
    <row r="2192" spans="1:7" x14ac:dyDescent="0.25">
      <c r="A2192" s="1"/>
      <c r="B2192" s="15" t="s">
        <v>3993</v>
      </c>
      <c r="C2192" s="16"/>
      <c r="D2192" s="16" t="s">
        <v>3994</v>
      </c>
      <c r="E2192" s="18" t="s">
        <v>3988</v>
      </c>
      <c r="F2192" s="17">
        <v>41828</v>
      </c>
      <c r="G2192" s="14">
        <v>-57078.9</v>
      </c>
    </row>
    <row r="2193" spans="1:7" x14ac:dyDescent="0.25">
      <c r="A2193" s="1"/>
      <c r="B2193" s="10" t="s">
        <v>3989</v>
      </c>
      <c r="C2193" s="11"/>
      <c r="D2193" s="11" t="s">
        <v>3990</v>
      </c>
      <c r="E2193" s="12" t="s">
        <v>3988</v>
      </c>
      <c r="F2193" s="13">
        <v>41828</v>
      </c>
      <c r="G2193" s="14">
        <v>-44748.37</v>
      </c>
    </row>
    <row r="2194" spans="1:7" x14ac:dyDescent="0.25">
      <c r="A2194" s="1"/>
      <c r="B2194" s="15" t="s">
        <v>3995</v>
      </c>
      <c r="C2194" s="16"/>
      <c r="D2194" s="16" t="s">
        <v>3996</v>
      </c>
      <c r="E2194" s="18" t="s">
        <v>2939</v>
      </c>
      <c r="F2194" s="17">
        <v>41828</v>
      </c>
      <c r="G2194" s="14">
        <v>-16505.59</v>
      </c>
    </row>
    <row r="2195" spans="1:7" ht="25.5" x14ac:dyDescent="0.25">
      <c r="A2195" s="1"/>
      <c r="B2195" s="10" t="s">
        <v>3978</v>
      </c>
      <c r="C2195" s="11" t="s">
        <v>3979</v>
      </c>
      <c r="D2195" s="11" t="s">
        <v>3980</v>
      </c>
      <c r="E2195" s="12" t="s">
        <v>9133</v>
      </c>
      <c r="F2195" s="13">
        <v>41828</v>
      </c>
      <c r="G2195" s="14">
        <v>-972697.59999999998</v>
      </c>
    </row>
    <row r="2196" spans="1:7" ht="25.5" x14ac:dyDescent="0.25">
      <c r="A2196" s="1"/>
      <c r="B2196" s="10" t="s">
        <v>3981</v>
      </c>
      <c r="C2196" s="11" t="s">
        <v>3982</v>
      </c>
      <c r="D2196" s="11" t="s">
        <v>3879</v>
      </c>
      <c r="E2196" s="12" t="s">
        <v>18282</v>
      </c>
      <c r="F2196" s="13">
        <v>41828</v>
      </c>
      <c r="G2196" s="14">
        <v>-266628.08</v>
      </c>
    </row>
    <row r="2197" spans="1:7" ht="25.5" x14ac:dyDescent="0.25">
      <c r="A2197" s="1"/>
      <c r="B2197" s="10" t="s">
        <v>1427</v>
      </c>
      <c r="C2197" s="11" t="s">
        <v>1428</v>
      </c>
      <c r="D2197" s="11" t="s">
        <v>3983</v>
      </c>
      <c r="E2197" s="12" t="s">
        <v>19213</v>
      </c>
      <c r="F2197" s="13">
        <v>41828</v>
      </c>
      <c r="G2197" s="14">
        <v>-562380</v>
      </c>
    </row>
    <row r="2198" spans="1:7" x14ac:dyDescent="0.25">
      <c r="A2198" s="1"/>
      <c r="B2198" s="10" t="s">
        <v>3763</v>
      </c>
      <c r="C2198" s="11" t="s">
        <v>3764</v>
      </c>
      <c r="D2198" s="11" t="s">
        <v>3999</v>
      </c>
      <c r="E2198" s="12" t="s">
        <v>18183</v>
      </c>
      <c r="F2198" s="13">
        <v>41828</v>
      </c>
      <c r="G2198" s="14">
        <v>-1128125.3799999999</v>
      </c>
    </row>
    <row r="2199" spans="1:7" ht="25.5" x14ac:dyDescent="0.25">
      <c r="A2199" s="1"/>
      <c r="B2199" s="10" t="s">
        <v>4000</v>
      </c>
      <c r="C2199" s="11" t="s">
        <v>4001</v>
      </c>
      <c r="D2199" s="11" t="s">
        <v>4002</v>
      </c>
      <c r="E2199" s="12" t="s">
        <v>19100</v>
      </c>
      <c r="F2199" s="13">
        <v>41829</v>
      </c>
      <c r="G2199" s="14">
        <v>-54875</v>
      </c>
    </row>
    <row r="2200" spans="1:7" ht="25.5" x14ac:dyDescent="0.25">
      <c r="A2200" s="1"/>
      <c r="B2200" s="10" t="s">
        <v>4003</v>
      </c>
      <c r="C2200" s="11"/>
      <c r="D2200" s="11" t="s">
        <v>4004</v>
      </c>
      <c r="E2200" s="12" t="s">
        <v>4005</v>
      </c>
      <c r="F2200" s="13">
        <v>41830</v>
      </c>
      <c r="G2200" s="14">
        <v>-118000</v>
      </c>
    </row>
    <row r="2201" spans="1:7" x14ac:dyDescent="0.25">
      <c r="A2201" s="1"/>
      <c r="B2201" s="10" t="s">
        <v>4006</v>
      </c>
      <c r="C2201" s="11" t="s">
        <v>4007</v>
      </c>
      <c r="D2201" s="11" t="s">
        <v>4008</v>
      </c>
      <c r="E2201" s="12" t="s">
        <v>20389</v>
      </c>
      <c r="F2201" s="13">
        <v>41830</v>
      </c>
      <c r="G2201" s="14">
        <v>-35000</v>
      </c>
    </row>
    <row r="2202" spans="1:7" x14ac:dyDescent="0.25">
      <c r="A2202" s="1"/>
      <c r="B2202" s="10" t="s">
        <v>4011</v>
      </c>
      <c r="C2202" s="11"/>
      <c r="D2202" s="11" t="s">
        <v>4012</v>
      </c>
      <c r="E2202" s="12" t="s">
        <v>18984</v>
      </c>
      <c r="F2202" s="13">
        <v>41835</v>
      </c>
      <c r="G2202" s="14">
        <v>-23750</v>
      </c>
    </row>
    <row r="2203" spans="1:7" x14ac:dyDescent="0.25">
      <c r="A2203" s="1"/>
      <c r="B2203" s="10" t="s">
        <v>4013</v>
      </c>
      <c r="C2203" s="11"/>
      <c r="D2203" s="11" t="s">
        <v>4014</v>
      </c>
      <c r="E2203" s="12" t="s">
        <v>19450</v>
      </c>
      <c r="F2203" s="13">
        <v>41835</v>
      </c>
      <c r="G2203" s="14">
        <v>-180000</v>
      </c>
    </row>
    <row r="2204" spans="1:7" x14ac:dyDescent="0.25">
      <c r="A2204" s="1"/>
      <c r="B2204" s="10" t="s">
        <v>4015</v>
      </c>
      <c r="C2204" s="11"/>
      <c r="D2204" s="11" t="s">
        <v>4016</v>
      </c>
      <c r="E2204" s="12" t="s">
        <v>4017</v>
      </c>
      <c r="F2204" s="13">
        <v>41835</v>
      </c>
      <c r="G2204" s="14">
        <v>1137811.23</v>
      </c>
    </row>
    <row r="2205" spans="1:7" x14ac:dyDescent="0.25">
      <c r="A2205" s="1"/>
      <c r="B2205" s="15" t="s">
        <v>815</v>
      </c>
      <c r="C2205" s="16" t="s">
        <v>816</v>
      </c>
      <c r="D2205" s="16"/>
      <c r="E2205" s="18" t="s">
        <v>4010</v>
      </c>
      <c r="F2205" s="17">
        <v>41835</v>
      </c>
      <c r="G2205" s="14">
        <v>-912</v>
      </c>
    </row>
    <row r="2206" spans="1:7" x14ac:dyDescent="0.25">
      <c r="A2206" s="1"/>
      <c r="B2206" s="10" t="s">
        <v>815</v>
      </c>
      <c r="C2206" s="11" t="s">
        <v>816</v>
      </c>
      <c r="D2206" s="11"/>
      <c r="E2206" s="12" t="s">
        <v>4009</v>
      </c>
      <c r="F2206" s="13">
        <v>41835</v>
      </c>
      <c r="G2206" s="14">
        <v>-861</v>
      </c>
    </row>
    <row r="2207" spans="1:7" x14ac:dyDescent="0.25">
      <c r="A2207" s="1"/>
      <c r="B2207" s="15" t="s">
        <v>4021</v>
      </c>
      <c r="C2207" s="16"/>
      <c r="D2207" s="16" t="s">
        <v>4022</v>
      </c>
      <c r="E2207" s="12" t="s">
        <v>4023</v>
      </c>
      <c r="F2207" s="17">
        <v>41836</v>
      </c>
      <c r="G2207" s="14">
        <v>504371.24</v>
      </c>
    </row>
    <row r="2208" spans="1:7" x14ac:dyDescent="0.25">
      <c r="A2208" s="1"/>
      <c r="B2208" s="10" t="s">
        <v>4018</v>
      </c>
      <c r="C2208" s="11" t="s">
        <v>4019</v>
      </c>
      <c r="D2208" s="11" t="s">
        <v>4020</v>
      </c>
      <c r="E2208" s="12" t="s">
        <v>18016</v>
      </c>
      <c r="F2208" s="13">
        <v>41836</v>
      </c>
      <c r="G2208" s="14">
        <v>-219734.14</v>
      </c>
    </row>
    <row r="2209" spans="1:7" x14ac:dyDescent="0.25">
      <c r="A2209" s="1"/>
      <c r="B2209" s="10" t="s">
        <v>4026</v>
      </c>
      <c r="C2209" s="11"/>
      <c r="D2209" s="11" t="s">
        <v>4027</v>
      </c>
      <c r="E2209" s="12" t="s">
        <v>4028</v>
      </c>
      <c r="F2209" s="13">
        <v>41837</v>
      </c>
      <c r="G2209" s="14">
        <v>-36488.089999999997</v>
      </c>
    </row>
    <row r="2210" spans="1:7" x14ac:dyDescent="0.25">
      <c r="A2210" s="1"/>
      <c r="B2210" s="10" t="s">
        <v>4029</v>
      </c>
      <c r="C2210" s="11"/>
      <c r="D2210" s="11" t="s">
        <v>4030</v>
      </c>
      <c r="E2210" s="12" t="s">
        <v>4028</v>
      </c>
      <c r="F2210" s="13">
        <v>41837</v>
      </c>
      <c r="G2210" s="14">
        <v>-15063.18</v>
      </c>
    </row>
    <row r="2211" spans="1:7" ht="25.5" x14ac:dyDescent="0.25">
      <c r="A2211" s="1"/>
      <c r="B2211" s="15" t="s">
        <v>815</v>
      </c>
      <c r="C2211" s="16" t="s">
        <v>816</v>
      </c>
      <c r="D2211" s="16"/>
      <c r="E2211" s="12" t="s">
        <v>4025</v>
      </c>
      <c r="F2211" s="17">
        <v>41837</v>
      </c>
      <c r="G2211" s="14">
        <v>-6696.18</v>
      </c>
    </row>
    <row r="2212" spans="1:7" ht="25.5" x14ac:dyDescent="0.25">
      <c r="A2212" s="1"/>
      <c r="B2212" s="10" t="s">
        <v>815</v>
      </c>
      <c r="C2212" s="11" t="s">
        <v>816</v>
      </c>
      <c r="D2212" s="11"/>
      <c r="E2212" s="12" t="s">
        <v>4024</v>
      </c>
      <c r="F2212" s="13">
        <v>41837</v>
      </c>
      <c r="G2212" s="14">
        <v>-6321.72</v>
      </c>
    </row>
    <row r="2213" spans="1:7" x14ac:dyDescent="0.25">
      <c r="A2213" s="1"/>
      <c r="B2213" s="10" t="s">
        <v>662</v>
      </c>
      <c r="C2213" s="11" t="s">
        <v>663</v>
      </c>
      <c r="D2213" s="11" t="s">
        <v>4031</v>
      </c>
      <c r="E2213" s="12" t="s">
        <v>20088</v>
      </c>
      <c r="F2213" s="13">
        <v>41837</v>
      </c>
      <c r="G2213" s="14">
        <v>-861669.92</v>
      </c>
    </row>
    <row r="2214" spans="1:7" x14ac:dyDescent="0.25">
      <c r="A2214" s="1"/>
      <c r="B2214" s="10" t="s">
        <v>1635</v>
      </c>
      <c r="C2214" s="11" t="s">
        <v>1636</v>
      </c>
      <c r="D2214" s="11" t="s">
        <v>4032</v>
      </c>
      <c r="E2214" s="12" t="s">
        <v>20034</v>
      </c>
      <c r="F2214" s="13">
        <v>41838</v>
      </c>
      <c r="G2214" s="14">
        <v>-938599.78</v>
      </c>
    </row>
    <row r="2215" spans="1:7" x14ac:dyDescent="0.25">
      <c r="A2215" s="1"/>
      <c r="B2215" s="10" t="s">
        <v>4040</v>
      </c>
      <c r="C2215" s="11"/>
      <c r="D2215" s="11" t="s">
        <v>4041</v>
      </c>
      <c r="E2215" s="12" t="s">
        <v>16421</v>
      </c>
      <c r="F2215" s="13">
        <v>41841</v>
      </c>
      <c r="G2215" s="14">
        <v>-62546.54</v>
      </c>
    </row>
    <row r="2216" spans="1:7" x14ac:dyDescent="0.25">
      <c r="A2216" s="1"/>
      <c r="B2216" s="10" t="s">
        <v>4042</v>
      </c>
      <c r="C2216" s="11"/>
      <c r="D2216" s="11" t="s">
        <v>4043</v>
      </c>
      <c r="E2216" s="12" t="s">
        <v>16768</v>
      </c>
      <c r="F2216" s="13">
        <v>41841</v>
      </c>
      <c r="G2216" s="14">
        <v>-31056.1</v>
      </c>
    </row>
    <row r="2217" spans="1:7" ht="25.5" x14ac:dyDescent="0.25">
      <c r="A2217" s="1"/>
      <c r="B2217" s="10" t="s">
        <v>637</v>
      </c>
      <c r="C2217" s="11"/>
      <c r="D2217" s="11" t="s">
        <v>4035</v>
      </c>
      <c r="E2217" s="12" t="s">
        <v>4036</v>
      </c>
      <c r="F2217" s="13">
        <v>41841</v>
      </c>
      <c r="G2217" s="14">
        <v>-43264.33</v>
      </c>
    </row>
    <row r="2218" spans="1:7" ht="25.5" x14ac:dyDescent="0.25">
      <c r="A2218" s="1"/>
      <c r="B2218" s="10" t="s">
        <v>637</v>
      </c>
      <c r="C2218" s="11"/>
      <c r="D2218" s="11" t="s">
        <v>4037</v>
      </c>
      <c r="E2218" s="12" t="s">
        <v>4036</v>
      </c>
      <c r="F2218" s="13">
        <v>41841</v>
      </c>
      <c r="G2218" s="14">
        <v>-43264.33</v>
      </c>
    </row>
    <row r="2219" spans="1:7" x14ac:dyDescent="0.25">
      <c r="A2219" s="1"/>
      <c r="B2219" s="15" t="s">
        <v>4033</v>
      </c>
      <c r="C2219" s="16" t="s">
        <v>4034</v>
      </c>
      <c r="D2219" s="16" t="s">
        <v>3953</v>
      </c>
      <c r="E2219" s="18" t="s">
        <v>19127</v>
      </c>
      <c r="F2219" s="17">
        <v>41841</v>
      </c>
      <c r="G2219" s="14">
        <v>-83679.7</v>
      </c>
    </row>
    <row r="2220" spans="1:7" ht="25.5" x14ac:dyDescent="0.25">
      <c r="A2220" s="1"/>
      <c r="B2220" s="10" t="s">
        <v>4000</v>
      </c>
      <c r="C2220" s="11" t="s">
        <v>4001</v>
      </c>
      <c r="D2220" s="11" t="s">
        <v>4038</v>
      </c>
      <c r="E2220" s="12" t="s">
        <v>4039</v>
      </c>
      <c r="F2220" s="13">
        <v>41841</v>
      </c>
      <c r="G2220" s="14">
        <v>-34721.599999999999</v>
      </c>
    </row>
    <row r="2221" spans="1:7" x14ac:dyDescent="0.25">
      <c r="A2221" s="1"/>
      <c r="B2221" s="10" t="s">
        <v>4051</v>
      </c>
      <c r="C2221" s="11"/>
      <c r="D2221" s="11" t="s">
        <v>4052</v>
      </c>
      <c r="E2221" s="12" t="s">
        <v>19733</v>
      </c>
      <c r="F2221" s="13">
        <v>41842</v>
      </c>
      <c r="G2221" s="14">
        <v>-1527698.42</v>
      </c>
    </row>
    <row r="2222" spans="1:7" x14ac:dyDescent="0.25">
      <c r="A2222" s="1"/>
      <c r="B2222" s="10" t="s">
        <v>4044</v>
      </c>
      <c r="C2222" s="11" t="s">
        <v>4045</v>
      </c>
      <c r="D2222" s="11" t="s">
        <v>4046</v>
      </c>
      <c r="E2222" s="12" t="s">
        <v>16459</v>
      </c>
      <c r="F2222" s="13">
        <v>41842</v>
      </c>
      <c r="G2222" s="14">
        <v>-32756.799999999999</v>
      </c>
    </row>
    <row r="2223" spans="1:7" ht="25.5" x14ac:dyDescent="0.25">
      <c r="A2223" s="1"/>
      <c r="B2223" s="10" t="s">
        <v>265</v>
      </c>
      <c r="C2223" s="11" t="s">
        <v>266</v>
      </c>
      <c r="D2223" s="11" t="s">
        <v>4047</v>
      </c>
      <c r="E2223" s="12" t="s">
        <v>17737</v>
      </c>
      <c r="F2223" s="13">
        <v>41842</v>
      </c>
      <c r="G2223" s="14">
        <v>-28320</v>
      </c>
    </row>
    <row r="2224" spans="1:7" ht="25.5" x14ac:dyDescent="0.25">
      <c r="A2224" s="1"/>
      <c r="B2224" s="10" t="s">
        <v>265</v>
      </c>
      <c r="C2224" s="11" t="s">
        <v>266</v>
      </c>
      <c r="D2224" s="11" t="s">
        <v>4048</v>
      </c>
      <c r="E2224" s="12" t="s">
        <v>17737</v>
      </c>
      <c r="F2224" s="13">
        <v>41842</v>
      </c>
      <c r="G2224" s="14">
        <v>-28320</v>
      </c>
    </row>
    <row r="2225" spans="1:7" ht="25.5" x14ac:dyDescent="0.25">
      <c r="A2225" s="1"/>
      <c r="B2225" s="10" t="s">
        <v>1427</v>
      </c>
      <c r="C2225" s="11" t="s">
        <v>1428</v>
      </c>
      <c r="D2225" s="11" t="s">
        <v>4050</v>
      </c>
      <c r="E2225" s="12" t="s">
        <v>19214</v>
      </c>
      <c r="F2225" s="13">
        <v>41842</v>
      </c>
      <c r="G2225" s="14">
        <v>-41300</v>
      </c>
    </row>
    <row r="2226" spans="1:7" x14ac:dyDescent="0.25">
      <c r="A2226" s="1"/>
      <c r="B2226" s="10" t="s">
        <v>4057</v>
      </c>
      <c r="C2226" s="11"/>
      <c r="D2226" s="11" t="s">
        <v>4058</v>
      </c>
      <c r="E2226" s="12" t="s">
        <v>19553</v>
      </c>
      <c r="F2226" s="13">
        <v>41843</v>
      </c>
      <c r="G2226" s="14">
        <v>-57203.39</v>
      </c>
    </row>
    <row r="2227" spans="1:7" ht="25.5" x14ac:dyDescent="0.25">
      <c r="A2227" s="1"/>
      <c r="B2227" s="10" t="s">
        <v>1260</v>
      </c>
      <c r="C2227" s="11" t="s">
        <v>1261</v>
      </c>
      <c r="D2227" s="11" t="s">
        <v>4053</v>
      </c>
      <c r="E2227" s="12" t="s">
        <v>17811</v>
      </c>
      <c r="F2227" s="13">
        <v>41843</v>
      </c>
      <c r="G2227" s="14">
        <v>-296780</v>
      </c>
    </row>
    <row r="2228" spans="1:7" ht="25.5" x14ac:dyDescent="0.25">
      <c r="A2228" s="1"/>
      <c r="B2228" s="10" t="s">
        <v>2236</v>
      </c>
      <c r="C2228" s="11" t="s">
        <v>2237</v>
      </c>
      <c r="D2228" s="11" t="s">
        <v>4055</v>
      </c>
      <c r="E2228" s="12" t="s">
        <v>18065</v>
      </c>
      <c r="F2228" s="13">
        <v>41843</v>
      </c>
      <c r="G2228" s="14">
        <v>-28585.5</v>
      </c>
    </row>
    <row r="2229" spans="1:7" ht="25.5" x14ac:dyDescent="0.25">
      <c r="A2229" s="1"/>
      <c r="B2229" s="10" t="s">
        <v>1466</v>
      </c>
      <c r="C2229" s="11" t="s">
        <v>1467</v>
      </c>
      <c r="D2229" s="11" t="s">
        <v>4056</v>
      </c>
      <c r="E2229" s="12" t="s">
        <v>19209</v>
      </c>
      <c r="F2229" s="13">
        <v>41843</v>
      </c>
      <c r="G2229" s="14">
        <v>-70092</v>
      </c>
    </row>
    <row r="2230" spans="1:7" ht="25.5" x14ac:dyDescent="0.25">
      <c r="A2230" s="1"/>
      <c r="B2230" s="10" t="s">
        <v>4059</v>
      </c>
      <c r="C2230" s="11" t="s">
        <v>4060</v>
      </c>
      <c r="D2230" s="11" t="s">
        <v>2474</v>
      </c>
      <c r="E2230" s="12" t="s">
        <v>16521</v>
      </c>
      <c r="F2230" s="13">
        <v>41848</v>
      </c>
      <c r="G2230" s="14">
        <v>-35400</v>
      </c>
    </row>
    <row r="2231" spans="1:7" ht="25.5" x14ac:dyDescent="0.25">
      <c r="A2231" s="1"/>
      <c r="B2231" s="10" t="s">
        <v>4070</v>
      </c>
      <c r="C2231" s="11" t="s">
        <v>4071</v>
      </c>
      <c r="D2231" s="11" t="s">
        <v>4072</v>
      </c>
      <c r="E2231" s="12" t="s">
        <v>18817</v>
      </c>
      <c r="F2231" s="13">
        <v>41850</v>
      </c>
      <c r="G2231" s="14">
        <v>-1606080</v>
      </c>
    </row>
    <row r="2232" spans="1:7" ht="25.5" x14ac:dyDescent="0.25">
      <c r="A2232" s="1"/>
      <c r="B2232" s="10" t="s">
        <v>815</v>
      </c>
      <c r="C2232" s="11" t="s">
        <v>816</v>
      </c>
      <c r="D2232" s="11"/>
      <c r="E2232" s="12" t="s">
        <v>4066</v>
      </c>
      <c r="F2232" s="13">
        <v>41850</v>
      </c>
      <c r="G2232" s="14">
        <v>-32547.47</v>
      </c>
    </row>
    <row r="2233" spans="1:7" ht="25.5" x14ac:dyDescent="0.25">
      <c r="A2233" s="1"/>
      <c r="B2233" s="10" t="s">
        <v>815</v>
      </c>
      <c r="C2233" s="11" t="s">
        <v>816</v>
      </c>
      <c r="D2233" s="11"/>
      <c r="E2233" s="12" t="s">
        <v>4065</v>
      </c>
      <c r="F2233" s="13">
        <v>41850</v>
      </c>
      <c r="G2233" s="14">
        <v>-30727.39</v>
      </c>
    </row>
    <row r="2234" spans="1:7" x14ac:dyDescent="0.25">
      <c r="A2234" s="1"/>
      <c r="B2234" s="10" t="s">
        <v>664</v>
      </c>
      <c r="C2234" s="11" t="s">
        <v>665</v>
      </c>
      <c r="D2234" s="11" t="s">
        <v>4063</v>
      </c>
      <c r="E2234" s="12" t="s">
        <v>4064</v>
      </c>
      <c r="F2234" s="13">
        <v>41850</v>
      </c>
      <c r="G2234" s="14">
        <v>-16850.400000000001</v>
      </c>
    </row>
    <row r="2235" spans="1:7" ht="25.5" x14ac:dyDescent="0.25">
      <c r="A2235" s="1"/>
      <c r="B2235" s="10" t="s">
        <v>664</v>
      </c>
      <c r="C2235" s="11" t="s">
        <v>665</v>
      </c>
      <c r="D2235" s="11" t="s">
        <v>4061</v>
      </c>
      <c r="E2235" s="12" t="s">
        <v>4062</v>
      </c>
      <c r="F2235" s="13">
        <v>41850</v>
      </c>
      <c r="G2235" s="14">
        <v>-4773.8</v>
      </c>
    </row>
    <row r="2236" spans="1:7" ht="25.5" x14ac:dyDescent="0.25">
      <c r="A2236" s="1"/>
      <c r="B2236" s="10" t="s">
        <v>4033</v>
      </c>
      <c r="C2236" s="11" t="s">
        <v>4034</v>
      </c>
      <c r="D2236" s="11" t="s">
        <v>4067</v>
      </c>
      <c r="E2236" s="12" t="s">
        <v>19128</v>
      </c>
      <c r="F2236" s="13">
        <v>41850</v>
      </c>
      <c r="G2236" s="14">
        <v>-11800</v>
      </c>
    </row>
    <row r="2237" spans="1:7" ht="25.5" x14ac:dyDescent="0.25">
      <c r="A2237" s="1"/>
      <c r="B2237" s="10" t="s">
        <v>4033</v>
      </c>
      <c r="C2237" s="11" t="s">
        <v>4034</v>
      </c>
      <c r="D2237" s="11" t="s">
        <v>4069</v>
      </c>
      <c r="E2237" s="12" t="s">
        <v>19128</v>
      </c>
      <c r="F2237" s="13">
        <v>41850</v>
      </c>
      <c r="G2237" s="14">
        <v>-10030</v>
      </c>
    </row>
    <row r="2238" spans="1:7" ht="25.5" x14ac:dyDescent="0.25">
      <c r="A2238" s="1"/>
      <c r="B2238" s="10" t="s">
        <v>4033</v>
      </c>
      <c r="C2238" s="11" t="s">
        <v>4034</v>
      </c>
      <c r="D2238" s="11" t="s">
        <v>4068</v>
      </c>
      <c r="E2238" s="12" t="s">
        <v>19128</v>
      </c>
      <c r="F2238" s="13">
        <v>41850</v>
      </c>
      <c r="G2238" s="14">
        <v>-5900</v>
      </c>
    </row>
    <row r="2239" spans="1:7" x14ac:dyDescent="0.25">
      <c r="A2239" s="1"/>
      <c r="B2239" s="15" t="s">
        <v>2493</v>
      </c>
      <c r="C2239" s="16" t="s">
        <v>2494</v>
      </c>
      <c r="D2239" s="16" t="s">
        <v>4073</v>
      </c>
      <c r="E2239" s="18" t="s">
        <v>18066</v>
      </c>
      <c r="F2239" s="17">
        <v>41853</v>
      </c>
      <c r="G2239" s="14">
        <v>-55460</v>
      </c>
    </row>
    <row r="2240" spans="1:7" x14ac:dyDescent="0.25">
      <c r="A2240" s="1"/>
      <c r="B2240" s="15" t="s">
        <v>2493</v>
      </c>
      <c r="C2240" s="16" t="s">
        <v>2494</v>
      </c>
      <c r="D2240" s="16" t="s">
        <v>4074</v>
      </c>
      <c r="E2240" s="18" t="s">
        <v>18067</v>
      </c>
      <c r="F2240" s="17">
        <v>41853</v>
      </c>
      <c r="G2240" s="14">
        <v>-31010.400000000001</v>
      </c>
    </row>
    <row r="2241" spans="1:7" ht="25.5" x14ac:dyDescent="0.25">
      <c r="A2241" s="1"/>
      <c r="B2241" s="10" t="s">
        <v>265</v>
      </c>
      <c r="C2241" s="11" t="s">
        <v>266</v>
      </c>
      <c r="D2241" s="11" t="s">
        <v>4075</v>
      </c>
      <c r="E2241" s="12" t="s">
        <v>17737</v>
      </c>
      <c r="F2241" s="13">
        <v>41855</v>
      </c>
      <c r="G2241" s="14">
        <v>-28320</v>
      </c>
    </row>
    <row r="2242" spans="1:7" ht="25.5" x14ac:dyDescent="0.25">
      <c r="A2242" s="1"/>
      <c r="B2242" s="10" t="s">
        <v>265</v>
      </c>
      <c r="C2242" s="11" t="s">
        <v>266</v>
      </c>
      <c r="D2242" s="11" t="s">
        <v>4076</v>
      </c>
      <c r="E2242" s="12" t="s">
        <v>17737</v>
      </c>
      <c r="F2242" s="13">
        <v>41855</v>
      </c>
      <c r="G2242" s="14">
        <v>-28320</v>
      </c>
    </row>
    <row r="2243" spans="1:7" x14ac:dyDescent="0.25">
      <c r="A2243" s="1"/>
      <c r="B2243" s="10" t="s">
        <v>2143</v>
      </c>
      <c r="C2243" s="11"/>
      <c r="D2243" s="11" t="s">
        <v>4079</v>
      </c>
      <c r="E2243" s="12" t="s">
        <v>16870</v>
      </c>
      <c r="F2243" s="13">
        <v>41856</v>
      </c>
      <c r="G2243" s="14">
        <v>-47200</v>
      </c>
    </row>
    <row r="2244" spans="1:7" ht="25.5" x14ac:dyDescent="0.25">
      <c r="A2244" s="1"/>
      <c r="B2244" s="10" t="s">
        <v>4080</v>
      </c>
      <c r="C2244" s="11"/>
      <c r="D2244" s="11" t="s">
        <v>4081</v>
      </c>
      <c r="E2244" s="12" t="s">
        <v>4082</v>
      </c>
      <c r="F2244" s="13">
        <v>41856</v>
      </c>
      <c r="G2244" s="14">
        <v>-88500</v>
      </c>
    </row>
    <row r="2245" spans="1:7" ht="25.5" x14ac:dyDescent="0.25">
      <c r="A2245" s="1"/>
      <c r="B2245" s="10" t="s">
        <v>815</v>
      </c>
      <c r="C2245" s="11" t="s">
        <v>816</v>
      </c>
      <c r="D2245" s="11"/>
      <c r="E2245" s="12" t="s">
        <v>4078</v>
      </c>
      <c r="F2245" s="13">
        <v>41856</v>
      </c>
      <c r="G2245" s="14">
        <v>-38106.11</v>
      </c>
    </row>
    <row r="2246" spans="1:7" ht="25.5" x14ac:dyDescent="0.25">
      <c r="A2246" s="1"/>
      <c r="B2246" s="10" t="s">
        <v>815</v>
      </c>
      <c r="C2246" s="11" t="s">
        <v>816</v>
      </c>
      <c r="D2246" s="11"/>
      <c r="E2246" s="12" t="s">
        <v>4077</v>
      </c>
      <c r="F2246" s="13">
        <v>41856</v>
      </c>
      <c r="G2246" s="14">
        <v>-35975.17</v>
      </c>
    </row>
    <row r="2247" spans="1:7" ht="25.5" x14ac:dyDescent="0.25">
      <c r="A2247" s="1"/>
      <c r="B2247" s="15" t="s">
        <v>4083</v>
      </c>
      <c r="C2247" s="16" t="s">
        <v>4084</v>
      </c>
      <c r="D2247" s="16" t="s">
        <v>4085</v>
      </c>
      <c r="E2247" s="18" t="s">
        <v>19278</v>
      </c>
      <c r="F2247" s="17">
        <v>41856</v>
      </c>
      <c r="G2247" s="14">
        <v>-398600</v>
      </c>
    </row>
    <row r="2248" spans="1:7" ht="25.5" x14ac:dyDescent="0.25">
      <c r="A2248" s="1"/>
      <c r="B2248" s="10" t="s">
        <v>1355</v>
      </c>
      <c r="C2248" s="11" t="s">
        <v>1356</v>
      </c>
      <c r="D2248" s="11" t="s">
        <v>4086</v>
      </c>
      <c r="E2248" s="12" t="s">
        <v>19277</v>
      </c>
      <c r="F2248" s="13">
        <v>41857</v>
      </c>
      <c r="G2248" s="14">
        <v>-229150</v>
      </c>
    </row>
    <row r="2249" spans="1:7" ht="25.5" x14ac:dyDescent="0.25">
      <c r="A2249" s="1"/>
      <c r="B2249" s="10" t="s">
        <v>3060</v>
      </c>
      <c r="C2249" s="11" t="s">
        <v>3061</v>
      </c>
      <c r="D2249" s="11" t="s">
        <v>4087</v>
      </c>
      <c r="E2249" s="12" t="s">
        <v>17954</v>
      </c>
      <c r="F2249" s="13">
        <v>41858</v>
      </c>
      <c r="G2249" s="14">
        <v>-432000</v>
      </c>
    </row>
    <row r="2250" spans="1:7" ht="25.5" x14ac:dyDescent="0.25">
      <c r="A2250" s="1"/>
      <c r="B2250" s="15" t="s">
        <v>3060</v>
      </c>
      <c r="C2250" s="16" t="s">
        <v>3061</v>
      </c>
      <c r="D2250" s="16" t="s">
        <v>4088</v>
      </c>
      <c r="E2250" s="18" t="s">
        <v>17954</v>
      </c>
      <c r="F2250" s="17">
        <v>41858</v>
      </c>
      <c r="G2250" s="14">
        <v>-100000</v>
      </c>
    </row>
    <row r="2251" spans="1:7" x14ac:dyDescent="0.25">
      <c r="A2251" s="1"/>
      <c r="B2251" s="15" t="s">
        <v>4089</v>
      </c>
      <c r="C2251" s="16" t="s">
        <v>4090</v>
      </c>
      <c r="D2251" s="16" t="s">
        <v>4091</v>
      </c>
      <c r="E2251" s="18" t="s">
        <v>19041</v>
      </c>
      <c r="F2251" s="17">
        <v>41858</v>
      </c>
      <c r="G2251" s="14">
        <v>-147500</v>
      </c>
    </row>
    <row r="2252" spans="1:7" x14ac:dyDescent="0.25">
      <c r="A2252" s="1"/>
      <c r="B2252" s="10" t="s">
        <v>2351</v>
      </c>
      <c r="C2252" s="11" t="s">
        <v>2352</v>
      </c>
      <c r="D2252" s="11" t="s">
        <v>4093</v>
      </c>
      <c r="E2252" s="12" t="s">
        <v>17089</v>
      </c>
      <c r="F2252" s="13">
        <v>41862</v>
      </c>
      <c r="G2252" s="14">
        <v>-39268.04</v>
      </c>
    </row>
    <row r="2253" spans="1:7" x14ac:dyDescent="0.25">
      <c r="A2253" s="1"/>
      <c r="B2253" s="10" t="s">
        <v>2351</v>
      </c>
      <c r="C2253" s="11" t="s">
        <v>2352</v>
      </c>
      <c r="D2253" s="11" t="s">
        <v>4094</v>
      </c>
      <c r="E2253" s="12" t="s">
        <v>17089</v>
      </c>
      <c r="F2253" s="13">
        <v>41862</v>
      </c>
      <c r="G2253" s="14">
        <v>-39268.04</v>
      </c>
    </row>
    <row r="2254" spans="1:7" ht="25.5" x14ac:dyDescent="0.25">
      <c r="A2254" s="1"/>
      <c r="B2254" s="15" t="s">
        <v>4101</v>
      </c>
      <c r="C2254" s="16"/>
      <c r="D2254" s="16" t="s">
        <v>4102</v>
      </c>
      <c r="E2254" s="18" t="s">
        <v>1960</v>
      </c>
      <c r="F2254" s="17">
        <v>41863</v>
      </c>
      <c r="G2254" s="14">
        <v>-1212293.49</v>
      </c>
    </row>
    <row r="2255" spans="1:7" ht="25.5" x14ac:dyDescent="0.25">
      <c r="A2255" s="1"/>
      <c r="B2255" s="10" t="s">
        <v>4097</v>
      </c>
      <c r="C2255" s="11"/>
      <c r="D2255" s="11" t="s">
        <v>4098</v>
      </c>
      <c r="E2255" s="12" t="s">
        <v>1960</v>
      </c>
      <c r="F2255" s="13">
        <v>41863</v>
      </c>
      <c r="G2255" s="14">
        <v>-222182.05</v>
      </c>
    </row>
    <row r="2256" spans="1:7" ht="25.5" x14ac:dyDescent="0.25">
      <c r="A2256" s="1"/>
      <c r="B2256" s="10" t="s">
        <v>4103</v>
      </c>
      <c r="C2256" s="11"/>
      <c r="D2256" s="11" t="s">
        <v>4104</v>
      </c>
      <c r="E2256" s="12" t="s">
        <v>1960</v>
      </c>
      <c r="F2256" s="13">
        <v>41863</v>
      </c>
      <c r="G2256" s="14">
        <v>-77688.05</v>
      </c>
    </row>
    <row r="2257" spans="1:7" ht="25.5" x14ac:dyDescent="0.25">
      <c r="A2257" s="1"/>
      <c r="B2257" s="10" t="s">
        <v>4099</v>
      </c>
      <c r="C2257" s="11"/>
      <c r="D2257" s="11" t="s">
        <v>4100</v>
      </c>
      <c r="E2257" s="12" t="s">
        <v>1960</v>
      </c>
      <c r="F2257" s="13">
        <v>41863</v>
      </c>
      <c r="G2257" s="14">
        <v>-52059.09</v>
      </c>
    </row>
    <row r="2258" spans="1:7" ht="25.5" x14ac:dyDescent="0.25">
      <c r="A2258" s="1"/>
      <c r="B2258" s="10" t="s">
        <v>4105</v>
      </c>
      <c r="C2258" s="11"/>
      <c r="D2258" s="11" t="s">
        <v>4106</v>
      </c>
      <c r="E2258" s="12" t="s">
        <v>4107</v>
      </c>
      <c r="F2258" s="13">
        <v>41863</v>
      </c>
      <c r="G2258" s="14">
        <v>-30253</v>
      </c>
    </row>
    <row r="2259" spans="1:7" x14ac:dyDescent="0.25">
      <c r="A2259" s="1"/>
      <c r="B2259" s="10" t="s">
        <v>815</v>
      </c>
      <c r="C2259" s="11" t="s">
        <v>816</v>
      </c>
      <c r="D2259" s="11"/>
      <c r="E2259" s="12" t="s">
        <v>4096</v>
      </c>
      <c r="F2259" s="13">
        <v>41863</v>
      </c>
      <c r="G2259" s="14">
        <v>-2329.0700000000002</v>
      </c>
    </row>
    <row r="2260" spans="1:7" x14ac:dyDescent="0.25">
      <c r="A2260" s="1"/>
      <c r="B2260" s="15" t="s">
        <v>815</v>
      </c>
      <c r="C2260" s="16" t="s">
        <v>816</v>
      </c>
      <c r="D2260" s="16"/>
      <c r="E2260" s="18" t="s">
        <v>4095</v>
      </c>
      <c r="F2260" s="17">
        <v>41863</v>
      </c>
      <c r="G2260" s="14">
        <v>-2198.8200000000002</v>
      </c>
    </row>
    <row r="2261" spans="1:7" x14ac:dyDescent="0.25">
      <c r="A2261" s="1"/>
      <c r="B2261" s="10" t="s">
        <v>4111</v>
      </c>
      <c r="C2261" s="11"/>
      <c r="D2261" s="11" t="s">
        <v>4112</v>
      </c>
      <c r="E2261" s="12" t="s">
        <v>16870</v>
      </c>
      <c r="F2261" s="13">
        <v>41864</v>
      </c>
      <c r="G2261" s="14">
        <v>-11800</v>
      </c>
    </row>
    <row r="2262" spans="1:7" x14ac:dyDescent="0.25">
      <c r="A2262" s="1"/>
      <c r="B2262" s="15" t="s">
        <v>4108</v>
      </c>
      <c r="C2262" s="16" t="s">
        <v>4109</v>
      </c>
      <c r="D2262" s="16" t="s">
        <v>4110</v>
      </c>
      <c r="E2262" s="18" t="s">
        <v>18065</v>
      </c>
      <c r="F2262" s="17">
        <v>41864</v>
      </c>
      <c r="G2262" s="14">
        <v>-69120</v>
      </c>
    </row>
    <row r="2263" spans="1:7" x14ac:dyDescent="0.25">
      <c r="A2263" s="1"/>
      <c r="B2263" s="10" t="s">
        <v>4113</v>
      </c>
      <c r="C2263" s="11" t="s">
        <v>4114</v>
      </c>
      <c r="D2263" s="11" t="s">
        <v>4115</v>
      </c>
      <c r="E2263" s="12" t="s">
        <v>19135</v>
      </c>
      <c r="F2263" s="13">
        <v>41866</v>
      </c>
      <c r="G2263" s="14">
        <v>-184434</v>
      </c>
    </row>
    <row r="2264" spans="1:7" x14ac:dyDescent="0.25">
      <c r="A2264" s="1"/>
      <c r="B2264" s="10" t="s">
        <v>4118</v>
      </c>
      <c r="C2264" s="11"/>
      <c r="D2264" s="16" t="s">
        <v>4119</v>
      </c>
      <c r="E2264" s="12" t="s">
        <v>16588</v>
      </c>
      <c r="F2264" s="13">
        <v>41869</v>
      </c>
      <c r="G2264" s="14">
        <v>-27140</v>
      </c>
    </row>
    <row r="2265" spans="1:7" ht="25.5" x14ac:dyDescent="0.25">
      <c r="A2265" s="1"/>
      <c r="B2265" s="10" t="s">
        <v>1355</v>
      </c>
      <c r="C2265" s="11" t="s">
        <v>1356</v>
      </c>
      <c r="D2265" s="11" t="s">
        <v>4117</v>
      </c>
      <c r="E2265" s="12" t="s">
        <v>18841</v>
      </c>
      <c r="F2265" s="13">
        <v>41869</v>
      </c>
      <c r="G2265" s="14">
        <v>-86800</v>
      </c>
    </row>
    <row r="2266" spans="1:7" ht="25.5" x14ac:dyDescent="0.25">
      <c r="A2266" s="1"/>
      <c r="B2266" s="10" t="s">
        <v>1355</v>
      </c>
      <c r="C2266" s="11" t="s">
        <v>1356</v>
      </c>
      <c r="D2266" s="11" t="s">
        <v>4116</v>
      </c>
      <c r="E2266" s="12" t="s">
        <v>18841</v>
      </c>
      <c r="F2266" s="13">
        <v>41869</v>
      </c>
      <c r="G2266" s="14">
        <v>-51400</v>
      </c>
    </row>
    <row r="2267" spans="1:7" x14ac:dyDescent="0.25">
      <c r="A2267" s="1"/>
      <c r="B2267" s="10" t="s">
        <v>4120</v>
      </c>
      <c r="C2267" s="11" t="s">
        <v>4121</v>
      </c>
      <c r="D2267" s="16" t="s">
        <v>4122</v>
      </c>
      <c r="E2267" s="12" t="s">
        <v>17762</v>
      </c>
      <c r="F2267" s="13">
        <v>41870</v>
      </c>
      <c r="G2267" s="14">
        <v>-25500</v>
      </c>
    </row>
    <row r="2268" spans="1:7" x14ac:dyDescent="0.25">
      <c r="A2268" s="1"/>
      <c r="B2268" s="10" t="s">
        <v>4120</v>
      </c>
      <c r="C2268" s="11" t="s">
        <v>4121</v>
      </c>
      <c r="D2268" s="11" t="s">
        <v>4123</v>
      </c>
      <c r="E2268" s="12" t="s">
        <v>17762</v>
      </c>
      <c r="F2268" s="13">
        <v>41870</v>
      </c>
      <c r="G2268" s="14">
        <v>-10000</v>
      </c>
    </row>
    <row r="2269" spans="1:7" x14ac:dyDescent="0.25">
      <c r="A2269" s="1"/>
      <c r="B2269" s="10" t="s">
        <v>4124</v>
      </c>
      <c r="C2269" s="11" t="s">
        <v>4125</v>
      </c>
      <c r="D2269" s="11" t="s">
        <v>4126</v>
      </c>
      <c r="E2269" s="12" t="s">
        <v>16522</v>
      </c>
      <c r="F2269" s="13">
        <v>41872</v>
      </c>
      <c r="G2269" s="14">
        <v>-348501.2</v>
      </c>
    </row>
    <row r="2270" spans="1:7" x14ac:dyDescent="0.25">
      <c r="A2270" s="1"/>
      <c r="B2270" s="10" t="s">
        <v>4127</v>
      </c>
      <c r="C2270" s="11"/>
      <c r="D2270" s="11" t="s">
        <v>4128</v>
      </c>
      <c r="E2270" s="12" t="s">
        <v>16459</v>
      </c>
      <c r="F2270" s="13">
        <v>41873</v>
      </c>
      <c r="G2270" s="14">
        <v>-172280</v>
      </c>
    </row>
    <row r="2271" spans="1:7" x14ac:dyDescent="0.25">
      <c r="A2271" s="1"/>
      <c r="B2271" s="15" t="s">
        <v>4129</v>
      </c>
      <c r="C2271" s="16"/>
      <c r="D2271" s="16" t="s">
        <v>4130</v>
      </c>
      <c r="E2271" s="18" t="s">
        <v>16870</v>
      </c>
      <c r="F2271" s="17">
        <v>41873</v>
      </c>
      <c r="G2271" s="14">
        <v>-29500</v>
      </c>
    </row>
    <row r="2272" spans="1:7" x14ac:dyDescent="0.25">
      <c r="A2272" s="1"/>
      <c r="B2272" s="10" t="s">
        <v>2500</v>
      </c>
      <c r="C2272" s="11"/>
      <c r="D2272" s="11" t="s">
        <v>4131</v>
      </c>
      <c r="E2272" s="12" t="s">
        <v>16870</v>
      </c>
      <c r="F2272" s="13">
        <v>41876</v>
      </c>
      <c r="G2272" s="14">
        <v>-29500</v>
      </c>
    </row>
    <row r="2273" spans="1:7" x14ac:dyDescent="0.25">
      <c r="A2273" s="1"/>
      <c r="B2273" s="10" t="s">
        <v>1963</v>
      </c>
      <c r="C2273" s="11"/>
      <c r="D2273" s="11" t="s">
        <v>4139</v>
      </c>
      <c r="E2273" s="12" t="s">
        <v>16769</v>
      </c>
      <c r="F2273" s="13">
        <v>41877</v>
      </c>
      <c r="G2273" s="14">
        <v>-3540</v>
      </c>
    </row>
    <row r="2274" spans="1:7" ht="25.5" x14ac:dyDescent="0.25">
      <c r="A2274" s="1"/>
      <c r="B2274" s="15" t="s">
        <v>4136</v>
      </c>
      <c r="C2274" s="16"/>
      <c r="D2274" s="16" t="s">
        <v>4137</v>
      </c>
      <c r="E2274" s="18" t="s">
        <v>4138</v>
      </c>
      <c r="F2274" s="17">
        <v>41877</v>
      </c>
      <c r="G2274" s="14">
        <v>-79600</v>
      </c>
    </row>
    <row r="2275" spans="1:7" x14ac:dyDescent="0.25">
      <c r="A2275" s="1"/>
      <c r="B2275" s="10" t="s">
        <v>4051</v>
      </c>
      <c r="C2275" s="11"/>
      <c r="D2275" s="11" t="s">
        <v>4140</v>
      </c>
      <c r="E2275" s="12" t="s">
        <v>19734</v>
      </c>
      <c r="F2275" s="13">
        <v>41877</v>
      </c>
      <c r="G2275" s="14">
        <v>-941425.47</v>
      </c>
    </row>
    <row r="2276" spans="1:7" ht="25.5" x14ac:dyDescent="0.25">
      <c r="A2276" s="1"/>
      <c r="B2276" s="15" t="s">
        <v>1427</v>
      </c>
      <c r="C2276" s="16" t="s">
        <v>1428</v>
      </c>
      <c r="D2276" s="16" t="s">
        <v>4135</v>
      </c>
      <c r="E2276" s="18" t="s">
        <v>18791</v>
      </c>
      <c r="F2276" s="17">
        <v>41877</v>
      </c>
      <c r="G2276" s="14">
        <v>-648400</v>
      </c>
    </row>
    <row r="2277" spans="1:7" x14ac:dyDescent="0.25">
      <c r="A2277" s="1"/>
      <c r="B2277" s="10" t="s">
        <v>4132</v>
      </c>
      <c r="C2277" s="11" t="s">
        <v>4133</v>
      </c>
      <c r="D2277" s="16" t="s">
        <v>4134</v>
      </c>
      <c r="E2277" s="12" t="s">
        <v>16870</v>
      </c>
      <c r="F2277" s="13">
        <v>41877</v>
      </c>
      <c r="G2277" s="14">
        <v>-35400</v>
      </c>
    </row>
    <row r="2278" spans="1:7" x14ac:dyDescent="0.25">
      <c r="A2278" s="1"/>
      <c r="B2278" s="10" t="s">
        <v>2493</v>
      </c>
      <c r="C2278" s="11" t="s">
        <v>2494</v>
      </c>
      <c r="D2278" s="11" t="s">
        <v>4142</v>
      </c>
      <c r="E2278" s="12" t="s">
        <v>18064</v>
      </c>
      <c r="F2278" s="13">
        <v>41878</v>
      </c>
      <c r="G2278" s="14">
        <v>-79414</v>
      </c>
    </row>
    <row r="2279" spans="1:7" x14ac:dyDescent="0.25">
      <c r="A2279" s="1"/>
      <c r="B2279" s="10" t="s">
        <v>2493</v>
      </c>
      <c r="C2279" s="11" t="s">
        <v>2494</v>
      </c>
      <c r="D2279" s="11" t="s">
        <v>4141</v>
      </c>
      <c r="E2279" s="12" t="s">
        <v>18064</v>
      </c>
      <c r="F2279" s="13">
        <v>41878</v>
      </c>
      <c r="G2279" s="14">
        <v>-62658</v>
      </c>
    </row>
    <row r="2280" spans="1:7" x14ac:dyDescent="0.25">
      <c r="A2280" s="1"/>
      <c r="B2280" s="15" t="s">
        <v>4143</v>
      </c>
      <c r="C2280" s="16" t="s">
        <v>4144</v>
      </c>
      <c r="D2280" s="16" t="s">
        <v>4145</v>
      </c>
      <c r="E2280" s="18" t="s">
        <v>16870</v>
      </c>
      <c r="F2280" s="17">
        <v>41878</v>
      </c>
      <c r="G2280" s="14">
        <v>-35400</v>
      </c>
    </row>
    <row r="2281" spans="1:7" ht="25.5" x14ac:dyDescent="0.25">
      <c r="A2281" s="1"/>
      <c r="B2281" s="10" t="s">
        <v>2236</v>
      </c>
      <c r="C2281" s="11" t="s">
        <v>2237</v>
      </c>
      <c r="D2281" s="11" t="s">
        <v>4146</v>
      </c>
      <c r="E2281" s="12" t="s">
        <v>18199</v>
      </c>
      <c r="F2281" s="13">
        <v>41879</v>
      </c>
      <c r="G2281" s="14">
        <v>-8378</v>
      </c>
    </row>
    <row r="2282" spans="1:7" ht="25.5" x14ac:dyDescent="0.25">
      <c r="A2282" s="1"/>
      <c r="B2282" s="10" t="s">
        <v>4147</v>
      </c>
      <c r="C2282" s="11" t="s">
        <v>4148</v>
      </c>
      <c r="D2282" s="11" t="s">
        <v>4149</v>
      </c>
      <c r="E2282" s="12" t="s">
        <v>4150</v>
      </c>
      <c r="F2282" s="13">
        <v>41879</v>
      </c>
      <c r="G2282" s="14">
        <v>-200000</v>
      </c>
    </row>
    <row r="2283" spans="1:7" x14ac:dyDescent="0.25">
      <c r="A2283" s="1"/>
      <c r="B2283" s="10" t="s">
        <v>4152</v>
      </c>
      <c r="C2283" s="11" t="s">
        <v>4153</v>
      </c>
      <c r="D2283" s="11" t="s">
        <v>4154</v>
      </c>
      <c r="E2283" s="12" t="s">
        <v>17903</v>
      </c>
      <c r="F2283" s="13">
        <v>41880</v>
      </c>
      <c r="G2283" s="14">
        <v>-483800</v>
      </c>
    </row>
    <row r="2284" spans="1:7" x14ac:dyDescent="0.25">
      <c r="A2284" s="1"/>
      <c r="B2284" s="10" t="s">
        <v>1621</v>
      </c>
      <c r="C2284" s="11" t="s">
        <v>1622</v>
      </c>
      <c r="D2284" s="11" t="s">
        <v>4182</v>
      </c>
      <c r="E2284" s="12" t="s">
        <v>17261</v>
      </c>
      <c r="F2284" s="13">
        <v>41881</v>
      </c>
      <c r="G2284" s="14">
        <v>-85849.65</v>
      </c>
    </row>
    <row r="2285" spans="1:7" x14ac:dyDescent="0.25">
      <c r="A2285" s="1"/>
      <c r="B2285" s="10" t="s">
        <v>1621</v>
      </c>
      <c r="C2285" s="11" t="s">
        <v>1622</v>
      </c>
      <c r="D2285" s="11" t="s">
        <v>4168</v>
      </c>
      <c r="E2285" s="12" t="s">
        <v>17261</v>
      </c>
      <c r="F2285" s="13">
        <v>41881</v>
      </c>
      <c r="G2285" s="14">
        <v>-67246.12</v>
      </c>
    </row>
    <row r="2286" spans="1:7" x14ac:dyDescent="0.25">
      <c r="A2286" s="1"/>
      <c r="B2286" s="10" t="s">
        <v>1621</v>
      </c>
      <c r="C2286" s="11" t="s">
        <v>1622</v>
      </c>
      <c r="D2286" s="11" t="s">
        <v>4172</v>
      </c>
      <c r="E2286" s="12" t="s">
        <v>17261</v>
      </c>
      <c r="F2286" s="13">
        <v>41881</v>
      </c>
      <c r="G2286" s="14">
        <v>-67246.12</v>
      </c>
    </row>
    <row r="2287" spans="1:7" x14ac:dyDescent="0.25">
      <c r="A2287" s="1"/>
      <c r="B2287" s="15" t="s">
        <v>1621</v>
      </c>
      <c r="C2287" s="16" t="s">
        <v>1622</v>
      </c>
      <c r="D2287" s="16" t="s">
        <v>4173</v>
      </c>
      <c r="E2287" s="18" t="s">
        <v>17261</v>
      </c>
      <c r="F2287" s="17">
        <v>41881</v>
      </c>
      <c r="G2287" s="14">
        <v>-67246.12</v>
      </c>
    </row>
    <row r="2288" spans="1:7" x14ac:dyDescent="0.25">
      <c r="A2288" s="1"/>
      <c r="B2288" s="15" t="s">
        <v>1621</v>
      </c>
      <c r="C2288" s="16" t="s">
        <v>1622</v>
      </c>
      <c r="D2288" s="16" t="s">
        <v>4174</v>
      </c>
      <c r="E2288" s="18" t="s">
        <v>17261</v>
      </c>
      <c r="F2288" s="17">
        <v>41881</v>
      </c>
      <c r="G2288" s="14">
        <v>-67246.12</v>
      </c>
    </row>
    <row r="2289" spans="1:7" x14ac:dyDescent="0.25">
      <c r="A2289" s="1"/>
      <c r="B2289" s="10" t="s">
        <v>1621</v>
      </c>
      <c r="C2289" s="11" t="s">
        <v>1622</v>
      </c>
      <c r="D2289" s="11" t="s">
        <v>4175</v>
      </c>
      <c r="E2289" s="12" t="s">
        <v>17261</v>
      </c>
      <c r="F2289" s="13">
        <v>41881</v>
      </c>
      <c r="G2289" s="14">
        <v>-67246.12</v>
      </c>
    </row>
    <row r="2290" spans="1:7" x14ac:dyDescent="0.25">
      <c r="A2290" s="1"/>
      <c r="B2290" s="10" t="s">
        <v>1621</v>
      </c>
      <c r="C2290" s="11" t="s">
        <v>1622</v>
      </c>
      <c r="D2290" s="11" t="s">
        <v>4176</v>
      </c>
      <c r="E2290" s="12" t="s">
        <v>17261</v>
      </c>
      <c r="F2290" s="13">
        <v>41881</v>
      </c>
      <c r="G2290" s="14">
        <v>-67246.12</v>
      </c>
    </row>
    <row r="2291" spans="1:7" x14ac:dyDescent="0.25">
      <c r="A2291" s="1"/>
      <c r="B2291" s="10" t="s">
        <v>1621</v>
      </c>
      <c r="C2291" s="11" t="s">
        <v>1622</v>
      </c>
      <c r="D2291" s="11" t="s">
        <v>4177</v>
      </c>
      <c r="E2291" s="12" t="s">
        <v>17261</v>
      </c>
      <c r="F2291" s="13">
        <v>41881</v>
      </c>
      <c r="G2291" s="14">
        <v>-67246.12</v>
      </c>
    </row>
    <row r="2292" spans="1:7" x14ac:dyDescent="0.25">
      <c r="A2292" s="1"/>
      <c r="B2292" s="10" t="s">
        <v>1621</v>
      </c>
      <c r="C2292" s="11" t="s">
        <v>1622</v>
      </c>
      <c r="D2292" s="11" t="s">
        <v>4178</v>
      </c>
      <c r="E2292" s="12" t="s">
        <v>17261</v>
      </c>
      <c r="F2292" s="13">
        <v>41881</v>
      </c>
      <c r="G2292" s="14">
        <v>-67246.12</v>
      </c>
    </row>
    <row r="2293" spans="1:7" x14ac:dyDescent="0.25">
      <c r="A2293" s="1"/>
      <c r="B2293" s="10" t="s">
        <v>1621</v>
      </c>
      <c r="C2293" s="11" t="s">
        <v>1622</v>
      </c>
      <c r="D2293" s="11" t="s">
        <v>4179</v>
      </c>
      <c r="E2293" s="12" t="s">
        <v>17261</v>
      </c>
      <c r="F2293" s="13">
        <v>41881</v>
      </c>
      <c r="G2293" s="14">
        <v>-67246.12</v>
      </c>
    </row>
    <row r="2294" spans="1:7" x14ac:dyDescent="0.25">
      <c r="A2294" s="1"/>
      <c r="B2294" s="10" t="s">
        <v>1621</v>
      </c>
      <c r="C2294" s="11" t="s">
        <v>1622</v>
      </c>
      <c r="D2294" s="11" t="s">
        <v>4158</v>
      </c>
      <c r="E2294" s="12" t="s">
        <v>17262</v>
      </c>
      <c r="F2294" s="13">
        <v>41881</v>
      </c>
      <c r="G2294" s="14">
        <v>-46957.23</v>
      </c>
    </row>
    <row r="2295" spans="1:7" x14ac:dyDescent="0.25">
      <c r="A2295" s="1"/>
      <c r="B2295" s="10" t="s">
        <v>1621</v>
      </c>
      <c r="C2295" s="11" t="s">
        <v>1622</v>
      </c>
      <c r="D2295" s="11" t="s">
        <v>4159</v>
      </c>
      <c r="E2295" s="12" t="s">
        <v>17262</v>
      </c>
      <c r="F2295" s="13">
        <v>41881</v>
      </c>
      <c r="G2295" s="14">
        <v>-46957.23</v>
      </c>
    </row>
    <row r="2296" spans="1:7" x14ac:dyDescent="0.25">
      <c r="A2296" s="1"/>
      <c r="B2296" s="10" t="s">
        <v>1621</v>
      </c>
      <c r="C2296" s="11" t="s">
        <v>1622</v>
      </c>
      <c r="D2296" s="11" t="s">
        <v>4157</v>
      </c>
      <c r="E2296" s="12" t="s">
        <v>17262</v>
      </c>
      <c r="F2296" s="13">
        <v>41881</v>
      </c>
      <c r="G2296" s="14">
        <v>-46729.27</v>
      </c>
    </row>
    <row r="2297" spans="1:7" x14ac:dyDescent="0.25">
      <c r="A2297" s="1"/>
      <c r="B2297" s="10" t="s">
        <v>1621</v>
      </c>
      <c r="C2297" s="11" t="s">
        <v>1622</v>
      </c>
      <c r="D2297" s="11" t="s">
        <v>4162</v>
      </c>
      <c r="E2297" s="12" t="s">
        <v>17261</v>
      </c>
      <c r="F2297" s="13">
        <v>41881</v>
      </c>
      <c r="G2297" s="14">
        <v>-46729.27</v>
      </c>
    </row>
    <row r="2298" spans="1:7" x14ac:dyDescent="0.25">
      <c r="A2298" s="1"/>
      <c r="B2298" s="10" t="s">
        <v>1621</v>
      </c>
      <c r="C2298" s="11" t="s">
        <v>1622</v>
      </c>
      <c r="D2298" s="16" t="s">
        <v>4164</v>
      </c>
      <c r="E2298" s="12" t="s">
        <v>17261</v>
      </c>
      <c r="F2298" s="13">
        <v>41881</v>
      </c>
      <c r="G2298" s="14">
        <v>-34040.06</v>
      </c>
    </row>
    <row r="2299" spans="1:7" x14ac:dyDescent="0.25">
      <c r="A2299" s="1"/>
      <c r="B2299" s="10" t="s">
        <v>1621</v>
      </c>
      <c r="C2299" s="11" t="s">
        <v>1622</v>
      </c>
      <c r="D2299" s="16" t="s">
        <v>4170</v>
      </c>
      <c r="E2299" s="12" t="s">
        <v>17261</v>
      </c>
      <c r="F2299" s="13">
        <v>41881</v>
      </c>
      <c r="G2299" s="14">
        <v>-32747.81</v>
      </c>
    </row>
    <row r="2300" spans="1:7" x14ac:dyDescent="0.25">
      <c r="A2300" s="1"/>
      <c r="B2300" s="10" t="s">
        <v>1621</v>
      </c>
      <c r="C2300" s="11" t="s">
        <v>1622</v>
      </c>
      <c r="D2300" s="11" t="s">
        <v>4160</v>
      </c>
      <c r="E2300" s="12" t="s">
        <v>17261</v>
      </c>
      <c r="F2300" s="13">
        <v>41881</v>
      </c>
      <c r="G2300" s="14">
        <v>-31786.71</v>
      </c>
    </row>
    <row r="2301" spans="1:7" x14ac:dyDescent="0.25">
      <c r="A2301" s="1"/>
      <c r="B2301" s="10" t="s">
        <v>1621</v>
      </c>
      <c r="C2301" s="11" t="s">
        <v>1622</v>
      </c>
      <c r="D2301" s="11" t="s">
        <v>4156</v>
      </c>
      <c r="E2301" s="12" t="s">
        <v>17262</v>
      </c>
      <c r="F2301" s="13">
        <v>41881</v>
      </c>
      <c r="G2301" s="14">
        <v>-31152.85</v>
      </c>
    </row>
    <row r="2302" spans="1:7" x14ac:dyDescent="0.25">
      <c r="A2302" s="1"/>
      <c r="B2302" s="10" t="s">
        <v>1621</v>
      </c>
      <c r="C2302" s="11" t="s">
        <v>1622</v>
      </c>
      <c r="D2302" s="11" t="s">
        <v>4169</v>
      </c>
      <c r="E2302" s="12" t="s">
        <v>17261</v>
      </c>
      <c r="F2302" s="13">
        <v>41881</v>
      </c>
      <c r="G2302" s="14">
        <v>-30548.69</v>
      </c>
    </row>
    <row r="2303" spans="1:7" x14ac:dyDescent="0.25">
      <c r="A2303" s="1"/>
      <c r="B2303" s="10" t="s">
        <v>1621</v>
      </c>
      <c r="C2303" s="11" t="s">
        <v>1622</v>
      </c>
      <c r="D2303" s="11" t="s">
        <v>4161</v>
      </c>
      <c r="E2303" s="12" t="s">
        <v>17261</v>
      </c>
      <c r="F2303" s="13">
        <v>41881</v>
      </c>
      <c r="G2303" s="14">
        <v>-28556.78</v>
      </c>
    </row>
    <row r="2304" spans="1:7" x14ac:dyDescent="0.25">
      <c r="A2304" s="1"/>
      <c r="B2304" s="10" t="s">
        <v>1621</v>
      </c>
      <c r="C2304" s="11" t="s">
        <v>1622</v>
      </c>
      <c r="D2304" s="11" t="s">
        <v>4171</v>
      </c>
      <c r="E2304" s="12" t="s">
        <v>17261</v>
      </c>
      <c r="F2304" s="13">
        <v>41881</v>
      </c>
      <c r="G2304" s="14">
        <v>-25960.47</v>
      </c>
    </row>
    <row r="2305" spans="1:7" x14ac:dyDescent="0.25">
      <c r="A2305" s="1"/>
      <c r="B2305" s="15" t="s">
        <v>1621</v>
      </c>
      <c r="C2305" s="16" t="s">
        <v>1622</v>
      </c>
      <c r="D2305" s="16" t="s">
        <v>4165</v>
      </c>
      <c r="E2305" s="18" t="s">
        <v>17261</v>
      </c>
      <c r="F2305" s="17">
        <v>41881</v>
      </c>
      <c r="G2305" s="14">
        <v>-25483.07</v>
      </c>
    </row>
    <row r="2306" spans="1:7" x14ac:dyDescent="0.25">
      <c r="A2306" s="1"/>
      <c r="B2306" s="10" t="s">
        <v>1621</v>
      </c>
      <c r="C2306" s="11" t="s">
        <v>1622</v>
      </c>
      <c r="D2306" s="11" t="s">
        <v>4163</v>
      </c>
      <c r="E2306" s="12" t="s">
        <v>17261</v>
      </c>
      <c r="F2306" s="13">
        <v>41881</v>
      </c>
      <c r="G2306" s="14">
        <v>-23795.41</v>
      </c>
    </row>
    <row r="2307" spans="1:7" x14ac:dyDescent="0.25">
      <c r="A2307" s="1"/>
      <c r="B2307" s="15" t="s">
        <v>1621</v>
      </c>
      <c r="C2307" s="16" t="s">
        <v>1622</v>
      </c>
      <c r="D2307" s="16" t="s">
        <v>4155</v>
      </c>
      <c r="E2307" s="18" t="s">
        <v>17261</v>
      </c>
      <c r="F2307" s="17">
        <v>41881</v>
      </c>
      <c r="G2307" s="14">
        <v>-21344.18</v>
      </c>
    </row>
    <row r="2308" spans="1:7" x14ac:dyDescent="0.25">
      <c r="A2308" s="1"/>
      <c r="B2308" s="15" t="s">
        <v>1621</v>
      </c>
      <c r="C2308" s="16" t="s">
        <v>1622</v>
      </c>
      <c r="D2308" s="16" t="s">
        <v>4166</v>
      </c>
      <c r="E2308" s="18" t="s">
        <v>17261</v>
      </c>
      <c r="F2308" s="17">
        <v>41881</v>
      </c>
      <c r="G2308" s="14">
        <v>-13449.23</v>
      </c>
    </row>
    <row r="2309" spans="1:7" x14ac:dyDescent="0.25">
      <c r="A2309" s="1"/>
      <c r="B2309" s="10" t="s">
        <v>1621</v>
      </c>
      <c r="C2309" s="11" t="s">
        <v>1622</v>
      </c>
      <c r="D2309" s="16" t="s">
        <v>4167</v>
      </c>
      <c r="E2309" s="12" t="s">
        <v>17261</v>
      </c>
      <c r="F2309" s="13">
        <v>41881</v>
      </c>
      <c r="G2309" s="14">
        <v>-13449.23</v>
      </c>
    </row>
    <row r="2310" spans="1:7" x14ac:dyDescent="0.25">
      <c r="A2310" s="1"/>
      <c r="B2310" s="10" t="s">
        <v>1621</v>
      </c>
      <c r="C2310" s="11" t="s">
        <v>1622</v>
      </c>
      <c r="D2310" s="11" t="s">
        <v>4180</v>
      </c>
      <c r="E2310" s="12" t="s">
        <v>17261</v>
      </c>
      <c r="F2310" s="13">
        <v>41881</v>
      </c>
      <c r="G2310" s="14">
        <v>-13449.23</v>
      </c>
    </row>
    <row r="2311" spans="1:7" x14ac:dyDescent="0.25">
      <c r="A2311" s="1"/>
      <c r="B2311" s="10" t="s">
        <v>1621</v>
      </c>
      <c r="C2311" s="11" t="s">
        <v>1622</v>
      </c>
      <c r="D2311" s="11" t="s">
        <v>4181</v>
      </c>
      <c r="E2311" s="12" t="s">
        <v>17261</v>
      </c>
      <c r="F2311" s="13">
        <v>41881</v>
      </c>
      <c r="G2311" s="14">
        <v>-13449.23</v>
      </c>
    </row>
    <row r="2312" spans="1:7" x14ac:dyDescent="0.25">
      <c r="A2312" s="1"/>
      <c r="B2312" s="10" t="s">
        <v>4118</v>
      </c>
      <c r="C2312" s="11"/>
      <c r="D2312" s="11" t="s">
        <v>4192</v>
      </c>
      <c r="E2312" s="12" t="s">
        <v>16434</v>
      </c>
      <c r="F2312" s="13">
        <v>41886</v>
      </c>
      <c r="G2312" s="14">
        <v>-27140</v>
      </c>
    </row>
    <row r="2313" spans="1:7" x14ac:dyDescent="0.25">
      <c r="A2313" s="1"/>
      <c r="B2313" s="15" t="s">
        <v>4186</v>
      </c>
      <c r="C2313" s="16"/>
      <c r="D2313" s="16" t="s">
        <v>4187</v>
      </c>
      <c r="E2313" s="18" t="s">
        <v>16434</v>
      </c>
      <c r="F2313" s="17">
        <v>41886</v>
      </c>
      <c r="G2313" s="14">
        <v>-3540</v>
      </c>
    </row>
    <row r="2314" spans="1:7" x14ac:dyDescent="0.25">
      <c r="A2314" s="1"/>
      <c r="B2314" s="15" t="s">
        <v>4186</v>
      </c>
      <c r="C2314" s="16"/>
      <c r="D2314" s="16" t="s">
        <v>4188</v>
      </c>
      <c r="E2314" s="18" t="s">
        <v>16434</v>
      </c>
      <c r="F2314" s="17">
        <v>41886</v>
      </c>
      <c r="G2314" s="14">
        <v>-3540</v>
      </c>
    </row>
    <row r="2315" spans="1:7" x14ac:dyDescent="0.25">
      <c r="A2315" s="1"/>
      <c r="B2315" s="15" t="s">
        <v>4186</v>
      </c>
      <c r="C2315" s="16"/>
      <c r="D2315" s="16" t="s">
        <v>4189</v>
      </c>
      <c r="E2315" s="12" t="s">
        <v>16434</v>
      </c>
      <c r="F2315" s="17">
        <v>41886</v>
      </c>
      <c r="G2315" s="14">
        <v>-3540</v>
      </c>
    </row>
    <row r="2316" spans="1:7" x14ac:dyDescent="0.25">
      <c r="A2316" s="1"/>
      <c r="B2316" s="15" t="s">
        <v>4190</v>
      </c>
      <c r="C2316" s="16"/>
      <c r="D2316" s="16" t="s">
        <v>4191</v>
      </c>
      <c r="E2316" s="18" t="s">
        <v>16434</v>
      </c>
      <c r="F2316" s="17">
        <v>41886</v>
      </c>
      <c r="G2316" s="14">
        <v>-3540</v>
      </c>
    </row>
    <row r="2317" spans="1:7" ht="25.5" x14ac:dyDescent="0.25">
      <c r="A2317" s="1"/>
      <c r="B2317" s="10" t="s">
        <v>4183</v>
      </c>
      <c r="C2317" s="11" t="s">
        <v>4184</v>
      </c>
      <c r="D2317" s="11" t="s">
        <v>4185</v>
      </c>
      <c r="E2317" s="12" t="s">
        <v>17974</v>
      </c>
      <c r="F2317" s="13">
        <v>41886</v>
      </c>
      <c r="G2317" s="14">
        <v>-177000</v>
      </c>
    </row>
    <row r="2318" spans="1:7" x14ac:dyDescent="0.25">
      <c r="A2318" s="1"/>
      <c r="B2318" s="10" t="s">
        <v>4205</v>
      </c>
      <c r="C2318" s="11"/>
      <c r="D2318" s="16" t="s">
        <v>4206</v>
      </c>
      <c r="E2318" s="12" t="s">
        <v>16434</v>
      </c>
      <c r="F2318" s="13">
        <v>41887</v>
      </c>
      <c r="G2318" s="14">
        <v>-11800</v>
      </c>
    </row>
    <row r="2319" spans="1:7" ht="25.5" x14ac:dyDescent="0.25">
      <c r="A2319" s="1"/>
      <c r="B2319" s="10" t="s">
        <v>4200</v>
      </c>
      <c r="C2319" s="11"/>
      <c r="D2319" s="16" t="s">
        <v>4203</v>
      </c>
      <c r="E2319" s="12" t="s">
        <v>4204</v>
      </c>
      <c r="F2319" s="13">
        <v>41887</v>
      </c>
      <c r="G2319" s="14">
        <v>-1522964.9</v>
      </c>
    </row>
    <row r="2320" spans="1:7" ht="25.5" x14ac:dyDescent="0.25">
      <c r="A2320" s="1"/>
      <c r="B2320" s="15" t="s">
        <v>4207</v>
      </c>
      <c r="C2320" s="16"/>
      <c r="D2320" s="16" t="s">
        <v>4208</v>
      </c>
      <c r="E2320" s="18" t="s">
        <v>4209</v>
      </c>
      <c r="F2320" s="17">
        <v>41887</v>
      </c>
      <c r="G2320" s="14">
        <v>-480000</v>
      </c>
    </row>
    <row r="2321" spans="1:7" ht="25.5" x14ac:dyDescent="0.25">
      <c r="A2321" s="1"/>
      <c r="B2321" s="15" t="s">
        <v>4200</v>
      </c>
      <c r="C2321" s="16"/>
      <c r="D2321" s="16" t="s">
        <v>4201</v>
      </c>
      <c r="E2321" s="18" t="s">
        <v>4202</v>
      </c>
      <c r="F2321" s="17">
        <v>41887</v>
      </c>
      <c r="G2321" s="14">
        <v>-416658.9</v>
      </c>
    </row>
    <row r="2322" spans="1:7" ht="25.5" x14ac:dyDescent="0.25">
      <c r="A2322" s="1"/>
      <c r="B2322" s="15" t="s">
        <v>4196</v>
      </c>
      <c r="C2322" s="16" t="s">
        <v>4197</v>
      </c>
      <c r="D2322" s="16" t="s">
        <v>4198</v>
      </c>
      <c r="E2322" s="12" t="s">
        <v>4199</v>
      </c>
      <c r="F2322" s="17">
        <v>41887</v>
      </c>
      <c r="G2322" s="14">
        <v>-532736.04</v>
      </c>
    </row>
    <row r="2323" spans="1:7" x14ac:dyDescent="0.25">
      <c r="A2323" s="1"/>
      <c r="B2323" s="10" t="s">
        <v>4193</v>
      </c>
      <c r="C2323" s="11" t="s">
        <v>4194</v>
      </c>
      <c r="D2323" s="11" t="s">
        <v>4195</v>
      </c>
      <c r="E2323" s="12" t="s">
        <v>17907</v>
      </c>
      <c r="F2323" s="13">
        <v>41887</v>
      </c>
      <c r="G2323" s="14">
        <v>-427845.84</v>
      </c>
    </row>
    <row r="2324" spans="1:7" ht="25.5" x14ac:dyDescent="0.25">
      <c r="A2324" s="1"/>
      <c r="B2324" s="15" t="s">
        <v>4210</v>
      </c>
      <c r="C2324" s="16"/>
      <c r="D2324" s="16" t="s">
        <v>4211</v>
      </c>
      <c r="E2324" s="18" t="s">
        <v>17043</v>
      </c>
      <c r="F2324" s="17">
        <v>41889</v>
      </c>
      <c r="G2324" s="14">
        <v>-35400</v>
      </c>
    </row>
    <row r="2325" spans="1:7" x14ac:dyDescent="0.25">
      <c r="A2325" s="1"/>
      <c r="B2325" s="15" t="s">
        <v>4212</v>
      </c>
      <c r="C2325" s="16" t="s">
        <v>4213</v>
      </c>
      <c r="D2325" s="16" t="s">
        <v>4214</v>
      </c>
      <c r="E2325" s="18" t="s">
        <v>4215</v>
      </c>
      <c r="F2325" s="17">
        <v>41890</v>
      </c>
      <c r="G2325" s="14">
        <v>-1901462.73</v>
      </c>
    </row>
    <row r="2326" spans="1:7" ht="25.5" x14ac:dyDescent="0.25">
      <c r="A2326" s="1"/>
      <c r="B2326" s="10" t="s">
        <v>2236</v>
      </c>
      <c r="C2326" s="11" t="s">
        <v>2237</v>
      </c>
      <c r="D2326" s="11" t="s">
        <v>4216</v>
      </c>
      <c r="E2326" s="12" t="s">
        <v>18200</v>
      </c>
      <c r="F2326" s="13">
        <v>41890</v>
      </c>
      <c r="G2326" s="14">
        <v>-16166</v>
      </c>
    </row>
    <row r="2327" spans="1:7" ht="25.5" x14ac:dyDescent="0.25">
      <c r="A2327" s="1"/>
      <c r="B2327" s="15" t="s">
        <v>2534</v>
      </c>
      <c r="C2327" s="16" t="s">
        <v>2535</v>
      </c>
      <c r="D2327" s="16" t="s">
        <v>4217</v>
      </c>
      <c r="E2327" s="18" t="s">
        <v>4218</v>
      </c>
      <c r="F2327" s="17">
        <v>41890</v>
      </c>
      <c r="G2327" s="14">
        <v>-2756.99</v>
      </c>
    </row>
    <row r="2328" spans="1:7" x14ac:dyDescent="0.25">
      <c r="A2328" s="1"/>
      <c r="B2328" s="10" t="s">
        <v>4228</v>
      </c>
      <c r="C2328" s="11"/>
      <c r="D2328" s="11" t="s">
        <v>2784</v>
      </c>
      <c r="E2328" s="12" t="s">
        <v>16551</v>
      </c>
      <c r="F2328" s="13">
        <v>41891</v>
      </c>
      <c r="G2328" s="14">
        <v>-35400</v>
      </c>
    </row>
    <row r="2329" spans="1:7" ht="102" x14ac:dyDescent="0.25">
      <c r="A2329" s="1"/>
      <c r="B2329" s="10" t="s">
        <v>2861</v>
      </c>
      <c r="C2329" s="11"/>
      <c r="D2329" s="11"/>
      <c r="E2329" s="12" t="s">
        <v>20742</v>
      </c>
      <c r="F2329" s="13">
        <v>41891</v>
      </c>
      <c r="G2329" s="14">
        <v>14850</v>
      </c>
    </row>
    <row r="2330" spans="1:7" x14ac:dyDescent="0.25">
      <c r="A2330" s="1"/>
      <c r="B2330" s="10" t="s">
        <v>4232</v>
      </c>
      <c r="C2330" s="11"/>
      <c r="D2330" s="11" t="s">
        <v>4233</v>
      </c>
      <c r="E2330" s="12" t="s">
        <v>19678</v>
      </c>
      <c r="F2330" s="13">
        <v>41891</v>
      </c>
      <c r="G2330" s="14">
        <v>-630000</v>
      </c>
    </row>
    <row r="2331" spans="1:7" x14ac:dyDescent="0.25">
      <c r="A2331" s="1"/>
      <c r="B2331" s="15" t="s">
        <v>4230</v>
      </c>
      <c r="C2331" s="16"/>
      <c r="D2331" s="16" t="s">
        <v>4231</v>
      </c>
      <c r="E2331" s="18" t="s">
        <v>19678</v>
      </c>
      <c r="F2331" s="17">
        <v>41891</v>
      </c>
      <c r="G2331" s="14">
        <v>-194040</v>
      </c>
    </row>
    <row r="2332" spans="1:7" x14ac:dyDescent="0.25">
      <c r="A2332" s="1"/>
      <c r="B2332" s="15" t="s">
        <v>2493</v>
      </c>
      <c r="C2332" s="16" t="s">
        <v>2494</v>
      </c>
      <c r="D2332" s="16" t="s">
        <v>4223</v>
      </c>
      <c r="E2332" s="18" t="s">
        <v>18065</v>
      </c>
      <c r="F2332" s="17">
        <v>41891</v>
      </c>
      <c r="G2332" s="14">
        <v>-79650</v>
      </c>
    </row>
    <row r="2333" spans="1:7" ht="25.5" x14ac:dyDescent="0.25">
      <c r="A2333" s="1"/>
      <c r="B2333" s="10" t="s">
        <v>2493</v>
      </c>
      <c r="C2333" s="11" t="s">
        <v>2494</v>
      </c>
      <c r="D2333" s="11" t="s">
        <v>4224</v>
      </c>
      <c r="E2333" s="12" t="s">
        <v>18065</v>
      </c>
      <c r="F2333" s="13">
        <v>41891</v>
      </c>
      <c r="G2333" s="14">
        <v>-71213</v>
      </c>
    </row>
    <row r="2334" spans="1:7" x14ac:dyDescent="0.25">
      <c r="A2334" s="1"/>
      <c r="B2334" s="10" t="s">
        <v>4044</v>
      </c>
      <c r="C2334" s="11" t="s">
        <v>4045</v>
      </c>
      <c r="D2334" s="11" t="s">
        <v>4219</v>
      </c>
      <c r="E2334" s="12" t="s">
        <v>16459</v>
      </c>
      <c r="F2334" s="13">
        <v>41891</v>
      </c>
      <c r="G2334" s="14">
        <v>-67873.600000000006</v>
      </c>
    </row>
    <row r="2335" spans="1:7" x14ac:dyDescent="0.25">
      <c r="A2335" s="1"/>
      <c r="B2335" s="10" t="s">
        <v>4225</v>
      </c>
      <c r="C2335" s="11" t="s">
        <v>4226</v>
      </c>
      <c r="D2335" s="11" t="s">
        <v>4227</v>
      </c>
      <c r="E2335" s="12" t="s">
        <v>16870</v>
      </c>
      <c r="F2335" s="13">
        <v>41891</v>
      </c>
      <c r="G2335" s="14">
        <v>-35400</v>
      </c>
    </row>
    <row r="2336" spans="1:7" x14ac:dyDescent="0.25">
      <c r="A2336" s="1"/>
      <c r="B2336" s="10" t="s">
        <v>4220</v>
      </c>
      <c r="C2336" s="11" t="s">
        <v>4221</v>
      </c>
      <c r="D2336" s="11" t="s">
        <v>4222</v>
      </c>
      <c r="E2336" s="12" t="s">
        <v>16870</v>
      </c>
      <c r="F2336" s="13">
        <v>41891</v>
      </c>
      <c r="G2336" s="14">
        <v>-17700</v>
      </c>
    </row>
    <row r="2337" spans="1:7" ht="25.5" x14ac:dyDescent="0.25">
      <c r="A2337" s="1"/>
      <c r="B2337" s="10" t="s">
        <v>4200</v>
      </c>
      <c r="C2337" s="11"/>
      <c r="D2337" s="11" t="s">
        <v>4239</v>
      </c>
      <c r="E2337" s="12" t="s">
        <v>4240</v>
      </c>
      <c r="F2337" s="13">
        <v>41892</v>
      </c>
      <c r="G2337" s="14">
        <v>-1345735.58</v>
      </c>
    </row>
    <row r="2338" spans="1:7" ht="25.5" x14ac:dyDescent="0.25">
      <c r="A2338" s="1"/>
      <c r="B2338" s="10" t="s">
        <v>4200</v>
      </c>
      <c r="C2338" s="11"/>
      <c r="D2338" s="11" t="s">
        <v>4237</v>
      </c>
      <c r="E2338" s="12" t="s">
        <v>4238</v>
      </c>
      <c r="F2338" s="13">
        <v>41892</v>
      </c>
      <c r="G2338" s="14">
        <v>-719126.25</v>
      </c>
    </row>
    <row r="2339" spans="1:7" x14ac:dyDescent="0.25">
      <c r="A2339" s="1"/>
      <c r="B2339" s="15" t="s">
        <v>2493</v>
      </c>
      <c r="C2339" s="16" t="s">
        <v>2494</v>
      </c>
      <c r="D2339" s="16" t="s">
        <v>4234</v>
      </c>
      <c r="E2339" s="12" t="s">
        <v>16459</v>
      </c>
      <c r="F2339" s="17">
        <v>41892</v>
      </c>
      <c r="G2339" s="14">
        <v>-204140</v>
      </c>
    </row>
    <row r="2340" spans="1:7" x14ac:dyDescent="0.25">
      <c r="A2340" s="1"/>
      <c r="B2340" s="15" t="s">
        <v>815</v>
      </c>
      <c r="C2340" s="16" t="s">
        <v>816</v>
      </c>
      <c r="D2340" s="16"/>
      <c r="E2340" s="12" t="s">
        <v>4236</v>
      </c>
      <c r="F2340" s="17">
        <v>41892</v>
      </c>
      <c r="G2340" s="14">
        <v>-5107.2</v>
      </c>
    </row>
    <row r="2341" spans="1:7" ht="25.5" x14ac:dyDescent="0.25">
      <c r="A2341" s="1"/>
      <c r="B2341" s="10" t="s">
        <v>815</v>
      </c>
      <c r="C2341" s="11" t="s">
        <v>816</v>
      </c>
      <c r="D2341" s="11"/>
      <c r="E2341" s="12" t="s">
        <v>4235</v>
      </c>
      <c r="F2341" s="13">
        <v>41892</v>
      </c>
      <c r="G2341" s="14">
        <v>-4821.6000000000004</v>
      </c>
    </row>
    <row r="2342" spans="1:7" x14ac:dyDescent="0.25">
      <c r="A2342" s="1"/>
      <c r="B2342" s="10" t="s">
        <v>3319</v>
      </c>
      <c r="C2342" s="11" t="s">
        <v>3320</v>
      </c>
      <c r="D2342" s="11" t="s">
        <v>4241</v>
      </c>
      <c r="E2342" s="12" t="s">
        <v>20008</v>
      </c>
      <c r="F2342" s="13">
        <v>41892</v>
      </c>
      <c r="G2342" s="14">
        <v>-1964247.11</v>
      </c>
    </row>
    <row r="2343" spans="1:7" x14ac:dyDescent="0.25">
      <c r="A2343" s="1"/>
      <c r="B2343" s="10" t="s">
        <v>4244</v>
      </c>
      <c r="C2343" s="11"/>
      <c r="D2343" s="11" t="s">
        <v>4245</v>
      </c>
      <c r="E2343" s="12" t="s">
        <v>19845</v>
      </c>
      <c r="F2343" s="13">
        <v>41893</v>
      </c>
      <c r="G2343" s="14">
        <v>-105000</v>
      </c>
    </row>
    <row r="2344" spans="1:7" ht="25.5" x14ac:dyDescent="0.25">
      <c r="A2344" s="1"/>
      <c r="B2344" s="10" t="s">
        <v>815</v>
      </c>
      <c r="C2344" s="11" t="s">
        <v>816</v>
      </c>
      <c r="D2344" s="11"/>
      <c r="E2344" s="12" t="s">
        <v>4243</v>
      </c>
      <c r="F2344" s="13">
        <v>41893</v>
      </c>
      <c r="G2344" s="14">
        <v>-1399.46</v>
      </c>
    </row>
    <row r="2345" spans="1:7" ht="25.5" x14ac:dyDescent="0.25">
      <c r="A2345" s="1"/>
      <c r="B2345" s="10" t="s">
        <v>815</v>
      </c>
      <c r="C2345" s="11" t="s">
        <v>816</v>
      </c>
      <c r="D2345" s="11"/>
      <c r="E2345" s="12" t="s">
        <v>4242</v>
      </c>
      <c r="F2345" s="13">
        <v>41893</v>
      </c>
      <c r="G2345" s="14">
        <v>-1321.21</v>
      </c>
    </row>
    <row r="2346" spans="1:7" x14ac:dyDescent="0.25">
      <c r="A2346" s="1"/>
      <c r="B2346" s="10" t="s">
        <v>4246</v>
      </c>
      <c r="C2346" s="11"/>
      <c r="D2346" s="11" t="s">
        <v>4247</v>
      </c>
      <c r="E2346" s="12" t="s">
        <v>16893</v>
      </c>
      <c r="F2346" s="13">
        <v>41894</v>
      </c>
      <c r="G2346" s="14">
        <v>-23600</v>
      </c>
    </row>
    <row r="2347" spans="1:7" x14ac:dyDescent="0.25">
      <c r="A2347" s="1"/>
      <c r="B2347" s="10" t="s">
        <v>1621</v>
      </c>
      <c r="C2347" s="11" t="s">
        <v>1622</v>
      </c>
      <c r="D2347" s="11" t="s">
        <v>4248</v>
      </c>
      <c r="E2347" s="12" t="s">
        <v>17231</v>
      </c>
      <c r="F2347" s="13">
        <v>41896</v>
      </c>
      <c r="G2347" s="14">
        <v>-285412.5</v>
      </c>
    </row>
    <row r="2348" spans="1:7" x14ac:dyDescent="0.25">
      <c r="A2348" s="1"/>
      <c r="B2348" s="10" t="s">
        <v>1342</v>
      </c>
      <c r="C2348" s="11"/>
      <c r="D2348" s="11" t="s">
        <v>4250</v>
      </c>
      <c r="E2348" s="12" t="s">
        <v>16695</v>
      </c>
      <c r="F2348" s="13">
        <v>41897</v>
      </c>
      <c r="G2348" s="14">
        <v>-97102.2</v>
      </c>
    </row>
    <row r="2349" spans="1:7" x14ac:dyDescent="0.25">
      <c r="A2349" s="1"/>
      <c r="B2349" s="15" t="s">
        <v>1342</v>
      </c>
      <c r="C2349" s="16"/>
      <c r="D2349" s="16" t="s">
        <v>4249</v>
      </c>
      <c r="E2349" s="18" t="s">
        <v>16694</v>
      </c>
      <c r="F2349" s="17">
        <v>41897</v>
      </c>
      <c r="G2349" s="14">
        <v>-50380.1</v>
      </c>
    </row>
    <row r="2350" spans="1:7" x14ac:dyDescent="0.25">
      <c r="A2350" s="1"/>
      <c r="B2350" s="10" t="s">
        <v>3190</v>
      </c>
      <c r="C2350" s="11"/>
      <c r="D2350" s="11" t="s">
        <v>4251</v>
      </c>
      <c r="E2350" s="12" t="s">
        <v>16870</v>
      </c>
      <c r="F2350" s="13">
        <v>41897</v>
      </c>
      <c r="G2350" s="14">
        <v>-14160</v>
      </c>
    </row>
    <row r="2351" spans="1:7" x14ac:dyDescent="0.25">
      <c r="A2351" s="1"/>
      <c r="B2351" s="10" t="s">
        <v>1760</v>
      </c>
      <c r="C2351" s="11" t="s">
        <v>1761</v>
      </c>
      <c r="D2351" s="11" t="s">
        <v>4252</v>
      </c>
      <c r="E2351" s="12" t="s">
        <v>20144</v>
      </c>
      <c r="F2351" s="13">
        <v>41897</v>
      </c>
      <c r="G2351" s="14">
        <v>-747110.06</v>
      </c>
    </row>
    <row r="2352" spans="1:7" x14ac:dyDescent="0.25">
      <c r="A2352" s="1"/>
      <c r="B2352" s="10" t="s">
        <v>4255</v>
      </c>
      <c r="C2352" s="11"/>
      <c r="D2352" s="11" t="s">
        <v>4256</v>
      </c>
      <c r="E2352" s="12" t="s">
        <v>1804</v>
      </c>
      <c r="F2352" s="13">
        <v>41898</v>
      </c>
      <c r="G2352" s="14">
        <v>-3500000</v>
      </c>
    </row>
    <row r="2353" spans="1:7" x14ac:dyDescent="0.25">
      <c r="A2353" s="1"/>
      <c r="B2353" s="15" t="s">
        <v>805</v>
      </c>
      <c r="C2353" s="16" t="s">
        <v>806</v>
      </c>
      <c r="D2353" s="16" t="s">
        <v>4254</v>
      </c>
      <c r="E2353" s="18" t="s">
        <v>17639</v>
      </c>
      <c r="F2353" s="17">
        <v>41898</v>
      </c>
      <c r="G2353" s="14">
        <v>-12175.66</v>
      </c>
    </row>
    <row r="2354" spans="1:7" ht="25.5" x14ac:dyDescent="0.25">
      <c r="A2354" s="1"/>
      <c r="B2354" s="10" t="s">
        <v>4257</v>
      </c>
      <c r="C2354" s="11"/>
      <c r="D2354" s="11" t="s">
        <v>4258</v>
      </c>
      <c r="E2354" s="12" t="s">
        <v>16870</v>
      </c>
      <c r="F2354" s="13">
        <v>41899</v>
      </c>
      <c r="G2354" s="14">
        <v>-17700</v>
      </c>
    </row>
    <row r="2355" spans="1:7" x14ac:dyDescent="0.25">
      <c r="A2355" s="1"/>
      <c r="B2355" s="10" t="s">
        <v>4259</v>
      </c>
      <c r="C2355" s="11" t="s">
        <v>4260</v>
      </c>
      <c r="D2355" s="11" t="s">
        <v>4262</v>
      </c>
      <c r="E2355" s="12" t="s">
        <v>16459</v>
      </c>
      <c r="F2355" s="13">
        <v>41899</v>
      </c>
      <c r="G2355" s="14">
        <v>-75921</v>
      </c>
    </row>
    <row r="2356" spans="1:7" x14ac:dyDescent="0.25">
      <c r="A2356" s="1"/>
      <c r="B2356" s="10" t="s">
        <v>4259</v>
      </c>
      <c r="C2356" s="11" t="s">
        <v>4260</v>
      </c>
      <c r="D2356" s="11" t="s">
        <v>4261</v>
      </c>
      <c r="E2356" s="12" t="s">
        <v>16459</v>
      </c>
      <c r="F2356" s="13">
        <v>41899</v>
      </c>
      <c r="G2356" s="14">
        <v>-65869</v>
      </c>
    </row>
    <row r="2357" spans="1:7" ht="25.5" x14ac:dyDescent="0.25">
      <c r="A2357" s="1"/>
      <c r="B2357" s="10" t="s">
        <v>815</v>
      </c>
      <c r="C2357" s="11" t="s">
        <v>816</v>
      </c>
      <c r="D2357" s="11"/>
      <c r="E2357" s="12" t="s">
        <v>4264</v>
      </c>
      <c r="F2357" s="13">
        <v>41899</v>
      </c>
      <c r="G2357" s="14">
        <v>-4551.8</v>
      </c>
    </row>
    <row r="2358" spans="1:7" ht="25.5" x14ac:dyDescent="0.25">
      <c r="A2358" s="1"/>
      <c r="B2358" s="10" t="s">
        <v>815</v>
      </c>
      <c r="C2358" s="11" t="s">
        <v>816</v>
      </c>
      <c r="D2358" s="11"/>
      <c r="E2358" s="12" t="s">
        <v>4263</v>
      </c>
      <c r="F2358" s="13">
        <v>41899</v>
      </c>
      <c r="G2358" s="14">
        <v>-4297.24</v>
      </c>
    </row>
    <row r="2359" spans="1:7" ht="25.5" x14ac:dyDescent="0.25">
      <c r="A2359" s="1"/>
      <c r="B2359" s="10" t="s">
        <v>815</v>
      </c>
      <c r="C2359" s="11" t="s">
        <v>816</v>
      </c>
      <c r="D2359" s="11"/>
      <c r="E2359" s="12" t="s">
        <v>4265</v>
      </c>
      <c r="F2359" s="13">
        <v>41899</v>
      </c>
      <c r="G2359" s="14">
        <v>-1124.8</v>
      </c>
    </row>
    <row r="2360" spans="1:7" ht="25.5" x14ac:dyDescent="0.25">
      <c r="A2360" s="1"/>
      <c r="B2360" s="10" t="s">
        <v>815</v>
      </c>
      <c r="C2360" s="11" t="s">
        <v>816</v>
      </c>
      <c r="D2360" s="11"/>
      <c r="E2360" s="12" t="s">
        <v>4266</v>
      </c>
      <c r="F2360" s="13">
        <v>41899</v>
      </c>
      <c r="G2360" s="14">
        <v>-1061.9000000000001</v>
      </c>
    </row>
    <row r="2361" spans="1:7" x14ac:dyDescent="0.25">
      <c r="A2361" s="1"/>
      <c r="B2361" s="10" t="s">
        <v>4267</v>
      </c>
      <c r="C2361" s="11"/>
      <c r="D2361" s="11" t="s">
        <v>4268</v>
      </c>
      <c r="E2361" s="12" t="s">
        <v>1960</v>
      </c>
      <c r="F2361" s="13">
        <v>41905</v>
      </c>
      <c r="G2361" s="14">
        <v>-33000.089999999997</v>
      </c>
    </row>
    <row r="2362" spans="1:7" x14ac:dyDescent="0.25">
      <c r="A2362" s="1"/>
      <c r="B2362" s="10" t="s">
        <v>4269</v>
      </c>
      <c r="C2362" s="11"/>
      <c r="D2362" s="11" t="s">
        <v>4270</v>
      </c>
      <c r="E2362" s="12" t="s">
        <v>1960</v>
      </c>
      <c r="F2362" s="13">
        <v>41905</v>
      </c>
      <c r="G2362" s="14">
        <v>-21257.06</v>
      </c>
    </row>
    <row r="2363" spans="1:7" ht="25.5" x14ac:dyDescent="0.25">
      <c r="A2363" s="1"/>
      <c r="B2363" s="15" t="s">
        <v>4271</v>
      </c>
      <c r="C2363" s="16"/>
      <c r="D2363" s="16" t="s">
        <v>4272</v>
      </c>
      <c r="E2363" s="18" t="s">
        <v>19457</v>
      </c>
      <c r="F2363" s="17">
        <v>41905</v>
      </c>
      <c r="G2363" s="14">
        <v>-2204616.61</v>
      </c>
    </row>
    <row r="2364" spans="1:7" ht="25.5" x14ac:dyDescent="0.25">
      <c r="A2364" s="1"/>
      <c r="B2364" s="10" t="s">
        <v>4273</v>
      </c>
      <c r="C2364" s="11"/>
      <c r="D2364" s="11" t="s">
        <v>4274</v>
      </c>
      <c r="E2364" s="12" t="s">
        <v>1804</v>
      </c>
      <c r="F2364" s="13">
        <v>41905</v>
      </c>
      <c r="G2364" s="14">
        <v>-1000299.84</v>
      </c>
    </row>
    <row r="2365" spans="1:7" x14ac:dyDescent="0.25">
      <c r="A2365" s="1"/>
      <c r="B2365" s="15" t="s">
        <v>1963</v>
      </c>
      <c r="C2365" s="16"/>
      <c r="D2365" s="16" t="s">
        <v>4278</v>
      </c>
      <c r="E2365" s="18" t="s">
        <v>16770</v>
      </c>
      <c r="F2365" s="17">
        <v>41907</v>
      </c>
      <c r="G2365" s="14">
        <v>-1770</v>
      </c>
    </row>
    <row r="2366" spans="1:7" ht="25.5" x14ac:dyDescent="0.25">
      <c r="A2366" s="1"/>
      <c r="B2366" s="10" t="s">
        <v>4276</v>
      </c>
      <c r="C2366" s="11"/>
      <c r="D2366" s="11" t="s">
        <v>2784</v>
      </c>
      <c r="E2366" s="12" t="s">
        <v>18931</v>
      </c>
      <c r="F2366" s="13">
        <v>41907</v>
      </c>
      <c r="G2366" s="14">
        <v>-336300</v>
      </c>
    </row>
    <row r="2367" spans="1:7" ht="25.5" x14ac:dyDescent="0.25">
      <c r="A2367" s="1"/>
      <c r="B2367" s="10" t="s">
        <v>4083</v>
      </c>
      <c r="C2367" s="11" t="s">
        <v>4084</v>
      </c>
      <c r="D2367" s="11" t="s">
        <v>4279</v>
      </c>
      <c r="E2367" s="12" t="s">
        <v>19279</v>
      </c>
      <c r="F2367" s="13">
        <v>41907</v>
      </c>
      <c r="G2367" s="14">
        <v>-20000</v>
      </c>
    </row>
    <row r="2368" spans="1:7" x14ac:dyDescent="0.25">
      <c r="A2368" s="1"/>
      <c r="B2368" s="10" t="s">
        <v>4228</v>
      </c>
      <c r="C2368" s="11"/>
      <c r="D2368" s="11" t="s">
        <v>4280</v>
      </c>
      <c r="E2368" s="12" t="s">
        <v>16551</v>
      </c>
      <c r="F2368" s="13">
        <v>41908</v>
      </c>
      <c r="G2368" s="14">
        <v>-35400</v>
      </c>
    </row>
    <row r="2369" spans="1:7" x14ac:dyDescent="0.25">
      <c r="A2369" s="1"/>
      <c r="B2369" s="15" t="s">
        <v>1621</v>
      </c>
      <c r="C2369" s="16" t="s">
        <v>1622</v>
      </c>
      <c r="D2369" s="16" t="s">
        <v>4281</v>
      </c>
      <c r="E2369" s="18" t="s">
        <v>17229</v>
      </c>
      <c r="F2369" s="17">
        <v>41911</v>
      </c>
      <c r="G2369" s="14">
        <v>-41049.620000000003</v>
      </c>
    </row>
    <row r="2370" spans="1:7" x14ac:dyDescent="0.25">
      <c r="A2370" s="1"/>
      <c r="B2370" s="10" t="s">
        <v>1621</v>
      </c>
      <c r="C2370" s="11" t="s">
        <v>1622</v>
      </c>
      <c r="D2370" s="11" t="s">
        <v>4284</v>
      </c>
      <c r="E2370" s="12" t="s">
        <v>17229</v>
      </c>
      <c r="F2370" s="13">
        <v>41911</v>
      </c>
      <c r="G2370" s="14">
        <v>-38564.699999999997</v>
      </c>
    </row>
    <row r="2371" spans="1:7" x14ac:dyDescent="0.25">
      <c r="A2371" s="1"/>
      <c r="B2371" s="10" t="s">
        <v>1621</v>
      </c>
      <c r="C2371" s="11" t="s">
        <v>1622</v>
      </c>
      <c r="D2371" s="11" t="s">
        <v>4286</v>
      </c>
      <c r="E2371" s="12" t="s">
        <v>17229</v>
      </c>
      <c r="F2371" s="13">
        <v>41911</v>
      </c>
      <c r="G2371" s="14">
        <v>-38564.699999999997</v>
      </c>
    </row>
    <row r="2372" spans="1:7" x14ac:dyDescent="0.25">
      <c r="A2372" s="1"/>
      <c r="B2372" s="10" t="s">
        <v>1621</v>
      </c>
      <c r="C2372" s="11" t="s">
        <v>1622</v>
      </c>
      <c r="D2372" s="11" t="s">
        <v>4288</v>
      </c>
      <c r="E2372" s="12" t="s">
        <v>17229</v>
      </c>
      <c r="F2372" s="13">
        <v>41911</v>
      </c>
      <c r="G2372" s="14">
        <v>-38564.699999999997</v>
      </c>
    </row>
    <row r="2373" spans="1:7" x14ac:dyDescent="0.25">
      <c r="A2373" s="1"/>
      <c r="B2373" s="10" t="s">
        <v>1621</v>
      </c>
      <c r="C2373" s="11" t="s">
        <v>1622</v>
      </c>
      <c r="D2373" s="11" t="s">
        <v>4289</v>
      </c>
      <c r="E2373" s="12" t="s">
        <v>17229</v>
      </c>
      <c r="F2373" s="13">
        <v>41911</v>
      </c>
      <c r="G2373" s="14">
        <v>-38564.699999999997</v>
      </c>
    </row>
    <row r="2374" spans="1:7" x14ac:dyDescent="0.25">
      <c r="A2374" s="1"/>
      <c r="B2374" s="10" t="s">
        <v>1621</v>
      </c>
      <c r="C2374" s="11" t="s">
        <v>1622</v>
      </c>
      <c r="D2374" s="11" t="s">
        <v>4290</v>
      </c>
      <c r="E2374" s="12" t="s">
        <v>17229</v>
      </c>
      <c r="F2374" s="13">
        <v>41911</v>
      </c>
      <c r="G2374" s="14">
        <v>-38564.699999999997</v>
      </c>
    </row>
    <row r="2375" spans="1:7" x14ac:dyDescent="0.25">
      <c r="A2375" s="1"/>
      <c r="B2375" s="10" t="s">
        <v>1621</v>
      </c>
      <c r="C2375" s="11" t="s">
        <v>1622</v>
      </c>
      <c r="D2375" s="11" t="s">
        <v>4291</v>
      </c>
      <c r="E2375" s="12" t="s">
        <v>17229</v>
      </c>
      <c r="F2375" s="13">
        <v>41911</v>
      </c>
      <c r="G2375" s="14">
        <v>-38564.699999999997</v>
      </c>
    </row>
    <row r="2376" spans="1:7" x14ac:dyDescent="0.25">
      <c r="A2376" s="1"/>
      <c r="B2376" s="10" t="s">
        <v>1621</v>
      </c>
      <c r="C2376" s="11" t="s">
        <v>1622</v>
      </c>
      <c r="D2376" s="11" t="s">
        <v>4292</v>
      </c>
      <c r="E2376" s="12" t="s">
        <v>17229</v>
      </c>
      <c r="F2376" s="13">
        <v>41911</v>
      </c>
      <c r="G2376" s="14">
        <v>-38564.699999999997</v>
      </c>
    </row>
    <row r="2377" spans="1:7" x14ac:dyDescent="0.25">
      <c r="A2377" s="1"/>
      <c r="B2377" s="10" t="s">
        <v>1621</v>
      </c>
      <c r="C2377" s="11" t="s">
        <v>1622</v>
      </c>
      <c r="D2377" s="11" t="s">
        <v>4293</v>
      </c>
      <c r="E2377" s="12" t="s">
        <v>17229</v>
      </c>
      <c r="F2377" s="13">
        <v>41911</v>
      </c>
      <c r="G2377" s="14">
        <v>-38564.699999999997</v>
      </c>
    </row>
    <row r="2378" spans="1:7" x14ac:dyDescent="0.25">
      <c r="A2378" s="1"/>
      <c r="B2378" s="10" t="s">
        <v>1621</v>
      </c>
      <c r="C2378" s="11" t="s">
        <v>1622</v>
      </c>
      <c r="D2378" s="11" t="s">
        <v>4294</v>
      </c>
      <c r="E2378" s="12" t="s">
        <v>17229</v>
      </c>
      <c r="F2378" s="13">
        <v>41911</v>
      </c>
      <c r="G2378" s="14">
        <v>-38564.699999999997</v>
      </c>
    </row>
    <row r="2379" spans="1:7" x14ac:dyDescent="0.25">
      <c r="A2379" s="1"/>
      <c r="B2379" s="10" t="s">
        <v>1621</v>
      </c>
      <c r="C2379" s="11" t="s">
        <v>1622</v>
      </c>
      <c r="D2379" s="11" t="s">
        <v>4282</v>
      </c>
      <c r="E2379" s="12" t="s">
        <v>17229</v>
      </c>
      <c r="F2379" s="13">
        <v>41911</v>
      </c>
      <c r="G2379" s="14">
        <v>-35598.54</v>
      </c>
    </row>
    <row r="2380" spans="1:7" x14ac:dyDescent="0.25">
      <c r="A2380" s="1"/>
      <c r="B2380" s="10" t="s">
        <v>1621</v>
      </c>
      <c r="C2380" s="11" t="s">
        <v>1622</v>
      </c>
      <c r="D2380" s="11" t="s">
        <v>4283</v>
      </c>
      <c r="E2380" s="12" t="s">
        <v>17229</v>
      </c>
      <c r="F2380" s="13">
        <v>41911</v>
      </c>
      <c r="G2380" s="14">
        <v>-35598.54</v>
      </c>
    </row>
    <row r="2381" spans="1:7" x14ac:dyDescent="0.25">
      <c r="A2381" s="1"/>
      <c r="B2381" s="10" t="s">
        <v>1621</v>
      </c>
      <c r="C2381" s="11" t="s">
        <v>1622</v>
      </c>
      <c r="D2381" s="11" t="s">
        <v>4287</v>
      </c>
      <c r="E2381" s="12" t="s">
        <v>17229</v>
      </c>
      <c r="F2381" s="13">
        <v>41911</v>
      </c>
      <c r="G2381" s="14">
        <v>-35598.54</v>
      </c>
    </row>
    <row r="2382" spans="1:7" x14ac:dyDescent="0.25">
      <c r="A2382" s="1"/>
      <c r="B2382" s="15" t="s">
        <v>1621</v>
      </c>
      <c r="C2382" s="16" t="s">
        <v>1622</v>
      </c>
      <c r="D2382" s="16" t="s">
        <v>4285</v>
      </c>
      <c r="E2382" s="18" t="s">
        <v>17229</v>
      </c>
      <c r="F2382" s="17">
        <v>41911</v>
      </c>
      <c r="G2382" s="14">
        <v>-29665.19</v>
      </c>
    </row>
    <row r="2383" spans="1:7" x14ac:dyDescent="0.25">
      <c r="A2383" s="1"/>
      <c r="B2383" s="10" t="s">
        <v>1621</v>
      </c>
      <c r="C2383" s="11" t="s">
        <v>1622</v>
      </c>
      <c r="D2383" s="11" t="s">
        <v>4295</v>
      </c>
      <c r="E2383" s="12" t="s">
        <v>17229</v>
      </c>
      <c r="F2383" s="13">
        <v>41911</v>
      </c>
      <c r="G2383" s="14">
        <v>-9381.26</v>
      </c>
    </row>
    <row r="2384" spans="1:7" x14ac:dyDescent="0.25">
      <c r="A2384" s="1"/>
      <c r="B2384" s="10" t="s">
        <v>4296</v>
      </c>
      <c r="C2384" s="11"/>
      <c r="D2384" s="11" t="s">
        <v>4297</v>
      </c>
      <c r="E2384" s="12" t="s">
        <v>19489</v>
      </c>
      <c r="F2384" s="13">
        <v>41913</v>
      </c>
      <c r="G2384" s="14">
        <v>-53100</v>
      </c>
    </row>
    <row r="2385" spans="1:7" x14ac:dyDescent="0.25">
      <c r="A2385" s="1"/>
      <c r="B2385" s="10" t="s">
        <v>1760</v>
      </c>
      <c r="C2385" s="11" t="s">
        <v>1761</v>
      </c>
      <c r="D2385" s="11" t="s">
        <v>4298</v>
      </c>
      <c r="E2385" s="12" t="s">
        <v>20145</v>
      </c>
      <c r="F2385" s="13">
        <v>41913</v>
      </c>
      <c r="G2385" s="14">
        <v>-512816.47</v>
      </c>
    </row>
    <row r="2386" spans="1:7" x14ac:dyDescent="0.25">
      <c r="A2386" s="1"/>
      <c r="B2386" s="10" t="s">
        <v>4299</v>
      </c>
      <c r="C2386" s="11" t="s">
        <v>4300</v>
      </c>
      <c r="D2386" s="11" t="s">
        <v>4301</v>
      </c>
      <c r="E2386" s="12" t="s">
        <v>20197</v>
      </c>
      <c r="F2386" s="13">
        <v>41913</v>
      </c>
      <c r="G2386" s="14">
        <v>-315357.23</v>
      </c>
    </row>
    <row r="2387" spans="1:7" x14ac:dyDescent="0.25">
      <c r="A2387" s="1"/>
      <c r="B2387" s="10" t="s">
        <v>4302</v>
      </c>
      <c r="C2387" s="11"/>
      <c r="D2387" s="11" t="s">
        <v>4303</v>
      </c>
      <c r="E2387" s="12" t="s">
        <v>19556</v>
      </c>
      <c r="F2387" s="13">
        <v>41914</v>
      </c>
      <c r="G2387" s="14">
        <v>-132160</v>
      </c>
    </row>
    <row r="2388" spans="1:7" x14ac:dyDescent="0.25">
      <c r="A2388" s="1"/>
      <c r="B2388" s="10" t="s">
        <v>855</v>
      </c>
      <c r="C2388" s="11" t="s">
        <v>856</v>
      </c>
      <c r="D2388" s="11" t="s">
        <v>4305</v>
      </c>
      <c r="E2388" s="12" t="s">
        <v>19088</v>
      </c>
      <c r="F2388" s="13">
        <v>41918</v>
      </c>
      <c r="G2388" s="14">
        <v>-104399.91</v>
      </c>
    </row>
    <row r="2389" spans="1:7" x14ac:dyDescent="0.25">
      <c r="A2389" s="1"/>
      <c r="B2389" s="15" t="s">
        <v>4033</v>
      </c>
      <c r="C2389" s="16" t="s">
        <v>4034</v>
      </c>
      <c r="D2389" s="16" t="s">
        <v>4306</v>
      </c>
      <c r="E2389" s="18" t="s">
        <v>19126</v>
      </c>
      <c r="F2389" s="17">
        <v>41918</v>
      </c>
      <c r="G2389" s="14">
        <v>-14160</v>
      </c>
    </row>
    <row r="2390" spans="1:7" x14ac:dyDescent="0.25">
      <c r="A2390" s="1"/>
      <c r="B2390" s="10" t="s">
        <v>4033</v>
      </c>
      <c r="C2390" s="11" t="s">
        <v>4034</v>
      </c>
      <c r="D2390" s="11" t="s">
        <v>4308</v>
      </c>
      <c r="E2390" s="12" t="s">
        <v>19126</v>
      </c>
      <c r="F2390" s="13">
        <v>41918</v>
      </c>
      <c r="G2390" s="14">
        <v>-14160</v>
      </c>
    </row>
    <row r="2391" spans="1:7" x14ac:dyDescent="0.25">
      <c r="A2391" s="1"/>
      <c r="B2391" s="10" t="s">
        <v>4033</v>
      </c>
      <c r="C2391" s="11" t="s">
        <v>4034</v>
      </c>
      <c r="D2391" s="11" t="s">
        <v>4307</v>
      </c>
      <c r="E2391" s="12" t="s">
        <v>19126</v>
      </c>
      <c r="F2391" s="13">
        <v>41918</v>
      </c>
      <c r="G2391" s="14">
        <v>-7080</v>
      </c>
    </row>
    <row r="2392" spans="1:7" x14ac:dyDescent="0.25">
      <c r="A2392" s="1"/>
      <c r="B2392" s="10" t="s">
        <v>4057</v>
      </c>
      <c r="C2392" s="11"/>
      <c r="D2392" s="11" t="s">
        <v>4313</v>
      </c>
      <c r="E2392" s="12" t="s">
        <v>19554</v>
      </c>
      <c r="F2392" s="13">
        <v>41919</v>
      </c>
      <c r="G2392" s="14">
        <v>-150000</v>
      </c>
    </row>
    <row r="2393" spans="1:7" x14ac:dyDescent="0.25">
      <c r="A2393" s="1"/>
      <c r="B2393" s="10" t="s">
        <v>4244</v>
      </c>
      <c r="C2393" s="11"/>
      <c r="D2393" s="11" t="s">
        <v>4314</v>
      </c>
      <c r="E2393" s="12" t="s">
        <v>19846</v>
      </c>
      <c r="F2393" s="13">
        <v>41919</v>
      </c>
      <c r="G2393" s="14">
        <v>-35000</v>
      </c>
    </row>
    <row r="2394" spans="1:7" x14ac:dyDescent="0.25">
      <c r="A2394" s="1"/>
      <c r="B2394" s="10" t="s">
        <v>4120</v>
      </c>
      <c r="C2394" s="11" t="s">
        <v>4121</v>
      </c>
      <c r="D2394" s="11" t="s">
        <v>4309</v>
      </c>
      <c r="E2394" s="12" t="s">
        <v>17180</v>
      </c>
      <c r="F2394" s="13">
        <v>41919</v>
      </c>
      <c r="G2394" s="14">
        <v>-255000</v>
      </c>
    </row>
    <row r="2395" spans="1:7" x14ac:dyDescent="0.25">
      <c r="A2395" s="1"/>
      <c r="B2395" s="15" t="s">
        <v>4310</v>
      </c>
      <c r="C2395" s="16" t="s">
        <v>4311</v>
      </c>
      <c r="D2395" s="16" t="s">
        <v>4312</v>
      </c>
      <c r="E2395" s="18" t="s">
        <v>18095</v>
      </c>
      <c r="F2395" s="17">
        <v>41919</v>
      </c>
      <c r="G2395" s="14">
        <v>-35400</v>
      </c>
    </row>
    <row r="2396" spans="1:7" x14ac:dyDescent="0.25">
      <c r="A2396" s="1"/>
      <c r="B2396" s="15" t="s">
        <v>4327</v>
      </c>
      <c r="C2396" s="16"/>
      <c r="D2396" s="16" t="s">
        <v>4328</v>
      </c>
      <c r="E2396" s="18" t="s">
        <v>19504</v>
      </c>
      <c r="F2396" s="17">
        <v>41920</v>
      </c>
      <c r="G2396" s="14">
        <v>-65000</v>
      </c>
    </row>
    <row r="2397" spans="1:7" x14ac:dyDescent="0.25">
      <c r="A2397" s="1"/>
      <c r="B2397" s="10" t="s">
        <v>1621</v>
      </c>
      <c r="C2397" s="11" t="s">
        <v>1622</v>
      </c>
      <c r="D2397" s="11" t="s">
        <v>4318</v>
      </c>
      <c r="E2397" s="12" t="s">
        <v>17230</v>
      </c>
      <c r="F2397" s="13">
        <v>41920</v>
      </c>
      <c r="G2397" s="14">
        <v>-11438.91</v>
      </c>
    </row>
    <row r="2398" spans="1:7" x14ac:dyDescent="0.25">
      <c r="A2398" s="1"/>
      <c r="B2398" s="10" t="s">
        <v>1621</v>
      </c>
      <c r="C2398" s="11" t="s">
        <v>1622</v>
      </c>
      <c r="D2398" s="11" t="s">
        <v>4324</v>
      </c>
      <c r="E2398" s="12" t="s">
        <v>17230</v>
      </c>
      <c r="F2398" s="13">
        <v>41920</v>
      </c>
      <c r="G2398" s="14">
        <v>-9900.34</v>
      </c>
    </row>
    <row r="2399" spans="1:7" x14ac:dyDescent="0.25">
      <c r="A2399" s="1"/>
      <c r="B2399" s="15" t="s">
        <v>1621</v>
      </c>
      <c r="C2399" s="16" t="s">
        <v>1622</v>
      </c>
      <c r="D2399" s="16" t="s">
        <v>4322</v>
      </c>
      <c r="E2399" s="18" t="s">
        <v>17230</v>
      </c>
      <c r="F2399" s="17">
        <v>41920</v>
      </c>
      <c r="G2399" s="14">
        <v>-9421.6200000000008</v>
      </c>
    </row>
    <row r="2400" spans="1:7" x14ac:dyDescent="0.25">
      <c r="A2400" s="1"/>
      <c r="B2400" s="10" t="s">
        <v>1621</v>
      </c>
      <c r="C2400" s="11" t="s">
        <v>1622</v>
      </c>
      <c r="D2400" s="11" t="s">
        <v>4319</v>
      </c>
      <c r="E2400" s="12" t="s">
        <v>17230</v>
      </c>
      <c r="F2400" s="13">
        <v>41920</v>
      </c>
      <c r="G2400" s="14">
        <v>-4950.17</v>
      </c>
    </row>
    <row r="2401" spans="1:7" x14ac:dyDescent="0.25">
      <c r="A2401" s="1"/>
      <c r="B2401" s="10" t="s">
        <v>1621</v>
      </c>
      <c r="C2401" s="11" t="s">
        <v>1622</v>
      </c>
      <c r="D2401" s="11" t="s">
        <v>4325</v>
      </c>
      <c r="E2401" s="12" t="s">
        <v>17230</v>
      </c>
      <c r="F2401" s="13">
        <v>41920</v>
      </c>
      <c r="G2401" s="14">
        <v>-4950.17</v>
      </c>
    </row>
    <row r="2402" spans="1:7" x14ac:dyDescent="0.25">
      <c r="A2402" s="1"/>
      <c r="B2402" s="10" t="s">
        <v>1621</v>
      </c>
      <c r="C2402" s="11" t="s">
        <v>1622</v>
      </c>
      <c r="D2402" s="11" t="s">
        <v>4320</v>
      </c>
      <c r="E2402" s="12" t="s">
        <v>17230</v>
      </c>
      <c r="F2402" s="13">
        <v>41920</v>
      </c>
      <c r="G2402" s="14">
        <v>-4033.58</v>
      </c>
    </row>
    <row r="2403" spans="1:7" x14ac:dyDescent="0.25">
      <c r="A2403" s="1"/>
      <c r="B2403" s="10" t="s">
        <v>1621</v>
      </c>
      <c r="C2403" s="11" t="s">
        <v>1622</v>
      </c>
      <c r="D2403" s="11" t="s">
        <v>4321</v>
      </c>
      <c r="E2403" s="12" t="s">
        <v>17230</v>
      </c>
      <c r="F2403" s="13">
        <v>41920</v>
      </c>
      <c r="G2403" s="14">
        <v>-3783.88</v>
      </c>
    </row>
    <row r="2404" spans="1:7" x14ac:dyDescent="0.25">
      <c r="A2404" s="1"/>
      <c r="B2404" s="10" t="s">
        <v>1621</v>
      </c>
      <c r="C2404" s="11" t="s">
        <v>1622</v>
      </c>
      <c r="D2404" s="11" t="s">
        <v>4317</v>
      </c>
      <c r="E2404" s="12" t="s">
        <v>17230</v>
      </c>
      <c r="F2404" s="13">
        <v>41920</v>
      </c>
      <c r="G2404" s="14">
        <v>-2442.0500000000002</v>
      </c>
    </row>
    <row r="2405" spans="1:7" x14ac:dyDescent="0.25">
      <c r="A2405" s="1"/>
      <c r="B2405" s="10" t="s">
        <v>1621</v>
      </c>
      <c r="C2405" s="11" t="s">
        <v>1622</v>
      </c>
      <c r="D2405" s="16" t="s">
        <v>4323</v>
      </c>
      <c r="E2405" s="12" t="s">
        <v>17230</v>
      </c>
      <c r="F2405" s="13">
        <v>41920</v>
      </c>
      <c r="G2405" s="14">
        <v>-2442.0500000000002</v>
      </c>
    </row>
    <row r="2406" spans="1:7" x14ac:dyDescent="0.25">
      <c r="A2406" s="1"/>
      <c r="B2406" s="10" t="s">
        <v>1621</v>
      </c>
      <c r="C2406" s="11" t="s">
        <v>1622</v>
      </c>
      <c r="D2406" s="11" t="s">
        <v>4315</v>
      </c>
      <c r="E2406" s="12" t="s">
        <v>17230</v>
      </c>
      <c r="F2406" s="13">
        <v>41920</v>
      </c>
      <c r="G2406" s="14">
        <v>-1375.14</v>
      </c>
    </row>
    <row r="2407" spans="1:7" x14ac:dyDescent="0.25">
      <c r="A2407" s="1"/>
      <c r="B2407" s="10" t="s">
        <v>1621</v>
      </c>
      <c r="C2407" s="11" t="s">
        <v>1622</v>
      </c>
      <c r="D2407" s="11" t="s">
        <v>4326</v>
      </c>
      <c r="E2407" s="12" t="s">
        <v>17230</v>
      </c>
      <c r="F2407" s="13">
        <v>41920</v>
      </c>
      <c r="G2407" s="14">
        <v>-1347.89</v>
      </c>
    </row>
    <row r="2408" spans="1:7" x14ac:dyDescent="0.25">
      <c r="A2408" s="1"/>
      <c r="B2408" s="10" t="s">
        <v>1621</v>
      </c>
      <c r="C2408" s="11" t="s">
        <v>1622</v>
      </c>
      <c r="D2408" s="11" t="s">
        <v>4316</v>
      </c>
      <c r="E2408" s="12" t="s">
        <v>17230</v>
      </c>
      <c r="F2408" s="13">
        <v>41920</v>
      </c>
      <c r="G2408" s="14">
        <v>-220.39</v>
      </c>
    </row>
    <row r="2409" spans="1:7" x14ac:dyDescent="0.25">
      <c r="A2409" s="1"/>
      <c r="B2409" s="10" t="s">
        <v>4329</v>
      </c>
      <c r="C2409" s="11"/>
      <c r="D2409" s="16" t="s">
        <v>3854</v>
      </c>
      <c r="E2409" s="12" t="s">
        <v>18808</v>
      </c>
      <c r="F2409" s="13">
        <v>41921</v>
      </c>
      <c r="G2409" s="14">
        <v>-29500</v>
      </c>
    </row>
    <row r="2410" spans="1:7" x14ac:dyDescent="0.25">
      <c r="A2410" s="1"/>
      <c r="B2410" s="10" t="s">
        <v>4330</v>
      </c>
      <c r="C2410" s="11"/>
      <c r="D2410" s="11" t="s">
        <v>4331</v>
      </c>
      <c r="E2410" s="12" t="s">
        <v>19490</v>
      </c>
      <c r="F2410" s="13">
        <v>41921</v>
      </c>
      <c r="G2410" s="14">
        <v>-10962000</v>
      </c>
    </row>
    <row r="2411" spans="1:7" x14ac:dyDescent="0.25">
      <c r="A2411" s="1"/>
      <c r="B2411" s="10" t="s">
        <v>2244</v>
      </c>
      <c r="C2411" s="11"/>
      <c r="D2411" s="11" t="s">
        <v>4332</v>
      </c>
      <c r="E2411" s="12" t="s">
        <v>16859</v>
      </c>
      <c r="F2411" s="13">
        <v>41922</v>
      </c>
      <c r="G2411" s="14">
        <v>-23600</v>
      </c>
    </row>
    <row r="2412" spans="1:7" x14ac:dyDescent="0.25">
      <c r="A2412" s="1"/>
      <c r="B2412" s="10" t="s">
        <v>4333</v>
      </c>
      <c r="C2412" s="11"/>
      <c r="D2412" s="11" t="s">
        <v>4334</v>
      </c>
      <c r="E2412" s="12" t="s">
        <v>16887</v>
      </c>
      <c r="F2412" s="13">
        <v>41922</v>
      </c>
      <c r="G2412" s="14">
        <v>-23600</v>
      </c>
    </row>
    <row r="2413" spans="1:7" ht="25.5" x14ac:dyDescent="0.25">
      <c r="A2413" s="1"/>
      <c r="B2413" s="10" t="s">
        <v>1100</v>
      </c>
      <c r="C2413" s="11"/>
      <c r="D2413" s="16" t="s">
        <v>4335</v>
      </c>
      <c r="E2413" s="12" t="s">
        <v>4336</v>
      </c>
      <c r="F2413" s="13">
        <v>41925</v>
      </c>
      <c r="G2413" s="14">
        <v>-43200</v>
      </c>
    </row>
    <row r="2414" spans="1:7" x14ac:dyDescent="0.25">
      <c r="A2414" s="1"/>
      <c r="B2414" s="10" t="s">
        <v>1382</v>
      </c>
      <c r="C2414" s="11"/>
      <c r="D2414" s="16" t="s">
        <v>4337</v>
      </c>
      <c r="E2414" s="12" t="s">
        <v>4338</v>
      </c>
      <c r="F2414" s="13">
        <v>41925</v>
      </c>
      <c r="G2414" s="14">
        <v>-16000</v>
      </c>
    </row>
    <row r="2415" spans="1:7" x14ac:dyDescent="0.25">
      <c r="A2415" s="1"/>
      <c r="B2415" s="10" t="s">
        <v>4339</v>
      </c>
      <c r="C2415" s="11" t="s">
        <v>4340</v>
      </c>
      <c r="D2415" s="11" t="s">
        <v>4341</v>
      </c>
      <c r="E2415" s="12" t="s">
        <v>17742</v>
      </c>
      <c r="F2415" s="13">
        <v>41926</v>
      </c>
      <c r="G2415" s="14">
        <v>-162503.75</v>
      </c>
    </row>
    <row r="2416" spans="1:7" x14ac:dyDescent="0.25">
      <c r="A2416" s="1"/>
      <c r="B2416" s="10" t="s">
        <v>4342</v>
      </c>
      <c r="C2416" s="11"/>
      <c r="D2416" s="11" t="s">
        <v>4343</v>
      </c>
      <c r="E2416" s="12" t="s">
        <v>19374</v>
      </c>
      <c r="F2416" s="13">
        <v>41927</v>
      </c>
      <c r="G2416" s="14">
        <v>-5106086.03</v>
      </c>
    </row>
    <row r="2417" spans="1:7" x14ac:dyDescent="0.25">
      <c r="A2417" s="1"/>
      <c r="B2417" s="15" t="s">
        <v>4344</v>
      </c>
      <c r="C2417" s="16"/>
      <c r="D2417" s="16" t="s">
        <v>4214</v>
      </c>
      <c r="E2417" s="18" t="s">
        <v>17042</v>
      </c>
      <c r="F2417" s="17">
        <v>41929</v>
      </c>
      <c r="G2417" s="14">
        <v>-70800</v>
      </c>
    </row>
    <row r="2418" spans="1:7" ht="25.5" x14ac:dyDescent="0.25">
      <c r="A2418" s="1"/>
      <c r="B2418" s="15" t="s">
        <v>4347</v>
      </c>
      <c r="C2418" s="16"/>
      <c r="D2418" s="16" t="s">
        <v>4348</v>
      </c>
      <c r="E2418" s="12" t="s">
        <v>4349</v>
      </c>
      <c r="F2418" s="17">
        <v>41929</v>
      </c>
      <c r="G2418" s="14">
        <v>-22669</v>
      </c>
    </row>
    <row r="2419" spans="1:7" ht="25.5" x14ac:dyDescent="0.25">
      <c r="A2419" s="1"/>
      <c r="B2419" s="10" t="s">
        <v>815</v>
      </c>
      <c r="C2419" s="11" t="s">
        <v>816</v>
      </c>
      <c r="D2419" s="11"/>
      <c r="E2419" s="12" t="s">
        <v>4346</v>
      </c>
      <c r="F2419" s="13">
        <v>41929</v>
      </c>
      <c r="G2419" s="14">
        <v>-1018.4</v>
      </c>
    </row>
    <row r="2420" spans="1:7" ht="25.5" x14ac:dyDescent="0.25">
      <c r="A2420" s="1"/>
      <c r="B2420" s="10" t="s">
        <v>815</v>
      </c>
      <c r="C2420" s="11" t="s">
        <v>816</v>
      </c>
      <c r="D2420" s="11"/>
      <c r="E2420" s="12" t="s">
        <v>4345</v>
      </c>
      <c r="F2420" s="13">
        <v>41929</v>
      </c>
      <c r="G2420" s="14">
        <v>-961.45</v>
      </c>
    </row>
    <row r="2421" spans="1:7" x14ac:dyDescent="0.25">
      <c r="A2421" s="1"/>
      <c r="B2421" s="10" t="s">
        <v>4350</v>
      </c>
      <c r="C2421" s="11"/>
      <c r="D2421" s="11" t="s">
        <v>4351</v>
      </c>
      <c r="E2421" s="12" t="s">
        <v>4352</v>
      </c>
      <c r="F2421" s="13">
        <v>41932</v>
      </c>
      <c r="G2421" s="14">
        <v>977915.87</v>
      </c>
    </row>
    <row r="2422" spans="1:7" x14ac:dyDescent="0.25">
      <c r="A2422" s="1"/>
      <c r="B2422" s="10" t="s">
        <v>4353</v>
      </c>
      <c r="C2422" s="11" t="s">
        <v>4354</v>
      </c>
      <c r="D2422" s="11" t="s">
        <v>4356</v>
      </c>
      <c r="E2422" s="12" t="s">
        <v>4355</v>
      </c>
      <c r="F2422" s="13">
        <v>41933</v>
      </c>
      <c r="G2422" s="14">
        <v>-8796310</v>
      </c>
    </row>
    <row r="2423" spans="1:7" x14ac:dyDescent="0.25">
      <c r="A2423" s="1"/>
      <c r="B2423" s="10" t="s">
        <v>4353</v>
      </c>
      <c r="C2423" s="11" t="s">
        <v>4354</v>
      </c>
      <c r="D2423" s="11" t="s">
        <v>3879</v>
      </c>
      <c r="E2423" s="12" t="s">
        <v>4355</v>
      </c>
      <c r="F2423" s="13">
        <v>41933</v>
      </c>
      <c r="G2423" s="14">
        <v>-7401786</v>
      </c>
    </row>
    <row r="2424" spans="1:7" x14ac:dyDescent="0.25">
      <c r="A2424" s="1"/>
      <c r="B2424" s="10" t="s">
        <v>4357</v>
      </c>
      <c r="C2424" s="11" t="s">
        <v>4358</v>
      </c>
      <c r="D2424" s="11" t="s">
        <v>4359</v>
      </c>
      <c r="E2424" s="12" t="s">
        <v>19293</v>
      </c>
      <c r="F2424" s="13">
        <v>41933</v>
      </c>
      <c r="G2424" s="14">
        <v>-500000</v>
      </c>
    </row>
    <row r="2425" spans="1:7" x14ac:dyDescent="0.25">
      <c r="A2425" s="1"/>
      <c r="B2425" s="10" t="s">
        <v>4360</v>
      </c>
      <c r="C2425" s="11" t="s">
        <v>4361</v>
      </c>
      <c r="D2425" s="11" t="s">
        <v>4362</v>
      </c>
      <c r="E2425" s="12" t="s">
        <v>20399</v>
      </c>
      <c r="F2425" s="13">
        <v>41933</v>
      </c>
      <c r="G2425" s="14">
        <v>-972320</v>
      </c>
    </row>
    <row r="2426" spans="1:7" x14ac:dyDescent="0.25">
      <c r="A2426" s="1"/>
      <c r="B2426" s="10" t="s">
        <v>4327</v>
      </c>
      <c r="C2426" s="11"/>
      <c r="D2426" s="16" t="s">
        <v>4365</v>
      </c>
      <c r="E2426" s="12" t="s">
        <v>19505</v>
      </c>
      <c r="F2426" s="13">
        <v>41934</v>
      </c>
      <c r="G2426" s="14">
        <v>-65000</v>
      </c>
    </row>
    <row r="2427" spans="1:7" ht="25.5" x14ac:dyDescent="0.25">
      <c r="A2427" s="1"/>
      <c r="B2427" s="10" t="s">
        <v>815</v>
      </c>
      <c r="C2427" s="11" t="s">
        <v>816</v>
      </c>
      <c r="D2427" s="11"/>
      <c r="E2427" s="12" t="s">
        <v>4364</v>
      </c>
      <c r="F2427" s="13">
        <v>41934</v>
      </c>
      <c r="G2427" s="14">
        <v>-4712</v>
      </c>
    </row>
    <row r="2428" spans="1:7" ht="25.5" x14ac:dyDescent="0.25">
      <c r="A2428" s="1"/>
      <c r="B2428" s="10" t="s">
        <v>815</v>
      </c>
      <c r="C2428" s="11" t="s">
        <v>816</v>
      </c>
      <c r="D2428" s="16"/>
      <c r="E2428" s="12" t="s">
        <v>4363</v>
      </c>
      <c r="F2428" s="13">
        <v>41934</v>
      </c>
      <c r="G2428" s="14">
        <v>-4448.5</v>
      </c>
    </row>
    <row r="2429" spans="1:7" x14ac:dyDescent="0.25">
      <c r="A2429" s="1"/>
      <c r="B2429" s="10" t="s">
        <v>4366</v>
      </c>
      <c r="C2429" s="11" t="s">
        <v>4367</v>
      </c>
      <c r="D2429" s="16" t="s">
        <v>4368</v>
      </c>
      <c r="E2429" s="12" t="s">
        <v>17855</v>
      </c>
      <c r="F2429" s="13">
        <v>41935</v>
      </c>
      <c r="G2429" s="14">
        <v>-3080</v>
      </c>
    </row>
    <row r="2430" spans="1:7" ht="25.5" x14ac:dyDescent="0.25">
      <c r="A2430" s="1"/>
      <c r="B2430" s="10" t="s">
        <v>4369</v>
      </c>
      <c r="C2430" s="11" t="s">
        <v>4370</v>
      </c>
      <c r="D2430" s="16" t="s">
        <v>4371</v>
      </c>
      <c r="E2430" s="12" t="s">
        <v>4372</v>
      </c>
      <c r="F2430" s="13">
        <v>41937</v>
      </c>
      <c r="G2430" s="14">
        <v>-10000</v>
      </c>
    </row>
    <row r="2431" spans="1:7" ht="25.5" x14ac:dyDescent="0.25">
      <c r="A2431" s="1"/>
      <c r="B2431" s="10" t="s">
        <v>4373</v>
      </c>
      <c r="C2431" s="11"/>
      <c r="D2431" s="11" t="s">
        <v>4374</v>
      </c>
      <c r="E2431" s="12" t="s">
        <v>4375</v>
      </c>
      <c r="F2431" s="13">
        <v>41939</v>
      </c>
      <c r="G2431" s="14">
        <v>-26227.99</v>
      </c>
    </row>
    <row r="2432" spans="1:7" ht="25.5" x14ac:dyDescent="0.25">
      <c r="A2432" s="1"/>
      <c r="B2432" s="10" t="s">
        <v>4381</v>
      </c>
      <c r="C2432" s="11"/>
      <c r="D2432" s="11" t="s">
        <v>4382</v>
      </c>
      <c r="E2432" s="12" t="s">
        <v>19417</v>
      </c>
      <c r="F2432" s="13">
        <v>41939</v>
      </c>
      <c r="G2432" s="14">
        <v>-323013.59999999998</v>
      </c>
    </row>
    <row r="2433" spans="1:7" x14ac:dyDescent="0.25">
      <c r="A2433" s="1"/>
      <c r="B2433" s="10" t="s">
        <v>3773</v>
      </c>
      <c r="C2433" s="11"/>
      <c r="D2433" s="11" t="s">
        <v>2784</v>
      </c>
      <c r="E2433" s="12" t="s">
        <v>19346</v>
      </c>
      <c r="F2433" s="13">
        <v>41939</v>
      </c>
      <c r="G2433" s="14">
        <v>-300000</v>
      </c>
    </row>
    <row r="2434" spans="1:7" x14ac:dyDescent="0.25">
      <c r="A2434" s="1"/>
      <c r="B2434" s="15" t="s">
        <v>4379</v>
      </c>
      <c r="C2434" s="16"/>
      <c r="D2434" s="16" t="s">
        <v>2784</v>
      </c>
      <c r="E2434" s="18" t="s">
        <v>19346</v>
      </c>
      <c r="F2434" s="17">
        <v>41939</v>
      </c>
      <c r="G2434" s="14">
        <v>-300000</v>
      </c>
    </row>
    <row r="2435" spans="1:7" ht="25.5" x14ac:dyDescent="0.25">
      <c r="A2435" s="1"/>
      <c r="B2435" s="10" t="s">
        <v>2534</v>
      </c>
      <c r="C2435" s="11" t="s">
        <v>2535</v>
      </c>
      <c r="D2435" s="11" t="s">
        <v>4376</v>
      </c>
      <c r="E2435" s="12" t="s">
        <v>4377</v>
      </c>
      <c r="F2435" s="13">
        <v>41939</v>
      </c>
      <c r="G2435" s="14">
        <v>-292.02999999999997</v>
      </c>
    </row>
    <row r="2436" spans="1:7" x14ac:dyDescent="0.25">
      <c r="A2436" s="1"/>
      <c r="B2436" s="10" t="s">
        <v>4379</v>
      </c>
      <c r="C2436" s="11"/>
      <c r="D2436" s="11" t="s">
        <v>4389</v>
      </c>
      <c r="E2436" s="12" t="s">
        <v>19376</v>
      </c>
      <c r="F2436" s="13">
        <v>41941</v>
      </c>
      <c r="G2436" s="14">
        <v>-300000</v>
      </c>
    </row>
    <row r="2437" spans="1:7" ht="25.5" x14ac:dyDescent="0.25">
      <c r="A2437" s="1"/>
      <c r="B2437" s="10" t="s">
        <v>1427</v>
      </c>
      <c r="C2437" s="11" t="s">
        <v>1428</v>
      </c>
      <c r="D2437" s="11" t="s">
        <v>4388</v>
      </c>
      <c r="E2437" s="12" t="s">
        <v>18792</v>
      </c>
      <c r="F2437" s="13">
        <v>41941</v>
      </c>
      <c r="G2437" s="14">
        <v>-4952800</v>
      </c>
    </row>
    <row r="2438" spans="1:7" x14ac:dyDescent="0.25">
      <c r="A2438" s="1"/>
      <c r="B2438" s="15" t="s">
        <v>1621</v>
      </c>
      <c r="C2438" s="16" t="s">
        <v>1622</v>
      </c>
      <c r="D2438" s="16" t="s">
        <v>4386</v>
      </c>
      <c r="E2438" s="18" t="s">
        <v>17234</v>
      </c>
      <c r="F2438" s="17">
        <v>41941</v>
      </c>
      <c r="G2438" s="14">
        <v>-274350</v>
      </c>
    </row>
    <row r="2439" spans="1:7" x14ac:dyDescent="0.25">
      <c r="A2439" s="1"/>
      <c r="B2439" s="15" t="s">
        <v>1621</v>
      </c>
      <c r="C2439" s="16" t="s">
        <v>1622</v>
      </c>
      <c r="D2439" s="16" t="s">
        <v>4387</v>
      </c>
      <c r="E2439" s="12" t="s">
        <v>17234</v>
      </c>
      <c r="F2439" s="17">
        <v>41941</v>
      </c>
      <c r="G2439" s="14">
        <v>-209568</v>
      </c>
    </row>
    <row r="2440" spans="1:7" x14ac:dyDescent="0.25">
      <c r="A2440" s="1"/>
      <c r="B2440" s="15" t="s">
        <v>1621</v>
      </c>
      <c r="C2440" s="16" t="s">
        <v>1622</v>
      </c>
      <c r="D2440" s="16" t="s">
        <v>4385</v>
      </c>
      <c r="E2440" s="18" t="s">
        <v>17234</v>
      </c>
      <c r="F2440" s="17">
        <v>41941</v>
      </c>
      <c r="G2440" s="14">
        <v>-76110</v>
      </c>
    </row>
    <row r="2441" spans="1:7" x14ac:dyDescent="0.25">
      <c r="A2441" s="1"/>
      <c r="B2441" s="10" t="s">
        <v>1621</v>
      </c>
      <c r="C2441" s="11" t="s">
        <v>1622</v>
      </c>
      <c r="D2441" s="11" t="s">
        <v>4384</v>
      </c>
      <c r="E2441" s="12" t="s">
        <v>17234</v>
      </c>
      <c r="F2441" s="13">
        <v>41941</v>
      </c>
      <c r="G2441" s="14">
        <v>-65490</v>
      </c>
    </row>
    <row r="2442" spans="1:7" x14ac:dyDescent="0.25">
      <c r="A2442" s="1"/>
      <c r="B2442" s="10" t="s">
        <v>4390</v>
      </c>
      <c r="C2442" s="11" t="s">
        <v>4391</v>
      </c>
      <c r="D2442" s="11" t="s">
        <v>2784</v>
      </c>
      <c r="E2442" s="12" t="s">
        <v>20233</v>
      </c>
      <c r="F2442" s="13">
        <v>41941</v>
      </c>
      <c r="G2442" s="14">
        <v>-553686.68999999994</v>
      </c>
    </row>
    <row r="2443" spans="1:7" x14ac:dyDescent="0.25">
      <c r="A2443" s="1"/>
      <c r="B2443" s="15" t="s">
        <v>4396</v>
      </c>
      <c r="C2443" s="16" t="s">
        <v>4397</v>
      </c>
      <c r="D2443" s="16" t="s">
        <v>4398</v>
      </c>
      <c r="E2443" s="18" t="s">
        <v>17725</v>
      </c>
      <c r="F2443" s="17">
        <v>41942</v>
      </c>
      <c r="G2443" s="14">
        <v>-1140342.06</v>
      </c>
    </row>
    <row r="2444" spans="1:7" x14ac:dyDescent="0.25">
      <c r="A2444" s="1"/>
      <c r="B2444" s="15" t="s">
        <v>1621</v>
      </c>
      <c r="C2444" s="16" t="s">
        <v>1622</v>
      </c>
      <c r="D2444" s="16" t="s">
        <v>4394</v>
      </c>
      <c r="E2444" s="18" t="s">
        <v>17234</v>
      </c>
      <c r="F2444" s="17">
        <v>41942</v>
      </c>
      <c r="G2444" s="14">
        <v>-815439</v>
      </c>
    </row>
    <row r="2445" spans="1:7" x14ac:dyDescent="0.25">
      <c r="A2445" s="1"/>
      <c r="B2445" s="10" t="s">
        <v>1621</v>
      </c>
      <c r="C2445" s="11" t="s">
        <v>1622</v>
      </c>
      <c r="D2445" s="11" t="s">
        <v>4393</v>
      </c>
      <c r="E2445" s="12" t="s">
        <v>17234</v>
      </c>
      <c r="F2445" s="13">
        <v>41942</v>
      </c>
      <c r="G2445" s="14">
        <v>-380550</v>
      </c>
    </row>
    <row r="2446" spans="1:7" x14ac:dyDescent="0.25">
      <c r="A2446" s="1"/>
      <c r="B2446" s="10" t="s">
        <v>1621</v>
      </c>
      <c r="C2446" s="11" t="s">
        <v>1622</v>
      </c>
      <c r="D2446" s="11" t="s">
        <v>4395</v>
      </c>
      <c r="E2446" s="12" t="s">
        <v>17234</v>
      </c>
      <c r="F2446" s="13">
        <v>41942</v>
      </c>
      <c r="G2446" s="14">
        <v>-380550</v>
      </c>
    </row>
    <row r="2447" spans="1:7" x14ac:dyDescent="0.25">
      <c r="A2447" s="1"/>
      <c r="B2447" s="15" t="s">
        <v>1621</v>
      </c>
      <c r="C2447" s="16" t="s">
        <v>1622</v>
      </c>
      <c r="D2447" s="16" t="s">
        <v>4400</v>
      </c>
      <c r="E2447" s="18" t="s">
        <v>17235</v>
      </c>
      <c r="F2447" s="17">
        <v>41943</v>
      </c>
      <c r="G2447" s="14">
        <v>-784110</v>
      </c>
    </row>
    <row r="2448" spans="1:7" x14ac:dyDescent="0.25">
      <c r="A2448" s="1"/>
      <c r="B2448" s="10" t="s">
        <v>1621</v>
      </c>
      <c r="C2448" s="11" t="s">
        <v>1622</v>
      </c>
      <c r="D2448" s="11" t="s">
        <v>4401</v>
      </c>
      <c r="E2448" s="12" t="s">
        <v>17234</v>
      </c>
      <c r="F2448" s="13">
        <v>41943</v>
      </c>
      <c r="G2448" s="14">
        <v>-296930.86</v>
      </c>
    </row>
    <row r="2449" spans="1:7" ht="25.5" x14ac:dyDescent="0.25">
      <c r="A2449" s="1"/>
      <c r="B2449" s="15" t="s">
        <v>4402</v>
      </c>
      <c r="C2449" s="16" t="s">
        <v>4403</v>
      </c>
      <c r="D2449" s="16" t="s">
        <v>4404</v>
      </c>
      <c r="E2449" s="18" t="s">
        <v>4405</v>
      </c>
      <c r="F2449" s="17">
        <v>41943</v>
      </c>
      <c r="G2449" s="14">
        <v>-270000</v>
      </c>
    </row>
    <row r="2450" spans="1:7" x14ac:dyDescent="0.25">
      <c r="A2450" s="1"/>
      <c r="B2450" s="10" t="s">
        <v>1621</v>
      </c>
      <c r="C2450" s="11" t="s">
        <v>1622</v>
      </c>
      <c r="D2450" s="11" t="s">
        <v>4399</v>
      </c>
      <c r="E2450" s="12" t="s">
        <v>17234</v>
      </c>
      <c r="F2450" s="13">
        <v>41943</v>
      </c>
      <c r="G2450" s="14">
        <v>-65490</v>
      </c>
    </row>
    <row r="2451" spans="1:7" x14ac:dyDescent="0.25">
      <c r="A2451" s="1"/>
      <c r="B2451" s="10" t="s">
        <v>4033</v>
      </c>
      <c r="C2451" s="11" t="s">
        <v>4034</v>
      </c>
      <c r="D2451" s="11" t="s">
        <v>4406</v>
      </c>
      <c r="E2451" s="12" t="s">
        <v>4407</v>
      </c>
      <c r="F2451" s="13">
        <v>41944</v>
      </c>
      <c r="G2451" s="14">
        <v>-11800</v>
      </c>
    </row>
    <row r="2452" spans="1:7" ht="25.5" x14ac:dyDescent="0.25">
      <c r="A2452" s="1"/>
      <c r="B2452" s="15" t="s">
        <v>1903</v>
      </c>
      <c r="C2452" s="16"/>
      <c r="D2452" s="16" t="s">
        <v>4408</v>
      </c>
      <c r="E2452" s="18" t="s">
        <v>4409</v>
      </c>
      <c r="F2452" s="17">
        <v>41946</v>
      </c>
      <c r="G2452" s="14">
        <v>-8100</v>
      </c>
    </row>
    <row r="2453" spans="1:7" x14ac:dyDescent="0.25">
      <c r="A2453" s="1"/>
      <c r="B2453" s="10" t="s">
        <v>4410</v>
      </c>
      <c r="C2453" s="11"/>
      <c r="D2453" s="11" t="s">
        <v>4411</v>
      </c>
      <c r="E2453" s="12" t="s">
        <v>19788</v>
      </c>
      <c r="F2453" s="13">
        <v>41948</v>
      </c>
      <c r="G2453" s="14">
        <v>-7025940</v>
      </c>
    </row>
    <row r="2454" spans="1:7" x14ac:dyDescent="0.25">
      <c r="A2454" s="1"/>
      <c r="B2454" s="10" t="s">
        <v>538</v>
      </c>
      <c r="C2454" s="11"/>
      <c r="D2454" s="11" t="s">
        <v>4417</v>
      </c>
      <c r="E2454" s="12" t="s">
        <v>1960</v>
      </c>
      <c r="F2454" s="13">
        <v>41949</v>
      </c>
      <c r="G2454" s="14">
        <v>-29487.29</v>
      </c>
    </row>
    <row r="2455" spans="1:7" ht="25.5" x14ac:dyDescent="0.25">
      <c r="A2455" s="1"/>
      <c r="B2455" s="10" t="s">
        <v>4412</v>
      </c>
      <c r="C2455" s="11"/>
      <c r="D2455" s="11" t="s">
        <v>4413</v>
      </c>
      <c r="E2455" s="12" t="s">
        <v>4414</v>
      </c>
      <c r="F2455" s="13">
        <v>41949</v>
      </c>
      <c r="G2455" s="14">
        <v>-24000</v>
      </c>
    </row>
    <row r="2456" spans="1:7" ht="25.5" x14ac:dyDescent="0.25">
      <c r="A2456" s="1"/>
      <c r="B2456" s="10" t="s">
        <v>4416</v>
      </c>
      <c r="C2456" s="11"/>
      <c r="D2456" s="11" t="s">
        <v>4413</v>
      </c>
      <c r="E2456" s="12" t="s">
        <v>4414</v>
      </c>
      <c r="F2456" s="13">
        <v>41949</v>
      </c>
      <c r="G2456" s="14">
        <v>-24000</v>
      </c>
    </row>
    <row r="2457" spans="1:7" ht="25.5" x14ac:dyDescent="0.25">
      <c r="A2457" s="1"/>
      <c r="B2457" s="10" t="s">
        <v>4415</v>
      </c>
      <c r="C2457" s="11"/>
      <c r="D2457" s="11" t="s">
        <v>4413</v>
      </c>
      <c r="E2457" s="12" t="s">
        <v>4414</v>
      </c>
      <c r="F2457" s="13">
        <v>41949</v>
      </c>
      <c r="G2457" s="14">
        <v>-21600</v>
      </c>
    </row>
    <row r="2458" spans="1:7" x14ac:dyDescent="0.25">
      <c r="A2458" s="1"/>
      <c r="B2458" s="15" t="s">
        <v>4418</v>
      </c>
      <c r="C2458" s="16"/>
      <c r="D2458" s="16" t="s">
        <v>4419</v>
      </c>
      <c r="E2458" s="18" t="s">
        <v>1804</v>
      </c>
      <c r="F2458" s="17">
        <v>41949</v>
      </c>
      <c r="G2458" s="14">
        <v>-797300</v>
      </c>
    </row>
    <row r="2459" spans="1:7" x14ac:dyDescent="0.25">
      <c r="A2459" s="1"/>
      <c r="B2459" s="10" t="s">
        <v>4423</v>
      </c>
      <c r="C2459" s="11"/>
      <c r="D2459" s="11" t="s">
        <v>4424</v>
      </c>
      <c r="E2459" s="12" t="s">
        <v>19686</v>
      </c>
      <c r="F2459" s="13">
        <v>41950</v>
      </c>
      <c r="G2459" s="14">
        <v>-1507715.98</v>
      </c>
    </row>
    <row r="2460" spans="1:7" x14ac:dyDescent="0.25">
      <c r="A2460" s="1"/>
      <c r="B2460" s="10" t="s">
        <v>4421</v>
      </c>
      <c r="C2460" s="11"/>
      <c r="D2460" s="11" t="s">
        <v>4422</v>
      </c>
      <c r="E2460" s="12"/>
      <c r="F2460" s="13">
        <v>41950</v>
      </c>
      <c r="G2460" s="14">
        <v>-277000</v>
      </c>
    </row>
    <row r="2461" spans="1:7" x14ac:dyDescent="0.25">
      <c r="A2461" s="1"/>
      <c r="B2461" s="10" t="s">
        <v>4423</v>
      </c>
      <c r="C2461" s="11"/>
      <c r="D2461" s="11" t="s">
        <v>4424</v>
      </c>
      <c r="E2461" s="12" t="s">
        <v>4424</v>
      </c>
      <c r="F2461" s="13">
        <v>41950</v>
      </c>
      <c r="G2461" s="14">
        <v>75106.27</v>
      </c>
    </row>
    <row r="2462" spans="1:7" x14ac:dyDescent="0.25">
      <c r="A2462" s="1"/>
      <c r="B2462" s="15" t="s">
        <v>4421</v>
      </c>
      <c r="C2462" s="16"/>
      <c r="D2462" s="16" t="s">
        <v>4422</v>
      </c>
      <c r="E2462" s="18"/>
      <c r="F2462" s="17">
        <v>41950</v>
      </c>
      <c r="G2462" s="14">
        <v>277000</v>
      </c>
    </row>
    <row r="2463" spans="1:7" x14ac:dyDescent="0.25">
      <c r="A2463" s="1"/>
      <c r="B2463" s="10" t="s">
        <v>4425</v>
      </c>
      <c r="C2463" s="11"/>
      <c r="D2463" s="11" t="s">
        <v>4426</v>
      </c>
      <c r="E2463" s="12" t="s">
        <v>1804</v>
      </c>
      <c r="F2463" s="13">
        <v>41954</v>
      </c>
      <c r="G2463" s="14">
        <v>-380000</v>
      </c>
    </row>
    <row r="2464" spans="1:7" x14ac:dyDescent="0.25">
      <c r="A2464" s="1"/>
      <c r="B2464" s="10" t="s">
        <v>4429</v>
      </c>
      <c r="C2464" s="11"/>
      <c r="D2464" s="11" t="s">
        <v>4430</v>
      </c>
      <c r="E2464" s="12" t="s">
        <v>19417</v>
      </c>
      <c r="F2464" s="13">
        <v>41955</v>
      </c>
      <c r="G2464" s="14">
        <v>-180000</v>
      </c>
    </row>
    <row r="2465" spans="1:7" x14ac:dyDescent="0.25">
      <c r="A2465" s="1"/>
      <c r="B2465" s="10" t="s">
        <v>4427</v>
      </c>
      <c r="C2465" s="11"/>
      <c r="D2465" s="11" t="s">
        <v>4428</v>
      </c>
      <c r="E2465" s="12" t="s">
        <v>19757</v>
      </c>
      <c r="F2465" s="13">
        <v>41955</v>
      </c>
      <c r="G2465" s="14">
        <v>-23600</v>
      </c>
    </row>
    <row r="2466" spans="1:7" x14ac:dyDescent="0.25">
      <c r="A2466" s="1"/>
      <c r="B2466" s="10" t="s">
        <v>2242</v>
      </c>
      <c r="C2466" s="11"/>
      <c r="D2466" s="11" t="s">
        <v>4431</v>
      </c>
      <c r="E2466" s="12" t="s">
        <v>16638</v>
      </c>
      <c r="F2466" s="13">
        <v>41956</v>
      </c>
      <c r="G2466" s="14">
        <v>-23600</v>
      </c>
    </row>
    <row r="2467" spans="1:7" x14ac:dyDescent="0.25">
      <c r="A2467" s="1"/>
      <c r="B2467" s="10" t="s">
        <v>3791</v>
      </c>
      <c r="C2467" s="11" t="s">
        <v>3792</v>
      </c>
      <c r="D2467" s="11" t="s">
        <v>4432</v>
      </c>
      <c r="E2467" s="12" t="s">
        <v>17640</v>
      </c>
      <c r="F2467" s="13">
        <v>41956</v>
      </c>
      <c r="G2467" s="14">
        <v>-29500</v>
      </c>
    </row>
    <row r="2468" spans="1:7" x14ac:dyDescent="0.25">
      <c r="A2468" s="1"/>
      <c r="B2468" s="10" t="s">
        <v>1176</v>
      </c>
      <c r="C2468" s="11" t="s">
        <v>1177</v>
      </c>
      <c r="D2468" s="11" t="s">
        <v>4433</v>
      </c>
      <c r="E2468" s="12" t="s">
        <v>17116</v>
      </c>
      <c r="F2468" s="13">
        <v>41960</v>
      </c>
      <c r="G2468" s="14">
        <v>-69008.759999999995</v>
      </c>
    </row>
    <row r="2469" spans="1:7" x14ac:dyDescent="0.25">
      <c r="A2469" s="1"/>
      <c r="B2469" s="10" t="s">
        <v>1176</v>
      </c>
      <c r="C2469" s="11" t="s">
        <v>1177</v>
      </c>
      <c r="D2469" s="11" t="s">
        <v>4434</v>
      </c>
      <c r="E2469" s="12" t="s">
        <v>17116</v>
      </c>
      <c r="F2469" s="13">
        <v>41960</v>
      </c>
      <c r="G2469" s="14">
        <v>-69008.759999999995</v>
      </c>
    </row>
    <row r="2470" spans="1:7" x14ac:dyDescent="0.25">
      <c r="A2470" s="1"/>
      <c r="B2470" s="15" t="s">
        <v>1176</v>
      </c>
      <c r="C2470" s="16" t="s">
        <v>1177</v>
      </c>
      <c r="D2470" s="16" t="s">
        <v>4435</v>
      </c>
      <c r="E2470" s="18" t="s">
        <v>17116</v>
      </c>
      <c r="F2470" s="17">
        <v>41960</v>
      </c>
      <c r="G2470" s="14">
        <v>-69008.759999999995</v>
      </c>
    </row>
    <row r="2471" spans="1:7" x14ac:dyDescent="0.25">
      <c r="A2471" s="1"/>
      <c r="B2471" s="10" t="s">
        <v>1176</v>
      </c>
      <c r="C2471" s="11" t="s">
        <v>1177</v>
      </c>
      <c r="D2471" s="11" t="s">
        <v>4436</v>
      </c>
      <c r="E2471" s="12" t="s">
        <v>17116</v>
      </c>
      <c r="F2471" s="13">
        <v>41960</v>
      </c>
      <c r="G2471" s="14">
        <v>-69008.759999999995</v>
      </c>
    </row>
    <row r="2472" spans="1:7" x14ac:dyDescent="0.25">
      <c r="A2472" s="1"/>
      <c r="B2472" s="10" t="s">
        <v>3882</v>
      </c>
      <c r="C2472" s="11"/>
      <c r="D2472" s="11" t="s">
        <v>4437</v>
      </c>
      <c r="E2472" s="12" t="s">
        <v>16684</v>
      </c>
      <c r="F2472" s="13">
        <v>41961</v>
      </c>
      <c r="G2472" s="14">
        <v>-29500</v>
      </c>
    </row>
    <row r="2473" spans="1:7" x14ac:dyDescent="0.25">
      <c r="A2473" s="1"/>
      <c r="B2473" s="10" t="s">
        <v>4438</v>
      </c>
      <c r="C2473" s="11" t="s">
        <v>4439</v>
      </c>
      <c r="D2473" s="11" t="s">
        <v>4151</v>
      </c>
      <c r="E2473" s="12" t="s">
        <v>18164</v>
      </c>
      <c r="F2473" s="13">
        <v>41962</v>
      </c>
      <c r="G2473" s="14">
        <v>-47200</v>
      </c>
    </row>
    <row r="2474" spans="1:7" x14ac:dyDescent="0.25">
      <c r="A2474" s="1"/>
      <c r="B2474" s="10" t="s">
        <v>4329</v>
      </c>
      <c r="C2474" s="11"/>
      <c r="D2474" s="11" t="s">
        <v>3879</v>
      </c>
      <c r="E2474" s="12" t="s">
        <v>16638</v>
      </c>
      <c r="F2474" s="13">
        <v>41963</v>
      </c>
      <c r="G2474" s="14">
        <v>-29500</v>
      </c>
    </row>
    <row r="2475" spans="1:7" x14ac:dyDescent="0.25">
      <c r="A2475" s="1"/>
      <c r="B2475" s="10" t="s">
        <v>4440</v>
      </c>
      <c r="C2475" s="11" t="s">
        <v>4441</v>
      </c>
      <c r="D2475" s="11" t="s">
        <v>4442</v>
      </c>
      <c r="E2475" s="12" t="s">
        <v>16638</v>
      </c>
      <c r="F2475" s="13">
        <v>41963</v>
      </c>
      <c r="G2475" s="14">
        <v>-17700</v>
      </c>
    </row>
    <row r="2476" spans="1:7" x14ac:dyDescent="0.25">
      <c r="A2476" s="1"/>
      <c r="B2476" s="10" t="s">
        <v>4011</v>
      </c>
      <c r="C2476" s="11"/>
      <c r="D2476" s="11" t="s">
        <v>4443</v>
      </c>
      <c r="E2476" s="12" t="s">
        <v>16860</v>
      </c>
      <c r="F2476" s="13">
        <v>41964</v>
      </c>
      <c r="G2476" s="14">
        <v>-29500</v>
      </c>
    </row>
    <row r="2477" spans="1:7" x14ac:dyDescent="0.25">
      <c r="A2477" s="1"/>
      <c r="B2477" s="15" t="s">
        <v>2447</v>
      </c>
      <c r="C2477" s="16"/>
      <c r="D2477" s="16" t="s">
        <v>4444</v>
      </c>
      <c r="E2477" s="18" t="s">
        <v>19308</v>
      </c>
      <c r="F2477" s="17">
        <v>41965</v>
      </c>
      <c r="G2477" s="14">
        <v>-118000</v>
      </c>
    </row>
    <row r="2478" spans="1:7" x14ac:dyDescent="0.25">
      <c r="A2478" s="1"/>
      <c r="B2478" s="10" t="s">
        <v>4445</v>
      </c>
      <c r="C2478" s="11" t="s">
        <v>4446</v>
      </c>
      <c r="D2478" s="11" t="s">
        <v>4447</v>
      </c>
      <c r="E2478" s="12" t="s">
        <v>16638</v>
      </c>
      <c r="F2478" s="13">
        <v>41967</v>
      </c>
      <c r="G2478" s="14">
        <v>-29500</v>
      </c>
    </row>
    <row r="2479" spans="1:7" x14ac:dyDescent="0.25">
      <c r="A2479" s="1"/>
      <c r="B2479" s="15" t="s">
        <v>1621</v>
      </c>
      <c r="C2479" s="16" t="s">
        <v>1622</v>
      </c>
      <c r="D2479" s="16" t="s">
        <v>4448</v>
      </c>
      <c r="E2479" s="18" t="s">
        <v>17233</v>
      </c>
      <c r="F2479" s="17">
        <v>41968</v>
      </c>
      <c r="G2479" s="14">
        <v>-133493.4</v>
      </c>
    </row>
    <row r="2480" spans="1:7" x14ac:dyDescent="0.25">
      <c r="A2480" s="1"/>
      <c r="B2480" s="15" t="s">
        <v>2090</v>
      </c>
      <c r="C2480" s="16"/>
      <c r="D2480" s="16" t="s">
        <v>4449</v>
      </c>
      <c r="E2480" s="18" t="s">
        <v>16920</v>
      </c>
      <c r="F2480" s="17">
        <v>41969</v>
      </c>
      <c r="G2480" s="14">
        <v>-35400</v>
      </c>
    </row>
    <row r="2481" spans="1:7" x14ac:dyDescent="0.25">
      <c r="A2481" s="1"/>
      <c r="B2481" s="10" t="s">
        <v>4450</v>
      </c>
      <c r="C2481" s="11" t="s">
        <v>4451</v>
      </c>
      <c r="D2481" s="11" t="s">
        <v>4453</v>
      </c>
      <c r="E2481" s="12" t="s">
        <v>16419</v>
      </c>
      <c r="F2481" s="13">
        <v>41969</v>
      </c>
      <c r="G2481" s="14">
        <v>-580463.71</v>
      </c>
    </row>
    <row r="2482" spans="1:7" x14ac:dyDescent="0.25">
      <c r="A2482" s="1"/>
      <c r="B2482" s="10" t="s">
        <v>4450</v>
      </c>
      <c r="C2482" s="11" t="s">
        <v>4451</v>
      </c>
      <c r="D2482" s="11" t="s">
        <v>4452</v>
      </c>
      <c r="E2482" s="12" t="s">
        <v>16419</v>
      </c>
      <c r="F2482" s="13">
        <v>41969</v>
      </c>
      <c r="G2482" s="14">
        <v>-290231.86</v>
      </c>
    </row>
    <row r="2483" spans="1:7" x14ac:dyDescent="0.25">
      <c r="A2483" s="1"/>
      <c r="B2483" s="10" t="s">
        <v>4450</v>
      </c>
      <c r="C2483" s="11" t="s">
        <v>4451</v>
      </c>
      <c r="D2483" s="11" t="s">
        <v>4452</v>
      </c>
      <c r="E2483" s="12" t="s">
        <v>4452</v>
      </c>
      <c r="F2483" s="13">
        <v>41969</v>
      </c>
      <c r="G2483" s="14">
        <v>58046.38</v>
      </c>
    </row>
    <row r="2484" spans="1:7" x14ac:dyDescent="0.25">
      <c r="A2484" s="1"/>
      <c r="B2484" s="10" t="s">
        <v>4450</v>
      </c>
      <c r="C2484" s="11" t="s">
        <v>4451</v>
      </c>
      <c r="D2484" s="11" t="s">
        <v>4453</v>
      </c>
      <c r="E2484" s="12" t="s">
        <v>4453</v>
      </c>
      <c r="F2484" s="13">
        <v>41969</v>
      </c>
      <c r="G2484" s="14">
        <v>116092.73</v>
      </c>
    </row>
    <row r="2485" spans="1:7" ht="25.5" x14ac:dyDescent="0.25">
      <c r="A2485" s="1"/>
      <c r="B2485" s="10" t="s">
        <v>4454</v>
      </c>
      <c r="C2485" s="11" t="s">
        <v>4455</v>
      </c>
      <c r="D2485" s="11" t="s">
        <v>2784</v>
      </c>
      <c r="E2485" s="12" t="s">
        <v>20076</v>
      </c>
      <c r="F2485" s="13">
        <v>41970</v>
      </c>
      <c r="G2485" s="14">
        <v>-2561512.4900000002</v>
      </c>
    </row>
    <row r="2486" spans="1:7" x14ac:dyDescent="0.25">
      <c r="A2486" s="1"/>
      <c r="B2486" s="10" t="s">
        <v>4457</v>
      </c>
      <c r="C2486" s="11" t="s">
        <v>4458</v>
      </c>
      <c r="D2486" s="11" t="s">
        <v>2784</v>
      </c>
      <c r="E2486" s="12" t="s">
        <v>17879</v>
      </c>
      <c r="F2486" s="13">
        <v>41971</v>
      </c>
      <c r="G2486" s="14">
        <v>-1092755.74</v>
      </c>
    </row>
    <row r="2487" spans="1:7" x14ac:dyDescent="0.25">
      <c r="A2487" s="1"/>
      <c r="B2487" s="10" t="s">
        <v>4457</v>
      </c>
      <c r="C2487" s="11" t="s">
        <v>4458</v>
      </c>
      <c r="D2487" s="11" t="s">
        <v>2784</v>
      </c>
      <c r="E2487" s="12" t="s">
        <v>17879</v>
      </c>
      <c r="F2487" s="13">
        <v>41971</v>
      </c>
      <c r="G2487" s="14">
        <v>-1078466.52</v>
      </c>
    </row>
    <row r="2488" spans="1:7" x14ac:dyDescent="0.25">
      <c r="A2488" s="1"/>
      <c r="B2488" s="10" t="s">
        <v>4244</v>
      </c>
      <c r="C2488" s="11"/>
      <c r="D2488" s="11" t="s">
        <v>4465</v>
      </c>
      <c r="E2488" s="12" t="s">
        <v>19847</v>
      </c>
      <c r="F2488" s="13">
        <v>41974</v>
      </c>
      <c r="G2488" s="14">
        <v>-35000</v>
      </c>
    </row>
    <row r="2489" spans="1:7" x14ac:dyDescent="0.25">
      <c r="A2489" s="1"/>
      <c r="B2489" s="10" t="s">
        <v>1823</v>
      </c>
      <c r="C2489" s="11" t="s">
        <v>1824</v>
      </c>
      <c r="D2489" s="11" t="s">
        <v>4463</v>
      </c>
      <c r="E2489" s="12" t="s">
        <v>4464</v>
      </c>
      <c r="F2489" s="13">
        <v>41974</v>
      </c>
      <c r="G2489" s="14">
        <v>-983015.7</v>
      </c>
    </row>
    <row r="2490" spans="1:7" x14ac:dyDescent="0.25">
      <c r="A2490" s="1"/>
      <c r="B2490" s="15" t="s">
        <v>4466</v>
      </c>
      <c r="C2490" s="16"/>
      <c r="D2490" s="16" t="s">
        <v>2784</v>
      </c>
      <c r="E2490" s="18" t="s">
        <v>19800</v>
      </c>
      <c r="F2490" s="17">
        <v>41975</v>
      </c>
      <c r="G2490" s="14">
        <v>-442500</v>
      </c>
    </row>
    <row r="2491" spans="1:7" ht="25.5" x14ac:dyDescent="0.25">
      <c r="A2491" s="1"/>
      <c r="B2491" s="15" t="s">
        <v>4468</v>
      </c>
      <c r="C2491" s="16" t="s">
        <v>4469</v>
      </c>
      <c r="D2491" s="16" t="s">
        <v>4470</v>
      </c>
      <c r="E2491" s="18" t="s">
        <v>4471</v>
      </c>
      <c r="F2491" s="17">
        <v>41975</v>
      </c>
      <c r="G2491" s="14">
        <v>-357000</v>
      </c>
    </row>
    <row r="2492" spans="1:7" x14ac:dyDescent="0.25">
      <c r="A2492" s="1"/>
      <c r="B2492" s="10" t="s">
        <v>4472</v>
      </c>
      <c r="C2492" s="11" t="s">
        <v>4473</v>
      </c>
      <c r="D2492" s="16" t="s">
        <v>4476</v>
      </c>
      <c r="E2492" s="12" t="s">
        <v>19991</v>
      </c>
      <c r="F2492" s="13">
        <v>41975</v>
      </c>
      <c r="G2492" s="14">
        <v>-2422941.2000000002</v>
      </c>
    </row>
    <row r="2493" spans="1:7" ht="25.5" x14ac:dyDescent="0.25">
      <c r="A2493" s="1"/>
      <c r="B2493" s="10" t="s">
        <v>4472</v>
      </c>
      <c r="C2493" s="11" t="s">
        <v>4473</v>
      </c>
      <c r="D2493" s="11" t="s">
        <v>4474</v>
      </c>
      <c r="E2493" s="12" t="s">
        <v>4475</v>
      </c>
      <c r="F2493" s="13">
        <v>41975</v>
      </c>
      <c r="G2493" s="14">
        <v>-750000</v>
      </c>
    </row>
    <row r="2494" spans="1:7" x14ac:dyDescent="0.25">
      <c r="A2494" s="1"/>
      <c r="B2494" s="10" t="s">
        <v>4033</v>
      </c>
      <c r="C2494" s="11" t="s">
        <v>4034</v>
      </c>
      <c r="D2494" s="11" t="s">
        <v>4477</v>
      </c>
      <c r="E2494" s="12" t="s">
        <v>4407</v>
      </c>
      <c r="F2494" s="13">
        <v>41976</v>
      </c>
      <c r="G2494" s="14">
        <v>-5900</v>
      </c>
    </row>
    <row r="2495" spans="1:7" x14ac:dyDescent="0.25">
      <c r="A2495" s="1"/>
      <c r="B2495" s="10" t="s">
        <v>4033</v>
      </c>
      <c r="C2495" s="11" t="s">
        <v>4034</v>
      </c>
      <c r="D2495" s="11" t="s">
        <v>4479</v>
      </c>
      <c r="E2495" s="12" t="s">
        <v>4407</v>
      </c>
      <c r="F2495" s="13">
        <v>41976</v>
      </c>
      <c r="G2495" s="14">
        <v>-5900</v>
      </c>
    </row>
    <row r="2496" spans="1:7" x14ac:dyDescent="0.25">
      <c r="A2496" s="1"/>
      <c r="B2496" s="10" t="s">
        <v>4033</v>
      </c>
      <c r="C2496" s="11" t="s">
        <v>4034</v>
      </c>
      <c r="D2496" s="11" t="s">
        <v>4481</v>
      </c>
      <c r="E2496" s="12" t="s">
        <v>4407</v>
      </c>
      <c r="F2496" s="13">
        <v>41976</v>
      </c>
      <c r="G2496" s="14">
        <v>-5900</v>
      </c>
    </row>
    <row r="2497" spans="1:7" x14ac:dyDescent="0.25">
      <c r="A2497" s="1"/>
      <c r="B2497" s="10" t="s">
        <v>4033</v>
      </c>
      <c r="C2497" s="11" t="s">
        <v>4034</v>
      </c>
      <c r="D2497" s="11" t="s">
        <v>4482</v>
      </c>
      <c r="E2497" s="12" t="s">
        <v>4407</v>
      </c>
      <c r="F2497" s="13">
        <v>41976</v>
      </c>
      <c r="G2497" s="14">
        <v>-5900</v>
      </c>
    </row>
    <row r="2498" spans="1:7" x14ac:dyDescent="0.25">
      <c r="A2498" s="1"/>
      <c r="B2498" s="10" t="s">
        <v>4033</v>
      </c>
      <c r="C2498" s="11" t="s">
        <v>4034</v>
      </c>
      <c r="D2498" s="16" t="s">
        <v>4484</v>
      </c>
      <c r="E2498" s="12" t="s">
        <v>4407</v>
      </c>
      <c r="F2498" s="13">
        <v>41976</v>
      </c>
      <c r="G2498" s="14">
        <v>-5900</v>
      </c>
    </row>
    <row r="2499" spans="1:7" x14ac:dyDescent="0.25">
      <c r="A2499" s="1"/>
      <c r="B2499" s="10" t="s">
        <v>4033</v>
      </c>
      <c r="C2499" s="11" t="s">
        <v>4034</v>
      </c>
      <c r="D2499" s="16" t="s">
        <v>4478</v>
      </c>
      <c r="E2499" s="12" t="s">
        <v>4407</v>
      </c>
      <c r="F2499" s="13">
        <v>41976</v>
      </c>
      <c r="G2499" s="14">
        <v>-5310</v>
      </c>
    </row>
    <row r="2500" spans="1:7" x14ac:dyDescent="0.25">
      <c r="A2500" s="1"/>
      <c r="B2500" s="10" t="s">
        <v>4033</v>
      </c>
      <c r="C2500" s="11" t="s">
        <v>4034</v>
      </c>
      <c r="D2500" s="11" t="s">
        <v>4480</v>
      </c>
      <c r="E2500" s="12" t="s">
        <v>4407</v>
      </c>
      <c r="F2500" s="13">
        <v>41976</v>
      </c>
      <c r="G2500" s="14">
        <v>-5310</v>
      </c>
    </row>
    <row r="2501" spans="1:7" x14ac:dyDescent="0.25">
      <c r="A2501" s="1"/>
      <c r="B2501" s="10" t="s">
        <v>4033</v>
      </c>
      <c r="C2501" s="11" t="s">
        <v>4034</v>
      </c>
      <c r="D2501" s="11" t="s">
        <v>4483</v>
      </c>
      <c r="E2501" s="12" t="s">
        <v>4407</v>
      </c>
      <c r="F2501" s="13">
        <v>41976</v>
      </c>
      <c r="G2501" s="14">
        <v>-2596</v>
      </c>
    </row>
    <row r="2502" spans="1:7" ht="25.5" x14ac:dyDescent="0.25">
      <c r="A2502" s="1"/>
      <c r="B2502" s="10" t="s">
        <v>815</v>
      </c>
      <c r="C2502" s="11" t="s">
        <v>816</v>
      </c>
      <c r="D2502" s="11"/>
      <c r="E2502" s="12" t="s">
        <v>4486</v>
      </c>
      <c r="F2502" s="13">
        <v>41977</v>
      </c>
      <c r="G2502" s="14">
        <v>-12101.02</v>
      </c>
    </row>
    <row r="2503" spans="1:7" ht="25.5" x14ac:dyDescent="0.25">
      <c r="A2503" s="1"/>
      <c r="B2503" s="15" t="s">
        <v>815</v>
      </c>
      <c r="C2503" s="16" t="s">
        <v>816</v>
      </c>
      <c r="D2503" s="16"/>
      <c r="E2503" s="18" t="s">
        <v>4485</v>
      </c>
      <c r="F2503" s="17">
        <v>41977</v>
      </c>
      <c r="G2503" s="14">
        <v>-11424.32</v>
      </c>
    </row>
    <row r="2504" spans="1:7" ht="25.5" x14ac:dyDescent="0.25">
      <c r="A2504" s="1"/>
      <c r="B2504" s="10" t="s">
        <v>4454</v>
      </c>
      <c r="C2504" s="11" t="s">
        <v>4455</v>
      </c>
      <c r="D2504" s="11" t="s">
        <v>4487</v>
      </c>
      <c r="E2504" s="12" t="s">
        <v>20077</v>
      </c>
      <c r="F2504" s="13">
        <v>41977</v>
      </c>
      <c r="G2504" s="14">
        <v>-2561512.4900000002</v>
      </c>
    </row>
    <row r="2505" spans="1:7" x14ac:dyDescent="0.25">
      <c r="A2505" s="1"/>
      <c r="B2505" s="15" t="s">
        <v>4489</v>
      </c>
      <c r="C2505" s="16" t="s">
        <v>4490</v>
      </c>
      <c r="D2505" s="16" t="s">
        <v>4491</v>
      </c>
      <c r="E2505" s="18" t="s">
        <v>18330</v>
      </c>
      <c r="F2505" s="17">
        <v>41981</v>
      </c>
      <c r="G2505" s="14">
        <v>-105588.76</v>
      </c>
    </row>
    <row r="2506" spans="1:7" ht="25.5" x14ac:dyDescent="0.25">
      <c r="A2506" s="1"/>
      <c r="B2506" s="10" t="s">
        <v>4492</v>
      </c>
      <c r="C2506" s="11"/>
      <c r="D2506" s="11" t="s">
        <v>4497</v>
      </c>
      <c r="E2506" s="12" t="s">
        <v>16957</v>
      </c>
      <c r="F2506" s="13">
        <v>41982</v>
      </c>
      <c r="G2506" s="14">
        <v>-253764.9</v>
      </c>
    </row>
    <row r="2507" spans="1:7" ht="25.5" x14ac:dyDescent="0.25">
      <c r="A2507" s="1"/>
      <c r="B2507" s="10" t="s">
        <v>4492</v>
      </c>
      <c r="C2507" s="11"/>
      <c r="D2507" s="11" t="s">
        <v>4495</v>
      </c>
      <c r="E2507" s="12" t="s">
        <v>16957</v>
      </c>
      <c r="F2507" s="13">
        <v>41982</v>
      </c>
      <c r="G2507" s="14">
        <v>-225161.7</v>
      </c>
    </row>
    <row r="2508" spans="1:7" ht="25.5" x14ac:dyDescent="0.25">
      <c r="A2508" s="1"/>
      <c r="B2508" s="10" t="s">
        <v>4492</v>
      </c>
      <c r="C2508" s="11"/>
      <c r="D2508" s="11" t="s">
        <v>4494</v>
      </c>
      <c r="E2508" s="12" t="s">
        <v>16957</v>
      </c>
      <c r="F2508" s="13">
        <v>41982</v>
      </c>
      <c r="G2508" s="14">
        <v>-82564.600000000006</v>
      </c>
    </row>
    <row r="2509" spans="1:7" ht="25.5" x14ac:dyDescent="0.25">
      <c r="A2509" s="1"/>
      <c r="B2509" s="15" t="s">
        <v>4492</v>
      </c>
      <c r="C2509" s="16"/>
      <c r="D2509" s="16" t="s">
        <v>4498</v>
      </c>
      <c r="E2509" s="18" t="s">
        <v>16957</v>
      </c>
      <c r="F2509" s="17">
        <v>41982</v>
      </c>
      <c r="G2509" s="14">
        <v>-80417</v>
      </c>
    </row>
    <row r="2510" spans="1:7" ht="25.5" x14ac:dyDescent="0.25">
      <c r="A2510" s="1"/>
      <c r="B2510" s="10" t="s">
        <v>4492</v>
      </c>
      <c r="C2510" s="11"/>
      <c r="D2510" s="11" t="s">
        <v>4496</v>
      </c>
      <c r="E2510" s="12" t="s">
        <v>16957</v>
      </c>
      <c r="F2510" s="13">
        <v>41982</v>
      </c>
      <c r="G2510" s="14">
        <v>-41789.699999999997</v>
      </c>
    </row>
    <row r="2511" spans="1:7" ht="25.5" x14ac:dyDescent="0.25">
      <c r="A2511" s="1"/>
      <c r="B2511" s="10" t="s">
        <v>4492</v>
      </c>
      <c r="C2511" s="11"/>
      <c r="D2511" s="11" t="s">
        <v>4499</v>
      </c>
      <c r="E2511" s="12" t="s">
        <v>16957</v>
      </c>
      <c r="F2511" s="13">
        <v>41982</v>
      </c>
      <c r="G2511" s="14">
        <v>-33110.800000000003</v>
      </c>
    </row>
    <row r="2512" spans="1:7" ht="25.5" x14ac:dyDescent="0.25">
      <c r="A2512" s="1"/>
      <c r="B2512" s="10" t="s">
        <v>4492</v>
      </c>
      <c r="C2512" s="11"/>
      <c r="D2512" s="11" t="s">
        <v>4493</v>
      </c>
      <c r="E2512" s="12" t="s">
        <v>16957</v>
      </c>
      <c r="F2512" s="13">
        <v>41982</v>
      </c>
      <c r="G2512" s="14">
        <v>-6401.5</v>
      </c>
    </row>
    <row r="2513" spans="1:7" x14ac:dyDescent="0.25">
      <c r="A2513" s="1"/>
      <c r="B2513" s="10" t="s">
        <v>4502</v>
      </c>
      <c r="C2513" s="11"/>
      <c r="D2513" s="11" t="s">
        <v>4503</v>
      </c>
      <c r="E2513" s="12" t="s">
        <v>4504</v>
      </c>
      <c r="F2513" s="13">
        <v>41982</v>
      </c>
      <c r="G2513" s="14">
        <v>-1557600</v>
      </c>
    </row>
    <row r="2514" spans="1:7" x14ac:dyDescent="0.25">
      <c r="A2514" s="1"/>
      <c r="B2514" s="10" t="s">
        <v>4500</v>
      </c>
      <c r="C2514" s="11" t="s">
        <v>4501</v>
      </c>
      <c r="D2514" s="11" t="s">
        <v>3879</v>
      </c>
      <c r="E2514" s="12" t="s">
        <v>18274</v>
      </c>
      <c r="F2514" s="13">
        <v>41982</v>
      </c>
      <c r="G2514" s="14">
        <v>-52510</v>
      </c>
    </row>
    <row r="2515" spans="1:7" ht="25.5" x14ac:dyDescent="0.25">
      <c r="A2515" s="1"/>
      <c r="B2515" s="15" t="s">
        <v>1396</v>
      </c>
      <c r="C2515" s="16"/>
      <c r="D2515" s="16" t="s">
        <v>4505</v>
      </c>
      <c r="E2515" s="18" t="s">
        <v>19356</v>
      </c>
      <c r="F2515" s="17">
        <v>41983</v>
      </c>
      <c r="G2515" s="14">
        <v>-236000</v>
      </c>
    </row>
    <row r="2516" spans="1:7" ht="25.5" x14ac:dyDescent="0.25">
      <c r="A2516" s="1"/>
      <c r="B2516" s="15" t="s">
        <v>1396</v>
      </c>
      <c r="C2516" s="16"/>
      <c r="D2516" s="16" t="s">
        <v>4506</v>
      </c>
      <c r="E2516" s="18" t="s">
        <v>19357</v>
      </c>
      <c r="F2516" s="17">
        <v>41983</v>
      </c>
      <c r="G2516" s="14">
        <v>-236000</v>
      </c>
    </row>
    <row r="2517" spans="1:7" x14ac:dyDescent="0.25">
      <c r="A2517" s="1"/>
      <c r="B2517" s="10" t="s">
        <v>4507</v>
      </c>
      <c r="C2517" s="11" t="s">
        <v>4508</v>
      </c>
      <c r="D2517" s="11" t="s">
        <v>4509</v>
      </c>
      <c r="E2517" s="12" t="s">
        <v>19962</v>
      </c>
      <c r="F2517" s="13">
        <v>41983</v>
      </c>
      <c r="G2517" s="14">
        <v>-16032296.49</v>
      </c>
    </row>
    <row r="2518" spans="1:7" ht="25.5" x14ac:dyDescent="0.25">
      <c r="A2518" s="1"/>
      <c r="B2518" s="10" t="s">
        <v>4510</v>
      </c>
      <c r="C2518" s="11" t="s">
        <v>4511</v>
      </c>
      <c r="D2518" s="11" t="s">
        <v>4512</v>
      </c>
      <c r="E2518" s="12" t="s">
        <v>19761</v>
      </c>
      <c r="F2518" s="13">
        <v>41984</v>
      </c>
      <c r="G2518" s="14">
        <v>-2651880</v>
      </c>
    </row>
    <row r="2519" spans="1:7" x14ac:dyDescent="0.25">
      <c r="A2519" s="1"/>
      <c r="B2519" s="10" t="s">
        <v>4528</v>
      </c>
      <c r="C2519" s="11"/>
      <c r="D2519" s="11" t="s">
        <v>4529</v>
      </c>
      <c r="E2519" s="12" t="s">
        <v>4525</v>
      </c>
      <c r="F2519" s="13">
        <v>41985</v>
      </c>
      <c r="G2519" s="14">
        <v>-438844.85</v>
      </c>
    </row>
    <row r="2520" spans="1:7" x14ac:dyDescent="0.25">
      <c r="A2520" s="1"/>
      <c r="B2520" s="10" t="s">
        <v>4526</v>
      </c>
      <c r="C2520" s="11"/>
      <c r="D2520" s="11" t="s">
        <v>4527</v>
      </c>
      <c r="E2520" s="12" t="s">
        <v>4525</v>
      </c>
      <c r="F2520" s="13">
        <v>41985</v>
      </c>
      <c r="G2520" s="14">
        <v>-256354.14</v>
      </c>
    </row>
    <row r="2521" spans="1:7" ht="25.5" x14ac:dyDescent="0.25">
      <c r="A2521" s="1"/>
      <c r="B2521" s="10" t="s">
        <v>4520</v>
      </c>
      <c r="C2521" s="11"/>
      <c r="D2521" s="11" t="s">
        <v>4521</v>
      </c>
      <c r="E2521" s="12" t="s">
        <v>4522</v>
      </c>
      <c r="F2521" s="13">
        <v>41985</v>
      </c>
      <c r="G2521" s="14">
        <v>-207660.36</v>
      </c>
    </row>
    <row r="2522" spans="1:7" x14ac:dyDescent="0.25">
      <c r="A2522" s="1"/>
      <c r="B2522" s="10" t="s">
        <v>4523</v>
      </c>
      <c r="C2522" s="11"/>
      <c r="D2522" s="11" t="s">
        <v>4524</v>
      </c>
      <c r="E2522" s="12" t="s">
        <v>4525</v>
      </c>
      <c r="F2522" s="13">
        <v>41985</v>
      </c>
      <c r="G2522" s="14">
        <v>-140930.69</v>
      </c>
    </row>
    <row r="2523" spans="1:7" x14ac:dyDescent="0.25">
      <c r="A2523" s="1"/>
      <c r="B2523" s="10" t="s">
        <v>4534</v>
      </c>
      <c r="C2523" s="11"/>
      <c r="D2523" s="11" t="s">
        <v>4535</v>
      </c>
      <c r="E2523" s="12" t="s">
        <v>4525</v>
      </c>
      <c r="F2523" s="13">
        <v>41985</v>
      </c>
      <c r="G2523" s="14">
        <v>-22437.18</v>
      </c>
    </row>
    <row r="2524" spans="1:7" x14ac:dyDescent="0.25">
      <c r="A2524" s="1"/>
      <c r="B2524" s="10" t="s">
        <v>4532</v>
      </c>
      <c r="C2524" s="11"/>
      <c r="D2524" s="11" t="s">
        <v>4533</v>
      </c>
      <c r="E2524" s="12" t="s">
        <v>4525</v>
      </c>
      <c r="F2524" s="13">
        <v>41985</v>
      </c>
      <c r="G2524" s="14">
        <v>-17425.68</v>
      </c>
    </row>
    <row r="2525" spans="1:7" x14ac:dyDescent="0.25">
      <c r="A2525" s="1"/>
      <c r="B2525" s="10" t="s">
        <v>4530</v>
      </c>
      <c r="C2525" s="11"/>
      <c r="D2525" s="11" t="s">
        <v>4531</v>
      </c>
      <c r="E2525" s="12" t="s">
        <v>4525</v>
      </c>
      <c r="F2525" s="13">
        <v>41985</v>
      </c>
      <c r="G2525" s="14">
        <v>-9413.94</v>
      </c>
    </row>
    <row r="2526" spans="1:7" ht="25.5" x14ac:dyDescent="0.25">
      <c r="A2526" s="1"/>
      <c r="B2526" s="10" t="s">
        <v>4514</v>
      </c>
      <c r="C2526" s="11" t="s">
        <v>4515</v>
      </c>
      <c r="D2526" s="11" t="s">
        <v>4516</v>
      </c>
      <c r="E2526" s="12" t="s">
        <v>4517</v>
      </c>
      <c r="F2526" s="13">
        <v>41985</v>
      </c>
      <c r="G2526" s="14">
        <v>-26623.16</v>
      </c>
    </row>
    <row r="2527" spans="1:7" x14ac:dyDescent="0.25">
      <c r="A2527" s="1"/>
      <c r="B2527" s="15" t="s">
        <v>815</v>
      </c>
      <c r="C2527" s="16" t="s">
        <v>816</v>
      </c>
      <c r="D2527" s="16"/>
      <c r="E2527" s="18" t="s">
        <v>4519</v>
      </c>
      <c r="F2527" s="17">
        <v>41985</v>
      </c>
      <c r="G2527" s="14">
        <v>-10131.41</v>
      </c>
    </row>
    <row r="2528" spans="1:7" x14ac:dyDescent="0.25">
      <c r="A2528" s="1"/>
      <c r="B2528" s="10" t="s">
        <v>815</v>
      </c>
      <c r="C2528" s="11" t="s">
        <v>816</v>
      </c>
      <c r="D2528" s="11"/>
      <c r="E2528" s="12" t="s">
        <v>4518</v>
      </c>
      <c r="F2528" s="13">
        <v>41985</v>
      </c>
      <c r="G2528" s="14">
        <v>-9564.85</v>
      </c>
    </row>
    <row r="2529" spans="1:7" x14ac:dyDescent="0.25">
      <c r="A2529" s="1"/>
      <c r="B2529" s="10" t="s">
        <v>4057</v>
      </c>
      <c r="C2529" s="11"/>
      <c r="D2529" s="11" t="s">
        <v>4536</v>
      </c>
      <c r="E2529" s="12" t="s">
        <v>20744</v>
      </c>
      <c r="F2529" s="13">
        <v>41988</v>
      </c>
      <c r="G2529" s="14">
        <v>-75000</v>
      </c>
    </row>
    <row r="2530" spans="1:7" x14ac:dyDescent="0.25">
      <c r="A2530" s="1"/>
      <c r="B2530" s="10" t="s">
        <v>4327</v>
      </c>
      <c r="C2530" s="11"/>
      <c r="D2530" s="11" t="s">
        <v>4536</v>
      </c>
      <c r="E2530" s="12" t="s">
        <v>20743</v>
      </c>
      <c r="F2530" s="13">
        <v>41988</v>
      </c>
      <c r="G2530" s="14">
        <v>-65000</v>
      </c>
    </row>
    <row r="2531" spans="1:7" ht="25.5" x14ac:dyDescent="0.25">
      <c r="A2531" s="1"/>
      <c r="B2531" s="10" t="s">
        <v>4537</v>
      </c>
      <c r="C2531" s="11"/>
      <c r="D2531" s="11" t="s">
        <v>4538</v>
      </c>
      <c r="E2531" s="12" t="s">
        <v>4539</v>
      </c>
      <c r="F2531" s="13">
        <v>41989</v>
      </c>
      <c r="G2531" s="14">
        <v>-20000</v>
      </c>
    </row>
    <row r="2532" spans="1:7" x14ac:dyDescent="0.25">
      <c r="A2532" s="1"/>
      <c r="B2532" s="10" t="s">
        <v>4540</v>
      </c>
      <c r="C2532" s="11"/>
      <c r="D2532" s="11" t="s">
        <v>4541</v>
      </c>
      <c r="E2532" s="12" t="s">
        <v>16764</v>
      </c>
      <c r="F2532" s="13">
        <v>41990</v>
      </c>
      <c r="G2532" s="14">
        <v>-78935</v>
      </c>
    </row>
    <row r="2533" spans="1:7" x14ac:dyDescent="0.25">
      <c r="A2533" s="1"/>
      <c r="B2533" s="10" t="s">
        <v>4542</v>
      </c>
      <c r="C2533" s="11"/>
      <c r="D2533" s="11" t="s">
        <v>4543</v>
      </c>
      <c r="E2533" s="12" t="s">
        <v>4544</v>
      </c>
      <c r="F2533" s="13">
        <v>41991</v>
      </c>
      <c r="G2533" s="14">
        <v>-16609.2</v>
      </c>
    </row>
    <row r="2534" spans="1:7" x14ac:dyDescent="0.25">
      <c r="A2534" s="1"/>
      <c r="B2534" s="10" t="s">
        <v>4057</v>
      </c>
      <c r="C2534" s="11"/>
      <c r="D2534" s="11" t="s">
        <v>4545</v>
      </c>
      <c r="E2534" s="12" t="s">
        <v>19555</v>
      </c>
      <c r="F2534" s="13">
        <v>41991</v>
      </c>
      <c r="G2534" s="14">
        <v>-150000</v>
      </c>
    </row>
    <row r="2535" spans="1:7" x14ac:dyDescent="0.25">
      <c r="A2535" s="1"/>
      <c r="B2535" s="15" t="s">
        <v>4547</v>
      </c>
      <c r="C2535" s="16"/>
      <c r="D2535" s="16" t="s">
        <v>4548</v>
      </c>
      <c r="E2535" s="18" t="s">
        <v>4549</v>
      </c>
      <c r="F2535" s="17">
        <v>41992</v>
      </c>
      <c r="G2535" s="14">
        <v>-26250</v>
      </c>
    </row>
    <row r="2536" spans="1:7" x14ac:dyDescent="0.25">
      <c r="A2536" s="1"/>
      <c r="B2536" s="10" t="s">
        <v>1364</v>
      </c>
      <c r="C2536" s="11"/>
      <c r="D2536" s="11" t="s">
        <v>2784</v>
      </c>
      <c r="E2536" s="12" t="s">
        <v>19480</v>
      </c>
      <c r="F2536" s="13">
        <v>41992</v>
      </c>
      <c r="G2536" s="14">
        <v>-1167480.3700000001</v>
      </c>
    </row>
    <row r="2537" spans="1:7" x14ac:dyDescent="0.25">
      <c r="A2537" s="1"/>
      <c r="B2537" s="10" t="s">
        <v>1364</v>
      </c>
      <c r="C2537" s="11"/>
      <c r="D2537" s="11" t="s">
        <v>2784</v>
      </c>
      <c r="E2537" s="12" t="s">
        <v>4550</v>
      </c>
      <c r="F2537" s="13">
        <v>41992</v>
      </c>
      <c r="G2537" s="14">
        <v>161683.69</v>
      </c>
    </row>
    <row r="2538" spans="1:7" x14ac:dyDescent="0.25">
      <c r="A2538" s="1"/>
      <c r="B2538" s="15" t="s">
        <v>4059</v>
      </c>
      <c r="C2538" s="16" t="s">
        <v>4060</v>
      </c>
      <c r="D2538" s="16" t="s">
        <v>4546</v>
      </c>
      <c r="E2538" s="18" t="s">
        <v>18176</v>
      </c>
      <c r="F2538" s="17">
        <v>41992</v>
      </c>
      <c r="G2538" s="14">
        <v>-35400</v>
      </c>
    </row>
    <row r="2539" spans="1:7" x14ac:dyDescent="0.25">
      <c r="A2539" s="1"/>
      <c r="B2539" s="15" t="s">
        <v>1621</v>
      </c>
      <c r="C2539" s="16" t="s">
        <v>1622</v>
      </c>
      <c r="D2539" s="16" t="s">
        <v>4552</v>
      </c>
      <c r="E2539" s="12" t="s">
        <v>17237</v>
      </c>
      <c r="F2539" s="17">
        <v>41993</v>
      </c>
      <c r="G2539" s="14">
        <v>-838980</v>
      </c>
    </row>
    <row r="2540" spans="1:7" x14ac:dyDescent="0.25">
      <c r="A2540" s="1"/>
      <c r="B2540" s="10" t="s">
        <v>1621</v>
      </c>
      <c r="C2540" s="11" t="s">
        <v>1622</v>
      </c>
      <c r="D2540" s="11" t="s">
        <v>4551</v>
      </c>
      <c r="E2540" s="12" t="s">
        <v>17237</v>
      </c>
      <c r="F2540" s="13">
        <v>41993</v>
      </c>
      <c r="G2540" s="14">
        <v>-826590</v>
      </c>
    </row>
    <row r="2541" spans="1:7" x14ac:dyDescent="0.25">
      <c r="A2541" s="1"/>
      <c r="B2541" s="10" t="s">
        <v>1621</v>
      </c>
      <c r="C2541" s="11" t="s">
        <v>1622</v>
      </c>
      <c r="D2541" s="11" t="s">
        <v>4553</v>
      </c>
      <c r="E2541" s="12" t="s">
        <v>17237</v>
      </c>
      <c r="F2541" s="13">
        <v>41993</v>
      </c>
      <c r="G2541" s="14">
        <v>-9688.5</v>
      </c>
    </row>
    <row r="2542" spans="1:7" x14ac:dyDescent="0.25">
      <c r="A2542" s="1"/>
      <c r="B2542" s="15" t="s">
        <v>4557</v>
      </c>
      <c r="C2542" s="16"/>
      <c r="D2542" s="16" t="s">
        <v>4558</v>
      </c>
      <c r="E2542" s="18" t="s">
        <v>16837</v>
      </c>
      <c r="F2542" s="17">
        <v>41996</v>
      </c>
      <c r="G2542" s="14">
        <v>-4873751.72</v>
      </c>
    </row>
    <row r="2543" spans="1:7" x14ac:dyDescent="0.25">
      <c r="A2543" s="1"/>
      <c r="B2543" s="10" t="s">
        <v>4557</v>
      </c>
      <c r="C2543" s="11"/>
      <c r="D2543" s="11" t="s">
        <v>4558</v>
      </c>
      <c r="E2543" s="12" t="s">
        <v>4558</v>
      </c>
      <c r="F2543" s="13">
        <v>41996</v>
      </c>
      <c r="G2543" s="14">
        <v>974750.34</v>
      </c>
    </row>
    <row r="2544" spans="1:7" x14ac:dyDescent="0.25">
      <c r="A2544" s="1"/>
      <c r="B2544" s="10" t="s">
        <v>4554</v>
      </c>
      <c r="C2544" s="11" t="s">
        <v>4555</v>
      </c>
      <c r="D2544" s="11" t="s">
        <v>2784</v>
      </c>
      <c r="E2544" s="12" t="s">
        <v>19338</v>
      </c>
      <c r="F2544" s="13">
        <v>41996</v>
      </c>
      <c r="G2544" s="14">
        <v>-11667909.82</v>
      </c>
    </row>
    <row r="2545" spans="1:7" ht="25.5" x14ac:dyDescent="0.25">
      <c r="A2545" s="1"/>
      <c r="B2545" s="10" t="s">
        <v>4559</v>
      </c>
      <c r="C2545" s="11" t="s">
        <v>4560</v>
      </c>
      <c r="D2545" s="11" t="s">
        <v>4561</v>
      </c>
      <c r="E2545" s="12" t="s">
        <v>4562</v>
      </c>
      <c r="F2545" s="13">
        <v>41997</v>
      </c>
      <c r="G2545" s="14">
        <v>-440917.68</v>
      </c>
    </row>
    <row r="2546" spans="1:7" ht="25.5" x14ac:dyDescent="0.25">
      <c r="A2546" s="1"/>
      <c r="B2546" s="10" t="s">
        <v>4566</v>
      </c>
      <c r="C2546" s="11"/>
      <c r="D2546" s="11" t="s">
        <v>4572</v>
      </c>
      <c r="E2546" s="12" t="s">
        <v>4568</v>
      </c>
      <c r="F2546" s="13">
        <v>41999</v>
      </c>
      <c r="G2546" s="14">
        <v>-8590.41</v>
      </c>
    </row>
    <row r="2547" spans="1:7" ht="25.5" x14ac:dyDescent="0.25">
      <c r="A2547" s="1"/>
      <c r="B2547" s="10" t="s">
        <v>4566</v>
      </c>
      <c r="C2547" s="11"/>
      <c r="D2547" s="11" t="s">
        <v>4567</v>
      </c>
      <c r="E2547" s="12" t="s">
        <v>4568</v>
      </c>
      <c r="F2547" s="13">
        <v>41999</v>
      </c>
      <c r="G2547" s="14">
        <v>-1830</v>
      </c>
    </row>
    <row r="2548" spans="1:7" ht="25.5" x14ac:dyDescent="0.25">
      <c r="A2548" s="1"/>
      <c r="B2548" s="10" t="s">
        <v>4566</v>
      </c>
      <c r="C2548" s="11"/>
      <c r="D2548" s="11" t="s">
        <v>4569</v>
      </c>
      <c r="E2548" s="12" t="s">
        <v>4568</v>
      </c>
      <c r="F2548" s="13">
        <v>41999</v>
      </c>
      <c r="G2548" s="14">
        <v>-795</v>
      </c>
    </row>
    <row r="2549" spans="1:7" ht="25.5" x14ac:dyDescent="0.25">
      <c r="A2549" s="1"/>
      <c r="B2549" s="10" t="s">
        <v>4566</v>
      </c>
      <c r="C2549" s="11"/>
      <c r="D2549" s="11" t="s">
        <v>4570</v>
      </c>
      <c r="E2549" s="12" t="s">
        <v>4568</v>
      </c>
      <c r="F2549" s="13">
        <v>41999</v>
      </c>
      <c r="G2549" s="14">
        <v>-720</v>
      </c>
    </row>
    <row r="2550" spans="1:7" ht="25.5" x14ac:dyDescent="0.25">
      <c r="A2550" s="1"/>
      <c r="B2550" s="10" t="s">
        <v>4566</v>
      </c>
      <c r="C2550" s="11"/>
      <c r="D2550" s="11" t="s">
        <v>4571</v>
      </c>
      <c r="E2550" s="12" t="s">
        <v>4568</v>
      </c>
      <c r="F2550" s="13">
        <v>41999</v>
      </c>
      <c r="G2550" s="14">
        <v>-450</v>
      </c>
    </row>
    <row r="2551" spans="1:7" ht="25.5" x14ac:dyDescent="0.25">
      <c r="A2551" s="1"/>
      <c r="B2551" s="10" t="s">
        <v>331</v>
      </c>
      <c r="C2551" s="11" t="s">
        <v>332</v>
      </c>
      <c r="D2551" s="11" t="s">
        <v>4563</v>
      </c>
      <c r="E2551" s="12" t="s">
        <v>9133</v>
      </c>
      <c r="F2551" s="13">
        <v>41999</v>
      </c>
      <c r="G2551" s="14">
        <v>-1027734.88</v>
      </c>
    </row>
    <row r="2552" spans="1:7" ht="25.5" x14ac:dyDescent="0.25">
      <c r="A2552" s="1"/>
      <c r="B2552" s="10" t="s">
        <v>2042</v>
      </c>
      <c r="C2552" s="11" t="s">
        <v>2043</v>
      </c>
      <c r="D2552" s="11" t="s">
        <v>4564</v>
      </c>
      <c r="E2552" s="12" t="s">
        <v>4565</v>
      </c>
      <c r="F2552" s="13">
        <v>41999</v>
      </c>
      <c r="G2552" s="14">
        <v>-38500</v>
      </c>
    </row>
    <row r="2553" spans="1:7" ht="25.5" x14ac:dyDescent="0.25">
      <c r="A2553" s="1"/>
      <c r="B2553" s="10" t="s">
        <v>1396</v>
      </c>
      <c r="C2553" s="11"/>
      <c r="D2553" s="11" t="s">
        <v>4577</v>
      </c>
      <c r="E2553" s="12" t="s">
        <v>19358</v>
      </c>
      <c r="F2553" s="13">
        <v>42002</v>
      </c>
      <c r="G2553" s="14">
        <v>-236000</v>
      </c>
    </row>
    <row r="2554" spans="1:7" ht="25.5" x14ac:dyDescent="0.25">
      <c r="A2554" s="1"/>
      <c r="B2554" s="15" t="s">
        <v>815</v>
      </c>
      <c r="C2554" s="16" t="s">
        <v>816</v>
      </c>
      <c r="D2554" s="16"/>
      <c r="E2554" s="18" t="s">
        <v>4574</v>
      </c>
      <c r="F2554" s="17">
        <v>42002</v>
      </c>
      <c r="G2554" s="14">
        <v>-51491.87</v>
      </c>
    </row>
    <row r="2555" spans="1:7" ht="25.5" x14ac:dyDescent="0.25">
      <c r="A2555" s="1"/>
      <c r="B2555" s="10" t="s">
        <v>815</v>
      </c>
      <c r="C2555" s="11" t="s">
        <v>816</v>
      </c>
      <c r="D2555" s="11"/>
      <c r="E2555" s="12" t="s">
        <v>4573</v>
      </c>
      <c r="F2555" s="13">
        <v>42002</v>
      </c>
      <c r="G2555" s="14">
        <v>-37199.83</v>
      </c>
    </row>
    <row r="2556" spans="1:7" x14ac:dyDescent="0.25">
      <c r="A2556" s="1"/>
      <c r="B2556" s="10" t="s">
        <v>4357</v>
      </c>
      <c r="C2556" s="11" t="s">
        <v>4358</v>
      </c>
      <c r="D2556" s="11" t="s">
        <v>4575</v>
      </c>
      <c r="E2556" s="12" t="s">
        <v>4576</v>
      </c>
      <c r="F2556" s="13">
        <v>42002</v>
      </c>
      <c r="G2556" s="14">
        <v>-101316.43</v>
      </c>
    </row>
    <row r="2557" spans="1:7" ht="25.5" x14ac:dyDescent="0.25">
      <c r="A2557" s="1"/>
      <c r="B2557" s="10" t="s">
        <v>1111</v>
      </c>
      <c r="C2557" s="11"/>
      <c r="D2557" s="11" t="s">
        <v>2575</v>
      </c>
      <c r="E2557" s="12" t="s">
        <v>4581</v>
      </c>
      <c r="F2557" s="13">
        <v>42003</v>
      </c>
      <c r="G2557" s="14">
        <v>-48859.08</v>
      </c>
    </row>
    <row r="2558" spans="1:7" ht="25.5" x14ac:dyDescent="0.25">
      <c r="A2558" s="1"/>
      <c r="B2558" s="10" t="s">
        <v>4583</v>
      </c>
      <c r="C2558" s="11"/>
      <c r="D2558" s="11" t="s">
        <v>4584</v>
      </c>
      <c r="E2558" s="12" t="s">
        <v>19490</v>
      </c>
      <c r="F2558" s="13">
        <v>42003</v>
      </c>
      <c r="G2558" s="14">
        <v>-4144185</v>
      </c>
    </row>
    <row r="2559" spans="1:7" ht="25.5" x14ac:dyDescent="0.25">
      <c r="A2559" s="1"/>
      <c r="B2559" s="10" t="s">
        <v>1396</v>
      </c>
      <c r="C2559" s="11"/>
      <c r="D2559" s="11" t="s">
        <v>4582</v>
      </c>
      <c r="E2559" s="12" t="s">
        <v>19359</v>
      </c>
      <c r="F2559" s="13">
        <v>42003</v>
      </c>
      <c r="G2559" s="14">
        <v>-236000</v>
      </c>
    </row>
    <row r="2560" spans="1:7" x14ac:dyDescent="0.25">
      <c r="A2560" s="1"/>
      <c r="B2560" s="10" t="s">
        <v>4578</v>
      </c>
      <c r="C2560" s="11" t="s">
        <v>4579</v>
      </c>
      <c r="D2560" s="11" t="s">
        <v>4580</v>
      </c>
      <c r="E2560" s="12" t="s">
        <v>17972</v>
      </c>
      <c r="F2560" s="13">
        <v>42003</v>
      </c>
      <c r="G2560" s="14">
        <v>-431900</v>
      </c>
    </row>
    <row r="2561" spans="1:7" ht="25.5" x14ac:dyDescent="0.25">
      <c r="A2561" s="1"/>
      <c r="B2561" s="10" t="s">
        <v>4986</v>
      </c>
      <c r="C2561" s="11"/>
      <c r="D2561" s="11" t="s">
        <v>4987</v>
      </c>
      <c r="E2561" s="12" t="s">
        <v>4988</v>
      </c>
      <c r="F2561" s="13">
        <v>42004</v>
      </c>
      <c r="G2561" s="14">
        <v>-98923.64</v>
      </c>
    </row>
    <row r="2562" spans="1:7" ht="25.5" x14ac:dyDescent="0.25">
      <c r="A2562" s="1"/>
      <c r="B2562" s="10" t="s">
        <v>4786</v>
      </c>
      <c r="C2562" s="11"/>
      <c r="D2562" s="11" t="s">
        <v>4787</v>
      </c>
      <c r="E2562" s="12" t="s">
        <v>4788</v>
      </c>
      <c r="F2562" s="13">
        <v>42004</v>
      </c>
      <c r="G2562" s="14">
        <v>-92842.4</v>
      </c>
    </row>
    <row r="2563" spans="1:7" ht="25.5" x14ac:dyDescent="0.25">
      <c r="A2563" s="1"/>
      <c r="B2563" s="15" t="s">
        <v>5049</v>
      </c>
      <c r="C2563" s="16"/>
      <c r="D2563" s="16" t="s">
        <v>5050</v>
      </c>
      <c r="E2563" s="18" t="s">
        <v>5051</v>
      </c>
      <c r="F2563" s="17">
        <v>42004</v>
      </c>
      <c r="G2563" s="14">
        <v>-92842.4</v>
      </c>
    </row>
    <row r="2564" spans="1:7" ht="25.5" x14ac:dyDescent="0.25">
      <c r="A2564" s="1"/>
      <c r="B2564" s="10" t="s">
        <v>4652</v>
      </c>
      <c r="C2564" s="11"/>
      <c r="D2564" s="11" t="s">
        <v>4653</v>
      </c>
      <c r="E2564" s="12" t="s">
        <v>4654</v>
      </c>
      <c r="F2564" s="13">
        <v>42004</v>
      </c>
      <c r="G2564" s="14">
        <v>-91268.800000000003</v>
      </c>
    </row>
    <row r="2565" spans="1:7" ht="25.5" x14ac:dyDescent="0.25">
      <c r="A2565" s="1"/>
      <c r="B2565" s="10" t="s">
        <v>4812</v>
      </c>
      <c r="C2565" s="11"/>
      <c r="D2565" s="11" t="s">
        <v>4813</v>
      </c>
      <c r="E2565" s="12" t="s">
        <v>4814</v>
      </c>
      <c r="F2565" s="13">
        <v>42004</v>
      </c>
      <c r="G2565" s="14">
        <v>-91268.800000000003</v>
      </c>
    </row>
    <row r="2566" spans="1:7" ht="25.5" x14ac:dyDescent="0.25">
      <c r="A2566" s="1"/>
      <c r="B2566" s="10" t="s">
        <v>4846</v>
      </c>
      <c r="C2566" s="11"/>
      <c r="D2566" s="11" t="s">
        <v>4847</v>
      </c>
      <c r="E2566" s="12" t="s">
        <v>4848</v>
      </c>
      <c r="F2566" s="13">
        <v>42004</v>
      </c>
      <c r="G2566" s="14">
        <v>-91268.800000000003</v>
      </c>
    </row>
    <row r="2567" spans="1:7" ht="25.5" x14ac:dyDescent="0.25">
      <c r="A2567" s="1"/>
      <c r="B2567" s="10" t="s">
        <v>4974</v>
      </c>
      <c r="C2567" s="11"/>
      <c r="D2567" s="11" t="s">
        <v>4975</v>
      </c>
      <c r="E2567" s="12" t="s">
        <v>4976</v>
      </c>
      <c r="F2567" s="13">
        <v>42004</v>
      </c>
      <c r="G2567" s="14">
        <v>-91268.800000000003</v>
      </c>
    </row>
    <row r="2568" spans="1:7" ht="25.5" x14ac:dyDescent="0.25">
      <c r="A2568" s="1"/>
      <c r="B2568" s="10" t="s">
        <v>5063</v>
      </c>
      <c r="C2568" s="11"/>
      <c r="D2568" s="11" t="s">
        <v>5064</v>
      </c>
      <c r="E2568" s="12" t="s">
        <v>5065</v>
      </c>
      <c r="F2568" s="13">
        <v>42004</v>
      </c>
      <c r="G2568" s="14">
        <v>-91268.800000000003</v>
      </c>
    </row>
    <row r="2569" spans="1:7" ht="25.5" x14ac:dyDescent="0.25">
      <c r="A2569" s="1"/>
      <c r="B2569" s="10" t="s">
        <v>5180</v>
      </c>
      <c r="C2569" s="11"/>
      <c r="D2569" s="11" t="s">
        <v>5181</v>
      </c>
      <c r="E2569" s="12" t="s">
        <v>5182</v>
      </c>
      <c r="F2569" s="13">
        <v>42004</v>
      </c>
      <c r="G2569" s="14">
        <v>-91268.800000000003</v>
      </c>
    </row>
    <row r="2570" spans="1:7" ht="25.5" x14ac:dyDescent="0.25">
      <c r="A2570" s="1"/>
      <c r="B2570" s="10" t="s">
        <v>4883</v>
      </c>
      <c r="C2570" s="11"/>
      <c r="D2570" s="11" t="s">
        <v>4884</v>
      </c>
      <c r="E2570" s="12" t="s">
        <v>4885</v>
      </c>
      <c r="F2570" s="13">
        <v>42004</v>
      </c>
      <c r="G2570" s="14">
        <v>-85355.3</v>
      </c>
    </row>
    <row r="2571" spans="1:7" ht="25.5" x14ac:dyDescent="0.25">
      <c r="A2571" s="1"/>
      <c r="B2571" s="10" t="s">
        <v>5177</v>
      </c>
      <c r="C2571" s="11"/>
      <c r="D2571" s="11" t="s">
        <v>5178</v>
      </c>
      <c r="E2571" s="12" t="s">
        <v>5179</v>
      </c>
      <c r="F2571" s="13">
        <v>42004</v>
      </c>
      <c r="G2571" s="14">
        <v>-85355.3</v>
      </c>
    </row>
    <row r="2572" spans="1:7" ht="25.5" x14ac:dyDescent="0.25">
      <c r="A2572" s="1"/>
      <c r="B2572" s="10" t="s">
        <v>4877</v>
      </c>
      <c r="C2572" s="11"/>
      <c r="D2572" s="11" t="s">
        <v>4878</v>
      </c>
      <c r="E2572" s="12" t="s">
        <v>4879</v>
      </c>
      <c r="F2572" s="13">
        <v>42004</v>
      </c>
      <c r="G2572" s="14">
        <v>-84974.399999999994</v>
      </c>
    </row>
    <row r="2573" spans="1:7" ht="25.5" x14ac:dyDescent="0.25">
      <c r="A2573" s="1"/>
      <c r="B2573" s="10" t="s">
        <v>4912</v>
      </c>
      <c r="C2573" s="11"/>
      <c r="D2573" s="16" t="s">
        <v>4913</v>
      </c>
      <c r="E2573" s="12" t="s">
        <v>4914</v>
      </c>
      <c r="F2573" s="13">
        <v>42004</v>
      </c>
      <c r="G2573" s="14">
        <v>-83908.6</v>
      </c>
    </row>
    <row r="2574" spans="1:7" ht="25.5" x14ac:dyDescent="0.25">
      <c r="A2574" s="1"/>
      <c r="B2574" s="15" t="s">
        <v>5078</v>
      </c>
      <c r="C2574" s="16"/>
      <c r="D2574" s="16" t="s">
        <v>5079</v>
      </c>
      <c r="E2574" s="18" t="s">
        <v>5080</v>
      </c>
      <c r="F2574" s="17">
        <v>42004</v>
      </c>
      <c r="G2574" s="14">
        <v>-83908.6</v>
      </c>
    </row>
    <row r="2575" spans="1:7" ht="25.5" x14ac:dyDescent="0.25">
      <c r="A2575" s="1"/>
      <c r="B2575" s="10" t="s">
        <v>5124</v>
      </c>
      <c r="C2575" s="11"/>
      <c r="D2575" s="11" t="s">
        <v>5125</v>
      </c>
      <c r="E2575" s="12" t="s">
        <v>5126</v>
      </c>
      <c r="F2575" s="13">
        <v>42004</v>
      </c>
      <c r="G2575" s="14">
        <v>-83908.6</v>
      </c>
    </row>
    <row r="2576" spans="1:7" ht="25.5" x14ac:dyDescent="0.25">
      <c r="A2576" s="1"/>
      <c r="B2576" s="10" t="s">
        <v>4743</v>
      </c>
      <c r="C2576" s="11"/>
      <c r="D2576" s="11" t="s">
        <v>4744</v>
      </c>
      <c r="E2576" s="12" t="s">
        <v>4745</v>
      </c>
      <c r="F2576" s="13">
        <v>42004</v>
      </c>
      <c r="G2576" s="14">
        <v>-83400.800000000003</v>
      </c>
    </row>
    <row r="2577" spans="1:7" ht="25.5" x14ac:dyDescent="0.25">
      <c r="A2577" s="1"/>
      <c r="B2577" s="15" t="s">
        <v>5087</v>
      </c>
      <c r="C2577" s="16"/>
      <c r="D2577" s="16" t="s">
        <v>5088</v>
      </c>
      <c r="E2577" s="18" t="s">
        <v>5089</v>
      </c>
      <c r="F2577" s="17">
        <v>42004</v>
      </c>
      <c r="G2577" s="14">
        <v>-82971.899999999994</v>
      </c>
    </row>
    <row r="2578" spans="1:7" ht="25.5" x14ac:dyDescent="0.25">
      <c r="A2578" s="1"/>
      <c r="B2578" s="15" t="s">
        <v>4869</v>
      </c>
      <c r="C2578" s="16"/>
      <c r="D2578" s="16" t="s">
        <v>4870</v>
      </c>
      <c r="E2578" s="18" t="s">
        <v>4871</v>
      </c>
      <c r="F2578" s="17">
        <v>42004</v>
      </c>
      <c r="G2578" s="14">
        <v>-81541.350000000006</v>
      </c>
    </row>
    <row r="2579" spans="1:7" ht="25.5" x14ac:dyDescent="0.25">
      <c r="A2579" s="1"/>
      <c r="B2579" s="15" t="s">
        <v>4622</v>
      </c>
      <c r="C2579" s="16"/>
      <c r="D2579" s="16" t="s">
        <v>4623</v>
      </c>
      <c r="E2579" s="18" t="s">
        <v>4624</v>
      </c>
      <c r="F2579" s="17">
        <v>42004</v>
      </c>
      <c r="G2579" s="14">
        <v>-81015.199999999997</v>
      </c>
    </row>
    <row r="2580" spans="1:7" ht="25.5" x14ac:dyDescent="0.25">
      <c r="A2580" s="1"/>
      <c r="B2580" s="15" t="s">
        <v>4698</v>
      </c>
      <c r="C2580" s="16"/>
      <c r="D2580" s="16" t="s">
        <v>4699</v>
      </c>
      <c r="E2580" s="18" t="s">
        <v>4700</v>
      </c>
      <c r="F2580" s="17">
        <v>42004</v>
      </c>
      <c r="G2580" s="14">
        <v>-78121.8</v>
      </c>
    </row>
    <row r="2581" spans="1:7" ht="25.5" x14ac:dyDescent="0.25">
      <c r="A2581" s="1"/>
      <c r="B2581" s="10" t="s">
        <v>4709</v>
      </c>
      <c r="C2581" s="11"/>
      <c r="D2581" s="11" t="s">
        <v>4710</v>
      </c>
      <c r="E2581" s="12" t="s">
        <v>4711</v>
      </c>
      <c r="F2581" s="13">
        <v>42004</v>
      </c>
      <c r="G2581" s="14">
        <v>-77868.2</v>
      </c>
    </row>
    <row r="2582" spans="1:7" ht="25.5" x14ac:dyDescent="0.25">
      <c r="A2582" s="1"/>
      <c r="B2582" s="10" t="s">
        <v>4721</v>
      </c>
      <c r="C2582" s="11"/>
      <c r="D2582" s="11" t="s">
        <v>4722</v>
      </c>
      <c r="E2582" s="12" t="s">
        <v>4723</v>
      </c>
      <c r="F2582" s="13">
        <v>42004</v>
      </c>
      <c r="G2582" s="14">
        <v>-77868.2</v>
      </c>
    </row>
    <row r="2583" spans="1:7" ht="25.5" x14ac:dyDescent="0.25">
      <c r="A2583" s="1"/>
      <c r="B2583" s="10" t="s">
        <v>4827</v>
      </c>
      <c r="C2583" s="11"/>
      <c r="D2583" s="11" t="s">
        <v>4828</v>
      </c>
      <c r="E2583" s="12" t="s">
        <v>4829</v>
      </c>
      <c r="F2583" s="13">
        <v>42004</v>
      </c>
      <c r="G2583" s="14">
        <v>-77868.2</v>
      </c>
    </row>
    <row r="2584" spans="1:7" ht="25.5" x14ac:dyDescent="0.25">
      <c r="A2584" s="1"/>
      <c r="B2584" s="10" t="s">
        <v>4921</v>
      </c>
      <c r="C2584" s="11"/>
      <c r="D2584" s="11" t="s">
        <v>4922</v>
      </c>
      <c r="E2584" s="12" t="s">
        <v>4923</v>
      </c>
      <c r="F2584" s="13">
        <v>42004</v>
      </c>
      <c r="G2584" s="14">
        <v>-77868.2</v>
      </c>
    </row>
    <row r="2585" spans="1:7" ht="25.5" x14ac:dyDescent="0.25">
      <c r="A2585" s="1"/>
      <c r="B2585" s="10" t="s">
        <v>4927</v>
      </c>
      <c r="C2585" s="11"/>
      <c r="D2585" s="11" t="s">
        <v>4928</v>
      </c>
      <c r="E2585" s="12" t="s">
        <v>4929</v>
      </c>
      <c r="F2585" s="13">
        <v>42004</v>
      </c>
      <c r="G2585" s="14">
        <v>-77868.2</v>
      </c>
    </row>
    <row r="2586" spans="1:7" ht="25.5" x14ac:dyDescent="0.25">
      <c r="A2586" s="1"/>
      <c r="B2586" s="15" t="s">
        <v>4936</v>
      </c>
      <c r="C2586" s="16"/>
      <c r="D2586" s="16" t="s">
        <v>4937</v>
      </c>
      <c r="E2586" s="18" t="s">
        <v>4938</v>
      </c>
      <c r="F2586" s="17">
        <v>42004</v>
      </c>
      <c r="G2586" s="14">
        <v>-77868.2</v>
      </c>
    </row>
    <row r="2587" spans="1:7" ht="25.5" x14ac:dyDescent="0.25">
      <c r="A2587" s="1"/>
      <c r="B2587" s="10" t="s">
        <v>4951</v>
      </c>
      <c r="C2587" s="11"/>
      <c r="D2587" s="11" t="s">
        <v>4952</v>
      </c>
      <c r="E2587" s="12" t="s">
        <v>4953</v>
      </c>
      <c r="F2587" s="13">
        <v>42004</v>
      </c>
      <c r="G2587" s="14">
        <v>-77868.2</v>
      </c>
    </row>
    <row r="2588" spans="1:7" ht="25.5" x14ac:dyDescent="0.25">
      <c r="A2588" s="1"/>
      <c r="B2588" s="10" t="s">
        <v>4954</v>
      </c>
      <c r="C2588" s="11"/>
      <c r="D2588" s="11" t="s">
        <v>4955</v>
      </c>
      <c r="E2588" s="12" t="s">
        <v>4956</v>
      </c>
      <c r="F2588" s="13">
        <v>42004</v>
      </c>
      <c r="G2588" s="14">
        <v>-77868.2</v>
      </c>
    </row>
    <row r="2589" spans="1:7" ht="25.5" x14ac:dyDescent="0.25">
      <c r="A2589" s="1"/>
      <c r="B2589" s="15" t="s">
        <v>4971</v>
      </c>
      <c r="C2589" s="16"/>
      <c r="D2589" s="16" t="s">
        <v>4972</v>
      </c>
      <c r="E2589" s="18" t="s">
        <v>4973</v>
      </c>
      <c r="F2589" s="17">
        <v>42004</v>
      </c>
      <c r="G2589" s="14">
        <v>-77868.2</v>
      </c>
    </row>
    <row r="2590" spans="1:7" ht="25.5" x14ac:dyDescent="0.25">
      <c r="A2590" s="1"/>
      <c r="B2590" s="10" t="s">
        <v>5130</v>
      </c>
      <c r="C2590" s="11"/>
      <c r="D2590" s="11" t="s">
        <v>5131</v>
      </c>
      <c r="E2590" s="12" t="s">
        <v>5132</v>
      </c>
      <c r="F2590" s="13">
        <v>42004</v>
      </c>
      <c r="G2590" s="14">
        <v>-77868.2</v>
      </c>
    </row>
    <row r="2591" spans="1:7" ht="25.5" x14ac:dyDescent="0.25">
      <c r="A2591" s="1"/>
      <c r="B2591" s="10" t="s">
        <v>5210</v>
      </c>
      <c r="C2591" s="11"/>
      <c r="D2591" s="16" t="s">
        <v>5211</v>
      </c>
      <c r="E2591" s="12" t="s">
        <v>5212</v>
      </c>
      <c r="F2591" s="13">
        <v>42004</v>
      </c>
      <c r="G2591" s="14">
        <v>-77868.2</v>
      </c>
    </row>
    <row r="2592" spans="1:7" ht="25.5" x14ac:dyDescent="0.25">
      <c r="A2592" s="1"/>
      <c r="B2592" s="15" t="s">
        <v>5147</v>
      </c>
      <c r="C2592" s="16"/>
      <c r="D2592" s="16" t="s">
        <v>5148</v>
      </c>
      <c r="E2592" s="18" t="s">
        <v>5149</v>
      </c>
      <c r="F2592" s="17">
        <v>42004</v>
      </c>
      <c r="G2592" s="14">
        <v>-76675.100000000006</v>
      </c>
    </row>
    <row r="2593" spans="1:7" ht="25.5" x14ac:dyDescent="0.25">
      <c r="A2593" s="1"/>
      <c r="B2593" s="10" t="s">
        <v>4604</v>
      </c>
      <c r="C2593" s="11"/>
      <c r="D2593" s="11" t="s">
        <v>4605</v>
      </c>
      <c r="E2593" s="12" t="s">
        <v>4606</v>
      </c>
      <c r="F2593" s="13">
        <v>42004</v>
      </c>
      <c r="G2593" s="14">
        <v>-76548.399999999994</v>
      </c>
    </row>
    <row r="2594" spans="1:7" ht="25.5" x14ac:dyDescent="0.25">
      <c r="A2594" s="1"/>
      <c r="B2594" s="10" t="s">
        <v>4679</v>
      </c>
      <c r="C2594" s="11"/>
      <c r="D2594" s="11" t="s">
        <v>4680</v>
      </c>
      <c r="E2594" s="12" t="s">
        <v>4681</v>
      </c>
      <c r="F2594" s="13">
        <v>42004</v>
      </c>
      <c r="G2594" s="14">
        <v>-76548.399999999994</v>
      </c>
    </row>
    <row r="2595" spans="1:7" ht="25.5" x14ac:dyDescent="0.25">
      <c r="A2595" s="1"/>
      <c r="B2595" s="10" t="s">
        <v>4704</v>
      </c>
      <c r="C2595" s="11"/>
      <c r="D2595" s="11" t="s">
        <v>4705</v>
      </c>
      <c r="E2595" s="12" t="s">
        <v>4706</v>
      </c>
      <c r="F2595" s="13">
        <v>42004</v>
      </c>
      <c r="G2595" s="14">
        <v>-76548.399999999994</v>
      </c>
    </row>
    <row r="2596" spans="1:7" ht="25.5" x14ac:dyDescent="0.25">
      <c r="A2596" s="1"/>
      <c r="B2596" s="10" t="s">
        <v>4715</v>
      </c>
      <c r="C2596" s="11"/>
      <c r="D2596" s="11" t="s">
        <v>4716</v>
      </c>
      <c r="E2596" s="12" t="s">
        <v>4717</v>
      </c>
      <c r="F2596" s="13">
        <v>42004</v>
      </c>
      <c r="G2596" s="14">
        <v>-76548.399999999994</v>
      </c>
    </row>
    <row r="2597" spans="1:7" ht="25.5" x14ac:dyDescent="0.25">
      <c r="A2597" s="1"/>
      <c r="B2597" s="10" t="s">
        <v>4803</v>
      </c>
      <c r="C2597" s="11"/>
      <c r="D2597" s="11" t="s">
        <v>4804</v>
      </c>
      <c r="E2597" s="12" t="s">
        <v>4805</v>
      </c>
      <c r="F2597" s="13">
        <v>42004</v>
      </c>
      <c r="G2597" s="14">
        <v>-76548.399999999994</v>
      </c>
    </row>
    <row r="2598" spans="1:7" ht="25.5" x14ac:dyDescent="0.25">
      <c r="A2598" s="1"/>
      <c r="B2598" s="10" t="s">
        <v>4806</v>
      </c>
      <c r="C2598" s="11"/>
      <c r="D2598" s="11" t="s">
        <v>4807</v>
      </c>
      <c r="E2598" s="12" t="s">
        <v>4808</v>
      </c>
      <c r="F2598" s="13">
        <v>42004</v>
      </c>
      <c r="G2598" s="14">
        <v>-76548.399999999994</v>
      </c>
    </row>
    <row r="2599" spans="1:7" ht="25.5" x14ac:dyDescent="0.25">
      <c r="A2599" s="1"/>
      <c r="B2599" s="15" t="s">
        <v>4809</v>
      </c>
      <c r="C2599" s="16"/>
      <c r="D2599" s="16" t="s">
        <v>4810</v>
      </c>
      <c r="E2599" s="18" t="s">
        <v>4811</v>
      </c>
      <c r="F2599" s="17">
        <v>42004</v>
      </c>
      <c r="G2599" s="14">
        <v>-76548.399999999994</v>
      </c>
    </row>
    <row r="2600" spans="1:7" ht="25.5" x14ac:dyDescent="0.25">
      <c r="A2600" s="1"/>
      <c r="B2600" s="10" t="s">
        <v>4815</v>
      </c>
      <c r="C2600" s="11"/>
      <c r="D2600" s="11" t="s">
        <v>4816</v>
      </c>
      <c r="E2600" s="12" t="s">
        <v>4817</v>
      </c>
      <c r="F2600" s="13">
        <v>42004</v>
      </c>
      <c r="G2600" s="14">
        <v>-76548.399999999994</v>
      </c>
    </row>
    <row r="2601" spans="1:7" ht="25.5" x14ac:dyDescent="0.25">
      <c r="A2601" s="1"/>
      <c r="B2601" s="10" t="s">
        <v>4886</v>
      </c>
      <c r="C2601" s="11"/>
      <c r="D2601" s="11" t="s">
        <v>4887</v>
      </c>
      <c r="E2601" s="12" t="s">
        <v>4888</v>
      </c>
      <c r="F2601" s="13">
        <v>42004</v>
      </c>
      <c r="G2601" s="14">
        <v>-76548.399999999994</v>
      </c>
    </row>
    <row r="2602" spans="1:7" ht="25.5" x14ac:dyDescent="0.25">
      <c r="A2602" s="1"/>
      <c r="B2602" s="15" t="s">
        <v>4903</v>
      </c>
      <c r="C2602" s="16"/>
      <c r="D2602" s="16" t="s">
        <v>4904</v>
      </c>
      <c r="E2602" s="18" t="s">
        <v>4905</v>
      </c>
      <c r="F2602" s="17">
        <v>42004</v>
      </c>
      <c r="G2602" s="14">
        <v>-76548.399999999994</v>
      </c>
    </row>
    <row r="2603" spans="1:7" ht="25.5" x14ac:dyDescent="0.25">
      <c r="A2603" s="1"/>
      <c r="B2603" s="10" t="s">
        <v>4930</v>
      </c>
      <c r="C2603" s="11"/>
      <c r="D2603" s="11" t="s">
        <v>4931</v>
      </c>
      <c r="E2603" s="12" t="s">
        <v>4932</v>
      </c>
      <c r="F2603" s="13">
        <v>42004</v>
      </c>
      <c r="G2603" s="14">
        <v>-76548.399999999994</v>
      </c>
    </row>
    <row r="2604" spans="1:7" ht="25.5" x14ac:dyDescent="0.25">
      <c r="A2604" s="1"/>
      <c r="B2604" s="15" t="s">
        <v>4933</v>
      </c>
      <c r="C2604" s="16"/>
      <c r="D2604" s="16" t="s">
        <v>4934</v>
      </c>
      <c r="E2604" s="18" t="s">
        <v>4935</v>
      </c>
      <c r="F2604" s="17">
        <v>42004</v>
      </c>
      <c r="G2604" s="14">
        <v>-76548.399999999994</v>
      </c>
    </row>
    <row r="2605" spans="1:7" ht="25.5" x14ac:dyDescent="0.25">
      <c r="A2605" s="1"/>
      <c r="B2605" s="10" t="s">
        <v>5075</v>
      </c>
      <c r="C2605" s="11"/>
      <c r="D2605" s="11" t="s">
        <v>5076</v>
      </c>
      <c r="E2605" s="12" t="s">
        <v>5077</v>
      </c>
      <c r="F2605" s="13">
        <v>42004</v>
      </c>
      <c r="G2605" s="14">
        <v>-76548.399999999994</v>
      </c>
    </row>
    <row r="2606" spans="1:7" ht="25.5" x14ac:dyDescent="0.25">
      <c r="A2606" s="1"/>
      <c r="B2606" s="10" t="s">
        <v>5165</v>
      </c>
      <c r="C2606" s="11"/>
      <c r="D2606" s="11" t="s">
        <v>5166</v>
      </c>
      <c r="E2606" s="12" t="s">
        <v>5167</v>
      </c>
      <c r="F2606" s="13">
        <v>42004</v>
      </c>
      <c r="G2606" s="14">
        <v>-76548.399999999994</v>
      </c>
    </row>
    <row r="2607" spans="1:7" ht="25.5" x14ac:dyDescent="0.25">
      <c r="A2607" s="1"/>
      <c r="B2607" s="10" t="s">
        <v>5198</v>
      </c>
      <c r="C2607" s="11"/>
      <c r="D2607" s="11" t="s">
        <v>5199</v>
      </c>
      <c r="E2607" s="12" t="s">
        <v>5200</v>
      </c>
      <c r="F2607" s="13">
        <v>42004</v>
      </c>
      <c r="G2607" s="14">
        <v>-73959.199999999997</v>
      </c>
    </row>
    <row r="2608" spans="1:7" ht="25.5" x14ac:dyDescent="0.25">
      <c r="A2608" s="1"/>
      <c r="B2608" s="10" t="s">
        <v>4607</v>
      </c>
      <c r="C2608" s="11"/>
      <c r="D2608" s="11" t="s">
        <v>4608</v>
      </c>
      <c r="E2608" s="12" t="s">
        <v>4609</v>
      </c>
      <c r="F2608" s="13">
        <v>42004</v>
      </c>
      <c r="G2608" s="14">
        <v>-72589</v>
      </c>
    </row>
    <row r="2609" spans="1:7" ht="25.5" x14ac:dyDescent="0.25">
      <c r="A2609" s="1"/>
      <c r="B2609" s="10" t="s">
        <v>4729</v>
      </c>
      <c r="C2609" s="11"/>
      <c r="D2609" s="11" t="s">
        <v>4730</v>
      </c>
      <c r="E2609" s="12" t="s">
        <v>4731</v>
      </c>
      <c r="F2609" s="13">
        <v>42004</v>
      </c>
      <c r="G2609" s="14">
        <v>-72502.559999999998</v>
      </c>
    </row>
    <row r="2610" spans="1:7" ht="25.5" x14ac:dyDescent="0.25">
      <c r="A2610" s="1"/>
      <c r="B2610" s="10" t="s">
        <v>5156</v>
      </c>
      <c r="C2610" s="11"/>
      <c r="D2610" s="11" t="s">
        <v>5157</v>
      </c>
      <c r="E2610" s="12" t="s">
        <v>5158</v>
      </c>
      <c r="F2610" s="13">
        <v>42004</v>
      </c>
      <c r="G2610" s="14">
        <v>-72385.600000000006</v>
      </c>
    </row>
    <row r="2611" spans="1:7" ht="25.5" x14ac:dyDescent="0.25">
      <c r="A2611" s="1"/>
      <c r="B2611" s="10" t="s">
        <v>4780</v>
      </c>
      <c r="C2611" s="11"/>
      <c r="D2611" s="11" t="s">
        <v>4781</v>
      </c>
      <c r="E2611" s="12" t="s">
        <v>4782</v>
      </c>
      <c r="F2611" s="13">
        <v>42004</v>
      </c>
      <c r="G2611" s="14">
        <v>-71269.2</v>
      </c>
    </row>
    <row r="2612" spans="1:7" ht="25.5" x14ac:dyDescent="0.25">
      <c r="A2612" s="1"/>
      <c r="B2612" s="10" t="s">
        <v>4860</v>
      </c>
      <c r="C2612" s="11"/>
      <c r="D2612" s="11" t="s">
        <v>4861</v>
      </c>
      <c r="E2612" s="12" t="s">
        <v>4862</v>
      </c>
      <c r="F2612" s="13">
        <v>42004</v>
      </c>
      <c r="G2612" s="14">
        <v>-71269.2</v>
      </c>
    </row>
    <row r="2613" spans="1:7" ht="25.5" x14ac:dyDescent="0.25">
      <c r="A2613" s="1"/>
      <c r="B2613" s="15" t="s">
        <v>5093</v>
      </c>
      <c r="C2613" s="16"/>
      <c r="D2613" s="16" t="s">
        <v>5094</v>
      </c>
      <c r="E2613" s="18" t="s">
        <v>5095</v>
      </c>
      <c r="F2613" s="17">
        <v>42004</v>
      </c>
      <c r="G2613" s="14">
        <v>-71269.2</v>
      </c>
    </row>
    <row r="2614" spans="1:7" ht="25.5" x14ac:dyDescent="0.25">
      <c r="A2614" s="1"/>
      <c r="B2614" s="15" t="s">
        <v>4746</v>
      </c>
      <c r="C2614" s="16"/>
      <c r="D2614" s="16" t="s">
        <v>4747</v>
      </c>
      <c r="E2614" s="18" t="s">
        <v>4748</v>
      </c>
      <c r="F2614" s="17">
        <v>42004</v>
      </c>
      <c r="G2614" s="14">
        <v>-69949.399999999994</v>
      </c>
    </row>
    <row r="2615" spans="1:7" ht="25.5" x14ac:dyDescent="0.25">
      <c r="A2615" s="1"/>
      <c r="B2615" s="10" t="s">
        <v>4749</v>
      </c>
      <c r="C2615" s="11"/>
      <c r="D2615" s="11" t="s">
        <v>4750</v>
      </c>
      <c r="E2615" s="12" t="s">
        <v>4751</v>
      </c>
      <c r="F2615" s="13">
        <v>42004</v>
      </c>
      <c r="G2615" s="14">
        <v>-69949.399999999994</v>
      </c>
    </row>
    <row r="2616" spans="1:7" ht="25.5" x14ac:dyDescent="0.25">
      <c r="A2616" s="1"/>
      <c r="B2616" s="10" t="s">
        <v>4909</v>
      </c>
      <c r="C2616" s="11"/>
      <c r="D2616" s="11" t="s">
        <v>4910</v>
      </c>
      <c r="E2616" s="12" t="s">
        <v>4911</v>
      </c>
      <c r="F2616" s="13">
        <v>42004</v>
      </c>
      <c r="G2616" s="14">
        <v>-69949.399999999994</v>
      </c>
    </row>
    <row r="2617" spans="1:7" ht="25.5" x14ac:dyDescent="0.25">
      <c r="A2617" s="1"/>
      <c r="B2617" s="15" t="s">
        <v>5136</v>
      </c>
      <c r="C2617" s="16"/>
      <c r="D2617" s="16" t="s">
        <v>5137</v>
      </c>
      <c r="E2617" s="18" t="s">
        <v>5138</v>
      </c>
      <c r="F2617" s="17">
        <v>42004</v>
      </c>
      <c r="G2617" s="14">
        <v>-69589.56</v>
      </c>
    </row>
    <row r="2618" spans="1:7" ht="25.5" x14ac:dyDescent="0.25">
      <c r="A2618" s="1"/>
      <c r="B2618" s="10" t="s">
        <v>4897</v>
      </c>
      <c r="C2618" s="11"/>
      <c r="D2618" s="11" t="s">
        <v>4898</v>
      </c>
      <c r="E2618" s="12" t="s">
        <v>4899</v>
      </c>
      <c r="F2618" s="13">
        <v>42004</v>
      </c>
      <c r="G2618" s="14">
        <v>-68629.600000000006</v>
      </c>
    </row>
    <row r="2619" spans="1:7" ht="25.5" x14ac:dyDescent="0.25">
      <c r="A2619" s="1"/>
      <c r="B2619" s="10" t="s">
        <v>4835</v>
      </c>
      <c r="C2619" s="11"/>
      <c r="D2619" s="11" t="s">
        <v>4836</v>
      </c>
      <c r="E2619" s="12" t="s">
        <v>4837</v>
      </c>
      <c r="F2619" s="13">
        <v>42004</v>
      </c>
      <c r="G2619" s="14">
        <v>-67235.850000000006</v>
      </c>
    </row>
    <row r="2620" spans="1:7" ht="25.5" x14ac:dyDescent="0.25">
      <c r="A2620" s="1"/>
      <c r="B2620" s="10" t="s">
        <v>5121</v>
      </c>
      <c r="C2620" s="11"/>
      <c r="D2620" s="11" t="s">
        <v>5122</v>
      </c>
      <c r="E2620" s="12" t="s">
        <v>5123</v>
      </c>
      <c r="F2620" s="13">
        <v>42004</v>
      </c>
      <c r="G2620" s="14">
        <v>-64790.28</v>
      </c>
    </row>
    <row r="2621" spans="1:7" ht="25.5" x14ac:dyDescent="0.25">
      <c r="A2621" s="1"/>
      <c r="B2621" s="10" t="s">
        <v>4670</v>
      </c>
      <c r="C2621" s="11"/>
      <c r="D2621" s="11" t="s">
        <v>4671</v>
      </c>
      <c r="E2621" s="12" t="s">
        <v>4672</v>
      </c>
      <c r="F2621" s="13">
        <v>42004</v>
      </c>
      <c r="G2621" s="14">
        <v>-64670.2</v>
      </c>
    </row>
    <row r="2622" spans="1:7" ht="25.5" x14ac:dyDescent="0.25">
      <c r="A2622" s="1"/>
      <c r="B2622" s="10" t="s">
        <v>2311</v>
      </c>
      <c r="C2622" s="11"/>
      <c r="D2622" s="11" t="s">
        <v>4841</v>
      </c>
      <c r="E2622" s="12" t="s">
        <v>4842</v>
      </c>
      <c r="F2622" s="13">
        <v>42004</v>
      </c>
      <c r="G2622" s="14">
        <v>-64670.2</v>
      </c>
    </row>
    <row r="2623" spans="1:7" ht="25.5" x14ac:dyDescent="0.25">
      <c r="A2623" s="1"/>
      <c r="B2623" s="10" t="s">
        <v>5133</v>
      </c>
      <c r="C2623" s="11"/>
      <c r="D2623" s="11" t="s">
        <v>5134</v>
      </c>
      <c r="E2623" s="12" t="s">
        <v>5135</v>
      </c>
      <c r="F2623" s="13">
        <v>42004</v>
      </c>
      <c r="G2623" s="14">
        <v>-64670.2</v>
      </c>
    </row>
    <row r="2624" spans="1:7" ht="25.5" x14ac:dyDescent="0.25">
      <c r="A2624" s="1"/>
      <c r="B2624" s="10" t="s">
        <v>5052</v>
      </c>
      <c r="C2624" s="11"/>
      <c r="D2624" s="16" t="s">
        <v>5053</v>
      </c>
      <c r="E2624" s="12" t="s">
        <v>5054</v>
      </c>
      <c r="F2624" s="13">
        <v>42004</v>
      </c>
      <c r="G2624" s="14">
        <v>-63654.8</v>
      </c>
    </row>
    <row r="2625" spans="1:7" ht="25.5" x14ac:dyDescent="0.25">
      <c r="A2625" s="1"/>
      <c r="B2625" s="10" t="s">
        <v>5118</v>
      </c>
      <c r="C2625" s="11"/>
      <c r="D2625" s="16" t="s">
        <v>5119</v>
      </c>
      <c r="E2625" s="12" t="s">
        <v>5120</v>
      </c>
      <c r="F2625" s="13">
        <v>42004</v>
      </c>
      <c r="G2625" s="14">
        <v>-62390.64</v>
      </c>
    </row>
    <row r="2626" spans="1:7" ht="25.5" x14ac:dyDescent="0.25">
      <c r="A2626" s="1"/>
      <c r="B2626" s="15" t="s">
        <v>5006</v>
      </c>
      <c r="C2626" s="16"/>
      <c r="D2626" s="16" t="s">
        <v>5007</v>
      </c>
      <c r="E2626" s="18" t="s">
        <v>5008</v>
      </c>
      <c r="F2626" s="17">
        <v>42004</v>
      </c>
      <c r="G2626" s="14">
        <v>-62030.6</v>
      </c>
    </row>
    <row r="2627" spans="1:7" ht="25.5" x14ac:dyDescent="0.25">
      <c r="A2627" s="1"/>
      <c r="B2627" s="10" t="s">
        <v>5150</v>
      </c>
      <c r="C2627" s="11"/>
      <c r="D2627" s="11" t="s">
        <v>5151</v>
      </c>
      <c r="E2627" s="12" t="s">
        <v>5152</v>
      </c>
      <c r="F2627" s="13">
        <v>42004</v>
      </c>
      <c r="G2627" s="14">
        <v>-57868</v>
      </c>
    </row>
    <row r="2628" spans="1:7" ht="25.5" x14ac:dyDescent="0.25">
      <c r="A2628" s="1"/>
      <c r="B2628" s="10" t="s">
        <v>4832</v>
      </c>
      <c r="C2628" s="11"/>
      <c r="D2628" s="11" t="s">
        <v>4833</v>
      </c>
      <c r="E2628" s="12" t="s">
        <v>4834</v>
      </c>
      <c r="F2628" s="13">
        <v>42004</v>
      </c>
      <c r="G2628" s="14">
        <v>-57591.360000000001</v>
      </c>
    </row>
    <row r="2629" spans="1:7" ht="25.5" x14ac:dyDescent="0.25">
      <c r="A2629" s="1"/>
      <c r="B2629" s="10" t="s">
        <v>5072</v>
      </c>
      <c r="C2629" s="11"/>
      <c r="D2629" s="11" t="s">
        <v>5073</v>
      </c>
      <c r="E2629" s="12" t="s">
        <v>5074</v>
      </c>
      <c r="F2629" s="13">
        <v>42004</v>
      </c>
      <c r="G2629" s="14">
        <v>-56649.599999999999</v>
      </c>
    </row>
    <row r="2630" spans="1:7" ht="25.5" x14ac:dyDescent="0.25">
      <c r="A2630" s="1"/>
      <c r="B2630" s="15" t="s">
        <v>5192</v>
      </c>
      <c r="C2630" s="16"/>
      <c r="D2630" s="16" t="s">
        <v>5193</v>
      </c>
      <c r="E2630" s="18" t="s">
        <v>5194</v>
      </c>
      <c r="F2630" s="17">
        <v>42004</v>
      </c>
      <c r="G2630" s="14">
        <v>-56649.599999999999</v>
      </c>
    </row>
    <row r="2631" spans="1:7" ht="25.5" x14ac:dyDescent="0.25">
      <c r="A2631" s="1"/>
      <c r="B2631" s="10" t="s">
        <v>4601</v>
      </c>
      <c r="C2631" s="11"/>
      <c r="D2631" s="11" t="s">
        <v>4602</v>
      </c>
      <c r="E2631" s="12" t="s">
        <v>4603</v>
      </c>
      <c r="F2631" s="13">
        <v>42004</v>
      </c>
      <c r="G2631" s="14">
        <v>-56391.54</v>
      </c>
    </row>
    <row r="2632" spans="1:7" ht="25.5" x14ac:dyDescent="0.25">
      <c r="A2632" s="1"/>
      <c r="B2632" s="10" t="s">
        <v>5009</v>
      </c>
      <c r="C2632" s="11"/>
      <c r="D2632" s="11" t="s">
        <v>5010</v>
      </c>
      <c r="E2632" s="12" t="s">
        <v>5011</v>
      </c>
      <c r="F2632" s="13">
        <v>42004</v>
      </c>
      <c r="G2632" s="14">
        <v>-56391.54</v>
      </c>
    </row>
    <row r="2633" spans="1:7" ht="25.5" x14ac:dyDescent="0.25">
      <c r="A2633" s="1"/>
      <c r="B2633" s="10" t="s">
        <v>4977</v>
      </c>
      <c r="C2633" s="11"/>
      <c r="D2633" s="11" t="s">
        <v>4978</v>
      </c>
      <c r="E2633" s="12" t="s">
        <v>4979</v>
      </c>
      <c r="F2633" s="13">
        <v>42004</v>
      </c>
      <c r="G2633" s="14">
        <v>-55431.6</v>
      </c>
    </row>
    <row r="2634" spans="1:7" ht="25.5" x14ac:dyDescent="0.25">
      <c r="A2634" s="1"/>
      <c r="B2634" s="10" t="s">
        <v>4821</v>
      </c>
      <c r="C2634" s="11"/>
      <c r="D2634" s="16" t="s">
        <v>4822</v>
      </c>
      <c r="E2634" s="12" t="s">
        <v>4823</v>
      </c>
      <c r="F2634" s="13">
        <v>42004</v>
      </c>
      <c r="G2634" s="14">
        <v>-54111.8</v>
      </c>
    </row>
    <row r="2635" spans="1:7" ht="25.5" x14ac:dyDescent="0.25">
      <c r="A2635" s="1"/>
      <c r="B2635" s="10" t="s">
        <v>4646</v>
      </c>
      <c r="C2635" s="11"/>
      <c r="D2635" s="16" t="s">
        <v>4647</v>
      </c>
      <c r="E2635" s="12" t="s">
        <v>4648</v>
      </c>
      <c r="F2635" s="13">
        <v>42004</v>
      </c>
      <c r="G2635" s="14">
        <v>-52792</v>
      </c>
    </row>
    <row r="2636" spans="1:7" ht="25.5" x14ac:dyDescent="0.25">
      <c r="A2636" s="1"/>
      <c r="B2636" s="10" t="s">
        <v>5046</v>
      </c>
      <c r="C2636" s="11"/>
      <c r="D2636" s="16" t="s">
        <v>5047</v>
      </c>
      <c r="E2636" s="12" t="s">
        <v>5048</v>
      </c>
      <c r="F2636" s="13">
        <v>42004</v>
      </c>
      <c r="G2636" s="14">
        <v>-51472.2</v>
      </c>
    </row>
    <row r="2637" spans="1:7" ht="25.5" x14ac:dyDescent="0.25">
      <c r="A2637" s="1"/>
      <c r="B2637" s="10" t="s">
        <v>4915</v>
      </c>
      <c r="C2637" s="11"/>
      <c r="D2637" s="16" t="s">
        <v>4916</v>
      </c>
      <c r="E2637" s="12" t="s">
        <v>4917</v>
      </c>
      <c r="F2637" s="13">
        <v>42004</v>
      </c>
      <c r="G2637" s="14">
        <v>-50152.4</v>
      </c>
    </row>
    <row r="2638" spans="1:7" ht="25.5" x14ac:dyDescent="0.25">
      <c r="A2638" s="1"/>
      <c r="B2638" s="10" t="s">
        <v>4643</v>
      </c>
      <c r="C2638" s="11"/>
      <c r="D2638" s="16" t="s">
        <v>4644</v>
      </c>
      <c r="E2638" s="12" t="s">
        <v>4645</v>
      </c>
      <c r="F2638" s="13">
        <v>42004</v>
      </c>
      <c r="G2638" s="14">
        <v>-48832.6</v>
      </c>
    </row>
    <row r="2639" spans="1:7" ht="25.5" x14ac:dyDescent="0.25">
      <c r="A2639" s="1"/>
      <c r="B2639" s="10" t="s">
        <v>5041</v>
      </c>
      <c r="C2639" s="11"/>
      <c r="D2639" s="16" t="s">
        <v>5042</v>
      </c>
      <c r="E2639" s="12" t="s">
        <v>5043</v>
      </c>
      <c r="F2639" s="13">
        <v>42004</v>
      </c>
      <c r="G2639" s="14">
        <v>-48832.6</v>
      </c>
    </row>
    <row r="2640" spans="1:7" ht="25.5" x14ac:dyDescent="0.25">
      <c r="A2640" s="1"/>
      <c r="B2640" s="10" t="s">
        <v>5090</v>
      </c>
      <c r="C2640" s="11"/>
      <c r="D2640" s="11" t="s">
        <v>5091</v>
      </c>
      <c r="E2640" s="12" t="s">
        <v>5092</v>
      </c>
      <c r="F2640" s="13">
        <v>42004</v>
      </c>
      <c r="G2640" s="14">
        <v>-48832.6</v>
      </c>
    </row>
    <row r="2641" spans="1:7" ht="25.5" x14ac:dyDescent="0.25">
      <c r="A2641" s="1"/>
      <c r="B2641" s="10" t="s">
        <v>5115</v>
      </c>
      <c r="C2641" s="11"/>
      <c r="D2641" s="11" t="s">
        <v>5116</v>
      </c>
      <c r="E2641" s="12" t="s">
        <v>5117</v>
      </c>
      <c r="F2641" s="13">
        <v>42004</v>
      </c>
      <c r="G2641" s="14">
        <v>-48832.6</v>
      </c>
    </row>
    <row r="2642" spans="1:7" ht="25.5" x14ac:dyDescent="0.25">
      <c r="A2642" s="1"/>
      <c r="B2642" s="10" t="s">
        <v>4918</v>
      </c>
      <c r="C2642" s="11"/>
      <c r="D2642" s="11" t="s">
        <v>4919</v>
      </c>
      <c r="E2642" s="12" t="s">
        <v>4920</v>
      </c>
      <c r="F2642" s="13">
        <v>42004</v>
      </c>
      <c r="G2642" s="14">
        <v>-47512.800000000003</v>
      </c>
    </row>
    <row r="2643" spans="1:7" ht="25.5" x14ac:dyDescent="0.25">
      <c r="A2643" s="1"/>
      <c r="B2643" s="15" t="s">
        <v>5003</v>
      </c>
      <c r="C2643" s="16"/>
      <c r="D2643" s="16" t="s">
        <v>5004</v>
      </c>
      <c r="E2643" s="18" t="s">
        <v>5005</v>
      </c>
      <c r="F2643" s="17">
        <v>42004</v>
      </c>
      <c r="G2643" s="14">
        <v>-47512.800000000003</v>
      </c>
    </row>
    <row r="2644" spans="1:7" ht="25.5" x14ac:dyDescent="0.25">
      <c r="A2644" s="1"/>
      <c r="B2644" s="10" t="s">
        <v>5057</v>
      </c>
      <c r="C2644" s="11"/>
      <c r="D2644" s="11" t="s">
        <v>5058</v>
      </c>
      <c r="E2644" s="12" t="s">
        <v>5059</v>
      </c>
      <c r="F2644" s="13">
        <v>42004</v>
      </c>
      <c r="G2644" s="14">
        <v>-47512.800000000003</v>
      </c>
    </row>
    <row r="2645" spans="1:7" ht="25.5" x14ac:dyDescent="0.25">
      <c r="A2645" s="1"/>
      <c r="B2645" s="10" t="s">
        <v>5139</v>
      </c>
      <c r="C2645" s="11"/>
      <c r="D2645" s="11" t="s">
        <v>5140</v>
      </c>
      <c r="E2645" s="12" t="s">
        <v>5141</v>
      </c>
      <c r="F2645" s="13">
        <v>42004</v>
      </c>
      <c r="G2645" s="14">
        <v>-47202.84</v>
      </c>
    </row>
    <row r="2646" spans="1:7" ht="25.5" x14ac:dyDescent="0.25">
      <c r="A2646" s="1"/>
      <c r="B2646" s="15" t="s">
        <v>4800</v>
      </c>
      <c r="C2646" s="16"/>
      <c r="D2646" s="16" t="s">
        <v>4801</v>
      </c>
      <c r="E2646" s="18" t="s">
        <v>4802</v>
      </c>
      <c r="F2646" s="17">
        <v>42004</v>
      </c>
      <c r="G2646" s="14">
        <v>-46421.2</v>
      </c>
    </row>
    <row r="2647" spans="1:7" ht="25.5" x14ac:dyDescent="0.25">
      <c r="A2647" s="1"/>
      <c r="B2647" s="10" t="s">
        <v>4818</v>
      </c>
      <c r="C2647" s="11"/>
      <c r="D2647" s="11" t="s">
        <v>4819</v>
      </c>
      <c r="E2647" s="12" t="s">
        <v>4820</v>
      </c>
      <c r="F2647" s="13">
        <v>42004</v>
      </c>
      <c r="G2647" s="14">
        <v>-46421.2</v>
      </c>
    </row>
    <row r="2648" spans="1:7" ht="25.5" x14ac:dyDescent="0.25">
      <c r="A2648" s="1"/>
      <c r="B2648" s="10" t="s">
        <v>5012</v>
      </c>
      <c r="C2648" s="11"/>
      <c r="D2648" s="11" t="s">
        <v>5013</v>
      </c>
      <c r="E2648" s="12" t="s">
        <v>5014</v>
      </c>
      <c r="F2648" s="13">
        <v>42004</v>
      </c>
      <c r="G2648" s="14">
        <v>-46421.2</v>
      </c>
    </row>
    <row r="2649" spans="1:7" ht="25.5" x14ac:dyDescent="0.25">
      <c r="A2649" s="1"/>
      <c r="B2649" s="15" t="s">
        <v>5109</v>
      </c>
      <c r="C2649" s="16"/>
      <c r="D2649" s="16" t="s">
        <v>5110</v>
      </c>
      <c r="E2649" s="18" t="s">
        <v>5111</v>
      </c>
      <c r="F2649" s="17">
        <v>42004</v>
      </c>
      <c r="G2649" s="14">
        <v>-45634.400000000001</v>
      </c>
    </row>
    <row r="2650" spans="1:7" ht="25.5" x14ac:dyDescent="0.25">
      <c r="A2650" s="1"/>
      <c r="B2650" s="15" t="s">
        <v>5159</v>
      </c>
      <c r="C2650" s="16"/>
      <c r="D2650" s="16" t="s">
        <v>5160</v>
      </c>
      <c r="E2650" s="18" t="s">
        <v>5161</v>
      </c>
      <c r="F2650" s="17">
        <v>42004</v>
      </c>
      <c r="G2650" s="14">
        <v>-45634.400000000001</v>
      </c>
    </row>
    <row r="2651" spans="1:7" ht="25.5" x14ac:dyDescent="0.25">
      <c r="A2651" s="1"/>
      <c r="B2651" s="15" t="s">
        <v>5098</v>
      </c>
      <c r="C2651" s="16"/>
      <c r="D2651" s="16" t="s">
        <v>5099</v>
      </c>
      <c r="E2651" s="18" t="s">
        <v>5100</v>
      </c>
      <c r="F2651" s="17">
        <v>42004</v>
      </c>
      <c r="G2651" s="14">
        <v>-44847.6</v>
      </c>
    </row>
    <row r="2652" spans="1:7" ht="25.5" x14ac:dyDescent="0.25">
      <c r="A2652" s="1"/>
      <c r="B2652" s="15" t="s">
        <v>5084</v>
      </c>
      <c r="C2652" s="16"/>
      <c r="D2652" s="16" t="s">
        <v>5085</v>
      </c>
      <c r="E2652" s="18" t="s">
        <v>5086</v>
      </c>
      <c r="F2652" s="17">
        <v>42004</v>
      </c>
      <c r="G2652" s="14">
        <v>-44060.800000000003</v>
      </c>
    </row>
    <row r="2653" spans="1:7" ht="25.5" x14ac:dyDescent="0.25">
      <c r="A2653" s="1"/>
      <c r="B2653" s="10" t="s">
        <v>4962</v>
      </c>
      <c r="C2653" s="11"/>
      <c r="D2653" s="11" t="s">
        <v>4963</v>
      </c>
      <c r="E2653" s="12" t="s">
        <v>4964</v>
      </c>
      <c r="F2653" s="13">
        <v>42004</v>
      </c>
      <c r="G2653" s="14">
        <v>-43857.72</v>
      </c>
    </row>
    <row r="2654" spans="1:7" ht="25.5" x14ac:dyDescent="0.25">
      <c r="A2654" s="1"/>
      <c r="B2654" s="10" t="s">
        <v>4735</v>
      </c>
      <c r="C2654" s="11"/>
      <c r="D2654" s="11" t="s">
        <v>4736</v>
      </c>
      <c r="E2654" s="12" t="s">
        <v>4737</v>
      </c>
      <c r="F2654" s="13">
        <v>42004</v>
      </c>
      <c r="G2654" s="14">
        <v>-42487.199999999997</v>
      </c>
    </row>
    <row r="2655" spans="1:7" ht="25.5" x14ac:dyDescent="0.25">
      <c r="A2655" s="1"/>
      <c r="B2655" s="15" t="s">
        <v>4738</v>
      </c>
      <c r="C2655" s="16"/>
      <c r="D2655" s="16" t="s">
        <v>4739</v>
      </c>
      <c r="E2655" s="18" t="s">
        <v>4740</v>
      </c>
      <c r="F2655" s="17">
        <v>42004</v>
      </c>
      <c r="G2655" s="14">
        <v>-41700.400000000001</v>
      </c>
    </row>
    <row r="2656" spans="1:7" ht="25.5" x14ac:dyDescent="0.25">
      <c r="A2656" s="1"/>
      <c r="B2656" s="10" t="s">
        <v>4741</v>
      </c>
      <c r="C2656" s="11"/>
      <c r="D2656" s="11" t="s">
        <v>4742</v>
      </c>
      <c r="E2656" s="12" t="s">
        <v>4740</v>
      </c>
      <c r="F2656" s="13">
        <v>42004</v>
      </c>
      <c r="G2656" s="14">
        <v>-41700.400000000001</v>
      </c>
    </row>
    <row r="2657" spans="1:7" ht="25.5" x14ac:dyDescent="0.25">
      <c r="A2657" s="1"/>
      <c r="B2657" s="10" t="s">
        <v>4980</v>
      </c>
      <c r="C2657" s="11"/>
      <c r="D2657" s="11" t="s">
        <v>4981</v>
      </c>
      <c r="E2657" s="12" t="s">
        <v>4982</v>
      </c>
      <c r="F2657" s="13">
        <v>42004</v>
      </c>
      <c r="G2657" s="14">
        <v>-41700.400000000001</v>
      </c>
    </row>
    <row r="2658" spans="1:7" ht="25.5" x14ac:dyDescent="0.25">
      <c r="A2658" s="1"/>
      <c r="B2658" s="15" t="s">
        <v>4924</v>
      </c>
      <c r="C2658" s="16"/>
      <c r="D2658" s="16" t="s">
        <v>4925</v>
      </c>
      <c r="E2658" s="18" t="s">
        <v>4926</v>
      </c>
      <c r="F2658" s="17">
        <v>42004</v>
      </c>
      <c r="G2658" s="14">
        <v>-40913.599999999999</v>
      </c>
    </row>
    <row r="2659" spans="1:7" ht="25.5" x14ac:dyDescent="0.25">
      <c r="A2659" s="1"/>
      <c r="B2659" s="10" t="s">
        <v>4628</v>
      </c>
      <c r="C2659" s="11"/>
      <c r="D2659" s="11" t="s">
        <v>4629</v>
      </c>
      <c r="E2659" s="12" t="s">
        <v>4630</v>
      </c>
      <c r="F2659" s="13">
        <v>42004</v>
      </c>
      <c r="G2659" s="14">
        <v>-38934.1</v>
      </c>
    </row>
    <row r="2660" spans="1:7" ht="25.5" x14ac:dyDescent="0.25">
      <c r="A2660" s="1"/>
      <c r="B2660" s="10" t="s">
        <v>4640</v>
      </c>
      <c r="C2660" s="11"/>
      <c r="D2660" s="11" t="s">
        <v>4641</v>
      </c>
      <c r="E2660" s="12" t="s">
        <v>4642</v>
      </c>
      <c r="F2660" s="13">
        <v>42004</v>
      </c>
      <c r="G2660" s="14">
        <v>-38934.1</v>
      </c>
    </row>
    <row r="2661" spans="1:7" ht="25.5" x14ac:dyDescent="0.25">
      <c r="A2661" s="1"/>
      <c r="B2661" s="15" t="s">
        <v>4664</v>
      </c>
      <c r="C2661" s="16"/>
      <c r="D2661" s="16" t="s">
        <v>4665</v>
      </c>
      <c r="E2661" s="18" t="s">
        <v>4666</v>
      </c>
      <c r="F2661" s="17">
        <v>42004</v>
      </c>
      <c r="G2661" s="14">
        <v>-38934.1</v>
      </c>
    </row>
    <row r="2662" spans="1:7" ht="25.5" x14ac:dyDescent="0.25">
      <c r="A2662" s="1"/>
      <c r="B2662" s="10" t="s">
        <v>4682</v>
      </c>
      <c r="C2662" s="11"/>
      <c r="D2662" s="11" t="s">
        <v>4683</v>
      </c>
      <c r="E2662" s="12" t="s">
        <v>4684</v>
      </c>
      <c r="F2662" s="13">
        <v>42004</v>
      </c>
      <c r="G2662" s="14">
        <v>-38934.1</v>
      </c>
    </row>
    <row r="2663" spans="1:7" x14ac:dyDescent="0.25">
      <c r="A2663" s="1"/>
      <c r="B2663" s="10" t="s">
        <v>4685</v>
      </c>
      <c r="C2663" s="11"/>
      <c r="D2663" s="11" t="s">
        <v>4686</v>
      </c>
      <c r="E2663" s="12" t="s">
        <v>4687</v>
      </c>
      <c r="F2663" s="13">
        <v>42004</v>
      </c>
      <c r="G2663" s="14">
        <v>-38934.1</v>
      </c>
    </row>
    <row r="2664" spans="1:7" ht="25.5" x14ac:dyDescent="0.25">
      <c r="A2664" s="1"/>
      <c r="B2664" s="15" t="s">
        <v>4727</v>
      </c>
      <c r="C2664" s="16"/>
      <c r="D2664" s="16" t="s">
        <v>4728</v>
      </c>
      <c r="E2664" s="18" t="s">
        <v>4630</v>
      </c>
      <c r="F2664" s="17">
        <v>42004</v>
      </c>
      <c r="G2664" s="14">
        <v>-38934.1</v>
      </c>
    </row>
    <row r="2665" spans="1:7" ht="25.5" x14ac:dyDescent="0.25">
      <c r="A2665" s="1"/>
      <c r="B2665" s="10" t="s">
        <v>4755</v>
      </c>
      <c r="C2665" s="11"/>
      <c r="D2665" s="11" t="s">
        <v>4756</v>
      </c>
      <c r="E2665" s="12" t="s">
        <v>4757</v>
      </c>
      <c r="F2665" s="13">
        <v>42004</v>
      </c>
      <c r="G2665" s="14">
        <v>-38934.1</v>
      </c>
    </row>
    <row r="2666" spans="1:7" ht="25.5" x14ac:dyDescent="0.25">
      <c r="A2666" s="1"/>
      <c r="B2666" s="15" t="s">
        <v>4771</v>
      </c>
      <c r="C2666" s="16"/>
      <c r="D2666" s="16" t="s">
        <v>4772</v>
      </c>
      <c r="E2666" s="18" t="s">
        <v>4773</v>
      </c>
      <c r="F2666" s="17">
        <v>42004</v>
      </c>
      <c r="G2666" s="14">
        <v>-38934.1</v>
      </c>
    </row>
    <row r="2667" spans="1:7" ht="25.5" x14ac:dyDescent="0.25">
      <c r="A2667" s="1"/>
      <c r="B2667" s="15" t="s">
        <v>4843</v>
      </c>
      <c r="C2667" s="16"/>
      <c r="D2667" s="16" t="s">
        <v>4844</v>
      </c>
      <c r="E2667" s="18" t="s">
        <v>4845</v>
      </c>
      <c r="F2667" s="17">
        <v>42004</v>
      </c>
      <c r="G2667" s="14">
        <v>-38934.1</v>
      </c>
    </row>
    <row r="2668" spans="1:7" ht="25.5" x14ac:dyDescent="0.25">
      <c r="A2668" s="1"/>
      <c r="B2668" s="10" t="s">
        <v>2885</v>
      </c>
      <c r="C2668" s="11"/>
      <c r="D2668" s="11" t="s">
        <v>4872</v>
      </c>
      <c r="E2668" s="12" t="s">
        <v>4873</v>
      </c>
      <c r="F2668" s="13">
        <v>42004</v>
      </c>
      <c r="G2668" s="14">
        <v>-38934.1</v>
      </c>
    </row>
    <row r="2669" spans="1:7" ht="25.5" x14ac:dyDescent="0.25">
      <c r="A2669" s="1"/>
      <c r="B2669" s="10" t="s">
        <v>4889</v>
      </c>
      <c r="C2669" s="11"/>
      <c r="D2669" s="11" t="s">
        <v>4890</v>
      </c>
      <c r="E2669" s="12" t="s">
        <v>4891</v>
      </c>
      <c r="F2669" s="13">
        <v>42004</v>
      </c>
      <c r="G2669" s="14">
        <v>-38934.1</v>
      </c>
    </row>
    <row r="2670" spans="1:7" ht="25.5" x14ac:dyDescent="0.25">
      <c r="A2670" s="1"/>
      <c r="B2670" s="10" t="s">
        <v>4959</v>
      </c>
      <c r="C2670" s="11"/>
      <c r="D2670" s="11" t="s">
        <v>4960</v>
      </c>
      <c r="E2670" s="12" t="s">
        <v>4961</v>
      </c>
      <c r="F2670" s="13">
        <v>42004</v>
      </c>
      <c r="G2670" s="14">
        <v>-38934.1</v>
      </c>
    </row>
    <row r="2671" spans="1:7" ht="25.5" x14ac:dyDescent="0.25">
      <c r="A2671" s="1"/>
      <c r="B2671" s="10" t="s">
        <v>4968</v>
      </c>
      <c r="C2671" s="11"/>
      <c r="D2671" s="11" t="s">
        <v>4969</v>
      </c>
      <c r="E2671" s="12" t="s">
        <v>4961</v>
      </c>
      <c r="F2671" s="13">
        <v>42004</v>
      </c>
      <c r="G2671" s="14">
        <v>-38934.1</v>
      </c>
    </row>
    <row r="2672" spans="1:7" ht="25.5" x14ac:dyDescent="0.25">
      <c r="A2672" s="1"/>
      <c r="B2672" s="10" t="s">
        <v>5021</v>
      </c>
      <c r="C2672" s="11"/>
      <c r="D2672" s="11" t="s">
        <v>5022</v>
      </c>
      <c r="E2672" s="12" t="s">
        <v>5023</v>
      </c>
      <c r="F2672" s="13">
        <v>42004</v>
      </c>
      <c r="G2672" s="14">
        <v>-38934.1</v>
      </c>
    </row>
    <row r="2673" spans="1:7" ht="25.5" x14ac:dyDescent="0.25">
      <c r="A2673" s="1"/>
      <c r="B2673" s="15" t="s">
        <v>5027</v>
      </c>
      <c r="C2673" s="16"/>
      <c r="D2673" s="16" t="s">
        <v>5028</v>
      </c>
      <c r="E2673" s="18" t="s">
        <v>5029</v>
      </c>
      <c r="F2673" s="17">
        <v>42004</v>
      </c>
      <c r="G2673" s="14">
        <v>-38934.1</v>
      </c>
    </row>
    <row r="2674" spans="1:7" ht="25.5" x14ac:dyDescent="0.25">
      <c r="A2674" s="1"/>
      <c r="B2674" s="15" t="s">
        <v>5060</v>
      </c>
      <c r="C2674" s="16"/>
      <c r="D2674" s="16" t="s">
        <v>5061</v>
      </c>
      <c r="E2674" s="18" t="s">
        <v>5062</v>
      </c>
      <c r="F2674" s="17">
        <v>42004</v>
      </c>
      <c r="G2674" s="14">
        <v>-38934.1</v>
      </c>
    </row>
    <row r="2675" spans="1:7" ht="25.5" x14ac:dyDescent="0.25">
      <c r="A2675" s="1"/>
      <c r="B2675" s="15" t="s">
        <v>5101</v>
      </c>
      <c r="C2675" s="16"/>
      <c r="D2675" s="16" t="s">
        <v>5102</v>
      </c>
      <c r="E2675" s="18" t="s">
        <v>5103</v>
      </c>
      <c r="F2675" s="17">
        <v>42004</v>
      </c>
      <c r="G2675" s="14">
        <v>-38934.1</v>
      </c>
    </row>
    <row r="2676" spans="1:7" ht="25.5" x14ac:dyDescent="0.25">
      <c r="A2676" s="1"/>
      <c r="B2676" s="15" t="s">
        <v>5101</v>
      </c>
      <c r="C2676" s="16"/>
      <c r="D2676" s="16" t="s">
        <v>5104</v>
      </c>
      <c r="E2676" s="18" t="s">
        <v>5103</v>
      </c>
      <c r="F2676" s="17">
        <v>42004</v>
      </c>
      <c r="G2676" s="14">
        <v>-38934.1</v>
      </c>
    </row>
    <row r="2677" spans="1:7" ht="25.5" x14ac:dyDescent="0.25">
      <c r="A2677" s="1"/>
      <c r="B2677" s="10" t="s">
        <v>5101</v>
      </c>
      <c r="C2677" s="11"/>
      <c r="D2677" s="11" t="s">
        <v>5105</v>
      </c>
      <c r="E2677" s="12" t="s">
        <v>5103</v>
      </c>
      <c r="F2677" s="13">
        <v>42004</v>
      </c>
      <c r="G2677" s="14">
        <v>-38934.1</v>
      </c>
    </row>
    <row r="2678" spans="1:7" ht="25.5" x14ac:dyDescent="0.25">
      <c r="A2678" s="1"/>
      <c r="B2678" s="15" t="s">
        <v>5106</v>
      </c>
      <c r="C2678" s="16"/>
      <c r="D2678" s="16" t="s">
        <v>5107</v>
      </c>
      <c r="E2678" s="18" t="s">
        <v>5108</v>
      </c>
      <c r="F2678" s="17">
        <v>42004</v>
      </c>
      <c r="G2678" s="14">
        <v>-38934.1</v>
      </c>
    </row>
    <row r="2679" spans="1:7" x14ac:dyDescent="0.25">
      <c r="A2679" s="1"/>
      <c r="B2679" s="10" t="s">
        <v>5142</v>
      </c>
      <c r="C2679" s="11"/>
      <c r="D2679" s="11" t="s">
        <v>5143</v>
      </c>
      <c r="E2679" s="12" t="s">
        <v>4687</v>
      </c>
      <c r="F2679" s="13">
        <v>42004</v>
      </c>
      <c r="G2679" s="14">
        <v>-38934.1</v>
      </c>
    </row>
    <row r="2680" spans="1:7" ht="25.5" x14ac:dyDescent="0.25">
      <c r="A2680" s="1"/>
      <c r="B2680" s="10" t="s">
        <v>4613</v>
      </c>
      <c r="C2680" s="11"/>
      <c r="D2680" s="11" t="s">
        <v>4614</v>
      </c>
      <c r="E2680" s="12" t="s">
        <v>4615</v>
      </c>
      <c r="F2680" s="13">
        <v>42004</v>
      </c>
      <c r="G2680" s="14">
        <v>-38274.199999999997</v>
      </c>
    </row>
    <row r="2681" spans="1:7" ht="25.5" x14ac:dyDescent="0.25">
      <c r="A2681" s="1"/>
      <c r="B2681" s="10" t="s">
        <v>4634</v>
      </c>
      <c r="C2681" s="11"/>
      <c r="D2681" s="11" t="s">
        <v>4635</v>
      </c>
      <c r="E2681" s="12" t="s">
        <v>4636</v>
      </c>
      <c r="F2681" s="13">
        <v>42004</v>
      </c>
      <c r="G2681" s="14">
        <v>-38274.199999999997</v>
      </c>
    </row>
    <row r="2682" spans="1:7" ht="25.5" x14ac:dyDescent="0.25">
      <c r="A2682" s="1"/>
      <c r="B2682" s="15" t="s">
        <v>4658</v>
      </c>
      <c r="C2682" s="16"/>
      <c r="D2682" s="16" t="s">
        <v>4659</v>
      </c>
      <c r="E2682" s="18" t="s">
        <v>4660</v>
      </c>
      <c r="F2682" s="17">
        <v>42004</v>
      </c>
      <c r="G2682" s="14">
        <v>-38274.199999999997</v>
      </c>
    </row>
    <row r="2683" spans="1:7" ht="25.5" x14ac:dyDescent="0.25">
      <c r="A2683" s="1"/>
      <c r="B2683" s="15" t="s">
        <v>4676</v>
      </c>
      <c r="C2683" s="16"/>
      <c r="D2683" s="16" t="s">
        <v>4677</v>
      </c>
      <c r="E2683" s="18" t="s">
        <v>4678</v>
      </c>
      <c r="F2683" s="17">
        <v>42004</v>
      </c>
      <c r="G2683" s="14">
        <v>-38274.199999999997</v>
      </c>
    </row>
    <row r="2684" spans="1:7" ht="25.5" x14ac:dyDescent="0.25">
      <c r="A2684" s="1"/>
      <c r="B2684" s="10" t="s">
        <v>4696</v>
      </c>
      <c r="C2684" s="11"/>
      <c r="D2684" s="11" t="s">
        <v>4697</v>
      </c>
      <c r="E2684" s="12" t="s">
        <v>4660</v>
      </c>
      <c r="F2684" s="13">
        <v>42004</v>
      </c>
      <c r="G2684" s="14">
        <v>-38274.199999999997</v>
      </c>
    </row>
    <row r="2685" spans="1:7" ht="25.5" x14ac:dyDescent="0.25">
      <c r="A2685" s="1"/>
      <c r="B2685" s="15" t="s">
        <v>4724</v>
      </c>
      <c r="C2685" s="16"/>
      <c r="D2685" s="16" t="s">
        <v>4725</v>
      </c>
      <c r="E2685" s="18" t="s">
        <v>4726</v>
      </c>
      <c r="F2685" s="17">
        <v>42004</v>
      </c>
      <c r="G2685" s="14">
        <v>-38274.199999999997</v>
      </c>
    </row>
    <row r="2686" spans="1:7" ht="25.5" x14ac:dyDescent="0.25">
      <c r="A2686" s="1"/>
      <c r="B2686" s="15" t="s">
        <v>4762</v>
      </c>
      <c r="C2686" s="16"/>
      <c r="D2686" s="16" t="s">
        <v>4763</v>
      </c>
      <c r="E2686" s="18" t="s">
        <v>4764</v>
      </c>
      <c r="F2686" s="17">
        <v>42004</v>
      </c>
      <c r="G2686" s="14">
        <v>-38274.199999999997</v>
      </c>
    </row>
    <row r="2687" spans="1:7" ht="25.5" x14ac:dyDescent="0.25">
      <c r="A2687" s="1"/>
      <c r="B2687" s="15" t="s">
        <v>4765</v>
      </c>
      <c r="C2687" s="16"/>
      <c r="D2687" s="16" t="s">
        <v>4766</v>
      </c>
      <c r="E2687" s="18" t="s">
        <v>4767</v>
      </c>
      <c r="F2687" s="17">
        <v>42004</v>
      </c>
      <c r="G2687" s="14">
        <v>-38274.199999999997</v>
      </c>
    </row>
    <row r="2688" spans="1:7" ht="25.5" x14ac:dyDescent="0.25">
      <c r="A2688" s="1"/>
      <c r="B2688" s="10" t="s">
        <v>4768</v>
      </c>
      <c r="C2688" s="11"/>
      <c r="D2688" s="11" t="s">
        <v>4769</v>
      </c>
      <c r="E2688" s="12" t="s">
        <v>4770</v>
      </c>
      <c r="F2688" s="13">
        <v>42004</v>
      </c>
      <c r="G2688" s="14">
        <v>-38274.199999999997</v>
      </c>
    </row>
    <row r="2689" spans="1:7" ht="25.5" x14ac:dyDescent="0.25">
      <c r="A2689" s="1"/>
      <c r="B2689" s="10" t="s">
        <v>4789</v>
      </c>
      <c r="C2689" s="11"/>
      <c r="D2689" s="11" t="s">
        <v>4790</v>
      </c>
      <c r="E2689" s="12" t="s">
        <v>4791</v>
      </c>
      <c r="F2689" s="13">
        <v>42004</v>
      </c>
      <c r="G2689" s="14">
        <v>-38274.199999999997</v>
      </c>
    </row>
    <row r="2690" spans="1:7" ht="25.5" x14ac:dyDescent="0.25">
      <c r="A2690" s="1"/>
      <c r="B2690" s="15" t="s">
        <v>4792</v>
      </c>
      <c r="C2690" s="16"/>
      <c r="D2690" s="16" t="s">
        <v>4793</v>
      </c>
      <c r="E2690" s="18" t="s">
        <v>4794</v>
      </c>
      <c r="F2690" s="17">
        <v>42004</v>
      </c>
      <c r="G2690" s="14">
        <v>-38274.199999999997</v>
      </c>
    </row>
    <row r="2691" spans="1:7" ht="25.5" x14ac:dyDescent="0.25">
      <c r="A2691" s="1"/>
      <c r="B2691" s="10" t="s">
        <v>4797</v>
      </c>
      <c r="C2691" s="11"/>
      <c r="D2691" s="11" t="s">
        <v>4798</v>
      </c>
      <c r="E2691" s="12" t="s">
        <v>4799</v>
      </c>
      <c r="F2691" s="13">
        <v>42004</v>
      </c>
      <c r="G2691" s="14">
        <v>-38274.199999999997</v>
      </c>
    </row>
    <row r="2692" spans="1:7" ht="25.5" x14ac:dyDescent="0.25">
      <c r="A2692" s="1"/>
      <c r="B2692" s="10" t="s">
        <v>4852</v>
      </c>
      <c r="C2692" s="11"/>
      <c r="D2692" s="11" t="s">
        <v>4853</v>
      </c>
      <c r="E2692" s="12" t="s">
        <v>4854</v>
      </c>
      <c r="F2692" s="13">
        <v>42004</v>
      </c>
      <c r="G2692" s="14">
        <v>-38274.199999999997</v>
      </c>
    </row>
    <row r="2693" spans="1:7" ht="25.5" x14ac:dyDescent="0.25">
      <c r="A2693" s="1"/>
      <c r="B2693" s="10" t="s">
        <v>4855</v>
      </c>
      <c r="C2693" s="11"/>
      <c r="D2693" s="11" t="s">
        <v>4856</v>
      </c>
      <c r="E2693" s="12" t="s">
        <v>4857</v>
      </c>
      <c r="F2693" s="13">
        <v>42004</v>
      </c>
      <c r="G2693" s="14">
        <v>-38274.199999999997</v>
      </c>
    </row>
    <row r="2694" spans="1:7" ht="25.5" x14ac:dyDescent="0.25">
      <c r="A2694" s="1"/>
      <c r="B2694" s="10" t="s">
        <v>4855</v>
      </c>
      <c r="C2694" s="11"/>
      <c r="D2694" s="11" t="s">
        <v>4858</v>
      </c>
      <c r="E2694" s="12" t="s">
        <v>4859</v>
      </c>
      <c r="F2694" s="13">
        <v>42004</v>
      </c>
      <c r="G2694" s="14">
        <v>-38274.199999999997</v>
      </c>
    </row>
    <row r="2695" spans="1:7" ht="25.5" x14ac:dyDescent="0.25">
      <c r="A2695" s="1"/>
      <c r="B2695" s="10" t="s">
        <v>4863</v>
      </c>
      <c r="C2695" s="11"/>
      <c r="D2695" s="11" t="s">
        <v>4864</v>
      </c>
      <c r="E2695" s="12" t="s">
        <v>4865</v>
      </c>
      <c r="F2695" s="13">
        <v>42004</v>
      </c>
      <c r="G2695" s="14">
        <v>-38274.199999999997</v>
      </c>
    </row>
    <row r="2696" spans="1:7" ht="25.5" x14ac:dyDescent="0.25">
      <c r="A2696" s="1"/>
      <c r="B2696" s="15" t="s">
        <v>4866</v>
      </c>
      <c r="C2696" s="16"/>
      <c r="D2696" s="16" t="s">
        <v>4867</v>
      </c>
      <c r="E2696" s="18" t="s">
        <v>4868</v>
      </c>
      <c r="F2696" s="17">
        <v>42004</v>
      </c>
      <c r="G2696" s="14">
        <v>-38274.199999999997</v>
      </c>
    </row>
    <row r="2697" spans="1:7" ht="25.5" x14ac:dyDescent="0.25">
      <c r="A2697" s="1"/>
      <c r="B2697" s="10" t="s">
        <v>4880</v>
      </c>
      <c r="C2697" s="11"/>
      <c r="D2697" s="11" t="s">
        <v>4881</v>
      </c>
      <c r="E2697" s="12" t="s">
        <v>4882</v>
      </c>
      <c r="F2697" s="13">
        <v>42004</v>
      </c>
      <c r="G2697" s="14">
        <v>-38274.199999999997</v>
      </c>
    </row>
    <row r="2698" spans="1:7" ht="25.5" x14ac:dyDescent="0.25">
      <c r="A2698" s="1"/>
      <c r="B2698" s="15" t="s">
        <v>4906</v>
      </c>
      <c r="C2698" s="16"/>
      <c r="D2698" s="16" t="s">
        <v>4907</v>
      </c>
      <c r="E2698" s="18" t="s">
        <v>4908</v>
      </c>
      <c r="F2698" s="17">
        <v>42004</v>
      </c>
      <c r="G2698" s="14">
        <v>-38274.199999999997</v>
      </c>
    </row>
    <row r="2699" spans="1:7" ht="25.5" x14ac:dyDescent="0.25">
      <c r="A2699" s="1"/>
      <c r="B2699" s="10" t="s">
        <v>4994</v>
      </c>
      <c r="C2699" s="11"/>
      <c r="D2699" s="11" t="s">
        <v>4995</v>
      </c>
      <c r="E2699" s="12" t="s">
        <v>4996</v>
      </c>
      <c r="F2699" s="13">
        <v>42004</v>
      </c>
      <c r="G2699" s="14">
        <v>-38274.199999999997</v>
      </c>
    </row>
    <row r="2700" spans="1:7" ht="25.5" x14ac:dyDescent="0.25">
      <c r="A2700" s="1"/>
      <c r="B2700" s="10" t="s">
        <v>5018</v>
      </c>
      <c r="C2700" s="11"/>
      <c r="D2700" s="11" t="s">
        <v>5019</v>
      </c>
      <c r="E2700" s="12" t="s">
        <v>5020</v>
      </c>
      <c r="F2700" s="13">
        <v>42004</v>
      </c>
      <c r="G2700" s="14">
        <v>-38274.199999999997</v>
      </c>
    </row>
    <row r="2701" spans="1:7" ht="25.5" x14ac:dyDescent="0.25">
      <c r="A2701" s="1"/>
      <c r="B2701" s="10" t="s">
        <v>5096</v>
      </c>
      <c r="C2701" s="11"/>
      <c r="D2701" s="11" t="s">
        <v>5097</v>
      </c>
      <c r="E2701" s="12" t="s">
        <v>4799</v>
      </c>
      <c r="F2701" s="13">
        <v>42004</v>
      </c>
      <c r="G2701" s="14">
        <v>-38274.199999999997</v>
      </c>
    </row>
    <row r="2702" spans="1:7" ht="25.5" x14ac:dyDescent="0.25">
      <c r="A2702" s="1"/>
      <c r="B2702" s="10" t="s">
        <v>4598</v>
      </c>
      <c r="C2702" s="11"/>
      <c r="D2702" s="11" t="s">
        <v>4599</v>
      </c>
      <c r="E2702" s="12" t="s">
        <v>4600</v>
      </c>
      <c r="F2702" s="13">
        <v>42004</v>
      </c>
      <c r="G2702" s="14">
        <v>-37766.400000000001</v>
      </c>
    </row>
    <row r="2703" spans="1:7" ht="25.5" x14ac:dyDescent="0.25">
      <c r="A2703" s="1"/>
      <c r="B2703" s="10" t="s">
        <v>5162</v>
      </c>
      <c r="C2703" s="11"/>
      <c r="D2703" s="11" t="s">
        <v>5163</v>
      </c>
      <c r="E2703" s="12" t="s">
        <v>5164</v>
      </c>
      <c r="F2703" s="13">
        <v>42004</v>
      </c>
      <c r="G2703" s="14">
        <v>-37766.400000000001</v>
      </c>
    </row>
    <row r="2704" spans="1:7" ht="25.5" x14ac:dyDescent="0.25">
      <c r="A2704" s="1"/>
      <c r="B2704" s="15" t="s">
        <v>4637</v>
      </c>
      <c r="C2704" s="16"/>
      <c r="D2704" s="16" t="s">
        <v>4638</v>
      </c>
      <c r="E2704" s="18" t="s">
        <v>4639</v>
      </c>
      <c r="F2704" s="17">
        <v>42004</v>
      </c>
      <c r="G2704" s="14">
        <v>-36954.400000000001</v>
      </c>
    </row>
    <row r="2705" spans="1:7" ht="25.5" x14ac:dyDescent="0.25">
      <c r="A2705" s="1"/>
      <c r="B2705" s="10" t="s">
        <v>4661</v>
      </c>
      <c r="C2705" s="11"/>
      <c r="D2705" s="11" t="s">
        <v>4662</v>
      </c>
      <c r="E2705" s="12" t="s">
        <v>4663</v>
      </c>
      <c r="F2705" s="13">
        <v>42004</v>
      </c>
      <c r="G2705" s="14">
        <v>-36294.5</v>
      </c>
    </row>
    <row r="2706" spans="1:7" ht="25.5" x14ac:dyDescent="0.25">
      <c r="A2706" s="1"/>
      <c r="B2706" s="10" t="s">
        <v>4983</v>
      </c>
      <c r="C2706" s="11"/>
      <c r="D2706" s="11" t="s">
        <v>4984</v>
      </c>
      <c r="E2706" s="12" t="s">
        <v>4985</v>
      </c>
      <c r="F2706" s="13">
        <v>42004</v>
      </c>
      <c r="G2706" s="14">
        <v>-36294.5</v>
      </c>
    </row>
    <row r="2707" spans="1:7" ht="25.5" x14ac:dyDescent="0.25">
      <c r="A2707" s="1"/>
      <c r="B2707" s="10" t="s">
        <v>4592</v>
      </c>
      <c r="C2707" s="11"/>
      <c r="D2707" s="11" t="s">
        <v>4593</v>
      </c>
      <c r="E2707" s="12" t="s">
        <v>4594</v>
      </c>
      <c r="F2707" s="13">
        <v>42004</v>
      </c>
      <c r="G2707" s="14">
        <v>-35634.6</v>
      </c>
    </row>
    <row r="2708" spans="1:7" ht="25.5" x14ac:dyDescent="0.25">
      <c r="A2708" s="1"/>
      <c r="B2708" s="10" t="s">
        <v>4673</v>
      </c>
      <c r="C2708" s="11"/>
      <c r="D2708" s="11" t="s">
        <v>4674</v>
      </c>
      <c r="E2708" s="12" t="s">
        <v>4675</v>
      </c>
      <c r="F2708" s="13">
        <v>42004</v>
      </c>
      <c r="G2708" s="14">
        <v>-35634.6</v>
      </c>
    </row>
    <row r="2709" spans="1:7" ht="25.5" x14ac:dyDescent="0.25">
      <c r="A2709" s="1"/>
      <c r="B2709" s="10" t="s">
        <v>4824</v>
      </c>
      <c r="C2709" s="11"/>
      <c r="D2709" s="11" t="s">
        <v>4825</v>
      </c>
      <c r="E2709" s="12" t="s">
        <v>4826</v>
      </c>
      <c r="F2709" s="13">
        <v>42004</v>
      </c>
      <c r="G2709" s="14">
        <v>-35634.6</v>
      </c>
    </row>
    <row r="2710" spans="1:7" ht="25.5" x14ac:dyDescent="0.25">
      <c r="A2710" s="1"/>
      <c r="B2710" s="10" t="s">
        <v>5015</v>
      </c>
      <c r="C2710" s="11"/>
      <c r="D2710" s="11" t="s">
        <v>5016</v>
      </c>
      <c r="E2710" s="12" t="s">
        <v>5017</v>
      </c>
      <c r="F2710" s="13">
        <v>42004</v>
      </c>
      <c r="G2710" s="14">
        <v>-35634.6</v>
      </c>
    </row>
    <row r="2711" spans="1:7" ht="25.5" x14ac:dyDescent="0.25">
      <c r="A2711" s="1"/>
      <c r="B2711" s="10" t="s">
        <v>5171</v>
      </c>
      <c r="C2711" s="11"/>
      <c r="D2711" s="11" t="s">
        <v>5172</v>
      </c>
      <c r="E2711" s="12" t="s">
        <v>5173</v>
      </c>
      <c r="F2711" s="13">
        <v>42004</v>
      </c>
      <c r="G2711" s="14">
        <v>-35634.6</v>
      </c>
    </row>
    <row r="2712" spans="1:7" ht="25.5" x14ac:dyDescent="0.25">
      <c r="A2712" s="1"/>
      <c r="B2712" s="10" t="s">
        <v>4610</v>
      </c>
      <c r="C2712" s="11"/>
      <c r="D2712" s="11" t="s">
        <v>4611</v>
      </c>
      <c r="E2712" s="12" t="s">
        <v>4612</v>
      </c>
      <c r="F2712" s="13">
        <v>42004</v>
      </c>
      <c r="G2712" s="14">
        <v>-34974.699999999997</v>
      </c>
    </row>
    <row r="2713" spans="1:7" ht="25.5" x14ac:dyDescent="0.25">
      <c r="A2713" s="1"/>
      <c r="B2713" s="10" t="s">
        <v>4625</v>
      </c>
      <c r="C2713" s="11"/>
      <c r="D2713" s="11" t="s">
        <v>4626</v>
      </c>
      <c r="E2713" s="12" t="s">
        <v>4627</v>
      </c>
      <c r="F2713" s="13">
        <v>42004</v>
      </c>
      <c r="G2713" s="14">
        <v>-34974.699999999997</v>
      </c>
    </row>
    <row r="2714" spans="1:7" ht="25.5" x14ac:dyDescent="0.25">
      <c r="A2714" s="1"/>
      <c r="B2714" s="10" t="s">
        <v>5081</v>
      </c>
      <c r="C2714" s="11"/>
      <c r="D2714" s="11" t="s">
        <v>5082</v>
      </c>
      <c r="E2714" s="12" t="s">
        <v>5083</v>
      </c>
      <c r="F2714" s="13">
        <v>42004</v>
      </c>
      <c r="G2714" s="14">
        <v>-34974.699999999997</v>
      </c>
    </row>
    <row r="2715" spans="1:7" ht="25.5" x14ac:dyDescent="0.25">
      <c r="A2715" s="1"/>
      <c r="B2715" s="10" t="s">
        <v>5186</v>
      </c>
      <c r="C2715" s="11"/>
      <c r="D2715" s="11" t="s">
        <v>5187</v>
      </c>
      <c r="E2715" s="12" t="s">
        <v>5188</v>
      </c>
      <c r="F2715" s="13">
        <v>42004</v>
      </c>
      <c r="G2715" s="14">
        <v>-34974.699999999997</v>
      </c>
    </row>
    <row r="2716" spans="1:7" ht="25.5" x14ac:dyDescent="0.25">
      <c r="A2716" s="1"/>
      <c r="B2716" s="10" t="s">
        <v>5189</v>
      </c>
      <c r="C2716" s="11"/>
      <c r="D2716" s="11" t="s">
        <v>5190</v>
      </c>
      <c r="E2716" s="12" t="s">
        <v>5191</v>
      </c>
      <c r="F2716" s="13">
        <v>42004</v>
      </c>
      <c r="G2716" s="14">
        <v>-34974.699999999997</v>
      </c>
    </row>
    <row r="2717" spans="1:7" ht="25.5" x14ac:dyDescent="0.25">
      <c r="A2717" s="1"/>
      <c r="B2717" s="10" t="s">
        <v>5207</v>
      </c>
      <c r="C2717" s="11"/>
      <c r="D2717" s="11" t="s">
        <v>5208</v>
      </c>
      <c r="E2717" s="12" t="s">
        <v>5209</v>
      </c>
      <c r="F2717" s="13">
        <v>42004</v>
      </c>
      <c r="G2717" s="14">
        <v>-34974.699999999997</v>
      </c>
    </row>
    <row r="2718" spans="1:7" ht="25.5" x14ac:dyDescent="0.25">
      <c r="A2718" s="1"/>
      <c r="B2718" s="10" t="s">
        <v>4948</v>
      </c>
      <c r="C2718" s="11"/>
      <c r="D2718" s="11" t="s">
        <v>4949</v>
      </c>
      <c r="E2718" s="12" t="s">
        <v>4950</v>
      </c>
      <c r="F2718" s="13">
        <v>42004</v>
      </c>
      <c r="G2718" s="14">
        <v>-34794.78</v>
      </c>
    </row>
    <row r="2719" spans="1:7" ht="25.5" x14ac:dyDescent="0.25">
      <c r="A2719" s="1"/>
      <c r="B2719" s="10" t="s">
        <v>5153</v>
      </c>
      <c r="C2719" s="11"/>
      <c r="D2719" s="11" t="s">
        <v>5154</v>
      </c>
      <c r="E2719" s="12" t="s">
        <v>5155</v>
      </c>
      <c r="F2719" s="13">
        <v>42004</v>
      </c>
      <c r="G2719" s="14">
        <v>-34794.78</v>
      </c>
    </row>
    <row r="2720" spans="1:7" ht="25.5" x14ac:dyDescent="0.25">
      <c r="A2720" s="1"/>
      <c r="B2720" s="10" t="s">
        <v>4688</v>
      </c>
      <c r="C2720" s="11"/>
      <c r="D2720" s="11" t="s">
        <v>4689</v>
      </c>
      <c r="E2720" s="12" t="s">
        <v>4690</v>
      </c>
      <c r="F2720" s="13">
        <v>42004</v>
      </c>
      <c r="G2720" s="14">
        <v>-34194.870000000003</v>
      </c>
    </row>
    <row r="2721" spans="1:7" ht="25.5" x14ac:dyDescent="0.25">
      <c r="A2721" s="1"/>
      <c r="B2721" s="15" t="s">
        <v>4830</v>
      </c>
      <c r="C2721" s="16"/>
      <c r="D2721" s="16" t="s">
        <v>4831</v>
      </c>
      <c r="E2721" s="18" t="s">
        <v>4690</v>
      </c>
      <c r="F2721" s="17">
        <v>42004</v>
      </c>
      <c r="G2721" s="14">
        <v>-34194.870000000003</v>
      </c>
    </row>
    <row r="2722" spans="1:7" ht="25.5" x14ac:dyDescent="0.25">
      <c r="A2722" s="1"/>
      <c r="B2722" s="15" t="s">
        <v>5000</v>
      </c>
      <c r="C2722" s="16"/>
      <c r="D2722" s="16" t="s">
        <v>5001</v>
      </c>
      <c r="E2722" s="18" t="s">
        <v>5002</v>
      </c>
      <c r="F2722" s="17">
        <v>42004</v>
      </c>
      <c r="G2722" s="14">
        <v>-34194.870000000003</v>
      </c>
    </row>
    <row r="2723" spans="1:7" ht="25.5" x14ac:dyDescent="0.25">
      <c r="A2723" s="1"/>
      <c r="B2723" s="15" t="s">
        <v>4701</v>
      </c>
      <c r="C2723" s="16"/>
      <c r="D2723" s="16" t="s">
        <v>4702</v>
      </c>
      <c r="E2723" s="18" t="s">
        <v>4703</v>
      </c>
      <c r="F2723" s="17">
        <v>42004</v>
      </c>
      <c r="G2723" s="14">
        <v>-32995.050000000003</v>
      </c>
    </row>
    <row r="2724" spans="1:7" ht="25.5" x14ac:dyDescent="0.25">
      <c r="A2724" s="1"/>
      <c r="B2724" s="15" t="s">
        <v>4718</v>
      </c>
      <c r="C2724" s="16"/>
      <c r="D2724" s="16" t="s">
        <v>4719</v>
      </c>
      <c r="E2724" s="18" t="s">
        <v>4720</v>
      </c>
      <c r="F2724" s="17">
        <v>42004</v>
      </c>
      <c r="G2724" s="14">
        <v>-32995</v>
      </c>
    </row>
    <row r="2725" spans="1:7" ht="25.5" x14ac:dyDescent="0.25">
      <c r="A2725" s="1"/>
      <c r="B2725" s="10" t="s">
        <v>4758</v>
      </c>
      <c r="C2725" s="11"/>
      <c r="D2725" s="11" t="s">
        <v>4759</v>
      </c>
      <c r="E2725" s="12" t="s">
        <v>4760</v>
      </c>
      <c r="F2725" s="13">
        <v>42004</v>
      </c>
      <c r="G2725" s="14">
        <v>-32995</v>
      </c>
    </row>
    <row r="2726" spans="1:7" ht="25.5" x14ac:dyDescent="0.25">
      <c r="A2726" s="1"/>
      <c r="B2726" s="10" t="s">
        <v>4758</v>
      </c>
      <c r="C2726" s="11"/>
      <c r="D2726" s="11" t="s">
        <v>4761</v>
      </c>
      <c r="E2726" s="12" t="s">
        <v>4760</v>
      </c>
      <c r="F2726" s="13">
        <v>42004</v>
      </c>
      <c r="G2726" s="14">
        <v>-32995</v>
      </c>
    </row>
    <row r="2727" spans="1:7" ht="25.5" x14ac:dyDescent="0.25">
      <c r="A2727" s="1"/>
      <c r="B2727" s="10" t="s">
        <v>4997</v>
      </c>
      <c r="C2727" s="11"/>
      <c r="D2727" s="11" t="s">
        <v>4998</v>
      </c>
      <c r="E2727" s="12" t="s">
        <v>4999</v>
      </c>
      <c r="F2727" s="13">
        <v>42004</v>
      </c>
      <c r="G2727" s="14">
        <v>-32995</v>
      </c>
    </row>
    <row r="2728" spans="1:7" ht="25.5" x14ac:dyDescent="0.25">
      <c r="A2728" s="1"/>
      <c r="B2728" s="15" t="s">
        <v>5112</v>
      </c>
      <c r="C2728" s="16"/>
      <c r="D2728" s="16" t="s">
        <v>5113</v>
      </c>
      <c r="E2728" s="18" t="s">
        <v>5114</v>
      </c>
      <c r="F2728" s="17">
        <v>42004</v>
      </c>
      <c r="G2728" s="14">
        <v>-32995</v>
      </c>
    </row>
    <row r="2729" spans="1:7" ht="25.5" x14ac:dyDescent="0.25">
      <c r="A2729" s="1"/>
      <c r="B2729" s="10" t="s">
        <v>4874</v>
      </c>
      <c r="C2729" s="11"/>
      <c r="D2729" s="11" t="s">
        <v>4875</v>
      </c>
      <c r="E2729" s="12" t="s">
        <v>4876</v>
      </c>
      <c r="F2729" s="13">
        <v>42004</v>
      </c>
      <c r="G2729" s="14">
        <v>-32487.200000000001</v>
      </c>
    </row>
    <row r="2730" spans="1:7" ht="25.5" x14ac:dyDescent="0.25">
      <c r="A2730" s="1"/>
      <c r="B2730" s="15" t="s">
        <v>4595</v>
      </c>
      <c r="C2730" s="16"/>
      <c r="D2730" s="16" t="s">
        <v>4596</v>
      </c>
      <c r="E2730" s="18" t="s">
        <v>4597</v>
      </c>
      <c r="F2730" s="17">
        <v>42004</v>
      </c>
      <c r="G2730" s="14">
        <v>-32335.1</v>
      </c>
    </row>
    <row r="2731" spans="1:7" ht="25.5" x14ac:dyDescent="0.25">
      <c r="A2731" s="1"/>
      <c r="B2731" s="15" t="s">
        <v>4783</v>
      </c>
      <c r="C2731" s="16"/>
      <c r="D2731" s="16" t="s">
        <v>4784</v>
      </c>
      <c r="E2731" s="18" t="s">
        <v>4785</v>
      </c>
      <c r="F2731" s="17">
        <v>42004</v>
      </c>
      <c r="G2731" s="14">
        <v>-32335.1</v>
      </c>
    </row>
    <row r="2732" spans="1:7" ht="25.5" x14ac:dyDescent="0.25">
      <c r="A2732" s="1"/>
      <c r="B2732" s="10" t="s">
        <v>5069</v>
      </c>
      <c r="C2732" s="11"/>
      <c r="D2732" s="11" t="s">
        <v>5070</v>
      </c>
      <c r="E2732" s="12" t="s">
        <v>5071</v>
      </c>
      <c r="F2732" s="13">
        <v>42004</v>
      </c>
      <c r="G2732" s="14">
        <v>-31795.23</v>
      </c>
    </row>
    <row r="2733" spans="1:7" ht="25.5" x14ac:dyDescent="0.25">
      <c r="A2733" s="1"/>
      <c r="B2733" s="10" t="s">
        <v>4631</v>
      </c>
      <c r="C2733" s="11"/>
      <c r="D2733" s="11" t="s">
        <v>4632</v>
      </c>
      <c r="E2733" s="12" t="s">
        <v>4633</v>
      </c>
      <c r="F2733" s="13">
        <v>42004</v>
      </c>
      <c r="G2733" s="14">
        <v>-31472</v>
      </c>
    </row>
    <row r="2734" spans="1:7" ht="25.5" x14ac:dyDescent="0.25">
      <c r="A2734" s="1"/>
      <c r="B2734" s="10" t="s">
        <v>4939</v>
      </c>
      <c r="C2734" s="11"/>
      <c r="D2734" s="11" t="s">
        <v>4940</v>
      </c>
      <c r="E2734" s="12" t="s">
        <v>4941</v>
      </c>
      <c r="F2734" s="13">
        <v>42004</v>
      </c>
      <c r="G2734" s="14">
        <v>-31015.3</v>
      </c>
    </row>
    <row r="2735" spans="1:7" ht="25.5" x14ac:dyDescent="0.25">
      <c r="A2735" s="1"/>
      <c r="B2735" s="10" t="s">
        <v>4849</v>
      </c>
      <c r="C2735" s="11"/>
      <c r="D2735" s="11" t="s">
        <v>4850</v>
      </c>
      <c r="E2735" s="12" t="s">
        <v>4851</v>
      </c>
      <c r="F2735" s="13">
        <v>42004</v>
      </c>
      <c r="G2735" s="14">
        <v>-30355.4</v>
      </c>
    </row>
    <row r="2736" spans="1:7" ht="25.5" x14ac:dyDescent="0.25">
      <c r="A2736" s="1"/>
      <c r="B2736" s="10" t="s">
        <v>4649</v>
      </c>
      <c r="C2736" s="11"/>
      <c r="D2736" s="11" t="s">
        <v>4650</v>
      </c>
      <c r="E2736" s="12" t="s">
        <v>4651</v>
      </c>
      <c r="F2736" s="13">
        <v>42004</v>
      </c>
      <c r="G2736" s="14">
        <v>-29695.5</v>
      </c>
    </row>
    <row r="2737" spans="1:7" ht="25.5" x14ac:dyDescent="0.25">
      <c r="A2737" s="1"/>
      <c r="B2737" s="10" t="s">
        <v>4712</v>
      </c>
      <c r="C2737" s="11"/>
      <c r="D2737" s="11" t="s">
        <v>4713</v>
      </c>
      <c r="E2737" s="12" t="s">
        <v>4714</v>
      </c>
      <c r="F2737" s="13">
        <v>42004</v>
      </c>
      <c r="G2737" s="14">
        <v>-29695.5</v>
      </c>
    </row>
    <row r="2738" spans="1:7" ht="25.5" x14ac:dyDescent="0.25">
      <c r="A2738" s="1"/>
      <c r="B2738" s="10" t="s">
        <v>4945</v>
      </c>
      <c r="C2738" s="11"/>
      <c r="D2738" s="11" t="s">
        <v>4946</v>
      </c>
      <c r="E2738" s="12" t="s">
        <v>4947</v>
      </c>
      <c r="F2738" s="13">
        <v>42004</v>
      </c>
      <c r="G2738" s="14">
        <v>-29695.5</v>
      </c>
    </row>
    <row r="2739" spans="1:7" ht="25.5" x14ac:dyDescent="0.25">
      <c r="A2739" s="1"/>
      <c r="B2739" s="10" t="s">
        <v>2305</v>
      </c>
      <c r="C2739" s="11"/>
      <c r="D2739" s="11" t="s">
        <v>4795</v>
      </c>
      <c r="E2739" s="12" t="s">
        <v>4796</v>
      </c>
      <c r="F2739" s="13">
        <v>42004</v>
      </c>
      <c r="G2739" s="14">
        <v>-28795.68</v>
      </c>
    </row>
    <row r="2740" spans="1:7" ht="25.5" x14ac:dyDescent="0.25">
      <c r="A2740" s="1"/>
      <c r="B2740" s="10" t="s">
        <v>2720</v>
      </c>
      <c r="C2740" s="11"/>
      <c r="D2740" s="11" t="s">
        <v>4957</v>
      </c>
      <c r="E2740" s="12" t="s">
        <v>4958</v>
      </c>
      <c r="F2740" s="13">
        <v>42004</v>
      </c>
      <c r="G2740" s="14">
        <v>-28375.7</v>
      </c>
    </row>
    <row r="2741" spans="1:7" ht="25.5" x14ac:dyDescent="0.25">
      <c r="A2741" s="1"/>
      <c r="B2741" s="10" t="s">
        <v>2723</v>
      </c>
      <c r="C2741" s="11"/>
      <c r="D2741" s="11" t="s">
        <v>4970</v>
      </c>
      <c r="E2741" s="12" t="s">
        <v>4958</v>
      </c>
      <c r="F2741" s="13">
        <v>42004</v>
      </c>
      <c r="G2741" s="14">
        <v>-28375.7</v>
      </c>
    </row>
    <row r="2742" spans="1:7" ht="25.5" x14ac:dyDescent="0.25">
      <c r="A2742" s="1"/>
      <c r="B2742" s="10" t="s">
        <v>4655</v>
      </c>
      <c r="C2742" s="11"/>
      <c r="D2742" s="11" t="s">
        <v>4656</v>
      </c>
      <c r="E2742" s="12" t="s">
        <v>4657</v>
      </c>
      <c r="F2742" s="13">
        <v>42004</v>
      </c>
      <c r="G2742" s="14">
        <v>-28324.799999999999</v>
      </c>
    </row>
    <row r="2743" spans="1:7" ht="25.5" x14ac:dyDescent="0.25">
      <c r="A2743" s="1"/>
      <c r="B2743" s="10" t="s">
        <v>4732</v>
      </c>
      <c r="C2743" s="11"/>
      <c r="D2743" s="11" t="s">
        <v>4733</v>
      </c>
      <c r="E2743" s="12" t="s">
        <v>4734</v>
      </c>
      <c r="F2743" s="13">
        <v>42004</v>
      </c>
      <c r="G2743" s="14">
        <v>-28324.799999999999</v>
      </c>
    </row>
    <row r="2744" spans="1:7" ht="25.5" x14ac:dyDescent="0.25">
      <c r="A2744" s="1"/>
      <c r="B2744" s="10" t="s">
        <v>4774</v>
      </c>
      <c r="C2744" s="11"/>
      <c r="D2744" s="11" t="s">
        <v>4775</v>
      </c>
      <c r="E2744" s="12" t="s">
        <v>4776</v>
      </c>
      <c r="F2744" s="13">
        <v>42004</v>
      </c>
      <c r="G2744" s="14">
        <v>-28324.799999999999</v>
      </c>
    </row>
    <row r="2745" spans="1:7" ht="25.5" x14ac:dyDescent="0.25">
      <c r="A2745" s="1"/>
      <c r="B2745" s="15" t="s">
        <v>4892</v>
      </c>
      <c r="C2745" s="16"/>
      <c r="D2745" s="16" t="s">
        <v>4893</v>
      </c>
      <c r="E2745" s="18" t="s">
        <v>4894</v>
      </c>
      <c r="F2745" s="17">
        <v>42004</v>
      </c>
      <c r="G2745" s="14">
        <v>-28324.799999999999</v>
      </c>
    </row>
    <row r="2746" spans="1:7" ht="25.5" x14ac:dyDescent="0.25">
      <c r="A2746" s="1"/>
      <c r="B2746" s="10" t="s">
        <v>4895</v>
      </c>
      <c r="C2746" s="11"/>
      <c r="D2746" s="11" t="s">
        <v>4896</v>
      </c>
      <c r="E2746" s="12" t="s">
        <v>4894</v>
      </c>
      <c r="F2746" s="13">
        <v>42004</v>
      </c>
      <c r="G2746" s="14">
        <v>-28324.799999999999</v>
      </c>
    </row>
    <row r="2747" spans="1:7" ht="25.5" x14ac:dyDescent="0.25">
      <c r="A2747" s="1"/>
      <c r="B2747" s="10" t="s">
        <v>4942</v>
      </c>
      <c r="C2747" s="11"/>
      <c r="D2747" s="11" t="s">
        <v>4943</v>
      </c>
      <c r="E2747" s="12" t="s">
        <v>4944</v>
      </c>
      <c r="F2747" s="13">
        <v>42004</v>
      </c>
      <c r="G2747" s="14">
        <v>-28324.799999999999</v>
      </c>
    </row>
    <row r="2748" spans="1:7" ht="25.5" x14ac:dyDescent="0.25">
      <c r="A2748" s="1"/>
      <c r="B2748" s="10" t="s">
        <v>4989</v>
      </c>
      <c r="C2748" s="11"/>
      <c r="D2748" s="11" t="s">
        <v>4990</v>
      </c>
      <c r="E2748" s="12" t="s">
        <v>4991</v>
      </c>
      <c r="F2748" s="13">
        <v>42004</v>
      </c>
      <c r="G2748" s="14">
        <v>-28324.799999999999</v>
      </c>
    </row>
    <row r="2749" spans="1:7" ht="25.5" x14ac:dyDescent="0.25">
      <c r="A2749" s="1"/>
      <c r="B2749" s="10" t="s">
        <v>4989</v>
      </c>
      <c r="C2749" s="11"/>
      <c r="D2749" s="11" t="s">
        <v>4992</v>
      </c>
      <c r="E2749" s="12" t="s">
        <v>4993</v>
      </c>
      <c r="F2749" s="13">
        <v>42004</v>
      </c>
      <c r="G2749" s="14">
        <v>-28324.799999999999</v>
      </c>
    </row>
    <row r="2750" spans="1:7" ht="25.5" x14ac:dyDescent="0.25">
      <c r="A2750" s="1"/>
      <c r="B2750" s="10" t="s">
        <v>5168</v>
      </c>
      <c r="C2750" s="11"/>
      <c r="D2750" s="11" t="s">
        <v>5169</v>
      </c>
      <c r="E2750" s="12" t="s">
        <v>5170</v>
      </c>
      <c r="F2750" s="13">
        <v>42004</v>
      </c>
      <c r="G2750" s="14">
        <v>-28195.77</v>
      </c>
    </row>
    <row r="2751" spans="1:7" ht="25.5" x14ac:dyDescent="0.25">
      <c r="A2751" s="1"/>
      <c r="B2751" s="10" t="s">
        <v>5195</v>
      </c>
      <c r="C2751" s="11"/>
      <c r="D2751" s="11" t="s">
        <v>5196</v>
      </c>
      <c r="E2751" s="12" t="s">
        <v>5197</v>
      </c>
      <c r="F2751" s="13">
        <v>42004</v>
      </c>
      <c r="G2751" s="14">
        <v>-27715.8</v>
      </c>
    </row>
    <row r="2752" spans="1:7" ht="25.5" x14ac:dyDescent="0.25">
      <c r="A2752" s="1"/>
      <c r="B2752" s="10" t="s">
        <v>5174</v>
      </c>
      <c r="C2752" s="11"/>
      <c r="D2752" s="11" t="s">
        <v>5175</v>
      </c>
      <c r="E2752" s="12" t="s">
        <v>5176</v>
      </c>
      <c r="F2752" s="13">
        <v>42004</v>
      </c>
      <c r="G2752" s="14">
        <v>-27055.9</v>
      </c>
    </row>
    <row r="2753" spans="1:7" ht="25.5" x14ac:dyDescent="0.25">
      <c r="A2753" s="1"/>
      <c r="B2753" s="10" t="s">
        <v>4619</v>
      </c>
      <c r="C2753" s="11"/>
      <c r="D2753" s="11" t="s">
        <v>4620</v>
      </c>
      <c r="E2753" s="12" t="s">
        <v>4621</v>
      </c>
      <c r="F2753" s="13">
        <v>42004</v>
      </c>
      <c r="G2753" s="14">
        <v>-26580.6</v>
      </c>
    </row>
    <row r="2754" spans="1:7" ht="25.5" x14ac:dyDescent="0.25">
      <c r="A2754" s="1"/>
      <c r="B2754" s="10" t="s">
        <v>4693</v>
      </c>
      <c r="C2754" s="11"/>
      <c r="D2754" s="11" t="s">
        <v>4694</v>
      </c>
      <c r="E2754" s="12" t="s">
        <v>4695</v>
      </c>
      <c r="F2754" s="13">
        <v>42004</v>
      </c>
      <c r="G2754" s="14">
        <v>-26396</v>
      </c>
    </row>
    <row r="2755" spans="1:7" ht="25.5" x14ac:dyDescent="0.25">
      <c r="A2755" s="1"/>
      <c r="B2755" s="10" t="s">
        <v>4616</v>
      </c>
      <c r="C2755" s="11"/>
      <c r="D2755" s="11" t="s">
        <v>4617</v>
      </c>
      <c r="E2755" s="12" t="s">
        <v>4618</v>
      </c>
      <c r="F2755" s="13">
        <v>42004</v>
      </c>
      <c r="G2755" s="14">
        <v>-24416.3</v>
      </c>
    </row>
    <row r="2756" spans="1:7" ht="25.5" x14ac:dyDescent="0.25">
      <c r="A2756" s="1"/>
      <c r="B2756" s="10" t="s">
        <v>4667</v>
      </c>
      <c r="C2756" s="11"/>
      <c r="D2756" s="11" t="s">
        <v>4668</v>
      </c>
      <c r="E2756" s="12" t="s">
        <v>4669</v>
      </c>
      <c r="F2756" s="13">
        <v>42004</v>
      </c>
      <c r="G2756" s="14">
        <v>-24416.3</v>
      </c>
    </row>
    <row r="2757" spans="1:7" ht="25.5" x14ac:dyDescent="0.25">
      <c r="A2757" s="1"/>
      <c r="B2757" s="10" t="s">
        <v>4900</v>
      </c>
      <c r="C2757" s="11"/>
      <c r="D2757" s="11" t="s">
        <v>4901</v>
      </c>
      <c r="E2757" s="12" t="s">
        <v>4902</v>
      </c>
      <c r="F2757" s="13">
        <v>42004</v>
      </c>
      <c r="G2757" s="14">
        <v>-24416.3</v>
      </c>
    </row>
    <row r="2758" spans="1:7" ht="25.5" x14ac:dyDescent="0.25">
      <c r="A2758" s="1"/>
      <c r="B2758" s="10" t="s">
        <v>5030</v>
      </c>
      <c r="C2758" s="11"/>
      <c r="D2758" s="11" t="s">
        <v>5031</v>
      </c>
      <c r="E2758" s="12" t="s">
        <v>5032</v>
      </c>
      <c r="F2758" s="13">
        <v>42004</v>
      </c>
      <c r="G2758" s="14">
        <v>-24416.3</v>
      </c>
    </row>
    <row r="2759" spans="1:7" ht="25.5" x14ac:dyDescent="0.25">
      <c r="A2759" s="1"/>
      <c r="B2759" s="10" t="s">
        <v>5033</v>
      </c>
      <c r="C2759" s="11"/>
      <c r="D2759" s="11" t="s">
        <v>5034</v>
      </c>
      <c r="E2759" s="12" t="s">
        <v>5035</v>
      </c>
      <c r="F2759" s="13">
        <v>42004</v>
      </c>
      <c r="G2759" s="14">
        <v>-24416.3</v>
      </c>
    </row>
    <row r="2760" spans="1:7" ht="25.5" x14ac:dyDescent="0.25">
      <c r="A2760" s="1"/>
      <c r="B2760" s="15" t="s">
        <v>5055</v>
      </c>
      <c r="C2760" s="16"/>
      <c r="D2760" s="16" t="s">
        <v>5056</v>
      </c>
      <c r="E2760" s="18" t="s">
        <v>5032</v>
      </c>
      <c r="F2760" s="17">
        <v>42004</v>
      </c>
      <c r="G2760" s="14">
        <v>-24416.3</v>
      </c>
    </row>
    <row r="2761" spans="1:7" ht="25.5" x14ac:dyDescent="0.25">
      <c r="A2761" s="1"/>
      <c r="B2761" s="15" t="s">
        <v>5144</v>
      </c>
      <c r="C2761" s="16"/>
      <c r="D2761" s="16" t="s">
        <v>5145</v>
      </c>
      <c r="E2761" s="18" t="s">
        <v>5146</v>
      </c>
      <c r="F2761" s="17">
        <v>42004</v>
      </c>
      <c r="G2761" s="14">
        <v>-24416.3</v>
      </c>
    </row>
    <row r="2762" spans="1:7" ht="25.5" x14ac:dyDescent="0.25">
      <c r="A2762" s="1"/>
      <c r="B2762" s="10" t="s">
        <v>5183</v>
      </c>
      <c r="C2762" s="11"/>
      <c r="D2762" s="11" t="s">
        <v>5184</v>
      </c>
      <c r="E2762" s="12" t="s">
        <v>5185</v>
      </c>
      <c r="F2762" s="13">
        <v>42004</v>
      </c>
      <c r="G2762" s="14">
        <v>-24416.3</v>
      </c>
    </row>
    <row r="2763" spans="1:7" ht="25.5" x14ac:dyDescent="0.25">
      <c r="A2763" s="1"/>
      <c r="B2763" s="10" t="s">
        <v>5204</v>
      </c>
      <c r="C2763" s="11"/>
      <c r="D2763" s="11" t="s">
        <v>5205</v>
      </c>
      <c r="E2763" s="12" t="s">
        <v>5206</v>
      </c>
      <c r="F2763" s="13">
        <v>42004</v>
      </c>
      <c r="G2763" s="14">
        <v>-24416.3</v>
      </c>
    </row>
    <row r="2764" spans="1:7" ht="25.5" x14ac:dyDescent="0.25">
      <c r="A2764" s="1"/>
      <c r="B2764" s="10" t="s">
        <v>539</v>
      </c>
      <c r="C2764" s="11"/>
      <c r="D2764" s="11" t="s">
        <v>4707</v>
      </c>
      <c r="E2764" s="12" t="s">
        <v>4708</v>
      </c>
      <c r="F2764" s="13">
        <v>42004</v>
      </c>
      <c r="G2764" s="14">
        <v>-23756.400000000001</v>
      </c>
    </row>
    <row r="2765" spans="1:7" ht="25.5" x14ac:dyDescent="0.25">
      <c r="A2765" s="1"/>
      <c r="B2765" s="10" t="s">
        <v>4752</v>
      </c>
      <c r="C2765" s="11"/>
      <c r="D2765" s="11" t="s">
        <v>4753</v>
      </c>
      <c r="E2765" s="12" t="s">
        <v>4754</v>
      </c>
      <c r="F2765" s="13">
        <v>42004</v>
      </c>
      <c r="G2765" s="14">
        <v>-23756.400000000001</v>
      </c>
    </row>
    <row r="2766" spans="1:7" ht="25.5" x14ac:dyDescent="0.25">
      <c r="A2766" s="1"/>
      <c r="B2766" s="10" t="s">
        <v>4777</v>
      </c>
      <c r="C2766" s="11"/>
      <c r="D2766" s="11" t="s">
        <v>4778</v>
      </c>
      <c r="E2766" s="12" t="s">
        <v>4779</v>
      </c>
      <c r="F2766" s="13">
        <v>42004</v>
      </c>
      <c r="G2766" s="14">
        <v>-23756.400000000001</v>
      </c>
    </row>
    <row r="2767" spans="1:7" ht="25.5" x14ac:dyDescent="0.25">
      <c r="A2767" s="1"/>
      <c r="B2767" s="15" t="s">
        <v>4838</v>
      </c>
      <c r="C2767" s="16"/>
      <c r="D2767" s="16" t="s">
        <v>4839</v>
      </c>
      <c r="E2767" s="18" t="s">
        <v>4840</v>
      </c>
      <c r="F2767" s="17">
        <v>42004</v>
      </c>
      <c r="G2767" s="14">
        <v>-23756.400000000001</v>
      </c>
    </row>
    <row r="2768" spans="1:7" ht="25.5" x14ac:dyDescent="0.25">
      <c r="A2768" s="1"/>
      <c r="B2768" s="10" t="s">
        <v>4965</v>
      </c>
      <c r="C2768" s="11"/>
      <c r="D2768" s="11" t="s">
        <v>4966</v>
      </c>
      <c r="E2768" s="12" t="s">
        <v>4967</v>
      </c>
      <c r="F2768" s="13">
        <v>42004</v>
      </c>
      <c r="G2768" s="14">
        <v>-23756.400000000001</v>
      </c>
    </row>
    <row r="2769" spans="1:7" ht="25.5" x14ac:dyDescent="0.25">
      <c r="A2769" s="1"/>
      <c r="B2769" s="15" t="s">
        <v>5024</v>
      </c>
      <c r="C2769" s="16"/>
      <c r="D2769" s="16" t="s">
        <v>5025</v>
      </c>
      <c r="E2769" s="18" t="s">
        <v>5026</v>
      </c>
      <c r="F2769" s="17">
        <v>42004</v>
      </c>
      <c r="G2769" s="14">
        <v>-23756.400000000001</v>
      </c>
    </row>
    <row r="2770" spans="1:7" ht="25.5" x14ac:dyDescent="0.25">
      <c r="A2770" s="1"/>
      <c r="B2770" s="10" t="s">
        <v>5036</v>
      </c>
      <c r="C2770" s="11"/>
      <c r="D2770" s="11" t="s">
        <v>5037</v>
      </c>
      <c r="E2770" s="12" t="s">
        <v>5038</v>
      </c>
      <c r="F2770" s="13">
        <v>42004</v>
      </c>
      <c r="G2770" s="14">
        <v>-23756.400000000001</v>
      </c>
    </row>
    <row r="2771" spans="1:7" ht="25.5" x14ac:dyDescent="0.25">
      <c r="A2771" s="1"/>
      <c r="B2771" s="10" t="s">
        <v>5036</v>
      </c>
      <c r="C2771" s="11"/>
      <c r="D2771" s="11" t="s">
        <v>5039</v>
      </c>
      <c r="E2771" s="12" t="s">
        <v>5040</v>
      </c>
      <c r="F2771" s="13">
        <v>42004</v>
      </c>
      <c r="G2771" s="14">
        <v>-23756.400000000001</v>
      </c>
    </row>
    <row r="2772" spans="1:7" ht="25.5" x14ac:dyDescent="0.25">
      <c r="A2772" s="1"/>
      <c r="B2772" s="10" t="s">
        <v>5044</v>
      </c>
      <c r="C2772" s="11"/>
      <c r="D2772" s="11" t="s">
        <v>5045</v>
      </c>
      <c r="E2772" s="12" t="s">
        <v>5038</v>
      </c>
      <c r="F2772" s="13">
        <v>42004</v>
      </c>
      <c r="G2772" s="14">
        <v>-23756.400000000001</v>
      </c>
    </row>
    <row r="2773" spans="1:7" ht="25.5" x14ac:dyDescent="0.25">
      <c r="A2773" s="1"/>
      <c r="B2773" s="10" t="s">
        <v>5066</v>
      </c>
      <c r="C2773" s="11"/>
      <c r="D2773" s="11" t="s">
        <v>5067</v>
      </c>
      <c r="E2773" s="12" t="s">
        <v>5068</v>
      </c>
      <c r="F2773" s="13">
        <v>42004</v>
      </c>
      <c r="G2773" s="14">
        <v>-23756.400000000001</v>
      </c>
    </row>
    <row r="2774" spans="1:7" ht="25.5" x14ac:dyDescent="0.25">
      <c r="A2774" s="1"/>
      <c r="B2774" s="10" t="s">
        <v>5127</v>
      </c>
      <c r="C2774" s="11"/>
      <c r="D2774" s="11" t="s">
        <v>5128</v>
      </c>
      <c r="E2774" s="12" t="s">
        <v>5129</v>
      </c>
      <c r="F2774" s="13">
        <v>42004</v>
      </c>
      <c r="G2774" s="14">
        <v>-23756.400000000001</v>
      </c>
    </row>
    <row r="2775" spans="1:7" ht="25.5" x14ac:dyDescent="0.25">
      <c r="A2775" s="1"/>
      <c r="B2775" s="15" t="s">
        <v>5201</v>
      </c>
      <c r="C2775" s="16"/>
      <c r="D2775" s="16" t="s">
        <v>5202</v>
      </c>
      <c r="E2775" s="18" t="s">
        <v>5203</v>
      </c>
      <c r="F2775" s="17">
        <v>42004</v>
      </c>
      <c r="G2775" s="14">
        <v>-23756.400000000001</v>
      </c>
    </row>
    <row r="2776" spans="1:7" ht="25.5" x14ac:dyDescent="0.25">
      <c r="A2776" s="1"/>
      <c r="B2776" s="10" t="s">
        <v>4691</v>
      </c>
      <c r="C2776" s="11"/>
      <c r="D2776" s="11" t="s">
        <v>4692</v>
      </c>
      <c r="E2776" s="12" t="s">
        <v>20745</v>
      </c>
      <c r="F2776" s="13">
        <v>42004</v>
      </c>
      <c r="G2776" s="14">
        <v>-11179.62</v>
      </c>
    </row>
    <row r="2777" spans="1:7" ht="25.5" x14ac:dyDescent="0.25">
      <c r="A2777" s="1"/>
      <c r="B2777" s="10" t="s">
        <v>5236</v>
      </c>
      <c r="C2777" s="11"/>
      <c r="D2777" s="11" t="s">
        <v>3879</v>
      </c>
      <c r="E2777" s="12" t="s">
        <v>5237</v>
      </c>
      <c r="F2777" s="13">
        <v>42004</v>
      </c>
      <c r="G2777" s="14">
        <v>-1996654.05</v>
      </c>
    </row>
    <row r="2778" spans="1:7" x14ac:dyDescent="0.25">
      <c r="A2778" s="1"/>
      <c r="B2778" s="10" t="s">
        <v>2783</v>
      </c>
      <c r="C2778" s="11"/>
      <c r="D2778" s="11" t="s">
        <v>5233</v>
      </c>
      <c r="E2778" s="12" t="s">
        <v>19490</v>
      </c>
      <c r="F2778" s="13">
        <v>42004</v>
      </c>
      <c r="G2778" s="14">
        <v>-237600</v>
      </c>
    </row>
    <row r="2779" spans="1:7" x14ac:dyDescent="0.25">
      <c r="A2779" s="1"/>
      <c r="B2779" s="10" t="s">
        <v>5225</v>
      </c>
      <c r="C2779" s="11"/>
      <c r="D2779" s="11" t="s">
        <v>5226</v>
      </c>
      <c r="E2779" s="12" t="s">
        <v>5220</v>
      </c>
      <c r="F2779" s="13">
        <v>42004</v>
      </c>
      <c r="G2779" s="14">
        <v>-127800</v>
      </c>
    </row>
    <row r="2780" spans="1:7" ht="25.5" x14ac:dyDescent="0.25">
      <c r="A2780" s="1"/>
      <c r="B2780" s="10" t="s">
        <v>5222</v>
      </c>
      <c r="C2780" s="11"/>
      <c r="D2780" s="11" t="s">
        <v>5214</v>
      </c>
      <c r="E2780" s="12" t="s">
        <v>5215</v>
      </c>
      <c r="F2780" s="13">
        <v>42004</v>
      </c>
      <c r="G2780" s="14">
        <v>-120000</v>
      </c>
    </row>
    <row r="2781" spans="1:7" ht="25.5" x14ac:dyDescent="0.25">
      <c r="A2781" s="1"/>
      <c r="B2781" s="10" t="s">
        <v>5216</v>
      </c>
      <c r="C2781" s="11"/>
      <c r="D2781" s="11" t="s">
        <v>5214</v>
      </c>
      <c r="E2781" s="12" t="s">
        <v>5215</v>
      </c>
      <c r="F2781" s="13">
        <v>42004</v>
      </c>
      <c r="G2781" s="14">
        <v>-103500</v>
      </c>
    </row>
    <row r="2782" spans="1:7" ht="25.5" x14ac:dyDescent="0.25">
      <c r="A2782" s="1"/>
      <c r="B2782" s="10" t="s">
        <v>5217</v>
      </c>
      <c r="C2782" s="11"/>
      <c r="D2782" s="11" t="s">
        <v>5214</v>
      </c>
      <c r="E2782" s="12" t="s">
        <v>5215</v>
      </c>
      <c r="F2782" s="13">
        <v>42004</v>
      </c>
      <c r="G2782" s="14">
        <v>-103500</v>
      </c>
    </row>
    <row r="2783" spans="1:7" ht="25.5" x14ac:dyDescent="0.25">
      <c r="A2783" s="1"/>
      <c r="B2783" s="10" t="s">
        <v>5221</v>
      </c>
      <c r="C2783" s="11"/>
      <c r="D2783" s="11" t="s">
        <v>5214</v>
      </c>
      <c r="E2783" s="12" t="s">
        <v>5215</v>
      </c>
      <c r="F2783" s="13">
        <v>42004</v>
      </c>
      <c r="G2783" s="14">
        <v>-103500</v>
      </c>
    </row>
    <row r="2784" spans="1:7" ht="25.5" x14ac:dyDescent="0.25">
      <c r="A2784" s="1"/>
      <c r="B2784" s="10" t="s">
        <v>5223</v>
      </c>
      <c r="C2784" s="11"/>
      <c r="D2784" s="11" t="s">
        <v>5214</v>
      </c>
      <c r="E2784" s="12" t="s">
        <v>5215</v>
      </c>
      <c r="F2784" s="13">
        <v>42004</v>
      </c>
      <c r="G2784" s="14">
        <v>-103500</v>
      </c>
    </row>
    <row r="2785" spans="1:7" ht="25.5" x14ac:dyDescent="0.25">
      <c r="A2785" s="1"/>
      <c r="B2785" s="10" t="s">
        <v>5224</v>
      </c>
      <c r="C2785" s="11"/>
      <c r="D2785" s="11" t="s">
        <v>5214</v>
      </c>
      <c r="E2785" s="12" t="s">
        <v>5215</v>
      </c>
      <c r="F2785" s="13">
        <v>42004</v>
      </c>
      <c r="G2785" s="14">
        <v>-103500</v>
      </c>
    </row>
    <row r="2786" spans="1:7" ht="25.5" x14ac:dyDescent="0.25">
      <c r="A2786" s="1"/>
      <c r="B2786" s="10" t="s">
        <v>5227</v>
      </c>
      <c r="C2786" s="11"/>
      <c r="D2786" s="11" t="s">
        <v>5214</v>
      </c>
      <c r="E2786" s="12" t="s">
        <v>5215</v>
      </c>
      <c r="F2786" s="13">
        <v>42004</v>
      </c>
      <c r="G2786" s="14">
        <v>-103500</v>
      </c>
    </row>
    <row r="2787" spans="1:7" ht="25.5" x14ac:dyDescent="0.25">
      <c r="A2787" s="1"/>
      <c r="B2787" s="10" t="s">
        <v>5228</v>
      </c>
      <c r="C2787" s="11"/>
      <c r="D2787" s="11" t="s">
        <v>5214</v>
      </c>
      <c r="E2787" s="12" t="s">
        <v>5215</v>
      </c>
      <c r="F2787" s="13">
        <v>42004</v>
      </c>
      <c r="G2787" s="14">
        <v>-103500</v>
      </c>
    </row>
    <row r="2788" spans="1:7" ht="25.5" x14ac:dyDescent="0.25">
      <c r="A2788" s="1"/>
      <c r="B2788" s="15" t="s">
        <v>5229</v>
      </c>
      <c r="C2788" s="16"/>
      <c r="D2788" s="16" t="s">
        <v>5214</v>
      </c>
      <c r="E2788" s="18" t="s">
        <v>5215</v>
      </c>
      <c r="F2788" s="17">
        <v>42004</v>
      </c>
      <c r="G2788" s="14">
        <v>-103500</v>
      </c>
    </row>
    <row r="2789" spans="1:7" ht="25.5" x14ac:dyDescent="0.25">
      <c r="A2789" s="1"/>
      <c r="B2789" s="10" t="s">
        <v>5230</v>
      </c>
      <c r="C2789" s="11"/>
      <c r="D2789" s="11" t="s">
        <v>5214</v>
      </c>
      <c r="E2789" s="12" t="s">
        <v>5215</v>
      </c>
      <c r="F2789" s="13">
        <v>42004</v>
      </c>
      <c r="G2789" s="14">
        <v>-103500</v>
      </c>
    </row>
    <row r="2790" spans="1:7" ht="25.5" x14ac:dyDescent="0.25">
      <c r="A2790" s="1"/>
      <c r="B2790" s="10" t="s">
        <v>5231</v>
      </c>
      <c r="C2790" s="11"/>
      <c r="D2790" s="11" t="s">
        <v>5214</v>
      </c>
      <c r="E2790" s="12" t="s">
        <v>5215</v>
      </c>
      <c r="F2790" s="13">
        <v>42004</v>
      </c>
      <c r="G2790" s="14">
        <v>-103500</v>
      </c>
    </row>
    <row r="2791" spans="1:7" ht="25.5" x14ac:dyDescent="0.25">
      <c r="A2791" s="1"/>
      <c r="B2791" s="15" t="s">
        <v>5232</v>
      </c>
      <c r="C2791" s="16"/>
      <c r="D2791" s="16" t="s">
        <v>5214</v>
      </c>
      <c r="E2791" s="18" t="s">
        <v>5215</v>
      </c>
      <c r="F2791" s="17">
        <v>42004</v>
      </c>
      <c r="G2791" s="14">
        <v>-103500</v>
      </c>
    </row>
    <row r="2792" spans="1:7" ht="25.5" x14ac:dyDescent="0.25">
      <c r="A2792" s="1"/>
      <c r="B2792" s="15" t="s">
        <v>5234</v>
      </c>
      <c r="C2792" s="16"/>
      <c r="D2792" s="16" t="s">
        <v>5214</v>
      </c>
      <c r="E2792" s="18" t="s">
        <v>5215</v>
      </c>
      <c r="F2792" s="17">
        <v>42004</v>
      </c>
      <c r="G2792" s="14">
        <v>-103500</v>
      </c>
    </row>
    <row r="2793" spans="1:7" ht="25.5" x14ac:dyDescent="0.25">
      <c r="A2793" s="1"/>
      <c r="B2793" s="10" t="s">
        <v>5235</v>
      </c>
      <c r="C2793" s="11"/>
      <c r="D2793" s="11" t="s">
        <v>5214</v>
      </c>
      <c r="E2793" s="12" t="s">
        <v>5215</v>
      </c>
      <c r="F2793" s="13">
        <v>42004</v>
      </c>
      <c r="G2793" s="14">
        <v>-103500</v>
      </c>
    </row>
    <row r="2794" spans="1:7" ht="25.5" x14ac:dyDescent="0.25">
      <c r="A2794" s="1"/>
      <c r="B2794" s="10" t="s">
        <v>5238</v>
      </c>
      <c r="C2794" s="11"/>
      <c r="D2794" s="11" t="s">
        <v>5214</v>
      </c>
      <c r="E2794" s="12" t="s">
        <v>5215</v>
      </c>
      <c r="F2794" s="13">
        <v>42004</v>
      </c>
      <c r="G2794" s="14">
        <v>-103500</v>
      </c>
    </row>
    <row r="2795" spans="1:7" ht="25.5" x14ac:dyDescent="0.25">
      <c r="A2795" s="1"/>
      <c r="B2795" s="15" t="s">
        <v>5242</v>
      </c>
      <c r="C2795" s="16"/>
      <c r="D2795" s="16" t="s">
        <v>5214</v>
      </c>
      <c r="E2795" s="18" t="s">
        <v>5215</v>
      </c>
      <c r="F2795" s="17">
        <v>42004</v>
      </c>
      <c r="G2795" s="14">
        <v>-103500</v>
      </c>
    </row>
    <row r="2796" spans="1:7" ht="25.5" x14ac:dyDescent="0.25">
      <c r="A2796" s="1"/>
      <c r="B2796" s="10" t="s">
        <v>5243</v>
      </c>
      <c r="C2796" s="11"/>
      <c r="D2796" s="11" t="s">
        <v>5214</v>
      </c>
      <c r="E2796" s="12" t="s">
        <v>5215</v>
      </c>
      <c r="F2796" s="13">
        <v>42004</v>
      </c>
      <c r="G2796" s="14">
        <v>-103500</v>
      </c>
    </row>
    <row r="2797" spans="1:7" ht="25.5" x14ac:dyDescent="0.25">
      <c r="A2797" s="1"/>
      <c r="B2797" s="10" t="s">
        <v>5244</v>
      </c>
      <c r="C2797" s="11"/>
      <c r="D2797" s="11" t="s">
        <v>5214</v>
      </c>
      <c r="E2797" s="12" t="s">
        <v>5215</v>
      </c>
      <c r="F2797" s="13">
        <v>42004</v>
      </c>
      <c r="G2797" s="14">
        <v>-103500</v>
      </c>
    </row>
    <row r="2798" spans="1:7" ht="25.5" x14ac:dyDescent="0.25">
      <c r="A2798" s="1"/>
      <c r="B2798" s="10" t="s">
        <v>5245</v>
      </c>
      <c r="C2798" s="11"/>
      <c r="D2798" s="11" t="s">
        <v>5214</v>
      </c>
      <c r="E2798" s="12" t="s">
        <v>5215</v>
      </c>
      <c r="F2798" s="13">
        <v>42004</v>
      </c>
      <c r="G2798" s="14">
        <v>-103500</v>
      </c>
    </row>
    <row r="2799" spans="1:7" ht="25.5" x14ac:dyDescent="0.25">
      <c r="A2799" s="1"/>
      <c r="B2799" s="10" t="s">
        <v>5246</v>
      </c>
      <c r="C2799" s="11"/>
      <c r="D2799" s="11" t="s">
        <v>5214</v>
      </c>
      <c r="E2799" s="12" t="s">
        <v>5215</v>
      </c>
      <c r="F2799" s="13">
        <v>42004</v>
      </c>
      <c r="G2799" s="14">
        <v>-103500</v>
      </c>
    </row>
    <row r="2800" spans="1:7" ht="25.5" x14ac:dyDescent="0.25">
      <c r="A2800" s="1"/>
      <c r="B2800" s="10" t="s">
        <v>5247</v>
      </c>
      <c r="C2800" s="11"/>
      <c r="D2800" s="11" t="s">
        <v>5214</v>
      </c>
      <c r="E2800" s="12" t="s">
        <v>5215</v>
      </c>
      <c r="F2800" s="13">
        <v>42004</v>
      </c>
      <c r="G2800" s="14">
        <v>-103500</v>
      </c>
    </row>
    <row r="2801" spans="1:7" ht="25.5" x14ac:dyDescent="0.25">
      <c r="A2801" s="1"/>
      <c r="B2801" s="15" t="s">
        <v>5248</v>
      </c>
      <c r="C2801" s="16"/>
      <c r="D2801" s="16" t="s">
        <v>5214</v>
      </c>
      <c r="E2801" s="18" t="s">
        <v>5215</v>
      </c>
      <c r="F2801" s="17">
        <v>42004</v>
      </c>
      <c r="G2801" s="14">
        <v>-103500</v>
      </c>
    </row>
    <row r="2802" spans="1:7" ht="25.5" x14ac:dyDescent="0.25">
      <c r="A2802" s="1"/>
      <c r="B2802" s="10" t="s">
        <v>5249</v>
      </c>
      <c r="C2802" s="11"/>
      <c r="D2802" s="11" t="s">
        <v>5214</v>
      </c>
      <c r="E2802" s="12" t="s">
        <v>5215</v>
      </c>
      <c r="F2802" s="13">
        <v>42004</v>
      </c>
      <c r="G2802" s="14">
        <v>-103500</v>
      </c>
    </row>
    <row r="2803" spans="1:7" ht="25.5" x14ac:dyDescent="0.25">
      <c r="A2803" s="1"/>
      <c r="B2803" s="10" t="s">
        <v>5213</v>
      </c>
      <c r="C2803" s="11"/>
      <c r="D2803" s="11" t="s">
        <v>5214</v>
      </c>
      <c r="E2803" s="12" t="s">
        <v>5215</v>
      </c>
      <c r="F2803" s="13">
        <v>42004</v>
      </c>
      <c r="G2803" s="14">
        <v>-84000</v>
      </c>
    </row>
    <row r="2804" spans="1:7" x14ac:dyDescent="0.25">
      <c r="A2804" s="1"/>
      <c r="B2804" s="10" t="s">
        <v>5218</v>
      </c>
      <c r="C2804" s="11"/>
      <c r="D2804" s="11" t="s">
        <v>5219</v>
      </c>
      <c r="E2804" s="12" t="s">
        <v>5220</v>
      </c>
      <c r="F2804" s="13">
        <v>42004</v>
      </c>
      <c r="G2804" s="14">
        <v>-38900</v>
      </c>
    </row>
    <row r="2805" spans="1:7" x14ac:dyDescent="0.25">
      <c r="A2805" s="1"/>
      <c r="B2805" s="10" t="s">
        <v>5239</v>
      </c>
      <c r="C2805" s="11"/>
      <c r="D2805" s="11" t="s">
        <v>5240</v>
      </c>
      <c r="E2805" s="12" t="s">
        <v>5241</v>
      </c>
      <c r="F2805" s="13">
        <v>42004</v>
      </c>
      <c r="G2805" s="14">
        <v>1241598.04</v>
      </c>
    </row>
    <row r="2806" spans="1:7" x14ac:dyDescent="0.25">
      <c r="A2806" s="1"/>
      <c r="B2806" s="10" t="s">
        <v>815</v>
      </c>
      <c r="C2806" s="11" t="s">
        <v>816</v>
      </c>
      <c r="D2806" s="11"/>
      <c r="E2806" s="12" t="s">
        <v>4589</v>
      </c>
      <c r="F2806" s="13">
        <v>42004</v>
      </c>
      <c r="G2806" s="14">
        <v>-23490.27</v>
      </c>
    </row>
    <row r="2807" spans="1:7" x14ac:dyDescent="0.25">
      <c r="A2807" s="1"/>
      <c r="B2807" s="10" t="s">
        <v>815</v>
      </c>
      <c r="C2807" s="11" t="s">
        <v>816</v>
      </c>
      <c r="D2807" s="11"/>
      <c r="E2807" s="12" t="s">
        <v>4588</v>
      </c>
      <c r="F2807" s="13">
        <v>42004</v>
      </c>
      <c r="G2807" s="14">
        <v>-21313.07</v>
      </c>
    </row>
    <row r="2808" spans="1:7" x14ac:dyDescent="0.25">
      <c r="A2808" s="1"/>
      <c r="B2808" s="10" t="s">
        <v>972</v>
      </c>
      <c r="C2808" s="11" t="s">
        <v>973</v>
      </c>
      <c r="D2808" s="11" t="s">
        <v>4586</v>
      </c>
      <c r="E2808" s="12" t="s">
        <v>4587</v>
      </c>
      <c r="F2808" s="13">
        <v>42004</v>
      </c>
      <c r="G2808" s="14">
        <v>-13178.85</v>
      </c>
    </row>
    <row r="2809" spans="1:7" x14ac:dyDescent="0.25">
      <c r="A2809" s="1"/>
      <c r="B2809" s="15" t="s">
        <v>815</v>
      </c>
      <c r="C2809" s="16" t="s">
        <v>816</v>
      </c>
      <c r="D2809" s="16"/>
      <c r="E2809" s="18" t="s">
        <v>4589</v>
      </c>
      <c r="F2809" s="17">
        <v>42004</v>
      </c>
      <c r="G2809" s="14">
        <v>-9781.86</v>
      </c>
    </row>
    <row r="2810" spans="1:7" x14ac:dyDescent="0.25">
      <c r="A2810" s="1"/>
      <c r="B2810" s="10" t="s">
        <v>815</v>
      </c>
      <c r="C2810" s="11" t="s">
        <v>816</v>
      </c>
      <c r="D2810" s="11"/>
      <c r="E2810" s="12" t="s">
        <v>4588</v>
      </c>
      <c r="F2810" s="13">
        <v>42004</v>
      </c>
      <c r="G2810" s="14">
        <v>-9157.82</v>
      </c>
    </row>
    <row r="2811" spans="1:7" x14ac:dyDescent="0.25">
      <c r="A2811" s="1"/>
      <c r="B2811" s="10" t="s">
        <v>815</v>
      </c>
      <c r="C2811" s="11" t="s">
        <v>816</v>
      </c>
      <c r="D2811" s="11"/>
      <c r="E2811" s="12" t="s">
        <v>4591</v>
      </c>
      <c r="F2811" s="13">
        <v>42004</v>
      </c>
      <c r="G2811" s="14">
        <v>-758.48</v>
      </c>
    </row>
    <row r="2812" spans="1:7" x14ac:dyDescent="0.25">
      <c r="A2812" s="1"/>
      <c r="B2812" s="10" t="s">
        <v>815</v>
      </c>
      <c r="C2812" s="11" t="s">
        <v>816</v>
      </c>
      <c r="D2812" s="11"/>
      <c r="E2812" s="12" t="s">
        <v>4590</v>
      </c>
      <c r="F2812" s="13">
        <v>42004</v>
      </c>
      <c r="G2812" s="14">
        <v>-716.07</v>
      </c>
    </row>
    <row r="2813" spans="1:7" ht="25.5" x14ac:dyDescent="0.25">
      <c r="A2813" s="1"/>
      <c r="B2813" s="10" t="s">
        <v>5250</v>
      </c>
      <c r="C2813" s="11" t="s">
        <v>5251</v>
      </c>
      <c r="D2813" s="11" t="s">
        <v>5252</v>
      </c>
      <c r="E2813" s="12" t="s">
        <v>18205</v>
      </c>
      <c r="F2813" s="13">
        <v>42006</v>
      </c>
      <c r="G2813" s="14">
        <v>-811388</v>
      </c>
    </row>
    <row r="2814" spans="1:7" ht="25.5" x14ac:dyDescent="0.25">
      <c r="A2814" s="1"/>
      <c r="B2814" s="10" t="s">
        <v>5253</v>
      </c>
      <c r="C2814" s="11" t="s">
        <v>5254</v>
      </c>
      <c r="D2814" s="11" t="s">
        <v>5255</v>
      </c>
      <c r="E2814" s="12" t="s">
        <v>18286</v>
      </c>
      <c r="F2814" s="13">
        <v>42016</v>
      </c>
      <c r="G2814" s="14">
        <v>-295000</v>
      </c>
    </row>
    <row r="2815" spans="1:7" ht="25.5" x14ac:dyDescent="0.25">
      <c r="A2815" s="1"/>
      <c r="B2815" s="10" t="s">
        <v>5256</v>
      </c>
      <c r="C2815" s="11"/>
      <c r="D2815" s="11" t="s">
        <v>5257</v>
      </c>
      <c r="E2815" s="12" t="s">
        <v>16521</v>
      </c>
      <c r="F2815" s="13">
        <v>42019</v>
      </c>
      <c r="G2815" s="14">
        <v>-47200</v>
      </c>
    </row>
    <row r="2816" spans="1:7" x14ac:dyDescent="0.25">
      <c r="A2816" s="1"/>
      <c r="B2816" s="10" t="s">
        <v>5258</v>
      </c>
      <c r="C2816" s="11"/>
      <c r="D2816" s="11" t="s">
        <v>2784</v>
      </c>
      <c r="E2816" s="12" t="s">
        <v>20361</v>
      </c>
      <c r="F2816" s="13">
        <v>42019</v>
      </c>
      <c r="G2816" s="14">
        <v>-113280</v>
      </c>
    </row>
    <row r="2817" spans="1:7" ht="25.5" x14ac:dyDescent="0.25">
      <c r="A2817" s="1"/>
      <c r="B2817" s="10" t="s">
        <v>855</v>
      </c>
      <c r="C2817" s="11" t="s">
        <v>856</v>
      </c>
      <c r="D2817" s="11" t="s">
        <v>3850</v>
      </c>
      <c r="E2817" s="12" t="s">
        <v>17718</v>
      </c>
      <c r="F2817" s="13">
        <v>42020</v>
      </c>
      <c r="G2817" s="14">
        <v>-104399.91</v>
      </c>
    </row>
    <row r="2818" spans="1:7" ht="25.5" x14ac:dyDescent="0.25">
      <c r="A2818" s="1"/>
      <c r="B2818" s="10" t="s">
        <v>5260</v>
      </c>
      <c r="C2818" s="11"/>
      <c r="D2818" s="11" t="s">
        <v>5261</v>
      </c>
      <c r="E2818" s="12" t="s">
        <v>19432</v>
      </c>
      <c r="F2818" s="13">
        <v>42024</v>
      </c>
      <c r="G2818" s="14">
        <v>-270000</v>
      </c>
    </row>
    <row r="2819" spans="1:7" x14ac:dyDescent="0.25">
      <c r="A2819" s="1"/>
      <c r="B2819" s="10" t="s">
        <v>5263</v>
      </c>
      <c r="C2819" s="11"/>
      <c r="D2819" s="11" t="s">
        <v>5264</v>
      </c>
      <c r="E2819" s="12" t="s">
        <v>19446</v>
      </c>
      <c r="F2819" s="13">
        <v>42024</v>
      </c>
      <c r="G2819" s="14">
        <v>-24272.6</v>
      </c>
    </row>
    <row r="2820" spans="1:7" x14ac:dyDescent="0.25">
      <c r="A2820" s="1"/>
      <c r="B2820" s="10" t="s">
        <v>5266</v>
      </c>
      <c r="C2820" s="11"/>
      <c r="D2820" s="11" t="s">
        <v>5267</v>
      </c>
      <c r="E2820" s="12" t="s">
        <v>19490</v>
      </c>
      <c r="F2820" s="13">
        <v>42026</v>
      </c>
      <c r="G2820" s="14">
        <v>-5149440</v>
      </c>
    </row>
    <row r="2821" spans="1:7" x14ac:dyDescent="0.25">
      <c r="A2821" s="1"/>
      <c r="B2821" s="10" t="s">
        <v>855</v>
      </c>
      <c r="C2821" s="11" t="s">
        <v>856</v>
      </c>
      <c r="D2821" s="11" t="s">
        <v>5265</v>
      </c>
      <c r="E2821" s="12" t="s">
        <v>17719</v>
      </c>
      <c r="F2821" s="13">
        <v>42026</v>
      </c>
      <c r="G2821" s="14">
        <v>-104399.91</v>
      </c>
    </row>
    <row r="2822" spans="1:7" x14ac:dyDescent="0.25">
      <c r="A2822" s="1"/>
      <c r="B2822" s="10" t="s">
        <v>5268</v>
      </c>
      <c r="C2822" s="11" t="s">
        <v>5269</v>
      </c>
      <c r="D2822" s="11" t="s">
        <v>4419</v>
      </c>
      <c r="E2822" s="12" t="s">
        <v>9145</v>
      </c>
      <c r="F2822" s="13">
        <v>42026</v>
      </c>
      <c r="G2822" s="14">
        <v>-6748021.8200000003</v>
      </c>
    </row>
    <row r="2823" spans="1:7" x14ac:dyDescent="0.25">
      <c r="A2823" s="1"/>
      <c r="B2823" s="15" t="s">
        <v>5268</v>
      </c>
      <c r="C2823" s="16" t="s">
        <v>5269</v>
      </c>
      <c r="D2823" s="16" t="s">
        <v>4419</v>
      </c>
      <c r="E2823" s="18" t="s">
        <v>5270</v>
      </c>
      <c r="F2823" s="17">
        <v>42026</v>
      </c>
      <c r="G2823" s="14">
        <v>1349604.36</v>
      </c>
    </row>
    <row r="2824" spans="1:7" ht="25.5" x14ac:dyDescent="0.25">
      <c r="A2824" s="1"/>
      <c r="B2824" s="15" t="s">
        <v>5271</v>
      </c>
      <c r="C2824" s="16"/>
      <c r="D2824" s="16" t="s">
        <v>5272</v>
      </c>
      <c r="E2824" s="18" t="s">
        <v>5273</v>
      </c>
      <c r="F2824" s="17">
        <v>42031</v>
      </c>
      <c r="G2824" s="14">
        <v>-61817.8</v>
      </c>
    </row>
    <row r="2825" spans="1:7" x14ac:dyDescent="0.25">
      <c r="A2825" s="1"/>
      <c r="B2825" s="15" t="s">
        <v>5274</v>
      </c>
      <c r="C2825" s="16"/>
      <c r="D2825" s="16" t="s">
        <v>5275</v>
      </c>
      <c r="E2825" s="18" t="s">
        <v>19648</v>
      </c>
      <c r="F2825" s="17">
        <v>42031</v>
      </c>
      <c r="G2825" s="14">
        <v>-212400</v>
      </c>
    </row>
    <row r="2826" spans="1:7" x14ac:dyDescent="0.25">
      <c r="A2826" s="1"/>
      <c r="B2826" s="10" t="s">
        <v>1176</v>
      </c>
      <c r="C2826" s="11" t="s">
        <v>1177</v>
      </c>
      <c r="D2826" s="11" t="s">
        <v>5276</v>
      </c>
      <c r="E2826" s="12" t="s">
        <v>17117</v>
      </c>
      <c r="F2826" s="13">
        <v>42032</v>
      </c>
      <c r="G2826" s="14">
        <v>-68509.289999999994</v>
      </c>
    </row>
    <row r="2827" spans="1:7" ht="25.5" x14ac:dyDescent="0.25">
      <c r="A2827" s="1"/>
      <c r="B2827" s="10" t="s">
        <v>5277</v>
      </c>
      <c r="C2827" s="11"/>
      <c r="D2827" s="11" t="s">
        <v>5278</v>
      </c>
      <c r="E2827" s="12" t="s">
        <v>5279</v>
      </c>
      <c r="F2827" s="13">
        <v>42033</v>
      </c>
      <c r="G2827" s="14">
        <v>-8200</v>
      </c>
    </row>
    <row r="2828" spans="1:7" x14ac:dyDescent="0.25">
      <c r="A2828" s="1"/>
      <c r="B2828" s="10" t="s">
        <v>4327</v>
      </c>
      <c r="C2828" s="11"/>
      <c r="D2828" s="11" t="s">
        <v>5280</v>
      </c>
      <c r="E2828" s="12" t="s">
        <v>19506</v>
      </c>
      <c r="F2828" s="13">
        <v>42038</v>
      </c>
      <c r="G2828" s="14">
        <v>-65000</v>
      </c>
    </row>
    <row r="2829" spans="1:7" x14ac:dyDescent="0.25">
      <c r="A2829" s="1"/>
      <c r="B2829" s="10" t="s">
        <v>5281</v>
      </c>
      <c r="C2829" s="11"/>
      <c r="D2829" s="11" t="s">
        <v>5282</v>
      </c>
      <c r="E2829" s="12" t="s">
        <v>5283</v>
      </c>
      <c r="F2829" s="13">
        <v>42039</v>
      </c>
      <c r="G2829" s="14">
        <v>-7095.96</v>
      </c>
    </row>
    <row r="2830" spans="1:7" x14ac:dyDescent="0.25">
      <c r="A2830" s="1"/>
      <c r="B2830" s="10" t="s">
        <v>5263</v>
      </c>
      <c r="C2830" s="11"/>
      <c r="D2830" s="11" t="s">
        <v>5285</v>
      </c>
      <c r="E2830" s="12" t="s">
        <v>19447</v>
      </c>
      <c r="F2830" s="13">
        <v>42040</v>
      </c>
      <c r="G2830" s="14">
        <v>-24272.6</v>
      </c>
    </row>
    <row r="2831" spans="1:7" x14ac:dyDescent="0.25">
      <c r="A2831" s="1"/>
      <c r="B2831" s="10" t="s">
        <v>1823</v>
      </c>
      <c r="C2831" s="11" t="s">
        <v>1824</v>
      </c>
      <c r="D2831" s="11"/>
      <c r="E2831" s="12" t="s">
        <v>5284</v>
      </c>
      <c r="F2831" s="13">
        <v>42040</v>
      </c>
      <c r="G2831" s="14">
        <v>983015.7</v>
      </c>
    </row>
    <row r="2832" spans="1:7" ht="25.5" x14ac:dyDescent="0.25">
      <c r="A2832" s="1"/>
      <c r="B2832" s="10" t="s">
        <v>5290</v>
      </c>
      <c r="C2832" s="11"/>
      <c r="D2832" s="11" t="s">
        <v>5291</v>
      </c>
      <c r="E2832" s="12" t="s">
        <v>2939</v>
      </c>
      <c r="F2832" s="13">
        <v>42041</v>
      </c>
      <c r="G2832" s="14">
        <v>-1176206.76</v>
      </c>
    </row>
    <row r="2833" spans="1:7" ht="25.5" x14ac:dyDescent="0.25">
      <c r="A2833" s="1"/>
      <c r="B2833" s="10" t="s">
        <v>5287</v>
      </c>
      <c r="C2833" s="11"/>
      <c r="D2833" s="11" t="s">
        <v>5288</v>
      </c>
      <c r="E2833" s="12" t="s">
        <v>5289</v>
      </c>
      <c r="F2833" s="13">
        <v>42041</v>
      </c>
      <c r="G2833" s="14">
        <v>-7095.96</v>
      </c>
    </row>
    <row r="2834" spans="1:7" x14ac:dyDescent="0.25">
      <c r="A2834" s="1"/>
      <c r="B2834" s="15" t="s">
        <v>5292</v>
      </c>
      <c r="C2834" s="16"/>
      <c r="D2834" s="16" t="s">
        <v>5293</v>
      </c>
      <c r="E2834" s="18" t="s">
        <v>5294</v>
      </c>
      <c r="F2834" s="17">
        <v>42045</v>
      </c>
      <c r="G2834" s="14">
        <v>-7426</v>
      </c>
    </row>
    <row r="2835" spans="1:7" x14ac:dyDescent="0.25">
      <c r="A2835" s="1"/>
      <c r="B2835" s="10" t="s">
        <v>5295</v>
      </c>
      <c r="C2835" s="11"/>
      <c r="D2835" s="11" t="s">
        <v>5296</v>
      </c>
      <c r="E2835" s="12" t="s">
        <v>19417</v>
      </c>
      <c r="F2835" s="13">
        <v>42045</v>
      </c>
      <c r="G2835" s="14">
        <v>-270000</v>
      </c>
    </row>
    <row r="2836" spans="1:7" x14ac:dyDescent="0.25">
      <c r="A2836" s="1"/>
      <c r="B2836" s="10" t="s">
        <v>5297</v>
      </c>
      <c r="C2836" s="11" t="s">
        <v>5298</v>
      </c>
      <c r="D2836" s="11" t="s">
        <v>5299</v>
      </c>
      <c r="E2836" s="12" t="s">
        <v>19888</v>
      </c>
      <c r="F2836" s="13">
        <v>42046</v>
      </c>
      <c r="G2836" s="14">
        <v>-1112324.53</v>
      </c>
    </row>
    <row r="2837" spans="1:7" ht="25.5" x14ac:dyDescent="0.25">
      <c r="A2837" s="1"/>
      <c r="B2837" s="10" t="s">
        <v>5300</v>
      </c>
      <c r="C2837" s="11"/>
      <c r="D2837" s="11" t="s">
        <v>5301</v>
      </c>
      <c r="E2837" s="12" t="s">
        <v>5302</v>
      </c>
      <c r="F2837" s="13">
        <v>42048</v>
      </c>
      <c r="G2837" s="14">
        <v>-15160</v>
      </c>
    </row>
    <row r="2838" spans="1:7" x14ac:dyDescent="0.25">
      <c r="A2838" s="1"/>
      <c r="B2838" s="10" t="s">
        <v>5303</v>
      </c>
      <c r="C2838" s="11"/>
      <c r="D2838" s="11" t="s">
        <v>5304</v>
      </c>
      <c r="E2838" s="12" t="s">
        <v>19408</v>
      </c>
      <c r="F2838" s="13">
        <v>42048</v>
      </c>
      <c r="G2838" s="14">
        <v>-3129806.19</v>
      </c>
    </row>
    <row r="2839" spans="1:7" x14ac:dyDescent="0.25">
      <c r="A2839" s="1"/>
      <c r="B2839" s="10" t="s">
        <v>5305</v>
      </c>
      <c r="C2839" s="11"/>
      <c r="D2839" s="11" t="s">
        <v>5306</v>
      </c>
      <c r="E2839" s="12" t="s">
        <v>19720</v>
      </c>
      <c r="F2839" s="13">
        <v>42048</v>
      </c>
      <c r="G2839" s="14">
        <v>-141600</v>
      </c>
    </row>
    <row r="2840" spans="1:7" x14ac:dyDescent="0.25">
      <c r="A2840" s="1"/>
      <c r="B2840" s="15" t="s">
        <v>5307</v>
      </c>
      <c r="C2840" s="16" t="s">
        <v>5308</v>
      </c>
      <c r="D2840" s="16" t="s">
        <v>5309</v>
      </c>
      <c r="E2840" s="18" t="s">
        <v>19304</v>
      </c>
      <c r="F2840" s="17">
        <v>42048</v>
      </c>
      <c r="G2840" s="14">
        <v>-1379093.6</v>
      </c>
    </row>
    <row r="2841" spans="1:7" ht="25.5" x14ac:dyDescent="0.25">
      <c r="A2841" s="1"/>
      <c r="B2841" s="10" t="s">
        <v>1396</v>
      </c>
      <c r="C2841" s="11"/>
      <c r="D2841" s="11" t="s">
        <v>5310</v>
      </c>
      <c r="E2841" s="12" t="s">
        <v>19360</v>
      </c>
      <c r="F2841" s="13">
        <v>42051</v>
      </c>
      <c r="G2841" s="14">
        <v>-236000</v>
      </c>
    </row>
    <row r="2842" spans="1:7" ht="25.5" x14ac:dyDescent="0.25">
      <c r="A2842" s="1"/>
      <c r="B2842" s="10" t="s">
        <v>1396</v>
      </c>
      <c r="C2842" s="11"/>
      <c r="D2842" s="11" t="s">
        <v>5311</v>
      </c>
      <c r="E2842" s="12" t="s">
        <v>19361</v>
      </c>
      <c r="F2842" s="13">
        <v>42051</v>
      </c>
      <c r="G2842" s="14">
        <v>-236000</v>
      </c>
    </row>
    <row r="2843" spans="1:7" x14ac:dyDescent="0.25">
      <c r="A2843" s="1"/>
      <c r="B2843" s="15" t="s">
        <v>1176</v>
      </c>
      <c r="C2843" s="16" t="s">
        <v>1177</v>
      </c>
      <c r="D2843" s="16" t="s">
        <v>5325</v>
      </c>
      <c r="E2843" s="18" t="s">
        <v>17117</v>
      </c>
      <c r="F2843" s="17">
        <v>42054</v>
      </c>
      <c r="G2843" s="14">
        <v>-138582.07999999999</v>
      </c>
    </row>
    <row r="2844" spans="1:7" x14ac:dyDescent="0.25">
      <c r="A2844" s="1"/>
      <c r="B2844" s="15" t="s">
        <v>1176</v>
      </c>
      <c r="C2844" s="16" t="s">
        <v>1177</v>
      </c>
      <c r="D2844" s="16" t="s">
        <v>5333</v>
      </c>
      <c r="E2844" s="18" t="s">
        <v>17117</v>
      </c>
      <c r="F2844" s="17">
        <v>42054</v>
      </c>
      <c r="G2844" s="14">
        <v>-122567.54</v>
      </c>
    </row>
    <row r="2845" spans="1:7" x14ac:dyDescent="0.25">
      <c r="A2845" s="1"/>
      <c r="B2845" s="10" t="s">
        <v>1176</v>
      </c>
      <c r="C2845" s="11" t="s">
        <v>1177</v>
      </c>
      <c r="D2845" s="11" t="s">
        <v>5315</v>
      </c>
      <c r="E2845" s="12" t="s">
        <v>17117</v>
      </c>
      <c r="F2845" s="13">
        <v>42054</v>
      </c>
      <c r="G2845" s="14">
        <v>-95554.55</v>
      </c>
    </row>
    <row r="2846" spans="1:7" x14ac:dyDescent="0.25">
      <c r="A2846" s="1"/>
      <c r="B2846" s="10" t="s">
        <v>1176</v>
      </c>
      <c r="C2846" s="11" t="s">
        <v>1177</v>
      </c>
      <c r="D2846" s="11" t="s">
        <v>5313</v>
      </c>
      <c r="E2846" s="12" t="s">
        <v>17117</v>
      </c>
      <c r="F2846" s="13">
        <v>42054</v>
      </c>
      <c r="G2846" s="14">
        <v>-90327.35</v>
      </c>
    </row>
    <row r="2847" spans="1:7" x14ac:dyDescent="0.25">
      <c r="A2847" s="1"/>
      <c r="B2847" s="10" t="s">
        <v>1176</v>
      </c>
      <c r="C2847" s="11" t="s">
        <v>1177</v>
      </c>
      <c r="D2847" s="11" t="s">
        <v>5316</v>
      </c>
      <c r="E2847" s="12" t="s">
        <v>17117</v>
      </c>
      <c r="F2847" s="13">
        <v>42054</v>
      </c>
      <c r="G2847" s="14">
        <v>-75278.37</v>
      </c>
    </row>
    <row r="2848" spans="1:7" x14ac:dyDescent="0.25">
      <c r="A2848" s="1"/>
      <c r="B2848" s="10" t="s">
        <v>1176</v>
      </c>
      <c r="C2848" s="11" t="s">
        <v>1177</v>
      </c>
      <c r="D2848" s="11" t="s">
        <v>5323</v>
      </c>
      <c r="E2848" s="12" t="s">
        <v>17117</v>
      </c>
      <c r="F2848" s="13">
        <v>42054</v>
      </c>
      <c r="G2848" s="14">
        <v>-70562.55</v>
      </c>
    </row>
    <row r="2849" spans="1:7" x14ac:dyDescent="0.25">
      <c r="A2849" s="1"/>
      <c r="B2849" s="10" t="s">
        <v>1176</v>
      </c>
      <c r="C2849" s="11" t="s">
        <v>1177</v>
      </c>
      <c r="D2849" s="11" t="s">
        <v>5314</v>
      </c>
      <c r="E2849" s="12" t="s">
        <v>17117</v>
      </c>
      <c r="F2849" s="13">
        <v>42054</v>
      </c>
      <c r="G2849" s="14">
        <v>-70115.98</v>
      </c>
    </row>
    <row r="2850" spans="1:7" x14ac:dyDescent="0.25">
      <c r="A2850" s="1"/>
      <c r="B2850" s="10" t="s">
        <v>1176</v>
      </c>
      <c r="C2850" s="11" t="s">
        <v>1177</v>
      </c>
      <c r="D2850" s="11" t="s">
        <v>5331</v>
      </c>
      <c r="E2850" s="12" t="s">
        <v>17117</v>
      </c>
      <c r="F2850" s="13">
        <v>42054</v>
      </c>
      <c r="G2850" s="14">
        <v>-69375.16</v>
      </c>
    </row>
    <row r="2851" spans="1:7" x14ac:dyDescent="0.25">
      <c r="A2851" s="1"/>
      <c r="B2851" s="10" t="s">
        <v>1176</v>
      </c>
      <c r="C2851" s="11" t="s">
        <v>1177</v>
      </c>
      <c r="D2851" s="11" t="s">
        <v>3951</v>
      </c>
      <c r="E2851" s="12" t="s">
        <v>17117</v>
      </c>
      <c r="F2851" s="13">
        <v>42054</v>
      </c>
      <c r="G2851" s="14">
        <v>-69375.149999999994</v>
      </c>
    </row>
    <row r="2852" spans="1:7" x14ac:dyDescent="0.25">
      <c r="A2852" s="1"/>
      <c r="B2852" s="15" t="s">
        <v>1176</v>
      </c>
      <c r="C2852" s="16" t="s">
        <v>1177</v>
      </c>
      <c r="D2852" s="16" t="s">
        <v>5330</v>
      </c>
      <c r="E2852" s="18" t="s">
        <v>17117</v>
      </c>
      <c r="F2852" s="17">
        <v>42054</v>
      </c>
      <c r="G2852" s="14">
        <v>-69018.98</v>
      </c>
    </row>
    <row r="2853" spans="1:7" x14ac:dyDescent="0.25">
      <c r="A2853" s="1"/>
      <c r="B2853" s="10" t="s">
        <v>1176</v>
      </c>
      <c r="C2853" s="11" t="s">
        <v>1177</v>
      </c>
      <c r="D2853" s="11" t="s">
        <v>5335</v>
      </c>
      <c r="E2853" s="12" t="s">
        <v>17117</v>
      </c>
      <c r="F2853" s="13">
        <v>42054</v>
      </c>
      <c r="G2853" s="14">
        <v>-69018.98</v>
      </c>
    </row>
    <row r="2854" spans="1:7" x14ac:dyDescent="0.25">
      <c r="A2854" s="1"/>
      <c r="B2854" s="15" t="s">
        <v>1176</v>
      </c>
      <c r="C2854" s="16" t="s">
        <v>1177</v>
      </c>
      <c r="D2854" s="16" t="s">
        <v>5326</v>
      </c>
      <c r="E2854" s="18" t="s">
        <v>17117</v>
      </c>
      <c r="F2854" s="17">
        <v>42054</v>
      </c>
      <c r="G2854" s="14">
        <v>-68987.3</v>
      </c>
    </row>
    <row r="2855" spans="1:7" x14ac:dyDescent="0.25">
      <c r="A2855" s="1"/>
      <c r="B2855" s="15" t="s">
        <v>1176</v>
      </c>
      <c r="C2855" s="16" t="s">
        <v>1177</v>
      </c>
      <c r="D2855" s="16" t="s">
        <v>5327</v>
      </c>
      <c r="E2855" s="18" t="s">
        <v>17117</v>
      </c>
      <c r="F2855" s="17">
        <v>42054</v>
      </c>
      <c r="G2855" s="14">
        <v>-68987.3</v>
      </c>
    </row>
    <row r="2856" spans="1:7" x14ac:dyDescent="0.25">
      <c r="A2856" s="1"/>
      <c r="B2856" s="15" t="s">
        <v>1176</v>
      </c>
      <c r="C2856" s="16" t="s">
        <v>1177</v>
      </c>
      <c r="D2856" s="16" t="s">
        <v>5328</v>
      </c>
      <c r="E2856" s="18" t="s">
        <v>17117</v>
      </c>
      <c r="F2856" s="17">
        <v>42054</v>
      </c>
      <c r="G2856" s="14">
        <v>-68987.3</v>
      </c>
    </row>
    <row r="2857" spans="1:7" x14ac:dyDescent="0.25">
      <c r="A2857" s="1"/>
      <c r="B2857" s="10" t="s">
        <v>1176</v>
      </c>
      <c r="C2857" s="11" t="s">
        <v>1177</v>
      </c>
      <c r="D2857" s="11" t="s">
        <v>5334</v>
      </c>
      <c r="E2857" s="12" t="s">
        <v>17117</v>
      </c>
      <c r="F2857" s="13">
        <v>42054</v>
      </c>
      <c r="G2857" s="14">
        <v>-68987.3</v>
      </c>
    </row>
    <row r="2858" spans="1:7" x14ac:dyDescent="0.25">
      <c r="A2858" s="1"/>
      <c r="B2858" s="10" t="s">
        <v>1176</v>
      </c>
      <c r="C2858" s="11" t="s">
        <v>1177</v>
      </c>
      <c r="D2858" s="11" t="s">
        <v>5336</v>
      </c>
      <c r="E2858" s="12" t="s">
        <v>17117</v>
      </c>
      <c r="F2858" s="13">
        <v>42054</v>
      </c>
      <c r="G2858" s="14">
        <v>-68987.3</v>
      </c>
    </row>
    <row r="2859" spans="1:7" x14ac:dyDescent="0.25">
      <c r="A2859" s="1"/>
      <c r="B2859" s="10" t="s">
        <v>1176</v>
      </c>
      <c r="C2859" s="11" t="s">
        <v>1177</v>
      </c>
      <c r="D2859" s="11" t="s">
        <v>5337</v>
      </c>
      <c r="E2859" s="12" t="s">
        <v>17117</v>
      </c>
      <c r="F2859" s="13">
        <v>42054</v>
      </c>
      <c r="G2859" s="14">
        <v>-68987.3</v>
      </c>
    </row>
    <row r="2860" spans="1:7" x14ac:dyDescent="0.25">
      <c r="A2860" s="1"/>
      <c r="B2860" s="15" t="s">
        <v>1176</v>
      </c>
      <c r="C2860" s="16" t="s">
        <v>1177</v>
      </c>
      <c r="D2860" s="16" t="s">
        <v>5324</v>
      </c>
      <c r="E2860" s="18" t="s">
        <v>17117</v>
      </c>
      <c r="F2860" s="17">
        <v>42054</v>
      </c>
      <c r="G2860" s="14">
        <v>-68907.460000000006</v>
      </c>
    </row>
    <row r="2861" spans="1:7" x14ac:dyDescent="0.25">
      <c r="A2861" s="1"/>
      <c r="B2861" s="10" t="s">
        <v>1176</v>
      </c>
      <c r="C2861" s="11" t="s">
        <v>1177</v>
      </c>
      <c r="D2861" s="11" t="s">
        <v>5321</v>
      </c>
      <c r="E2861" s="12" t="s">
        <v>17117</v>
      </c>
      <c r="F2861" s="13">
        <v>42054</v>
      </c>
      <c r="G2861" s="14">
        <v>-68509.33</v>
      </c>
    </row>
    <row r="2862" spans="1:7" x14ac:dyDescent="0.25">
      <c r="A2862" s="1"/>
      <c r="B2862" s="10" t="s">
        <v>1176</v>
      </c>
      <c r="C2862" s="11" t="s">
        <v>1177</v>
      </c>
      <c r="D2862" s="11" t="s">
        <v>5319</v>
      </c>
      <c r="E2862" s="12" t="s">
        <v>17117</v>
      </c>
      <c r="F2862" s="13">
        <v>42054</v>
      </c>
      <c r="G2862" s="14">
        <v>-68509.289999999994</v>
      </c>
    </row>
    <row r="2863" spans="1:7" x14ac:dyDescent="0.25">
      <c r="A2863" s="1"/>
      <c r="B2863" s="10" t="s">
        <v>1176</v>
      </c>
      <c r="C2863" s="11" t="s">
        <v>1177</v>
      </c>
      <c r="D2863" s="11" t="s">
        <v>5317</v>
      </c>
      <c r="E2863" s="12" t="s">
        <v>17117</v>
      </c>
      <c r="F2863" s="13">
        <v>42054</v>
      </c>
      <c r="G2863" s="14">
        <v>-68499</v>
      </c>
    </row>
    <row r="2864" spans="1:7" x14ac:dyDescent="0.25">
      <c r="A2864" s="1"/>
      <c r="B2864" s="10" t="s">
        <v>1176</v>
      </c>
      <c r="C2864" s="11" t="s">
        <v>1177</v>
      </c>
      <c r="D2864" s="11" t="s">
        <v>5318</v>
      </c>
      <c r="E2864" s="12" t="s">
        <v>17117</v>
      </c>
      <c r="F2864" s="13">
        <v>42054</v>
      </c>
      <c r="G2864" s="14">
        <v>-68499</v>
      </c>
    </row>
    <row r="2865" spans="1:7" x14ac:dyDescent="0.25">
      <c r="A2865" s="1"/>
      <c r="B2865" s="10" t="s">
        <v>1176</v>
      </c>
      <c r="C2865" s="11" t="s">
        <v>1177</v>
      </c>
      <c r="D2865" s="11" t="s">
        <v>4219</v>
      </c>
      <c r="E2865" s="12" t="s">
        <v>17117</v>
      </c>
      <c r="F2865" s="13">
        <v>42054</v>
      </c>
      <c r="G2865" s="14">
        <v>-68499</v>
      </c>
    </row>
    <row r="2866" spans="1:7" x14ac:dyDescent="0.25">
      <c r="A2866" s="1"/>
      <c r="B2866" s="10" t="s">
        <v>1176</v>
      </c>
      <c r="C2866" s="11" t="s">
        <v>1177</v>
      </c>
      <c r="D2866" s="11" t="s">
        <v>5320</v>
      </c>
      <c r="E2866" s="12" t="s">
        <v>17117</v>
      </c>
      <c r="F2866" s="13">
        <v>42054</v>
      </c>
      <c r="G2866" s="14">
        <v>-68499</v>
      </c>
    </row>
    <row r="2867" spans="1:7" x14ac:dyDescent="0.25">
      <c r="A2867" s="1"/>
      <c r="B2867" s="10" t="s">
        <v>1176</v>
      </c>
      <c r="C2867" s="11" t="s">
        <v>1177</v>
      </c>
      <c r="D2867" s="11" t="s">
        <v>5322</v>
      </c>
      <c r="E2867" s="12" t="s">
        <v>17117</v>
      </c>
      <c r="F2867" s="13">
        <v>42054</v>
      </c>
      <c r="G2867" s="14">
        <v>-68170.22</v>
      </c>
    </row>
    <row r="2868" spans="1:7" x14ac:dyDescent="0.25">
      <c r="A2868" s="1"/>
      <c r="B2868" s="10" t="s">
        <v>1176</v>
      </c>
      <c r="C2868" s="11" t="s">
        <v>1177</v>
      </c>
      <c r="D2868" s="11" t="s">
        <v>4307</v>
      </c>
      <c r="E2868" s="12" t="s">
        <v>17117</v>
      </c>
      <c r="F2868" s="13">
        <v>42054</v>
      </c>
      <c r="G2868" s="14">
        <v>-41625.089999999997</v>
      </c>
    </row>
    <row r="2869" spans="1:7" x14ac:dyDescent="0.25">
      <c r="A2869" s="1"/>
      <c r="B2869" s="10" t="s">
        <v>1176</v>
      </c>
      <c r="C2869" s="11" t="s">
        <v>1177</v>
      </c>
      <c r="D2869" s="11" t="s">
        <v>3937</v>
      </c>
      <c r="E2869" s="12" t="s">
        <v>17117</v>
      </c>
      <c r="F2869" s="13">
        <v>42054</v>
      </c>
      <c r="G2869" s="14">
        <v>-24378.3</v>
      </c>
    </row>
    <row r="2870" spans="1:7" x14ac:dyDescent="0.25">
      <c r="A2870" s="1"/>
      <c r="B2870" s="10" t="s">
        <v>1176</v>
      </c>
      <c r="C2870" s="11" t="s">
        <v>1177</v>
      </c>
      <c r="D2870" s="11" t="s">
        <v>5332</v>
      </c>
      <c r="E2870" s="12" t="s">
        <v>17117</v>
      </c>
      <c r="F2870" s="13">
        <v>42054</v>
      </c>
      <c r="G2870" s="14">
        <v>-11537.64</v>
      </c>
    </row>
    <row r="2871" spans="1:7" x14ac:dyDescent="0.25">
      <c r="A2871" s="1"/>
      <c r="B2871" s="10" t="s">
        <v>1176</v>
      </c>
      <c r="C2871" s="11" t="s">
        <v>1177</v>
      </c>
      <c r="D2871" s="11" t="s">
        <v>5329</v>
      </c>
      <c r="E2871" s="12" t="s">
        <v>17117</v>
      </c>
      <c r="F2871" s="13">
        <v>42054</v>
      </c>
      <c r="G2871" s="14">
        <v>-6279.08</v>
      </c>
    </row>
    <row r="2872" spans="1:7" x14ac:dyDescent="0.25">
      <c r="A2872" s="1"/>
      <c r="B2872" s="10" t="s">
        <v>1176</v>
      </c>
      <c r="C2872" s="11" t="s">
        <v>1177</v>
      </c>
      <c r="D2872" s="11" t="s">
        <v>5312</v>
      </c>
      <c r="E2872" s="12" t="s">
        <v>17117</v>
      </c>
      <c r="F2872" s="13">
        <v>42054</v>
      </c>
      <c r="G2872" s="14">
        <v>-5767.99</v>
      </c>
    </row>
    <row r="2873" spans="1:7" x14ac:dyDescent="0.25">
      <c r="A2873" s="1"/>
      <c r="B2873" s="10" t="s">
        <v>5338</v>
      </c>
      <c r="C2873" s="11" t="s">
        <v>5339</v>
      </c>
      <c r="D2873" s="11" t="s">
        <v>5340</v>
      </c>
      <c r="E2873" s="12" t="s">
        <v>20078</v>
      </c>
      <c r="F2873" s="13">
        <v>42054</v>
      </c>
      <c r="G2873" s="14">
        <v>-1361395.22</v>
      </c>
    </row>
    <row r="2874" spans="1:7" ht="25.5" x14ac:dyDescent="0.25">
      <c r="A2874" s="1"/>
      <c r="B2874" s="10" t="s">
        <v>5341</v>
      </c>
      <c r="C2874" s="11"/>
      <c r="D2874" s="11" t="s">
        <v>5342</v>
      </c>
      <c r="E2874" s="12" t="s">
        <v>5343</v>
      </c>
      <c r="F2874" s="13">
        <v>42055</v>
      </c>
      <c r="G2874" s="14">
        <v>-47200</v>
      </c>
    </row>
    <row r="2875" spans="1:7" ht="25.5" x14ac:dyDescent="0.25">
      <c r="A2875" s="1"/>
      <c r="B2875" s="15" t="s">
        <v>4369</v>
      </c>
      <c r="C2875" s="16" t="s">
        <v>4370</v>
      </c>
      <c r="D2875" s="16" t="s">
        <v>4453</v>
      </c>
      <c r="E2875" s="18" t="s">
        <v>4372</v>
      </c>
      <c r="F2875" s="17">
        <v>42055</v>
      </c>
      <c r="G2875" s="14">
        <v>-10000</v>
      </c>
    </row>
    <row r="2876" spans="1:7" x14ac:dyDescent="0.25">
      <c r="A2876" s="1"/>
      <c r="B2876" s="10" t="s">
        <v>5344</v>
      </c>
      <c r="C2876" s="11"/>
      <c r="D2876" s="11" t="s">
        <v>5345</v>
      </c>
      <c r="E2876" s="12" t="s">
        <v>5346</v>
      </c>
      <c r="F2876" s="13">
        <v>42059</v>
      </c>
      <c r="G2876" s="14">
        <v>-33068</v>
      </c>
    </row>
    <row r="2877" spans="1:7" x14ac:dyDescent="0.25">
      <c r="A2877" s="1"/>
      <c r="B2877" s="10" t="s">
        <v>5347</v>
      </c>
      <c r="C2877" s="11"/>
      <c r="D2877" s="11" t="s">
        <v>5348</v>
      </c>
      <c r="E2877" s="12" t="s">
        <v>5346</v>
      </c>
      <c r="F2877" s="13">
        <v>42059</v>
      </c>
      <c r="G2877" s="14">
        <v>-11026</v>
      </c>
    </row>
    <row r="2878" spans="1:7" ht="25.5" x14ac:dyDescent="0.25">
      <c r="A2878" s="1"/>
      <c r="B2878" s="10" t="s">
        <v>5349</v>
      </c>
      <c r="C2878" s="11"/>
      <c r="D2878" s="11" t="s">
        <v>5350</v>
      </c>
      <c r="E2878" s="12" t="s">
        <v>5351</v>
      </c>
      <c r="F2878" s="13">
        <v>42060</v>
      </c>
      <c r="G2878" s="14">
        <v>-59000</v>
      </c>
    </row>
    <row r="2879" spans="1:7" x14ac:dyDescent="0.25">
      <c r="A2879" s="1"/>
      <c r="B2879" s="10" t="s">
        <v>4033</v>
      </c>
      <c r="C2879" s="11" t="s">
        <v>4034</v>
      </c>
      <c r="D2879" s="11" t="s">
        <v>5352</v>
      </c>
      <c r="E2879" s="12" t="s">
        <v>17998</v>
      </c>
      <c r="F2879" s="13">
        <v>42061</v>
      </c>
      <c r="G2879" s="14">
        <v>-35400</v>
      </c>
    </row>
    <row r="2880" spans="1:7" x14ac:dyDescent="0.25">
      <c r="A2880" s="1"/>
      <c r="B2880" s="10" t="s">
        <v>4033</v>
      </c>
      <c r="C2880" s="11" t="s">
        <v>4034</v>
      </c>
      <c r="D2880" s="11" t="s">
        <v>5353</v>
      </c>
      <c r="E2880" s="12" t="s">
        <v>17998</v>
      </c>
      <c r="F2880" s="13">
        <v>42061</v>
      </c>
      <c r="G2880" s="14">
        <v>-35400</v>
      </c>
    </row>
    <row r="2881" spans="1:7" x14ac:dyDescent="0.25">
      <c r="A2881" s="1"/>
      <c r="B2881" s="10" t="s">
        <v>4033</v>
      </c>
      <c r="C2881" s="11" t="s">
        <v>4034</v>
      </c>
      <c r="D2881" s="11" t="s">
        <v>5354</v>
      </c>
      <c r="E2881" s="12" t="s">
        <v>17998</v>
      </c>
      <c r="F2881" s="13">
        <v>42061</v>
      </c>
      <c r="G2881" s="14">
        <v>-17700</v>
      </c>
    </row>
    <row r="2882" spans="1:7" ht="25.5" x14ac:dyDescent="0.25">
      <c r="A2882" s="1"/>
      <c r="B2882" s="10" t="s">
        <v>1427</v>
      </c>
      <c r="C2882" s="11" t="s">
        <v>1428</v>
      </c>
      <c r="D2882" s="11" t="s">
        <v>5357</v>
      </c>
      <c r="E2882" s="12" t="s">
        <v>18793</v>
      </c>
      <c r="F2882" s="13">
        <v>42065</v>
      </c>
      <c r="G2882" s="14">
        <v>-386140</v>
      </c>
    </row>
    <row r="2883" spans="1:7" x14ac:dyDescent="0.25">
      <c r="A2883" s="1"/>
      <c r="B2883" s="10" t="s">
        <v>5355</v>
      </c>
      <c r="C2883" s="11" t="s">
        <v>5356</v>
      </c>
      <c r="D2883" s="11" t="s">
        <v>4356</v>
      </c>
      <c r="E2883" s="12" t="s">
        <v>18051</v>
      </c>
      <c r="F2883" s="13">
        <v>42065</v>
      </c>
      <c r="G2883" s="14">
        <v>-206376.8</v>
      </c>
    </row>
    <row r="2884" spans="1:7" ht="25.5" x14ac:dyDescent="0.25">
      <c r="A2884" s="1"/>
      <c r="B2884" s="15" t="s">
        <v>5358</v>
      </c>
      <c r="C2884" s="16"/>
      <c r="D2884" s="16" t="s">
        <v>5359</v>
      </c>
      <c r="E2884" s="18" t="s">
        <v>5360</v>
      </c>
      <c r="F2884" s="17">
        <v>42068</v>
      </c>
      <c r="G2884" s="14">
        <v>-16191</v>
      </c>
    </row>
    <row r="2885" spans="1:7" x14ac:dyDescent="0.25">
      <c r="A2885" s="1"/>
      <c r="B2885" s="10" t="s">
        <v>5361</v>
      </c>
      <c r="C2885" s="11"/>
      <c r="D2885" s="11" t="s">
        <v>5362</v>
      </c>
      <c r="E2885" s="12" t="s">
        <v>19417</v>
      </c>
      <c r="F2885" s="13">
        <v>42068</v>
      </c>
      <c r="G2885" s="14">
        <v>-600000</v>
      </c>
    </row>
    <row r="2886" spans="1:7" ht="25.5" x14ac:dyDescent="0.25">
      <c r="A2886" s="1"/>
      <c r="B2886" s="10" t="s">
        <v>5363</v>
      </c>
      <c r="C2886" s="11"/>
      <c r="D2886" s="11" t="s">
        <v>5364</v>
      </c>
      <c r="E2886" s="12" t="s">
        <v>5365</v>
      </c>
      <c r="F2886" s="13">
        <v>42072</v>
      </c>
      <c r="G2886" s="14">
        <v>-59000</v>
      </c>
    </row>
    <row r="2887" spans="1:7" x14ac:dyDescent="0.25">
      <c r="A2887" s="1"/>
      <c r="B2887" s="10" t="s">
        <v>1176</v>
      </c>
      <c r="C2887" s="11" t="s">
        <v>1177</v>
      </c>
      <c r="D2887" s="11" t="s">
        <v>5366</v>
      </c>
      <c r="E2887" s="12" t="s">
        <v>17118</v>
      </c>
      <c r="F2887" s="13">
        <v>42074</v>
      </c>
      <c r="G2887" s="14">
        <v>-68110.98</v>
      </c>
    </row>
    <row r="2888" spans="1:7" x14ac:dyDescent="0.25">
      <c r="A2888" s="1"/>
      <c r="B2888" s="10" t="s">
        <v>1176</v>
      </c>
      <c r="C2888" s="11" t="s">
        <v>1177</v>
      </c>
      <c r="D2888" s="11" t="s">
        <v>5368</v>
      </c>
      <c r="E2888" s="12" t="s">
        <v>17118</v>
      </c>
      <c r="F2888" s="13">
        <v>42074</v>
      </c>
      <c r="G2888" s="14">
        <v>-67792.19</v>
      </c>
    </row>
    <row r="2889" spans="1:7" x14ac:dyDescent="0.25">
      <c r="A2889" s="1"/>
      <c r="B2889" s="10" t="s">
        <v>1963</v>
      </c>
      <c r="C2889" s="11"/>
      <c r="D2889" s="11" t="s">
        <v>5369</v>
      </c>
      <c r="E2889" s="12" t="s">
        <v>19613</v>
      </c>
      <c r="F2889" s="13">
        <v>42075</v>
      </c>
      <c r="G2889" s="14">
        <v>-8850</v>
      </c>
    </row>
    <row r="2890" spans="1:7" x14ac:dyDescent="0.25">
      <c r="A2890" s="1"/>
      <c r="B2890" s="10" t="s">
        <v>5303</v>
      </c>
      <c r="C2890" s="11"/>
      <c r="D2890" s="11" t="s">
        <v>5370</v>
      </c>
      <c r="E2890" s="12" t="s">
        <v>14764</v>
      </c>
      <c r="F2890" s="13">
        <v>42079</v>
      </c>
      <c r="G2890" s="14">
        <v>-1208431.74</v>
      </c>
    </row>
    <row r="2891" spans="1:7" x14ac:dyDescent="0.25">
      <c r="A2891" s="1"/>
      <c r="B2891" s="15" t="s">
        <v>5371</v>
      </c>
      <c r="C2891" s="16"/>
      <c r="D2891" s="16" t="s">
        <v>5372</v>
      </c>
      <c r="E2891" s="18" t="s">
        <v>19417</v>
      </c>
      <c r="F2891" s="17">
        <v>42079</v>
      </c>
      <c r="G2891" s="14">
        <v>-660634.5</v>
      </c>
    </row>
    <row r="2892" spans="1:7" ht="25.5" x14ac:dyDescent="0.25">
      <c r="A2892" s="1"/>
      <c r="B2892" s="10" t="s">
        <v>19282</v>
      </c>
      <c r="C2892" s="11" t="s">
        <v>19281</v>
      </c>
      <c r="D2892" s="11" t="s">
        <v>19284</v>
      </c>
      <c r="E2892" s="12" t="s">
        <v>19285</v>
      </c>
      <c r="F2892" s="13">
        <v>42081</v>
      </c>
      <c r="G2892" s="14">
        <v>-298954</v>
      </c>
    </row>
    <row r="2893" spans="1:7" ht="25.5" x14ac:dyDescent="0.25">
      <c r="A2893" s="1"/>
      <c r="B2893" s="15" t="s">
        <v>5373</v>
      </c>
      <c r="C2893" s="16" t="s">
        <v>5374</v>
      </c>
      <c r="D2893" s="16" t="s">
        <v>5375</v>
      </c>
      <c r="E2893" s="18" t="s">
        <v>19417</v>
      </c>
      <c r="F2893" s="17">
        <v>42082</v>
      </c>
      <c r="G2893" s="14">
        <v>-1308245</v>
      </c>
    </row>
    <row r="2894" spans="1:7" x14ac:dyDescent="0.25">
      <c r="A2894" s="1"/>
      <c r="B2894" s="15" t="s">
        <v>4427</v>
      </c>
      <c r="C2894" s="16"/>
      <c r="D2894" s="16" t="s">
        <v>5376</v>
      </c>
      <c r="E2894" s="12" t="s">
        <v>19758</v>
      </c>
      <c r="F2894" s="17">
        <v>42083</v>
      </c>
      <c r="G2894" s="14">
        <v>-4720</v>
      </c>
    </row>
    <row r="2895" spans="1:7" x14ac:dyDescent="0.25">
      <c r="A2895" s="1"/>
      <c r="B2895" s="10" t="s">
        <v>5377</v>
      </c>
      <c r="C2895" s="11" t="s">
        <v>5378</v>
      </c>
      <c r="D2895" s="11" t="s">
        <v>5379</v>
      </c>
      <c r="E2895" s="12" t="s">
        <v>20119</v>
      </c>
      <c r="F2895" s="13">
        <v>42086</v>
      </c>
      <c r="G2895" s="14">
        <v>-175000</v>
      </c>
    </row>
    <row r="2896" spans="1:7" x14ac:dyDescent="0.25">
      <c r="A2896" s="1"/>
      <c r="B2896" s="10" t="s">
        <v>4006</v>
      </c>
      <c r="C2896" s="11" t="s">
        <v>4007</v>
      </c>
      <c r="D2896" s="11" t="s">
        <v>5380</v>
      </c>
      <c r="E2896" s="12" t="s">
        <v>19758</v>
      </c>
      <c r="F2896" s="13">
        <v>42088</v>
      </c>
      <c r="G2896" s="14">
        <v>-35000</v>
      </c>
    </row>
    <row r="2897" spans="1:7" x14ac:dyDescent="0.25">
      <c r="A2897" s="1"/>
      <c r="B2897" s="10" t="s">
        <v>4006</v>
      </c>
      <c r="C2897" s="11" t="s">
        <v>4007</v>
      </c>
      <c r="D2897" s="11" t="s">
        <v>5381</v>
      </c>
      <c r="E2897" s="12" t="s">
        <v>19392</v>
      </c>
      <c r="F2897" s="13">
        <v>42088</v>
      </c>
      <c r="G2897" s="14">
        <v>-35000</v>
      </c>
    </row>
    <row r="2898" spans="1:7" x14ac:dyDescent="0.25">
      <c r="A2898" s="1"/>
      <c r="B2898" s="15" t="s">
        <v>5382</v>
      </c>
      <c r="C2898" s="16"/>
      <c r="D2898" s="16" t="s">
        <v>5383</v>
      </c>
      <c r="E2898" s="18" t="s">
        <v>19392</v>
      </c>
      <c r="F2898" s="17">
        <v>42089</v>
      </c>
      <c r="G2898" s="14">
        <v>-2360</v>
      </c>
    </row>
    <row r="2899" spans="1:7" x14ac:dyDescent="0.25">
      <c r="A2899" s="1"/>
      <c r="B2899" s="10" t="s">
        <v>5384</v>
      </c>
      <c r="C2899" s="11"/>
      <c r="D2899" s="11" t="s">
        <v>5385</v>
      </c>
      <c r="E2899" s="12" t="s">
        <v>19392</v>
      </c>
      <c r="F2899" s="13">
        <v>42093</v>
      </c>
      <c r="G2899" s="14">
        <v>-47200</v>
      </c>
    </row>
    <row r="2900" spans="1:7" x14ac:dyDescent="0.25">
      <c r="A2900" s="1"/>
      <c r="B2900" s="10" t="s">
        <v>4427</v>
      </c>
      <c r="C2900" s="11"/>
      <c r="D2900" s="11" t="s">
        <v>5386</v>
      </c>
      <c r="E2900" s="12" t="s">
        <v>19392</v>
      </c>
      <c r="F2900" s="13">
        <v>42093</v>
      </c>
      <c r="G2900" s="14">
        <v>-4720</v>
      </c>
    </row>
    <row r="2901" spans="1:7" x14ac:dyDescent="0.25">
      <c r="A2901" s="1"/>
      <c r="B2901" s="10" t="s">
        <v>5391</v>
      </c>
      <c r="C2901" s="11"/>
      <c r="D2901" s="11" t="s">
        <v>5392</v>
      </c>
      <c r="E2901" s="12" t="s">
        <v>19695</v>
      </c>
      <c r="F2901" s="13">
        <v>42094</v>
      </c>
      <c r="G2901" s="14">
        <v>-382320</v>
      </c>
    </row>
    <row r="2902" spans="1:7" x14ac:dyDescent="0.25">
      <c r="A2902" s="1"/>
      <c r="B2902" s="10" t="s">
        <v>5387</v>
      </c>
      <c r="C2902" s="11"/>
      <c r="D2902" s="11" t="s">
        <v>5388</v>
      </c>
      <c r="E2902" s="12" t="s">
        <v>19482</v>
      </c>
      <c r="F2902" s="13">
        <v>42094</v>
      </c>
      <c r="G2902" s="14">
        <v>-24780</v>
      </c>
    </row>
    <row r="2903" spans="1:7" x14ac:dyDescent="0.25">
      <c r="A2903" s="1"/>
      <c r="B2903" s="10" t="s">
        <v>5389</v>
      </c>
      <c r="C2903" s="11"/>
      <c r="D2903" s="11" t="s">
        <v>5390</v>
      </c>
      <c r="E2903" s="12" t="s">
        <v>19525</v>
      </c>
      <c r="F2903" s="13">
        <v>42094</v>
      </c>
      <c r="G2903" s="14">
        <v>-9440</v>
      </c>
    </row>
    <row r="2904" spans="1:7" ht="25.5" x14ac:dyDescent="0.25">
      <c r="A2904" s="1"/>
      <c r="B2904" s="15" t="s">
        <v>5393</v>
      </c>
      <c r="C2904" s="16"/>
      <c r="D2904" s="16" t="s">
        <v>5394</v>
      </c>
      <c r="E2904" s="18" t="s">
        <v>5395</v>
      </c>
      <c r="F2904" s="17">
        <v>42100</v>
      </c>
      <c r="G2904" s="14">
        <v>-42000</v>
      </c>
    </row>
    <row r="2905" spans="1:7" ht="25.5" x14ac:dyDescent="0.25">
      <c r="A2905" s="1"/>
      <c r="B2905" s="15" t="s">
        <v>4080</v>
      </c>
      <c r="C2905" s="16"/>
      <c r="D2905" s="16" t="s">
        <v>5396</v>
      </c>
      <c r="E2905" s="18" t="s">
        <v>5397</v>
      </c>
      <c r="F2905" s="17">
        <v>42100</v>
      </c>
      <c r="G2905" s="14">
        <v>-45000</v>
      </c>
    </row>
    <row r="2906" spans="1:7" ht="25.5" x14ac:dyDescent="0.25">
      <c r="A2906" s="1"/>
      <c r="B2906" s="15" t="s">
        <v>5398</v>
      </c>
      <c r="C2906" s="16"/>
      <c r="D2906" s="16" t="s">
        <v>5402</v>
      </c>
      <c r="E2906" s="18" t="s">
        <v>5400</v>
      </c>
      <c r="F2906" s="17">
        <v>42101</v>
      </c>
      <c r="G2906" s="14">
        <v>-7222.6</v>
      </c>
    </row>
    <row r="2907" spans="1:7" ht="25.5" x14ac:dyDescent="0.25">
      <c r="A2907" s="1"/>
      <c r="B2907" s="10" t="s">
        <v>5398</v>
      </c>
      <c r="C2907" s="11"/>
      <c r="D2907" s="11" t="s">
        <v>5403</v>
      </c>
      <c r="E2907" s="12" t="s">
        <v>5400</v>
      </c>
      <c r="F2907" s="13">
        <v>42101</v>
      </c>
      <c r="G2907" s="14">
        <v>-7222.6</v>
      </c>
    </row>
    <row r="2908" spans="1:7" ht="25.5" x14ac:dyDescent="0.25">
      <c r="A2908" s="1"/>
      <c r="B2908" s="15" t="s">
        <v>5398</v>
      </c>
      <c r="C2908" s="16"/>
      <c r="D2908" s="16" t="s">
        <v>5404</v>
      </c>
      <c r="E2908" s="18" t="s">
        <v>5400</v>
      </c>
      <c r="F2908" s="17">
        <v>42101</v>
      </c>
      <c r="G2908" s="14">
        <v>-7222.6</v>
      </c>
    </row>
    <row r="2909" spans="1:7" ht="25.5" x14ac:dyDescent="0.25">
      <c r="A2909" s="1"/>
      <c r="B2909" s="10" t="s">
        <v>5398</v>
      </c>
      <c r="C2909" s="11"/>
      <c r="D2909" s="11" t="s">
        <v>5405</v>
      </c>
      <c r="E2909" s="12" t="s">
        <v>5400</v>
      </c>
      <c r="F2909" s="13">
        <v>42101</v>
      </c>
      <c r="G2909" s="14">
        <v>-7222.6</v>
      </c>
    </row>
    <row r="2910" spans="1:7" ht="25.5" x14ac:dyDescent="0.25">
      <c r="A2910" s="1"/>
      <c r="B2910" s="10" t="s">
        <v>5398</v>
      </c>
      <c r="C2910" s="11"/>
      <c r="D2910" s="11" t="s">
        <v>5401</v>
      </c>
      <c r="E2910" s="12" t="s">
        <v>5400</v>
      </c>
      <c r="F2910" s="13">
        <v>42101</v>
      </c>
      <c r="G2910" s="14">
        <v>-5370</v>
      </c>
    </row>
    <row r="2911" spans="1:7" ht="25.5" x14ac:dyDescent="0.25">
      <c r="A2911" s="1"/>
      <c r="B2911" s="10" t="s">
        <v>5398</v>
      </c>
      <c r="C2911" s="11"/>
      <c r="D2911" s="16" t="s">
        <v>5399</v>
      </c>
      <c r="E2911" s="12" t="s">
        <v>5400</v>
      </c>
      <c r="F2911" s="13">
        <v>42101</v>
      </c>
      <c r="G2911" s="14">
        <v>-5181.2</v>
      </c>
    </row>
    <row r="2912" spans="1:7" x14ac:dyDescent="0.25">
      <c r="A2912" s="1"/>
      <c r="B2912" s="10" t="s">
        <v>5384</v>
      </c>
      <c r="C2912" s="11"/>
      <c r="D2912" s="11" t="s">
        <v>5406</v>
      </c>
      <c r="E2912" s="12" t="s">
        <v>19421</v>
      </c>
      <c r="F2912" s="13">
        <v>42101</v>
      </c>
      <c r="G2912" s="14">
        <v>-47200</v>
      </c>
    </row>
    <row r="2913" spans="1:7" ht="25.5" x14ac:dyDescent="0.25">
      <c r="A2913" s="1"/>
      <c r="B2913" s="10" t="s">
        <v>5409</v>
      </c>
      <c r="C2913" s="11"/>
      <c r="D2913" s="11" t="s">
        <v>5410</v>
      </c>
      <c r="E2913" s="12" t="s">
        <v>5411</v>
      </c>
      <c r="F2913" s="13">
        <v>42101</v>
      </c>
      <c r="G2913" s="14">
        <v>-36000</v>
      </c>
    </row>
    <row r="2914" spans="1:7" x14ac:dyDescent="0.25">
      <c r="A2914" s="1"/>
      <c r="B2914" s="10" t="s">
        <v>5389</v>
      </c>
      <c r="C2914" s="11"/>
      <c r="D2914" s="11" t="s">
        <v>5407</v>
      </c>
      <c r="E2914" s="12" t="s">
        <v>19421</v>
      </c>
      <c r="F2914" s="13">
        <v>42101</v>
      </c>
      <c r="G2914" s="14">
        <v>-9440</v>
      </c>
    </row>
    <row r="2915" spans="1:7" x14ac:dyDescent="0.25">
      <c r="A2915" s="1"/>
      <c r="B2915" s="10" t="s">
        <v>4427</v>
      </c>
      <c r="C2915" s="11"/>
      <c r="D2915" s="11" t="s">
        <v>5408</v>
      </c>
      <c r="E2915" s="12" t="s">
        <v>19421</v>
      </c>
      <c r="F2915" s="13">
        <v>42101</v>
      </c>
      <c r="G2915" s="14">
        <v>-4720</v>
      </c>
    </row>
    <row r="2916" spans="1:7" x14ac:dyDescent="0.25">
      <c r="A2916" s="1"/>
      <c r="B2916" s="10" t="s">
        <v>4006</v>
      </c>
      <c r="C2916" s="11" t="s">
        <v>4007</v>
      </c>
      <c r="D2916" s="11" t="s">
        <v>5412</v>
      </c>
      <c r="E2916" s="12" t="s">
        <v>19421</v>
      </c>
      <c r="F2916" s="13">
        <v>42101</v>
      </c>
      <c r="G2916" s="14">
        <v>-35000</v>
      </c>
    </row>
    <row r="2917" spans="1:7" x14ac:dyDescent="0.25">
      <c r="A2917" s="1"/>
      <c r="B2917" s="10" t="s">
        <v>5413</v>
      </c>
      <c r="C2917" s="11"/>
      <c r="D2917" s="11" t="s">
        <v>5414</v>
      </c>
      <c r="E2917" s="12" t="s">
        <v>9188</v>
      </c>
      <c r="F2917" s="13">
        <v>42102</v>
      </c>
      <c r="G2917" s="14">
        <v>-227025.09</v>
      </c>
    </row>
    <row r="2918" spans="1:7" x14ac:dyDescent="0.25">
      <c r="A2918" s="1"/>
      <c r="B2918" s="10" t="s">
        <v>5420</v>
      </c>
      <c r="C2918" s="11"/>
      <c r="D2918" s="11" t="s">
        <v>5416</v>
      </c>
      <c r="E2918" s="12" t="s">
        <v>5417</v>
      </c>
      <c r="F2918" s="13">
        <v>42104</v>
      </c>
      <c r="G2918" s="14">
        <v>-40000</v>
      </c>
    </row>
    <row r="2919" spans="1:7" x14ac:dyDescent="0.25">
      <c r="A2919" s="1"/>
      <c r="B2919" s="10" t="s">
        <v>5421</v>
      </c>
      <c r="C2919" s="11"/>
      <c r="D2919" s="11" t="s">
        <v>5416</v>
      </c>
      <c r="E2919" s="12" t="s">
        <v>5417</v>
      </c>
      <c r="F2919" s="13">
        <v>42104</v>
      </c>
      <c r="G2919" s="14">
        <v>-20000</v>
      </c>
    </row>
    <row r="2920" spans="1:7" x14ac:dyDescent="0.25">
      <c r="A2920" s="1"/>
      <c r="B2920" s="10" t="s">
        <v>5415</v>
      </c>
      <c r="C2920" s="11"/>
      <c r="D2920" s="11" t="s">
        <v>5416</v>
      </c>
      <c r="E2920" s="12" t="s">
        <v>5417</v>
      </c>
      <c r="F2920" s="13">
        <v>42104</v>
      </c>
      <c r="G2920" s="14">
        <v>-10000</v>
      </c>
    </row>
    <row r="2921" spans="1:7" x14ac:dyDescent="0.25">
      <c r="A2921" s="1"/>
      <c r="B2921" s="10" t="s">
        <v>5418</v>
      </c>
      <c r="C2921" s="11"/>
      <c r="D2921" s="11" t="s">
        <v>5416</v>
      </c>
      <c r="E2921" s="12" t="s">
        <v>5417</v>
      </c>
      <c r="F2921" s="13">
        <v>42104</v>
      </c>
      <c r="G2921" s="14">
        <v>-10000</v>
      </c>
    </row>
    <row r="2922" spans="1:7" x14ac:dyDescent="0.25">
      <c r="A2922" s="1"/>
      <c r="B2922" s="15" t="s">
        <v>71</v>
      </c>
      <c r="C2922" s="16"/>
      <c r="D2922" s="16" t="s">
        <v>5416</v>
      </c>
      <c r="E2922" s="18" t="s">
        <v>5417</v>
      </c>
      <c r="F2922" s="17">
        <v>42104</v>
      </c>
      <c r="G2922" s="14">
        <v>-10000</v>
      </c>
    </row>
    <row r="2923" spans="1:7" x14ac:dyDescent="0.25">
      <c r="A2923" s="1"/>
      <c r="B2923" s="15" t="s">
        <v>5419</v>
      </c>
      <c r="C2923" s="16"/>
      <c r="D2923" s="16" t="s">
        <v>5416</v>
      </c>
      <c r="E2923" s="18" t="s">
        <v>5417</v>
      </c>
      <c r="F2923" s="17">
        <v>42104</v>
      </c>
      <c r="G2923" s="14">
        <v>-10000</v>
      </c>
    </row>
    <row r="2924" spans="1:7" x14ac:dyDescent="0.25">
      <c r="A2924" s="1"/>
      <c r="B2924" s="10" t="s">
        <v>5422</v>
      </c>
      <c r="C2924" s="11"/>
      <c r="D2924" s="11" t="s">
        <v>5416</v>
      </c>
      <c r="E2924" s="12" t="s">
        <v>5417</v>
      </c>
      <c r="F2924" s="13">
        <v>42104</v>
      </c>
      <c r="G2924" s="14">
        <v>-10000</v>
      </c>
    </row>
    <row r="2925" spans="1:7" x14ac:dyDescent="0.25">
      <c r="A2925" s="1"/>
      <c r="B2925" s="15" t="s">
        <v>5423</v>
      </c>
      <c r="C2925" s="16"/>
      <c r="D2925" s="16" t="s">
        <v>5416</v>
      </c>
      <c r="E2925" s="18" t="s">
        <v>5424</v>
      </c>
      <c r="F2925" s="17">
        <v>42104</v>
      </c>
      <c r="G2925" s="14">
        <v>-10000</v>
      </c>
    </row>
    <row r="2926" spans="1:7" x14ac:dyDescent="0.25">
      <c r="A2926" s="1"/>
      <c r="B2926" s="15" t="s">
        <v>5425</v>
      </c>
      <c r="C2926" s="16"/>
      <c r="D2926" s="16" t="s">
        <v>5416</v>
      </c>
      <c r="E2926" s="18" t="s">
        <v>5417</v>
      </c>
      <c r="F2926" s="17">
        <v>42104</v>
      </c>
      <c r="G2926" s="14">
        <v>-10000</v>
      </c>
    </row>
    <row r="2927" spans="1:7" x14ac:dyDescent="0.25">
      <c r="A2927" s="1"/>
      <c r="B2927" s="10" t="s">
        <v>5384</v>
      </c>
      <c r="C2927" s="11"/>
      <c r="D2927" s="19" t="s">
        <v>5427</v>
      </c>
      <c r="E2927" s="20" t="s">
        <v>19344</v>
      </c>
      <c r="F2927" s="13">
        <v>42104</v>
      </c>
      <c r="G2927" s="14">
        <v>-47200</v>
      </c>
    </row>
    <row r="2928" spans="1:7" x14ac:dyDescent="0.25">
      <c r="A2928" s="1"/>
      <c r="B2928" s="10" t="s">
        <v>5389</v>
      </c>
      <c r="C2928" s="11"/>
      <c r="D2928" s="11" t="s">
        <v>5429</v>
      </c>
      <c r="E2928" s="12" t="s">
        <v>19344</v>
      </c>
      <c r="F2928" s="13">
        <v>42104</v>
      </c>
      <c r="G2928" s="14">
        <v>-9440</v>
      </c>
    </row>
    <row r="2929" spans="1:7" x14ac:dyDescent="0.25">
      <c r="A2929" s="1"/>
      <c r="B2929" s="10" t="s">
        <v>4427</v>
      </c>
      <c r="C2929" s="11"/>
      <c r="D2929" s="11" t="s">
        <v>5430</v>
      </c>
      <c r="E2929" s="12" t="s">
        <v>19344</v>
      </c>
      <c r="F2929" s="13">
        <v>42104</v>
      </c>
      <c r="G2929" s="14">
        <v>-4720</v>
      </c>
    </row>
    <row r="2930" spans="1:7" ht="76.5" x14ac:dyDescent="0.25">
      <c r="A2930" s="1"/>
      <c r="B2930" s="10" t="s">
        <v>4271</v>
      </c>
      <c r="C2930" s="11"/>
      <c r="D2930" s="11"/>
      <c r="E2930" s="12" t="s">
        <v>5428</v>
      </c>
      <c r="F2930" s="13">
        <v>42104</v>
      </c>
      <c r="G2930" s="14">
        <v>1964144.07</v>
      </c>
    </row>
    <row r="2931" spans="1:7" x14ac:dyDescent="0.25">
      <c r="A2931" s="1"/>
      <c r="B2931" s="10" t="s">
        <v>5426</v>
      </c>
      <c r="C2931" s="11" t="s">
        <v>13540</v>
      </c>
      <c r="D2931" s="11" t="s">
        <v>5416</v>
      </c>
      <c r="E2931" s="12" t="s">
        <v>5417</v>
      </c>
      <c r="F2931" s="13">
        <v>42104</v>
      </c>
      <c r="G2931" s="14">
        <v>-20000</v>
      </c>
    </row>
    <row r="2932" spans="1:7" x14ac:dyDescent="0.25">
      <c r="A2932" s="1"/>
      <c r="B2932" s="15" t="s">
        <v>5431</v>
      </c>
      <c r="C2932" s="16"/>
      <c r="D2932" s="16" t="s">
        <v>5432</v>
      </c>
      <c r="E2932" s="18" t="s">
        <v>19344</v>
      </c>
      <c r="F2932" s="17">
        <v>42110</v>
      </c>
      <c r="G2932" s="14">
        <v>-52739.040000000001</v>
      </c>
    </row>
    <row r="2933" spans="1:7" x14ac:dyDescent="0.25">
      <c r="A2933" s="1"/>
      <c r="B2933" s="15" t="s">
        <v>4006</v>
      </c>
      <c r="C2933" s="16" t="s">
        <v>4007</v>
      </c>
      <c r="D2933" s="16" t="s">
        <v>5433</v>
      </c>
      <c r="E2933" s="18" t="s">
        <v>19344</v>
      </c>
      <c r="F2933" s="17">
        <v>42110</v>
      </c>
      <c r="G2933" s="14">
        <v>-35000</v>
      </c>
    </row>
    <row r="2934" spans="1:7" ht="25.5" x14ac:dyDescent="0.25">
      <c r="A2934" s="1"/>
      <c r="B2934" s="10" t="s">
        <v>143</v>
      </c>
      <c r="C2934" s="11" t="s">
        <v>144</v>
      </c>
      <c r="D2934" s="11" t="s">
        <v>5434</v>
      </c>
      <c r="E2934" s="12" t="s">
        <v>5435</v>
      </c>
      <c r="F2934" s="13">
        <v>42111</v>
      </c>
      <c r="G2934" s="14">
        <v>-1414328.07</v>
      </c>
    </row>
    <row r="2935" spans="1:7" ht="25.5" x14ac:dyDescent="0.25">
      <c r="A2935" s="1"/>
      <c r="B2935" s="10" t="s">
        <v>5436</v>
      </c>
      <c r="C2935" s="11"/>
      <c r="D2935" s="11" t="s">
        <v>5437</v>
      </c>
      <c r="E2935" s="12" t="s">
        <v>5438</v>
      </c>
      <c r="F2935" s="13">
        <v>42114</v>
      </c>
      <c r="G2935" s="14">
        <v>-40000</v>
      </c>
    </row>
    <row r="2936" spans="1:7" ht="25.5" x14ac:dyDescent="0.25">
      <c r="A2936" s="1"/>
      <c r="B2936" s="10" t="s">
        <v>5439</v>
      </c>
      <c r="C2936" s="11"/>
      <c r="D2936" s="11" t="s">
        <v>5440</v>
      </c>
      <c r="E2936" s="12" t="s">
        <v>5441</v>
      </c>
      <c r="F2936" s="13">
        <v>42114</v>
      </c>
      <c r="G2936" s="14">
        <v>-16800.14</v>
      </c>
    </row>
    <row r="2937" spans="1:7" x14ac:dyDescent="0.25">
      <c r="A2937" s="1"/>
      <c r="B2937" s="10" t="s">
        <v>1342</v>
      </c>
      <c r="C2937" s="11"/>
      <c r="D2937" s="11" t="s">
        <v>5442</v>
      </c>
      <c r="E2937" s="12" t="s">
        <v>16696</v>
      </c>
      <c r="F2937" s="13">
        <v>42115</v>
      </c>
      <c r="G2937" s="14">
        <v>-22538</v>
      </c>
    </row>
    <row r="2938" spans="1:7" ht="25.5" x14ac:dyDescent="0.25">
      <c r="A2938" s="1"/>
      <c r="B2938" s="10" t="s">
        <v>5443</v>
      </c>
      <c r="C2938" s="11"/>
      <c r="D2938" s="11" t="s">
        <v>5444</v>
      </c>
      <c r="E2938" s="12" t="s">
        <v>5445</v>
      </c>
      <c r="F2938" s="13">
        <v>42117</v>
      </c>
      <c r="G2938" s="14">
        <v>-50000</v>
      </c>
    </row>
    <row r="2939" spans="1:7" x14ac:dyDescent="0.25">
      <c r="A2939" s="1"/>
      <c r="B2939" s="15" t="s">
        <v>4461</v>
      </c>
      <c r="C2939" s="16" t="s">
        <v>4462</v>
      </c>
      <c r="D2939" s="16" t="s">
        <v>5446</v>
      </c>
      <c r="E2939" s="18" t="s">
        <v>17180</v>
      </c>
      <c r="F2939" s="17">
        <v>42121</v>
      </c>
      <c r="G2939" s="14">
        <v>-77277.679999999993</v>
      </c>
    </row>
    <row r="2940" spans="1:7" ht="25.5" x14ac:dyDescent="0.25">
      <c r="A2940" s="1"/>
      <c r="B2940" s="15" t="s">
        <v>5447</v>
      </c>
      <c r="C2940" s="16"/>
      <c r="D2940" s="16" t="s">
        <v>5448</v>
      </c>
      <c r="E2940" s="18" t="s">
        <v>5449</v>
      </c>
      <c r="F2940" s="17">
        <v>42122</v>
      </c>
      <c r="G2940" s="14">
        <v>-13915</v>
      </c>
    </row>
    <row r="2941" spans="1:7" x14ac:dyDescent="0.25">
      <c r="A2941" s="1"/>
      <c r="B2941" s="15" t="s">
        <v>4040</v>
      </c>
      <c r="C2941" s="16"/>
      <c r="D2941" s="16" t="s">
        <v>5453</v>
      </c>
      <c r="E2941" s="18" t="s">
        <v>19344</v>
      </c>
      <c r="F2941" s="17">
        <v>42124</v>
      </c>
      <c r="G2941" s="14">
        <v>-42239.47</v>
      </c>
    </row>
    <row r="2942" spans="1:7" ht="25.5" x14ac:dyDescent="0.25">
      <c r="A2942" s="1"/>
      <c r="B2942" s="15" t="s">
        <v>5450</v>
      </c>
      <c r="C2942" s="16"/>
      <c r="D2942" s="16" t="s">
        <v>5451</v>
      </c>
      <c r="E2942" s="18" t="s">
        <v>5452</v>
      </c>
      <c r="F2942" s="17">
        <v>42124</v>
      </c>
      <c r="G2942" s="14">
        <v>-23600</v>
      </c>
    </row>
    <row r="2943" spans="1:7" ht="25.5" x14ac:dyDescent="0.25">
      <c r="A2943" s="1"/>
      <c r="B2943" s="15" t="s">
        <v>5454</v>
      </c>
      <c r="C2943" s="16"/>
      <c r="D2943" s="16" t="s">
        <v>5455</v>
      </c>
      <c r="E2943" s="18" t="s">
        <v>16521</v>
      </c>
      <c r="F2943" s="17">
        <v>42129</v>
      </c>
      <c r="G2943" s="14">
        <v>-11800</v>
      </c>
    </row>
    <row r="2944" spans="1:7" x14ac:dyDescent="0.25">
      <c r="A2944" s="1"/>
      <c r="B2944" s="10" t="s">
        <v>5456</v>
      </c>
      <c r="C2944" s="11" t="s">
        <v>5457</v>
      </c>
      <c r="D2944" s="11" t="s">
        <v>5458</v>
      </c>
      <c r="E2944" s="12" t="s">
        <v>5459</v>
      </c>
      <c r="F2944" s="13">
        <v>42129</v>
      </c>
      <c r="G2944" s="14">
        <v>-3949700.25</v>
      </c>
    </row>
    <row r="2945" spans="1:7" ht="25.5" x14ac:dyDescent="0.25">
      <c r="A2945" s="1"/>
      <c r="B2945" s="10" t="s">
        <v>5454</v>
      </c>
      <c r="C2945" s="11"/>
      <c r="D2945" s="11" t="s">
        <v>5460</v>
      </c>
      <c r="E2945" s="12" t="s">
        <v>16521</v>
      </c>
      <c r="F2945" s="13">
        <v>42130</v>
      </c>
      <c r="G2945" s="14">
        <v>-11800</v>
      </c>
    </row>
    <row r="2946" spans="1:7" x14ac:dyDescent="0.25">
      <c r="A2946" s="1"/>
      <c r="B2946" s="10" t="s">
        <v>5461</v>
      </c>
      <c r="C2946" s="11"/>
      <c r="D2946" s="11" t="s">
        <v>5462</v>
      </c>
      <c r="E2946" s="12" t="s">
        <v>5463</v>
      </c>
      <c r="F2946" s="13">
        <v>42130</v>
      </c>
      <c r="G2946" s="14">
        <v>-28000</v>
      </c>
    </row>
    <row r="2947" spans="1:7" x14ac:dyDescent="0.25">
      <c r="A2947" s="1"/>
      <c r="B2947" s="10" t="s">
        <v>5464</v>
      </c>
      <c r="C2947" s="11"/>
      <c r="D2947" s="11" t="s">
        <v>5462</v>
      </c>
      <c r="E2947" s="12" t="s">
        <v>5463</v>
      </c>
      <c r="F2947" s="13">
        <v>42130</v>
      </c>
      <c r="G2947" s="14">
        <v>-14000</v>
      </c>
    </row>
    <row r="2948" spans="1:7" ht="25.5" x14ac:dyDescent="0.25">
      <c r="A2948" s="1"/>
      <c r="B2948" s="10" t="s">
        <v>5465</v>
      </c>
      <c r="C2948" s="11"/>
      <c r="D2948" s="11" t="s">
        <v>5466</v>
      </c>
      <c r="E2948" s="12" t="s">
        <v>19738</v>
      </c>
      <c r="F2948" s="13">
        <v>42130</v>
      </c>
      <c r="G2948" s="14">
        <v>-94400</v>
      </c>
    </row>
    <row r="2949" spans="1:7" ht="25.5" x14ac:dyDescent="0.25">
      <c r="A2949" s="1"/>
      <c r="B2949" s="10" t="s">
        <v>4083</v>
      </c>
      <c r="C2949" s="11" t="s">
        <v>4084</v>
      </c>
      <c r="D2949" s="11" t="s">
        <v>5467</v>
      </c>
      <c r="E2949" s="12" t="s">
        <v>5468</v>
      </c>
      <c r="F2949" s="13">
        <v>42130</v>
      </c>
      <c r="G2949" s="14">
        <v>-8500</v>
      </c>
    </row>
    <row r="2950" spans="1:7" ht="25.5" x14ac:dyDescent="0.25">
      <c r="A2950" s="1"/>
      <c r="B2950" s="15" t="s">
        <v>1466</v>
      </c>
      <c r="C2950" s="16" t="s">
        <v>1467</v>
      </c>
      <c r="D2950" s="16" t="s">
        <v>5469</v>
      </c>
      <c r="E2950" s="18" t="s">
        <v>18789</v>
      </c>
      <c r="F2950" s="17">
        <v>42132</v>
      </c>
      <c r="G2950" s="14">
        <v>-149122.5</v>
      </c>
    </row>
    <row r="2951" spans="1:7" x14ac:dyDescent="0.25">
      <c r="A2951" s="1"/>
      <c r="B2951" s="10" t="s">
        <v>1382</v>
      </c>
      <c r="C2951" s="11"/>
      <c r="D2951" s="11" t="s">
        <v>5470</v>
      </c>
      <c r="E2951" s="12" t="s">
        <v>5471</v>
      </c>
      <c r="F2951" s="13">
        <v>42135</v>
      </c>
      <c r="G2951" s="14">
        <v>-5000</v>
      </c>
    </row>
    <row r="2952" spans="1:7" x14ac:dyDescent="0.25">
      <c r="A2952" s="1"/>
      <c r="B2952" s="10" t="s">
        <v>5475</v>
      </c>
      <c r="C2952" s="11"/>
      <c r="D2952" s="11" t="s">
        <v>5476</v>
      </c>
      <c r="E2952" s="12" t="s">
        <v>5477</v>
      </c>
      <c r="F2952" s="13">
        <v>42137</v>
      </c>
      <c r="G2952" s="14">
        <v>-40600</v>
      </c>
    </row>
    <row r="2953" spans="1:7" x14ac:dyDescent="0.25">
      <c r="A2953" s="1"/>
      <c r="B2953" s="10" t="s">
        <v>5475</v>
      </c>
      <c r="C2953" s="11"/>
      <c r="D2953" s="11" t="s">
        <v>5478</v>
      </c>
      <c r="E2953" s="12" t="s">
        <v>5479</v>
      </c>
      <c r="F2953" s="13">
        <v>42137</v>
      </c>
      <c r="G2953" s="14">
        <v>-40600</v>
      </c>
    </row>
    <row r="2954" spans="1:7" x14ac:dyDescent="0.25">
      <c r="A2954" s="1"/>
      <c r="B2954" s="10" t="s">
        <v>5472</v>
      </c>
      <c r="C2954" s="11" t="s">
        <v>5473</v>
      </c>
      <c r="D2954" s="11" t="s">
        <v>5474</v>
      </c>
      <c r="E2954" s="12" t="s">
        <v>17796</v>
      </c>
      <c r="F2954" s="13">
        <v>42137</v>
      </c>
      <c r="G2954" s="14">
        <v>-35765.61</v>
      </c>
    </row>
    <row r="2955" spans="1:7" x14ac:dyDescent="0.25">
      <c r="A2955" s="1"/>
      <c r="B2955" s="10" t="s">
        <v>5480</v>
      </c>
      <c r="C2955" s="11"/>
      <c r="D2955" s="11" t="s">
        <v>5481</v>
      </c>
      <c r="E2955" s="12" t="s">
        <v>5482</v>
      </c>
      <c r="F2955" s="13">
        <v>42142</v>
      </c>
      <c r="G2955" s="14">
        <v>-25943.47</v>
      </c>
    </row>
    <row r="2956" spans="1:7" x14ac:dyDescent="0.25">
      <c r="A2956" s="1"/>
      <c r="B2956" s="10" t="s">
        <v>5485</v>
      </c>
      <c r="C2956" s="11"/>
      <c r="D2956" s="11" t="s">
        <v>5486</v>
      </c>
      <c r="E2956" s="12" t="s">
        <v>19490</v>
      </c>
      <c r="F2956" s="13">
        <v>42142</v>
      </c>
      <c r="G2956" s="14">
        <v>-810000</v>
      </c>
    </row>
    <row r="2957" spans="1:7" x14ac:dyDescent="0.25">
      <c r="A2957" s="1"/>
      <c r="B2957" s="10" t="s">
        <v>2447</v>
      </c>
      <c r="C2957" s="11"/>
      <c r="D2957" s="11" t="s">
        <v>5484</v>
      </c>
      <c r="E2957" s="12" t="s">
        <v>19309</v>
      </c>
      <c r="F2957" s="13">
        <v>42142</v>
      </c>
      <c r="G2957" s="14">
        <v>-118000</v>
      </c>
    </row>
    <row r="2958" spans="1:7" ht="25.5" x14ac:dyDescent="0.25">
      <c r="A2958" s="1"/>
      <c r="B2958" s="10" t="s">
        <v>5490</v>
      </c>
      <c r="C2958" s="11"/>
      <c r="D2958" s="11" t="s">
        <v>5488</v>
      </c>
      <c r="E2958" s="12" t="s">
        <v>5489</v>
      </c>
      <c r="F2958" s="13">
        <v>42143</v>
      </c>
      <c r="G2958" s="14">
        <v>-85000</v>
      </c>
    </row>
    <row r="2959" spans="1:7" ht="25.5" x14ac:dyDescent="0.25">
      <c r="A2959" s="1"/>
      <c r="B2959" s="10" t="s">
        <v>5487</v>
      </c>
      <c r="C2959" s="11"/>
      <c r="D2959" s="11" t="s">
        <v>5488</v>
      </c>
      <c r="E2959" s="12" t="s">
        <v>5489</v>
      </c>
      <c r="F2959" s="13">
        <v>42143</v>
      </c>
      <c r="G2959" s="14">
        <v>-85000</v>
      </c>
    </row>
    <row r="2960" spans="1:7" x14ac:dyDescent="0.25">
      <c r="A2960" s="1"/>
      <c r="B2960" s="10" t="s">
        <v>3177</v>
      </c>
      <c r="C2960" s="11" t="s">
        <v>3178</v>
      </c>
      <c r="D2960" s="11" t="s">
        <v>5491</v>
      </c>
      <c r="E2960" s="12" t="s">
        <v>18127</v>
      </c>
      <c r="F2960" s="13">
        <v>42144</v>
      </c>
      <c r="G2960" s="14">
        <v>-51641</v>
      </c>
    </row>
    <row r="2961" spans="1:7" ht="25.5" x14ac:dyDescent="0.25">
      <c r="A2961" s="1"/>
      <c r="B2961" s="10" t="s">
        <v>4542</v>
      </c>
      <c r="C2961" s="11"/>
      <c r="D2961" s="11" t="s">
        <v>5492</v>
      </c>
      <c r="E2961" s="12" t="s">
        <v>5493</v>
      </c>
      <c r="F2961" s="13">
        <v>42145</v>
      </c>
      <c r="G2961" s="14">
        <v>-29276</v>
      </c>
    </row>
    <row r="2962" spans="1:7" ht="25.5" x14ac:dyDescent="0.25">
      <c r="A2962" s="1"/>
      <c r="B2962" s="10" t="s">
        <v>5494</v>
      </c>
      <c r="C2962" s="11"/>
      <c r="D2962" s="11" t="s">
        <v>5495</v>
      </c>
      <c r="E2962" s="12" t="s">
        <v>5496</v>
      </c>
      <c r="F2962" s="13">
        <v>42146</v>
      </c>
      <c r="G2962" s="14">
        <v>-19155.91</v>
      </c>
    </row>
    <row r="2963" spans="1:7" x14ac:dyDescent="0.25">
      <c r="A2963" s="1"/>
      <c r="B2963" s="10" t="s">
        <v>5431</v>
      </c>
      <c r="C2963" s="11"/>
      <c r="D2963" s="11" t="s">
        <v>5497</v>
      </c>
      <c r="E2963" s="12" t="s">
        <v>19429</v>
      </c>
      <c r="F2963" s="13">
        <v>42146</v>
      </c>
      <c r="G2963" s="14">
        <v>-52821.05</v>
      </c>
    </row>
    <row r="2964" spans="1:7" x14ac:dyDescent="0.25">
      <c r="A2964" s="1"/>
      <c r="B2964" s="10" t="s">
        <v>19095</v>
      </c>
      <c r="C2964" s="11" t="s">
        <v>19094</v>
      </c>
      <c r="D2964" s="11" t="s">
        <v>19097</v>
      </c>
      <c r="E2964" s="12"/>
      <c r="F2964" s="13">
        <v>42149</v>
      </c>
      <c r="G2964" s="14">
        <v>-60000</v>
      </c>
    </row>
    <row r="2965" spans="1:7" ht="25.5" x14ac:dyDescent="0.25">
      <c r="A2965" s="1"/>
      <c r="B2965" s="10" t="s">
        <v>5498</v>
      </c>
      <c r="C2965" s="11"/>
      <c r="D2965" s="11" t="s">
        <v>5499</v>
      </c>
      <c r="E2965" s="12" t="s">
        <v>5500</v>
      </c>
      <c r="F2965" s="13">
        <v>42150</v>
      </c>
      <c r="G2965" s="14">
        <v>-14000</v>
      </c>
    </row>
    <row r="2966" spans="1:7" x14ac:dyDescent="0.25">
      <c r="A2966" s="1"/>
      <c r="B2966" s="10" t="s">
        <v>1621</v>
      </c>
      <c r="C2966" s="11" t="s">
        <v>1622</v>
      </c>
      <c r="D2966" s="11" t="s">
        <v>5501</v>
      </c>
      <c r="E2966" s="12" t="s">
        <v>17238</v>
      </c>
      <c r="F2966" s="13">
        <v>42151</v>
      </c>
      <c r="G2966" s="14">
        <v>-1118207.6200000001</v>
      </c>
    </row>
    <row r="2967" spans="1:7" x14ac:dyDescent="0.25">
      <c r="A2967" s="1"/>
      <c r="B2967" s="10" t="s">
        <v>1621</v>
      </c>
      <c r="C2967" s="11" t="s">
        <v>1622</v>
      </c>
      <c r="D2967" s="11" t="s">
        <v>5502</v>
      </c>
      <c r="E2967" s="12" t="s">
        <v>17238</v>
      </c>
      <c r="F2967" s="13">
        <v>42151</v>
      </c>
      <c r="G2967" s="14">
        <v>-944737.5</v>
      </c>
    </row>
    <row r="2968" spans="1:7" x14ac:dyDescent="0.25">
      <c r="A2968" s="1"/>
      <c r="B2968" s="10" t="s">
        <v>1621</v>
      </c>
      <c r="C2968" s="11" t="s">
        <v>1622</v>
      </c>
      <c r="D2968" s="11" t="s">
        <v>5503</v>
      </c>
      <c r="E2968" s="12" t="s">
        <v>17238</v>
      </c>
      <c r="F2968" s="13">
        <v>42151</v>
      </c>
      <c r="G2968" s="14">
        <v>-842943.3</v>
      </c>
    </row>
    <row r="2969" spans="1:7" x14ac:dyDescent="0.25">
      <c r="A2969" s="1"/>
      <c r="B2969" s="15" t="s">
        <v>1621</v>
      </c>
      <c r="C2969" s="16" t="s">
        <v>1622</v>
      </c>
      <c r="D2969" s="16" t="s">
        <v>5504</v>
      </c>
      <c r="E2969" s="18" t="s">
        <v>17239</v>
      </c>
      <c r="F2969" s="17">
        <v>42152</v>
      </c>
      <c r="G2969" s="14">
        <v>-442554.55</v>
      </c>
    </row>
    <row r="2970" spans="1:7" x14ac:dyDescent="0.25">
      <c r="A2970" s="1"/>
      <c r="B2970" s="10" t="s">
        <v>5509</v>
      </c>
      <c r="C2970" s="11"/>
      <c r="D2970" s="11" t="s">
        <v>5510</v>
      </c>
      <c r="E2970" s="12" t="s">
        <v>19429</v>
      </c>
      <c r="F2970" s="13">
        <v>42153</v>
      </c>
      <c r="G2970" s="14">
        <v>-49985.46</v>
      </c>
    </row>
    <row r="2971" spans="1:7" x14ac:dyDescent="0.25">
      <c r="A2971" s="1"/>
      <c r="B2971" s="15" t="s">
        <v>5506</v>
      </c>
      <c r="C2971" s="16"/>
      <c r="D2971" s="16" t="s">
        <v>5507</v>
      </c>
      <c r="E2971" s="18" t="s">
        <v>19654</v>
      </c>
      <c r="F2971" s="17">
        <v>42153</v>
      </c>
      <c r="G2971" s="14">
        <v>-46498.1</v>
      </c>
    </row>
    <row r="2972" spans="1:7" x14ac:dyDescent="0.25">
      <c r="A2972" s="1"/>
      <c r="B2972" s="10" t="s">
        <v>4147</v>
      </c>
      <c r="C2972" s="11" t="s">
        <v>4148</v>
      </c>
      <c r="D2972" s="11" t="s">
        <v>5505</v>
      </c>
      <c r="E2972" s="12" t="s">
        <v>19211</v>
      </c>
      <c r="F2972" s="13">
        <v>42153</v>
      </c>
      <c r="G2972" s="14">
        <v>-1185066</v>
      </c>
    </row>
    <row r="2973" spans="1:7" x14ac:dyDescent="0.25">
      <c r="A2973" s="1"/>
      <c r="B2973" s="10" t="s">
        <v>4006</v>
      </c>
      <c r="C2973" s="11" t="s">
        <v>4007</v>
      </c>
      <c r="D2973" s="11" t="s">
        <v>5511</v>
      </c>
      <c r="E2973" s="12" t="s">
        <v>19429</v>
      </c>
      <c r="F2973" s="13">
        <v>42153</v>
      </c>
      <c r="G2973" s="14">
        <v>-35000</v>
      </c>
    </row>
    <row r="2974" spans="1:7" x14ac:dyDescent="0.25">
      <c r="A2974" s="1"/>
      <c r="B2974" s="15" t="s">
        <v>399</v>
      </c>
      <c r="C2974" s="16"/>
      <c r="D2974" s="16" t="s">
        <v>5513</v>
      </c>
      <c r="E2974" s="18" t="s">
        <v>19429</v>
      </c>
      <c r="F2974" s="17">
        <v>42156</v>
      </c>
      <c r="G2974" s="14">
        <v>-15340</v>
      </c>
    </row>
    <row r="2975" spans="1:7" x14ac:dyDescent="0.25">
      <c r="A2975" s="1"/>
      <c r="B2975" s="10" t="s">
        <v>4427</v>
      </c>
      <c r="C2975" s="11"/>
      <c r="D2975" s="11" t="s">
        <v>5514</v>
      </c>
      <c r="E2975" s="12" t="s">
        <v>19429</v>
      </c>
      <c r="F2975" s="13">
        <v>42156</v>
      </c>
      <c r="G2975" s="14">
        <v>-4720</v>
      </c>
    </row>
    <row r="2976" spans="1:7" x14ac:dyDescent="0.25">
      <c r="A2976" s="1"/>
      <c r="B2976" s="10" t="s">
        <v>4033</v>
      </c>
      <c r="C2976" s="11" t="s">
        <v>4034</v>
      </c>
      <c r="D2976" s="11" t="s">
        <v>5512</v>
      </c>
      <c r="E2976" s="12" t="s">
        <v>17999</v>
      </c>
      <c r="F2976" s="13">
        <v>42156</v>
      </c>
      <c r="G2976" s="14">
        <v>-88500</v>
      </c>
    </row>
    <row r="2977" spans="1:7" x14ac:dyDescent="0.25">
      <c r="A2977" s="1"/>
      <c r="B2977" s="10" t="s">
        <v>5389</v>
      </c>
      <c r="C2977" s="11"/>
      <c r="D2977" s="11" t="s">
        <v>5515</v>
      </c>
      <c r="E2977" s="12" t="s">
        <v>19429</v>
      </c>
      <c r="F2977" s="13">
        <v>42157</v>
      </c>
      <c r="G2977" s="14">
        <v>-9440</v>
      </c>
    </row>
    <row r="2978" spans="1:7" x14ac:dyDescent="0.25">
      <c r="A2978" s="1"/>
      <c r="B2978" s="10" t="s">
        <v>5516</v>
      </c>
      <c r="C2978" s="11"/>
      <c r="D2978" s="11" t="s">
        <v>5517</v>
      </c>
      <c r="E2978" s="12" t="s">
        <v>19429</v>
      </c>
      <c r="F2978" s="13">
        <v>42157</v>
      </c>
      <c r="G2978" s="14">
        <v>-9440</v>
      </c>
    </row>
    <row r="2979" spans="1:7" ht="25.5" x14ac:dyDescent="0.25">
      <c r="A2979" s="1"/>
      <c r="B2979" s="15" t="s">
        <v>5518</v>
      </c>
      <c r="C2979" s="16" t="s">
        <v>5519</v>
      </c>
      <c r="D2979" s="16" t="s">
        <v>5520</v>
      </c>
      <c r="E2979" s="18" t="s">
        <v>5521</v>
      </c>
      <c r="F2979" s="17">
        <v>42158</v>
      </c>
      <c r="G2979" s="14">
        <v>-1289106.31</v>
      </c>
    </row>
    <row r="2980" spans="1:7" ht="25.5" x14ac:dyDescent="0.25">
      <c r="A2980" s="1"/>
      <c r="B2980" s="10" t="s">
        <v>5522</v>
      </c>
      <c r="C2980" s="11"/>
      <c r="D2980" s="11" t="s">
        <v>5523</v>
      </c>
      <c r="E2980" s="12" t="s">
        <v>5524</v>
      </c>
      <c r="F2980" s="13">
        <v>42164</v>
      </c>
      <c r="G2980" s="14">
        <v>-35400</v>
      </c>
    </row>
    <row r="2981" spans="1:7" ht="25.5" x14ac:dyDescent="0.25">
      <c r="A2981" s="1"/>
      <c r="B2981" s="15" t="s">
        <v>3837</v>
      </c>
      <c r="C2981" s="16"/>
      <c r="D2981" s="16" t="s">
        <v>5527</v>
      </c>
      <c r="E2981" s="18" t="s">
        <v>5528</v>
      </c>
      <c r="F2981" s="17">
        <v>42166</v>
      </c>
      <c r="G2981" s="14">
        <v>-95040</v>
      </c>
    </row>
    <row r="2982" spans="1:7" ht="25.5" x14ac:dyDescent="0.25">
      <c r="A2982" s="1"/>
      <c r="B2982" s="10" t="s">
        <v>219</v>
      </c>
      <c r="C2982" s="11"/>
      <c r="D2982" s="11" t="s">
        <v>5525</v>
      </c>
      <c r="E2982" s="12" t="s">
        <v>5526</v>
      </c>
      <c r="F2982" s="13">
        <v>42166</v>
      </c>
      <c r="G2982" s="14">
        <v>-8000</v>
      </c>
    </row>
    <row r="2983" spans="1:7" ht="25.5" x14ac:dyDescent="0.25">
      <c r="A2983" s="1"/>
      <c r="B2983" s="10" t="s">
        <v>2099</v>
      </c>
      <c r="C2983" s="11"/>
      <c r="D2983" s="11" t="s">
        <v>5525</v>
      </c>
      <c r="E2983" s="12" t="s">
        <v>5526</v>
      </c>
      <c r="F2983" s="13">
        <v>42166</v>
      </c>
      <c r="G2983" s="14">
        <v>-8000</v>
      </c>
    </row>
    <row r="2984" spans="1:7" ht="25.5" x14ac:dyDescent="0.25">
      <c r="A2984" s="1"/>
      <c r="B2984" s="10" t="s">
        <v>5529</v>
      </c>
      <c r="C2984" s="11"/>
      <c r="D2984" s="11" t="s">
        <v>5530</v>
      </c>
      <c r="E2984" s="12" t="s">
        <v>5531</v>
      </c>
      <c r="F2984" s="13">
        <v>42166</v>
      </c>
      <c r="G2984" s="14">
        <v>-141600</v>
      </c>
    </row>
    <row r="2985" spans="1:7" x14ac:dyDescent="0.25">
      <c r="A2985" s="1"/>
      <c r="B2985" s="10" t="s">
        <v>1342</v>
      </c>
      <c r="C2985" s="11"/>
      <c r="D2985" s="11" t="s">
        <v>5532</v>
      </c>
      <c r="E2985" s="12" t="s">
        <v>16697</v>
      </c>
      <c r="F2985" s="13">
        <v>42167</v>
      </c>
      <c r="G2985" s="14">
        <v>-50893.4</v>
      </c>
    </row>
    <row r="2986" spans="1:7" x14ac:dyDescent="0.25">
      <c r="A2986" s="1"/>
      <c r="B2986" s="10" t="s">
        <v>5533</v>
      </c>
      <c r="C2986" s="11"/>
      <c r="D2986" s="11" t="s">
        <v>2784</v>
      </c>
      <c r="E2986" s="12" t="s">
        <v>19429</v>
      </c>
      <c r="F2986" s="13">
        <v>42167</v>
      </c>
      <c r="G2986" s="14">
        <v>-312700</v>
      </c>
    </row>
    <row r="2987" spans="1:7" x14ac:dyDescent="0.25">
      <c r="A2987" s="1"/>
      <c r="B2987" s="10" t="s">
        <v>4006</v>
      </c>
      <c r="C2987" s="11" t="s">
        <v>4007</v>
      </c>
      <c r="D2987" s="11" t="s">
        <v>5535</v>
      </c>
      <c r="E2987" s="12" t="s">
        <v>19538</v>
      </c>
      <c r="F2987" s="13">
        <v>42171</v>
      </c>
      <c r="G2987" s="14">
        <v>-35000</v>
      </c>
    </row>
    <row r="2988" spans="1:7" ht="25.5" x14ac:dyDescent="0.25">
      <c r="A2988" s="1"/>
      <c r="B2988" s="10" t="s">
        <v>5536</v>
      </c>
      <c r="C2988" s="11"/>
      <c r="D2988" s="11" t="s">
        <v>5537</v>
      </c>
      <c r="E2988" s="12" t="s">
        <v>5538</v>
      </c>
      <c r="F2988" s="13">
        <v>42172</v>
      </c>
      <c r="G2988" s="14">
        <v>-59000</v>
      </c>
    </row>
    <row r="2989" spans="1:7" x14ac:dyDescent="0.25">
      <c r="A2989" s="1"/>
      <c r="B2989" s="10" t="s">
        <v>5539</v>
      </c>
      <c r="C2989" s="11"/>
      <c r="D2989" s="11" t="s">
        <v>5540</v>
      </c>
      <c r="E2989" s="12" t="s">
        <v>19397</v>
      </c>
      <c r="F2989" s="13">
        <v>42173</v>
      </c>
      <c r="G2989" s="14">
        <v>-123900</v>
      </c>
    </row>
    <row r="2990" spans="1:7" x14ac:dyDescent="0.25">
      <c r="A2990" s="1"/>
      <c r="B2990" s="10" t="s">
        <v>5389</v>
      </c>
      <c r="C2990" s="11"/>
      <c r="D2990" s="11" t="s">
        <v>5541</v>
      </c>
      <c r="E2990" s="12" t="s">
        <v>19397</v>
      </c>
      <c r="F2990" s="13">
        <v>42173</v>
      </c>
      <c r="G2990" s="14">
        <v>-9440</v>
      </c>
    </row>
    <row r="2991" spans="1:7" x14ac:dyDescent="0.25">
      <c r="A2991" s="1"/>
      <c r="B2991" s="10" t="s">
        <v>5542</v>
      </c>
      <c r="C2991" s="11"/>
      <c r="D2991" s="11" t="s">
        <v>2784</v>
      </c>
      <c r="E2991" s="12" t="s">
        <v>19881</v>
      </c>
      <c r="F2991" s="13">
        <v>42174</v>
      </c>
      <c r="G2991" s="14">
        <v>-707980.55</v>
      </c>
    </row>
    <row r="2992" spans="1:7" x14ac:dyDescent="0.25">
      <c r="A2992" s="1"/>
      <c r="B2992" s="10" t="s">
        <v>5542</v>
      </c>
      <c r="C2992" s="11"/>
      <c r="D2992" s="11" t="s">
        <v>2784</v>
      </c>
      <c r="E2992" s="12" t="s">
        <v>5543</v>
      </c>
      <c r="F2992" s="13">
        <v>42174</v>
      </c>
      <c r="G2992" s="14">
        <v>331413.09999999998</v>
      </c>
    </row>
    <row r="2993" spans="1:7" x14ac:dyDescent="0.25">
      <c r="A2993" s="1"/>
      <c r="B2993" s="10" t="s">
        <v>5544</v>
      </c>
      <c r="C2993" s="11"/>
      <c r="D2993" s="11" t="s">
        <v>5545</v>
      </c>
      <c r="E2993" s="12" t="s">
        <v>19397</v>
      </c>
      <c r="F2993" s="13">
        <v>42177</v>
      </c>
      <c r="G2993" s="14">
        <v>-29500</v>
      </c>
    </row>
    <row r="2994" spans="1:7" x14ac:dyDescent="0.25">
      <c r="A2994" s="1"/>
      <c r="B2994" s="10" t="s">
        <v>644</v>
      </c>
      <c r="C2994" s="11" t="s">
        <v>645</v>
      </c>
      <c r="D2994" s="11" t="s">
        <v>4368</v>
      </c>
      <c r="E2994" s="12" t="s">
        <v>17275</v>
      </c>
      <c r="F2994" s="13">
        <v>42177</v>
      </c>
      <c r="G2994" s="14">
        <v>-7394180</v>
      </c>
    </row>
    <row r="2995" spans="1:7" ht="25.5" x14ac:dyDescent="0.25">
      <c r="A2995" s="1"/>
      <c r="B2995" s="10" t="s">
        <v>5548</v>
      </c>
      <c r="C2995" s="11"/>
      <c r="D2995" s="11" t="s">
        <v>5552</v>
      </c>
      <c r="E2995" s="12" t="s">
        <v>5553</v>
      </c>
      <c r="F2995" s="13">
        <v>42178</v>
      </c>
      <c r="G2995" s="14">
        <v>-8263.0400000000009</v>
      </c>
    </row>
    <row r="2996" spans="1:7" ht="25.5" x14ac:dyDescent="0.25">
      <c r="A2996" s="1"/>
      <c r="B2996" s="10" t="s">
        <v>5548</v>
      </c>
      <c r="C2996" s="11"/>
      <c r="D2996" s="11" t="s">
        <v>5551</v>
      </c>
      <c r="E2996" s="12" t="s">
        <v>5550</v>
      </c>
      <c r="F2996" s="13">
        <v>42178</v>
      </c>
      <c r="G2996" s="14">
        <v>-2250</v>
      </c>
    </row>
    <row r="2997" spans="1:7" ht="25.5" x14ac:dyDescent="0.25">
      <c r="A2997" s="1"/>
      <c r="B2997" s="15" t="s">
        <v>5548</v>
      </c>
      <c r="C2997" s="16"/>
      <c r="D2997" s="16" t="s">
        <v>5549</v>
      </c>
      <c r="E2997" s="18" t="s">
        <v>5550</v>
      </c>
      <c r="F2997" s="17">
        <v>42178</v>
      </c>
      <c r="G2997" s="14">
        <v>-1350</v>
      </c>
    </row>
    <row r="2998" spans="1:7" x14ac:dyDescent="0.25">
      <c r="A2998" s="1"/>
      <c r="B2998" s="10" t="s">
        <v>5554</v>
      </c>
      <c r="C2998" s="11"/>
      <c r="D2998" s="11" t="s">
        <v>5555</v>
      </c>
      <c r="E2998" s="12" t="s">
        <v>19538</v>
      </c>
      <c r="F2998" s="13">
        <v>42178</v>
      </c>
      <c r="G2998" s="14">
        <v>-88500</v>
      </c>
    </row>
    <row r="2999" spans="1:7" ht="25.5" x14ac:dyDescent="0.25">
      <c r="A2999" s="1"/>
      <c r="B2999" s="15" t="s">
        <v>1427</v>
      </c>
      <c r="C2999" s="16" t="s">
        <v>1428</v>
      </c>
      <c r="D2999" s="16" t="s">
        <v>5547</v>
      </c>
      <c r="E2999" s="18" t="s">
        <v>18794</v>
      </c>
      <c r="F2999" s="17">
        <v>42178</v>
      </c>
      <c r="G2999" s="14">
        <v>-120220</v>
      </c>
    </row>
    <row r="3000" spans="1:7" x14ac:dyDescent="0.25">
      <c r="A3000" s="1"/>
      <c r="B3000" s="15" t="s">
        <v>3177</v>
      </c>
      <c r="C3000" s="16" t="s">
        <v>3178</v>
      </c>
      <c r="D3000" s="16" t="s">
        <v>5546</v>
      </c>
      <c r="E3000" s="18" t="s">
        <v>16699</v>
      </c>
      <c r="F3000" s="17">
        <v>42178</v>
      </c>
      <c r="G3000" s="14">
        <v>-88028</v>
      </c>
    </row>
    <row r="3001" spans="1:7" x14ac:dyDescent="0.25">
      <c r="A3001" s="1"/>
      <c r="B3001" s="10" t="s">
        <v>5560</v>
      </c>
      <c r="C3001" s="11" t="s">
        <v>5561</v>
      </c>
      <c r="D3001" s="11" t="s">
        <v>5562</v>
      </c>
      <c r="E3001" s="12" t="s">
        <v>5563</v>
      </c>
      <c r="F3001" s="13">
        <v>42178</v>
      </c>
      <c r="G3001" s="14">
        <v>-3107944.73</v>
      </c>
    </row>
    <row r="3002" spans="1:7" ht="25.5" x14ac:dyDescent="0.25">
      <c r="A3002" s="1"/>
      <c r="B3002" s="10" t="s">
        <v>2949</v>
      </c>
      <c r="C3002" s="11" t="s">
        <v>2950</v>
      </c>
      <c r="D3002" s="11" t="s">
        <v>5556</v>
      </c>
      <c r="E3002" s="12" t="s">
        <v>5557</v>
      </c>
      <c r="F3002" s="13">
        <v>42178</v>
      </c>
      <c r="G3002" s="14">
        <v>-59000</v>
      </c>
    </row>
    <row r="3003" spans="1:7" ht="25.5" x14ac:dyDescent="0.25">
      <c r="A3003" s="1"/>
      <c r="B3003" s="15" t="s">
        <v>2949</v>
      </c>
      <c r="C3003" s="16" t="s">
        <v>2950</v>
      </c>
      <c r="D3003" s="16" t="s">
        <v>5558</v>
      </c>
      <c r="E3003" s="18" t="s">
        <v>5559</v>
      </c>
      <c r="F3003" s="17">
        <v>42178</v>
      </c>
      <c r="G3003" s="14">
        <v>-59000</v>
      </c>
    </row>
    <row r="3004" spans="1:7" x14ac:dyDescent="0.25">
      <c r="A3004" s="1"/>
      <c r="B3004" s="15" t="s">
        <v>5567</v>
      </c>
      <c r="C3004" s="16"/>
      <c r="D3004" s="16" t="s">
        <v>5568</v>
      </c>
      <c r="E3004" s="18" t="s">
        <v>19902</v>
      </c>
      <c r="F3004" s="17">
        <v>42179</v>
      </c>
      <c r="G3004" s="14">
        <v>-924443.8</v>
      </c>
    </row>
    <row r="3005" spans="1:7" x14ac:dyDescent="0.25">
      <c r="A3005" s="1"/>
      <c r="B3005" s="15" t="s">
        <v>5564</v>
      </c>
      <c r="C3005" s="16" t="s">
        <v>5565</v>
      </c>
      <c r="D3005" s="16" t="s">
        <v>5566</v>
      </c>
      <c r="E3005" s="18" t="s">
        <v>17123</v>
      </c>
      <c r="F3005" s="17">
        <v>42179</v>
      </c>
      <c r="G3005" s="14">
        <v>-584313.57999999996</v>
      </c>
    </row>
    <row r="3006" spans="1:7" x14ac:dyDescent="0.25">
      <c r="A3006" s="1"/>
      <c r="B3006" s="10" t="s">
        <v>18926</v>
      </c>
      <c r="C3006" s="11"/>
      <c r="D3006" s="11" t="s">
        <v>18928</v>
      </c>
      <c r="E3006" s="12" t="s">
        <v>18929</v>
      </c>
      <c r="F3006" s="13">
        <v>42180</v>
      </c>
      <c r="G3006" s="14">
        <v>-120000</v>
      </c>
    </row>
    <row r="3007" spans="1:7" ht="25.5" x14ac:dyDescent="0.25">
      <c r="A3007" s="1"/>
      <c r="B3007" s="10" t="s">
        <v>5569</v>
      </c>
      <c r="C3007" s="11"/>
      <c r="D3007" s="11" t="s">
        <v>5570</v>
      </c>
      <c r="E3007" s="12" t="s">
        <v>19488</v>
      </c>
      <c r="F3007" s="13">
        <v>42180</v>
      </c>
      <c r="G3007" s="14">
        <v>-82600</v>
      </c>
    </row>
    <row r="3008" spans="1:7" x14ac:dyDescent="0.25">
      <c r="A3008" s="1"/>
      <c r="B3008" s="10" t="s">
        <v>5415</v>
      </c>
      <c r="C3008" s="11"/>
      <c r="D3008" s="11" t="s">
        <v>5574</v>
      </c>
      <c r="E3008" s="12" t="s">
        <v>5575</v>
      </c>
      <c r="F3008" s="13">
        <v>42181</v>
      </c>
      <c r="G3008" s="14">
        <v>-15000</v>
      </c>
    </row>
    <row r="3009" spans="1:7" x14ac:dyDescent="0.25">
      <c r="A3009" s="1"/>
      <c r="B3009" s="10" t="s">
        <v>5576</v>
      </c>
      <c r="C3009" s="11"/>
      <c r="D3009" s="11" t="s">
        <v>5574</v>
      </c>
      <c r="E3009" s="12" t="s">
        <v>5575</v>
      </c>
      <c r="F3009" s="13">
        <v>42181</v>
      </c>
      <c r="G3009" s="14">
        <v>-15000</v>
      </c>
    </row>
    <row r="3010" spans="1:7" x14ac:dyDescent="0.25">
      <c r="A3010" s="1"/>
      <c r="B3010" s="10" t="s">
        <v>5422</v>
      </c>
      <c r="C3010" s="11"/>
      <c r="D3010" s="16" t="s">
        <v>5574</v>
      </c>
      <c r="E3010" s="12" t="s">
        <v>5575</v>
      </c>
      <c r="F3010" s="13">
        <v>42181</v>
      </c>
      <c r="G3010" s="14">
        <v>-15000</v>
      </c>
    </row>
    <row r="3011" spans="1:7" x14ac:dyDescent="0.25">
      <c r="A3011" s="1"/>
      <c r="B3011" s="10" t="s">
        <v>5571</v>
      </c>
      <c r="C3011" s="11"/>
      <c r="D3011" s="11" t="s">
        <v>5572</v>
      </c>
      <c r="E3011" s="12" t="s">
        <v>5573</v>
      </c>
      <c r="F3011" s="13">
        <v>42181</v>
      </c>
      <c r="G3011" s="14">
        <v>-14000</v>
      </c>
    </row>
    <row r="3012" spans="1:7" x14ac:dyDescent="0.25">
      <c r="A3012" s="1"/>
      <c r="B3012" s="15" t="s">
        <v>5577</v>
      </c>
      <c r="C3012" s="16"/>
      <c r="D3012" s="16" t="s">
        <v>5572</v>
      </c>
      <c r="E3012" s="18" t="s">
        <v>5573</v>
      </c>
      <c r="F3012" s="17">
        <v>42181</v>
      </c>
      <c r="G3012" s="14">
        <v>-14000</v>
      </c>
    </row>
    <row r="3013" spans="1:7" x14ac:dyDescent="0.25">
      <c r="A3013" s="1"/>
      <c r="B3013" s="15" t="s">
        <v>5578</v>
      </c>
      <c r="C3013" s="16"/>
      <c r="D3013" s="16" t="s">
        <v>5579</v>
      </c>
      <c r="E3013" s="18" t="s">
        <v>19671</v>
      </c>
      <c r="F3013" s="17">
        <v>42181</v>
      </c>
      <c r="G3013" s="14">
        <v>-254880</v>
      </c>
    </row>
    <row r="3014" spans="1:7" x14ac:dyDescent="0.25">
      <c r="A3014" s="1"/>
      <c r="B3014" s="10" t="s">
        <v>5581</v>
      </c>
      <c r="C3014" s="11"/>
      <c r="D3014" s="11" t="s">
        <v>5582</v>
      </c>
      <c r="E3014" s="12" t="s">
        <v>5573</v>
      </c>
      <c r="F3014" s="13">
        <v>42184</v>
      </c>
      <c r="G3014" s="14">
        <v>-14000</v>
      </c>
    </row>
    <row r="3015" spans="1:7" x14ac:dyDescent="0.25">
      <c r="A3015" s="1"/>
      <c r="B3015" s="10" t="s">
        <v>4080</v>
      </c>
      <c r="C3015" s="11"/>
      <c r="D3015" s="11" t="s">
        <v>5584</v>
      </c>
      <c r="E3015" s="12" t="s">
        <v>5585</v>
      </c>
      <c r="F3015" s="13">
        <v>42185</v>
      </c>
      <c r="G3015" s="14">
        <v>-9440</v>
      </c>
    </row>
    <row r="3016" spans="1:7" ht="25.5" x14ac:dyDescent="0.25">
      <c r="A3016" s="1"/>
      <c r="B3016" s="10" t="s">
        <v>5586</v>
      </c>
      <c r="C3016" s="11"/>
      <c r="D3016" s="11" t="s">
        <v>5587</v>
      </c>
      <c r="E3016" s="12" t="s">
        <v>17906</v>
      </c>
      <c r="F3016" s="13">
        <v>42185</v>
      </c>
      <c r="G3016" s="14">
        <v>-1673984.3</v>
      </c>
    </row>
    <row r="3017" spans="1:7" ht="25.5" x14ac:dyDescent="0.25">
      <c r="A3017" s="1"/>
      <c r="B3017" s="15" t="s">
        <v>5586</v>
      </c>
      <c r="C3017" s="16"/>
      <c r="D3017" s="16" t="s">
        <v>5587</v>
      </c>
      <c r="E3017" s="18" t="s">
        <v>5588</v>
      </c>
      <c r="F3017" s="17">
        <v>42185</v>
      </c>
      <c r="G3017" s="14">
        <v>319999.59999999998</v>
      </c>
    </row>
    <row r="3018" spans="1:7" x14ac:dyDescent="0.25">
      <c r="A3018" s="1"/>
      <c r="B3018" s="10" t="s">
        <v>972</v>
      </c>
      <c r="C3018" s="11" t="s">
        <v>973</v>
      </c>
      <c r="D3018" s="11" t="s">
        <v>5583</v>
      </c>
      <c r="E3018" s="12" t="s">
        <v>17934</v>
      </c>
      <c r="F3018" s="13">
        <v>42185</v>
      </c>
      <c r="G3018" s="14">
        <v>-34043</v>
      </c>
    </row>
    <row r="3019" spans="1:7" x14ac:dyDescent="0.25">
      <c r="A3019" s="1"/>
      <c r="B3019" s="10" t="s">
        <v>3177</v>
      </c>
      <c r="C3019" s="11" t="s">
        <v>3178</v>
      </c>
      <c r="D3019" s="11"/>
      <c r="E3019" s="12" t="s">
        <v>5491</v>
      </c>
      <c r="F3019" s="13">
        <v>42185</v>
      </c>
      <c r="G3019" s="14">
        <v>51641</v>
      </c>
    </row>
    <row r="3020" spans="1:7" ht="25.5" x14ac:dyDescent="0.25">
      <c r="A3020" s="1"/>
      <c r="B3020" s="10" t="s">
        <v>4468</v>
      </c>
      <c r="C3020" s="11" t="s">
        <v>4469</v>
      </c>
      <c r="D3020" s="11" t="s">
        <v>5589</v>
      </c>
      <c r="E3020" s="12" t="s">
        <v>5590</v>
      </c>
      <c r="F3020" s="13">
        <v>42186</v>
      </c>
      <c r="G3020" s="14">
        <v>-77000</v>
      </c>
    </row>
    <row r="3021" spans="1:7" x14ac:dyDescent="0.25">
      <c r="A3021" s="1"/>
      <c r="B3021" s="10" t="s">
        <v>5593</v>
      </c>
      <c r="C3021" s="11"/>
      <c r="D3021" s="11" t="s">
        <v>5594</v>
      </c>
      <c r="E3021" s="12" t="s">
        <v>1285</v>
      </c>
      <c r="F3021" s="13">
        <v>42187</v>
      </c>
      <c r="G3021" s="14">
        <v>-2325815.91</v>
      </c>
    </row>
    <row r="3022" spans="1:7" x14ac:dyDescent="0.25">
      <c r="A3022" s="1"/>
      <c r="B3022" s="15" t="s">
        <v>5593</v>
      </c>
      <c r="C3022" s="16"/>
      <c r="D3022" s="16" t="s">
        <v>5594</v>
      </c>
      <c r="E3022" s="18" t="s">
        <v>5595</v>
      </c>
      <c r="F3022" s="17">
        <v>42187</v>
      </c>
      <c r="G3022" s="14">
        <v>465163.18</v>
      </c>
    </row>
    <row r="3023" spans="1:7" ht="25.5" x14ac:dyDescent="0.25">
      <c r="A3023" s="1"/>
      <c r="B3023" s="15" t="s">
        <v>299</v>
      </c>
      <c r="C3023" s="16" t="s">
        <v>300</v>
      </c>
      <c r="D3023" s="16" t="s">
        <v>5591</v>
      </c>
      <c r="E3023" s="18" t="s">
        <v>5592</v>
      </c>
      <c r="F3023" s="17">
        <v>42187</v>
      </c>
      <c r="G3023" s="14">
        <v>-473460</v>
      </c>
    </row>
    <row r="3024" spans="1:7" x14ac:dyDescent="0.25">
      <c r="A3024" s="1"/>
      <c r="B3024" s="10" t="s">
        <v>5596</v>
      </c>
      <c r="C3024" s="11"/>
      <c r="D3024" s="11" t="s">
        <v>2877</v>
      </c>
      <c r="E3024" s="12" t="s">
        <v>16995</v>
      </c>
      <c r="F3024" s="13">
        <v>42191</v>
      </c>
      <c r="G3024" s="14">
        <v>-17700</v>
      </c>
    </row>
    <row r="3025" spans="1:7" x14ac:dyDescent="0.25">
      <c r="A3025" s="1"/>
      <c r="B3025" s="10" t="s">
        <v>5597</v>
      </c>
      <c r="C3025" s="11"/>
      <c r="D3025" s="11" t="s">
        <v>5598</v>
      </c>
      <c r="E3025" s="12" t="s">
        <v>19759</v>
      </c>
      <c r="F3025" s="13">
        <v>42191</v>
      </c>
      <c r="G3025" s="14">
        <v>-940024.74</v>
      </c>
    </row>
    <row r="3026" spans="1:7" ht="25.5" x14ac:dyDescent="0.25">
      <c r="A3026" s="1"/>
      <c r="B3026" s="10" t="s">
        <v>5599</v>
      </c>
      <c r="C3026" s="11"/>
      <c r="D3026" s="11" t="s">
        <v>5600</v>
      </c>
      <c r="E3026" s="12" t="s">
        <v>19490</v>
      </c>
      <c r="F3026" s="13">
        <v>42193</v>
      </c>
      <c r="G3026" s="14">
        <v>-6660197.6699999999</v>
      </c>
    </row>
    <row r="3027" spans="1:7" ht="25.5" x14ac:dyDescent="0.25">
      <c r="A3027" s="1"/>
      <c r="B3027" s="10" t="s">
        <v>1760</v>
      </c>
      <c r="C3027" s="11" t="s">
        <v>1761</v>
      </c>
      <c r="D3027" s="11" t="s">
        <v>5601</v>
      </c>
      <c r="E3027" s="12" t="s">
        <v>19338</v>
      </c>
      <c r="F3027" s="13">
        <v>42193</v>
      </c>
      <c r="G3027" s="14">
        <v>-6972330.7599999998</v>
      </c>
    </row>
    <row r="3028" spans="1:7" ht="25.5" x14ac:dyDescent="0.25">
      <c r="A3028" s="1"/>
      <c r="B3028" s="10" t="s">
        <v>1760</v>
      </c>
      <c r="C3028" s="11" t="s">
        <v>1761</v>
      </c>
      <c r="D3028" s="11" t="s">
        <v>5601</v>
      </c>
      <c r="E3028" s="12" t="s">
        <v>5602</v>
      </c>
      <c r="F3028" s="13">
        <v>42193</v>
      </c>
      <c r="G3028" s="14">
        <v>1394466.15</v>
      </c>
    </row>
    <row r="3029" spans="1:7" ht="25.5" x14ac:dyDescent="0.25">
      <c r="A3029" s="1"/>
      <c r="B3029" s="10" t="s">
        <v>5603</v>
      </c>
      <c r="C3029" s="11" t="s">
        <v>5604</v>
      </c>
      <c r="D3029" s="11" t="s">
        <v>5605</v>
      </c>
      <c r="E3029" s="12" t="s">
        <v>5606</v>
      </c>
      <c r="F3029" s="13">
        <v>42194</v>
      </c>
      <c r="G3029" s="14">
        <v>-249991</v>
      </c>
    </row>
    <row r="3030" spans="1:7" x14ac:dyDescent="0.25">
      <c r="A3030" s="1"/>
      <c r="B3030" s="10" t="s">
        <v>5607</v>
      </c>
      <c r="C3030" s="11"/>
      <c r="D3030" s="11" t="s">
        <v>5608</v>
      </c>
      <c r="E3030" s="12" t="s">
        <v>2939</v>
      </c>
      <c r="F3030" s="13">
        <v>42195</v>
      </c>
      <c r="G3030" s="14">
        <v>-107812.5</v>
      </c>
    </row>
    <row r="3031" spans="1:7" x14ac:dyDescent="0.25">
      <c r="A3031" s="1"/>
      <c r="B3031" s="10" t="s">
        <v>5612</v>
      </c>
      <c r="C3031" s="11"/>
      <c r="D3031" s="11" t="s">
        <v>5613</v>
      </c>
      <c r="E3031" s="12" t="s">
        <v>2939</v>
      </c>
      <c r="F3031" s="13">
        <v>42195</v>
      </c>
      <c r="G3031" s="14">
        <v>-19560.11</v>
      </c>
    </row>
    <row r="3032" spans="1:7" x14ac:dyDescent="0.25">
      <c r="A3032" s="1"/>
      <c r="B3032" s="10" t="s">
        <v>5609</v>
      </c>
      <c r="C3032" s="11"/>
      <c r="D3032" s="11" t="s">
        <v>5610</v>
      </c>
      <c r="E3032" s="12" t="s">
        <v>5611</v>
      </c>
      <c r="F3032" s="13">
        <v>42195</v>
      </c>
      <c r="G3032" s="14">
        <v>-8000</v>
      </c>
    </row>
    <row r="3033" spans="1:7" ht="25.5" x14ac:dyDescent="0.25">
      <c r="A3033" s="1"/>
      <c r="B3033" s="10" t="s">
        <v>5614</v>
      </c>
      <c r="C3033" s="11"/>
      <c r="D3033" s="11" t="s">
        <v>5615</v>
      </c>
      <c r="E3033" s="12" t="s">
        <v>19345</v>
      </c>
      <c r="F3033" s="13">
        <v>42195</v>
      </c>
      <c r="G3033" s="14">
        <v>-47200</v>
      </c>
    </row>
    <row r="3034" spans="1:7" x14ac:dyDescent="0.25">
      <c r="A3034" s="1"/>
      <c r="B3034" s="10" t="s">
        <v>5616</v>
      </c>
      <c r="C3034" s="11"/>
      <c r="D3034" s="11" t="s">
        <v>5617</v>
      </c>
      <c r="E3034" s="12" t="s">
        <v>19345</v>
      </c>
      <c r="F3034" s="13">
        <v>42195</v>
      </c>
      <c r="G3034" s="14">
        <v>-47200</v>
      </c>
    </row>
    <row r="3035" spans="1:7" x14ac:dyDescent="0.25">
      <c r="A3035" s="1"/>
      <c r="B3035" s="10" t="s">
        <v>5618</v>
      </c>
      <c r="C3035" s="11"/>
      <c r="D3035" s="11" t="s">
        <v>5619</v>
      </c>
      <c r="E3035" s="12" t="s">
        <v>19345</v>
      </c>
      <c r="F3035" s="13">
        <v>42195</v>
      </c>
      <c r="G3035" s="14">
        <v>-3540</v>
      </c>
    </row>
    <row r="3036" spans="1:7" x14ac:dyDescent="0.25">
      <c r="A3036" s="1"/>
      <c r="B3036" s="10" t="s">
        <v>5623</v>
      </c>
      <c r="C3036" s="11"/>
      <c r="D3036" s="11" t="s">
        <v>5624</v>
      </c>
      <c r="E3036" s="12" t="s">
        <v>19538</v>
      </c>
      <c r="F3036" s="13">
        <v>42200</v>
      </c>
      <c r="G3036" s="14">
        <v>-944</v>
      </c>
    </row>
    <row r="3037" spans="1:7" x14ac:dyDescent="0.25">
      <c r="A3037" s="1"/>
      <c r="B3037" s="10" t="s">
        <v>5620</v>
      </c>
      <c r="C3037" s="11" t="s">
        <v>5621</v>
      </c>
      <c r="D3037" s="11" t="s">
        <v>5622</v>
      </c>
      <c r="E3037" s="12" t="s">
        <v>17726</v>
      </c>
      <c r="F3037" s="13">
        <v>42200</v>
      </c>
      <c r="G3037" s="14">
        <v>-56000</v>
      </c>
    </row>
    <row r="3038" spans="1:7" x14ac:dyDescent="0.25">
      <c r="A3038" s="1"/>
      <c r="B3038" s="10" t="s">
        <v>5623</v>
      </c>
      <c r="C3038" s="11"/>
      <c r="D3038" s="11" t="s">
        <v>5625</v>
      </c>
      <c r="E3038" s="12" t="s">
        <v>19621</v>
      </c>
      <c r="F3038" s="13">
        <v>42201</v>
      </c>
      <c r="G3038" s="14">
        <v>-944</v>
      </c>
    </row>
    <row r="3039" spans="1:7" x14ac:dyDescent="0.25">
      <c r="A3039" s="1"/>
      <c r="B3039" s="15" t="s">
        <v>4006</v>
      </c>
      <c r="C3039" s="16" t="s">
        <v>4007</v>
      </c>
      <c r="D3039" s="16" t="s">
        <v>5626</v>
      </c>
      <c r="E3039" s="18" t="s">
        <v>19345</v>
      </c>
      <c r="F3039" s="17">
        <v>42205</v>
      </c>
      <c r="G3039" s="14">
        <v>-41300</v>
      </c>
    </row>
    <row r="3040" spans="1:7" x14ac:dyDescent="0.25">
      <c r="A3040" s="1"/>
      <c r="B3040" s="10" t="s">
        <v>1342</v>
      </c>
      <c r="C3040" s="11"/>
      <c r="D3040" s="11" t="s">
        <v>5627</v>
      </c>
      <c r="E3040" s="12" t="s">
        <v>16698</v>
      </c>
      <c r="F3040" s="13">
        <v>42206</v>
      </c>
      <c r="G3040" s="14">
        <v>-73295.7</v>
      </c>
    </row>
    <row r="3041" spans="1:7" ht="25.5" x14ac:dyDescent="0.25">
      <c r="A3041" s="1"/>
      <c r="B3041" s="10" t="s">
        <v>2236</v>
      </c>
      <c r="C3041" s="11" t="s">
        <v>2237</v>
      </c>
      <c r="D3041" s="11" t="s">
        <v>5628</v>
      </c>
      <c r="E3041" s="12" t="s">
        <v>16696</v>
      </c>
      <c r="F3041" s="13">
        <v>42208</v>
      </c>
      <c r="G3041" s="14">
        <v>-601233.6</v>
      </c>
    </row>
    <row r="3042" spans="1:7" x14ac:dyDescent="0.25">
      <c r="A3042" s="1"/>
      <c r="B3042" s="10" t="s">
        <v>5630</v>
      </c>
      <c r="C3042" s="11"/>
      <c r="D3042" s="11" t="s">
        <v>5631</v>
      </c>
      <c r="E3042" s="12" t="s">
        <v>19652</v>
      </c>
      <c r="F3042" s="13">
        <v>42209</v>
      </c>
      <c r="G3042" s="14">
        <v>-63704.57</v>
      </c>
    </row>
    <row r="3043" spans="1:7" x14ac:dyDescent="0.25">
      <c r="A3043" s="1"/>
      <c r="B3043" s="10" t="s">
        <v>5509</v>
      </c>
      <c r="C3043" s="11"/>
      <c r="D3043" s="11" t="s">
        <v>5633</v>
      </c>
      <c r="E3043" s="12" t="s">
        <v>19345</v>
      </c>
      <c r="F3043" s="13">
        <v>42209</v>
      </c>
      <c r="G3043" s="14">
        <v>-50220.43</v>
      </c>
    </row>
    <row r="3044" spans="1:7" x14ac:dyDescent="0.25">
      <c r="A3044" s="1"/>
      <c r="B3044" s="10" t="s">
        <v>5506</v>
      </c>
      <c r="C3044" s="11"/>
      <c r="D3044" s="11" t="s">
        <v>5632</v>
      </c>
      <c r="E3044" s="12" t="s">
        <v>19458</v>
      </c>
      <c r="F3044" s="13">
        <v>42209</v>
      </c>
      <c r="G3044" s="14">
        <v>-46716.68</v>
      </c>
    </row>
    <row r="3045" spans="1:7" x14ac:dyDescent="0.25">
      <c r="A3045" s="1"/>
      <c r="B3045" s="10" t="s">
        <v>4040</v>
      </c>
      <c r="C3045" s="11"/>
      <c r="D3045" s="11" t="s">
        <v>5629</v>
      </c>
      <c r="E3045" s="12" t="s">
        <v>19345</v>
      </c>
      <c r="F3045" s="13">
        <v>42209</v>
      </c>
      <c r="G3045" s="14">
        <v>-42469.71</v>
      </c>
    </row>
    <row r="3046" spans="1:7" x14ac:dyDescent="0.25">
      <c r="A3046" s="1"/>
      <c r="B3046" s="10" t="s">
        <v>5634</v>
      </c>
      <c r="C3046" s="11"/>
      <c r="D3046" s="11" t="s">
        <v>5635</v>
      </c>
      <c r="E3046" s="12" t="s">
        <v>19760</v>
      </c>
      <c r="F3046" s="13">
        <v>42214</v>
      </c>
      <c r="G3046" s="14">
        <v>-686906.5</v>
      </c>
    </row>
    <row r="3047" spans="1:7" x14ac:dyDescent="0.25">
      <c r="A3047" s="1"/>
      <c r="B3047" s="15" t="s">
        <v>5637</v>
      </c>
      <c r="C3047" s="16"/>
      <c r="D3047" s="16" t="s">
        <v>5638</v>
      </c>
      <c r="E3047" s="18" t="s">
        <v>5639</v>
      </c>
      <c r="F3047" s="17">
        <v>42215</v>
      </c>
      <c r="G3047" s="14">
        <v>-35400</v>
      </c>
    </row>
    <row r="3048" spans="1:7" x14ac:dyDescent="0.25">
      <c r="A3048" s="1"/>
      <c r="B3048" s="15" t="s">
        <v>5640</v>
      </c>
      <c r="C3048" s="16" t="s">
        <v>5641</v>
      </c>
      <c r="D3048" s="16" t="s">
        <v>2784</v>
      </c>
      <c r="E3048" s="18" t="s">
        <v>17542</v>
      </c>
      <c r="F3048" s="17">
        <v>42216</v>
      </c>
      <c r="G3048" s="14">
        <v>-10496808</v>
      </c>
    </row>
    <row r="3049" spans="1:7" ht="25.5" x14ac:dyDescent="0.25">
      <c r="A3049" s="1"/>
      <c r="B3049" s="10" t="s">
        <v>299</v>
      </c>
      <c r="C3049" s="11" t="s">
        <v>300</v>
      </c>
      <c r="D3049" s="11" t="s">
        <v>5643</v>
      </c>
      <c r="E3049" s="12" t="s">
        <v>5644</v>
      </c>
      <c r="F3049" s="13">
        <v>42216</v>
      </c>
      <c r="G3049" s="14">
        <v>-515580</v>
      </c>
    </row>
    <row r="3050" spans="1:7" x14ac:dyDescent="0.25">
      <c r="A3050" s="1"/>
      <c r="B3050" s="10" t="s">
        <v>1176</v>
      </c>
      <c r="C3050" s="11" t="s">
        <v>1177</v>
      </c>
      <c r="D3050" s="11" t="s">
        <v>5645</v>
      </c>
      <c r="E3050" s="12" t="s">
        <v>17119</v>
      </c>
      <c r="F3050" s="13">
        <v>42219</v>
      </c>
      <c r="G3050" s="14">
        <v>-67837.48</v>
      </c>
    </row>
    <row r="3051" spans="1:7" x14ac:dyDescent="0.25">
      <c r="A3051" s="1"/>
      <c r="B3051" s="10" t="s">
        <v>5593</v>
      </c>
      <c r="C3051" s="11"/>
      <c r="D3051" s="11" t="s">
        <v>5646</v>
      </c>
      <c r="E3051" s="12" t="s">
        <v>5647</v>
      </c>
      <c r="F3051" s="13">
        <v>42220</v>
      </c>
      <c r="G3051" s="14">
        <v>619889.80000000005</v>
      </c>
    </row>
    <row r="3052" spans="1:7" ht="25.5" x14ac:dyDescent="0.25">
      <c r="A3052" s="1"/>
      <c r="B3052" s="15" t="s">
        <v>1105</v>
      </c>
      <c r="C3052" s="16"/>
      <c r="D3052" s="16" t="s">
        <v>5651</v>
      </c>
      <c r="E3052" s="18" t="s">
        <v>5652</v>
      </c>
      <c r="F3052" s="17">
        <v>42221</v>
      </c>
      <c r="G3052" s="14">
        <v>-8000</v>
      </c>
    </row>
    <row r="3053" spans="1:7" x14ac:dyDescent="0.25">
      <c r="A3053" s="1"/>
      <c r="B3053" s="10" t="s">
        <v>5648</v>
      </c>
      <c r="C3053" s="11" t="s">
        <v>5649</v>
      </c>
      <c r="D3053" s="11" t="s">
        <v>5650</v>
      </c>
      <c r="E3053" s="12" t="s">
        <v>18114</v>
      </c>
      <c r="F3053" s="13">
        <v>42221</v>
      </c>
      <c r="G3053" s="14">
        <v>-79296</v>
      </c>
    </row>
    <row r="3054" spans="1:7" x14ac:dyDescent="0.25">
      <c r="A3054" s="1"/>
      <c r="B3054" s="10" t="s">
        <v>5653</v>
      </c>
      <c r="C3054" s="11"/>
      <c r="D3054" s="11" t="s">
        <v>5654</v>
      </c>
      <c r="E3054" s="12" t="s">
        <v>5655</v>
      </c>
      <c r="F3054" s="13">
        <v>42222</v>
      </c>
      <c r="G3054" s="14">
        <v>-7879.96</v>
      </c>
    </row>
    <row r="3055" spans="1:7" ht="25.5" x14ac:dyDescent="0.25">
      <c r="A3055" s="1"/>
      <c r="B3055" s="10" t="s">
        <v>5656</v>
      </c>
      <c r="C3055" s="11"/>
      <c r="D3055" s="11" t="s">
        <v>4584</v>
      </c>
      <c r="E3055" s="12" t="s">
        <v>19788</v>
      </c>
      <c r="F3055" s="13">
        <v>42222</v>
      </c>
      <c r="G3055" s="14">
        <v>-14904036</v>
      </c>
    </row>
    <row r="3056" spans="1:7" ht="25.5" x14ac:dyDescent="0.25">
      <c r="A3056" s="1"/>
      <c r="B3056" s="10" t="s">
        <v>5658</v>
      </c>
      <c r="C3056" s="11"/>
      <c r="D3056" s="11" t="s">
        <v>5659</v>
      </c>
      <c r="E3056" s="12" t="s">
        <v>5660</v>
      </c>
      <c r="F3056" s="13">
        <v>42228</v>
      </c>
      <c r="G3056" s="14">
        <v>-55000</v>
      </c>
    </row>
    <row r="3057" spans="1:7" ht="25.5" x14ac:dyDescent="0.25">
      <c r="A3057" s="1"/>
      <c r="B3057" s="10" t="s">
        <v>2574</v>
      </c>
      <c r="C3057" s="11"/>
      <c r="D3057" s="11" t="s">
        <v>5659</v>
      </c>
      <c r="E3057" s="12" t="s">
        <v>5660</v>
      </c>
      <c r="F3057" s="13">
        <v>42228</v>
      </c>
      <c r="G3057" s="14">
        <v>-30000</v>
      </c>
    </row>
    <row r="3058" spans="1:7" ht="25.5" x14ac:dyDescent="0.25">
      <c r="A3058" s="1"/>
      <c r="B3058" s="10" t="s">
        <v>4083</v>
      </c>
      <c r="C3058" s="11" t="s">
        <v>4084</v>
      </c>
      <c r="D3058" s="11" t="s">
        <v>5662</v>
      </c>
      <c r="E3058" s="12" t="s">
        <v>5661</v>
      </c>
      <c r="F3058" s="13">
        <v>42228</v>
      </c>
      <c r="G3058" s="14">
        <v>-8500</v>
      </c>
    </row>
    <row r="3059" spans="1:7" ht="25.5" x14ac:dyDescent="0.25">
      <c r="A3059" s="1"/>
      <c r="B3059" s="15" t="s">
        <v>5663</v>
      </c>
      <c r="C3059" s="16"/>
      <c r="D3059" s="16" t="s">
        <v>5664</v>
      </c>
      <c r="E3059" s="18" t="s">
        <v>5665</v>
      </c>
      <c r="F3059" s="17">
        <v>42234</v>
      </c>
      <c r="G3059" s="14">
        <v>-10500</v>
      </c>
    </row>
    <row r="3060" spans="1:7" x14ac:dyDescent="0.25">
      <c r="A3060" s="1"/>
      <c r="B3060" s="10" t="s">
        <v>5616</v>
      </c>
      <c r="C3060" s="11"/>
      <c r="D3060" s="11" t="s">
        <v>5669</v>
      </c>
      <c r="E3060" s="12" t="s">
        <v>19513</v>
      </c>
      <c r="F3060" s="13">
        <v>42235</v>
      </c>
      <c r="G3060" s="14">
        <v>-47200</v>
      </c>
    </row>
    <row r="3061" spans="1:7" x14ac:dyDescent="0.25">
      <c r="A3061" s="1"/>
      <c r="B3061" s="10" t="s">
        <v>4033</v>
      </c>
      <c r="C3061" s="11" t="s">
        <v>4034</v>
      </c>
      <c r="D3061" s="11" t="s">
        <v>5668</v>
      </c>
      <c r="E3061" s="12" t="s">
        <v>5667</v>
      </c>
      <c r="F3061" s="13">
        <v>42235</v>
      </c>
      <c r="G3061" s="14">
        <v>-17700</v>
      </c>
    </row>
    <row r="3062" spans="1:7" x14ac:dyDescent="0.25">
      <c r="A3062" s="1"/>
      <c r="B3062" s="10" t="s">
        <v>4033</v>
      </c>
      <c r="C3062" s="11" t="s">
        <v>4034</v>
      </c>
      <c r="D3062" s="11" t="s">
        <v>5666</v>
      </c>
      <c r="E3062" s="12" t="s">
        <v>5667</v>
      </c>
      <c r="F3062" s="13">
        <v>42235</v>
      </c>
      <c r="G3062" s="14">
        <v>-14160</v>
      </c>
    </row>
    <row r="3063" spans="1:7" x14ac:dyDescent="0.25">
      <c r="A3063" s="1"/>
      <c r="B3063" s="10" t="s">
        <v>4147</v>
      </c>
      <c r="C3063" s="11" t="s">
        <v>4148</v>
      </c>
      <c r="D3063" s="11" t="s">
        <v>5670</v>
      </c>
      <c r="E3063" s="12" t="s">
        <v>19212</v>
      </c>
      <c r="F3063" s="13">
        <v>42237</v>
      </c>
      <c r="G3063" s="14">
        <v>-1185067</v>
      </c>
    </row>
    <row r="3064" spans="1:7" x14ac:dyDescent="0.25">
      <c r="A3064" s="1"/>
      <c r="B3064" s="15" t="s">
        <v>4006</v>
      </c>
      <c r="C3064" s="16" t="s">
        <v>4007</v>
      </c>
      <c r="D3064" s="16" t="s">
        <v>5671</v>
      </c>
      <c r="E3064" s="18" t="s">
        <v>19458</v>
      </c>
      <c r="F3064" s="17">
        <v>42237</v>
      </c>
      <c r="G3064" s="14">
        <v>-41300</v>
      </c>
    </row>
    <row r="3065" spans="1:7" ht="25.5" x14ac:dyDescent="0.25">
      <c r="A3065" s="1"/>
      <c r="B3065" s="15" t="s">
        <v>299</v>
      </c>
      <c r="C3065" s="16" t="s">
        <v>300</v>
      </c>
      <c r="D3065" s="16" t="s">
        <v>5672</v>
      </c>
      <c r="E3065" s="18" t="s">
        <v>5673</v>
      </c>
      <c r="F3065" s="17">
        <v>42241</v>
      </c>
      <c r="G3065" s="14">
        <v>-515580</v>
      </c>
    </row>
    <row r="3066" spans="1:7" ht="25.5" x14ac:dyDescent="0.25">
      <c r="A3066" s="1"/>
      <c r="B3066" s="10" t="s">
        <v>5674</v>
      </c>
      <c r="C3066" s="11"/>
      <c r="D3066" s="11" t="s">
        <v>5675</v>
      </c>
      <c r="E3066" s="12" t="s">
        <v>5676</v>
      </c>
      <c r="F3066" s="13">
        <v>42242</v>
      </c>
      <c r="G3066" s="14">
        <v>-8000</v>
      </c>
    </row>
    <row r="3067" spans="1:7" x14ac:dyDescent="0.25">
      <c r="A3067" s="1"/>
      <c r="B3067" s="10" t="s">
        <v>5677</v>
      </c>
      <c r="C3067" s="11"/>
      <c r="D3067" s="11" t="s">
        <v>5678</v>
      </c>
      <c r="E3067" s="12" t="s">
        <v>5676</v>
      </c>
      <c r="F3067" s="13">
        <v>42242</v>
      </c>
      <c r="G3067" s="14">
        <v>-8000</v>
      </c>
    </row>
    <row r="3068" spans="1:7" ht="25.5" x14ac:dyDescent="0.25">
      <c r="A3068" s="1"/>
      <c r="B3068" s="10" t="s">
        <v>219</v>
      </c>
      <c r="C3068" s="11"/>
      <c r="D3068" s="11" t="s">
        <v>5679</v>
      </c>
      <c r="E3068" s="12" t="s">
        <v>5676</v>
      </c>
      <c r="F3068" s="13">
        <v>42242</v>
      </c>
      <c r="G3068" s="14">
        <v>-8000</v>
      </c>
    </row>
    <row r="3069" spans="1:7" ht="25.5" x14ac:dyDescent="0.25">
      <c r="A3069" s="1"/>
      <c r="B3069" s="10" t="s">
        <v>2097</v>
      </c>
      <c r="C3069" s="11"/>
      <c r="D3069" s="11" t="s">
        <v>5680</v>
      </c>
      <c r="E3069" s="12" t="s">
        <v>5676</v>
      </c>
      <c r="F3069" s="13">
        <v>42242</v>
      </c>
      <c r="G3069" s="14">
        <v>-8000</v>
      </c>
    </row>
    <row r="3070" spans="1:7" ht="25.5" x14ac:dyDescent="0.25">
      <c r="A3070" s="1"/>
      <c r="B3070" s="10" t="s">
        <v>5681</v>
      </c>
      <c r="C3070" s="11"/>
      <c r="D3070" s="11" t="s">
        <v>5682</v>
      </c>
      <c r="E3070" s="12" t="s">
        <v>5676</v>
      </c>
      <c r="F3070" s="13">
        <v>42242</v>
      </c>
      <c r="G3070" s="14">
        <v>-8000</v>
      </c>
    </row>
    <row r="3071" spans="1:7" ht="25.5" x14ac:dyDescent="0.25">
      <c r="A3071" s="1"/>
      <c r="B3071" s="10" t="s">
        <v>5683</v>
      </c>
      <c r="C3071" s="11"/>
      <c r="D3071" s="11" t="s">
        <v>5684</v>
      </c>
      <c r="E3071" s="12" t="s">
        <v>5676</v>
      </c>
      <c r="F3071" s="13">
        <v>42242</v>
      </c>
      <c r="G3071" s="14">
        <v>-8000</v>
      </c>
    </row>
    <row r="3072" spans="1:7" ht="25.5" x14ac:dyDescent="0.25">
      <c r="A3072" s="1"/>
      <c r="B3072" s="10" t="s">
        <v>5685</v>
      </c>
      <c r="C3072" s="11"/>
      <c r="D3072" s="11" t="s">
        <v>5686</v>
      </c>
      <c r="E3072" s="12" t="s">
        <v>5676</v>
      </c>
      <c r="F3072" s="13">
        <v>42242</v>
      </c>
      <c r="G3072" s="14">
        <v>-8000</v>
      </c>
    </row>
    <row r="3073" spans="1:7" ht="25.5" x14ac:dyDescent="0.25">
      <c r="A3073" s="1"/>
      <c r="B3073" s="10" t="s">
        <v>5609</v>
      </c>
      <c r="C3073" s="11"/>
      <c r="D3073" s="11" t="s">
        <v>5687</v>
      </c>
      <c r="E3073" s="12" t="s">
        <v>5676</v>
      </c>
      <c r="F3073" s="13">
        <v>42242</v>
      </c>
      <c r="G3073" s="14">
        <v>-8000</v>
      </c>
    </row>
    <row r="3074" spans="1:7" ht="25.5" x14ac:dyDescent="0.25">
      <c r="A3074" s="1"/>
      <c r="B3074" s="10" t="s">
        <v>2099</v>
      </c>
      <c r="C3074" s="11"/>
      <c r="D3074" s="11" t="s">
        <v>5688</v>
      </c>
      <c r="E3074" s="12" t="s">
        <v>5676</v>
      </c>
      <c r="F3074" s="13">
        <v>42242</v>
      </c>
      <c r="G3074" s="14">
        <v>-8000</v>
      </c>
    </row>
    <row r="3075" spans="1:7" ht="25.5" x14ac:dyDescent="0.25">
      <c r="A3075" s="1"/>
      <c r="B3075" s="10" t="s">
        <v>5689</v>
      </c>
      <c r="C3075" s="11"/>
      <c r="D3075" s="11" t="s">
        <v>5690</v>
      </c>
      <c r="E3075" s="12" t="s">
        <v>5676</v>
      </c>
      <c r="F3075" s="13">
        <v>42242</v>
      </c>
      <c r="G3075" s="14">
        <v>-8000</v>
      </c>
    </row>
    <row r="3076" spans="1:7" ht="25.5" x14ac:dyDescent="0.25">
      <c r="A3076" s="1"/>
      <c r="B3076" s="10" t="s">
        <v>5691</v>
      </c>
      <c r="C3076" s="11"/>
      <c r="D3076" s="11" t="s">
        <v>5692</v>
      </c>
      <c r="E3076" s="12" t="s">
        <v>5676</v>
      </c>
      <c r="F3076" s="13">
        <v>42242</v>
      </c>
      <c r="G3076" s="14">
        <v>-8000</v>
      </c>
    </row>
    <row r="3077" spans="1:7" ht="25.5" x14ac:dyDescent="0.25">
      <c r="A3077" s="1"/>
      <c r="B3077" s="15" t="s">
        <v>1105</v>
      </c>
      <c r="C3077" s="16"/>
      <c r="D3077" s="16" t="s">
        <v>5693</v>
      </c>
      <c r="E3077" s="18" t="s">
        <v>5676</v>
      </c>
      <c r="F3077" s="17">
        <v>42242</v>
      </c>
      <c r="G3077" s="14">
        <v>-8000</v>
      </c>
    </row>
    <row r="3078" spans="1:7" ht="25.5" x14ac:dyDescent="0.25">
      <c r="A3078" s="1"/>
      <c r="B3078" s="10" t="s">
        <v>5694</v>
      </c>
      <c r="C3078" s="11"/>
      <c r="D3078" s="11" t="s">
        <v>5695</v>
      </c>
      <c r="E3078" s="12" t="s">
        <v>5676</v>
      </c>
      <c r="F3078" s="13">
        <v>42242</v>
      </c>
      <c r="G3078" s="14">
        <v>-8000</v>
      </c>
    </row>
    <row r="3079" spans="1:7" x14ac:dyDescent="0.25">
      <c r="A3079" s="1"/>
      <c r="B3079" s="10" t="s">
        <v>5696</v>
      </c>
      <c r="C3079" s="11"/>
      <c r="D3079" s="11" t="s">
        <v>5697</v>
      </c>
      <c r="E3079" s="12" t="s">
        <v>5676</v>
      </c>
      <c r="F3079" s="13">
        <v>42242</v>
      </c>
      <c r="G3079" s="14">
        <v>-8000</v>
      </c>
    </row>
    <row r="3080" spans="1:7" x14ac:dyDescent="0.25">
      <c r="A3080" s="1"/>
      <c r="B3080" s="15" t="s">
        <v>5483</v>
      </c>
      <c r="C3080" s="16"/>
      <c r="D3080" s="16" t="s">
        <v>5717</v>
      </c>
      <c r="E3080" s="18" t="s">
        <v>19237</v>
      </c>
      <c r="F3080" s="17">
        <v>42243</v>
      </c>
      <c r="G3080" s="14">
        <v>-135936</v>
      </c>
    </row>
    <row r="3081" spans="1:7" ht="25.5" x14ac:dyDescent="0.25">
      <c r="A3081" s="1"/>
      <c r="B3081" s="10" t="s">
        <v>5674</v>
      </c>
      <c r="C3081" s="11"/>
      <c r="D3081" s="11" t="s">
        <v>5684</v>
      </c>
      <c r="E3081" s="12" t="s">
        <v>5698</v>
      </c>
      <c r="F3081" s="13">
        <v>42243</v>
      </c>
      <c r="G3081" s="14">
        <v>-8000</v>
      </c>
    </row>
    <row r="3082" spans="1:7" x14ac:dyDescent="0.25">
      <c r="A3082" s="1"/>
      <c r="B3082" s="15" t="s">
        <v>5677</v>
      </c>
      <c r="C3082" s="16"/>
      <c r="D3082" s="16" t="s">
        <v>5699</v>
      </c>
      <c r="E3082" s="18" t="s">
        <v>5700</v>
      </c>
      <c r="F3082" s="17">
        <v>42243</v>
      </c>
      <c r="G3082" s="14">
        <v>-8000</v>
      </c>
    </row>
    <row r="3083" spans="1:7" ht="25.5" x14ac:dyDescent="0.25">
      <c r="A3083" s="1"/>
      <c r="B3083" s="15" t="s">
        <v>5677</v>
      </c>
      <c r="C3083" s="16"/>
      <c r="D3083" s="16" t="s">
        <v>5701</v>
      </c>
      <c r="E3083" s="18" t="s">
        <v>5676</v>
      </c>
      <c r="F3083" s="17">
        <v>42243</v>
      </c>
      <c r="G3083" s="14">
        <v>-8000</v>
      </c>
    </row>
    <row r="3084" spans="1:7" ht="25.5" x14ac:dyDescent="0.25">
      <c r="A3084" s="1"/>
      <c r="B3084" s="10" t="s">
        <v>5677</v>
      </c>
      <c r="C3084" s="11"/>
      <c r="D3084" s="11" t="s">
        <v>5686</v>
      </c>
      <c r="E3084" s="12" t="s">
        <v>5698</v>
      </c>
      <c r="F3084" s="13">
        <v>42243</v>
      </c>
      <c r="G3084" s="14">
        <v>-8000</v>
      </c>
    </row>
    <row r="3085" spans="1:7" x14ac:dyDescent="0.25">
      <c r="A3085" s="1"/>
      <c r="B3085" s="15" t="s">
        <v>219</v>
      </c>
      <c r="C3085" s="16"/>
      <c r="D3085" s="16" t="s">
        <v>5699</v>
      </c>
      <c r="E3085" s="18" t="s">
        <v>5700</v>
      </c>
      <c r="F3085" s="17">
        <v>42243</v>
      </c>
      <c r="G3085" s="14">
        <v>-8000</v>
      </c>
    </row>
    <row r="3086" spans="1:7" ht="25.5" x14ac:dyDescent="0.25">
      <c r="A3086" s="1"/>
      <c r="B3086" s="15" t="s">
        <v>219</v>
      </c>
      <c r="C3086" s="16"/>
      <c r="D3086" s="16" t="s">
        <v>5702</v>
      </c>
      <c r="E3086" s="18" t="s">
        <v>5698</v>
      </c>
      <c r="F3086" s="17">
        <v>42243</v>
      </c>
      <c r="G3086" s="14">
        <v>-8000</v>
      </c>
    </row>
    <row r="3087" spans="1:7" ht="25.5" x14ac:dyDescent="0.25">
      <c r="A3087" s="1"/>
      <c r="B3087" s="15" t="s">
        <v>2097</v>
      </c>
      <c r="C3087" s="16"/>
      <c r="D3087" s="16" t="s">
        <v>5703</v>
      </c>
      <c r="E3087" s="18" t="s">
        <v>5676</v>
      </c>
      <c r="F3087" s="17">
        <v>42243</v>
      </c>
      <c r="G3087" s="14">
        <v>-8000</v>
      </c>
    </row>
    <row r="3088" spans="1:7" ht="25.5" x14ac:dyDescent="0.25">
      <c r="A3088" s="1"/>
      <c r="B3088" s="15" t="s">
        <v>2097</v>
      </c>
      <c r="C3088" s="16"/>
      <c r="D3088" s="16" t="s">
        <v>5704</v>
      </c>
      <c r="E3088" s="18" t="s">
        <v>5698</v>
      </c>
      <c r="F3088" s="17">
        <v>42243</v>
      </c>
      <c r="G3088" s="14">
        <v>-8000</v>
      </c>
    </row>
    <row r="3089" spans="1:7" x14ac:dyDescent="0.25">
      <c r="A3089" s="1"/>
      <c r="B3089" s="10" t="s">
        <v>5681</v>
      </c>
      <c r="C3089" s="11"/>
      <c r="D3089" s="11" t="s">
        <v>5699</v>
      </c>
      <c r="E3089" s="12" t="s">
        <v>5700</v>
      </c>
      <c r="F3089" s="13">
        <v>42243</v>
      </c>
      <c r="G3089" s="14">
        <v>-8000</v>
      </c>
    </row>
    <row r="3090" spans="1:7" ht="25.5" x14ac:dyDescent="0.25">
      <c r="A3090" s="1"/>
      <c r="B3090" s="10" t="s">
        <v>5681</v>
      </c>
      <c r="C3090" s="11"/>
      <c r="D3090" s="11" t="s">
        <v>5705</v>
      </c>
      <c r="E3090" s="12" t="s">
        <v>5698</v>
      </c>
      <c r="F3090" s="13">
        <v>42243</v>
      </c>
      <c r="G3090" s="14">
        <v>-8000</v>
      </c>
    </row>
    <row r="3091" spans="1:7" ht="25.5" x14ac:dyDescent="0.25">
      <c r="A3091" s="1"/>
      <c r="B3091" s="10" t="s">
        <v>5683</v>
      </c>
      <c r="C3091" s="11"/>
      <c r="D3091" s="11" t="s">
        <v>5690</v>
      </c>
      <c r="E3091" s="12" t="s">
        <v>5698</v>
      </c>
      <c r="F3091" s="13">
        <v>42243</v>
      </c>
      <c r="G3091" s="14">
        <v>-8000</v>
      </c>
    </row>
    <row r="3092" spans="1:7" ht="25.5" x14ac:dyDescent="0.25">
      <c r="A3092" s="1"/>
      <c r="B3092" s="10" t="s">
        <v>5685</v>
      </c>
      <c r="C3092" s="11"/>
      <c r="D3092" s="11" t="s">
        <v>5706</v>
      </c>
      <c r="E3092" s="12" t="s">
        <v>5676</v>
      </c>
      <c r="F3092" s="13">
        <v>42243</v>
      </c>
      <c r="G3092" s="14">
        <v>-8000</v>
      </c>
    </row>
    <row r="3093" spans="1:7" ht="25.5" x14ac:dyDescent="0.25">
      <c r="A3093" s="1"/>
      <c r="B3093" s="10" t="s">
        <v>5685</v>
      </c>
      <c r="C3093" s="11"/>
      <c r="D3093" s="11" t="s">
        <v>5707</v>
      </c>
      <c r="E3093" s="12" t="s">
        <v>5698</v>
      </c>
      <c r="F3093" s="13">
        <v>42243</v>
      </c>
      <c r="G3093" s="14">
        <v>-8000</v>
      </c>
    </row>
    <row r="3094" spans="1:7" x14ac:dyDescent="0.25">
      <c r="A3094" s="1"/>
      <c r="B3094" s="15" t="s">
        <v>5609</v>
      </c>
      <c r="C3094" s="16"/>
      <c r="D3094" s="16" t="s">
        <v>5699</v>
      </c>
      <c r="E3094" s="18" t="s">
        <v>5700</v>
      </c>
      <c r="F3094" s="17">
        <v>42243</v>
      </c>
      <c r="G3094" s="14">
        <v>-8000</v>
      </c>
    </row>
    <row r="3095" spans="1:7" ht="25.5" x14ac:dyDescent="0.25">
      <c r="A3095" s="1"/>
      <c r="B3095" s="15" t="s">
        <v>5609</v>
      </c>
      <c r="C3095" s="16"/>
      <c r="D3095" s="16" t="s">
        <v>5695</v>
      </c>
      <c r="E3095" s="18" t="s">
        <v>5676</v>
      </c>
      <c r="F3095" s="17">
        <v>42243</v>
      </c>
      <c r="G3095" s="14">
        <v>-8000</v>
      </c>
    </row>
    <row r="3096" spans="1:7" ht="25.5" x14ac:dyDescent="0.25">
      <c r="A3096" s="1"/>
      <c r="B3096" s="15" t="s">
        <v>5609</v>
      </c>
      <c r="C3096" s="16"/>
      <c r="D3096" s="16" t="s">
        <v>5708</v>
      </c>
      <c r="E3096" s="18" t="s">
        <v>5698</v>
      </c>
      <c r="F3096" s="17">
        <v>42243</v>
      </c>
      <c r="G3096" s="14">
        <v>-8000</v>
      </c>
    </row>
    <row r="3097" spans="1:7" x14ac:dyDescent="0.25">
      <c r="A3097" s="1"/>
      <c r="B3097" s="10" t="s">
        <v>2098</v>
      </c>
      <c r="C3097" s="11"/>
      <c r="D3097" s="11" t="s">
        <v>5709</v>
      </c>
      <c r="E3097" s="12" t="s">
        <v>5698</v>
      </c>
      <c r="F3097" s="13">
        <v>42243</v>
      </c>
      <c r="G3097" s="14">
        <v>-8000</v>
      </c>
    </row>
    <row r="3098" spans="1:7" ht="25.5" x14ac:dyDescent="0.25">
      <c r="A3098" s="1"/>
      <c r="B3098" s="10" t="s">
        <v>2099</v>
      </c>
      <c r="C3098" s="11"/>
      <c r="D3098" s="11" t="s">
        <v>5692</v>
      </c>
      <c r="E3098" s="12" t="s">
        <v>5698</v>
      </c>
      <c r="F3098" s="13">
        <v>42243</v>
      </c>
      <c r="G3098" s="14">
        <v>-8000</v>
      </c>
    </row>
    <row r="3099" spans="1:7" ht="25.5" x14ac:dyDescent="0.25">
      <c r="A3099" s="1"/>
      <c r="B3099" s="15" t="s">
        <v>5689</v>
      </c>
      <c r="C3099" s="16"/>
      <c r="D3099" s="16" t="s">
        <v>5682</v>
      </c>
      <c r="E3099" s="18" t="s">
        <v>5698</v>
      </c>
      <c r="F3099" s="17">
        <v>42243</v>
      </c>
      <c r="G3099" s="14">
        <v>-8000</v>
      </c>
    </row>
    <row r="3100" spans="1:7" ht="25.5" x14ac:dyDescent="0.25">
      <c r="A3100" s="1"/>
      <c r="B3100" s="10" t="s">
        <v>5691</v>
      </c>
      <c r="C3100" s="11"/>
      <c r="D3100" s="11" t="s">
        <v>5687</v>
      </c>
      <c r="E3100" s="12" t="s">
        <v>5698</v>
      </c>
      <c r="F3100" s="13">
        <v>42243</v>
      </c>
      <c r="G3100" s="14">
        <v>-8000</v>
      </c>
    </row>
    <row r="3101" spans="1:7" x14ac:dyDescent="0.25">
      <c r="A3101" s="1"/>
      <c r="B3101" s="10" t="s">
        <v>1105</v>
      </c>
      <c r="C3101" s="11"/>
      <c r="D3101" s="11" t="s">
        <v>5699</v>
      </c>
      <c r="E3101" s="12" t="s">
        <v>5700</v>
      </c>
      <c r="F3101" s="13">
        <v>42243</v>
      </c>
      <c r="G3101" s="14">
        <v>-8000</v>
      </c>
    </row>
    <row r="3102" spans="1:7" ht="25.5" x14ac:dyDescent="0.25">
      <c r="A3102" s="1"/>
      <c r="B3102" s="10" t="s">
        <v>1105</v>
      </c>
      <c r="C3102" s="11"/>
      <c r="D3102" s="11" t="s">
        <v>5710</v>
      </c>
      <c r="E3102" s="12" t="s">
        <v>5698</v>
      </c>
      <c r="F3102" s="13">
        <v>42243</v>
      </c>
      <c r="G3102" s="14">
        <v>-8000</v>
      </c>
    </row>
    <row r="3103" spans="1:7" ht="25.5" x14ac:dyDescent="0.25">
      <c r="A3103" s="1"/>
      <c r="B3103" s="10" t="s">
        <v>5694</v>
      </c>
      <c r="C3103" s="11"/>
      <c r="D3103" s="11" t="s">
        <v>5708</v>
      </c>
      <c r="E3103" s="12" t="s">
        <v>5676</v>
      </c>
      <c r="F3103" s="13">
        <v>42243</v>
      </c>
      <c r="G3103" s="14">
        <v>-8000</v>
      </c>
    </row>
    <row r="3104" spans="1:7" ht="25.5" x14ac:dyDescent="0.25">
      <c r="A3104" s="1"/>
      <c r="B3104" s="10" t="s">
        <v>5694</v>
      </c>
      <c r="C3104" s="11"/>
      <c r="D3104" s="11" t="s">
        <v>5680</v>
      </c>
      <c r="E3104" s="12" t="s">
        <v>5698</v>
      </c>
      <c r="F3104" s="13">
        <v>42243</v>
      </c>
      <c r="G3104" s="14">
        <v>-8000</v>
      </c>
    </row>
    <row r="3105" spans="1:7" x14ac:dyDescent="0.25">
      <c r="A3105" s="1"/>
      <c r="B3105" s="15" t="s">
        <v>5696</v>
      </c>
      <c r="C3105" s="16"/>
      <c r="D3105" s="16" t="s">
        <v>5711</v>
      </c>
      <c r="E3105" s="18" t="s">
        <v>5676</v>
      </c>
      <c r="F3105" s="17">
        <v>42243</v>
      </c>
      <c r="G3105" s="14">
        <v>-8000</v>
      </c>
    </row>
    <row r="3106" spans="1:7" ht="25.5" x14ac:dyDescent="0.25">
      <c r="A3106" s="1"/>
      <c r="B3106" s="10" t="s">
        <v>5696</v>
      </c>
      <c r="C3106" s="11"/>
      <c r="D3106" s="11" t="s">
        <v>5712</v>
      </c>
      <c r="E3106" s="12" t="s">
        <v>5698</v>
      </c>
      <c r="F3106" s="13">
        <v>42243</v>
      </c>
      <c r="G3106" s="14">
        <v>-8000</v>
      </c>
    </row>
    <row r="3107" spans="1:7" x14ac:dyDescent="0.25">
      <c r="A3107" s="1"/>
      <c r="B3107" s="10" t="s">
        <v>5713</v>
      </c>
      <c r="C3107" s="11"/>
      <c r="D3107" s="11" t="s">
        <v>5714</v>
      </c>
      <c r="E3107" s="12" t="s">
        <v>5698</v>
      </c>
      <c r="F3107" s="13">
        <v>42243</v>
      </c>
      <c r="G3107" s="14">
        <v>-8000</v>
      </c>
    </row>
    <row r="3108" spans="1:7" x14ac:dyDescent="0.25">
      <c r="A3108" s="1"/>
      <c r="B3108" s="10" t="s">
        <v>5718</v>
      </c>
      <c r="C3108" s="11"/>
      <c r="D3108" s="16" t="s">
        <v>5719</v>
      </c>
      <c r="E3108" s="12" t="s">
        <v>19458</v>
      </c>
      <c r="F3108" s="13">
        <v>42243</v>
      </c>
      <c r="G3108" s="14">
        <v>-32450</v>
      </c>
    </row>
    <row r="3109" spans="1:7" ht="25.5" x14ac:dyDescent="0.25">
      <c r="A3109" s="1"/>
      <c r="B3109" s="10" t="s">
        <v>299</v>
      </c>
      <c r="C3109" s="11" t="s">
        <v>300</v>
      </c>
      <c r="D3109" s="11" t="s">
        <v>5715</v>
      </c>
      <c r="E3109" s="12" t="s">
        <v>5716</v>
      </c>
      <c r="F3109" s="13">
        <v>42243</v>
      </c>
      <c r="G3109" s="14">
        <v>-515580</v>
      </c>
    </row>
    <row r="3110" spans="1:7" x14ac:dyDescent="0.25">
      <c r="A3110" s="1"/>
      <c r="B3110" s="10" t="s">
        <v>5720</v>
      </c>
      <c r="C3110" s="11"/>
      <c r="D3110" s="11" t="s">
        <v>5722</v>
      </c>
      <c r="E3110" s="12" t="s">
        <v>19406</v>
      </c>
      <c r="F3110" s="13">
        <v>42247</v>
      </c>
      <c r="G3110" s="14">
        <v>-247800</v>
      </c>
    </row>
    <row r="3111" spans="1:7" x14ac:dyDescent="0.25">
      <c r="A3111" s="1"/>
      <c r="B3111" s="10" t="s">
        <v>5720</v>
      </c>
      <c r="C3111" s="11"/>
      <c r="D3111" s="11" t="s">
        <v>5723</v>
      </c>
      <c r="E3111" s="12" t="s">
        <v>19407</v>
      </c>
      <c r="F3111" s="13">
        <v>42247</v>
      </c>
      <c r="G3111" s="14">
        <v>-106200</v>
      </c>
    </row>
    <row r="3112" spans="1:7" ht="25.5" x14ac:dyDescent="0.25">
      <c r="A3112" s="1"/>
      <c r="B3112" s="10" t="s">
        <v>5720</v>
      </c>
      <c r="C3112" s="11"/>
      <c r="D3112" s="11" t="s">
        <v>5721</v>
      </c>
      <c r="E3112" s="12" t="s">
        <v>17020</v>
      </c>
      <c r="F3112" s="13">
        <v>42247</v>
      </c>
      <c r="G3112" s="14">
        <v>-30000</v>
      </c>
    </row>
    <row r="3113" spans="1:7" ht="25.5" x14ac:dyDescent="0.25">
      <c r="A3113" s="1"/>
      <c r="B3113" s="10" t="s">
        <v>5663</v>
      </c>
      <c r="C3113" s="11"/>
      <c r="D3113" s="11" t="s">
        <v>5724</v>
      </c>
      <c r="E3113" s="12" t="s">
        <v>5725</v>
      </c>
      <c r="F3113" s="13">
        <v>42249</v>
      </c>
      <c r="G3113" s="14">
        <v>-14900</v>
      </c>
    </row>
    <row r="3114" spans="1:7" x14ac:dyDescent="0.25">
      <c r="A3114" s="1"/>
      <c r="B3114" s="10" t="s">
        <v>3763</v>
      </c>
      <c r="C3114" s="11" t="s">
        <v>3764</v>
      </c>
      <c r="D3114" s="11" t="s">
        <v>5726</v>
      </c>
      <c r="E3114" s="12" t="s">
        <v>16837</v>
      </c>
      <c r="F3114" s="13">
        <v>42250</v>
      </c>
      <c r="G3114" s="14">
        <v>-723042.52</v>
      </c>
    </row>
    <row r="3115" spans="1:7" ht="25.5" x14ac:dyDescent="0.25">
      <c r="A3115" s="1"/>
      <c r="B3115" s="10" t="s">
        <v>5727</v>
      </c>
      <c r="C3115" s="11"/>
      <c r="D3115" s="11" t="s">
        <v>5728</v>
      </c>
      <c r="E3115" s="12" t="s">
        <v>19929</v>
      </c>
      <c r="F3115" s="13">
        <v>42255</v>
      </c>
      <c r="G3115" s="14">
        <v>-2100000</v>
      </c>
    </row>
    <row r="3116" spans="1:7" ht="63.75" x14ac:dyDescent="0.25">
      <c r="A3116" s="1"/>
      <c r="B3116" s="10" t="s">
        <v>5729</v>
      </c>
      <c r="C3116" s="11"/>
      <c r="D3116" s="11"/>
      <c r="E3116" s="12" t="s">
        <v>5730</v>
      </c>
      <c r="F3116" s="13">
        <v>42256</v>
      </c>
      <c r="G3116" s="14">
        <v>49896</v>
      </c>
    </row>
    <row r="3117" spans="1:7" ht="127.5" x14ac:dyDescent="0.25">
      <c r="A3117" s="1"/>
      <c r="B3117" s="10" t="s">
        <v>5597</v>
      </c>
      <c r="C3117" s="11"/>
      <c r="D3117" s="11"/>
      <c r="E3117" s="12" t="s">
        <v>5731</v>
      </c>
      <c r="F3117" s="13">
        <v>42256</v>
      </c>
      <c r="G3117" s="14">
        <v>810945.89</v>
      </c>
    </row>
    <row r="3118" spans="1:7" ht="25.5" x14ac:dyDescent="0.25">
      <c r="A3118" s="1"/>
      <c r="B3118" s="15" t="s">
        <v>5732</v>
      </c>
      <c r="C3118" s="16" t="s">
        <v>5733</v>
      </c>
      <c r="D3118" s="16" t="s">
        <v>3879</v>
      </c>
      <c r="E3118" s="18" t="s">
        <v>5734</v>
      </c>
      <c r="F3118" s="17">
        <v>42261</v>
      </c>
      <c r="G3118" s="14">
        <v>-59000</v>
      </c>
    </row>
    <row r="3119" spans="1:7" ht="25.5" x14ac:dyDescent="0.25">
      <c r="A3119" s="1"/>
      <c r="B3119" s="15" t="s">
        <v>5732</v>
      </c>
      <c r="C3119" s="16" t="s">
        <v>5733</v>
      </c>
      <c r="D3119" s="16" t="s">
        <v>5664</v>
      </c>
      <c r="E3119" s="18" t="s">
        <v>5735</v>
      </c>
      <c r="F3119" s="17">
        <v>42261</v>
      </c>
      <c r="G3119" s="14">
        <v>-35400</v>
      </c>
    </row>
    <row r="3120" spans="1:7" ht="25.5" x14ac:dyDescent="0.25">
      <c r="A3120" s="1"/>
      <c r="B3120" s="15" t="s">
        <v>5732</v>
      </c>
      <c r="C3120" s="16" t="s">
        <v>5733</v>
      </c>
      <c r="D3120" s="16" t="s">
        <v>4112</v>
      </c>
      <c r="E3120" s="18" t="s">
        <v>5735</v>
      </c>
      <c r="F3120" s="17">
        <v>42261</v>
      </c>
      <c r="G3120" s="14">
        <v>-8260</v>
      </c>
    </row>
    <row r="3121" spans="1:7" ht="25.5" x14ac:dyDescent="0.25">
      <c r="A3121" s="1"/>
      <c r="B3121" s="15" t="s">
        <v>5732</v>
      </c>
      <c r="C3121" s="16" t="s">
        <v>5733</v>
      </c>
      <c r="D3121" s="16" t="s">
        <v>3848</v>
      </c>
      <c r="E3121" s="18" t="s">
        <v>5735</v>
      </c>
      <c r="F3121" s="17">
        <v>42261</v>
      </c>
      <c r="G3121" s="14">
        <v>-3540</v>
      </c>
    </row>
    <row r="3122" spans="1:7" ht="25.5" x14ac:dyDescent="0.25">
      <c r="A3122" s="1"/>
      <c r="B3122" s="15" t="s">
        <v>5522</v>
      </c>
      <c r="C3122" s="16"/>
      <c r="D3122" s="16" t="s">
        <v>5736</v>
      </c>
      <c r="E3122" s="18" t="s">
        <v>20747</v>
      </c>
      <c r="F3122" s="17">
        <v>42262</v>
      </c>
      <c r="G3122" s="14">
        <v>-59000</v>
      </c>
    </row>
    <row r="3123" spans="1:7" ht="25.5" x14ac:dyDescent="0.25">
      <c r="A3123" s="1"/>
      <c r="B3123" s="15" t="s">
        <v>5529</v>
      </c>
      <c r="C3123" s="16"/>
      <c r="D3123" s="16" t="s">
        <v>5570</v>
      </c>
      <c r="E3123" s="18" t="s">
        <v>20746</v>
      </c>
      <c r="F3123" s="17">
        <v>42262</v>
      </c>
      <c r="G3123" s="14">
        <v>-141600</v>
      </c>
    </row>
    <row r="3124" spans="1:7" ht="25.5" x14ac:dyDescent="0.25">
      <c r="A3124" s="1"/>
      <c r="B3124" s="10" t="s">
        <v>5732</v>
      </c>
      <c r="C3124" s="11" t="s">
        <v>5733</v>
      </c>
      <c r="D3124" s="11" t="s">
        <v>5737</v>
      </c>
      <c r="E3124" s="12" t="s">
        <v>5738</v>
      </c>
      <c r="F3124" s="13">
        <v>42262</v>
      </c>
      <c r="G3124" s="14">
        <v>-5900</v>
      </c>
    </row>
    <row r="3125" spans="1:7" x14ac:dyDescent="0.25">
      <c r="A3125" s="1"/>
      <c r="B3125" s="15" t="s">
        <v>5739</v>
      </c>
      <c r="C3125" s="16" t="s">
        <v>5740</v>
      </c>
      <c r="D3125" s="16" t="s">
        <v>5741</v>
      </c>
      <c r="E3125" s="18" t="s">
        <v>18227</v>
      </c>
      <c r="F3125" s="17">
        <v>42268</v>
      </c>
      <c r="G3125" s="14">
        <v>-103604</v>
      </c>
    </row>
    <row r="3126" spans="1:7" ht="25.5" x14ac:dyDescent="0.25">
      <c r="A3126" s="1"/>
      <c r="B3126" s="10" t="s">
        <v>5742</v>
      </c>
      <c r="C3126" s="11"/>
      <c r="D3126" s="11" t="s">
        <v>5743</v>
      </c>
      <c r="E3126" s="12" t="s">
        <v>19087</v>
      </c>
      <c r="F3126" s="13">
        <v>42269</v>
      </c>
      <c r="G3126" s="14">
        <v>-225001.22</v>
      </c>
    </row>
    <row r="3127" spans="1:7" x14ac:dyDescent="0.25">
      <c r="A3127" s="1"/>
      <c r="B3127" s="10" t="s">
        <v>1963</v>
      </c>
      <c r="C3127" s="11"/>
      <c r="D3127" s="11"/>
      <c r="E3127" s="12" t="s">
        <v>5744</v>
      </c>
      <c r="F3127" s="13">
        <v>42269</v>
      </c>
      <c r="G3127" s="14">
        <v>6750</v>
      </c>
    </row>
    <row r="3128" spans="1:7" ht="25.5" x14ac:dyDescent="0.25">
      <c r="A3128" s="1"/>
      <c r="B3128" s="10" t="s">
        <v>3778</v>
      </c>
      <c r="C3128" s="11"/>
      <c r="D3128" s="11" t="s">
        <v>5745</v>
      </c>
      <c r="E3128" s="12" t="s">
        <v>5746</v>
      </c>
      <c r="F3128" s="13">
        <v>42275</v>
      </c>
      <c r="G3128" s="14">
        <v>-7080</v>
      </c>
    </row>
    <row r="3129" spans="1:7" x14ac:dyDescent="0.25">
      <c r="A3129" s="1"/>
      <c r="B3129" s="10" t="s">
        <v>5747</v>
      </c>
      <c r="C3129" s="11"/>
      <c r="D3129" s="11" t="s">
        <v>5748</v>
      </c>
      <c r="E3129" s="12" t="s">
        <v>5749</v>
      </c>
      <c r="F3129" s="13">
        <v>42275</v>
      </c>
      <c r="G3129" s="14">
        <v>-47200</v>
      </c>
    </row>
    <row r="3130" spans="1:7" x14ac:dyDescent="0.25">
      <c r="A3130" s="1"/>
      <c r="B3130" s="15" t="s">
        <v>5747</v>
      </c>
      <c r="C3130" s="16"/>
      <c r="D3130" s="16" t="s">
        <v>5750</v>
      </c>
      <c r="E3130" s="18" t="s">
        <v>5751</v>
      </c>
      <c r="F3130" s="17">
        <v>42275</v>
      </c>
      <c r="G3130" s="14">
        <v>-23600</v>
      </c>
    </row>
    <row r="3131" spans="1:7" ht="25.5" x14ac:dyDescent="0.25">
      <c r="A3131" s="1"/>
      <c r="B3131" s="10" t="s">
        <v>5752</v>
      </c>
      <c r="C3131" s="11"/>
      <c r="D3131" s="11" t="s">
        <v>5753</v>
      </c>
      <c r="E3131" s="12" t="s">
        <v>20748</v>
      </c>
      <c r="F3131" s="13">
        <v>42276</v>
      </c>
      <c r="G3131" s="14">
        <v>-59000</v>
      </c>
    </row>
    <row r="3132" spans="1:7" x14ac:dyDescent="0.25">
      <c r="A3132" s="1"/>
      <c r="B3132" s="10" t="s">
        <v>5747</v>
      </c>
      <c r="C3132" s="11"/>
      <c r="D3132" s="11" t="s">
        <v>5755</v>
      </c>
      <c r="E3132" s="12" t="s">
        <v>5756</v>
      </c>
      <c r="F3132" s="13">
        <v>42277</v>
      </c>
      <c r="G3132" s="14">
        <v>-29500</v>
      </c>
    </row>
    <row r="3133" spans="1:7" x14ac:dyDescent="0.25">
      <c r="A3133" s="1"/>
      <c r="B3133" s="10" t="s">
        <v>5253</v>
      </c>
      <c r="C3133" s="11" t="s">
        <v>5254</v>
      </c>
      <c r="D3133" s="11" t="s">
        <v>5754</v>
      </c>
      <c r="E3133" s="12" t="s">
        <v>20290</v>
      </c>
      <c r="F3133" s="13">
        <v>42277</v>
      </c>
      <c r="G3133" s="14">
        <v>-889072.51</v>
      </c>
    </row>
    <row r="3134" spans="1:7" x14ac:dyDescent="0.25">
      <c r="A3134" s="1"/>
      <c r="B3134" s="10" t="s">
        <v>5757</v>
      </c>
      <c r="C3134" s="11"/>
      <c r="D3134" s="11" t="s">
        <v>2784</v>
      </c>
      <c r="E3134" s="12" t="s">
        <v>19693</v>
      </c>
      <c r="F3134" s="13">
        <v>42282</v>
      </c>
      <c r="G3134" s="14">
        <v>-2080000</v>
      </c>
    </row>
    <row r="3135" spans="1:7" x14ac:dyDescent="0.25">
      <c r="A3135" s="1"/>
      <c r="B3135" s="15" t="s">
        <v>5759</v>
      </c>
      <c r="C3135" s="16"/>
      <c r="D3135" s="16" t="s">
        <v>5760</v>
      </c>
      <c r="E3135" s="18" t="s">
        <v>19927</v>
      </c>
      <c r="F3135" s="17">
        <v>42282</v>
      </c>
      <c r="G3135" s="14">
        <v>-1250750.1200000001</v>
      </c>
    </row>
    <row r="3136" spans="1:7" x14ac:dyDescent="0.25">
      <c r="A3136" s="1"/>
      <c r="B3136" s="10" t="s">
        <v>4502</v>
      </c>
      <c r="C3136" s="11"/>
      <c r="D3136" s="11" t="s">
        <v>5765</v>
      </c>
      <c r="E3136" s="12" t="s">
        <v>19459</v>
      </c>
      <c r="F3136" s="13">
        <v>42285</v>
      </c>
      <c r="G3136" s="14">
        <v>-259600</v>
      </c>
    </row>
    <row r="3137" spans="1:7" x14ac:dyDescent="0.25">
      <c r="A3137" s="1"/>
      <c r="B3137" s="10" t="s">
        <v>5630</v>
      </c>
      <c r="C3137" s="11"/>
      <c r="D3137" s="11" t="s">
        <v>5764</v>
      </c>
      <c r="E3137" s="12" t="s">
        <v>19653</v>
      </c>
      <c r="F3137" s="13">
        <v>42285</v>
      </c>
      <c r="G3137" s="14">
        <v>-64000.65</v>
      </c>
    </row>
    <row r="3138" spans="1:7" ht="25.5" x14ac:dyDescent="0.25">
      <c r="A3138" s="1"/>
      <c r="B3138" s="10" t="s">
        <v>5762</v>
      </c>
      <c r="C3138" s="11"/>
      <c r="D3138" s="11" t="s">
        <v>5763</v>
      </c>
      <c r="E3138" s="12" t="s">
        <v>19491</v>
      </c>
      <c r="F3138" s="13">
        <v>42285</v>
      </c>
      <c r="G3138" s="14">
        <v>-53333.88</v>
      </c>
    </row>
    <row r="3139" spans="1:7" x14ac:dyDescent="0.25">
      <c r="A3139" s="1"/>
      <c r="B3139" s="10" t="s">
        <v>5766</v>
      </c>
      <c r="C3139" s="11"/>
      <c r="D3139" s="11" t="s">
        <v>5767</v>
      </c>
      <c r="E3139" s="12" t="s">
        <v>19459</v>
      </c>
      <c r="F3139" s="13">
        <v>42285</v>
      </c>
      <c r="G3139" s="14">
        <v>-41300</v>
      </c>
    </row>
    <row r="3140" spans="1:7" x14ac:dyDescent="0.25">
      <c r="A3140" s="1"/>
      <c r="B3140" s="10" t="s">
        <v>5718</v>
      </c>
      <c r="C3140" s="11"/>
      <c r="D3140" s="11" t="s">
        <v>5761</v>
      </c>
      <c r="E3140" s="12" t="s">
        <v>19459</v>
      </c>
      <c r="F3140" s="13">
        <v>42285</v>
      </c>
      <c r="G3140" s="14">
        <v>-32450</v>
      </c>
    </row>
    <row r="3141" spans="1:7" x14ac:dyDescent="0.25">
      <c r="A3141" s="1"/>
      <c r="B3141" s="10" t="s">
        <v>4006</v>
      </c>
      <c r="C3141" s="11" t="s">
        <v>4007</v>
      </c>
      <c r="D3141" s="11" t="s">
        <v>5768</v>
      </c>
      <c r="E3141" s="12" t="s">
        <v>19459</v>
      </c>
      <c r="F3141" s="13">
        <v>42285</v>
      </c>
      <c r="G3141" s="14">
        <v>-41300</v>
      </c>
    </row>
    <row r="3142" spans="1:7" x14ac:dyDescent="0.25">
      <c r="A3142" s="1"/>
      <c r="B3142" s="10" t="s">
        <v>18986</v>
      </c>
      <c r="C3142" s="11"/>
      <c r="D3142" s="11" t="s">
        <v>18988</v>
      </c>
      <c r="E3142" s="12"/>
      <c r="F3142" s="13">
        <v>42290</v>
      </c>
      <c r="G3142" s="14">
        <v>-318010</v>
      </c>
    </row>
    <row r="3143" spans="1:7" ht="25.5" x14ac:dyDescent="0.25">
      <c r="A3143" s="1"/>
      <c r="B3143" s="10" t="s">
        <v>5769</v>
      </c>
      <c r="C3143" s="11"/>
      <c r="D3143" s="11" t="s">
        <v>5770</v>
      </c>
      <c r="E3143" s="12" t="s">
        <v>5771</v>
      </c>
      <c r="F3143" s="13">
        <v>42291</v>
      </c>
      <c r="G3143" s="14">
        <v>-15500</v>
      </c>
    </row>
    <row r="3144" spans="1:7" x14ac:dyDescent="0.25">
      <c r="A3144" s="1"/>
      <c r="B3144" s="10" t="s">
        <v>5773</v>
      </c>
      <c r="C3144" s="11"/>
      <c r="D3144" s="11" t="s">
        <v>5774</v>
      </c>
      <c r="E3144" s="12" t="s">
        <v>17879</v>
      </c>
      <c r="F3144" s="13">
        <v>42296</v>
      </c>
      <c r="G3144" s="14">
        <v>-819578.38</v>
      </c>
    </row>
    <row r="3145" spans="1:7" ht="25.5" x14ac:dyDescent="0.25">
      <c r="A3145" s="1"/>
      <c r="B3145" s="15" t="s">
        <v>5762</v>
      </c>
      <c r="C3145" s="16"/>
      <c r="D3145" s="16" t="s">
        <v>5772</v>
      </c>
      <c r="E3145" s="18" t="s">
        <v>19492</v>
      </c>
      <c r="F3145" s="17">
        <v>42296</v>
      </c>
      <c r="G3145" s="14">
        <v>-53325.14</v>
      </c>
    </row>
    <row r="3146" spans="1:7" x14ac:dyDescent="0.25">
      <c r="A3146" s="1"/>
      <c r="B3146" s="10" t="s">
        <v>5775</v>
      </c>
      <c r="C3146" s="11"/>
      <c r="D3146" s="11" t="s">
        <v>5776</v>
      </c>
      <c r="E3146" s="12" t="s">
        <v>5777</v>
      </c>
      <c r="F3146" s="13">
        <v>42297</v>
      </c>
      <c r="G3146" s="14">
        <v>437996.79</v>
      </c>
    </row>
    <row r="3147" spans="1:7" x14ac:dyDescent="0.25">
      <c r="A3147" s="1"/>
      <c r="B3147" s="15" t="s">
        <v>5781</v>
      </c>
      <c r="C3147" s="16"/>
      <c r="D3147" s="16" t="s">
        <v>5782</v>
      </c>
      <c r="E3147" s="18" t="s">
        <v>19492</v>
      </c>
      <c r="F3147" s="17">
        <v>42298</v>
      </c>
      <c r="G3147" s="14">
        <v>-88500</v>
      </c>
    </row>
    <row r="3148" spans="1:7" x14ac:dyDescent="0.25">
      <c r="A3148" s="1"/>
      <c r="B3148" s="15" t="s">
        <v>5623</v>
      </c>
      <c r="C3148" s="16"/>
      <c r="D3148" s="16" t="s">
        <v>5778</v>
      </c>
      <c r="E3148" s="18" t="s">
        <v>19458</v>
      </c>
      <c r="F3148" s="17">
        <v>42298</v>
      </c>
      <c r="G3148" s="14">
        <v>-944</v>
      </c>
    </row>
    <row r="3149" spans="1:7" x14ac:dyDescent="0.25">
      <c r="A3149" s="1"/>
      <c r="B3149" s="10" t="s">
        <v>5623</v>
      </c>
      <c r="C3149" s="11"/>
      <c r="D3149" s="11" t="s">
        <v>5779</v>
      </c>
      <c r="E3149" s="12" t="s">
        <v>19622</v>
      </c>
      <c r="F3149" s="13">
        <v>42298</v>
      </c>
      <c r="G3149" s="14">
        <v>-944</v>
      </c>
    </row>
    <row r="3150" spans="1:7" x14ac:dyDescent="0.25">
      <c r="A3150" s="1"/>
      <c r="B3150" s="10" t="s">
        <v>5623</v>
      </c>
      <c r="C3150" s="11"/>
      <c r="D3150" s="11" t="s">
        <v>5780</v>
      </c>
      <c r="E3150" s="12" t="s">
        <v>19492</v>
      </c>
      <c r="F3150" s="13">
        <v>42298</v>
      </c>
      <c r="G3150" s="14">
        <v>-944</v>
      </c>
    </row>
    <row r="3151" spans="1:7" x14ac:dyDescent="0.25">
      <c r="A3151" s="1"/>
      <c r="B3151" s="15" t="s">
        <v>5783</v>
      </c>
      <c r="C3151" s="16"/>
      <c r="D3151" s="16" t="s">
        <v>5784</v>
      </c>
      <c r="E3151" s="18" t="s">
        <v>5785</v>
      </c>
      <c r="F3151" s="17">
        <v>42299</v>
      </c>
      <c r="G3151" s="14">
        <v>-16000</v>
      </c>
    </row>
    <row r="3152" spans="1:7" x14ac:dyDescent="0.25">
      <c r="A3152" s="1"/>
      <c r="B3152" s="15" t="s">
        <v>5786</v>
      </c>
      <c r="C3152" s="16"/>
      <c r="D3152" s="16" t="s">
        <v>5784</v>
      </c>
      <c r="E3152" s="12" t="s">
        <v>5785</v>
      </c>
      <c r="F3152" s="17">
        <v>42299</v>
      </c>
      <c r="G3152" s="14">
        <v>-16000</v>
      </c>
    </row>
    <row r="3153" spans="1:7" x14ac:dyDescent="0.25">
      <c r="A3153" s="1"/>
      <c r="B3153" s="10" t="s">
        <v>5787</v>
      </c>
      <c r="C3153" s="11"/>
      <c r="D3153" s="11" t="s">
        <v>5784</v>
      </c>
      <c r="E3153" s="12" t="s">
        <v>5785</v>
      </c>
      <c r="F3153" s="13">
        <v>42299</v>
      </c>
      <c r="G3153" s="14">
        <v>-16000</v>
      </c>
    </row>
    <row r="3154" spans="1:7" x14ac:dyDescent="0.25">
      <c r="A3154" s="1"/>
      <c r="B3154" s="10" t="s">
        <v>5788</v>
      </c>
      <c r="C3154" s="11"/>
      <c r="D3154" s="11" t="s">
        <v>5784</v>
      </c>
      <c r="E3154" s="12" t="s">
        <v>5785</v>
      </c>
      <c r="F3154" s="13">
        <v>42299</v>
      </c>
      <c r="G3154" s="14">
        <v>-16000</v>
      </c>
    </row>
    <row r="3155" spans="1:7" x14ac:dyDescent="0.25">
      <c r="A3155" s="1"/>
      <c r="B3155" s="15" t="s">
        <v>5789</v>
      </c>
      <c r="C3155" s="16"/>
      <c r="D3155" s="16" t="s">
        <v>5784</v>
      </c>
      <c r="E3155" s="18" t="s">
        <v>5785</v>
      </c>
      <c r="F3155" s="17">
        <v>42299</v>
      </c>
      <c r="G3155" s="14">
        <v>-16000</v>
      </c>
    </row>
    <row r="3156" spans="1:7" x14ac:dyDescent="0.25">
      <c r="A3156" s="1"/>
      <c r="B3156" s="10" t="s">
        <v>5790</v>
      </c>
      <c r="C3156" s="11"/>
      <c r="D3156" s="11" t="s">
        <v>5784</v>
      </c>
      <c r="E3156" s="12" t="s">
        <v>5785</v>
      </c>
      <c r="F3156" s="13">
        <v>42299</v>
      </c>
      <c r="G3156" s="14">
        <v>-16000</v>
      </c>
    </row>
    <row r="3157" spans="1:7" x14ac:dyDescent="0.25">
      <c r="A3157" s="1"/>
      <c r="B3157" s="10" t="s">
        <v>5791</v>
      </c>
      <c r="C3157" s="11"/>
      <c r="D3157" s="11" t="s">
        <v>5784</v>
      </c>
      <c r="E3157" s="12" t="s">
        <v>5785</v>
      </c>
      <c r="F3157" s="13">
        <v>42299</v>
      </c>
      <c r="G3157" s="14">
        <v>-16000</v>
      </c>
    </row>
    <row r="3158" spans="1:7" x14ac:dyDescent="0.25">
      <c r="A3158" s="1"/>
      <c r="B3158" s="10" t="s">
        <v>5792</v>
      </c>
      <c r="C3158" s="11"/>
      <c r="D3158" s="11" t="s">
        <v>5784</v>
      </c>
      <c r="E3158" s="12" t="s">
        <v>5785</v>
      </c>
      <c r="F3158" s="13">
        <v>42299</v>
      </c>
      <c r="G3158" s="14">
        <v>-16000</v>
      </c>
    </row>
    <row r="3159" spans="1:7" x14ac:dyDescent="0.25">
      <c r="A3159" s="1"/>
      <c r="B3159" s="10" t="s">
        <v>5793</v>
      </c>
      <c r="C3159" s="11"/>
      <c r="D3159" s="11" t="s">
        <v>5784</v>
      </c>
      <c r="E3159" s="12" t="s">
        <v>5785</v>
      </c>
      <c r="F3159" s="13">
        <v>42299</v>
      </c>
      <c r="G3159" s="14">
        <v>-16000</v>
      </c>
    </row>
    <row r="3160" spans="1:7" x14ac:dyDescent="0.25">
      <c r="A3160" s="1"/>
      <c r="B3160" s="10" t="s">
        <v>5794</v>
      </c>
      <c r="C3160" s="11"/>
      <c r="D3160" s="11" t="s">
        <v>5784</v>
      </c>
      <c r="E3160" s="12" t="s">
        <v>5785</v>
      </c>
      <c r="F3160" s="13">
        <v>42299</v>
      </c>
      <c r="G3160" s="14">
        <v>-16000</v>
      </c>
    </row>
    <row r="3161" spans="1:7" x14ac:dyDescent="0.25">
      <c r="A3161" s="1"/>
      <c r="B3161" s="15" t="s">
        <v>5795</v>
      </c>
      <c r="C3161" s="16"/>
      <c r="D3161" s="16" t="s">
        <v>5784</v>
      </c>
      <c r="E3161" s="18" t="s">
        <v>5785</v>
      </c>
      <c r="F3161" s="17">
        <v>42299</v>
      </c>
      <c r="G3161" s="14">
        <v>-16000</v>
      </c>
    </row>
    <row r="3162" spans="1:7" x14ac:dyDescent="0.25">
      <c r="A3162" s="1"/>
      <c r="B3162" s="10" t="s">
        <v>5800</v>
      </c>
      <c r="C3162" s="11"/>
      <c r="D3162" s="11" t="s">
        <v>5801</v>
      </c>
      <c r="E3162" s="12" t="s">
        <v>5802</v>
      </c>
      <c r="F3162" s="13">
        <v>42306</v>
      </c>
      <c r="G3162" s="14">
        <v>-89600</v>
      </c>
    </row>
    <row r="3163" spans="1:7" ht="25.5" x14ac:dyDescent="0.25">
      <c r="A3163" s="1"/>
      <c r="B3163" s="10" t="s">
        <v>1064</v>
      </c>
      <c r="C3163" s="11" t="s">
        <v>1065</v>
      </c>
      <c r="D3163" s="11" t="s">
        <v>5799</v>
      </c>
      <c r="E3163" s="12" t="s">
        <v>18129</v>
      </c>
      <c r="F3163" s="13">
        <v>42306</v>
      </c>
      <c r="G3163" s="14">
        <v>-105775</v>
      </c>
    </row>
    <row r="3164" spans="1:7" x14ac:dyDescent="0.25">
      <c r="A3164" s="1"/>
      <c r="B3164" s="10" t="s">
        <v>5796</v>
      </c>
      <c r="C3164" s="11" t="s">
        <v>5797</v>
      </c>
      <c r="D3164" s="11" t="s">
        <v>5798</v>
      </c>
      <c r="E3164" s="12" t="s">
        <v>16699</v>
      </c>
      <c r="F3164" s="13">
        <v>42306</v>
      </c>
      <c r="G3164" s="14">
        <v>-91456</v>
      </c>
    </row>
    <row r="3165" spans="1:7" x14ac:dyDescent="0.25">
      <c r="A3165" s="1"/>
      <c r="B3165" s="15" t="s">
        <v>5803</v>
      </c>
      <c r="C3165" s="16"/>
      <c r="D3165" s="16" t="s">
        <v>5804</v>
      </c>
      <c r="E3165" s="18" t="s">
        <v>16894</v>
      </c>
      <c r="F3165" s="17">
        <v>42310</v>
      </c>
      <c r="G3165" s="14">
        <v>-1308166.02</v>
      </c>
    </row>
    <row r="3166" spans="1:7" x14ac:dyDescent="0.25">
      <c r="A3166" s="1"/>
      <c r="B3166" s="15" t="s">
        <v>5803</v>
      </c>
      <c r="C3166" s="16"/>
      <c r="D3166" s="16" t="s">
        <v>5804</v>
      </c>
      <c r="E3166" s="18" t="s">
        <v>5804</v>
      </c>
      <c r="F3166" s="17">
        <v>42310</v>
      </c>
      <c r="G3166" s="14">
        <v>293602.07</v>
      </c>
    </row>
    <row r="3167" spans="1:7" x14ac:dyDescent="0.25">
      <c r="A3167" s="1"/>
      <c r="B3167" s="10" t="s">
        <v>5809</v>
      </c>
      <c r="C3167" s="11"/>
      <c r="D3167" s="11" t="s">
        <v>5812</v>
      </c>
      <c r="E3167" s="12" t="s">
        <v>5813</v>
      </c>
      <c r="F3167" s="13">
        <v>42310</v>
      </c>
      <c r="G3167" s="14">
        <v>-44500</v>
      </c>
    </row>
    <row r="3168" spans="1:7" ht="25.5" x14ac:dyDescent="0.25">
      <c r="A3168" s="1"/>
      <c r="B3168" s="15" t="s">
        <v>5809</v>
      </c>
      <c r="C3168" s="16"/>
      <c r="D3168" s="16" t="s">
        <v>5810</v>
      </c>
      <c r="E3168" s="18" t="s">
        <v>5811</v>
      </c>
      <c r="F3168" s="17">
        <v>42310</v>
      </c>
      <c r="G3168" s="14">
        <v>-37200</v>
      </c>
    </row>
    <row r="3169" spans="1:7" x14ac:dyDescent="0.25">
      <c r="A3169" s="1"/>
      <c r="B3169" s="15" t="s">
        <v>5805</v>
      </c>
      <c r="C3169" s="16" t="s">
        <v>5806</v>
      </c>
      <c r="D3169" s="16" t="s">
        <v>5807</v>
      </c>
      <c r="E3169" s="18" t="s">
        <v>20139</v>
      </c>
      <c r="F3169" s="17">
        <v>42310</v>
      </c>
      <c r="G3169" s="14">
        <v>-145038.63</v>
      </c>
    </row>
    <row r="3170" spans="1:7" x14ac:dyDescent="0.25">
      <c r="A3170" s="1"/>
      <c r="B3170" s="10" t="s">
        <v>5814</v>
      </c>
      <c r="C3170" s="11" t="s">
        <v>5815</v>
      </c>
      <c r="D3170" s="11" t="s">
        <v>5816</v>
      </c>
      <c r="E3170" s="12" t="s">
        <v>18086</v>
      </c>
      <c r="F3170" s="13">
        <v>42313</v>
      </c>
      <c r="G3170" s="14">
        <v>-4160211.91</v>
      </c>
    </row>
    <row r="3171" spans="1:7" ht="25.5" x14ac:dyDescent="0.25">
      <c r="A3171" s="1"/>
      <c r="B3171" s="10" t="s">
        <v>1903</v>
      </c>
      <c r="C3171" s="11"/>
      <c r="D3171" s="11" t="s">
        <v>5825</v>
      </c>
      <c r="E3171" s="12" t="s">
        <v>5826</v>
      </c>
      <c r="F3171" s="13">
        <v>42314</v>
      </c>
      <c r="G3171" s="14">
        <v>-106784</v>
      </c>
    </row>
    <row r="3172" spans="1:7" ht="25.5" x14ac:dyDescent="0.25">
      <c r="A3172" s="1"/>
      <c r="B3172" s="10" t="s">
        <v>3778</v>
      </c>
      <c r="C3172" s="11"/>
      <c r="D3172" s="11" t="s">
        <v>5817</v>
      </c>
      <c r="E3172" s="12" t="s">
        <v>5818</v>
      </c>
      <c r="F3172" s="13">
        <v>42314</v>
      </c>
      <c r="G3172" s="14">
        <v>-59000</v>
      </c>
    </row>
    <row r="3173" spans="1:7" ht="25.5" x14ac:dyDescent="0.25">
      <c r="A3173" s="1"/>
      <c r="B3173" s="10" t="s">
        <v>5823</v>
      </c>
      <c r="C3173" s="11"/>
      <c r="D3173" s="11" t="s">
        <v>3967</v>
      </c>
      <c r="E3173" s="12" t="s">
        <v>5824</v>
      </c>
      <c r="F3173" s="13">
        <v>42314</v>
      </c>
      <c r="G3173" s="14">
        <v>-59000</v>
      </c>
    </row>
    <row r="3174" spans="1:7" ht="25.5" x14ac:dyDescent="0.25">
      <c r="A3174" s="1"/>
      <c r="B3174" s="10" t="s">
        <v>3778</v>
      </c>
      <c r="C3174" s="11"/>
      <c r="D3174" s="11" t="s">
        <v>5821</v>
      </c>
      <c r="E3174" s="12" t="s">
        <v>5822</v>
      </c>
      <c r="F3174" s="13">
        <v>42314</v>
      </c>
      <c r="G3174" s="14">
        <v>-17700</v>
      </c>
    </row>
    <row r="3175" spans="1:7" ht="25.5" x14ac:dyDescent="0.25">
      <c r="A3175" s="1"/>
      <c r="B3175" s="15" t="s">
        <v>3778</v>
      </c>
      <c r="C3175" s="16"/>
      <c r="D3175" s="16" t="s">
        <v>5819</v>
      </c>
      <c r="E3175" s="18" t="s">
        <v>5820</v>
      </c>
      <c r="F3175" s="17">
        <v>42314</v>
      </c>
      <c r="G3175" s="14">
        <v>-11800</v>
      </c>
    </row>
    <row r="3176" spans="1:7" x14ac:dyDescent="0.25">
      <c r="A3176" s="1"/>
      <c r="B3176" s="10" t="s">
        <v>5828</v>
      </c>
      <c r="C3176" s="11"/>
      <c r="D3176" s="11" t="s">
        <v>5829</v>
      </c>
      <c r="E3176" s="12" t="s">
        <v>1285</v>
      </c>
      <c r="F3176" s="13">
        <v>42314</v>
      </c>
      <c r="G3176" s="14">
        <v>-581900.29</v>
      </c>
    </row>
    <row r="3177" spans="1:7" x14ac:dyDescent="0.25">
      <c r="A3177" s="1"/>
      <c r="B3177" s="10" t="s">
        <v>5387</v>
      </c>
      <c r="C3177" s="11"/>
      <c r="D3177" s="11" t="s">
        <v>5827</v>
      </c>
      <c r="E3177" s="12" t="s">
        <v>19481</v>
      </c>
      <c r="F3177" s="13">
        <v>42314</v>
      </c>
      <c r="G3177" s="14">
        <v>-24780</v>
      </c>
    </row>
    <row r="3178" spans="1:7" x14ac:dyDescent="0.25">
      <c r="A3178" s="1"/>
      <c r="B3178" s="10" t="s">
        <v>5830</v>
      </c>
      <c r="C3178" s="11" t="s">
        <v>5831</v>
      </c>
      <c r="D3178" s="11" t="s">
        <v>5832</v>
      </c>
      <c r="E3178" s="12" t="s">
        <v>19492</v>
      </c>
      <c r="F3178" s="13">
        <v>42318</v>
      </c>
      <c r="G3178" s="14">
        <v>-12980</v>
      </c>
    </row>
    <row r="3179" spans="1:7" ht="25.5" x14ac:dyDescent="0.25">
      <c r="A3179" s="1"/>
      <c r="B3179" s="15" t="s">
        <v>5809</v>
      </c>
      <c r="C3179" s="16"/>
      <c r="D3179" s="16" t="s">
        <v>5834</v>
      </c>
      <c r="E3179" s="18" t="s">
        <v>5835</v>
      </c>
      <c r="F3179" s="17">
        <v>42319</v>
      </c>
      <c r="G3179" s="14">
        <v>-18300</v>
      </c>
    </row>
    <row r="3180" spans="1:7" x14ac:dyDescent="0.25">
      <c r="A3180" s="1"/>
      <c r="B3180" s="10" t="s">
        <v>5739</v>
      </c>
      <c r="C3180" s="11" t="s">
        <v>5740</v>
      </c>
      <c r="D3180" s="11" t="s">
        <v>5833</v>
      </c>
      <c r="E3180" s="12" t="s">
        <v>18228</v>
      </c>
      <c r="F3180" s="13">
        <v>42319</v>
      </c>
      <c r="G3180" s="14">
        <v>-66195.64</v>
      </c>
    </row>
    <row r="3181" spans="1:7" x14ac:dyDescent="0.25">
      <c r="A3181" s="1"/>
      <c r="B3181" s="10" t="s">
        <v>5838</v>
      </c>
      <c r="C3181" s="11"/>
      <c r="D3181" s="11" t="s">
        <v>5839</v>
      </c>
      <c r="E3181" s="12" t="s">
        <v>19862</v>
      </c>
      <c r="F3181" s="13">
        <v>42320</v>
      </c>
      <c r="G3181" s="14">
        <v>-4580951.95</v>
      </c>
    </row>
    <row r="3182" spans="1:7" ht="25.5" x14ac:dyDescent="0.25">
      <c r="A3182" s="1"/>
      <c r="B3182" s="15" t="s">
        <v>5836</v>
      </c>
      <c r="C3182" s="16" t="s">
        <v>5837</v>
      </c>
      <c r="D3182" s="16" t="s">
        <v>5570</v>
      </c>
      <c r="E3182" s="18" t="s">
        <v>18300</v>
      </c>
      <c r="F3182" s="17">
        <v>42320</v>
      </c>
      <c r="G3182" s="14">
        <v>-3548614</v>
      </c>
    </row>
    <row r="3183" spans="1:7" ht="25.5" x14ac:dyDescent="0.25">
      <c r="A3183" s="1"/>
      <c r="B3183" s="10" t="s">
        <v>5841</v>
      </c>
      <c r="C3183" s="11" t="s">
        <v>5842</v>
      </c>
      <c r="D3183" s="11" t="s">
        <v>4584</v>
      </c>
      <c r="E3183" s="12" t="s">
        <v>19693</v>
      </c>
      <c r="F3183" s="13">
        <v>42320</v>
      </c>
      <c r="G3183" s="14">
        <v>-14960000</v>
      </c>
    </row>
    <row r="3184" spans="1:7" ht="25.5" x14ac:dyDescent="0.25">
      <c r="A3184" s="1"/>
      <c r="B3184" s="10" t="s">
        <v>508</v>
      </c>
      <c r="C3184" s="11" t="s">
        <v>509</v>
      </c>
      <c r="D3184" s="11" t="s">
        <v>5840</v>
      </c>
      <c r="E3184" s="12" t="s">
        <v>20155</v>
      </c>
      <c r="F3184" s="13">
        <v>42320</v>
      </c>
      <c r="G3184" s="14">
        <v>-1011698.03</v>
      </c>
    </row>
    <row r="3185" spans="1:7" x14ac:dyDescent="0.25">
      <c r="A3185" s="1"/>
      <c r="B3185" s="10" t="s">
        <v>18981</v>
      </c>
      <c r="C3185" s="11"/>
      <c r="D3185" s="11" t="s">
        <v>5570</v>
      </c>
      <c r="E3185" s="12"/>
      <c r="F3185" s="13">
        <v>42321</v>
      </c>
      <c r="G3185" s="14">
        <v>-94400</v>
      </c>
    </row>
    <row r="3186" spans="1:7" x14ac:dyDescent="0.25">
      <c r="A3186" s="1"/>
      <c r="B3186" s="10" t="s">
        <v>4489</v>
      </c>
      <c r="C3186" s="11" t="s">
        <v>4490</v>
      </c>
      <c r="D3186" s="11" t="s">
        <v>5844</v>
      </c>
      <c r="E3186" s="12" t="s">
        <v>18329</v>
      </c>
      <c r="F3186" s="13">
        <v>42321</v>
      </c>
      <c r="G3186" s="14">
        <v>-68546.2</v>
      </c>
    </row>
    <row r="3187" spans="1:7" x14ac:dyDescent="0.25">
      <c r="A3187" s="1"/>
      <c r="B3187" s="10" t="s">
        <v>3778</v>
      </c>
      <c r="C3187" s="11"/>
      <c r="D3187" s="11" t="s">
        <v>5845</v>
      </c>
      <c r="E3187" s="12" t="s">
        <v>5846</v>
      </c>
      <c r="F3187" s="13">
        <v>42324</v>
      </c>
      <c r="G3187" s="14">
        <v>-44840</v>
      </c>
    </row>
    <row r="3188" spans="1:7" x14ac:dyDescent="0.25">
      <c r="A3188" s="1"/>
      <c r="B3188" s="10" t="s">
        <v>5847</v>
      </c>
      <c r="C3188" s="11"/>
      <c r="D3188" s="11" t="s">
        <v>4151</v>
      </c>
      <c r="E3188" s="12" t="s">
        <v>19378</v>
      </c>
      <c r="F3188" s="13">
        <v>42324</v>
      </c>
      <c r="G3188" s="14">
        <v>-147500</v>
      </c>
    </row>
    <row r="3189" spans="1:7" x14ac:dyDescent="0.25">
      <c r="A3189" s="1"/>
      <c r="B3189" s="10" t="s">
        <v>4502</v>
      </c>
      <c r="C3189" s="11"/>
      <c r="D3189" s="11" t="s">
        <v>4503</v>
      </c>
      <c r="E3189" s="12" t="s">
        <v>19623</v>
      </c>
      <c r="F3189" s="13">
        <v>42326</v>
      </c>
      <c r="G3189" s="14">
        <v>-198000</v>
      </c>
    </row>
    <row r="3190" spans="1:7" x14ac:dyDescent="0.25">
      <c r="A3190" s="1"/>
      <c r="B3190" s="15" t="s">
        <v>5623</v>
      </c>
      <c r="C3190" s="16"/>
      <c r="D3190" s="16" t="s">
        <v>5851</v>
      </c>
      <c r="E3190" s="18" t="s">
        <v>19623</v>
      </c>
      <c r="F3190" s="17">
        <v>42326</v>
      </c>
      <c r="G3190" s="14">
        <v>-944</v>
      </c>
    </row>
    <row r="3191" spans="1:7" ht="25.5" x14ac:dyDescent="0.25">
      <c r="A3191" s="1"/>
      <c r="B3191" s="10" t="s">
        <v>5848</v>
      </c>
      <c r="C3191" s="11" t="s">
        <v>5849</v>
      </c>
      <c r="D3191" s="11" t="s">
        <v>5850</v>
      </c>
      <c r="E3191" s="12" t="s">
        <v>17900</v>
      </c>
      <c r="F3191" s="13">
        <v>42326</v>
      </c>
      <c r="G3191" s="14">
        <v>-49560</v>
      </c>
    </row>
    <row r="3192" spans="1:7" ht="25.5" x14ac:dyDescent="0.25">
      <c r="A3192" s="1"/>
      <c r="B3192" s="15" t="s">
        <v>4080</v>
      </c>
      <c r="C3192" s="16"/>
      <c r="D3192" s="16" t="s">
        <v>5855</v>
      </c>
      <c r="E3192" s="18" t="s">
        <v>5856</v>
      </c>
      <c r="F3192" s="17">
        <v>42339</v>
      </c>
      <c r="G3192" s="14">
        <v>-11800</v>
      </c>
    </row>
    <row r="3193" spans="1:7" ht="25.5" x14ac:dyDescent="0.25">
      <c r="A3193" s="1"/>
      <c r="B3193" s="15" t="s">
        <v>5857</v>
      </c>
      <c r="C3193" s="16"/>
      <c r="D3193" s="16" t="s">
        <v>5858</v>
      </c>
      <c r="E3193" s="18" t="s">
        <v>5859</v>
      </c>
      <c r="F3193" s="17">
        <v>42339</v>
      </c>
      <c r="G3193" s="14">
        <v>-115640</v>
      </c>
    </row>
    <row r="3194" spans="1:7" ht="25.5" x14ac:dyDescent="0.25">
      <c r="A3194" s="1"/>
      <c r="B3194" s="10" t="s">
        <v>5860</v>
      </c>
      <c r="C3194" s="11"/>
      <c r="D3194" s="11" t="s">
        <v>5861</v>
      </c>
      <c r="E3194" s="12" t="s">
        <v>20749</v>
      </c>
      <c r="F3194" s="13">
        <v>42339</v>
      </c>
      <c r="G3194" s="14">
        <v>-47200</v>
      </c>
    </row>
    <row r="3195" spans="1:7" x14ac:dyDescent="0.25">
      <c r="A3195" s="1"/>
      <c r="B3195" s="10" t="s">
        <v>5852</v>
      </c>
      <c r="C3195" s="11" t="s">
        <v>5853</v>
      </c>
      <c r="D3195" s="11" t="s">
        <v>5854</v>
      </c>
      <c r="E3195" s="12" t="s">
        <v>18401</v>
      </c>
      <c r="F3195" s="13">
        <v>42339</v>
      </c>
      <c r="G3195" s="14">
        <v>-53166.91</v>
      </c>
    </row>
    <row r="3196" spans="1:7" ht="25.5" x14ac:dyDescent="0.25">
      <c r="A3196" s="1"/>
      <c r="B3196" s="10" t="s">
        <v>5862</v>
      </c>
      <c r="C3196" s="11" t="s">
        <v>5863</v>
      </c>
      <c r="D3196" s="11" t="s">
        <v>5864</v>
      </c>
      <c r="E3196" s="12" t="s">
        <v>5865</v>
      </c>
      <c r="F3196" s="13">
        <v>42340</v>
      </c>
      <c r="G3196" s="14">
        <v>-50000</v>
      </c>
    </row>
    <row r="3197" spans="1:7" x14ac:dyDescent="0.25">
      <c r="A3197" s="1"/>
      <c r="B3197" s="10" t="s">
        <v>5866</v>
      </c>
      <c r="C3197" s="11"/>
      <c r="D3197" s="11" t="s">
        <v>5867</v>
      </c>
      <c r="E3197" s="12" t="s">
        <v>5868</v>
      </c>
      <c r="F3197" s="13">
        <v>42342</v>
      </c>
      <c r="G3197" s="14">
        <v>-16000</v>
      </c>
    </row>
    <row r="3198" spans="1:7" x14ac:dyDescent="0.25">
      <c r="A3198" s="1"/>
      <c r="B3198" s="10" t="s">
        <v>5872</v>
      </c>
      <c r="C3198" s="11"/>
      <c r="D3198" s="11" t="s">
        <v>5873</v>
      </c>
      <c r="E3198" s="12" t="s">
        <v>5802</v>
      </c>
      <c r="F3198" s="13">
        <v>42345</v>
      </c>
      <c r="G3198" s="14">
        <v>-27000</v>
      </c>
    </row>
    <row r="3199" spans="1:7" ht="25.5" x14ac:dyDescent="0.25">
      <c r="A3199" s="1"/>
      <c r="B3199" s="10" t="s">
        <v>3778</v>
      </c>
      <c r="C3199" s="11"/>
      <c r="D3199" s="11" t="s">
        <v>5869</v>
      </c>
      <c r="E3199" s="12" t="s">
        <v>20750</v>
      </c>
      <c r="F3199" s="13">
        <v>42345</v>
      </c>
      <c r="G3199" s="14">
        <v>-17700</v>
      </c>
    </row>
    <row r="3200" spans="1:7" ht="25.5" x14ac:dyDescent="0.25">
      <c r="A3200" s="1"/>
      <c r="B3200" s="10" t="s">
        <v>5870</v>
      </c>
      <c r="C3200" s="11"/>
      <c r="D3200" s="11" t="s">
        <v>5871</v>
      </c>
      <c r="E3200" s="12" t="s">
        <v>5802</v>
      </c>
      <c r="F3200" s="13">
        <v>42345</v>
      </c>
      <c r="G3200" s="14">
        <v>-2100</v>
      </c>
    </row>
    <row r="3201" spans="1:7" ht="25.5" x14ac:dyDescent="0.25">
      <c r="A3201" s="1"/>
      <c r="B3201" s="10" t="s">
        <v>5880</v>
      </c>
      <c r="C3201" s="11"/>
      <c r="D3201" s="11" t="s">
        <v>5881</v>
      </c>
      <c r="E3201" s="12" t="s">
        <v>19832</v>
      </c>
      <c r="F3201" s="13">
        <v>42345</v>
      </c>
      <c r="G3201" s="14">
        <v>-2612434.25</v>
      </c>
    </row>
    <row r="3202" spans="1:7" ht="25.5" x14ac:dyDescent="0.25">
      <c r="A3202" s="1"/>
      <c r="B3202" s="10" t="s">
        <v>5747</v>
      </c>
      <c r="C3202" s="11"/>
      <c r="D3202" s="11" t="s">
        <v>5874</v>
      </c>
      <c r="E3202" s="12" t="s">
        <v>20751</v>
      </c>
      <c r="F3202" s="13">
        <v>42345</v>
      </c>
      <c r="G3202" s="14">
        <v>-59000</v>
      </c>
    </row>
    <row r="3203" spans="1:7" ht="25.5" x14ac:dyDescent="0.25">
      <c r="A3203" s="1"/>
      <c r="B3203" s="15" t="s">
        <v>5747</v>
      </c>
      <c r="C3203" s="16"/>
      <c r="D3203" s="16" t="s">
        <v>5875</v>
      </c>
      <c r="E3203" s="18" t="s">
        <v>20752</v>
      </c>
      <c r="F3203" s="17">
        <v>42345</v>
      </c>
      <c r="G3203" s="14">
        <v>-59000</v>
      </c>
    </row>
    <row r="3204" spans="1:7" ht="25.5" x14ac:dyDescent="0.25">
      <c r="A3204" s="1"/>
      <c r="B3204" s="10" t="s">
        <v>5747</v>
      </c>
      <c r="C3204" s="11"/>
      <c r="D3204" s="11" t="s">
        <v>5877</v>
      </c>
      <c r="E3204" s="12" t="s">
        <v>20754</v>
      </c>
      <c r="F3204" s="13">
        <v>42345</v>
      </c>
      <c r="G3204" s="14">
        <v>-59000</v>
      </c>
    </row>
    <row r="3205" spans="1:7" ht="25.5" x14ac:dyDescent="0.25">
      <c r="A3205" s="1"/>
      <c r="B3205" s="15" t="s">
        <v>5747</v>
      </c>
      <c r="C3205" s="16"/>
      <c r="D3205" s="16" t="s">
        <v>5878</v>
      </c>
      <c r="E3205" s="18" t="s">
        <v>20755</v>
      </c>
      <c r="F3205" s="17">
        <v>42345</v>
      </c>
      <c r="G3205" s="14">
        <v>-59000</v>
      </c>
    </row>
    <row r="3206" spans="1:7" ht="25.5" x14ac:dyDescent="0.25">
      <c r="A3206" s="1"/>
      <c r="B3206" s="10" t="s">
        <v>5747</v>
      </c>
      <c r="C3206" s="11"/>
      <c r="D3206" s="11" t="s">
        <v>5879</v>
      </c>
      <c r="E3206" s="12" t="s">
        <v>20756</v>
      </c>
      <c r="F3206" s="13">
        <v>42345</v>
      </c>
      <c r="G3206" s="14">
        <v>-59000</v>
      </c>
    </row>
    <row r="3207" spans="1:7" x14ac:dyDescent="0.25">
      <c r="A3207" s="1"/>
      <c r="B3207" s="10" t="s">
        <v>5809</v>
      </c>
      <c r="C3207" s="11"/>
      <c r="D3207" s="11" t="s">
        <v>5883</v>
      </c>
      <c r="E3207" s="12" t="s">
        <v>5802</v>
      </c>
      <c r="F3207" s="13">
        <v>42345</v>
      </c>
      <c r="G3207" s="14">
        <v>-34100</v>
      </c>
    </row>
    <row r="3208" spans="1:7" ht="25.5" x14ac:dyDescent="0.25">
      <c r="A3208" s="1"/>
      <c r="B3208" s="10" t="s">
        <v>5747</v>
      </c>
      <c r="C3208" s="11"/>
      <c r="D3208" s="11" t="s">
        <v>5876</v>
      </c>
      <c r="E3208" s="12" t="s">
        <v>20753</v>
      </c>
      <c r="F3208" s="13">
        <v>42345</v>
      </c>
      <c r="G3208" s="14">
        <v>-23600</v>
      </c>
    </row>
    <row r="3209" spans="1:7" x14ac:dyDescent="0.25">
      <c r="A3209" s="1"/>
      <c r="B3209" s="10" t="s">
        <v>5884</v>
      </c>
      <c r="C3209" s="11" t="s">
        <v>5885</v>
      </c>
      <c r="D3209" s="11" t="s">
        <v>4239</v>
      </c>
      <c r="E3209" s="12" t="s">
        <v>19040</v>
      </c>
      <c r="F3209" s="13">
        <v>42346</v>
      </c>
      <c r="G3209" s="14">
        <v>-155800</v>
      </c>
    </row>
    <row r="3210" spans="1:7" ht="25.5" x14ac:dyDescent="0.25">
      <c r="A3210" s="1"/>
      <c r="B3210" s="15" t="s">
        <v>5886</v>
      </c>
      <c r="C3210" s="16" t="s">
        <v>5887</v>
      </c>
      <c r="D3210" s="16" t="s">
        <v>5888</v>
      </c>
      <c r="E3210" s="18" t="s">
        <v>16883</v>
      </c>
      <c r="F3210" s="17">
        <v>42348</v>
      </c>
      <c r="G3210" s="14">
        <v>-4996130.57</v>
      </c>
    </row>
    <row r="3211" spans="1:7" ht="25.5" x14ac:dyDescent="0.25">
      <c r="A3211" s="1"/>
      <c r="B3211" s="10" t="s">
        <v>5892</v>
      </c>
      <c r="C3211" s="11"/>
      <c r="D3211" s="11" t="s">
        <v>5893</v>
      </c>
      <c r="E3211" s="12" t="s">
        <v>19602</v>
      </c>
      <c r="F3211" s="13">
        <v>42349</v>
      </c>
      <c r="G3211" s="14">
        <v>-56640</v>
      </c>
    </row>
    <row r="3212" spans="1:7" x14ac:dyDescent="0.25">
      <c r="A3212" s="1"/>
      <c r="B3212" s="15" t="s">
        <v>5766</v>
      </c>
      <c r="C3212" s="16"/>
      <c r="D3212" s="16" t="s">
        <v>5895</v>
      </c>
      <c r="E3212" s="18" t="s">
        <v>19624</v>
      </c>
      <c r="F3212" s="17">
        <v>42349</v>
      </c>
      <c r="G3212" s="14">
        <v>-41300</v>
      </c>
    </row>
    <row r="3213" spans="1:7" x14ac:dyDescent="0.25">
      <c r="A3213" s="1"/>
      <c r="B3213" s="10" t="s">
        <v>5623</v>
      </c>
      <c r="C3213" s="11"/>
      <c r="D3213" s="11" t="s">
        <v>5894</v>
      </c>
      <c r="E3213" s="12" t="s">
        <v>19624</v>
      </c>
      <c r="F3213" s="13">
        <v>42349</v>
      </c>
      <c r="G3213" s="14">
        <v>-944</v>
      </c>
    </row>
    <row r="3214" spans="1:7" ht="25.5" x14ac:dyDescent="0.25">
      <c r="A3214" s="1"/>
      <c r="B3214" s="10" t="s">
        <v>5889</v>
      </c>
      <c r="C3214" s="11" t="s">
        <v>5890</v>
      </c>
      <c r="D3214" s="11" t="s">
        <v>5891</v>
      </c>
      <c r="E3214" s="12" t="s">
        <v>8956</v>
      </c>
      <c r="F3214" s="13">
        <v>42349</v>
      </c>
      <c r="G3214" s="14">
        <v>-1180000</v>
      </c>
    </row>
    <row r="3215" spans="1:7" x14ac:dyDescent="0.25">
      <c r="A3215" s="1"/>
      <c r="B3215" s="10" t="s">
        <v>1621</v>
      </c>
      <c r="C3215" s="11" t="s">
        <v>1622</v>
      </c>
      <c r="D3215" s="11" t="s">
        <v>5896</v>
      </c>
      <c r="E3215" s="12" t="s">
        <v>17120</v>
      </c>
      <c r="F3215" s="13">
        <v>42352</v>
      </c>
      <c r="G3215" s="14">
        <v>-712058.26</v>
      </c>
    </row>
    <row r="3216" spans="1:7" x14ac:dyDescent="0.25">
      <c r="A3216" s="1"/>
      <c r="B3216" s="10" t="s">
        <v>5409</v>
      </c>
      <c r="C3216" s="11"/>
      <c r="D3216" s="16" t="s">
        <v>5901</v>
      </c>
      <c r="E3216" s="12"/>
      <c r="F3216" s="13">
        <v>42354</v>
      </c>
      <c r="G3216" s="14">
        <v>-47200</v>
      </c>
    </row>
    <row r="3217" spans="1:7" ht="25.5" x14ac:dyDescent="0.25">
      <c r="A3217" s="1"/>
      <c r="B3217" s="10" t="s">
        <v>5897</v>
      </c>
      <c r="C3217" s="11" t="s">
        <v>5898</v>
      </c>
      <c r="D3217" s="11" t="s">
        <v>5899</v>
      </c>
      <c r="E3217" s="12" t="s">
        <v>5900</v>
      </c>
      <c r="F3217" s="13">
        <v>42354</v>
      </c>
      <c r="G3217" s="14">
        <v>-25000</v>
      </c>
    </row>
    <row r="3218" spans="1:7" ht="25.5" x14ac:dyDescent="0.25">
      <c r="A3218" s="1"/>
      <c r="B3218" s="10" t="s">
        <v>5902</v>
      </c>
      <c r="C3218" s="11"/>
      <c r="D3218" s="16" t="s">
        <v>3864</v>
      </c>
      <c r="E3218" s="12" t="s">
        <v>5903</v>
      </c>
      <c r="F3218" s="13">
        <v>42356</v>
      </c>
      <c r="G3218" s="14">
        <v>-40000</v>
      </c>
    </row>
    <row r="3219" spans="1:7" x14ac:dyDescent="0.25">
      <c r="A3219" s="1"/>
      <c r="B3219" s="15" t="s">
        <v>5884</v>
      </c>
      <c r="C3219" s="16" t="s">
        <v>5885</v>
      </c>
      <c r="D3219" s="16"/>
      <c r="E3219" s="18" t="s">
        <v>4239</v>
      </c>
      <c r="F3219" s="17">
        <v>42360</v>
      </c>
      <c r="G3219" s="14">
        <v>155800</v>
      </c>
    </row>
    <row r="3220" spans="1:7" ht="25.5" x14ac:dyDescent="0.25">
      <c r="A3220" s="1"/>
      <c r="B3220" s="15" t="s">
        <v>5905</v>
      </c>
      <c r="C3220" s="16"/>
      <c r="D3220" s="16" t="s">
        <v>5906</v>
      </c>
      <c r="E3220" s="18" t="s">
        <v>5907</v>
      </c>
      <c r="F3220" s="17">
        <v>42361</v>
      </c>
      <c r="G3220" s="14">
        <v>-80000</v>
      </c>
    </row>
    <row r="3221" spans="1:7" ht="25.5" x14ac:dyDescent="0.25">
      <c r="A3221" s="1"/>
      <c r="B3221" s="10" t="s">
        <v>5908</v>
      </c>
      <c r="C3221" s="11"/>
      <c r="D3221" s="11" t="s">
        <v>5909</v>
      </c>
      <c r="E3221" s="12" t="s">
        <v>19737</v>
      </c>
      <c r="F3221" s="13">
        <v>42361</v>
      </c>
      <c r="G3221" s="14">
        <v>-3011053.5</v>
      </c>
    </row>
    <row r="3222" spans="1:7" x14ac:dyDescent="0.25">
      <c r="A3222" s="1"/>
      <c r="B3222" s="10" t="s">
        <v>4193</v>
      </c>
      <c r="C3222" s="11" t="s">
        <v>4194</v>
      </c>
      <c r="D3222" s="11" t="s">
        <v>5904</v>
      </c>
      <c r="E3222" s="12" t="s">
        <v>17906</v>
      </c>
      <c r="F3222" s="13">
        <v>42361</v>
      </c>
      <c r="G3222" s="14">
        <v>-354113.85</v>
      </c>
    </row>
    <row r="3223" spans="1:7" x14ac:dyDescent="0.25">
      <c r="A3223" s="1"/>
      <c r="B3223" s="10" t="s">
        <v>5910</v>
      </c>
      <c r="C3223" s="11" t="s">
        <v>5911</v>
      </c>
      <c r="D3223" s="11" t="s">
        <v>5912</v>
      </c>
      <c r="E3223" s="12" t="s">
        <v>18098</v>
      </c>
      <c r="F3223" s="13">
        <v>42368</v>
      </c>
      <c r="G3223" s="14">
        <v>-843349.18</v>
      </c>
    </row>
    <row r="3224" spans="1:7" ht="25.5" x14ac:dyDescent="0.25">
      <c r="A3224" s="1"/>
      <c r="B3224" s="10" t="s">
        <v>1225</v>
      </c>
      <c r="C3224" s="11"/>
      <c r="D3224" s="11"/>
      <c r="E3224" s="12" t="s">
        <v>20767</v>
      </c>
      <c r="F3224" s="13">
        <v>42373</v>
      </c>
      <c r="G3224" s="14">
        <v>7516.8</v>
      </c>
    </row>
    <row r="3225" spans="1:7" x14ac:dyDescent="0.25">
      <c r="A3225" s="1"/>
      <c r="B3225" s="10" t="s">
        <v>1225</v>
      </c>
      <c r="C3225" s="11"/>
      <c r="D3225" s="11"/>
      <c r="E3225" s="12" t="s">
        <v>20766</v>
      </c>
      <c r="F3225" s="13">
        <v>42373</v>
      </c>
      <c r="G3225" s="14">
        <v>23688</v>
      </c>
    </row>
    <row r="3226" spans="1:7" ht="25.5" x14ac:dyDescent="0.25">
      <c r="A3226" s="1"/>
      <c r="B3226" s="10" t="s">
        <v>5918</v>
      </c>
      <c r="C3226" s="11"/>
      <c r="D3226" s="11"/>
      <c r="E3226" s="12" t="s">
        <v>20765</v>
      </c>
      <c r="F3226" s="13">
        <v>42373</v>
      </c>
      <c r="G3226" s="14">
        <v>36320.400000000001</v>
      </c>
    </row>
    <row r="3227" spans="1:7" x14ac:dyDescent="0.25">
      <c r="A3227" s="1"/>
      <c r="B3227" s="10" t="s">
        <v>5914</v>
      </c>
      <c r="C3227" s="11" t="s">
        <v>5915</v>
      </c>
      <c r="D3227" s="11"/>
      <c r="E3227" s="12" t="s">
        <v>20762</v>
      </c>
      <c r="F3227" s="13">
        <v>42373</v>
      </c>
      <c r="G3227" s="14">
        <v>8242.7099999999991</v>
      </c>
    </row>
    <row r="3228" spans="1:7" ht="25.5" x14ac:dyDescent="0.25">
      <c r="A3228" s="1"/>
      <c r="B3228" s="10" t="s">
        <v>2549</v>
      </c>
      <c r="C3228" s="11" t="s">
        <v>2550</v>
      </c>
      <c r="D3228" s="11"/>
      <c r="E3228" s="12" t="s">
        <v>20761</v>
      </c>
      <c r="F3228" s="13">
        <v>42373</v>
      </c>
      <c r="G3228" s="14">
        <v>16043.87</v>
      </c>
    </row>
    <row r="3229" spans="1:7" ht="25.5" x14ac:dyDescent="0.25">
      <c r="A3229" s="1"/>
      <c r="B3229" s="10" t="s">
        <v>2540</v>
      </c>
      <c r="C3229" s="11" t="s">
        <v>2541</v>
      </c>
      <c r="D3229" s="16"/>
      <c r="E3229" s="12" t="s">
        <v>20759</v>
      </c>
      <c r="F3229" s="13">
        <v>42373</v>
      </c>
      <c r="G3229" s="14">
        <v>29629.8</v>
      </c>
    </row>
    <row r="3230" spans="1:7" x14ac:dyDescent="0.25">
      <c r="A3230" s="1"/>
      <c r="B3230" s="15" t="s">
        <v>1352</v>
      </c>
      <c r="C3230" s="16" t="s">
        <v>1353</v>
      </c>
      <c r="D3230" s="16"/>
      <c r="E3230" s="18" t="s">
        <v>20763</v>
      </c>
      <c r="F3230" s="17">
        <v>42373</v>
      </c>
      <c r="G3230" s="14">
        <v>126149.64</v>
      </c>
    </row>
    <row r="3231" spans="1:7" x14ac:dyDescent="0.25">
      <c r="A3231" s="1"/>
      <c r="B3231" s="10" t="s">
        <v>5253</v>
      </c>
      <c r="C3231" s="11" t="s">
        <v>5254</v>
      </c>
      <c r="D3231" s="11"/>
      <c r="E3231" s="12" t="s">
        <v>20760</v>
      </c>
      <c r="F3231" s="13">
        <v>42373</v>
      </c>
      <c r="G3231" s="14">
        <v>160033.04999999999</v>
      </c>
    </row>
    <row r="3232" spans="1:7" ht="25.5" x14ac:dyDescent="0.25">
      <c r="A3232" s="1"/>
      <c r="B3232" s="10" t="s">
        <v>1052</v>
      </c>
      <c r="C3232" s="11" t="s">
        <v>1053</v>
      </c>
      <c r="D3232" s="11"/>
      <c r="E3232" s="12" t="s">
        <v>20757</v>
      </c>
      <c r="F3232" s="13">
        <v>42373</v>
      </c>
      <c r="G3232" s="14">
        <v>201482.46</v>
      </c>
    </row>
    <row r="3233" spans="1:7" ht="25.5" x14ac:dyDescent="0.25">
      <c r="A3233" s="1"/>
      <c r="B3233" s="10" t="s">
        <v>1052</v>
      </c>
      <c r="C3233" s="11" t="s">
        <v>1053</v>
      </c>
      <c r="D3233" s="11"/>
      <c r="E3233" s="12" t="s">
        <v>20758</v>
      </c>
      <c r="F3233" s="13">
        <v>42373</v>
      </c>
      <c r="G3233" s="14">
        <v>413708.66</v>
      </c>
    </row>
    <row r="3234" spans="1:7" x14ac:dyDescent="0.25">
      <c r="A3234" s="1"/>
      <c r="B3234" s="10" t="s">
        <v>5916</v>
      </c>
      <c r="C3234" s="11" t="s">
        <v>5917</v>
      </c>
      <c r="D3234" s="11"/>
      <c r="E3234" s="12" t="s">
        <v>20764</v>
      </c>
      <c r="F3234" s="13">
        <v>42373</v>
      </c>
      <c r="G3234" s="14">
        <v>733905.08</v>
      </c>
    </row>
    <row r="3235" spans="1:7" ht="25.5" x14ac:dyDescent="0.25">
      <c r="A3235" s="1"/>
      <c r="B3235" s="10" t="s">
        <v>5919</v>
      </c>
      <c r="C3235" s="11" t="s">
        <v>5920</v>
      </c>
      <c r="D3235" s="11" t="s">
        <v>5570</v>
      </c>
      <c r="E3235" s="12" t="s">
        <v>20300</v>
      </c>
      <c r="F3235" s="13">
        <v>42375</v>
      </c>
      <c r="G3235" s="14">
        <v>-88500</v>
      </c>
    </row>
    <row r="3236" spans="1:7" ht="25.5" x14ac:dyDescent="0.25">
      <c r="A3236" s="1"/>
      <c r="B3236" s="10" t="s">
        <v>5921</v>
      </c>
      <c r="C3236" s="11" t="s">
        <v>5922</v>
      </c>
      <c r="D3236" s="11" t="s">
        <v>5923</v>
      </c>
      <c r="E3236" s="12" t="s">
        <v>17803</v>
      </c>
      <c r="F3236" s="13">
        <v>42376</v>
      </c>
      <c r="G3236" s="14">
        <v>-476720</v>
      </c>
    </row>
    <row r="3237" spans="1:7" x14ac:dyDescent="0.25">
      <c r="A3237" s="1"/>
      <c r="B3237" s="10" t="s">
        <v>5924</v>
      </c>
      <c r="C3237" s="11" t="s">
        <v>5925</v>
      </c>
      <c r="D3237" s="11" t="s">
        <v>5379</v>
      </c>
      <c r="E3237" s="12" t="s">
        <v>18211</v>
      </c>
      <c r="F3237" s="13">
        <v>42385</v>
      </c>
      <c r="G3237" s="14">
        <v>-1947000</v>
      </c>
    </row>
    <row r="3238" spans="1:7" ht="25.5" x14ac:dyDescent="0.25">
      <c r="A3238" s="1"/>
      <c r="B3238" s="10" t="s">
        <v>5809</v>
      </c>
      <c r="C3238" s="11"/>
      <c r="D3238" s="11" t="s">
        <v>5926</v>
      </c>
      <c r="E3238" s="12" t="s">
        <v>5927</v>
      </c>
      <c r="F3238" s="13">
        <v>42395</v>
      </c>
      <c r="G3238" s="14">
        <v>-48200</v>
      </c>
    </row>
    <row r="3239" spans="1:7" ht="25.5" x14ac:dyDescent="0.25">
      <c r="A3239" s="1"/>
      <c r="B3239" s="10" t="s">
        <v>4080</v>
      </c>
      <c r="C3239" s="11"/>
      <c r="D3239" s="11" t="s">
        <v>4151</v>
      </c>
      <c r="E3239" s="12" t="s">
        <v>5928</v>
      </c>
      <c r="F3239" s="13">
        <v>42396</v>
      </c>
      <c r="G3239" s="14">
        <v>-9440</v>
      </c>
    </row>
    <row r="3240" spans="1:7" x14ac:dyDescent="0.25">
      <c r="A3240" s="1"/>
      <c r="B3240" s="15" t="s">
        <v>5929</v>
      </c>
      <c r="C3240" s="16"/>
      <c r="D3240" s="16" t="s">
        <v>5930</v>
      </c>
      <c r="E3240" s="18" t="s">
        <v>19924</v>
      </c>
      <c r="F3240" s="17">
        <v>42396</v>
      </c>
      <c r="G3240" s="14">
        <v>-327294</v>
      </c>
    </row>
    <row r="3241" spans="1:7" x14ac:dyDescent="0.25">
      <c r="A3241" s="1"/>
      <c r="B3241" s="10" t="s">
        <v>5931</v>
      </c>
      <c r="C3241" s="11"/>
      <c r="D3241" s="11"/>
      <c r="E3241" s="12" t="s">
        <v>13963</v>
      </c>
      <c r="F3241" s="13">
        <v>42398</v>
      </c>
      <c r="G3241" s="14">
        <v>-3000</v>
      </c>
    </row>
    <row r="3242" spans="1:7" x14ac:dyDescent="0.25">
      <c r="A3242" s="1"/>
      <c r="B3242" s="10" t="s">
        <v>1621</v>
      </c>
      <c r="C3242" s="11" t="s">
        <v>1622</v>
      </c>
      <c r="D3242" s="11" t="s">
        <v>5932</v>
      </c>
      <c r="E3242" s="12" t="s">
        <v>17240</v>
      </c>
      <c r="F3242" s="13">
        <v>42402</v>
      </c>
      <c r="G3242" s="14">
        <v>-712058.26</v>
      </c>
    </row>
    <row r="3243" spans="1:7" ht="25.5" x14ac:dyDescent="0.25">
      <c r="A3243" s="1"/>
      <c r="B3243" s="10" t="s">
        <v>5933</v>
      </c>
      <c r="C3243" s="11" t="s">
        <v>5934</v>
      </c>
      <c r="D3243" s="11" t="s">
        <v>5935</v>
      </c>
      <c r="E3243" s="12" t="s">
        <v>7654</v>
      </c>
      <c r="F3243" s="13">
        <v>42403</v>
      </c>
      <c r="G3243" s="14">
        <v>-4228887.4800000004</v>
      </c>
    </row>
    <row r="3244" spans="1:7" ht="25.5" x14ac:dyDescent="0.25">
      <c r="A3244" s="1"/>
      <c r="B3244" s="10" t="s">
        <v>4472</v>
      </c>
      <c r="C3244" s="11" t="s">
        <v>4473</v>
      </c>
      <c r="D3244" s="11" t="s">
        <v>5936</v>
      </c>
      <c r="E3244" s="12" t="s">
        <v>16419</v>
      </c>
      <c r="F3244" s="13">
        <v>42410</v>
      </c>
      <c r="G3244" s="14">
        <v>-653651.66</v>
      </c>
    </row>
    <row r="3245" spans="1:7" ht="25.5" x14ac:dyDescent="0.25">
      <c r="A3245" s="1"/>
      <c r="B3245" s="10" t="s">
        <v>2236</v>
      </c>
      <c r="C3245" s="11" t="s">
        <v>2237</v>
      </c>
      <c r="D3245" s="11" t="s">
        <v>5937</v>
      </c>
      <c r="E3245" s="12" t="s">
        <v>18201</v>
      </c>
      <c r="F3245" s="13">
        <v>42411</v>
      </c>
      <c r="G3245" s="14">
        <v>-29205</v>
      </c>
    </row>
    <row r="3246" spans="1:7" ht="25.5" x14ac:dyDescent="0.25">
      <c r="A3246" s="1"/>
      <c r="B3246" s="15" t="s">
        <v>5809</v>
      </c>
      <c r="C3246" s="16"/>
      <c r="D3246" s="16" t="s">
        <v>5938</v>
      </c>
      <c r="E3246" s="18" t="s">
        <v>5939</v>
      </c>
      <c r="F3246" s="17">
        <v>42416</v>
      </c>
      <c r="G3246" s="14">
        <v>-40300</v>
      </c>
    </row>
    <row r="3247" spans="1:7" x14ac:dyDescent="0.25">
      <c r="A3247" s="1"/>
      <c r="B3247" s="10" t="s">
        <v>5623</v>
      </c>
      <c r="C3247" s="11"/>
      <c r="D3247" s="11" t="s">
        <v>5940</v>
      </c>
      <c r="E3247" s="12" t="s">
        <v>19625</v>
      </c>
      <c r="F3247" s="13">
        <v>42418</v>
      </c>
      <c r="G3247" s="14">
        <v>-944</v>
      </c>
    </row>
    <row r="3248" spans="1:7" ht="25.5" x14ac:dyDescent="0.25">
      <c r="A3248" s="1"/>
      <c r="B3248" s="10" t="s">
        <v>5941</v>
      </c>
      <c r="C3248" s="11" t="s">
        <v>5942</v>
      </c>
      <c r="D3248" s="11" t="s">
        <v>5943</v>
      </c>
      <c r="E3248" s="12" t="s">
        <v>8956</v>
      </c>
      <c r="F3248" s="13">
        <v>42419</v>
      </c>
      <c r="G3248" s="14">
        <v>-3348168.13</v>
      </c>
    </row>
    <row r="3249" spans="1:7" x14ac:dyDescent="0.25">
      <c r="A3249" s="1"/>
      <c r="B3249" s="10" t="s">
        <v>5952</v>
      </c>
      <c r="C3249" s="11"/>
      <c r="D3249" s="11" t="s">
        <v>5953</v>
      </c>
      <c r="E3249" s="12" t="s">
        <v>17906</v>
      </c>
      <c r="F3249" s="13">
        <v>42430</v>
      </c>
      <c r="G3249" s="14">
        <v>-1016072.78</v>
      </c>
    </row>
    <row r="3250" spans="1:7" ht="25.5" x14ac:dyDescent="0.25">
      <c r="A3250" s="1"/>
      <c r="B3250" s="10" t="s">
        <v>5809</v>
      </c>
      <c r="C3250" s="11"/>
      <c r="D3250" s="11" t="s">
        <v>5954</v>
      </c>
      <c r="E3250" s="12" t="s">
        <v>5955</v>
      </c>
      <c r="F3250" s="13">
        <v>42430</v>
      </c>
      <c r="G3250" s="14">
        <v>-44550</v>
      </c>
    </row>
    <row r="3251" spans="1:7" x14ac:dyDescent="0.25">
      <c r="A3251" s="1"/>
      <c r="B3251" s="10" t="s">
        <v>5944</v>
      </c>
      <c r="C3251" s="11" t="s">
        <v>5945</v>
      </c>
      <c r="D3251" s="11" t="s">
        <v>5948</v>
      </c>
      <c r="E3251" s="12" t="s">
        <v>5949</v>
      </c>
      <c r="F3251" s="13">
        <v>42430</v>
      </c>
      <c r="G3251" s="14">
        <v>8885.4</v>
      </c>
    </row>
    <row r="3252" spans="1:7" ht="25.5" x14ac:dyDescent="0.25">
      <c r="A3252" s="1"/>
      <c r="B3252" s="10" t="s">
        <v>5944</v>
      </c>
      <c r="C3252" s="11" t="s">
        <v>5945</v>
      </c>
      <c r="D3252" s="11" t="s">
        <v>5950</v>
      </c>
      <c r="E3252" s="12" t="s">
        <v>5951</v>
      </c>
      <c r="F3252" s="13">
        <v>42430</v>
      </c>
      <c r="G3252" s="14">
        <v>10667.2</v>
      </c>
    </row>
    <row r="3253" spans="1:7" x14ac:dyDescent="0.25">
      <c r="A3253" s="1"/>
      <c r="B3253" s="10" t="s">
        <v>5944</v>
      </c>
      <c r="C3253" s="11" t="s">
        <v>5945</v>
      </c>
      <c r="D3253" s="11" t="s">
        <v>5946</v>
      </c>
      <c r="E3253" s="12" t="s">
        <v>5947</v>
      </c>
      <c r="F3253" s="13">
        <v>42430</v>
      </c>
      <c r="G3253" s="14">
        <v>10679</v>
      </c>
    </row>
    <row r="3254" spans="1:7" x14ac:dyDescent="0.25">
      <c r="A3254" s="1"/>
      <c r="B3254" s="15" t="s">
        <v>5956</v>
      </c>
      <c r="C3254" s="16"/>
      <c r="D3254" s="16" t="s">
        <v>5957</v>
      </c>
      <c r="E3254" s="18" t="s">
        <v>5785</v>
      </c>
      <c r="F3254" s="17">
        <v>42436</v>
      </c>
      <c r="G3254" s="14">
        <v>-16000</v>
      </c>
    </row>
    <row r="3255" spans="1:7" x14ac:dyDescent="0.25">
      <c r="A3255" s="1"/>
      <c r="B3255" s="10" t="s">
        <v>5958</v>
      </c>
      <c r="C3255" s="11"/>
      <c r="D3255" s="11" t="s">
        <v>5957</v>
      </c>
      <c r="E3255" s="12" t="s">
        <v>5785</v>
      </c>
      <c r="F3255" s="13">
        <v>42436</v>
      </c>
      <c r="G3255" s="14">
        <v>-16000</v>
      </c>
    </row>
    <row r="3256" spans="1:7" x14ac:dyDescent="0.25">
      <c r="A3256" s="1"/>
      <c r="B3256" s="10" t="s">
        <v>5959</v>
      </c>
      <c r="C3256" s="11"/>
      <c r="D3256" s="11" t="s">
        <v>5957</v>
      </c>
      <c r="E3256" s="12" t="s">
        <v>5785</v>
      </c>
      <c r="F3256" s="13">
        <v>42436</v>
      </c>
      <c r="G3256" s="14">
        <v>-16000</v>
      </c>
    </row>
    <row r="3257" spans="1:7" x14ac:dyDescent="0.25">
      <c r="A3257" s="1"/>
      <c r="B3257" s="10" t="s">
        <v>3846</v>
      </c>
      <c r="C3257" s="11" t="s">
        <v>3847</v>
      </c>
      <c r="D3257" s="11" t="s">
        <v>4222</v>
      </c>
      <c r="E3257" s="12" t="s">
        <v>18281</v>
      </c>
      <c r="F3257" s="13">
        <v>42436</v>
      </c>
      <c r="G3257" s="14">
        <v>-226560</v>
      </c>
    </row>
    <row r="3258" spans="1:7" x14ac:dyDescent="0.25">
      <c r="A3258" s="1"/>
      <c r="B3258" s="10" t="s">
        <v>4080</v>
      </c>
      <c r="C3258" s="11"/>
      <c r="D3258" s="11" t="s">
        <v>5964</v>
      </c>
      <c r="E3258" s="12" t="s">
        <v>5965</v>
      </c>
      <c r="F3258" s="13">
        <v>42440</v>
      </c>
      <c r="G3258" s="14">
        <v>-23600</v>
      </c>
    </row>
    <row r="3259" spans="1:7" ht="25.5" x14ac:dyDescent="0.25">
      <c r="A3259" s="1"/>
      <c r="B3259" s="15" t="s">
        <v>1470</v>
      </c>
      <c r="C3259" s="16"/>
      <c r="D3259" s="16" t="s">
        <v>5969</v>
      </c>
      <c r="E3259" s="18" t="s">
        <v>19449</v>
      </c>
      <c r="F3259" s="17">
        <v>42443</v>
      </c>
      <c r="G3259" s="14">
        <v>-928102.7</v>
      </c>
    </row>
    <row r="3260" spans="1:7" x14ac:dyDescent="0.25">
      <c r="A3260" s="1"/>
      <c r="B3260" s="10" t="s">
        <v>5966</v>
      </c>
      <c r="C3260" s="11" t="s">
        <v>5967</v>
      </c>
      <c r="D3260" s="11" t="s">
        <v>5968</v>
      </c>
      <c r="E3260" s="12" t="s">
        <v>17101</v>
      </c>
      <c r="F3260" s="13">
        <v>42443</v>
      </c>
      <c r="G3260" s="14">
        <v>-311909.40000000002</v>
      </c>
    </row>
    <row r="3261" spans="1:7" x14ac:dyDescent="0.25">
      <c r="A3261" s="1"/>
      <c r="B3261" s="10" t="s">
        <v>5586</v>
      </c>
      <c r="C3261" s="11"/>
      <c r="D3261" s="11" t="s">
        <v>5971</v>
      </c>
      <c r="E3261" s="12" t="s">
        <v>19420</v>
      </c>
      <c r="F3261" s="13">
        <v>42444</v>
      </c>
      <c r="G3261" s="14">
        <v>-1353984.66</v>
      </c>
    </row>
    <row r="3262" spans="1:7" x14ac:dyDescent="0.25">
      <c r="A3262" s="1"/>
      <c r="B3262" s="15" t="s">
        <v>5972</v>
      </c>
      <c r="C3262" s="16"/>
      <c r="D3262" s="16" t="s">
        <v>5973</v>
      </c>
      <c r="E3262" s="18" t="s">
        <v>19667</v>
      </c>
      <c r="F3262" s="17">
        <v>42444</v>
      </c>
      <c r="G3262" s="14">
        <v>-20440</v>
      </c>
    </row>
    <row r="3263" spans="1:7" ht="25.5" x14ac:dyDescent="0.25">
      <c r="A3263" s="1"/>
      <c r="B3263" s="15" t="s">
        <v>3060</v>
      </c>
      <c r="C3263" s="16" t="s">
        <v>3061</v>
      </c>
      <c r="D3263" s="16" t="s">
        <v>5970</v>
      </c>
      <c r="E3263" s="18" t="s">
        <v>17955</v>
      </c>
      <c r="F3263" s="17">
        <v>42444</v>
      </c>
      <c r="G3263" s="14">
        <v>-384000</v>
      </c>
    </row>
    <row r="3264" spans="1:7" ht="25.5" x14ac:dyDescent="0.25">
      <c r="A3264" s="1"/>
      <c r="B3264" s="10" t="s">
        <v>2236</v>
      </c>
      <c r="C3264" s="11" t="s">
        <v>2237</v>
      </c>
      <c r="D3264" s="11" t="s">
        <v>5570</v>
      </c>
      <c r="E3264" s="12" t="s">
        <v>18204</v>
      </c>
      <c r="F3264" s="13">
        <v>42444</v>
      </c>
      <c r="G3264" s="14">
        <v>-25517.5</v>
      </c>
    </row>
    <row r="3265" spans="1:7" x14ac:dyDescent="0.25">
      <c r="A3265" s="1"/>
      <c r="B3265" s="10" t="s">
        <v>5623</v>
      </c>
      <c r="C3265" s="11"/>
      <c r="D3265" s="11" t="s">
        <v>5977</v>
      </c>
      <c r="E3265" s="12" t="s">
        <v>19626</v>
      </c>
      <c r="F3265" s="13">
        <v>42445</v>
      </c>
      <c r="G3265" s="14">
        <v>-944</v>
      </c>
    </row>
    <row r="3266" spans="1:7" x14ac:dyDescent="0.25">
      <c r="A3266" s="1"/>
      <c r="B3266" s="10" t="s">
        <v>5974</v>
      </c>
      <c r="C3266" s="11" t="s">
        <v>5975</v>
      </c>
      <c r="D3266" s="11" t="s">
        <v>5976</v>
      </c>
      <c r="E3266" s="12" t="s">
        <v>16419</v>
      </c>
      <c r="F3266" s="13">
        <v>42445</v>
      </c>
      <c r="G3266" s="14">
        <v>-387916.03</v>
      </c>
    </row>
    <row r="3267" spans="1:7" x14ac:dyDescent="0.25">
      <c r="A3267" s="1"/>
      <c r="B3267" s="10" t="s">
        <v>5978</v>
      </c>
      <c r="C3267" s="11" t="s">
        <v>5979</v>
      </c>
      <c r="D3267" s="11" t="s">
        <v>5980</v>
      </c>
      <c r="E3267" s="12" t="s">
        <v>20146</v>
      </c>
      <c r="F3267" s="13">
        <v>42447</v>
      </c>
      <c r="G3267" s="14">
        <v>-45473.62</v>
      </c>
    </row>
    <row r="3268" spans="1:7" x14ac:dyDescent="0.25">
      <c r="A3268" s="1"/>
      <c r="B3268" s="10" t="s">
        <v>5944</v>
      </c>
      <c r="C3268" s="11" t="s">
        <v>5945</v>
      </c>
      <c r="D3268" s="11" t="s">
        <v>5981</v>
      </c>
      <c r="E3268" s="12" t="s">
        <v>5982</v>
      </c>
      <c r="F3268" s="13">
        <v>42450</v>
      </c>
      <c r="G3268" s="14">
        <v>8885.4</v>
      </c>
    </row>
    <row r="3269" spans="1:7" x14ac:dyDescent="0.25">
      <c r="A3269" s="1"/>
      <c r="B3269" s="15" t="s">
        <v>5623</v>
      </c>
      <c r="C3269" s="16"/>
      <c r="D3269" s="16" t="s">
        <v>5983</v>
      </c>
      <c r="E3269" s="18" t="s">
        <v>19627</v>
      </c>
      <c r="F3269" s="17">
        <v>42451</v>
      </c>
      <c r="G3269" s="14">
        <v>-944</v>
      </c>
    </row>
    <row r="3270" spans="1:7" x14ac:dyDescent="0.25">
      <c r="A3270" s="1"/>
      <c r="B3270" s="10" t="s">
        <v>5978</v>
      </c>
      <c r="C3270" s="11" t="s">
        <v>5979</v>
      </c>
      <c r="D3270" s="11"/>
      <c r="E3270" s="12" t="s">
        <v>5984</v>
      </c>
      <c r="F3270" s="13">
        <v>42451</v>
      </c>
      <c r="G3270" s="14">
        <v>45473.62</v>
      </c>
    </row>
    <row r="3271" spans="1:7" x14ac:dyDescent="0.25">
      <c r="A3271" s="1"/>
      <c r="B3271" s="10" t="s">
        <v>5987</v>
      </c>
      <c r="C3271" s="11" t="s">
        <v>5988</v>
      </c>
      <c r="D3271" s="11" t="s">
        <v>5664</v>
      </c>
      <c r="E3271" s="12" t="s">
        <v>18328</v>
      </c>
      <c r="F3271" s="13">
        <v>42457</v>
      </c>
      <c r="G3271" s="14">
        <v>-1309800</v>
      </c>
    </row>
    <row r="3272" spans="1:7" x14ac:dyDescent="0.25">
      <c r="A3272" s="1"/>
      <c r="B3272" s="10" t="s">
        <v>5989</v>
      </c>
      <c r="C3272" s="11"/>
      <c r="D3272" s="11" t="s">
        <v>5990</v>
      </c>
      <c r="E3272" s="12" t="s">
        <v>5991</v>
      </c>
      <c r="F3272" s="13">
        <v>42459</v>
      </c>
      <c r="G3272" s="14">
        <v>-22300</v>
      </c>
    </row>
    <row r="3273" spans="1:7" x14ac:dyDescent="0.25">
      <c r="A3273" s="1"/>
      <c r="B3273" s="15" t="s">
        <v>5993</v>
      </c>
      <c r="C3273" s="16"/>
      <c r="D3273" s="16" t="s">
        <v>5994</v>
      </c>
      <c r="E3273" s="18" t="s">
        <v>19519</v>
      </c>
      <c r="F3273" s="17">
        <v>42459</v>
      </c>
      <c r="G3273" s="14">
        <v>-4272255.8</v>
      </c>
    </row>
    <row r="3274" spans="1:7" ht="25.5" x14ac:dyDescent="0.25">
      <c r="A3274" s="1"/>
      <c r="B3274" s="10" t="s">
        <v>5995</v>
      </c>
      <c r="C3274" s="11"/>
      <c r="D3274" s="11" t="s">
        <v>5996</v>
      </c>
      <c r="E3274" s="12" t="s">
        <v>20768</v>
      </c>
      <c r="F3274" s="13">
        <v>42460</v>
      </c>
      <c r="G3274" s="14">
        <v>-177000</v>
      </c>
    </row>
    <row r="3275" spans="1:7" ht="25.5" x14ac:dyDescent="0.25">
      <c r="A3275" s="1"/>
      <c r="B3275" s="10" t="s">
        <v>2236</v>
      </c>
      <c r="C3275" s="11" t="s">
        <v>2237</v>
      </c>
      <c r="D3275" s="11" t="s">
        <v>5743</v>
      </c>
      <c r="E3275" s="12" t="s">
        <v>18203</v>
      </c>
      <c r="F3275" s="13">
        <v>42460</v>
      </c>
      <c r="G3275" s="14">
        <v>-40710</v>
      </c>
    </row>
    <row r="3276" spans="1:7" ht="25.5" x14ac:dyDescent="0.25">
      <c r="A3276" s="1"/>
      <c r="B3276" s="10" t="s">
        <v>5944</v>
      </c>
      <c r="C3276" s="11" t="s">
        <v>5945</v>
      </c>
      <c r="D3276" s="11" t="s">
        <v>5997</v>
      </c>
      <c r="E3276" s="12" t="s">
        <v>5982</v>
      </c>
      <c r="F3276" s="13">
        <v>42461</v>
      </c>
      <c r="G3276" s="14">
        <v>8885.4</v>
      </c>
    </row>
    <row r="3277" spans="1:7" ht="25.5" x14ac:dyDescent="0.25">
      <c r="A3277" s="1"/>
      <c r="B3277" s="10" t="s">
        <v>5998</v>
      </c>
      <c r="C3277" s="11" t="s">
        <v>5999</v>
      </c>
      <c r="D3277" s="11" t="s">
        <v>5570</v>
      </c>
      <c r="E3277" s="12" t="s">
        <v>6000</v>
      </c>
      <c r="F3277" s="13">
        <v>42461</v>
      </c>
      <c r="G3277" s="14">
        <v>-29500</v>
      </c>
    </row>
    <row r="3278" spans="1:7" ht="25.5" x14ac:dyDescent="0.25">
      <c r="A3278" s="1"/>
      <c r="B3278" s="15" t="s">
        <v>2540</v>
      </c>
      <c r="C3278" s="16" t="s">
        <v>2541</v>
      </c>
      <c r="D3278" s="16" t="s">
        <v>6001</v>
      </c>
      <c r="E3278" s="18" t="s">
        <v>17793</v>
      </c>
      <c r="F3278" s="17">
        <v>42465</v>
      </c>
      <c r="G3278" s="14">
        <v>-164610</v>
      </c>
    </row>
    <row r="3279" spans="1:7" ht="25.5" x14ac:dyDescent="0.25">
      <c r="A3279" s="1"/>
      <c r="B3279" s="10" t="s">
        <v>6004</v>
      </c>
      <c r="C3279" s="11"/>
      <c r="D3279" s="11" t="s">
        <v>6005</v>
      </c>
      <c r="E3279" s="12" t="s">
        <v>6006</v>
      </c>
      <c r="F3279" s="13">
        <v>42466</v>
      </c>
      <c r="G3279" s="14">
        <v>-32424</v>
      </c>
    </row>
    <row r="3280" spans="1:7" x14ac:dyDescent="0.25">
      <c r="A3280" s="1"/>
      <c r="B3280" s="10" t="s">
        <v>5944</v>
      </c>
      <c r="C3280" s="11" t="s">
        <v>5945</v>
      </c>
      <c r="D3280" s="11" t="s">
        <v>6002</v>
      </c>
      <c r="E3280" s="12" t="s">
        <v>6003</v>
      </c>
      <c r="F3280" s="13">
        <v>42466</v>
      </c>
      <c r="G3280" s="14">
        <v>8885.4</v>
      </c>
    </row>
    <row r="3281" spans="1:7" x14ac:dyDescent="0.25">
      <c r="A3281" s="1"/>
      <c r="B3281" s="10" t="s">
        <v>5944</v>
      </c>
      <c r="C3281" s="11" t="s">
        <v>5945</v>
      </c>
      <c r="D3281" s="11" t="s">
        <v>6007</v>
      </c>
      <c r="E3281" s="12" t="s">
        <v>18266</v>
      </c>
      <c r="F3281" s="13">
        <v>42467</v>
      </c>
      <c r="G3281" s="14">
        <v>-74481.600000000006</v>
      </c>
    </row>
    <row r="3282" spans="1:7" x14ac:dyDescent="0.25">
      <c r="A3282" s="1"/>
      <c r="B3282" s="10" t="s">
        <v>5944</v>
      </c>
      <c r="C3282" s="11" t="s">
        <v>5945</v>
      </c>
      <c r="D3282" s="11" t="s">
        <v>6009</v>
      </c>
      <c r="E3282" s="12" t="s">
        <v>6010</v>
      </c>
      <c r="F3282" s="13">
        <v>42467</v>
      </c>
      <c r="G3282" s="14">
        <v>8885.4</v>
      </c>
    </row>
    <row r="3283" spans="1:7" ht="25.5" x14ac:dyDescent="0.25">
      <c r="A3283" s="1"/>
      <c r="B3283" s="10" t="s">
        <v>6011</v>
      </c>
      <c r="C3283" s="11" t="s">
        <v>6012</v>
      </c>
      <c r="D3283" s="11" t="s">
        <v>6013</v>
      </c>
      <c r="E3283" s="12" t="s">
        <v>18261</v>
      </c>
      <c r="F3283" s="13">
        <v>42473</v>
      </c>
      <c r="G3283" s="14">
        <v>-985654</v>
      </c>
    </row>
    <row r="3284" spans="1:7" ht="25.5" x14ac:dyDescent="0.25">
      <c r="A3284" s="1"/>
      <c r="B3284" s="10" t="s">
        <v>6014</v>
      </c>
      <c r="C3284" s="11" t="s">
        <v>6015</v>
      </c>
      <c r="D3284" s="11" t="s">
        <v>6016</v>
      </c>
      <c r="E3284" s="12" t="s">
        <v>18371</v>
      </c>
      <c r="F3284" s="13">
        <v>42473</v>
      </c>
      <c r="G3284" s="14">
        <v>-42916.6</v>
      </c>
    </row>
    <row r="3285" spans="1:7" ht="25.5" x14ac:dyDescent="0.25">
      <c r="A3285" s="1"/>
      <c r="B3285" s="15" t="s">
        <v>2236</v>
      </c>
      <c r="C3285" s="16" t="s">
        <v>2237</v>
      </c>
      <c r="D3285" s="16" t="s">
        <v>5961</v>
      </c>
      <c r="E3285" s="18" t="s">
        <v>18202</v>
      </c>
      <c r="F3285" s="17">
        <v>42473</v>
      </c>
      <c r="G3285" s="14">
        <v>-29205</v>
      </c>
    </row>
    <row r="3286" spans="1:7" ht="25.5" x14ac:dyDescent="0.25">
      <c r="A3286" s="1"/>
      <c r="B3286" s="10" t="s">
        <v>6017</v>
      </c>
      <c r="C3286" s="11" t="s">
        <v>6018</v>
      </c>
      <c r="D3286" s="11" t="s">
        <v>4115</v>
      </c>
      <c r="E3286" s="12" t="s">
        <v>17800</v>
      </c>
      <c r="F3286" s="13">
        <v>42474</v>
      </c>
      <c r="G3286" s="14">
        <v>-1409628</v>
      </c>
    </row>
    <row r="3287" spans="1:7" ht="25.5" x14ac:dyDescent="0.25">
      <c r="A3287" s="1"/>
      <c r="B3287" s="15" t="s">
        <v>2236</v>
      </c>
      <c r="C3287" s="16" t="s">
        <v>2237</v>
      </c>
      <c r="D3287" s="16" t="s">
        <v>6020</v>
      </c>
      <c r="E3287" s="18" t="s">
        <v>18111</v>
      </c>
      <c r="F3287" s="17">
        <v>42478</v>
      </c>
      <c r="G3287" s="14">
        <v>-154414.79999999999</v>
      </c>
    </row>
    <row r="3288" spans="1:7" x14ac:dyDescent="0.25">
      <c r="A3288" s="1"/>
      <c r="B3288" s="15" t="s">
        <v>4033</v>
      </c>
      <c r="C3288" s="16" t="s">
        <v>4034</v>
      </c>
      <c r="D3288" s="16" t="s">
        <v>6019</v>
      </c>
      <c r="E3288" s="18" t="s">
        <v>4407</v>
      </c>
      <c r="F3288" s="17">
        <v>42478</v>
      </c>
      <c r="G3288" s="14">
        <v>-35400</v>
      </c>
    </row>
    <row r="3289" spans="1:7" x14ac:dyDescent="0.25">
      <c r="A3289" s="1"/>
      <c r="B3289" s="10" t="s">
        <v>6021</v>
      </c>
      <c r="C3289" s="11"/>
      <c r="D3289" s="11" t="s">
        <v>6022</v>
      </c>
      <c r="E3289" s="12" t="s">
        <v>19322</v>
      </c>
      <c r="F3289" s="13">
        <v>42479</v>
      </c>
      <c r="G3289" s="14">
        <v>-25000000</v>
      </c>
    </row>
    <row r="3290" spans="1:7" x14ac:dyDescent="0.25">
      <c r="A3290" s="1"/>
      <c r="B3290" s="10" t="s">
        <v>6023</v>
      </c>
      <c r="C3290" s="11"/>
      <c r="D3290" s="11" t="s">
        <v>6024</v>
      </c>
      <c r="E3290" s="12" t="s">
        <v>6025</v>
      </c>
      <c r="F3290" s="13">
        <v>42479</v>
      </c>
      <c r="G3290" s="14">
        <v>40157.21</v>
      </c>
    </row>
    <row r="3291" spans="1:7" x14ac:dyDescent="0.25">
      <c r="A3291" s="1"/>
      <c r="B3291" s="10" t="s">
        <v>6026</v>
      </c>
      <c r="C3291" s="11" t="s">
        <v>6027</v>
      </c>
      <c r="D3291" s="11" t="s">
        <v>6028</v>
      </c>
      <c r="E3291" s="12" t="s">
        <v>17930</v>
      </c>
      <c r="F3291" s="13">
        <v>42480</v>
      </c>
      <c r="G3291" s="14">
        <v>-401200</v>
      </c>
    </row>
    <row r="3292" spans="1:7" x14ac:dyDescent="0.25">
      <c r="A3292" s="1"/>
      <c r="B3292" s="10" t="s">
        <v>6029</v>
      </c>
      <c r="C3292" s="11" t="s">
        <v>6030</v>
      </c>
      <c r="D3292" s="11" t="s">
        <v>6031</v>
      </c>
      <c r="E3292" s="12" t="s">
        <v>18128</v>
      </c>
      <c r="F3292" s="13">
        <v>42485</v>
      </c>
      <c r="G3292" s="14">
        <v>-23788.799999999999</v>
      </c>
    </row>
    <row r="3293" spans="1:7" x14ac:dyDescent="0.25">
      <c r="A3293" s="1"/>
      <c r="B3293" s="10" t="s">
        <v>5766</v>
      </c>
      <c r="C3293" s="11"/>
      <c r="D3293" s="11" t="s">
        <v>6033</v>
      </c>
      <c r="E3293" s="12" t="s">
        <v>20363</v>
      </c>
      <c r="F3293" s="13">
        <v>42489</v>
      </c>
      <c r="G3293" s="14">
        <v>-41300</v>
      </c>
    </row>
    <row r="3294" spans="1:7" x14ac:dyDescent="0.25">
      <c r="A3294" s="1"/>
      <c r="B3294" s="10" t="s">
        <v>5766</v>
      </c>
      <c r="C3294" s="11"/>
      <c r="D3294" s="11" t="s">
        <v>6034</v>
      </c>
      <c r="E3294" s="12" t="s">
        <v>20364</v>
      </c>
      <c r="F3294" s="13">
        <v>42489</v>
      </c>
      <c r="G3294" s="14">
        <v>-41300</v>
      </c>
    </row>
    <row r="3295" spans="1:7" x14ac:dyDescent="0.25">
      <c r="A3295" s="1"/>
      <c r="B3295" s="10" t="s">
        <v>5766</v>
      </c>
      <c r="C3295" s="11"/>
      <c r="D3295" s="11" t="s">
        <v>6035</v>
      </c>
      <c r="E3295" s="12" t="s">
        <v>20365</v>
      </c>
      <c r="F3295" s="13">
        <v>42489</v>
      </c>
      <c r="G3295" s="14">
        <v>-41300</v>
      </c>
    </row>
    <row r="3296" spans="1:7" ht="25.5" x14ac:dyDescent="0.25">
      <c r="A3296" s="1"/>
      <c r="B3296" s="10" t="s">
        <v>5959</v>
      </c>
      <c r="C3296" s="11"/>
      <c r="D3296" s="11" t="s">
        <v>6036</v>
      </c>
      <c r="E3296" s="12" t="s">
        <v>6037</v>
      </c>
      <c r="F3296" s="13">
        <v>42493</v>
      </c>
      <c r="G3296" s="14">
        <v>-32000</v>
      </c>
    </row>
    <row r="3297" spans="1:7" x14ac:dyDescent="0.25">
      <c r="A3297" s="1"/>
      <c r="B3297" s="10" t="s">
        <v>6038</v>
      </c>
      <c r="C3297" s="11"/>
      <c r="D3297" s="11" t="s">
        <v>6039</v>
      </c>
      <c r="E3297" s="12" t="s">
        <v>18183</v>
      </c>
      <c r="F3297" s="13">
        <v>42493</v>
      </c>
      <c r="G3297" s="14">
        <v>-3134533.59</v>
      </c>
    </row>
    <row r="3298" spans="1:7" x14ac:dyDescent="0.25">
      <c r="A3298" s="1"/>
      <c r="B3298" s="10" t="s">
        <v>6040</v>
      </c>
      <c r="C3298" s="11"/>
      <c r="D3298" s="11" t="s">
        <v>6041</v>
      </c>
      <c r="E3298" s="12" t="s">
        <v>17012</v>
      </c>
      <c r="F3298" s="13">
        <v>42496</v>
      </c>
      <c r="G3298" s="14">
        <v>-75048</v>
      </c>
    </row>
    <row r="3299" spans="1:7" x14ac:dyDescent="0.25">
      <c r="A3299" s="1"/>
      <c r="B3299" s="10" t="s">
        <v>4033</v>
      </c>
      <c r="C3299" s="11" t="s">
        <v>4034</v>
      </c>
      <c r="D3299" s="11" t="s">
        <v>6042</v>
      </c>
      <c r="E3299" s="12" t="s">
        <v>18000</v>
      </c>
      <c r="F3299" s="13">
        <v>42501</v>
      </c>
      <c r="G3299" s="14">
        <v>-47200</v>
      </c>
    </row>
    <row r="3300" spans="1:7" x14ac:dyDescent="0.25">
      <c r="A3300" s="1"/>
      <c r="B3300" s="15" t="s">
        <v>6043</v>
      </c>
      <c r="C3300" s="16" t="s">
        <v>6044</v>
      </c>
      <c r="D3300" s="16" t="s">
        <v>6045</v>
      </c>
      <c r="E3300" s="18" t="s">
        <v>20299</v>
      </c>
      <c r="F3300" s="17">
        <v>42501</v>
      </c>
      <c r="G3300" s="14">
        <v>-731600</v>
      </c>
    </row>
    <row r="3301" spans="1:7" x14ac:dyDescent="0.25">
      <c r="A3301" s="1"/>
      <c r="B3301" s="15" t="s">
        <v>4120</v>
      </c>
      <c r="C3301" s="16" t="s">
        <v>4121</v>
      </c>
      <c r="D3301" s="16" t="s">
        <v>6047</v>
      </c>
      <c r="E3301" s="18" t="s">
        <v>17763</v>
      </c>
      <c r="F3301" s="17">
        <v>42502</v>
      </c>
      <c r="G3301" s="14">
        <v>-684000</v>
      </c>
    </row>
    <row r="3302" spans="1:7" ht="25.5" x14ac:dyDescent="0.25">
      <c r="A3302" s="1"/>
      <c r="B3302" s="10" t="s">
        <v>2549</v>
      </c>
      <c r="C3302" s="11" t="s">
        <v>2550</v>
      </c>
      <c r="D3302" s="11" t="s">
        <v>6048</v>
      </c>
      <c r="E3302" s="12" t="s">
        <v>17552</v>
      </c>
      <c r="F3302" s="13">
        <v>42509</v>
      </c>
      <c r="G3302" s="14">
        <v>-147500</v>
      </c>
    </row>
    <row r="3303" spans="1:7" ht="25.5" x14ac:dyDescent="0.25">
      <c r="A3303" s="1"/>
      <c r="B3303" s="10" t="s">
        <v>2549</v>
      </c>
      <c r="C3303" s="11" t="s">
        <v>2550</v>
      </c>
      <c r="D3303" s="11" t="s">
        <v>6049</v>
      </c>
      <c r="E3303" s="12" t="s">
        <v>17553</v>
      </c>
      <c r="F3303" s="13">
        <v>42509</v>
      </c>
      <c r="G3303" s="14">
        <v>-147500</v>
      </c>
    </row>
    <row r="3304" spans="1:7" ht="25.5" x14ac:dyDescent="0.25">
      <c r="A3304" s="1"/>
      <c r="B3304" s="10" t="s">
        <v>2549</v>
      </c>
      <c r="C3304" s="11" t="s">
        <v>2550</v>
      </c>
      <c r="D3304" s="11" t="s">
        <v>6050</v>
      </c>
      <c r="E3304" s="12" t="s">
        <v>17554</v>
      </c>
      <c r="F3304" s="13">
        <v>42509</v>
      </c>
      <c r="G3304" s="14">
        <v>-147500</v>
      </c>
    </row>
    <row r="3305" spans="1:7" x14ac:dyDescent="0.25">
      <c r="A3305" s="1"/>
      <c r="B3305" s="10" t="s">
        <v>4193</v>
      </c>
      <c r="C3305" s="11" t="s">
        <v>4194</v>
      </c>
      <c r="D3305" s="11" t="s">
        <v>6051</v>
      </c>
      <c r="E3305" s="12" t="s">
        <v>17904</v>
      </c>
      <c r="F3305" s="13">
        <v>42509</v>
      </c>
      <c r="G3305" s="14">
        <v>-122167.07</v>
      </c>
    </row>
    <row r="3306" spans="1:7" x14ac:dyDescent="0.25">
      <c r="A3306" s="1"/>
      <c r="B3306" s="10" t="s">
        <v>6055</v>
      </c>
      <c r="C3306" s="11"/>
      <c r="D3306" s="11" t="s">
        <v>6056</v>
      </c>
      <c r="E3306" s="12" t="s">
        <v>20106</v>
      </c>
      <c r="F3306" s="13">
        <v>42510</v>
      </c>
      <c r="G3306" s="14">
        <v>-33040</v>
      </c>
    </row>
    <row r="3307" spans="1:7" x14ac:dyDescent="0.25">
      <c r="A3307" s="1"/>
      <c r="B3307" s="10" t="s">
        <v>6053</v>
      </c>
      <c r="C3307" s="11" t="s">
        <v>6054</v>
      </c>
      <c r="D3307" s="11" t="s">
        <v>5570</v>
      </c>
      <c r="E3307" s="12" t="s">
        <v>19136</v>
      </c>
      <c r="F3307" s="13">
        <v>42510</v>
      </c>
      <c r="G3307" s="14">
        <v>-635618.80000000005</v>
      </c>
    </row>
    <row r="3308" spans="1:7" x14ac:dyDescent="0.25">
      <c r="A3308" s="1"/>
      <c r="B3308" s="10" t="s">
        <v>2534</v>
      </c>
      <c r="C3308" s="11" t="s">
        <v>2535</v>
      </c>
      <c r="D3308" s="11" t="s">
        <v>6057</v>
      </c>
      <c r="E3308" s="12" t="s">
        <v>6058</v>
      </c>
      <c r="F3308" s="13">
        <v>42513</v>
      </c>
      <c r="G3308" s="14">
        <v>-3707.82</v>
      </c>
    </row>
    <row r="3309" spans="1:7" ht="25.5" x14ac:dyDescent="0.25">
      <c r="A3309" s="1"/>
      <c r="B3309" s="10" t="s">
        <v>2534</v>
      </c>
      <c r="C3309" s="11" t="s">
        <v>2535</v>
      </c>
      <c r="D3309" s="11" t="s">
        <v>6059</v>
      </c>
      <c r="E3309" s="12" t="s">
        <v>6060</v>
      </c>
      <c r="F3309" s="13">
        <v>42523</v>
      </c>
      <c r="G3309" s="14">
        <v>-3754.65</v>
      </c>
    </row>
    <row r="3310" spans="1:7" x14ac:dyDescent="0.25">
      <c r="A3310" s="1"/>
      <c r="B3310" s="10" t="s">
        <v>884</v>
      </c>
      <c r="C3310" s="11"/>
      <c r="D3310" s="11" t="s">
        <v>6062</v>
      </c>
      <c r="E3310" s="12" t="s">
        <v>16417</v>
      </c>
      <c r="F3310" s="13">
        <v>42524</v>
      </c>
      <c r="G3310" s="14">
        <v>-25960</v>
      </c>
    </row>
    <row r="3311" spans="1:7" x14ac:dyDescent="0.25">
      <c r="A3311" s="1"/>
      <c r="B3311" s="10" t="s">
        <v>884</v>
      </c>
      <c r="C3311" s="11"/>
      <c r="D3311" s="11" t="s">
        <v>6061</v>
      </c>
      <c r="E3311" s="12" t="s">
        <v>16417</v>
      </c>
      <c r="F3311" s="13">
        <v>42524</v>
      </c>
      <c r="G3311" s="14">
        <v>-19470</v>
      </c>
    </row>
    <row r="3312" spans="1:7" ht="25.5" x14ac:dyDescent="0.25">
      <c r="A3312" s="1"/>
      <c r="B3312" s="10" t="s">
        <v>6063</v>
      </c>
      <c r="C3312" s="11"/>
      <c r="D3312" s="11" t="s">
        <v>6064</v>
      </c>
      <c r="E3312" s="12" t="s">
        <v>19749</v>
      </c>
      <c r="F3312" s="13">
        <v>42526</v>
      </c>
      <c r="G3312" s="14">
        <v>-114937.9</v>
      </c>
    </row>
    <row r="3313" spans="1:7" ht="25.5" x14ac:dyDescent="0.25">
      <c r="A3313" s="1"/>
      <c r="B3313" s="15" t="s">
        <v>6065</v>
      </c>
      <c r="C3313" s="16"/>
      <c r="D3313" s="16" t="s">
        <v>6066</v>
      </c>
      <c r="E3313" s="18" t="s">
        <v>6067</v>
      </c>
      <c r="F3313" s="17">
        <v>42528</v>
      </c>
      <c r="G3313" s="14">
        <v>-133200</v>
      </c>
    </row>
    <row r="3314" spans="1:7" x14ac:dyDescent="0.25">
      <c r="A3314" s="1"/>
      <c r="B3314" s="15" t="s">
        <v>2534</v>
      </c>
      <c r="C3314" s="16" t="s">
        <v>2535</v>
      </c>
      <c r="D3314" s="16" t="s">
        <v>6070</v>
      </c>
      <c r="E3314" s="18" t="s">
        <v>6071</v>
      </c>
      <c r="F3314" s="17">
        <v>42528</v>
      </c>
      <c r="G3314" s="14">
        <v>-4115.59</v>
      </c>
    </row>
    <row r="3315" spans="1:7" x14ac:dyDescent="0.25">
      <c r="A3315" s="1"/>
      <c r="B3315" s="10" t="s">
        <v>2534</v>
      </c>
      <c r="C3315" s="11" t="s">
        <v>2535</v>
      </c>
      <c r="D3315" s="11" t="s">
        <v>6068</v>
      </c>
      <c r="E3315" s="12" t="s">
        <v>6069</v>
      </c>
      <c r="F3315" s="13">
        <v>42528</v>
      </c>
      <c r="G3315" s="14">
        <v>-3881.96</v>
      </c>
    </row>
    <row r="3316" spans="1:7" ht="25.5" x14ac:dyDescent="0.25">
      <c r="A3316" s="1"/>
      <c r="B3316" s="10" t="s">
        <v>4492</v>
      </c>
      <c r="C3316" s="11"/>
      <c r="D3316" s="11" t="s">
        <v>6073</v>
      </c>
      <c r="E3316" s="12" t="s">
        <v>16958</v>
      </c>
      <c r="F3316" s="13">
        <v>42529</v>
      </c>
      <c r="G3316" s="14">
        <v>-126271.8</v>
      </c>
    </row>
    <row r="3317" spans="1:7" ht="25.5" x14ac:dyDescent="0.25">
      <c r="A3317" s="1"/>
      <c r="B3317" s="10" t="s">
        <v>4492</v>
      </c>
      <c r="C3317" s="11"/>
      <c r="D3317" s="11" t="s">
        <v>6079</v>
      </c>
      <c r="E3317" s="12" t="s">
        <v>16958</v>
      </c>
      <c r="F3317" s="13">
        <v>42529</v>
      </c>
      <c r="G3317" s="14">
        <v>-57991.1</v>
      </c>
    </row>
    <row r="3318" spans="1:7" ht="25.5" x14ac:dyDescent="0.25">
      <c r="A3318" s="1"/>
      <c r="B3318" s="10" t="s">
        <v>4492</v>
      </c>
      <c r="C3318" s="11"/>
      <c r="D3318" s="11" t="s">
        <v>6078</v>
      </c>
      <c r="E3318" s="12" t="s">
        <v>16958</v>
      </c>
      <c r="F3318" s="13">
        <v>42529</v>
      </c>
      <c r="G3318" s="14">
        <v>-55808.1</v>
      </c>
    </row>
    <row r="3319" spans="1:7" ht="25.5" x14ac:dyDescent="0.25">
      <c r="A3319" s="1"/>
      <c r="B3319" s="10" t="s">
        <v>4492</v>
      </c>
      <c r="C3319" s="11"/>
      <c r="D3319" s="11" t="s">
        <v>6072</v>
      </c>
      <c r="E3319" s="12" t="s">
        <v>16958</v>
      </c>
      <c r="F3319" s="13">
        <v>42529</v>
      </c>
      <c r="G3319" s="14">
        <v>-49276.800000000003</v>
      </c>
    </row>
    <row r="3320" spans="1:7" ht="25.5" x14ac:dyDescent="0.25">
      <c r="A3320" s="1"/>
      <c r="B3320" s="15" t="s">
        <v>4492</v>
      </c>
      <c r="C3320" s="16"/>
      <c r="D3320" s="16" t="s">
        <v>6081</v>
      </c>
      <c r="E3320" s="18" t="s">
        <v>16958</v>
      </c>
      <c r="F3320" s="17">
        <v>42529</v>
      </c>
      <c r="G3320" s="14">
        <v>-41895.9</v>
      </c>
    </row>
    <row r="3321" spans="1:7" ht="25.5" x14ac:dyDescent="0.25">
      <c r="A3321" s="1"/>
      <c r="B3321" s="10" t="s">
        <v>4492</v>
      </c>
      <c r="C3321" s="11"/>
      <c r="D3321" s="11" t="s">
        <v>6076</v>
      </c>
      <c r="E3321" s="12" t="s">
        <v>16958</v>
      </c>
      <c r="F3321" s="13">
        <v>42529</v>
      </c>
      <c r="G3321" s="14">
        <v>-39766</v>
      </c>
    </row>
    <row r="3322" spans="1:7" ht="25.5" x14ac:dyDescent="0.25">
      <c r="A3322" s="1"/>
      <c r="B3322" s="10" t="s">
        <v>4492</v>
      </c>
      <c r="C3322" s="11"/>
      <c r="D3322" s="11" t="s">
        <v>6075</v>
      </c>
      <c r="E3322" s="12" t="s">
        <v>16958</v>
      </c>
      <c r="F3322" s="13">
        <v>42529</v>
      </c>
      <c r="G3322" s="14">
        <v>-38468</v>
      </c>
    </row>
    <row r="3323" spans="1:7" ht="25.5" x14ac:dyDescent="0.25">
      <c r="A3323" s="1"/>
      <c r="B3323" s="15" t="s">
        <v>4492</v>
      </c>
      <c r="C3323" s="16"/>
      <c r="D3323" s="16" t="s">
        <v>6080</v>
      </c>
      <c r="E3323" s="18" t="s">
        <v>16958</v>
      </c>
      <c r="F3323" s="17">
        <v>42529</v>
      </c>
      <c r="G3323" s="14">
        <v>-32686</v>
      </c>
    </row>
    <row r="3324" spans="1:7" ht="25.5" x14ac:dyDescent="0.25">
      <c r="A3324" s="1"/>
      <c r="B3324" s="10" t="s">
        <v>4492</v>
      </c>
      <c r="C3324" s="11"/>
      <c r="D3324" s="11" t="s">
        <v>6083</v>
      </c>
      <c r="E3324" s="12" t="s">
        <v>16958</v>
      </c>
      <c r="F3324" s="13">
        <v>42529</v>
      </c>
      <c r="G3324" s="14">
        <v>-24614.799999999999</v>
      </c>
    </row>
    <row r="3325" spans="1:7" ht="25.5" x14ac:dyDescent="0.25">
      <c r="A3325" s="1"/>
      <c r="B3325" s="10" t="s">
        <v>4492</v>
      </c>
      <c r="C3325" s="11"/>
      <c r="D3325" s="11" t="s">
        <v>6086</v>
      </c>
      <c r="E3325" s="12" t="s">
        <v>16958</v>
      </c>
      <c r="F3325" s="13">
        <v>42529</v>
      </c>
      <c r="G3325" s="14">
        <v>-17759</v>
      </c>
    </row>
    <row r="3326" spans="1:7" ht="25.5" x14ac:dyDescent="0.25">
      <c r="A3326" s="1"/>
      <c r="B3326" s="10" t="s">
        <v>4492</v>
      </c>
      <c r="C3326" s="11"/>
      <c r="D3326" s="11" t="s">
        <v>6085</v>
      </c>
      <c r="E3326" s="12" t="s">
        <v>16958</v>
      </c>
      <c r="F3326" s="13">
        <v>42529</v>
      </c>
      <c r="G3326" s="14">
        <v>-17464</v>
      </c>
    </row>
    <row r="3327" spans="1:7" ht="25.5" x14ac:dyDescent="0.25">
      <c r="A3327" s="1"/>
      <c r="B3327" s="10" t="s">
        <v>4492</v>
      </c>
      <c r="C3327" s="11"/>
      <c r="D3327" s="11" t="s">
        <v>6077</v>
      </c>
      <c r="E3327" s="12" t="s">
        <v>16958</v>
      </c>
      <c r="F3327" s="13">
        <v>42529</v>
      </c>
      <c r="G3327" s="14">
        <v>-16407.900000000001</v>
      </c>
    </row>
    <row r="3328" spans="1:7" ht="25.5" x14ac:dyDescent="0.25">
      <c r="A3328" s="1"/>
      <c r="B3328" s="10" t="s">
        <v>4492</v>
      </c>
      <c r="C3328" s="11"/>
      <c r="D3328" s="11" t="s">
        <v>6074</v>
      </c>
      <c r="E3328" s="12" t="s">
        <v>16958</v>
      </c>
      <c r="F3328" s="13">
        <v>42529</v>
      </c>
      <c r="G3328" s="14">
        <v>-14832.6</v>
      </c>
    </row>
    <row r="3329" spans="1:7" ht="25.5" x14ac:dyDescent="0.25">
      <c r="A3329" s="1"/>
      <c r="B3329" s="10" t="s">
        <v>4492</v>
      </c>
      <c r="C3329" s="11"/>
      <c r="D3329" s="11" t="s">
        <v>6082</v>
      </c>
      <c r="E3329" s="12" t="s">
        <v>16958</v>
      </c>
      <c r="F3329" s="13">
        <v>42529</v>
      </c>
      <c r="G3329" s="14">
        <v>-12667.3</v>
      </c>
    </row>
    <row r="3330" spans="1:7" ht="25.5" x14ac:dyDescent="0.25">
      <c r="A3330" s="1"/>
      <c r="B3330" s="15" t="s">
        <v>4492</v>
      </c>
      <c r="C3330" s="16"/>
      <c r="D3330" s="16" t="s">
        <v>6084</v>
      </c>
      <c r="E3330" s="18" t="s">
        <v>16958</v>
      </c>
      <c r="F3330" s="17">
        <v>42529</v>
      </c>
      <c r="G3330" s="14">
        <v>-12331</v>
      </c>
    </row>
    <row r="3331" spans="1:7" ht="25.5" x14ac:dyDescent="0.25">
      <c r="A3331" s="1"/>
      <c r="B3331" s="15" t="s">
        <v>6087</v>
      </c>
      <c r="C3331" s="16"/>
      <c r="D3331" s="16" t="s">
        <v>6088</v>
      </c>
      <c r="E3331" s="18" t="s">
        <v>6089</v>
      </c>
      <c r="F3331" s="17">
        <v>42529</v>
      </c>
      <c r="G3331" s="14">
        <v>-72000</v>
      </c>
    </row>
    <row r="3332" spans="1:7" ht="25.5" x14ac:dyDescent="0.25">
      <c r="A3332" s="1"/>
      <c r="B3332" s="10" t="s">
        <v>6090</v>
      </c>
      <c r="C3332" s="11" t="s">
        <v>6091</v>
      </c>
      <c r="D3332" s="11" t="s">
        <v>4222</v>
      </c>
      <c r="E3332" s="12" t="s">
        <v>19142</v>
      </c>
      <c r="F3332" s="13">
        <v>42535</v>
      </c>
      <c r="G3332" s="14">
        <v>-69761.600000000006</v>
      </c>
    </row>
    <row r="3333" spans="1:7" ht="25.5" x14ac:dyDescent="0.25">
      <c r="A3333" s="1"/>
      <c r="B3333" s="10" t="s">
        <v>6092</v>
      </c>
      <c r="C3333" s="11"/>
      <c r="D3333" s="11" t="s">
        <v>6093</v>
      </c>
      <c r="E3333" s="12" t="s">
        <v>6094</v>
      </c>
      <c r="F3333" s="13">
        <v>42536</v>
      </c>
      <c r="G3333" s="14">
        <v>-318010</v>
      </c>
    </row>
    <row r="3334" spans="1:7" ht="25.5" x14ac:dyDescent="0.25">
      <c r="A3334" s="1"/>
      <c r="B3334" s="10" t="s">
        <v>6092</v>
      </c>
      <c r="C3334" s="11"/>
      <c r="D3334" s="11" t="s">
        <v>6096</v>
      </c>
      <c r="E3334" s="12" t="s">
        <v>6097</v>
      </c>
      <c r="F3334" s="13">
        <v>42538</v>
      </c>
      <c r="G3334" s="14">
        <v>-399784</v>
      </c>
    </row>
    <row r="3335" spans="1:7" x14ac:dyDescent="0.25">
      <c r="A3335" s="1"/>
      <c r="B3335" s="10" t="s">
        <v>5944</v>
      </c>
      <c r="C3335" s="11" t="s">
        <v>5945</v>
      </c>
      <c r="D3335" s="11" t="s">
        <v>6095</v>
      </c>
      <c r="E3335" s="12" t="s">
        <v>18267</v>
      </c>
      <c r="F3335" s="13">
        <v>42538</v>
      </c>
      <c r="G3335" s="14">
        <v>-183490</v>
      </c>
    </row>
    <row r="3336" spans="1:7" x14ac:dyDescent="0.25">
      <c r="A3336" s="1"/>
      <c r="B3336" s="10" t="s">
        <v>6098</v>
      </c>
      <c r="C3336" s="11"/>
      <c r="D3336" s="11" t="s">
        <v>6099</v>
      </c>
      <c r="E3336" s="12" t="s">
        <v>16895</v>
      </c>
      <c r="F3336" s="13">
        <v>42541</v>
      </c>
      <c r="G3336" s="14">
        <v>-1815661.49</v>
      </c>
    </row>
    <row r="3337" spans="1:7" x14ac:dyDescent="0.25">
      <c r="A3337" s="1"/>
      <c r="B3337" s="10" t="s">
        <v>6055</v>
      </c>
      <c r="C3337" s="11"/>
      <c r="D3337" s="11" t="s">
        <v>6102</v>
      </c>
      <c r="E3337" s="12" t="s">
        <v>20107</v>
      </c>
      <c r="F3337" s="13">
        <v>42541</v>
      </c>
      <c r="G3337" s="14">
        <v>-33040</v>
      </c>
    </row>
    <row r="3338" spans="1:7" x14ac:dyDescent="0.25">
      <c r="A3338" s="1"/>
      <c r="B3338" s="10" t="s">
        <v>1369</v>
      </c>
      <c r="C3338" s="11"/>
      <c r="D3338" s="11" t="s">
        <v>6100</v>
      </c>
      <c r="E3338" s="12" t="s">
        <v>19889</v>
      </c>
      <c r="F3338" s="13">
        <v>42541</v>
      </c>
      <c r="G3338" s="14">
        <v>-9440</v>
      </c>
    </row>
    <row r="3339" spans="1:7" x14ac:dyDescent="0.25">
      <c r="A3339" s="1"/>
      <c r="B3339" s="10" t="s">
        <v>6103</v>
      </c>
      <c r="C3339" s="11"/>
      <c r="D3339" s="11" t="s">
        <v>6104</v>
      </c>
      <c r="E3339" s="12" t="s">
        <v>19448</v>
      </c>
      <c r="F3339" s="13">
        <v>42542</v>
      </c>
      <c r="G3339" s="14">
        <v>-4130</v>
      </c>
    </row>
    <row r="3340" spans="1:7" ht="25.5" x14ac:dyDescent="0.25">
      <c r="A3340" s="1"/>
      <c r="B3340" s="15" t="s">
        <v>6092</v>
      </c>
      <c r="C3340" s="16"/>
      <c r="D3340" s="16" t="s">
        <v>6109</v>
      </c>
      <c r="E3340" s="18" t="s">
        <v>6110</v>
      </c>
      <c r="F3340" s="17">
        <v>42543</v>
      </c>
      <c r="G3340" s="14">
        <v>-417956</v>
      </c>
    </row>
    <row r="3341" spans="1:7" ht="25.5" x14ac:dyDescent="0.25">
      <c r="A3341" s="1"/>
      <c r="B3341" s="10" t="s">
        <v>5677</v>
      </c>
      <c r="C3341" s="11"/>
      <c r="D3341" s="16" t="s">
        <v>6108</v>
      </c>
      <c r="E3341" s="12" t="s">
        <v>20769</v>
      </c>
      <c r="F3341" s="13">
        <v>42543</v>
      </c>
      <c r="G3341" s="14">
        <v>-8000</v>
      </c>
    </row>
    <row r="3342" spans="1:7" x14ac:dyDescent="0.25">
      <c r="A3342" s="1"/>
      <c r="B3342" s="10" t="s">
        <v>5974</v>
      </c>
      <c r="C3342" s="11" t="s">
        <v>5975</v>
      </c>
      <c r="D3342" s="11" t="s">
        <v>6106</v>
      </c>
      <c r="E3342" s="12" t="s">
        <v>17329</v>
      </c>
      <c r="F3342" s="13">
        <v>42543</v>
      </c>
      <c r="G3342" s="14">
        <v>-865884</v>
      </c>
    </row>
    <row r="3343" spans="1:7" x14ac:dyDescent="0.25">
      <c r="A3343" s="1"/>
      <c r="B3343" s="10" t="s">
        <v>5974</v>
      </c>
      <c r="C3343" s="11" t="s">
        <v>5975</v>
      </c>
      <c r="D3343" s="11" t="s">
        <v>6107</v>
      </c>
      <c r="E3343" s="12" t="s">
        <v>17329</v>
      </c>
      <c r="F3343" s="13">
        <v>42543</v>
      </c>
      <c r="G3343" s="14">
        <v>-775832.06</v>
      </c>
    </row>
    <row r="3344" spans="1:7" x14ac:dyDescent="0.25">
      <c r="A3344" s="1"/>
      <c r="B3344" s="10" t="s">
        <v>1621</v>
      </c>
      <c r="C3344" s="11" t="s">
        <v>1622</v>
      </c>
      <c r="D3344" s="11" t="s">
        <v>6105</v>
      </c>
      <c r="E3344" s="12" t="s">
        <v>17241</v>
      </c>
      <c r="F3344" s="13">
        <v>42543</v>
      </c>
      <c r="G3344" s="14">
        <v>-104430</v>
      </c>
    </row>
    <row r="3345" spans="1:7" ht="25.5" x14ac:dyDescent="0.25">
      <c r="A3345" s="1"/>
      <c r="B3345" s="10" t="s">
        <v>4492</v>
      </c>
      <c r="C3345" s="11"/>
      <c r="D3345" s="11" t="s">
        <v>6118</v>
      </c>
      <c r="E3345" s="12" t="s">
        <v>16959</v>
      </c>
      <c r="F3345" s="13">
        <v>42548</v>
      </c>
      <c r="G3345" s="14">
        <v>-122838</v>
      </c>
    </row>
    <row r="3346" spans="1:7" ht="25.5" x14ac:dyDescent="0.25">
      <c r="A3346" s="1"/>
      <c r="B3346" s="10" t="s">
        <v>4492</v>
      </c>
      <c r="C3346" s="11"/>
      <c r="D3346" s="11" t="s">
        <v>6117</v>
      </c>
      <c r="E3346" s="12" t="s">
        <v>16959</v>
      </c>
      <c r="F3346" s="13">
        <v>42548</v>
      </c>
      <c r="G3346" s="14">
        <v>-43754.400000000001</v>
      </c>
    </row>
    <row r="3347" spans="1:7" ht="25.5" x14ac:dyDescent="0.25">
      <c r="A3347" s="1"/>
      <c r="B3347" s="15" t="s">
        <v>4492</v>
      </c>
      <c r="C3347" s="16"/>
      <c r="D3347" s="16" t="s">
        <v>6115</v>
      </c>
      <c r="E3347" s="18" t="s">
        <v>16959</v>
      </c>
      <c r="F3347" s="17">
        <v>42548</v>
      </c>
      <c r="G3347" s="14">
        <v>-43483</v>
      </c>
    </row>
    <row r="3348" spans="1:7" ht="25.5" x14ac:dyDescent="0.25">
      <c r="A3348" s="1"/>
      <c r="B3348" s="10" t="s">
        <v>4492</v>
      </c>
      <c r="C3348" s="11"/>
      <c r="D3348" s="11" t="s">
        <v>6116</v>
      </c>
      <c r="E3348" s="12" t="s">
        <v>16959</v>
      </c>
      <c r="F3348" s="13">
        <v>42548</v>
      </c>
      <c r="G3348" s="14">
        <v>-33453</v>
      </c>
    </row>
    <row r="3349" spans="1:7" ht="25.5" x14ac:dyDescent="0.25">
      <c r="A3349" s="1"/>
      <c r="B3349" s="10" t="s">
        <v>4492</v>
      </c>
      <c r="C3349" s="11"/>
      <c r="D3349" s="11" t="s">
        <v>6120</v>
      </c>
      <c r="E3349" s="12" t="s">
        <v>16959</v>
      </c>
      <c r="F3349" s="13">
        <v>42548</v>
      </c>
      <c r="G3349" s="14">
        <v>-30373.200000000001</v>
      </c>
    </row>
    <row r="3350" spans="1:7" ht="25.5" x14ac:dyDescent="0.25">
      <c r="A3350" s="1"/>
      <c r="B3350" s="10" t="s">
        <v>4492</v>
      </c>
      <c r="C3350" s="11"/>
      <c r="D3350" s="16" t="s">
        <v>6112</v>
      </c>
      <c r="E3350" s="12" t="s">
        <v>16959</v>
      </c>
      <c r="F3350" s="13">
        <v>42548</v>
      </c>
      <c r="G3350" s="14">
        <v>-24803.599999999999</v>
      </c>
    </row>
    <row r="3351" spans="1:7" ht="25.5" x14ac:dyDescent="0.25">
      <c r="A3351" s="1"/>
      <c r="B3351" s="10" t="s">
        <v>4492</v>
      </c>
      <c r="C3351" s="11"/>
      <c r="D3351" s="16" t="s">
        <v>6111</v>
      </c>
      <c r="E3351" s="12" t="s">
        <v>16959</v>
      </c>
      <c r="F3351" s="13">
        <v>42548</v>
      </c>
      <c r="G3351" s="14">
        <v>-23145.7</v>
      </c>
    </row>
    <row r="3352" spans="1:7" ht="25.5" x14ac:dyDescent="0.25">
      <c r="A3352" s="1"/>
      <c r="B3352" s="10" t="s">
        <v>4492</v>
      </c>
      <c r="C3352" s="11"/>
      <c r="D3352" s="16" t="s">
        <v>6114</v>
      </c>
      <c r="E3352" s="12" t="s">
        <v>16959</v>
      </c>
      <c r="F3352" s="13">
        <v>42548</v>
      </c>
      <c r="G3352" s="14">
        <v>-18644</v>
      </c>
    </row>
    <row r="3353" spans="1:7" ht="25.5" x14ac:dyDescent="0.25">
      <c r="A3353" s="1"/>
      <c r="B3353" s="10" t="s">
        <v>4492</v>
      </c>
      <c r="C3353" s="11"/>
      <c r="D3353" s="16" t="s">
        <v>6113</v>
      </c>
      <c r="E3353" s="12" t="s">
        <v>16959</v>
      </c>
      <c r="F3353" s="13">
        <v>42548</v>
      </c>
      <c r="G3353" s="14">
        <v>-12744</v>
      </c>
    </row>
    <row r="3354" spans="1:7" ht="25.5" x14ac:dyDescent="0.25">
      <c r="A3354" s="1"/>
      <c r="B3354" s="10" t="s">
        <v>4492</v>
      </c>
      <c r="C3354" s="11"/>
      <c r="D3354" s="16" t="s">
        <v>6119</v>
      </c>
      <c r="E3354" s="12" t="s">
        <v>16959</v>
      </c>
      <c r="F3354" s="13">
        <v>42548</v>
      </c>
      <c r="G3354" s="14">
        <v>-9681.9</v>
      </c>
    </row>
    <row r="3355" spans="1:7" ht="25.5" x14ac:dyDescent="0.25">
      <c r="A3355" s="1"/>
      <c r="B3355" s="10" t="s">
        <v>5809</v>
      </c>
      <c r="C3355" s="11"/>
      <c r="D3355" s="16" t="s">
        <v>6121</v>
      </c>
      <c r="E3355" s="12" t="s">
        <v>6122</v>
      </c>
      <c r="F3355" s="13">
        <v>42548</v>
      </c>
      <c r="G3355" s="14">
        <v>-40200</v>
      </c>
    </row>
    <row r="3356" spans="1:7" ht="25.5" x14ac:dyDescent="0.25">
      <c r="A3356" s="1"/>
      <c r="B3356" s="10" t="s">
        <v>5989</v>
      </c>
      <c r="C3356" s="11"/>
      <c r="D3356" s="16" t="s">
        <v>6134</v>
      </c>
      <c r="E3356" s="12" t="s">
        <v>6135</v>
      </c>
      <c r="F3356" s="13">
        <v>42549</v>
      </c>
      <c r="G3356" s="14">
        <v>-41400</v>
      </c>
    </row>
    <row r="3357" spans="1:7" ht="25.5" x14ac:dyDescent="0.25">
      <c r="A3357" s="1"/>
      <c r="B3357" s="10" t="s">
        <v>6131</v>
      </c>
      <c r="C3357" s="11"/>
      <c r="D3357" s="16" t="s">
        <v>6132</v>
      </c>
      <c r="E3357" s="12" t="s">
        <v>6133</v>
      </c>
      <c r="F3357" s="13">
        <v>42549</v>
      </c>
      <c r="G3357" s="14">
        <v>-38100</v>
      </c>
    </row>
    <row r="3358" spans="1:7" ht="25.5" x14ac:dyDescent="0.25">
      <c r="A3358" s="1"/>
      <c r="B3358" s="15" t="s">
        <v>5809</v>
      </c>
      <c r="C3358" s="16"/>
      <c r="D3358" s="16" t="s">
        <v>6141</v>
      </c>
      <c r="E3358" s="18" t="s">
        <v>6142</v>
      </c>
      <c r="F3358" s="17">
        <v>42549</v>
      </c>
      <c r="G3358" s="14">
        <v>-31300</v>
      </c>
    </row>
    <row r="3359" spans="1:7" ht="25.5" x14ac:dyDescent="0.25">
      <c r="A3359" s="1"/>
      <c r="B3359" s="15" t="s">
        <v>5809</v>
      </c>
      <c r="C3359" s="16"/>
      <c r="D3359" s="16" t="s">
        <v>6139</v>
      </c>
      <c r="E3359" s="18" t="s">
        <v>6140</v>
      </c>
      <c r="F3359" s="17">
        <v>42549</v>
      </c>
      <c r="G3359" s="14">
        <v>-22300</v>
      </c>
    </row>
    <row r="3360" spans="1:7" x14ac:dyDescent="0.25">
      <c r="A3360" s="1"/>
      <c r="B3360" s="10" t="s">
        <v>6125</v>
      </c>
      <c r="C3360" s="11" t="s">
        <v>6126</v>
      </c>
      <c r="D3360" s="16" t="s">
        <v>6127</v>
      </c>
      <c r="E3360" s="12" t="s">
        <v>17904</v>
      </c>
      <c r="F3360" s="13">
        <v>42549</v>
      </c>
      <c r="G3360" s="14">
        <v>-310056.40999999997</v>
      </c>
    </row>
    <row r="3361" spans="1:7" ht="25.5" x14ac:dyDescent="0.25">
      <c r="A3361" s="1"/>
      <c r="B3361" s="10" t="s">
        <v>2351</v>
      </c>
      <c r="C3361" s="11" t="s">
        <v>2352</v>
      </c>
      <c r="D3361" s="16" t="s">
        <v>6123</v>
      </c>
      <c r="E3361" s="12" t="s">
        <v>6124</v>
      </c>
      <c r="F3361" s="13">
        <v>42549</v>
      </c>
      <c r="G3361" s="14">
        <v>-12400</v>
      </c>
    </row>
    <row r="3362" spans="1:7" ht="25.5" x14ac:dyDescent="0.25">
      <c r="A3362" s="1"/>
      <c r="B3362" s="10" t="s">
        <v>6128</v>
      </c>
      <c r="C3362" s="11" t="s">
        <v>6129</v>
      </c>
      <c r="D3362" s="16" t="s">
        <v>5807</v>
      </c>
      <c r="E3362" s="12" t="s">
        <v>20286</v>
      </c>
      <c r="F3362" s="13">
        <v>42549</v>
      </c>
      <c r="G3362" s="14">
        <v>-2770928.77</v>
      </c>
    </row>
    <row r="3363" spans="1:7" ht="25.5" x14ac:dyDescent="0.25">
      <c r="A3363" s="1"/>
      <c r="B3363" s="15" t="s">
        <v>6136</v>
      </c>
      <c r="C3363" s="16" t="s">
        <v>6137</v>
      </c>
      <c r="D3363" s="16" t="s">
        <v>6138</v>
      </c>
      <c r="E3363" s="18" t="s">
        <v>20012</v>
      </c>
      <c r="F3363" s="17">
        <v>42549</v>
      </c>
      <c r="G3363" s="14">
        <v>-2068251.31</v>
      </c>
    </row>
    <row r="3364" spans="1:7" x14ac:dyDescent="0.25">
      <c r="A3364" s="1"/>
      <c r="B3364" s="10" t="s">
        <v>5978</v>
      </c>
      <c r="C3364" s="11" t="s">
        <v>5979</v>
      </c>
      <c r="D3364" s="16" t="s">
        <v>5960</v>
      </c>
      <c r="E3364" s="12" t="s">
        <v>20147</v>
      </c>
      <c r="F3364" s="13">
        <v>42549</v>
      </c>
      <c r="G3364" s="14">
        <v>-47646.26</v>
      </c>
    </row>
    <row r="3365" spans="1:7" x14ac:dyDescent="0.25">
      <c r="A3365" s="1"/>
      <c r="B3365" s="10" t="s">
        <v>5978</v>
      </c>
      <c r="C3365" s="11" t="s">
        <v>5979</v>
      </c>
      <c r="D3365" s="11" t="s">
        <v>5854</v>
      </c>
      <c r="E3365" s="12" t="s">
        <v>20148</v>
      </c>
      <c r="F3365" s="13">
        <v>42549</v>
      </c>
      <c r="G3365" s="14">
        <v>-45627.35</v>
      </c>
    </row>
    <row r="3366" spans="1:7" x14ac:dyDescent="0.25">
      <c r="A3366" s="1"/>
      <c r="B3366" s="10" t="s">
        <v>6143</v>
      </c>
      <c r="C3366" s="11" t="s">
        <v>6144</v>
      </c>
      <c r="D3366" s="11" t="s">
        <v>6145</v>
      </c>
      <c r="E3366" s="12" t="s">
        <v>6145</v>
      </c>
      <c r="F3366" s="13">
        <v>42550</v>
      </c>
      <c r="G3366" s="14">
        <v>-1499512.07</v>
      </c>
    </row>
    <row r="3367" spans="1:7" x14ac:dyDescent="0.25">
      <c r="A3367" s="1"/>
      <c r="B3367" s="15" t="s">
        <v>6146</v>
      </c>
      <c r="C3367" s="16" t="s">
        <v>6147</v>
      </c>
      <c r="D3367" s="16" t="s">
        <v>6148</v>
      </c>
      <c r="E3367" s="18" t="s">
        <v>17681</v>
      </c>
      <c r="F3367" s="17">
        <v>42551</v>
      </c>
      <c r="G3367" s="14">
        <v>-295000</v>
      </c>
    </row>
    <row r="3368" spans="1:7" ht="25.5" x14ac:dyDescent="0.25">
      <c r="A3368" s="1"/>
      <c r="B3368" s="10" t="s">
        <v>299</v>
      </c>
      <c r="C3368" s="11" t="s">
        <v>300</v>
      </c>
      <c r="D3368" s="11" t="s">
        <v>6149</v>
      </c>
      <c r="E3368" s="12" t="s">
        <v>6150</v>
      </c>
      <c r="F3368" s="13">
        <v>42551</v>
      </c>
      <c r="G3368" s="14">
        <v>-515580</v>
      </c>
    </row>
    <row r="3369" spans="1:7" ht="25.5" x14ac:dyDescent="0.25">
      <c r="A3369" s="1"/>
      <c r="B3369" s="10" t="s">
        <v>299</v>
      </c>
      <c r="C3369" s="11" t="s">
        <v>300</v>
      </c>
      <c r="D3369" s="11" t="s">
        <v>6151</v>
      </c>
      <c r="E3369" s="12" t="s">
        <v>6152</v>
      </c>
      <c r="F3369" s="13">
        <v>42551</v>
      </c>
      <c r="G3369" s="14">
        <v>-515580</v>
      </c>
    </row>
    <row r="3370" spans="1:7" ht="25.5" x14ac:dyDescent="0.25">
      <c r="A3370" s="1"/>
      <c r="B3370" s="10" t="s">
        <v>5603</v>
      </c>
      <c r="C3370" s="11" t="s">
        <v>5604</v>
      </c>
      <c r="D3370" s="11" t="s">
        <v>6153</v>
      </c>
      <c r="E3370" s="12" t="s">
        <v>6154</v>
      </c>
      <c r="F3370" s="13">
        <v>42551</v>
      </c>
      <c r="G3370" s="14">
        <v>-198039</v>
      </c>
    </row>
    <row r="3371" spans="1:7" ht="25.5" x14ac:dyDescent="0.25">
      <c r="A3371" s="1"/>
      <c r="B3371" s="10" t="s">
        <v>5603</v>
      </c>
      <c r="C3371" s="11" t="s">
        <v>5604</v>
      </c>
      <c r="D3371" s="11" t="s">
        <v>6155</v>
      </c>
      <c r="E3371" s="12" t="s">
        <v>6156</v>
      </c>
      <c r="F3371" s="13">
        <v>42551</v>
      </c>
      <c r="G3371" s="14">
        <v>-198039</v>
      </c>
    </row>
    <row r="3372" spans="1:7" ht="25.5" x14ac:dyDescent="0.25">
      <c r="A3372" s="1"/>
      <c r="B3372" s="10" t="s">
        <v>5603</v>
      </c>
      <c r="C3372" s="11" t="s">
        <v>5604</v>
      </c>
      <c r="D3372" s="11" t="s">
        <v>6157</v>
      </c>
      <c r="E3372" s="12" t="s">
        <v>6158</v>
      </c>
      <c r="F3372" s="13">
        <v>42551</v>
      </c>
      <c r="G3372" s="14">
        <v>-198039</v>
      </c>
    </row>
    <row r="3373" spans="1:7" x14ac:dyDescent="0.25">
      <c r="A3373" s="1"/>
      <c r="B3373" s="15" t="s">
        <v>4472</v>
      </c>
      <c r="C3373" s="16" t="s">
        <v>4473</v>
      </c>
      <c r="D3373" s="16" t="s">
        <v>6159</v>
      </c>
      <c r="E3373" s="18" t="s">
        <v>19967</v>
      </c>
      <c r="F3373" s="17">
        <v>42552</v>
      </c>
      <c r="G3373" s="14">
        <v>-1210273.31</v>
      </c>
    </row>
    <row r="3374" spans="1:7" x14ac:dyDescent="0.25">
      <c r="A3374" s="1"/>
      <c r="B3374" s="15" t="s">
        <v>4507</v>
      </c>
      <c r="C3374" s="16" t="s">
        <v>4508</v>
      </c>
      <c r="D3374" s="16" t="s">
        <v>6160</v>
      </c>
      <c r="E3374" s="18" t="s">
        <v>19963</v>
      </c>
      <c r="F3374" s="17">
        <v>42555</v>
      </c>
      <c r="G3374" s="14">
        <v>-15202183.83</v>
      </c>
    </row>
    <row r="3375" spans="1:7" x14ac:dyDescent="0.25">
      <c r="A3375" s="1"/>
      <c r="B3375" s="10" t="s">
        <v>6161</v>
      </c>
      <c r="C3375" s="11" t="s">
        <v>6162</v>
      </c>
      <c r="D3375" s="11" t="s">
        <v>6093</v>
      </c>
      <c r="E3375" s="12" t="s">
        <v>17660</v>
      </c>
      <c r="F3375" s="13">
        <v>42556</v>
      </c>
      <c r="G3375" s="14">
        <v>-295000</v>
      </c>
    </row>
    <row r="3376" spans="1:7" x14ac:dyDescent="0.25">
      <c r="A3376" s="1"/>
      <c r="B3376" s="10" t="s">
        <v>5253</v>
      </c>
      <c r="C3376" s="11" t="s">
        <v>5254</v>
      </c>
      <c r="D3376" s="11" t="s">
        <v>6163</v>
      </c>
      <c r="E3376" s="12" t="s">
        <v>18287</v>
      </c>
      <c r="F3376" s="13">
        <v>42556</v>
      </c>
      <c r="G3376" s="14">
        <v>-169212</v>
      </c>
    </row>
    <row r="3377" spans="1:7" x14ac:dyDescent="0.25">
      <c r="A3377" s="1"/>
      <c r="B3377" s="10" t="s">
        <v>6164</v>
      </c>
      <c r="C3377" s="11" t="s">
        <v>6165</v>
      </c>
      <c r="D3377" s="11" t="s">
        <v>4227</v>
      </c>
      <c r="E3377" s="12" t="s">
        <v>19122</v>
      </c>
      <c r="F3377" s="13">
        <v>42556</v>
      </c>
      <c r="G3377" s="14">
        <v>-102963.02</v>
      </c>
    </row>
    <row r="3378" spans="1:7" x14ac:dyDescent="0.25">
      <c r="A3378" s="1"/>
      <c r="B3378" s="10" t="s">
        <v>6164</v>
      </c>
      <c r="C3378" s="11" t="s">
        <v>6165</v>
      </c>
      <c r="D3378" s="16" t="s">
        <v>3854</v>
      </c>
      <c r="E3378" s="12" t="s">
        <v>19121</v>
      </c>
      <c r="F3378" s="13">
        <v>42556</v>
      </c>
      <c r="G3378" s="14">
        <v>-76573.03</v>
      </c>
    </row>
    <row r="3379" spans="1:7" ht="25.5" x14ac:dyDescent="0.25">
      <c r="A3379" s="1"/>
      <c r="B3379" s="10" t="s">
        <v>6166</v>
      </c>
      <c r="C3379" s="11" t="s">
        <v>6167</v>
      </c>
      <c r="D3379" s="11" t="s">
        <v>6168</v>
      </c>
      <c r="E3379" s="12" t="s">
        <v>18183</v>
      </c>
      <c r="F3379" s="13">
        <v>42556</v>
      </c>
      <c r="G3379" s="14">
        <v>-497525.25</v>
      </c>
    </row>
    <row r="3380" spans="1:7" x14ac:dyDescent="0.25">
      <c r="A3380" s="1"/>
      <c r="B3380" s="10" t="s">
        <v>6169</v>
      </c>
      <c r="C3380" s="11"/>
      <c r="D3380" s="11" t="s">
        <v>6170</v>
      </c>
      <c r="E3380" s="12" t="s">
        <v>19768</v>
      </c>
      <c r="F3380" s="13">
        <v>42557</v>
      </c>
      <c r="G3380" s="14">
        <v>-1400000</v>
      </c>
    </row>
    <row r="3381" spans="1:7" x14ac:dyDescent="0.25">
      <c r="A3381" s="1"/>
      <c r="B3381" s="10" t="s">
        <v>5944</v>
      </c>
      <c r="C3381" s="11" t="s">
        <v>5945</v>
      </c>
      <c r="D3381" s="11" t="s">
        <v>6171</v>
      </c>
      <c r="E3381" s="12" t="s">
        <v>18114</v>
      </c>
      <c r="F3381" s="13">
        <v>42559</v>
      </c>
      <c r="G3381" s="14">
        <v>-97359.4</v>
      </c>
    </row>
    <row r="3382" spans="1:7" ht="25.5" x14ac:dyDescent="0.25">
      <c r="A3382" s="1"/>
      <c r="B3382" s="10" t="s">
        <v>6173</v>
      </c>
      <c r="C3382" s="11" t="s">
        <v>6174</v>
      </c>
      <c r="D3382" s="11" t="s">
        <v>6175</v>
      </c>
      <c r="E3382" s="12" t="s">
        <v>17957</v>
      </c>
      <c r="F3382" s="13">
        <v>42562</v>
      </c>
      <c r="G3382" s="14">
        <v>-58144.5</v>
      </c>
    </row>
    <row r="3383" spans="1:7" x14ac:dyDescent="0.25">
      <c r="A3383" s="1"/>
      <c r="B3383" s="15" t="s">
        <v>6173</v>
      </c>
      <c r="C3383" s="16" t="s">
        <v>6174</v>
      </c>
      <c r="D3383" s="16" t="s">
        <v>5992</v>
      </c>
      <c r="E3383" s="18" t="s">
        <v>17958</v>
      </c>
      <c r="F3383" s="17">
        <v>42563</v>
      </c>
      <c r="G3383" s="14">
        <v>-59726.879999999997</v>
      </c>
    </row>
    <row r="3384" spans="1:7" ht="25.5" x14ac:dyDescent="0.25">
      <c r="A3384" s="1"/>
      <c r="B3384" s="10" t="s">
        <v>6092</v>
      </c>
      <c r="C3384" s="11"/>
      <c r="D3384" s="11" t="s">
        <v>6176</v>
      </c>
      <c r="E3384" s="12" t="s">
        <v>6177</v>
      </c>
      <c r="F3384" s="13">
        <v>42569</v>
      </c>
      <c r="G3384" s="14">
        <v>-136290</v>
      </c>
    </row>
    <row r="3385" spans="1:7" x14ac:dyDescent="0.25">
      <c r="A3385" s="1"/>
      <c r="B3385" s="10" t="s">
        <v>6183</v>
      </c>
      <c r="C3385" s="11"/>
      <c r="D3385" s="11" t="s">
        <v>6184</v>
      </c>
      <c r="E3385" s="12" t="s">
        <v>19382</v>
      </c>
      <c r="F3385" s="13">
        <v>42570</v>
      </c>
      <c r="G3385" s="14">
        <v>-52568.07</v>
      </c>
    </row>
    <row r="3386" spans="1:7" x14ac:dyDescent="0.25">
      <c r="A3386" s="1"/>
      <c r="B3386" s="10" t="s">
        <v>5616</v>
      </c>
      <c r="C3386" s="11"/>
      <c r="D3386" s="11" t="s">
        <v>6185</v>
      </c>
      <c r="E3386" s="12" t="s">
        <v>19512</v>
      </c>
      <c r="F3386" s="13">
        <v>42570</v>
      </c>
      <c r="G3386" s="14">
        <v>-47200</v>
      </c>
    </row>
    <row r="3387" spans="1:7" x14ac:dyDescent="0.25">
      <c r="A3387" s="1"/>
      <c r="B3387" s="10" t="s">
        <v>1369</v>
      </c>
      <c r="C3387" s="11"/>
      <c r="D3387" s="11" t="s">
        <v>6186</v>
      </c>
      <c r="E3387" s="12" t="s">
        <v>19512</v>
      </c>
      <c r="F3387" s="13">
        <v>42570</v>
      </c>
      <c r="G3387" s="14">
        <v>-9440</v>
      </c>
    </row>
    <row r="3388" spans="1:7" x14ac:dyDescent="0.25">
      <c r="A3388" s="1"/>
      <c r="B3388" s="10" t="s">
        <v>6178</v>
      </c>
      <c r="C3388" s="11" t="s">
        <v>6179</v>
      </c>
      <c r="D3388" s="11" t="s">
        <v>5570</v>
      </c>
      <c r="E3388" s="12" t="s">
        <v>18441</v>
      </c>
      <c r="F3388" s="13">
        <v>42570</v>
      </c>
      <c r="G3388" s="14">
        <v>-49088</v>
      </c>
    </row>
    <row r="3389" spans="1:7" x14ac:dyDescent="0.25">
      <c r="A3389" s="1"/>
      <c r="B3389" s="10" t="s">
        <v>6180</v>
      </c>
      <c r="C3389" s="11" t="s">
        <v>6181</v>
      </c>
      <c r="D3389" s="11" t="s">
        <v>6182</v>
      </c>
      <c r="E3389" s="12" t="s">
        <v>20042</v>
      </c>
      <c r="F3389" s="13">
        <v>42570</v>
      </c>
      <c r="G3389" s="14">
        <v>-3720566.94</v>
      </c>
    </row>
    <row r="3390" spans="1:7" x14ac:dyDescent="0.25">
      <c r="A3390" s="1"/>
      <c r="B3390" s="10" t="s">
        <v>5509</v>
      </c>
      <c r="C3390" s="11"/>
      <c r="D3390" s="11" t="s">
        <v>6190</v>
      </c>
      <c r="E3390" s="12" t="s">
        <v>19382</v>
      </c>
      <c r="F3390" s="13">
        <v>42571</v>
      </c>
      <c r="G3390" s="14">
        <v>-51237.59</v>
      </c>
    </row>
    <row r="3391" spans="1:7" x14ac:dyDescent="0.25">
      <c r="A3391" s="1"/>
      <c r="B3391" s="10" t="s">
        <v>6161</v>
      </c>
      <c r="C3391" s="11" t="s">
        <v>6162</v>
      </c>
      <c r="D3391" s="11" t="s">
        <v>6188</v>
      </c>
      <c r="E3391" s="12" t="s">
        <v>17555</v>
      </c>
      <c r="F3391" s="13">
        <v>42571</v>
      </c>
      <c r="G3391" s="14">
        <v>-295000</v>
      </c>
    </row>
    <row r="3392" spans="1:7" ht="25.5" x14ac:dyDescent="0.25">
      <c r="A3392" s="1"/>
      <c r="B3392" s="10" t="s">
        <v>5648</v>
      </c>
      <c r="C3392" s="11" t="s">
        <v>5649</v>
      </c>
      <c r="D3392" s="11" t="s">
        <v>5963</v>
      </c>
      <c r="E3392" s="12" t="s">
        <v>18109</v>
      </c>
      <c r="F3392" s="13">
        <v>42571</v>
      </c>
      <c r="G3392" s="14">
        <v>-140909.70000000001</v>
      </c>
    </row>
    <row r="3393" spans="1:7" ht="25.5" x14ac:dyDescent="0.25">
      <c r="A3393" s="1"/>
      <c r="B3393" s="10" t="s">
        <v>6178</v>
      </c>
      <c r="C3393" s="11" t="s">
        <v>6179</v>
      </c>
      <c r="D3393" s="11" t="s">
        <v>6189</v>
      </c>
      <c r="E3393" s="12" t="s">
        <v>18442</v>
      </c>
      <c r="F3393" s="13">
        <v>42571</v>
      </c>
      <c r="G3393" s="14">
        <v>-49088</v>
      </c>
    </row>
    <row r="3394" spans="1:7" x14ac:dyDescent="0.25">
      <c r="A3394" s="1"/>
      <c r="B3394" s="15" t="s">
        <v>6193</v>
      </c>
      <c r="C3394" s="16" t="s">
        <v>6194</v>
      </c>
      <c r="D3394" s="16" t="s">
        <v>6195</v>
      </c>
      <c r="E3394" s="18" t="s">
        <v>17724</v>
      </c>
      <c r="F3394" s="17">
        <v>42572</v>
      </c>
      <c r="G3394" s="14">
        <v>-726880</v>
      </c>
    </row>
    <row r="3395" spans="1:7" x14ac:dyDescent="0.25">
      <c r="A3395" s="1"/>
      <c r="B3395" s="10" t="s">
        <v>1621</v>
      </c>
      <c r="C3395" s="11" t="s">
        <v>1622</v>
      </c>
      <c r="D3395" s="11" t="s">
        <v>6191</v>
      </c>
      <c r="E3395" s="12" t="s">
        <v>17242</v>
      </c>
      <c r="F3395" s="13">
        <v>42572</v>
      </c>
      <c r="G3395" s="14">
        <v>-95133</v>
      </c>
    </row>
    <row r="3396" spans="1:7" x14ac:dyDescent="0.25">
      <c r="A3396" s="1"/>
      <c r="B3396" s="10" t="s">
        <v>1621</v>
      </c>
      <c r="C3396" s="11" t="s">
        <v>1622</v>
      </c>
      <c r="D3396" s="11" t="s">
        <v>6192</v>
      </c>
      <c r="E3396" s="12" t="s">
        <v>17242</v>
      </c>
      <c r="F3396" s="13">
        <v>42572</v>
      </c>
      <c r="G3396" s="14">
        <v>-65183.839999999997</v>
      </c>
    </row>
    <row r="3397" spans="1:7" ht="25.5" x14ac:dyDescent="0.25">
      <c r="A3397" s="1"/>
      <c r="B3397" s="10" t="s">
        <v>2549</v>
      </c>
      <c r="C3397" s="11" t="s">
        <v>2550</v>
      </c>
      <c r="D3397" s="11" t="s">
        <v>6196</v>
      </c>
      <c r="E3397" s="12" t="s">
        <v>17555</v>
      </c>
      <c r="F3397" s="13">
        <v>42573</v>
      </c>
      <c r="G3397" s="14">
        <v>-147500</v>
      </c>
    </row>
    <row r="3398" spans="1:7" ht="25.5" x14ac:dyDescent="0.25">
      <c r="A3398" s="1"/>
      <c r="B3398" s="10" t="s">
        <v>6203</v>
      </c>
      <c r="C3398" s="11"/>
      <c r="D3398" s="11" t="s">
        <v>6204</v>
      </c>
      <c r="E3398" s="12" t="s">
        <v>6205</v>
      </c>
      <c r="F3398" s="13">
        <v>42576</v>
      </c>
      <c r="G3398" s="14">
        <v>-13200</v>
      </c>
    </row>
    <row r="3399" spans="1:7" ht="25.5" x14ac:dyDescent="0.25">
      <c r="A3399" s="1"/>
      <c r="B3399" s="15" t="s">
        <v>5952</v>
      </c>
      <c r="C3399" s="16"/>
      <c r="D3399" s="16" t="s">
        <v>6206</v>
      </c>
      <c r="E3399" s="18" t="s">
        <v>16317</v>
      </c>
      <c r="F3399" s="17">
        <v>42576</v>
      </c>
      <c r="G3399" s="14">
        <v>-922341.43</v>
      </c>
    </row>
    <row r="3400" spans="1:7" ht="25.5" x14ac:dyDescent="0.25">
      <c r="A3400" s="1"/>
      <c r="B3400" s="10" t="s">
        <v>5809</v>
      </c>
      <c r="C3400" s="11"/>
      <c r="D3400" s="11" t="s">
        <v>6208</v>
      </c>
      <c r="E3400" s="12" t="s">
        <v>6209</v>
      </c>
      <c r="F3400" s="13">
        <v>42576</v>
      </c>
      <c r="G3400" s="14">
        <v>-37250</v>
      </c>
    </row>
    <row r="3401" spans="1:7" x14ac:dyDescent="0.25">
      <c r="A3401" s="1"/>
      <c r="B3401" s="10" t="s">
        <v>6055</v>
      </c>
      <c r="C3401" s="11"/>
      <c r="D3401" s="11" t="s">
        <v>6207</v>
      </c>
      <c r="E3401" s="12" t="s">
        <v>20108</v>
      </c>
      <c r="F3401" s="13">
        <v>42576</v>
      </c>
      <c r="G3401" s="14">
        <v>-33040</v>
      </c>
    </row>
    <row r="3402" spans="1:7" x14ac:dyDescent="0.25">
      <c r="A3402" s="1"/>
      <c r="B3402" s="10" t="s">
        <v>6201</v>
      </c>
      <c r="C3402" s="11" t="s">
        <v>6202</v>
      </c>
      <c r="D3402" s="11" t="s">
        <v>5650</v>
      </c>
      <c r="E3402" s="12" t="s">
        <v>18376</v>
      </c>
      <c r="F3402" s="13">
        <v>42576</v>
      </c>
      <c r="G3402" s="14">
        <v>-89016.84</v>
      </c>
    </row>
    <row r="3403" spans="1:7" x14ac:dyDescent="0.25">
      <c r="A3403" s="1"/>
      <c r="B3403" s="10" t="s">
        <v>1621</v>
      </c>
      <c r="C3403" s="11" t="s">
        <v>1622</v>
      </c>
      <c r="D3403" s="11" t="s">
        <v>6200</v>
      </c>
      <c r="E3403" s="12" t="s">
        <v>17120</v>
      </c>
      <c r="F3403" s="13">
        <v>42576</v>
      </c>
      <c r="G3403" s="14">
        <v>-65490.12</v>
      </c>
    </row>
    <row r="3404" spans="1:7" x14ac:dyDescent="0.25">
      <c r="A3404" s="1"/>
      <c r="B3404" s="10" t="s">
        <v>1621</v>
      </c>
      <c r="C3404" s="11" t="s">
        <v>1622</v>
      </c>
      <c r="D3404" s="11" t="s">
        <v>6199</v>
      </c>
      <c r="E3404" s="12" t="s">
        <v>17243</v>
      </c>
      <c r="F3404" s="13">
        <v>42576</v>
      </c>
      <c r="G3404" s="14">
        <v>-65489.61</v>
      </c>
    </row>
    <row r="3405" spans="1:7" x14ac:dyDescent="0.25">
      <c r="A3405" s="1"/>
      <c r="B3405" s="15" t="s">
        <v>1621</v>
      </c>
      <c r="C3405" s="16" t="s">
        <v>1622</v>
      </c>
      <c r="D3405" s="16" t="s">
        <v>6198</v>
      </c>
      <c r="E3405" s="18" t="s">
        <v>17242</v>
      </c>
      <c r="F3405" s="17">
        <v>42576</v>
      </c>
      <c r="G3405" s="14">
        <v>-43659.74</v>
      </c>
    </row>
    <row r="3406" spans="1:7" ht="25.5" x14ac:dyDescent="0.25">
      <c r="A3406" s="1"/>
      <c r="B3406" s="15" t="s">
        <v>6131</v>
      </c>
      <c r="C3406" s="16"/>
      <c r="D3406" s="16" t="s">
        <v>6213</v>
      </c>
      <c r="E3406" s="18" t="s">
        <v>6214</v>
      </c>
      <c r="F3406" s="17">
        <v>42577</v>
      </c>
      <c r="G3406" s="14">
        <v>-41800</v>
      </c>
    </row>
    <row r="3407" spans="1:7" ht="25.5" x14ac:dyDescent="0.25">
      <c r="A3407" s="1"/>
      <c r="B3407" s="10" t="s">
        <v>6131</v>
      </c>
      <c r="C3407" s="11"/>
      <c r="D3407" s="11" t="s">
        <v>6211</v>
      </c>
      <c r="E3407" s="12" t="s">
        <v>6212</v>
      </c>
      <c r="F3407" s="13">
        <v>42577</v>
      </c>
      <c r="G3407" s="14">
        <v>-23100</v>
      </c>
    </row>
    <row r="3408" spans="1:7" x14ac:dyDescent="0.25">
      <c r="A3408" s="1"/>
      <c r="B3408" s="10" t="s">
        <v>2042</v>
      </c>
      <c r="C3408" s="11" t="s">
        <v>2043</v>
      </c>
      <c r="D3408" s="11" t="s">
        <v>6210</v>
      </c>
      <c r="E3408" s="12" t="s">
        <v>18147</v>
      </c>
      <c r="F3408" s="13">
        <v>42577</v>
      </c>
      <c r="G3408" s="14">
        <v>-263598.03000000003</v>
      </c>
    </row>
    <row r="3409" spans="1:7" ht="25.5" x14ac:dyDescent="0.25">
      <c r="A3409" s="1"/>
      <c r="B3409" s="10" t="s">
        <v>5603</v>
      </c>
      <c r="C3409" s="11" t="s">
        <v>5604</v>
      </c>
      <c r="D3409" s="11" t="s">
        <v>6223</v>
      </c>
      <c r="E3409" s="12" t="s">
        <v>6224</v>
      </c>
      <c r="F3409" s="13">
        <v>42579</v>
      </c>
      <c r="G3409" s="14">
        <v>-283979</v>
      </c>
    </row>
    <row r="3410" spans="1:7" ht="25.5" x14ac:dyDescent="0.25">
      <c r="A3410" s="1"/>
      <c r="B3410" s="10" t="s">
        <v>5603</v>
      </c>
      <c r="C3410" s="11" t="s">
        <v>5604</v>
      </c>
      <c r="D3410" s="11" t="s">
        <v>6221</v>
      </c>
      <c r="E3410" s="12" t="s">
        <v>6222</v>
      </c>
      <c r="F3410" s="13">
        <v>42579</v>
      </c>
      <c r="G3410" s="14">
        <v>-280332</v>
      </c>
    </row>
    <row r="3411" spans="1:7" ht="25.5" x14ac:dyDescent="0.25">
      <c r="A3411" s="1"/>
      <c r="B3411" s="10" t="s">
        <v>5603</v>
      </c>
      <c r="C3411" s="11" t="s">
        <v>5604</v>
      </c>
      <c r="D3411" s="11" t="s">
        <v>6219</v>
      </c>
      <c r="E3411" s="12" t="s">
        <v>6220</v>
      </c>
      <c r="F3411" s="13">
        <v>42579</v>
      </c>
      <c r="G3411" s="14">
        <v>-267987</v>
      </c>
    </row>
    <row r="3412" spans="1:7" ht="25.5" x14ac:dyDescent="0.25">
      <c r="A3412" s="1"/>
      <c r="B3412" s="10" t="s">
        <v>5603</v>
      </c>
      <c r="C3412" s="11" t="s">
        <v>5604</v>
      </c>
      <c r="D3412" s="11" t="s">
        <v>6217</v>
      </c>
      <c r="E3412" s="12" t="s">
        <v>6218</v>
      </c>
      <c r="F3412" s="13">
        <v>42579</v>
      </c>
      <c r="G3412" s="14">
        <v>-219354</v>
      </c>
    </row>
    <row r="3413" spans="1:7" ht="25.5" x14ac:dyDescent="0.25">
      <c r="A3413" s="1"/>
      <c r="B3413" s="10" t="s">
        <v>5603</v>
      </c>
      <c r="C3413" s="11" t="s">
        <v>5604</v>
      </c>
      <c r="D3413" s="11" t="s">
        <v>6215</v>
      </c>
      <c r="E3413" s="12" t="s">
        <v>6216</v>
      </c>
      <c r="F3413" s="13">
        <v>42579</v>
      </c>
      <c r="G3413" s="14">
        <v>-191357</v>
      </c>
    </row>
    <row r="3414" spans="1:7" ht="25.5" x14ac:dyDescent="0.25">
      <c r="A3414" s="1"/>
      <c r="B3414" s="10" t="s">
        <v>6226</v>
      </c>
      <c r="C3414" s="11"/>
      <c r="D3414" s="11" t="s">
        <v>6227</v>
      </c>
      <c r="E3414" s="12" t="s">
        <v>6228</v>
      </c>
      <c r="F3414" s="13">
        <v>42580</v>
      </c>
      <c r="G3414" s="14">
        <v>-90819.06</v>
      </c>
    </row>
    <row r="3415" spans="1:7" ht="25.5" x14ac:dyDescent="0.25">
      <c r="A3415" s="1"/>
      <c r="B3415" s="10" t="s">
        <v>2236</v>
      </c>
      <c r="C3415" s="11" t="s">
        <v>2237</v>
      </c>
      <c r="D3415" s="11" t="s">
        <v>6225</v>
      </c>
      <c r="E3415" s="12" t="s">
        <v>18111</v>
      </c>
      <c r="F3415" s="13">
        <v>42580</v>
      </c>
      <c r="G3415" s="14">
        <v>-51330</v>
      </c>
    </row>
    <row r="3416" spans="1:7" x14ac:dyDescent="0.25">
      <c r="A3416" s="1"/>
      <c r="B3416" s="10" t="s">
        <v>4472</v>
      </c>
      <c r="C3416" s="11" t="s">
        <v>4473</v>
      </c>
      <c r="D3416" s="11" t="s">
        <v>6229</v>
      </c>
      <c r="E3416" s="12" t="s">
        <v>19968</v>
      </c>
      <c r="F3416" s="13">
        <v>42583</v>
      </c>
      <c r="G3416" s="14">
        <v>-1210273.31</v>
      </c>
    </row>
    <row r="3417" spans="1:7" x14ac:dyDescent="0.25">
      <c r="A3417" s="1"/>
      <c r="B3417" s="10" t="s">
        <v>6230</v>
      </c>
      <c r="C3417" s="11" t="s">
        <v>6231</v>
      </c>
      <c r="D3417" s="11" t="s">
        <v>5807</v>
      </c>
      <c r="E3417" s="12" t="s">
        <v>6232</v>
      </c>
      <c r="F3417" s="13">
        <v>42585</v>
      </c>
      <c r="G3417" s="14">
        <v>-10737115.369999999</v>
      </c>
    </row>
    <row r="3418" spans="1:7" x14ac:dyDescent="0.25">
      <c r="A3418" s="1"/>
      <c r="B3418" s="10" t="s">
        <v>5300</v>
      </c>
      <c r="C3418" s="11"/>
      <c r="D3418" s="11" t="s">
        <v>6238</v>
      </c>
      <c r="E3418" s="12" t="s">
        <v>6239</v>
      </c>
      <c r="F3418" s="13">
        <v>42587</v>
      </c>
      <c r="G3418" s="14">
        <v>-61050</v>
      </c>
    </row>
    <row r="3419" spans="1:7" x14ac:dyDescent="0.25">
      <c r="A3419" s="1"/>
      <c r="B3419" s="10" t="s">
        <v>1621</v>
      </c>
      <c r="C3419" s="11" t="s">
        <v>1622</v>
      </c>
      <c r="D3419" s="11" t="s">
        <v>6235</v>
      </c>
      <c r="E3419" s="12" t="s">
        <v>17244</v>
      </c>
      <c r="F3419" s="13">
        <v>42587</v>
      </c>
      <c r="G3419" s="14">
        <v>-104430.24</v>
      </c>
    </row>
    <row r="3420" spans="1:7" x14ac:dyDescent="0.25">
      <c r="A3420" s="1"/>
      <c r="B3420" s="10" t="s">
        <v>1621</v>
      </c>
      <c r="C3420" s="11" t="s">
        <v>1622</v>
      </c>
      <c r="D3420" s="11" t="s">
        <v>6236</v>
      </c>
      <c r="E3420" s="12" t="s">
        <v>17120</v>
      </c>
      <c r="F3420" s="13">
        <v>42587</v>
      </c>
      <c r="G3420" s="14">
        <v>-104430.24</v>
      </c>
    </row>
    <row r="3421" spans="1:7" x14ac:dyDescent="0.25">
      <c r="A3421" s="1"/>
      <c r="B3421" s="10" t="s">
        <v>1621</v>
      </c>
      <c r="C3421" s="11" t="s">
        <v>1622</v>
      </c>
      <c r="D3421" s="11" t="s">
        <v>6237</v>
      </c>
      <c r="E3421" s="12" t="s">
        <v>17120</v>
      </c>
      <c r="F3421" s="13">
        <v>42587</v>
      </c>
      <c r="G3421" s="14">
        <v>-104430.24</v>
      </c>
    </row>
    <row r="3422" spans="1:7" x14ac:dyDescent="0.25">
      <c r="A3422" s="1"/>
      <c r="B3422" s="10" t="s">
        <v>1621</v>
      </c>
      <c r="C3422" s="11" t="s">
        <v>1622</v>
      </c>
      <c r="D3422" s="11" t="s">
        <v>6233</v>
      </c>
      <c r="E3422" s="12" t="s">
        <v>17120</v>
      </c>
      <c r="F3422" s="13">
        <v>42587</v>
      </c>
      <c r="G3422" s="14">
        <v>-103947.7</v>
      </c>
    </row>
    <row r="3423" spans="1:7" x14ac:dyDescent="0.25">
      <c r="A3423" s="1"/>
      <c r="B3423" s="15" t="s">
        <v>1621</v>
      </c>
      <c r="C3423" s="16" t="s">
        <v>1622</v>
      </c>
      <c r="D3423" s="16" t="s">
        <v>6234</v>
      </c>
      <c r="E3423" s="18" t="s">
        <v>17244</v>
      </c>
      <c r="F3423" s="17">
        <v>42587</v>
      </c>
      <c r="G3423" s="14">
        <v>-65490.11</v>
      </c>
    </row>
    <row r="3424" spans="1:7" x14ac:dyDescent="0.25">
      <c r="A3424" s="1"/>
      <c r="B3424" s="10" t="s">
        <v>1621</v>
      </c>
      <c r="C3424" s="11" t="s">
        <v>1622</v>
      </c>
      <c r="D3424" s="16" t="s">
        <v>6241</v>
      </c>
      <c r="E3424" s="12" t="s">
        <v>17245</v>
      </c>
      <c r="F3424" s="13">
        <v>42590</v>
      </c>
      <c r="G3424" s="14">
        <v>-65489.61</v>
      </c>
    </row>
    <row r="3425" spans="1:7" x14ac:dyDescent="0.25">
      <c r="A3425" s="1"/>
      <c r="B3425" s="10" t="s">
        <v>1621</v>
      </c>
      <c r="C3425" s="11" t="s">
        <v>1622</v>
      </c>
      <c r="D3425" s="11" t="s">
        <v>6242</v>
      </c>
      <c r="E3425" s="12" t="s">
        <v>17245</v>
      </c>
      <c r="F3425" s="13">
        <v>42590</v>
      </c>
      <c r="G3425" s="14">
        <v>-65489.61</v>
      </c>
    </row>
    <row r="3426" spans="1:7" ht="25.5" x14ac:dyDescent="0.25">
      <c r="A3426" s="1"/>
      <c r="B3426" s="15" t="s">
        <v>6243</v>
      </c>
      <c r="C3426" s="16" t="s">
        <v>6244</v>
      </c>
      <c r="D3426" s="16" t="s">
        <v>6245</v>
      </c>
      <c r="E3426" s="18" t="s">
        <v>6246</v>
      </c>
      <c r="F3426" s="17">
        <v>42590</v>
      </c>
      <c r="G3426" s="14">
        <v>-29160</v>
      </c>
    </row>
    <row r="3427" spans="1:7" ht="25.5" x14ac:dyDescent="0.25">
      <c r="A3427" s="1"/>
      <c r="B3427" s="10" t="s">
        <v>6247</v>
      </c>
      <c r="C3427" s="11" t="s">
        <v>6248</v>
      </c>
      <c r="D3427" s="11" t="s">
        <v>6249</v>
      </c>
      <c r="E3427" s="12" t="s">
        <v>20190</v>
      </c>
      <c r="F3427" s="13">
        <v>42591</v>
      </c>
      <c r="G3427" s="14">
        <v>-1725467.27</v>
      </c>
    </row>
    <row r="3428" spans="1:7" x14ac:dyDescent="0.25">
      <c r="A3428" s="1"/>
      <c r="B3428" s="10" t="s">
        <v>6251</v>
      </c>
      <c r="C3428" s="11"/>
      <c r="D3428" s="11" t="s">
        <v>6252</v>
      </c>
      <c r="E3428" s="12" t="s">
        <v>19383</v>
      </c>
      <c r="F3428" s="13">
        <v>42592</v>
      </c>
      <c r="G3428" s="14">
        <v>-72327.600000000006</v>
      </c>
    </row>
    <row r="3429" spans="1:7" x14ac:dyDescent="0.25">
      <c r="A3429" s="1"/>
      <c r="B3429" s="15" t="s">
        <v>6183</v>
      </c>
      <c r="C3429" s="16"/>
      <c r="D3429" s="16" t="s">
        <v>6250</v>
      </c>
      <c r="E3429" s="18" t="s">
        <v>19383</v>
      </c>
      <c r="F3429" s="17">
        <v>42592</v>
      </c>
      <c r="G3429" s="14">
        <v>-52599.44</v>
      </c>
    </row>
    <row r="3430" spans="1:7" x14ac:dyDescent="0.25">
      <c r="A3430" s="1"/>
      <c r="B3430" s="10" t="s">
        <v>5509</v>
      </c>
      <c r="C3430" s="11"/>
      <c r="D3430" s="11" t="s">
        <v>6253</v>
      </c>
      <c r="E3430" s="12" t="s">
        <v>19383</v>
      </c>
      <c r="F3430" s="13">
        <v>42592</v>
      </c>
      <c r="G3430" s="14">
        <v>-51289.49</v>
      </c>
    </row>
    <row r="3431" spans="1:7" ht="25.5" x14ac:dyDescent="0.25">
      <c r="A3431" s="1"/>
      <c r="B3431" s="15" t="s">
        <v>5809</v>
      </c>
      <c r="C3431" s="16"/>
      <c r="D3431" s="16" t="s">
        <v>6257</v>
      </c>
      <c r="E3431" s="18" t="s">
        <v>6258</v>
      </c>
      <c r="F3431" s="17">
        <v>42593</v>
      </c>
      <c r="G3431" s="14">
        <v>-39800</v>
      </c>
    </row>
    <row r="3432" spans="1:7" x14ac:dyDescent="0.25">
      <c r="A3432" s="1"/>
      <c r="B3432" s="10" t="s">
        <v>6254</v>
      </c>
      <c r="C3432" s="11"/>
      <c r="D3432" s="11" t="s">
        <v>6255</v>
      </c>
      <c r="E3432" s="12" t="s">
        <v>19922</v>
      </c>
      <c r="F3432" s="13">
        <v>42593</v>
      </c>
      <c r="G3432" s="14">
        <v>-33040</v>
      </c>
    </row>
    <row r="3433" spans="1:7" ht="25.5" x14ac:dyDescent="0.25">
      <c r="A3433" s="1"/>
      <c r="B3433" s="10" t="s">
        <v>6259</v>
      </c>
      <c r="C3433" s="11"/>
      <c r="D3433" s="11" t="s">
        <v>6260</v>
      </c>
      <c r="E3433" s="12" t="s">
        <v>6261</v>
      </c>
      <c r="F3433" s="13">
        <v>42594</v>
      </c>
      <c r="G3433" s="14">
        <v>-750</v>
      </c>
    </row>
    <row r="3434" spans="1:7" x14ac:dyDescent="0.25">
      <c r="A3434" s="1"/>
      <c r="B3434" s="10" t="s">
        <v>1369</v>
      </c>
      <c r="C3434" s="11"/>
      <c r="D3434" s="11" t="s">
        <v>6262</v>
      </c>
      <c r="E3434" s="12" t="s">
        <v>19383</v>
      </c>
      <c r="F3434" s="13">
        <v>42594</v>
      </c>
      <c r="G3434" s="14">
        <v>-9440</v>
      </c>
    </row>
    <row r="3435" spans="1:7" x14ac:dyDescent="0.25">
      <c r="A3435" s="1"/>
      <c r="B3435" s="10" t="s">
        <v>2899</v>
      </c>
      <c r="C3435" s="11"/>
      <c r="D3435" s="11" t="s">
        <v>6264</v>
      </c>
      <c r="E3435" s="12" t="s">
        <v>19581</v>
      </c>
      <c r="F3435" s="13">
        <v>42599</v>
      </c>
      <c r="G3435" s="14">
        <v>-38940</v>
      </c>
    </row>
    <row r="3436" spans="1:7" x14ac:dyDescent="0.25">
      <c r="A3436" s="1"/>
      <c r="B3436" s="10" t="s">
        <v>6055</v>
      </c>
      <c r="C3436" s="11"/>
      <c r="D3436" s="11" t="s">
        <v>6265</v>
      </c>
      <c r="E3436" s="12" t="s">
        <v>20109</v>
      </c>
      <c r="F3436" s="13">
        <v>42599</v>
      </c>
      <c r="G3436" s="14">
        <v>-33040</v>
      </c>
    </row>
    <row r="3437" spans="1:7" ht="25.5" x14ac:dyDescent="0.25">
      <c r="A3437" s="1"/>
      <c r="B3437" s="10" t="s">
        <v>5989</v>
      </c>
      <c r="C3437" s="11"/>
      <c r="D3437" s="11" t="s">
        <v>6270</v>
      </c>
      <c r="E3437" s="12" t="s">
        <v>6271</v>
      </c>
      <c r="F3437" s="13">
        <v>42600</v>
      </c>
      <c r="G3437" s="14">
        <v>-18500</v>
      </c>
    </row>
    <row r="3438" spans="1:7" ht="25.5" x14ac:dyDescent="0.25">
      <c r="A3438" s="1"/>
      <c r="B3438" s="10" t="s">
        <v>6131</v>
      </c>
      <c r="C3438" s="11"/>
      <c r="D3438" s="11" t="s">
        <v>6266</v>
      </c>
      <c r="E3438" s="12" t="s">
        <v>6267</v>
      </c>
      <c r="F3438" s="13">
        <v>42600</v>
      </c>
      <c r="G3438" s="14">
        <v>-16050</v>
      </c>
    </row>
    <row r="3439" spans="1:7" ht="25.5" x14ac:dyDescent="0.25">
      <c r="A3439" s="1"/>
      <c r="B3439" s="10" t="s">
        <v>5989</v>
      </c>
      <c r="C3439" s="11"/>
      <c r="D3439" s="11" t="s">
        <v>6268</v>
      </c>
      <c r="E3439" s="12" t="s">
        <v>6269</v>
      </c>
      <c r="F3439" s="13">
        <v>42600</v>
      </c>
      <c r="G3439" s="14">
        <v>-12700</v>
      </c>
    </row>
    <row r="3440" spans="1:7" ht="25.5" x14ac:dyDescent="0.25">
      <c r="A3440" s="1"/>
      <c r="B3440" s="10" t="s">
        <v>5809</v>
      </c>
      <c r="C3440" s="11"/>
      <c r="D3440" s="11" t="s">
        <v>6277</v>
      </c>
      <c r="E3440" s="12" t="s">
        <v>6278</v>
      </c>
      <c r="F3440" s="13">
        <v>42600</v>
      </c>
      <c r="G3440" s="14">
        <v>-41900</v>
      </c>
    </row>
    <row r="3441" spans="1:7" ht="25.5" x14ac:dyDescent="0.25">
      <c r="A3441" s="1"/>
      <c r="B3441" s="10" t="s">
        <v>5809</v>
      </c>
      <c r="C3441" s="11"/>
      <c r="D3441" s="11" t="s">
        <v>6275</v>
      </c>
      <c r="E3441" s="12" t="s">
        <v>6276</v>
      </c>
      <c r="F3441" s="13">
        <v>42600</v>
      </c>
      <c r="G3441" s="14">
        <v>-16500</v>
      </c>
    </row>
    <row r="3442" spans="1:7" ht="25.5" x14ac:dyDescent="0.25">
      <c r="A3442" s="1"/>
      <c r="B3442" s="10" t="s">
        <v>6272</v>
      </c>
      <c r="C3442" s="11" t="s">
        <v>6273</v>
      </c>
      <c r="D3442" s="11" t="s">
        <v>6274</v>
      </c>
      <c r="E3442" s="12" t="s">
        <v>20154</v>
      </c>
      <c r="F3442" s="13">
        <v>42600</v>
      </c>
      <c r="G3442" s="14">
        <v>545472</v>
      </c>
    </row>
    <row r="3443" spans="1:7" x14ac:dyDescent="0.25">
      <c r="A3443" s="1"/>
      <c r="B3443" s="10" t="s">
        <v>6279</v>
      </c>
      <c r="C3443" s="11" t="s">
        <v>6280</v>
      </c>
      <c r="D3443" s="11" t="s">
        <v>6281</v>
      </c>
      <c r="E3443" s="12" t="s">
        <v>18044</v>
      </c>
      <c r="F3443" s="13">
        <v>42601</v>
      </c>
      <c r="G3443" s="14">
        <v>-248363.84</v>
      </c>
    </row>
    <row r="3444" spans="1:7" ht="25.5" x14ac:dyDescent="0.25">
      <c r="A3444" s="1"/>
      <c r="B3444" s="10" t="s">
        <v>6288</v>
      </c>
      <c r="C3444" s="11"/>
      <c r="D3444" s="11" t="s">
        <v>6289</v>
      </c>
      <c r="E3444" s="12" t="s">
        <v>6290</v>
      </c>
      <c r="F3444" s="13">
        <v>42604</v>
      </c>
      <c r="G3444" s="14">
        <v>-28000</v>
      </c>
    </row>
    <row r="3445" spans="1:7" ht="25.5" x14ac:dyDescent="0.25">
      <c r="A3445" s="1"/>
      <c r="B3445" s="10" t="s">
        <v>6291</v>
      </c>
      <c r="C3445" s="11"/>
      <c r="D3445" s="11" t="s">
        <v>6289</v>
      </c>
      <c r="E3445" s="12" t="s">
        <v>6290</v>
      </c>
      <c r="F3445" s="13">
        <v>42604</v>
      </c>
      <c r="G3445" s="14">
        <v>-28000</v>
      </c>
    </row>
    <row r="3446" spans="1:7" ht="25.5" x14ac:dyDescent="0.25">
      <c r="A3446" s="1"/>
      <c r="B3446" s="10" t="s">
        <v>6292</v>
      </c>
      <c r="C3446" s="11"/>
      <c r="D3446" s="11" t="s">
        <v>6289</v>
      </c>
      <c r="E3446" s="12" t="s">
        <v>6290</v>
      </c>
      <c r="F3446" s="13">
        <v>42604</v>
      </c>
      <c r="G3446" s="14">
        <v>-28000</v>
      </c>
    </row>
    <row r="3447" spans="1:7" ht="25.5" x14ac:dyDescent="0.25">
      <c r="A3447" s="1"/>
      <c r="B3447" s="10" t="s">
        <v>6293</v>
      </c>
      <c r="C3447" s="11"/>
      <c r="D3447" s="11" t="s">
        <v>6289</v>
      </c>
      <c r="E3447" s="12" t="s">
        <v>6290</v>
      </c>
      <c r="F3447" s="13">
        <v>42604</v>
      </c>
      <c r="G3447" s="14">
        <v>-28000</v>
      </c>
    </row>
    <row r="3448" spans="1:7" ht="25.5" x14ac:dyDescent="0.25">
      <c r="A3448" s="1"/>
      <c r="B3448" s="15" t="s">
        <v>6294</v>
      </c>
      <c r="C3448" s="16"/>
      <c r="D3448" s="16" t="s">
        <v>6289</v>
      </c>
      <c r="E3448" s="18" t="s">
        <v>6290</v>
      </c>
      <c r="F3448" s="17">
        <v>42604</v>
      </c>
      <c r="G3448" s="14">
        <v>-28000</v>
      </c>
    </row>
    <row r="3449" spans="1:7" ht="25.5" x14ac:dyDescent="0.25">
      <c r="A3449" s="1"/>
      <c r="B3449" s="10" t="s">
        <v>6295</v>
      </c>
      <c r="C3449" s="11"/>
      <c r="D3449" s="11" t="s">
        <v>6289</v>
      </c>
      <c r="E3449" s="12" t="s">
        <v>6290</v>
      </c>
      <c r="F3449" s="13">
        <v>42604</v>
      </c>
      <c r="G3449" s="14">
        <v>-28000</v>
      </c>
    </row>
    <row r="3450" spans="1:7" ht="25.5" x14ac:dyDescent="0.25">
      <c r="A3450" s="1"/>
      <c r="B3450" s="10" t="s">
        <v>6296</v>
      </c>
      <c r="C3450" s="11"/>
      <c r="D3450" s="11" t="s">
        <v>6289</v>
      </c>
      <c r="E3450" s="12" t="s">
        <v>6290</v>
      </c>
      <c r="F3450" s="13">
        <v>42604</v>
      </c>
      <c r="G3450" s="14">
        <v>-28000</v>
      </c>
    </row>
    <row r="3451" spans="1:7" ht="25.5" x14ac:dyDescent="0.25">
      <c r="A3451" s="1"/>
      <c r="B3451" s="10" t="s">
        <v>6297</v>
      </c>
      <c r="C3451" s="11"/>
      <c r="D3451" s="11" t="s">
        <v>6289</v>
      </c>
      <c r="E3451" s="12" t="s">
        <v>6290</v>
      </c>
      <c r="F3451" s="13">
        <v>42604</v>
      </c>
      <c r="G3451" s="14">
        <v>-28000</v>
      </c>
    </row>
    <row r="3452" spans="1:7" ht="25.5" x14ac:dyDescent="0.25">
      <c r="A3452" s="1"/>
      <c r="B3452" s="10" t="s">
        <v>6298</v>
      </c>
      <c r="C3452" s="11"/>
      <c r="D3452" s="11" t="s">
        <v>6289</v>
      </c>
      <c r="E3452" s="12" t="s">
        <v>6290</v>
      </c>
      <c r="F3452" s="13">
        <v>42604</v>
      </c>
      <c r="G3452" s="14">
        <v>-28000</v>
      </c>
    </row>
    <row r="3453" spans="1:7" ht="25.5" x14ac:dyDescent="0.25">
      <c r="A3453" s="1"/>
      <c r="B3453" s="10" t="s">
        <v>6299</v>
      </c>
      <c r="C3453" s="11"/>
      <c r="D3453" s="11" t="s">
        <v>6289</v>
      </c>
      <c r="E3453" s="12" t="s">
        <v>6290</v>
      </c>
      <c r="F3453" s="13">
        <v>42604</v>
      </c>
      <c r="G3453" s="14">
        <v>-28000</v>
      </c>
    </row>
    <row r="3454" spans="1:7" ht="25.5" x14ac:dyDescent="0.25">
      <c r="A3454" s="1"/>
      <c r="B3454" s="10" t="s">
        <v>6300</v>
      </c>
      <c r="C3454" s="11"/>
      <c r="D3454" s="11" t="s">
        <v>6289</v>
      </c>
      <c r="E3454" s="12" t="s">
        <v>6290</v>
      </c>
      <c r="F3454" s="13">
        <v>42604</v>
      </c>
      <c r="G3454" s="14">
        <v>-28000</v>
      </c>
    </row>
    <row r="3455" spans="1:7" ht="25.5" x14ac:dyDescent="0.25">
      <c r="A3455" s="1"/>
      <c r="B3455" s="10" t="s">
        <v>6301</v>
      </c>
      <c r="C3455" s="11"/>
      <c r="D3455" s="11" t="s">
        <v>6289</v>
      </c>
      <c r="E3455" s="12" t="s">
        <v>6290</v>
      </c>
      <c r="F3455" s="13">
        <v>42604</v>
      </c>
      <c r="G3455" s="14">
        <v>-28000</v>
      </c>
    </row>
    <row r="3456" spans="1:7" ht="25.5" x14ac:dyDescent="0.25">
      <c r="A3456" s="1"/>
      <c r="B3456" s="10" t="s">
        <v>6302</v>
      </c>
      <c r="C3456" s="11"/>
      <c r="D3456" s="11" t="s">
        <v>6289</v>
      </c>
      <c r="E3456" s="12" t="s">
        <v>6290</v>
      </c>
      <c r="F3456" s="13">
        <v>42604</v>
      </c>
      <c r="G3456" s="14">
        <v>-28000</v>
      </c>
    </row>
    <row r="3457" spans="1:7" ht="25.5" x14ac:dyDescent="0.25">
      <c r="A3457" s="1"/>
      <c r="B3457" s="15" t="s">
        <v>6303</v>
      </c>
      <c r="C3457" s="16"/>
      <c r="D3457" s="16" t="s">
        <v>6289</v>
      </c>
      <c r="E3457" s="18" t="s">
        <v>6290</v>
      </c>
      <c r="F3457" s="17">
        <v>42604</v>
      </c>
      <c r="G3457" s="14">
        <v>-28000</v>
      </c>
    </row>
    <row r="3458" spans="1:7" ht="25.5" x14ac:dyDescent="0.25">
      <c r="A3458" s="1"/>
      <c r="B3458" s="15" t="s">
        <v>6304</v>
      </c>
      <c r="C3458" s="16"/>
      <c r="D3458" s="16" t="s">
        <v>6289</v>
      </c>
      <c r="E3458" s="18" t="s">
        <v>6290</v>
      </c>
      <c r="F3458" s="17">
        <v>42604</v>
      </c>
      <c r="G3458" s="14">
        <v>-28000</v>
      </c>
    </row>
    <row r="3459" spans="1:7" ht="25.5" x14ac:dyDescent="0.25">
      <c r="A3459" s="1"/>
      <c r="B3459" s="10" t="s">
        <v>6305</v>
      </c>
      <c r="C3459" s="11"/>
      <c r="D3459" s="11" t="s">
        <v>6289</v>
      </c>
      <c r="E3459" s="12" t="s">
        <v>6290</v>
      </c>
      <c r="F3459" s="13">
        <v>42604</v>
      </c>
      <c r="G3459" s="14">
        <v>-28000</v>
      </c>
    </row>
    <row r="3460" spans="1:7" ht="25.5" x14ac:dyDescent="0.25">
      <c r="A3460" s="1"/>
      <c r="B3460" s="10" t="s">
        <v>6306</v>
      </c>
      <c r="C3460" s="11"/>
      <c r="D3460" s="11" t="s">
        <v>6289</v>
      </c>
      <c r="E3460" s="12" t="s">
        <v>6290</v>
      </c>
      <c r="F3460" s="13">
        <v>42604</v>
      </c>
      <c r="G3460" s="14">
        <v>-28000</v>
      </c>
    </row>
    <row r="3461" spans="1:7" ht="25.5" x14ac:dyDescent="0.25">
      <c r="A3461" s="1"/>
      <c r="B3461" s="10" t="s">
        <v>6307</v>
      </c>
      <c r="C3461" s="11"/>
      <c r="D3461" s="11" t="s">
        <v>6289</v>
      </c>
      <c r="E3461" s="12" t="s">
        <v>6290</v>
      </c>
      <c r="F3461" s="13">
        <v>42604</v>
      </c>
      <c r="G3461" s="14">
        <v>-28000</v>
      </c>
    </row>
    <row r="3462" spans="1:7" ht="25.5" x14ac:dyDescent="0.25">
      <c r="A3462" s="1"/>
      <c r="B3462" s="10" t="s">
        <v>6308</v>
      </c>
      <c r="C3462" s="11"/>
      <c r="D3462" s="11" t="s">
        <v>6289</v>
      </c>
      <c r="E3462" s="12" t="s">
        <v>6290</v>
      </c>
      <c r="F3462" s="13">
        <v>42604</v>
      </c>
      <c r="G3462" s="14">
        <v>-28000</v>
      </c>
    </row>
    <row r="3463" spans="1:7" ht="25.5" x14ac:dyDescent="0.25">
      <c r="A3463" s="1"/>
      <c r="B3463" s="10" t="s">
        <v>6309</v>
      </c>
      <c r="C3463" s="11"/>
      <c r="D3463" s="11" t="s">
        <v>6289</v>
      </c>
      <c r="E3463" s="12" t="s">
        <v>6290</v>
      </c>
      <c r="F3463" s="13">
        <v>42604</v>
      </c>
      <c r="G3463" s="14">
        <v>-28000</v>
      </c>
    </row>
    <row r="3464" spans="1:7" ht="25.5" x14ac:dyDescent="0.25">
      <c r="A3464" s="1"/>
      <c r="B3464" s="10" t="s">
        <v>6310</v>
      </c>
      <c r="C3464" s="11"/>
      <c r="D3464" s="11" t="s">
        <v>6289</v>
      </c>
      <c r="E3464" s="12" t="s">
        <v>6290</v>
      </c>
      <c r="F3464" s="13">
        <v>42604</v>
      </c>
      <c r="G3464" s="14">
        <v>-28000</v>
      </c>
    </row>
    <row r="3465" spans="1:7" ht="25.5" x14ac:dyDescent="0.25">
      <c r="A3465" s="1"/>
      <c r="B3465" s="10" t="s">
        <v>6314</v>
      </c>
      <c r="C3465" s="11"/>
      <c r="D3465" s="11" t="s">
        <v>6289</v>
      </c>
      <c r="E3465" s="12" t="s">
        <v>6290</v>
      </c>
      <c r="F3465" s="13">
        <v>42604</v>
      </c>
      <c r="G3465" s="14">
        <v>-28000</v>
      </c>
    </row>
    <row r="3466" spans="1:7" x14ac:dyDescent="0.25">
      <c r="A3466" s="1"/>
      <c r="B3466" s="10" t="s">
        <v>5648</v>
      </c>
      <c r="C3466" s="11" t="s">
        <v>5649</v>
      </c>
      <c r="D3466" s="11" t="s">
        <v>4404</v>
      </c>
      <c r="E3466" s="12" t="s">
        <v>18111</v>
      </c>
      <c r="F3466" s="13">
        <v>42604</v>
      </c>
      <c r="G3466" s="14">
        <v>-75331.199999999997</v>
      </c>
    </row>
    <row r="3467" spans="1:7" x14ac:dyDescent="0.25">
      <c r="A3467" s="1"/>
      <c r="B3467" s="10" t="s">
        <v>5648</v>
      </c>
      <c r="C3467" s="11" t="s">
        <v>5649</v>
      </c>
      <c r="D3467" s="11" t="s">
        <v>6287</v>
      </c>
      <c r="E3467" s="12" t="s">
        <v>18110</v>
      </c>
      <c r="F3467" s="13">
        <v>42604</v>
      </c>
      <c r="G3467" s="14">
        <v>-39178.949999999997</v>
      </c>
    </row>
    <row r="3468" spans="1:7" x14ac:dyDescent="0.25">
      <c r="A3468" s="1"/>
      <c r="B3468" s="10" t="s">
        <v>6282</v>
      </c>
      <c r="C3468" s="11" t="s">
        <v>6283</v>
      </c>
      <c r="D3468" s="11" t="s">
        <v>6285</v>
      </c>
      <c r="E3468" s="12" t="s">
        <v>17717</v>
      </c>
      <c r="F3468" s="13">
        <v>42604</v>
      </c>
      <c r="G3468" s="14">
        <v>-34172.800000000003</v>
      </c>
    </row>
    <row r="3469" spans="1:7" x14ac:dyDescent="0.25">
      <c r="A3469" s="1"/>
      <c r="B3469" s="10" t="s">
        <v>6282</v>
      </c>
      <c r="C3469" s="11" t="s">
        <v>6283</v>
      </c>
      <c r="D3469" s="11" t="s">
        <v>6284</v>
      </c>
      <c r="E3469" s="12" t="s">
        <v>17716</v>
      </c>
      <c r="F3469" s="13">
        <v>42604</v>
      </c>
      <c r="G3469" s="14">
        <v>-29883.5</v>
      </c>
    </row>
    <row r="3470" spans="1:7" x14ac:dyDescent="0.25">
      <c r="A3470" s="1"/>
      <c r="B3470" s="10" t="s">
        <v>6282</v>
      </c>
      <c r="C3470" s="11" t="s">
        <v>6283</v>
      </c>
      <c r="D3470" s="11" t="s">
        <v>6286</v>
      </c>
      <c r="E3470" s="12" t="s">
        <v>17717</v>
      </c>
      <c r="F3470" s="13">
        <v>42604</v>
      </c>
      <c r="G3470" s="14">
        <v>-25098.6</v>
      </c>
    </row>
    <row r="3471" spans="1:7" ht="25.5" x14ac:dyDescent="0.25">
      <c r="A3471" s="1"/>
      <c r="B3471" s="10" t="s">
        <v>6311</v>
      </c>
      <c r="C3471" s="11" t="s">
        <v>6312</v>
      </c>
      <c r="D3471" s="11"/>
      <c r="E3471" s="12" t="s">
        <v>6313</v>
      </c>
      <c r="F3471" s="13">
        <v>42604</v>
      </c>
      <c r="G3471" s="14">
        <v>-2665400.56</v>
      </c>
    </row>
    <row r="3472" spans="1:7" ht="25.5" x14ac:dyDescent="0.25">
      <c r="A3472" s="1"/>
      <c r="B3472" s="15" t="s">
        <v>6315</v>
      </c>
      <c r="C3472" s="16"/>
      <c r="D3472" s="16" t="s">
        <v>6316</v>
      </c>
      <c r="E3472" s="18" t="s">
        <v>6317</v>
      </c>
      <c r="F3472" s="17">
        <v>42605</v>
      </c>
      <c r="G3472" s="14">
        <v>-34800</v>
      </c>
    </row>
    <row r="3473" spans="1:7" x14ac:dyDescent="0.25">
      <c r="A3473" s="1"/>
      <c r="B3473" s="10" t="s">
        <v>6321</v>
      </c>
      <c r="C3473" s="11"/>
      <c r="D3473" s="11" t="s">
        <v>6322</v>
      </c>
      <c r="E3473" s="12" t="s">
        <v>14764</v>
      </c>
      <c r="F3473" s="13">
        <v>42605</v>
      </c>
      <c r="G3473" s="14">
        <v>-3505217.15</v>
      </c>
    </row>
    <row r="3474" spans="1:7" x14ac:dyDescent="0.25">
      <c r="A3474" s="1"/>
      <c r="B3474" s="10" t="s">
        <v>4000</v>
      </c>
      <c r="C3474" s="11" t="s">
        <v>4001</v>
      </c>
      <c r="D3474" s="11" t="s">
        <v>6320</v>
      </c>
      <c r="E3474" s="12" t="s">
        <v>19098</v>
      </c>
      <c r="F3474" s="13">
        <v>42605</v>
      </c>
      <c r="G3474" s="14">
        <v>-7000000</v>
      </c>
    </row>
    <row r="3475" spans="1:7" ht="25.5" x14ac:dyDescent="0.25">
      <c r="A3475" s="1"/>
      <c r="B3475" s="10" t="s">
        <v>2534</v>
      </c>
      <c r="C3475" s="11" t="s">
        <v>2535</v>
      </c>
      <c r="D3475" s="11" t="s">
        <v>6318</v>
      </c>
      <c r="E3475" s="12" t="s">
        <v>6319</v>
      </c>
      <c r="F3475" s="13">
        <v>42605</v>
      </c>
      <c r="G3475" s="14">
        <v>-2756.99</v>
      </c>
    </row>
    <row r="3476" spans="1:7" ht="25.5" x14ac:dyDescent="0.25">
      <c r="A3476" s="1"/>
      <c r="B3476" s="10" t="s">
        <v>6323</v>
      </c>
      <c r="C3476" s="11" t="s">
        <v>6324</v>
      </c>
      <c r="D3476" s="11" t="s">
        <v>4234</v>
      </c>
      <c r="E3476" s="12" t="s">
        <v>19024</v>
      </c>
      <c r="F3476" s="13">
        <v>42607</v>
      </c>
      <c r="G3476" s="14">
        <v>-637908</v>
      </c>
    </row>
    <row r="3477" spans="1:7" x14ac:dyDescent="0.25">
      <c r="A3477" s="1"/>
      <c r="B3477" s="15" t="s">
        <v>6325</v>
      </c>
      <c r="C3477" s="16"/>
      <c r="D3477" s="16" t="s">
        <v>6326</v>
      </c>
      <c r="E3477" s="18" t="s">
        <v>6327</v>
      </c>
      <c r="F3477" s="17">
        <v>42608</v>
      </c>
      <c r="G3477" s="14">
        <v>-2033867.98</v>
      </c>
    </row>
    <row r="3478" spans="1:7" x14ac:dyDescent="0.25">
      <c r="A3478" s="1"/>
      <c r="B3478" s="10" t="s">
        <v>5729</v>
      </c>
      <c r="C3478" s="11"/>
      <c r="D3478" s="11" t="s">
        <v>6330</v>
      </c>
      <c r="E3478" s="12" t="s">
        <v>6331</v>
      </c>
      <c r="F3478" s="13">
        <v>42608</v>
      </c>
      <c r="G3478" s="14">
        <v>-490644</v>
      </c>
    </row>
    <row r="3479" spans="1:7" ht="25.5" x14ac:dyDescent="0.25">
      <c r="A3479" s="1"/>
      <c r="B3479" s="10" t="s">
        <v>2534</v>
      </c>
      <c r="C3479" s="11" t="s">
        <v>2535</v>
      </c>
      <c r="D3479" s="11" t="s">
        <v>6328</v>
      </c>
      <c r="E3479" s="12" t="s">
        <v>6329</v>
      </c>
      <c r="F3479" s="13">
        <v>42608</v>
      </c>
      <c r="G3479" s="14">
        <v>-4143.12</v>
      </c>
    </row>
    <row r="3480" spans="1:7" x14ac:dyDescent="0.25">
      <c r="A3480" s="1"/>
      <c r="B3480" s="15" t="s">
        <v>5648</v>
      </c>
      <c r="C3480" s="16" t="s">
        <v>5649</v>
      </c>
      <c r="D3480" s="16" t="s">
        <v>4214</v>
      </c>
      <c r="E3480" s="18" t="s">
        <v>18112</v>
      </c>
      <c r="F3480" s="17">
        <v>42611</v>
      </c>
      <c r="G3480" s="14">
        <v>-82393.5</v>
      </c>
    </row>
    <row r="3481" spans="1:7" ht="25.5" x14ac:dyDescent="0.25">
      <c r="A3481" s="1"/>
      <c r="B3481" s="10" t="s">
        <v>6335</v>
      </c>
      <c r="C3481" s="11"/>
      <c r="D3481" s="11" t="s">
        <v>6336</v>
      </c>
      <c r="E3481" s="12" t="s">
        <v>6337</v>
      </c>
      <c r="F3481" s="13">
        <v>42612</v>
      </c>
      <c r="G3481" s="14">
        <v>-20000</v>
      </c>
    </row>
    <row r="3482" spans="1:7" ht="25.5" x14ac:dyDescent="0.25">
      <c r="A3482" s="1"/>
      <c r="B3482" s="10" t="s">
        <v>6338</v>
      </c>
      <c r="C3482" s="11"/>
      <c r="D3482" s="11" t="s">
        <v>6336</v>
      </c>
      <c r="E3482" s="12" t="s">
        <v>6339</v>
      </c>
      <c r="F3482" s="13">
        <v>42612</v>
      </c>
      <c r="G3482" s="14">
        <v>-20000</v>
      </c>
    </row>
    <row r="3483" spans="1:7" ht="25.5" x14ac:dyDescent="0.25">
      <c r="A3483" s="1"/>
      <c r="B3483" s="10" t="s">
        <v>6340</v>
      </c>
      <c r="C3483" s="11"/>
      <c r="D3483" s="11" t="s">
        <v>6336</v>
      </c>
      <c r="E3483" s="12" t="s">
        <v>6337</v>
      </c>
      <c r="F3483" s="13">
        <v>42612</v>
      </c>
      <c r="G3483" s="14">
        <v>-20000</v>
      </c>
    </row>
    <row r="3484" spans="1:7" ht="25.5" x14ac:dyDescent="0.25">
      <c r="A3484" s="1"/>
      <c r="B3484" s="10" t="s">
        <v>6341</v>
      </c>
      <c r="C3484" s="11"/>
      <c r="D3484" s="11" t="s">
        <v>6336</v>
      </c>
      <c r="E3484" s="12" t="s">
        <v>6337</v>
      </c>
      <c r="F3484" s="13">
        <v>42612</v>
      </c>
      <c r="G3484" s="14">
        <v>-20000</v>
      </c>
    </row>
    <row r="3485" spans="1:7" ht="25.5" x14ac:dyDescent="0.25">
      <c r="A3485" s="1"/>
      <c r="B3485" s="10" t="s">
        <v>6342</v>
      </c>
      <c r="C3485" s="11"/>
      <c r="D3485" s="11" t="s">
        <v>6336</v>
      </c>
      <c r="E3485" s="12" t="s">
        <v>6339</v>
      </c>
      <c r="F3485" s="13">
        <v>42612</v>
      </c>
      <c r="G3485" s="14">
        <v>-20000</v>
      </c>
    </row>
    <row r="3486" spans="1:7" ht="25.5" x14ac:dyDescent="0.25">
      <c r="A3486" s="1"/>
      <c r="B3486" s="10" t="s">
        <v>6343</v>
      </c>
      <c r="C3486" s="11"/>
      <c r="D3486" s="11" t="s">
        <v>6336</v>
      </c>
      <c r="E3486" s="12" t="s">
        <v>6337</v>
      </c>
      <c r="F3486" s="13">
        <v>42612</v>
      </c>
      <c r="G3486" s="14">
        <v>-20000</v>
      </c>
    </row>
    <row r="3487" spans="1:7" ht="25.5" x14ac:dyDescent="0.25">
      <c r="A3487" s="1"/>
      <c r="B3487" s="10" t="s">
        <v>6344</v>
      </c>
      <c r="C3487" s="11"/>
      <c r="D3487" s="11" t="s">
        <v>6336</v>
      </c>
      <c r="E3487" s="12" t="s">
        <v>6337</v>
      </c>
      <c r="F3487" s="13">
        <v>42612</v>
      </c>
      <c r="G3487" s="14">
        <v>-20000</v>
      </c>
    </row>
    <row r="3488" spans="1:7" ht="25.5" x14ac:dyDescent="0.25">
      <c r="A3488" s="1"/>
      <c r="B3488" s="10" t="s">
        <v>6345</v>
      </c>
      <c r="C3488" s="11"/>
      <c r="D3488" s="11" t="s">
        <v>6336</v>
      </c>
      <c r="E3488" s="12" t="s">
        <v>6337</v>
      </c>
      <c r="F3488" s="13">
        <v>42612</v>
      </c>
      <c r="G3488" s="14">
        <v>-20000</v>
      </c>
    </row>
    <row r="3489" spans="1:7" x14ac:dyDescent="0.25">
      <c r="A3489" s="1"/>
      <c r="B3489" s="10" t="s">
        <v>1176</v>
      </c>
      <c r="C3489" s="11" t="s">
        <v>1177</v>
      </c>
      <c r="D3489" s="11" t="s">
        <v>6333</v>
      </c>
      <c r="E3489" s="12" t="s">
        <v>17120</v>
      </c>
      <c r="F3489" s="13">
        <v>42612</v>
      </c>
      <c r="G3489" s="14">
        <v>-133820.29</v>
      </c>
    </row>
    <row r="3490" spans="1:7" x14ac:dyDescent="0.25">
      <c r="A3490" s="1"/>
      <c r="B3490" s="10" t="s">
        <v>1176</v>
      </c>
      <c r="C3490" s="11" t="s">
        <v>1177</v>
      </c>
      <c r="D3490" s="19" t="s">
        <v>6334</v>
      </c>
      <c r="E3490" s="20" t="s">
        <v>17120</v>
      </c>
      <c r="F3490" s="13">
        <v>42612</v>
      </c>
      <c r="G3490" s="14">
        <v>-52180.43</v>
      </c>
    </row>
    <row r="3491" spans="1:7" ht="25.5" x14ac:dyDescent="0.25">
      <c r="A3491" s="1"/>
      <c r="B3491" s="10" t="s">
        <v>6346</v>
      </c>
      <c r="C3491" s="11"/>
      <c r="D3491" s="11" t="s">
        <v>6336</v>
      </c>
      <c r="E3491" s="12" t="s">
        <v>6347</v>
      </c>
      <c r="F3491" s="13">
        <v>42613</v>
      </c>
      <c r="G3491" s="14">
        <v>-20000</v>
      </c>
    </row>
    <row r="3492" spans="1:7" x14ac:dyDescent="0.25">
      <c r="A3492" s="1"/>
      <c r="B3492" s="15" t="s">
        <v>2534</v>
      </c>
      <c r="C3492" s="16" t="s">
        <v>2535</v>
      </c>
      <c r="D3492" s="16" t="s">
        <v>6348</v>
      </c>
      <c r="E3492" s="18" t="s">
        <v>6349</v>
      </c>
      <c r="F3492" s="17">
        <v>42613</v>
      </c>
      <c r="G3492" s="14">
        <v>-4337.6899999999996</v>
      </c>
    </row>
    <row r="3493" spans="1:7" x14ac:dyDescent="0.25">
      <c r="A3493" s="1"/>
      <c r="B3493" s="10" t="s">
        <v>6350</v>
      </c>
      <c r="C3493" s="11" t="s">
        <v>6351</v>
      </c>
      <c r="D3493" s="11" t="s">
        <v>6352</v>
      </c>
      <c r="E3493" s="12" t="s">
        <v>17879</v>
      </c>
      <c r="F3493" s="13">
        <v>42614</v>
      </c>
      <c r="G3493" s="14">
        <v>-398080.05</v>
      </c>
    </row>
    <row r="3494" spans="1:7" ht="25.5" x14ac:dyDescent="0.25">
      <c r="A3494" s="1"/>
      <c r="B3494" s="10" t="s">
        <v>6323</v>
      </c>
      <c r="C3494" s="11" t="s">
        <v>6324</v>
      </c>
      <c r="D3494" s="11" t="s">
        <v>6353</v>
      </c>
      <c r="E3494" s="12" t="s">
        <v>19025</v>
      </c>
      <c r="F3494" s="13">
        <v>42614</v>
      </c>
      <c r="G3494" s="14">
        <v>-2891000</v>
      </c>
    </row>
    <row r="3495" spans="1:7" x14ac:dyDescent="0.25">
      <c r="A3495" s="1"/>
      <c r="B3495" s="10" t="s">
        <v>4472</v>
      </c>
      <c r="C3495" s="11" t="s">
        <v>4473</v>
      </c>
      <c r="D3495" s="11" t="s">
        <v>5368</v>
      </c>
      <c r="E3495" s="12" t="s">
        <v>19969</v>
      </c>
      <c r="F3495" s="13">
        <v>42614</v>
      </c>
      <c r="G3495" s="14">
        <v>-1210273.31</v>
      </c>
    </row>
    <row r="3496" spans="1:7" ht="25.5" x14ac:dyDescent="0.25">
      <c r="A3496" s="1"/>
      <c r="B3496" s="10" t="s">
        <v>6354</v>
      </c>
      <c r="C3496" s="11" t="s">
        <v>6355</v>
      </c>
      <c r="D3496" s="11" t="s">
        <v>6356</v>
      </c>
      <c r="E3496" s="12" t="s">
        <v>19958</v>
      </c>
      <c r="F3496" s="13">
        <v>42615</v>
      </c>
      <c r="G3496" s="14">
        <v>-441786.19</v>
      </c>
    </row>
    <row r="3497" spans="1:7" ht="25.5" x14ac:dyDescent="0.25">
      <c r="A3497" s="1"/>
      <c r="B3497" s="15" t="s">
        <v>5729</v>
      </c>
      <c r="C3497" s="16"/>
      <c r="D3497" s="16" t="s">
        <v>6357</v>
      </c>
      <c r="E3497" s="18" t="s">
        <v>6358</v>
      </c>
      <c r="F3497" s="17">
        <v>42618</v>
      </c>
      <c r="G3497" s="14">
        <v>-481558</v>
      </c>
    </row>
    <row r="3498" spans="1:7" ht="25.5" x14ac:dyDescent="0.25">
      <c r="A3498" s="1"/>
      <c r="B3498" s="10" t="s">
        <v>6359</v>
      </c>
      <c r="C3498" s="11"/>
      <c r="D3498" s="11" t="s">
        <v>6360</v>
      </c>
      <c r="E3498" s="12" t="s">
        <v>19557</v>
      </c>
      <c r="F3498" s="13">
        <v>42619</v>
      </c>
      <c r="G3498" s="14">
        <v>-622002.93000000005</v>
      </c>
    </row>
    <row r="3499" spans="1:7" x14ac:dyDescent="0.25">
      <c r="A3499" s="1"/>
      <c r="B3499" s="10" t="s">
        <v>6361</v>
      </c>
      <c r="C3499" s="11"/>
      <c r="D3499" s="11" t="s">
        <v>6362</v>
      </c>
      <c r="E3499" s="12" t="s">
        <v>19647</v>
      </c>
      <c r="F3499" s="13">
        <v>42619</v>
      </c>
      <c r="G3499" s="14">
        <v>-59000</v>
      </c>
    </row>
    <row r="3500" spans="1:7" ht="25.5" x14ac:dyDescent="0.25">
      <c r="A3500" s="1"/>
      <c r="B3500" s="10" t="s">
        <v>6363</v>
      </c>
      <c r="C3500" s="11" t="s">
        <v>6364</v>
      </c>
      <c r="D3500" s="11" t="s">
        <v>6365</v>
      </c>
      <c r="E3500" s="12" t="s">
        <v>18014</v>
      </c>
      <c r="F3500" s="13">
        <v>42621</v>
      </c>
      <c r="G3500" s="14">
        <v>-95522.18</v>
      </c>
    </row>
    <row r="3501" spans="1:7" x14ac:dyDescent="0.25">
      <c r="A3501" s="1"/>
      <c r="B3501" s="10" t="s">
        <v>5944</v>
      </c>
      <c r="C3501" s="11" t="s">
        <v>5945</v>
      </c>
      <c r="D3501" s="11" t="s">
        <v>6366</v>
      </c>
      <c r="E3501" s="12" t="s">
        <v>18114</v>
      </c>
      <c r="F3501" s="13">
        <v>42621</v>
      </c>
      <c r="G3501" s="14">
        <v>-70269</v>
      </c>
    </row>
    <row r="3502" spans="1:7" ht="25.5" x14ac:dyDescent="0.25">
      <c r="A3502" s="1"/>
      <c r="B3502" s="10" t="s">
        <v>5648</v>
      </c>
      <c r="C3502" s="11" t="s">
        <v>5649</v>
      </c>
      <c r="D3502" s="11" t="s">
        <v>6368</v>
      </c>
      <c r="E3502" s="12" t="s">
        <v>18113</v>
      </c>
      <c r="F3502" s="13">
        <v>42622</v>
      </c>
      <c r="G3502" s="14">
        <v>-82225.350000000006</v>
      </c>
    </row>
    <row r="3503" spans="1:7" ht="25.5" x14ac:dyDescent="0.25">
      <c r="A3503" s="1"/>
      <c r="B3503" s="10" t="s">
        <v>5944</v>
      </c>
      <c r="C3503" s="11" t="s">
        <v>5945</v>
      </c>
      <c r="D3503" s="11" t="s">
        <v>6369</v>
      </c>
      <c r="E3503" s="12" t="s">
        <v>18113</v>
      </c>
      <c r="F3503" s="13">
        <v>42622</v>
      </c>
      <c r="G3503" s="14">
        <v>-70269</v>
      </c>
    </row>
    <row r="3504" spans="1:7" x14ac:dyDescent="0.25">
      <c r="A3504" s="1"/>
      <c r="B3504" s="10" t="s">
        <v>5944</v>
      </c>
      <c r="C3504" s="11" t="s">
        <v>5945</v>
      </c>
      <c r="D3504" s="11" t="s">
        <v>6370</v>
      </c>
      <c r="E3504" s="12" t="s">
        <v>18268</v>
      </c>
      <c r="F3504" s="13">
        <v>42625</v>
      </c>
      <c r="G3504" s="14">
        <v>-78867</v>
      </c>
    </row>
    <row r="3505" spans="1:7" ht="25.5" x14ac:dyDescent="0.25">
      <c r="A3505" s="1"/>
      <c r="B3505" s="10" t="s">
        <v>4083</v>
      </c>
      <c r="C3505" s="11" t="s">
        <v>4084</v>
      </c>
      <c r="D3505" s="11" t="s">
        <v>6372</v>
      </c>
      <c r="E3505" s="12" t="s">
        <v>19280</v>
      </c>
      <c r="F3505" s="13">
        <v>42625</v>
      </c>
      <c r="G3505" s="14">
        <v>-529348</v>
      </c>
    </row>
    <row r="3506" spans="1:7" ht="25.5" x14ac:dyDescent="0.25">
      <c r="A3506" s="1"/>
      <c r="B3506" s="10" t="s">
        <v>6325</v>
      </c>
      <c r="C3506" s="11"/>
      <c r="D3506" s="11" t="s">
        <v>6375</v>
      </c>
      <c r="E3506" s="12" t="s">
        <v>6376</v>
      </c>
      <c r="F3506" s="13">
        <v>42626</v>
      </c>
      <c r="G3506" s="14">
        <v>-2480895.9900000002</v>
      </c>
    </row>
    <row r="3507" spans="1:7" ht="25.5" x14ac:dyDescent="0.25">
      <c r="A3507" s="1"/>
      <c r="B3507" s="10" t="s">
        <v>6325</v>
      </c>
      <c r="C3507" s="11"/>
      <c r="D3507" s="11" t="s">
        <v>6373</v>
      </c>
      <c r="E3507" s="12" t="s">
        <v>6374</v>
      </c>
      <c r="F3507" s="13">
        <v>42626</v>
      </c>
      <c r="G3507" s="14">
        <v>-1246176.8600000001</v>
      </c>
    </row>
    <row r="3508" spans="1:7" ht="25.5" x14ac:dyDescent="0.25">
      <c r="A3508" s="1"/>
      <c r="B3508" s="10" t="s">
        <v>6325</v>
      </c>
      <c r="C3508" s="11"/>
      <c r="D3508" s="11" t="s">
        <v>6377</v>
      </c>
      <c r="E3508" s="12" t="s">
        <v>6378</v>
      </c>
      <c r="F3508" s="13">
        <v>42626</v>
      </c>
      <c r="G3508" s="14">
        <v>-1168204.8400000001</v>
      </c>
    </row>
    <row r="3509" spans="1:7" x14ac:dyDescent="0.25">
      <c r="A3509" s="1"/>
      <c r="B3509" s="10" t="s">
        <v>6379</v>
      </c>
      <c r="C3509" s="11"/>
      <c r="D3509" s="11" t="s">
        <v>6380</v>
      </c>
      <c r="E3509" s="12" t="s">
        <v>14764</v>
      </c>
      <c r="F3509" s="13">
        <v>42626</v>
      </c>
      <c r="G3509" s="14">
        <v>-4353511.18</v>
      </c>
    </row>
    <row r="3510" spans="1:7" x14ac:dyDescent="0.25">
      <c r="A3510" s="1"/>
      <c r="B3510" s="10" t="s">
        <v>6379</v>
      </c>
      <c r="C3510" s="11"/>
      <c r="D3510" s="11" t="s">
        <v>6380</v>
      </c>
      <c r="E3510" s="12" t="s">
        <v>6380</v>
      </c>
      <c r="F3510" s="13">
        <v>42626</v>
      </c>
      <c r="G3510" s="14">
        <v>870702.24</v>
      </c>
    </row>
    <row r="3511" spans="1:7" x14ac:dyDescent="0.25">
      <c r="A3511" s="1"/>
      <c r="B3511" s="15" t="s">
        <v>5944</v>
      </c>
      <c r="C3511" s="16" t="s">
        <v>5945</v>
      </c>
      <c r="D3511" s="16" t="s">
        <v>6381</v>
      </c>
      <c r="E3511" s="18" t="s">
        <v>18269</v>
      </c>
      <c r="F3511" s="17">
        <v>42627</v>
      </c>
      <c r="G3511" s="14">
        <v>-207048.7</v>
      </c>
    </row>
    <row r="3512" spans="1:7" ht="25.5" x14ac:dyDescent="0.25">
      <c r="A3512" s="1"/>
      <c r="B3512" s="10" t="s">
        <v>5418</v>
      </c>
      <c r="C3512" s="11"/>
      <c r="D3512" s="11" t="s">
        <v>6382</v>
      </c>
      <c r="E3512" s="12" t="s">
        <v>6383</v>
      </c>
      <c r="F3512" s="13">
        <v>42629</v>
      </c>
      <c r="G3512" s="14">
        <v>-10000</v>
      </c>
    </row>
    <row r="3513" spans="1:7" ht="25.5" x14ac:dyDescent="0.25">
      <c r="A3513" s="1"/>
      <c r="B3513" s="10" t="s">
        <v>6384</v>
      </c>
      <c r="C3513" s="11"/>
      <c r="D3513" s="11" t="s">
        <v>6385</v>
      </c>
      <c r="E3513" s="12" t="s">
        <v>6386</v>
      </c>
      <c r="F3513" s="13">
        <v>42632</v>
      </c>
      <c r="G3513" s="14">
        <v>-35000</v>
      </c>
    </row>
    <row r="3514" spans="1:7" ht="25.5" x14ac:dyDescent="0.25">
      <c r="A3514" s="1"/>
      <c r="B3514" s="10" t="s">
        <v>5892</v>
      </c>
      <c r="C3514" s="11"/>
      <c r="D3514" s="11" t="s">
        <v>6392</v>
      </c>
      <c r="E3514" s="12" t="s">
        <v>19603</v>
      </c>
      <c r="F3514" s="13">
        <v>42633</v>
      </c>
      <c r="G3514" s="14">
        <v>-226560</v>
      </c>
    </row>
    <row r="3515" spans="1:7" ht="25.5" x14ac:dyDescent="0.25">
      <c r="A3515" s="1"/>
      <c r="B3515" s="10" t="s">
        <v>5892</v>
      </c>
      <c r="C3515" s="11"/>
      <c r="D3515" s="11" t="s">
        <v>6393</v>
      </c>
      <c r="E3515" s="12" t="s">
        <v>19604</v>
      </c>
      <c r="F3515" s="13">
        <v>42633</v>
      </c>
      <c r="G3515" s="14">
        <v>-226560</v>
      </c>
    </row>
    <row r="3516" spans="1:7" x14ac:dyDescent="0.25">
      <c r="A3516" s="1"/>
      <c r="B3516" s="10" t="s">
        <v>6251</v>
      </c>
      <c r="C3516" s="11"/>
      <c r="D3516" s="11" t="s">
        <v>6395</v>
      </c>
      <c r="E3516" s="12" t="s">
        <v>19384</v>
      </c>
      <c r="F3516" s="13">
        <v>42633</v>
      </c>
      <c r="G3516" s="14">
        <v>-72529.25</v>
      </c>
    </row>
    <row r="3517" spans="1:7" x14ac:dyDescent="0.25">
      <c r="A3517" s="1"/>
      <c r="B3517" s="10" t="s">
        <v>5630</v>
      </c>
      <c r="C3517" s="11"/>
      <c r="D3517" s="11" t="s">
        <v>6394</v>
      </c>
      <c r="E3517" s="12" t="s">
        <v>19384</v>
      </c>
      <c r="F3517" s="13">
        <v>42633</v>
      </c>
      <c r="G3517" s="14">
        <v>-65242.06</v>
      </c>
    </row>
    <row r="3518" spans="1:7" x14ac:dyDescent="0.25">
      <c r="A3518" s="1"/>
      <c r="B3518" s="10" t="s">
        <v>6183</v>
      </c>
      <c r="C3518" s="11"/>
      <c r="D3518" s="11" t="s">
        <v>6387</v>
      </c>
      <c r="E3518" s="12" t="s">
        <v>19384</v>
      </c>
      <c r="F3518" s="13">
        <v>42633</v>
      </c>
      <c r="G3518" s="14">
        <v>-52746.080000000002</v>
      </c>
    </row>
    <row r="3519" spans="1:7" x14ac:dyDescent="0.25">
      <c r="A3519" s="1"/>
      <c r="B3519" s="10" t="s">
        <v>5509</v>
      </c>
      <c r="C3519" s="11"/>
      <c r="D3519" s="11" t="s">
        <v>6397</v>
      </c>
      <c r="E3519" s="12" t="s">
        <v>19384</v>
      </c>
      <c r="F3519" s="13">
        <v>42633</v>
      </c>
      <c r="G3519" s="14">
        <v>-51432.49</v>
      </c>
    </row>
    <row r="3520" spans="1:7" x14ac:dyDescent="0.25">
      <c r="A3520" s="1"/>
      <c r="B3520" s="10" t="s">
        <v>6388</v>
      </c>
      <c r="C3520" s="11"/>
      <c r="D3520" s="11" t="s">
        <v>6389</v>
      </c>
      <c r="E3520" s="12" t="s">
        <v>19384</v>
      </c>
      <c r="F3520" s="13">
        <v>42633</v>
      </c>
      <c r="G3520" s="14">
        <v>-47844.19</v>
      </c>
    </row>
    <row r="3521" spans="1:7" x14ac:dyDescent="0.25">
      <c r="A3521" s="1"/>
      <c r="B3521" s="10" t="s">
        <v>2899</v>
      </c>
      <c r="C3521" s="11"/>
      <c r="D3521" s="11" t="s">
        <v>6391</v>
      </c>
      <c r="E3521" s="12" t="s">
        <v>19582</v>
      </c>
      <c r="F3521" s="13">
        <v>42633</v>
      </c>
      <c r="G3521" s="14">
        <v>-38940</v>
      </c>
    </row>
    <row r="3522" spans="1:7" x14ac:dyDescent="0.25">
      <c r="A3522" s="1"/>
      <c r="B3522" s="10" t="s">
        <v>6055</v>
      </c>
      <c r="C3522" s="11"/>
      <c r="D3522" s="11" t="s">
        <v>6398</v>
      </c>
      <c r="E3522" s="12" t="s">
        <v>20110</v>
      </c>
      <c r="F3522" s="13">
        <v>42633</v>
      </c>
      <c r="G3522" s="14">
        <v>-33040</v>
      </c>
    </row>
    <row r="3523" spans="1:7" x14ac:dyDescent="0.25">
      <c r="A3523" s="1"/>
      <c r="B3523" s="10" t="s">
        <v>1369</v>
      </c>
      <c r="C3523" s="11"/>
      <c r="D3523" s="11" t="s">
        <v>6262</v>
      </c>
      <c r="E3523" s="12" t="s">
        <v>19384</v>
      </c>
      <c r="F3523" s="13">
        <v>42633</v>
      </c>
      <c r="G3523" s="14">
        <v>-9440</v>
      </c>
    </row>
    <row r="3524" spans="1:7" x14ac:dyDescent="0.25">
      <c r="A3524" s="1"/>
      <c r="B3524" s="10" t="s">
        <v>6402</v>
      </c>
      <c r="C3524" s="11"/>
      <c r="D3524" s="11" t="s">
        <v>6403</v>
      </c>
      <c r="E3524" s="12" t="s">
        <v>19418</v>
      </c>
      <c r="F3524" s="13">
        <v>42634</v>
      </c>
      <c r="G3524" s="14">
        <v>-2857387.71</v>
      </c>
    </row>
    <row r="3525" spans="1:7" x14ac:dyDescent="0.25">
      <c r="A3525" s="1"/>
      <c r="B3525" s="15" t="s">
        <v>6399</v>
      </c>
      <c r="C3525" s="16" t="s">
        <v>6400</v>
      </c>
      <c r="D3525" s="16" t="s">
        <v>6401</v>
      </c>
      <c r="E3525" s="18" t="s">
        <v>16515</v>
      </c>
      <c r="F3525" s="17">
        <v>42634</v>
      </c>
      <c r="G3525" s="14">
        <v>-320235.95</v>
      </c>
    </row>
    <row r="3526" spans="1:7" ht="25.5" x14ac:dyDescent="0.25">
      <c r="A3526" s="1"/>
      <c r="B3526" s="10" t="s">
        <v>987</v>
      </c>
      <c r="C3526" s="11" t="s">
        <v>988</v>
      </c>
      <c r="D3526" s="11" t="s">
        <v>6404</v>
      </c>
      <c r="E3526" s="12" t="s">
        <v>6405</v>
      </c>
      <c r="F3526" s="13">
        <v>42634</v>
      </c>
      <c r="G3526" s="14">
        <v>-1815896</v>
      </c>
    </row>
    <row r="3527" spans="1:7" ht="25.5" x14ac:dyDescent="0.25">
      <c r="A3527" s="1"/>
      <c r="B3527" s="10" t="s">
        <v>5603</v>
      </c>
      <c r="C3527" s="11" t="s">
        <v>5604</v>
      </c>
      <c r="D3527" s="11" t="s">
        <v>6406</v>
      </c>
      <c r="E3527" s="12" t="s">
        <v>6407</v>
      </c>
      <c r="F3527" s="13">
        <v>42634</v>
      </c>
      <c r="G3527" s="14">
        <v>-188364</v>
      </c>
    </row>
    <row r="3528" spans="1:7" x14ac:dyDescent="0.25">
      <c r="A3528" s="1"/>
      <c r="B3528" s="10" t="s">
        <v>5978</v>
      </c>
      <c r="C3528" s="11" t="s">
        <v>5979</v>
      </c>
      <c r="D3528" s="11" t="s">
        <v>4453</v>
      </c>
      <c r="E3528" s="12" t="s">
        <v>20149</v>
      </c>
      <c r="F3528" s="13">
        <v>42634</v>
      </c>
      <c r="G3528" s="14">
        <v>-47862.97</v>
      </c>
    </row>
    <row r="3529" spans="1:7" x14ac:dyDescent="0.25">
      <c r="A3529" s="1"/>
      <c r="B3529" s="10" t="s">
        <v>2369</v>
      </c>
      <c r="C3529" s="11"/>
      <c r="D3529" s="11" t="s">
        <v>6412</v>
      </c>
      <c r="E3529" s="12" t="s">
        <v>19615</v>
      </c>
      <c r="F3529" s="13">
        <v>42636</v>
      </c>
      <c r="G3529" s="14">
        <v>-570000</v>
      </c>
    </row>
    <row r="3530" spans="1:7" ht="25.5" x14ac:dyDescent="0.25">
      <c r="A3530" s="1"/>
      <c r="B3530" s="10" t="s">
        <v>6408</v>
      </c>
      <c r="C3530" s="11" t="s">
        <v>6409</v>
      </c>
      <c r="D3530" s="11" t="s">
        <v>6410</v>
      </c>
      <c r="E3530" s="12" t="s">
        <v>6411</v>
      </c>
      <c r="F3530" s="13">
        <v>42636</v>
      </c>
      <c r="G3530" s="14">
        <v>-66486.75</v>
      </c>
    </row>
    <row r="3531" spans="1:7" x14ac:dyDescent="0.25">
      <c r="A3531" s="1"/>
      <c r="B3531" s="15" t="s">
        <v>6413</v>
      </c>
      <c r="C3531" s="16"/>
      <c r="D3531" s="16" t="s">
        <v>5570</v>
      </c>
      <c r="E3531" s="18" t="s">
        <v>16522</v>
      </c>
      <c r="F3531" s="17">
        <v>42641</v>
      </c>
      <c r="G3531" s="14">
        <v>-137661.99</v>
      </c>
    </row>
    <row r="3532" spans="1:7" ht="25.5" x14ac:dyDescent="0.25">
      <c r="A3532" s="1"/>
      <c r="B3532" s="15" t="s">
        <v>5415</v>
      </c>
      <c r="C3532" s="16"/>
      <c r="D3532" s="16" t="s">
        <v>6414</v>
      </c>
      <c r="E3532" s="18" t="s">
        <v>6415</v>
      </c>
      <c r="F3532" s="17">
        <v>42641</v>
      </c>
      <c r="G3532" s="14">
        <v>-30000</v>
      </c>
    </row>
    <row r="3533" spans="1:7" ht="25.5" x14ac:dyDescent="0.25">
      <c r="A3533" s="1"/>
      <c r="B3533" s="10" t="s">
        <v>6416</v>
      </c>
      <c r="C3533" s="11"/>
      <c r="D3533" s="11" t="s">
        <v>6414</v>
      </c>
      <c r="E3533" s="12" t="s">
        <v>6415</v>
      </c>
      <c r="F3533" s="13">
        <v>42641</v>
      </c>
      <c r="G3533" s="14">
        <v>-30000</v>
      </c>
    </row>
    <row r="3534" spans="1:7" ht="25.5" x14ac:dyDescent="0.25">
      <c r="A3534" s="1"/>
      <c r="B3534" s="15" t="s">
        <v>6417</v>
      </c>
      <c r="C3534" s="16"/>
      <c r="D3534" s="16" t="s">
        <v>6414</v>
      </c>
      <c r="E3534" s="18" t="s">
        <v>6415</v>
      </c>
      <c r="F3534" s="17">
        <v>42641</v>
      </c>
      <c r="G3534" s="14">
        <v>-30000</v>
      </c>
    </row>
    <row r="3535" spans="1:7" ht="25.5" x14ac:dyDescent="0.25">
      <c r="A3535" s="1"/>
      <c r="B3535" s="15" t="s">
        <v>5420</v>
      </c>
      <c r="C3535" s="16"/>
      <c r="D3535" s="16" t="s">
        <v>6414</v>
      </c>
      <c r="E3535" s="18" t="s">
        <v>6415</v>
      </c>
      <c r="F3535" s="17">
        <v>42641</v>
      </c>
      <c r="G3535" s="14">
        <v>-30000</v>
      </c>
    </row>
    <row r="3536" spans="1:7" ht="25.5" x14ac:dyDescent="0.25">
      <c r="A3536" s="1"/>
      <c r="B3536" s="10" t="s">
        <v>6419</v>
      </c>
      <c r="C3536" s="11"/>
      <c r="D3536" s="11" t="s">
        <v>6414</v>
      </c>
      <c r="E3536" s="12" t="s">
        <v>6415</v>
      </c>
      <c r="F3536" s="13">
        <v>42641</v>
      </c>
      <c r="G3536" s="14">
        <v>-30000</v>
      </c>
    </row>
    <row r="3537" spans="1:7" ht="25.5" x14ac:dyDescent="0.25">
      <c r="A3537" s="1"/>
      <c r="B3537" s="10" t="s">
        <v>5425</v>
      </c>
      <c r="C3537" s="11"/>
      <c r="D3537" s="11" t="s">
        <v>6414</v>
      </c>
      <c r="E3537" s="12" t="s">
        <v>6415</v>
      </c>
      <c r="F3537" s="13">
        <v>42641</v>
      </c>
      <c r="G3537" s="14">
        <v>-30000</v>
      </c>
    </row>
    <row r="3538" spans="1:7" ht="25.5" x14ac:dyDescent="0.25">
      <c r="A3538" s="1"/>
      <c r="B3538" s="10" t="s">
        <v>6418</v>
      </c>
      <c r="C3538" s="11"/>
      <c r="D3538" s="11" t="s">
        <v>6414</v>
      </c>
      <c r="E3538" s="12" t="s">
        <v>6415</v>
      </c>
      <c r="F3538" s="13">
        <v>42641</v>
      </c>
      <c r="G3538" s="14">
        <v>-15000</v>
      </c>
    </row>
    <row r="3539" spans="1:7" x14ac:dyDescent="0.25">
      <c r="A3539" s="1"/>
      <c r="B3539" s="10" t="s">
        <v>6420</v>
      </c>
      <c r="C3539" s="11" t="s">
        <v>6421</v>
      </c>
      <c r="D3539" s="11" t="s">
        <v>6422</v>
      </c>
      <c r="E3539" s="12" t="s">
        <v>18183</v>
      </c>
      <c r="F3539" s="13">
        <v>42643</v>
      </c>
      <c r="G3539" s="14">
        <v>-500750.33</v>
      </c>
    </row>
    <row r="3540" spans="1:7" x14ac:dyDescent="0.25">
      <c r="A3540" s="1"/>
      <c r="B3540" s="10" t="s">
        <v>4472</v>
      </c>
      <c r="C3540" s="11" t="s">
        <v>4473</v>
      </c>
      <c r="D3540" s="11" t="s">
        <v>5276</v>
      </c>
      <c r="E3540" s="12" t="s">
        <v>19970</v>
      </c>
      <c r="F3540" s="13">
        <v>42644</v>
      </c>
      <c r="G3540" s="14">
        <v>-1210273.31</v>
      </c>
    </row>
    <row r="3541" spans="1:7" ht="25.5" x14ac:dyDescent="0.25">
      <c r="A3541" s="1"/>
      <c r="B3541" s="10" t="s">
        <v>5944</v>
      </c>
      <c r="C3541" s="11" t="s">
        <v>5945</v>
      </c>
      <c r="D3541" s="11" t="s">
        <v>6423</v>
      </c>
      <c r="E3541" s="12" t="s">
        <v>18114</v>
      </c>
      <c r="F3541" s="13">
        <v>42648</v>
      </c>
      <c r="G3541" s="14">
        <v>-28615</v>
      </c>
    </row>
    <row r="3542" spans="1:7" ht="25.5" x14ac:dyDescent="0.25">
      <c r="A3542" s="1"/>
      <c r="B3542" s="15" t="s">
        <v>6424</v>
      </c>
      <c r="C3542" s="16"/>
      <c r="D3542" s="16" t="s">
        <v>6425</v>
      </c>
      <c r="E3542" s="18" t="s">
        <v>6426</v>
      </c>
      <c r="F3542" s="17">
        <v>42650</v>
      </c>
      <c r="G3542" s="14">
        <v>-30000</v>
      </c>
    </row>
    <row r="3543" spans="1:7" ht="25.5" x14ac:dyDescent="0.25">
      <c r="A3543" s="1"/>
      <c r="B3543" s="15" t="s">
        <v>1342</v>
      </c>
      <c r="C3543" s="16"/>
      <c r="D3543" s="16" t="s">
        <v>6427</v>
      </c>
      <c r="E3543" s="18" t="s">
        <v>16699</v>
      </c>
      <c r="F3543" s="17">
        <v>42657</v>
      </c>
      <c r="G3543" s="14">
        <v>-252638</v>
      </c>
    </row>
    <row r="3544" spans="1:7" ht="25.5" x14ac:dyDescent="0.25">
      <c r="A3544" s="1"/>
      <c r="B3544" s="10" t="s">
        <v>5729</v>
      </c>
      <c r="C3544" s="11"/>
      <c r="D3544" s="11" t="s">
        <v>6428</v>
      </c>
      <c r="E3544" s="12" t="s">
        <v>6429</v>
      </c>
      <c r="F3544" s="13">
        <v>42657</v>
      </c>
      <c r="G3544" s="14">
        <v>-454300</v>
      </c>
    </row>
    <row r="3545" spans="1:7" x14ac:dyDescent="0.25">
      <c r="A3545" s="1"/>
      <c r="B3545" s="15" t="s">
        <v>5506</v>
      </c>
      <c r="C3545" s="16"/>
      <c r="D3545" s="16" t="s">
        <v>6430</v>
      </c>
      <c r="E3545" s="18" t="s">
        <v>19384</v>
      </c>
      <c r="F3545" s="17">
        <v>42663</v>
      </c>
      <c r="G3545" s="14">
        <v>-42670.57</v>
      </c>
    </row>
    <row r="3546" spans="1:7" x14ac:dyDescent="0.25">
      <c r="A3546" s="1"/>
      <c r="B3546" s="10" t="s">
        <v>4033</v>
      </c>
      <c r="C3546" s="11" t="s">
        <v>4034</v>
      </c>
      <c r="D3546" s="11" t="s">
        <v>6431</v>
      </c>
      <c r="E3546" s="12" t="s">
        <v>18001</v>
      </c>
      <c r="F3546" s="13">
        <v>42668</v>
      </c>
      <c r="G3546" s="14">
        <v>-82600</v>
      </c>
    </row>
    <row r="3547" spans="1:7" x14ac:dyDescent="0.25">
      <c r="A3547" s="1"/>
      <c r="B3547" s="15" t="s">
        <v>6432</v>
      </c>
      <c r="C3547" s="16"/>
      <c r="D3547" s="16" t="s">
        <v>6433</v>
      </c>
      <c r="E3547" s="18" t="s">
        <v>19304</v>
      </c>
      <c r="F3547" s="17">
        <v>42669</v>
      </c>
      <c r="G3547" s="14">
        <v>-15341208.9</v>
      </c>
    </row>
    <row r="3548" spans="1:7" ht="25.5" x14ac:dyDescent="0.25">
      <c r="A3548" s="1"/>
      <c r="B3548" s="10" t="s">
        <v>6434</v>
      </c>
      <c r="C3548" s="11" t="s">
        <v>6435</v>
      </c>
      <c r="D3548" s="11" t="s">
        <v>6436</v>
      </c>
      <c r="E3548" s="12" t="s">
        <v>6437</v>
      </c>
      <c r="F3548" s="13">
        <v>42670</v>
      </c>
      <c r="G3548" s="14">
        <v>-469855.11</v>
      </c>
    </row>
    <row r="3549" spans="1:7" ht="25.5" x14ac:dyDescent="0.25">
      <c r="A3549" s="1"/>
      <c r="B3549" s="10" t="s">
        <v>6434</v>
      </c>
      <c r="C3549" s="11" t="s">
        <v>6435</v>
      </c>
      <c r="D3549" s="11" t="s">
        <v>6438</v>
      </c>
      <c r="E3549" s="12" t="s">
        <v>6439</v>
      </c>
      <c r="F3549" s="13">
        <v>42670</v>
      </c>
      <c r="G3549" s="14">
        <v>-468671.83</v>
      </c>
    </row>
    <row r="3550" spans="1:7" x14ac:dyDescent="0.25">
      <c r="A3550" s="1"/>
      <c r="B3550" s="10" t="s">
        <v>6055</v>
      </c>
      <c r="C3550" s="11"/>
      <c r="D3550" s="11" t="s">
        <v>6440</v>
      </c>
      <c r="E3550" s="12" t="s">
        <v>20111</v>
      </c>
      <c r="F3550" s="13">
        <v>42674</v>
      </c>
      <c r="G3550" s="14">
        <v>-33040</v>
      </c>
    </row>
    <row r="3551" spans="1:7" x14ac:dyDescent="0.25">
      <c r="A3551" s="1"/>
      <c r="B3551" s="10" t="s">
        <v>4472</v>
      </c>
      <c r="C3551" s="11" t="s">
        <v>4473</v>
      </c>
      <c r="D3551" s="11" t="s">
        <v>6441</v>
      </c>
      <c r="E3551" s="12" t="s">
        <v>19971</v>
      </c>
      <c r="F3551" s="13">
        <v>42675</v>
      </c>
      <c r="G3551" s="14">
        <v>-1210273.31</v>
      </c>
    </row>
    <row r="3552" spans="1:7" x14ac:dyDescent="0.25">
      <c r="A3552" s="1"/>
      <c r="B3552" s="10" t="s">
        <v>6442</v>
      </c>
      <c r="C3552" s="11" t="s">
        <v>6443</v>
      </c>
      <c r="D3552" s="11" t="s">
        <v>6444</v>
      </c>
      <c r="E3552" s="12" t="s">
        <v>17886</v>
      </c>
      <c r="F3552" s="13">
        <v>42678</v>
      </c>
      <c r="G3552" s="14">
        <v>-297990</v>
      </c>
    </row>
    <row r="3553" spans="1:7" x14ac:dyDescent="0.25">
      <c r="A3553" s="1"/>
      <c r="B3553" s="10" t="s">
        <v>6445</v>
      </c>
      <c r="C3553" s="11" t="s">
        <v>6446</v>
      </c>
      <c r="D3553" s="11" t="s">
        <v>6197</v>
      </c>
      <c r="E3553" s="12" t="s">
        <v>18097</v>
      </c>
      <c r="F3553" s="13">
        <v>42678</v>
      </c>
      <c r="G3553" s="14">
        <v>-59613.599999999999</v>
      </c>
    </row>
    <row r="3554" spans="1:7" x14ac:dyDescent="0.25">
      <c r="A3554" s="1"/>
      <c r="B3554" s="10" t="s">
        <v>6447</v>
      </c>
      <c r="C3554" s="11" t="s">
        <v>6448</v>
      </c>
      <c r="D3554" s="11" t="s">
        <v>6449</v>
      </c>
      <c r="E3554" s="12" t="s">
        <v>17538</v>
      </c>
      <c r="F3554" s="13">
        <v>42681</v>
      </c>
      <c r="G3554" s="14">
        <v>-87500</v>
      </c>
    </row>
    <row r="3555" spans="1:7" x14ac:dyDescent="0.25">
      <c r="A3555" s="1"/>
      <c r="B3555" s="10" t="s">
        <v>6161</v>
      </c>
      <c r="C3555" s="11" t="s">
        <v>6162</v>
      </c>
      <c r="D3555" s="11" t="s">
        <v>5912</v>
      </c>
      <c r="E3555" s="12" t="s">
        <v>17661</v>
      </c>
      <c r="F3555" s="13">
        <v>42684</v>
      </c>
      <c r="G3555" s="14">
        <v>-295000</v>
      </c>
    </row>
    <row r="3556" spans="1:7" x14ac:dyDescent="0.25">
      <c r="A3556" s="1"/>
      <c r="B3556" s="10" t="s">
        <v>6161</v>
      </c>
      <c r="C3556" s="11" t="s">
        <v>6162</v>
      </c>
      <c r="D3556" s="11" t="s">
        <v>6450</v>
      </c>
      <c r="E3556" s="12" t="s">
        <v>17662</v>
      </c>
      <c r="F3556" s="13">
        <v>42684</v>
      </c>
      <c r="G3556" s="14">
        <v>-295000</v>
      </c>
    </row>
    <row r="3557" spans="1:7" x14ac:dyDescent="0.25">
      <c r="A3557" s="1"/>
      <c r="B3557" s="10" t="s">
        <v>6146</v>
      </c>
      <c r="C3557" s="11" t="s">
        <v>6147</v>
      </c>
      <c r="D3557" s="11" t="s">
        <v>5754</v>
      </c>
      <c r="E3557" s="12" t="s">
        <v>17662</v>
      </c>
      <c r="F3557" s="13">
        <v>42684</v>
      </c>
      <c r="G3557" s="14">
        <v>-295000</v>
      </c>
    </row>
    <row r="3558" spans="1:7" x14ac:dyDescent="0.25">
      <c r="A3558" s="1"/>
      <c r="B3558" s="15" t="s">
        <v>6146</v>
      </c>
      <c r="C3558" s="16" t="s">
        <v>6147</v>
      </c>
      <c r="D3558" s="16" t="s">
        <v>6451</v>
      </c>
      <c r="E3558" s="18" t="s">
        <v>17662</v>
      </c>
      <c r="F3558" s="17">
        <v>42684</v>
      </c>
      <c r="G3558" s="14">
        <v>-295000</v>
      </c>
    </row>
    <row r="3559" spans="1:7" x14ac:dyDescent="0.25">
      <c r="A3559" s="1"/>
      <c r="B3559" s="10" t="s">
        <v>4000</v>
      </c>
      <c r="C3559" s="11" t="s">
        <v>4001</v>
      </c>
      <c r="D3559" s="11" t="s">
        <v>6452</v>
      </c>
      <c r="E3559" s="12" t="s">
        <v>19099</v>
      </c>
      <c r="F3559" s="13">
        <v>42684</v>
      </c>
      <c r="G3559" s="14">
        <v>-22160</v>
      </c>
    </row>
    <row r="3560" spans="1:7" x14ac:dyDescent="0.25">
      <c r="A3560" s="1"/>
      <c r="B3560" s="10" t="s">
        <v>6454</v>
      </c>
      <c r="C3560" s="11"/>
      <c r="D3560" s="11" t="s">
        <v>5664</v>
      </c>
      <c r="E3560" s="12" t="s">
        <v>17026</v>
      </c>
      <c r="F3560" s="13">
        <v>42688</v>
      </c>
      <c r="G3560" s="14">
        <v>-2119822.7999999998</v>
      </c>
    </row>
    <row r="3561" spans="1:7" ht="25.5" x14ac:dyDescent="0.25">
      <c r="A3561" s="1"/>
      <c r="B3561" s="10" t="s">
        <v>6455</v>
      </c>
      <c r="C3561" s="11" t="s">
        <v>6456</v>
      </c>
      <c r="D3561" s="11" t="s">
        <v>6457</v>
      </c>
      <c r="E3561" s="12" t="s">
        <v>20394</v>
      </c>
      <c r="F3561" s="13">
        <v>42688</v>
      </c>
      <c r="G3561" s="14">
        <v>-20000</v>
      </c>
    </row>
    <row r="3562" spans="1:7" x14ac:dyDescent="0.25">
      <c r="A3562" s="1"/>
      <c r="B3562" s="10" t="s">
        <v>6055</v>
      </c>
      <c r="C3562" s="11"/>
      <c r="D3562" s="11" t="s">
        <v>6458</v>
      </c>
      <c r="E3562" s="12" t="s">
        <v>20112</v>
      </c>
      <c r="F3562" s="13">
        <v>42692</v>
      </c>
      <c r="G3562" s="14">
        <v>-33040</v>
      </c>
    </row>
    <row r="3563" spans="1:7" ht="25.5" x14ac:dyDescent="0.25">
      <c r="A3563" s="1"/>
      <c r="B3563" s="10" t="s">
        <v>6325</v>
      </c>
      <c r="C3563" s="11"/>
      <c r="D3563" s="11" t="s">
        <v>6459</v>
      </c>
      <c r="E3563" s="12" t="s">
        <v>6460</v>
      </c>
      <c r="F3563" s="13">
        <v>42695</v>
      </c>
      <c r="G3563" s="14">
        <v>-1930935.42</v>
      </c>
    </row>
    <row r="3564" spans="1:7" x14ac:dyDescent="0.25">
      <c r="A3564" s="1"/>
      <c r="B3564" s="10" t="s">
        <v>6461</v>
      </c>
      <c r="C3564" s="11" t="s">
        <v>6462</v>
      </c>
      <c r="D3564" s="11" t="s">
        <v>6052</v>
      </c>
      <c r="E3564" s="12" t="s">
        <v>18090</v>
      </c>
      <c r="F3564" s="13">
        <v>42695</v>
      </c>
      <c r="G3564" s="14">
        <v>-365002.32</v>
      </c>
    </row>
    <row r="3565" spans="1:7" x14ac:dyDescent="0.25">
      <c r="A3565" s="1"/>
      <c r="B3565" s="10" t="s">
        <v>6463</v>
      </c>
      <c r="C3565" s="11" t="s">
        <v>6464</v>
      </c>
      <c r="D3565" s="11" t="s">
        <v>6465</v>
      </c>
      <c r="E3565" s="12" t="s">
        <v>18015</v>
      </c>
      <c r="F3565" s="13">
        <v>42698</v>
      </c>
      <c r="G3565" s="14">
        <v>-1246080</v>
      </c>
    </row>
    <row r="3566" spans="1:7" x14ac:dyDescent="0.25">
      <c r="A3566" s="1"/>
      <c r="B3566" s="10" t="s">
        <v>6463</v>
      </c>
      <c r="C3566" s="11" t="s">
        <v>6464</v>
      </c>
      <c r="D3566" s="11" t="s">
        <v>6465</v>
      </c>
      <c r="E3566" s="12" t="s">
        <v>4214</v>
      </c>
      <c r="F3566" s="13">
        <v>42698</v>
      </c>
      <c r="G3566" s="14">
        <v>249216</v>
      </c>
    </row>
    <row r="3567" spans="1:7" ht="25.5" x14ac:dyDescent="0.25">
      <c r="A3567" s="1"/>
      <c r="B3567" s="10" t="s">
        <v>5603</v>
      </c>
      <c r="C3567" s="11" t="s">
        <v>5604</v>
      </c>
      <c r="D3567" s="11" t="s">
        <v>6466</v>
      </c>
      <c r="E3567" s="12" t="s">
        <v>6467</v>
      </c>
      <c r="F3567" s="13">
        <v>42698</v>
      </c>
      <c r="G3567" s="14">
        <v>-204153</v>
      </c>
    </row>
    <row r="3568" spans="1:7" x14ac:dyDescent="0.25">
      <c r="A3568" s="1"/>
      <c r="B3568" s="15" t="s">
        <v>6468</v>
      </c>
      <c r="C3568" s="16" t="s">
        <v>6469</v>
      </c>
      <c r="D3568" s="16" t="s">
        <v>6470</v>
      </c>
      <c r="E3568" s="18" t="s">
        <v>16419</v>
      </c>
      <c r="F3568" s="17">
        <v>42703</v>
      </c>
      <c r="G3568" s="14">
        <v>-703657.6</v>
      </c>
    </row>
    <row r="3569" spans="1:7" x14ac:dyDescent="0.25">
      <c r="A3569" s="1"/>
      <c r="B3569" s="10" t="s">
        <v>6468</v>
      </c>
      <c r="C3569" s="11" t="s">
        <v>6469</v>
      </c>
      <c r="D3569" s="11" t="s">
        <v>5741</v>
      </c>
      <c r="E3569" s="12" t="s">
        <v>16419</v>
      </c>
      <c r="F3569" s="13">
        <v>42703</v>
      </c>
      <c r="G3569" s="14">
        <v>-703657.6</v>
      </c>
    </row>
    <row r="3570" spans="1:7" x14ac:dyDescent="0.25">
      <c r="A3570" s="1"/>
      <c r="B3570" s="10" t="s">
        <v>6468</v>
      </c>
      <c r="C3570" s="11" t="s">
        <v>6469</v>
      </c>
      <c r="D3570" s="11" t="s">
        <v>4092</v>
      </c>
      <c r="E3570" s="12" t="s">
        <v>16419</v>
      </c>
      <c r="F3570" s="13">
        <v>42703</v>
      </c>
      <c r="G3570" s="14">
        <v>-703657.6</v>
      </c>
    </row>
    <row r="3571" spans="1:7" x14ac:dyDescent="0.25">
      <c r="A3571" s="1"/>
      <c r="B3571" s="15" t="s">
        <v>6468</v>
      </c>
      <c r="C3571" s="16" t="s">
        <v>6469</v>
      </c>
      <c r="D3571" s="16" t="s">
        <v>6096</v>
      </c>
      <c r="E3571" s="18" t="s">
        <v>16419</v>
      </c>
      <c r="F3571" s="17">
        <v>42703</v>
      </c>
      <c r="G3571" s="14">
        <v>-485523.74</v>
      </c>
    </row>
    <row r="3572" spans="1:7" x14ac:dyDescent="0.25">
      <c r="A3572" s="1"/>
      <c r="B3572" s="15" t="s">
        <v>6473</v>
      </c>
      <c r="C3572" s="16"/>
      <c r="D3572" s="16"/>
      <c r="E3572" s="18" t="s">
        <v>6474</v>
      </c>
      <c r="F3572" s="17">
        <v>42704</v>
      </c>
      <c r="G3572" s="14">
        <v>-27890.52</v>
      </c>
    </row>
    <row r="3573" spans="1:7" ht="25.5" x14ac:dyDescent="0.25">
      <c r="A3573" s="1"/>
      <c r="B3573" s="10" t="s">
        <v>815</v>
      </c>
      <c r="C3573" s="11" t="s">
        <v>816</v>
      </c>
      <c r="D3573" s="11"/>
      <c r="E3573" s="12" t="s">
        <v>6471</v>
      </c>
      <c r="F3573" s="13">
        <v>42704</v>
      </c>
      <c r="G3573" s="14">
        <v>-29883.32</v>
      </c>
    </row>
    <row r="3574" spans="1:7" x14ac:dyDescent="0.25">
      <c r="A3574" s="1"/>
      <c r="B3574" s="10" t="s">
        <v>815</v>
      </c>
      <c r="C3574" s="11" t="s">
        <v>816</v>
      </c>
      <c r="D3574" s="11"/>
      <c r="E3574" s="12" t="s">
        <v>6472</v>
      </c>
      <c r="F3574" s="13">
        <v>42704</v>
      </c>
      <c r="G3574" s="14">
        <v>-27524.11</v>
      </c>
    </row>
    <row r="3575" spans="1:7" ht="25.5" x14ac:dyDescent="0.25">
      <c r="A3575" s="1"/>
      <c r="B3575" s="10" t="s">
        <v>6476</v>
      </c>
      <c r="C3575" s="11" t="s">
        <v>6477</v>
      </c>
      <c r="D3575" s="11" t="s">
        <v>6478</v>
      </c>
      <c r="E3575" s="12" t="s">
        <v>6479</v>
      </c>
      <c r="F3575" s="13">
        <v>42706</v>
      </c>
      <c r="G3575" s="14">
        <v>-24000</v>
      </c>
    </row>
    <row r="3576" spans="1:7" x14ac:dyDescent="0.25">
      <c r="A3576" s="1"/>
      <c r="B3576" s="10" t="s">
        <v>4120</v>
      </c>
      <c r="C3576" s="11" t="s">
        <v>4121</v>
      </c>
      <c r="D3576" s="11" t="s">
        <v>6480</v>
      </c>
      <c r="E3576" s="12" t="s">
        <v>17761</v>
      </c>
      <c r="F3576" s="13">
        <v>42709</v>
      </c>
      <c r="G3576" s="14">
        <v>684000</v>
      </c>
    </row>
    <row r="3577" spans="1:7" ht="25.5" x14ac:dyDescent="0.25">
      <c r="A3577" s="1"/>
      <c r="B3577" s="10" t="s">
        <v>5603</v>
      </c>
      <c r="C3577" s="11" t="s">
        <v>5604</v>
      </c>
      <c r="D3577" s="11" t="s">
        <v>6481</v>
      </c>
      <c r="E3577" s="12" t="s">
        <v>6482</v>
      </c>
      <c r="F3577" s="13">
        <v>42710</v>
      </c>
      <c r="G3577" s="14">
        <v>-189848</v>
      </c>
    </row>
    <row r="3578" spans="1:7" x14ac:dyDescent="0.25">
      <c r="A3578" s="1"/>
      <c r="B3578" s="10" t="s">
        <v>6483</v>
      </c>
      <c r="C3578" s="11" t="s">
        <v>6484</v>
      </c>
      <c r="D3578" s="11" t="s">
        <v>6485</v>
      </c>
      <c r="E3578" s="12" t="s">
        <v>18288</v>
      </c>
      <c r="F3578" s="13">
        <v>42711</v>
      </c>
      <c r="G3578" s="14">
        <v>-180433.8</v>
      </c>
    </row>
    <row r="3579" spans="1:7" x14ac:dyDescent="0.25">
      <c r="A3579" s="1"/>
      <c r="B3579" s="15" t="s">
        <v>6486</v>
      </c>
      <c r="C3579" s="16" t="s">
        <v>6487</v>
      </c>
      <c r="D3579" s="16" t="s">
        <v>6488</v>
      </c>
      <c r="E3579" s="18" t="s">
        <v>18455</v>
      </c>
      <c r="F3579" s="17">
        <v>42711</v>
      </c>
      <c r="G3579" s="14">
        <v>-32432.3</v>
      </c>
    </row>
    <row r="3580" spans="1:7" x14ac:dyDescent="0.25">
      <c r="A3580" s="1"/>
      <c r="B3580" s="10" t="s">
        <v>6486</v>
      </c>
      <c r="C3580" s="11" t="s">
        <v>6487</v>
      </c>
      <c r="D3580" s="11" t="s">
        <v>6489</v>
      </c>
      <c r="E3580" s="12" t="s">
        <v>18455</v>
      </c>
      <c r="F3580" s="13">
        <v>42711</v>
      </c>
      <c r="G3580" s="14">
        <v>-30621</v>
      </c>
    </row>
    <row r="3581" spans="1:7" x14ac:dyDescent="0.25">
      <c r="A3581" s="1"/>
      <c r="B3581" s="10" t="s">
        <v>6486</v>
      </c>
      <c r="C3581" s="11" t="s">
        <v>6487</v>
      </c>
      <c r="D3581" s="11" t="s">
        <v>6475</v>
      </c>
      <c r="E3581" s="12" t="s">
        <v>18455</v>
      </c>
      <c r="F3581" s="13">
        <v>42711</v>
      </c>
      <c r="G3581" s="14">
        <v>-23517.4</v>
      </c>
    </row>
    <row r="3582" spans="1:7" x14ac:dyDescent="0.25">
      <c r="A3582" s="1"/>
      <c r="B3582" s="10" t="s">
        <v>6486</v>
      </c>
      <c r="C3582" s="11" t="s">
        <v>6487</v>
      </c>
      <c r="D3582" s="11" t="s">
        <v>4546</v>
      </c>
      <c r="E3582" s="12" t="s">
        <v>18455</v>
      </c>
      <c r="F3582" s="13">
        <v>42711</v>
      </c>
      <c r="G3582" s="14">
        <v>-15499.3</v>
      </c>
    </row>
    <row r="3583" spans="1:7" x14ac:dyDescent="0.25">
      <c r="A3583" s="1"/>
      <c r="B3583" s="10" t="s">
        <v>4468</v>
      </c>
      <c r="C3583" s="11" t="s">
        <v>4469</v>
      </c>
      <c r="D3583" s="11" t="s">
        <v>6490</v>
      </c>
      <c r="E3583" s="12" t="s">
        <v>6491</v>
      </c>
      <c r="F3583" s="13">
        <v>42711</v>
      </c>
      <c r="G3583" s="14">
        <v>-77000</v>
      </c>
    </row>
    <row r="3584" spans="1:7" ht="25.5" x14ac:dyDescent="0.25">
      <c r="A3584" s="1"/>
      <c r="B3584" s="15" t="s">
        <v>158</v>
      </c>
      <c r="C3584" s="16" t="s">
        <v>159</v>
      </c>
      <c r="D3584" s="16" t="s">
        <v>6492</v>
      </c>
      <c r="E3584" s="18" t="s">
        <v>6493</v>
      </c>
      <c r="F3584" s="17">
        <v>42718</v>
      </c>
      <c r="G3584" s="14">
        <v>-14.98</v>
      </c>
    </row>
    <row r="3585" spans="1:7" x14ac:dyDescent="0.25">
      <c r="A3585" s="1"/>
      <c r="B3585" s="15" t="s">
        <v>5924</v>
      </c>
      <c r="C3585" s="16" t="s">
        <v>5925</v>
      </c>
      <c r="D3585" s="16" t="s">
        <v>6494</v>
      </c>
      <c r="E3585" s="18" t="s">
        <v>18212</v>
      </c>
      <c r="F3585" s="17">
        <v>42719</v>
      </c>
      <c r="G3585" s="14">
        <v>1947000</v>
      </c>
    </row>
    <row r="3586" spans="1:7" ht="25.5" x14ac:dyDescent="0.25">
      <c r="A3586" s="1"/>
      <c r="B3586" s="10" t="s">
        <v>5603</v>
      </c>
      <c r="C3586" s="11" t="s">
        <v>5604</v>
      </c>
      <c r="D3586" s="11" t="s">
        <v>6495</v>
      </c>
      <c r="E3586" s="12" t="s">
        <v>6496</v>
      </c>
      <c r="F3586" s="13">
        <v>42720</v>
      </c>
      <c r="G3586" s="14">
        <v>-245789</v>
      </c>
    </row>
    <row r="3587" spans="1:7" x14ac:dyDescent="0.25">
      <c r="A3587" s="1"/>
      <c r="B3587" s="10" t="s">
        <v>6055</v>
      </c>
      <c r="C3587" s="11"/>
      <c r="D3587" s="11" t="s">
        <v>6499</v>
      </c>
      <c r="E3587" s="12" t="s">
        <v>19908</v>
      </c>
      <c r="F3587" s="13">
        <v>42724</v>
      </c>
      <c r="G3587" s="14">
        <v>-33040</v>
      </c>
    </row>
    <row r="3588" spans="1:7" x14ac:dyDescent="0.25">
      <c r="A3588" s="1"/>
      <c r="B3588" s="10" t="s">
        <v>6497</v>
      </c>
      <c r="C3588" s="11"/>
      <c r="D3588" s="11" t="s">
        <v>6498</v>
      </c>
      <c r="E3588" s="12" t="s">
        <v>19908</v>
      </c>
      <c r="F3588" s="13">
        <v>42724</v>
      </c>
      <c r="G3588" s="14">
        <v>-12980</v>
      </c>
    </row>
    <row r="3589" spans="1:7" ht="25.5" x14ac:dyDescent="0.25">
      <c r="A3589" s="1"/>
      <c r="B3589" s="15" t="s">
        <v>1190</v>
      </c>
      <c r="C3589" s="16"/>
      <c r="D3589" s="16" t="s">
        <v>6500</v>
      </c>
      <c r="E3589" s="18" t="s">
        <v>6501</v>
      </c>
      <c r="F3589" s="17">
        <v>42725</v>
      </c>
      <c r="G3589" s="14">
        <v>-66080</v>
      </c>
    </row>
    <row r="3590" spans="1:7" ht="25.5" x14ac:dyDescent="0.25">
      <c r="A3590" s="1"/>
      <c r="B3590" s="15" t="s">
        <v>6502</v>
      </c>
      <c r="C3590" s="16" t="s">
        <v>6503</v>
      </c>
      <c r="D3590" s="16" t="s">
        <v>5566</v>
      </c>
      <c r="E3590" s="18" t="s">
        <v>6504</v>
      </c>
      <c r="F3590" s="17">
        <v>42725</v>
      </c>
      <c r="G3590" s="14">
        <v>-100000</v>
      </c>
    </row>
    <row r="3591" spans="1:7" x14ac:dyDescent="0.25">
      <c r="A3591" s="1"/>
      <c r="B3591" s="10" t="s">
        <v>6505</v>
      </c>
      <c r="C3591" s="11" t="s">
        <v>6506</v>
      </c>
      <c r="D3591" s="11" t="s">
        <v>4452</v>
      </c>
      <c r="E3591" s="12" t="s">
        <v>17877</v>
      </c>
      <c r="F3591" s="13">
        <v>42730</v>
      </c>
      <c r="G3591" s="14">
        <v>-2805450</v>
      </c>
    </row>
    <row r="3592" spans="1:7" x14ac:dyDescent="0.25">
      <c r="A3592" s="1"/>
      <c r="B3592" s="10" t="s">
        <v>6507</v>
      </c>
      <c r="C3592" s="11" t="s">
        <v>6508</v>
      </c>
      <c r="D3592" s="11" t="s">
        <v>6509</v>
      </c>
      <c r="E3592" s="12" t="s">
        <v>17189</v>
      </c>
      <c r="F3592" s="13">
        <v>42734</v>
      </c>
      <c r="G3592" s="14">
        <v>-730000</v>
      </c>
    </row>
    <row r="3593" spans="1:7" ht="25.5" x14ac:dyDescent="0.25">
      <c r="A3593" s="1"/>
      <c r="B3593" s="10" t="s">
        <v>6510</v>
      </c>
      <c r="C3593" s="11" t="s">
        <v>6511</v>
      </c>
      <c r="D3593" s="11" t="s">
        <v>6512</v>
      </c>
      <c r="E3593" s="12" t="s">
        <v>6513</v>
      </c>
      <c r="F3593" s="13">
        <v>42734</v>
      </c>
      <c r="G3593" s="14">
        <v>-11692</v>
      </c>
    </row>
    <row r="3594" spans="1:7" x14ac:dyDescent="0.25">
      <c r="A3594" s="1"/>
      <c r="B3594" s="15" t="s">
        <v>6514</v>
      </c>
      <c r="C3594" s="16" t="s">
        <v>6515</v>
      </c>
      <c r="D3594" s="16" t="s">
        <v>4151</v>
      </c>
      <c r="E3594" s="18" t="s">
        <v>18096</v>
      </c>
      <c r="F3594" s="17">
        <v>42740</v>
      </c>
      <c r="G3594" s="14">
        <v>-985635</v>
      </c>
    </row>
    <row r="3595" spans="1:7" x14ac:dyDescent="0.25">
      <c r="A3595" s="1"/>
      <c r="B3595" s="15" t="s">
        <v>6516</v>
      </c>
      <c r="C3595" s="16"/>
      <c r="D3595" s="16" t="s">
        <v>6517</v>
      </c>
      <c r="E3595" s="18" t="s">
        <v>16883</v>
      </c>
      <c r="F3595" s="17">
        <v>42746</v>
      </c>
      <c r="G3595" s="14">
        <v>-110689.16</v>
      </c>
    </row>
    <row r="3596" spans="1:7" x14ac:dyDescent="0.25">
      <c r="A3596" s="1"/>
      <c r="B3596" s="10" t="s">
        <v>1218</v>
      </c>
      <c r="C3596" s="11" t="s">
        <v>1219</v>
      </c>
      <c r="D3596" s="11" t="s">
        <v>6518</v>
      </c>
      <c r="E3596" s="12" t="s">
        <v>6519</v>
      </c>
      <c r="F3596" s="13">
        <v>42747</v>
      </c>
      <c r="G3596" s="14">
        <v>-17400</v>
      </c>
    </row>
    <row r="3597" spans="1:7" ht="25.5" x14ac:dyDescent="0.25">
      <c r="A3597" s="1"/>
      <c r="B3597" s="10" t="s">
        <v>6520</v>
      </c>
      <c r="C3597" s="11" t="s">
        <v>6521</v>
      </c>
      <c r="D3597" s="11" t="s">
        <v>6522</v>
      </c>
      <c r="E3597" s="12" t="s">
        <v>17688</v>
      </c>
      <c r="F3597" s="13">
        <v>42752</v>
      </c>
      <c r="G3597" s="14">
        <v>-300000</v>
      </c>
    </row>
    <row r="3598" spans="1:7" ht="25.5" x14ac:dyDescent="0.25">
      <c r="A3598" s="1"/>
      <c r="B3598" s="10" t="s">
        <v>815</v>
      </c>
      <c r="C3598" s="11" t="s">
        <v>816</v>
      </c>
      <c r="D3598" s="11"/>
      <c r="E3598" s="12" t="s">
        <v>6523</v>
      </c>
      <c r="F3598" s="13">
        <v>42752</v>
      </c>
      <c r="G3598" s="14">
        <v>-4250.88</v>
      </c>
    </row>
    <row r="3599" spans="1:7" x14ac:dyDescent="0.25">
      <c r="A3599" s="1"/>
      <c r="B3599" s="10" t="s">
        <v>815</v>
      </c>
      <c r="C3599" s="11" t="s">
        <v>816</v>
      </c>
      <c r="D3599" s="11"/>
      <c r="E3599" s="12" t="s">
        <v>6524</v>
      </c>
      <c r="F3599" s="13">
        <v>42752</v>
      </c>
      <c r="G3599" s="14">
        <v>-3753.96</v>
      </c>
    </row>
    <row r="3600" spans="1:7" x14ac:dyDescent="0.25">
      <c r="A3600" s="1"/>
      <c r="B3600" s="15" t="s">
        <v>6505</v>
      </c>
      <c r="C3600" s="16" t="s">
        <v>6506</v>
      </c>
      <c r="D3600" s="16" t="s">
        <v>4222</v>
      </c>
      <c r="E3600" s="18" t="s">
        <v>17878</v>
      </c>
      <c r="F3600" s="17">
        <v>42753</v>
      </c>
      <c r="G3600" s="14">
        <v>-2805450</v>
      </c>
    </row>
    <row r="3601" spans="1:7" ht="25.5" x14ac:dyDescent="0.25">
      <c r="A3601" s="1"/>
      <c r="B3601" s="10" t="s">
        <v>6526</v>
      </c>
      <c r="C3601" s="11"/>
      <c r="D3601" s="11" t="s">
        <v>6527</v>
      </c>
      <c r="E3601" s="12" t="s">
        <v>6528</v>
      </c>
      <c r="F3601" s="13">
        <v>42754</v>
      </c>
      <c r="G3601" s="14">
        <v>-1950</v>
      </c>
    </row>
    <row r="3602" spans="1:7" ht="25.5" x14ac:dyDescent="0.25">
      <c r="A3602" s="1"/>
      <c r="B3602" s="15" t="s">
        <v>6520</v>
      </c>
      <c r="C3602" s="16" t="s">
        <v>6521</v>
      </c>
      <c r="D3602" s="16" t="s">
        <v>6525</v>
      </c>
      <c r="E3602" s="18" t="s">
        <v>17689</v>
      </c>
      <c r="F3602" s="17">
        <v>42754</v>
      </c>
      <c r="G3602" s="14">
        <v>-300000</v>
      </c>
    </row>
    <row r="3603" spans="1:7" ht="25.5" x14ac:dyDescent="0.25">
      <c r="A3603" s="1"/>
      <c r="B3603" s="10" t="s">
        <v>6520</v>
      </c>
      <c r="C3603" s="11" t="s">
        <v>6521</v>
      </c>
      <c r="D3603" s="11" t="s">
        <v>6529</v>
      </c>
      <c r="E3603" s="12" t="s">
        <v>17690</v>
      </c>
      <c r="F3603" s="13">
        <v>42755</v>
      </c>
      <c r="G3603" s="14">
        <v>-300000</v>
      </c>
    </row>
    <row r="3604" spans="1:7" ht="25.5" x14ac:dyDescent="0.25">
      <c r="A3604" s="1"/>
      <c r="B3604" s="10" t="s">
        <v>6520</v>
      </c>
      <c r="C3604" s="11" t="s">
        <v>6521</v>
      </c>
      <c r="D3604" s="11" t="s">
        <v>6530</v>
      </c>
      <c r="E3604" s="12" t="s">
        <v>17691</v>
      </c>
      <c r="F3604" s="13">
        <v>42761</v>
      </c>
      <c r="G3604" s="14">
        <v>-300000</v>
      </c>
    </row>
    <row r="3605" spans="1:7" ht="25.5" x14ac:dyDescent="0.25">
      <c r="A3605" s="1"/>
      <c r="B3605" s="10" t="s">
        <v>6520</v>
      </c>
      <c r="C3605" s="11" t="s">
        <v>6521</v>
      </c>
      <c r="D3605" s="11" t="s">
        <v>6556</v>
      </c>
      <c r="E3605" s="12" t="s">
        <v>17692</v>
      </c>
      <c r="F3605" s="13">
        <v>42766</v>
      </c>
      <c r="G3605" s="14">
        <v>-300000</v>
      </c>
    </row>
    <row r="3606" spans="1:7" x14ac:dyDescent="0.25">
      <c r="A3606" s="1"/>
      <c r="B3606" s="10" t="s">
        <v>432</v>
      </c>
      <c r="C3606" s="11" t="s">
        <v>433</v>
      </c>
      <c r="D3606" s="11" t="s">
        <v>6552</v>
      </c>
      <c r="E3606" s="12" t="s">
        <v>17468</v>
      </c>
      <c r="F3606" s="13">
        <v>42766</v>
      </c>
      <c r="G3606" s="14">
        <v>-100355.7</v>
      </c>
    </row>
    <row r="3607" spans="1:7" x14ac:dyDescent="0.25">
      <c r="A3607" s="1"/>
      <c r="B3607" s="10" t="s">
        <v>432</v>
      </c>
      <c r="C3607" s="11" t="s">
        <v>433</v>
      </c>
      <c r="D3607" s="11" t="s">
        <v>6550</v>
      </c>
      <c r="E3607" s="12" t="s">
        <v>17468</v>
      </c>
      <c r="F3607" s="13">
        <v>42766</v>
      </c>
      <c r="G3607" s="14">
        <v>-98860.84</v>
      </c>
    </row>
    <row r="3608" spans="1:7" x14ac:dyDescent="0.25">
      <c r="A3608" s="1"/>
      <c r="B3608" s="15" t="s">
        <v>432</v>
      </c>
      <c r="C3608" s="16" t="s">
        <v>433</v>
      </c>
      <c r="D3608" s="16" t="s">
        <v>6549</v>
      </c>
      <c r="E3608" s="12" t="s">
        <v>17468</v>
      </c>
      <c r="F3608" s="17">
        <v>42766</v>
      </c>
      <c r="G3608" s="14">
        <v>-81261.88</v>
      </c>
    </row>
    <row r="3609" spans="1:7" x14ac:dyDescent="0.25">
      <c r="A3609" s="1"/>
      <c r="B3609" s="10" t="s">
        <v>432</v>
      </c>
      <c r="C3609" s="11" t="s">
        <v>433</v>
      </c>
      <c r="D3609" s="11" t="s">
        <v>6532</v>
      </c>
      <c r="E3609" s="12" t="s">
        <v>17468</v>
      </c>
      <c r="F3609" s="13">
        <v>42766</v>
      </c>
      <c r="G3609" s="14">
        <v>-54012.85</v>
      </c>
    </row>
    <row r="3610" spans="1:7" x14ac:dyDescent="0.25">
      <c r="A3610" s="1"/>
      <c r="B3610" s="10" t="s">
        <v>432</v>
      </c>
      <c r="C3610" s="11" t="s">
        <v>433</v>
      </c>
      <c r="D3610" s="11" t="s">
        <v>6551</v>
      </c>
      <c r="E3610" s="12" t="s">
        <v>17468</v>
      </c>
      <c r="F3610" s="13">
        <v>42766</v>
      </c>
      <c r="G3610" s="14">
        <v>-42910.7</v>
      </c>
    </row>
    <row r="3611" spans="1:7" x14ac:dyDescent="0.25">
      <c r="A3611" s="1"/>
      <c r="B3611" s="10" t="s">
        <v>432</v>
      </c>
      <c r="C3611" s="11" t="s">
        <v>433</v>
      </c>
      <c r="D3611" s="11" t="s">
        <v>6547</v>
      </c>
      <c r="E3611" s="12" t="s">
        <v>17468</v>
      </c>
      <c r="F3611" s="13">
        <v>42766</v>
      </c>
      <c r="G3611" s="14">
        <v>-35749.75</v>
      </c>
    </row>
    <row r="3612" spans="1:7" x14ac:dyDescent="0.25">
      <c r="A3612" s="1"/>
      <c r="B3612" s="15" t="s">
        <v>432</v>
      </c>
      <c r="C3612" s="16" t="s">
        <v>433</v>
      </c>
      <c r="D3612" s="16" t="s">
        <v>6548</v>
      </c>
      <c r="E3612" s="18" t="s">
        <v>17468</v>
      </c>
      <c r="F3612" s="17">
        <v>42766</v>
      </c>
      <c r="G3612" s="14">
        <v>-27016.69</v>
      </c>
    </row>
    <row r="3613" spans="1:7" x14ac:dyDescent="0.25">
      <c r="A3613" s="1"/>
      <c r="B3613" s="10" t="s">
        <v>432</v>
      </c>
      <c r="C3613" s="11" t="s">
        <v>433</v>
      </c>
      <c r="D3613" s="11" t="s">
        <v>6542</v>
      </c>
      <c r="E3613" s="12" t="s">
        <v>17468</v>
      </c>
      <c r="F3613" s="13">
        <v>42766</v>
      </c>
      <c r="G3613" s="14">
        <v>-21825.23</v>
      </c>
    </row>
    <row r="3614" spans="1:7" x14ac:dyDescent="0.25">
      <c r="A3614" s="1"/>
      <c r="B3614" s="10" t="s">
        <v>432</v>
      </c>
      <c r="C3614" s="11" t="s">
        <v>433</v>
      </c>
      <c r="D3614" s="11" t="s">
        <v>6540</v>
      </c>
      <c r="E3614" s="12" t="s">
        <v>17468</v>
      </c>
      <c r="F3614" s="13">
        <v>42766</v>
      </c>
      <c r="G3614" s="14">
        <v>-21782.66</v>
      </c>
    </row>
    <row r="3615" spans="1:7" x14ac:dyDescent="0.25">
      <c r="A3615" s="1"/>
      <c r="B3615" s="15" t="s">
        <v>432</v>
      </c>
      <c r="C3615" s="16" t="s">
        <v>433</v>
      </c>
      <c r="D3615" s="16" t="s">
        <v>6541</v>
      </c>
      <c r="E3615" s="18" t="s">
        <v>17468</v>
      </c>
      <c r="F3615" s="17">
        <v>42766</v>
      </c>
      <c r="G3615" s="14">
        <v>-19130.89</v>
      </c>
    </row>
    <row r="3616" spans="1:7" x14ac:dyDescent="0.25">
      <c r="A3616" s="1"/>
      <c r="B3616" s="10" t="s">
        <v>432</v>
      </c>
      <c r="C3616" s="11" t="s">
        <v>433</v>
      </c>
      <c r="D3616" s="11" t="s">
        <v>6537</v>
      </c>
      <c r="E3616" s="12" t="s">
        <v>17468</v>
      </c>
      <c r="F3616" s="13">
        <v>42766</v>
      </c>
      <c r="G3616" s="14">
        <v>-17280.39</v>
      </c>
    </row>
    <row r="3617" spans="1:7" x14ac:dyDescent="0.25">
      <c r="A3617" s="1"/>
      <c r="B3617" s="10" t="s">
        <v>432</v>
      </c>
      <c r="C3617" s="11" t="s">
        <v>433</v>
      </c>
      <c r="D3617" s="11" t="s">
        <v>6555</v>
      </c>
      <c r="E3617" s="12" t="s">
        <v>17468</v>
      </c>
      <c r="F3617" s="13">
        <v>42766</v>
      </c>
      <c r="G3617" s="14">
        <v>-16329.97</v>
      </c>
    </row>
    <row r="3618" spans="1:7" x14ac:dyDescent="0.25">
      <c r="A3618" s="1"/>
      <c r="B3618" s="10" t="s">
        <v>432</v>
      </c>
      <c r="C3618" s="11" t="s">
        <v>433</v>
      </c>
      <c r="D3618" s="11" t="s">
        <v>6531</v>
      </c>
      <c r="E3618" s="12" t="s">
        <v>17468</v>
      </c>
      <c r="F3618" s="13">
        <v>42766</v>
      </c>
      <c r="G3618" s="14">
        <v>-15670.4</v>
      </c>
    </row>
    <row r="3619" spans="1:7" x14ac:dyDescent="0.25">
      <c r="A3619" s="1"/>
      <c r="B3619" s="15" t="s">
        <v>432</v>
      </c>
      <c r="C3619" s="16" t="s">
        <v>433</v>
      </c>
      <c r="D3619" s="16" t="s">
        <v>6546</v>
      </c>
      <c r="E3619" s="18" t="s">
        <v>17468</v>
      </c>
      <c r="F3619" s="17">
        <v>42766</v>
      </c>
      <c r="G3619" s="14">
        <v>-15082.87</v>
      </c>
    </row>
    <row r="3620" spans="1:7" x14ac:dyDescent="0.25">
      <c r="A3620" s="1"/>
      <c r="B3620" s="10" t="s">
        <v>432</v>
      </c>
      <c r="C3620" s="11" t="s">
        <v>433</v>
      </c>
      <c r="D3620" s="11" t="s">
        <v>6536</v>
      </c>
      <c r="E3620" s="12" t="s">
        <v>17468</v>
      </c>
      <c r="F3620" s="13">
        <v>42766</v>
      </c>
      <c r="G3620" s="14">
        <v>-14050.66</v>
      </c>
    </row>
    <row r="3621" spans="1:7" x14ac:dyDescent="0.25">
      <c r="A3621" s="1"/>
      <c r="B3621" s="10" t="s">
        <v>432</v>
      </c>
      <c r="C3621" s="11" t="s">
        <v>433</v>
      </c>
      <c r="D3621" s="11" t="s">
        <v>6545</v>
      </c>
      <c r="E3621" s="12" t="s">
        <v>17468</v>
      </c>
      <c r="F3621" s="13">
        <v>42766</v>
      </c>
      <c r="G3621" s="14">
        <v>-13261.81</v>
      </c>
    </row>
    <row r="3622" spans="1:7" x14ac:dyDescent="0.25">
      <c r="A3622" s="1"/>
      <c r="B3622" s="10" t="s">
        <v>432</v>
      </c>
      <c r="C3622" s="11" t="s">
        <v>433</v>
      </c>
      <c r="D3622" s="11" t="s">
        <v>6553</v>
      </c>
      <c r="E3622" s="12" t="s">
        <v>17468</v>
      </c>
      <c r="F3622" s="13">
        <v>42766</v>
      </c>
      <c r="G3622" s="14">
        <v>-13166.84</v>
      </c>
    </row>
    <row r="3623" spans="1:7" x14ac:dyDescent="0.25">
      <c r="A3623" s="1"/>
      <c r="B3623" s="10" t="s">
        <v>432</v>
      </c>
      <c r="C3623" s="11" t="s">
        <v>433</v>
      </c>
      <c r="D3623" s="11" t="s">
        <v>6544</v>
      </c>
      <c r="E3623" s="12" t="s">
        <v>17468</v>
      </c>
      <c r="F3623" s="13">
        <v>42766</v>
      </c>
      <c r="G3623" s="14">
        <v>-12813.62</v>
      </c>
    </row>
    <row r="3624" spans="1:7" x14ac:dyDescent="0.25">
      <c r="A3624" s="1"/>
      <c r="B3624" s="10" t="s">
        <v>432</v>
      </c>
      <c r="C3624" s="11" t="s">
        <v>433</v>
      </c>
      <c r="D3624" s="11" t="s">
        <v>6539</v>
      </c>
      <c r="E3624" s="12" t="s">
        <v>17468</v>
      </c>
      <c r="F3624" s="13">
        <v>42766</v>
      </c>
      <c r="G3624" s="14">
        <v>-12219.91</v>
      </c>
    </row>
    <row r="3625" spans="1:7" x14ac:dyDescent="0.25">
      <c r="A3625" s="1"/>
      <c r="B3625" s="15" t="s">
        <v>432</v>
      </c>
      <c r="C3625" s="16" t="s">
        <v>433</v>
      </c>
      <c r="D3625" s="16" t="s">
        <v>6533</v>
      </c>
      <c r="E3625" s="18" t="s">
        <v>17468</v>
      </c>
      <c r="F3625" s="17">
        <v>42766</v>
      </c>
      <c r="G3625" s="14">
        <v>-11386.22</v>
      </c>
    </row>
    <row r="3626" spans="1:7" x14ac:dyDescent="0.25">
      <c r="A3626" s="1"/>
      <c r="B3626" s="10" t="s">
        <v>432</v>
      </c>
      <c r="C3626" s="11" t="s">
        <v>433</v>
      </c>
      <c r="D3626" s="11" t="s">
        <v>6543</v>
      </c>
      <c r="E3626" s="12" t="s">
        <v>17468</v>
      </c>
      <c r="F3626" s="13">
        <v>42766</v>
      </c>
      <c r="G3626" s="14">
        <v>-11151.12</v>
      </c>
    </row>
    <row r="3627" spans="1:7" x14ac:dyDescent="0.25">
      <c r="A3627" s="1"/>
      <c r="B3627" s="10" t="s">
        <v>432</v>
      </c>
      <c r="C3627" s="11" t="s">
        <v>433</v>
      </c>
      <c r="D3627" s="11" t="s">
        <v>6534</v>
      </c>
      <c r="E3627" s="12" t="s">
        <v>17468</v>
      </c>
      <c r="F3627" s="13">
        <v>42766</v>
      </c>
      <c r="G3627" s="14">
        <v>-10572.02</v>
      </c>
    </row>
    <row r="3628" spans="1:7" x14ac:dyDescent="0.25">
      <c r="A3628" s="1"/>
      <c r="B3628" s="10" t="s">
        <v>432</v>
      </c>
      <c r="C3628" s="11" t="s">
        <v>433</v>
      </c>
      <c r="D3628" s="11" t="s">
        <v>6535</v>
      </c>
      <c r="E3628" s="12" t="s">
        <v>17468</v>
      </c>
      <c r="F3628" s="13">
        <v>42766</v>
      </c>
      <c r="G3628" s="14">
        <v>-10202.68</v>
      </c>
    </row>
    <row r="3629" spans="1:7" x14ac:dyDescent="0.25">
      <c r="A3629" s="1"/>
      <c r="B3629" s="10" t="s">
        <v>432</v>
      </c>
      <c r="C3629" s="11" t="s">
        <v>433</v>
      </c>
      <c r="D3629" s="11" t="s">
        <v>6554</v>
      </c>
      <c r="E3629" s="12" t="s">
        <v>17468</v>
      </c>
      <c r="F3629" s="13">
        <v>42766</v>
      </c>
      <c r="G3629" s="14">
        <v>-9938.2000000000007</v>
      </c>
    </row>
    <row r="3630" spans="1:7" x14ac:dyDescent="0.25">
      <c r="A3630" s="1"/>
      <c r="B3630" s="10" t="s">
        <v>432</v>
      </c>
      <c r="C3630" s="11" t="s">
        <v>433</v>
      </c>
      <c r="D3630" s="11" t="s">
        <v>6538</v>
      </c>
      <c r="E3630" s="12" t="s">
        <v>17468</v>
      </c>
      <c r="F3630" s="13">
        <v>42766</v>
      </c>
      <c r="G3630" s="14">
        <v>-8323.7199999999993</v>
      </c>
    </row>
    <row r="3631" spans="1:7" ht="25.5" x14ac:dyDescent="0.25">
      <c r="A3631" s="1"/>
      <c r="B3631" s="10" t="s">
        <v>6520</v>
      </c>
      <c r="C3631" s="11" t="s">
        <v>6521</v>
      </c>
      <c r="D3631" s="11" t="s">
        <v>6557</v>
      </c>
      <c r="E3631" s="12" t="s">
        <v>17693</v>
      </c>
      <c r="F3631" s="13">
        <v>42768</v>
      </c>
      <c r="G3631" s="14">
        <v>-300000</v>
      </c>
    </row>
    <row r="3632" spans="1:7" ht="25.5" x14ac:dyDescent="0.25">
      <c r="A3632" s="1"/>
      <c r="B3632" s="10" t="s">
        <v>6520</v>
      </c>
      <c r="C3632" s="11" t="s">
        <v>6521</v>
      </c>
      <c r="D3632" s="11" t="s">
        <v>6558</v>
      </c>
      <c r="E3632" s="12" t="s">
        <v>17694</v>
      </c>
      <c r="F3632" s="13">
        <v>42769</v>
      </c>
      <c r="G3632" s="14">
        <v>-300000</v>
      </c>
    </row>
    <row r="3633" spans="1:7" ht="25.5" x14ac:dyDescent="0.25">
      <c r="A3633" s="1"/>
      <c r="B3633" s="10" t="s">
        <v>6520</v>
      </c>
      <c r="C3633" s="11" t="s">
        <v>6521</v>
      </c>
      <c r="D3633" s="11" t="s">
        <v>6559</v>
      </c>
      <c r="E3633" s="12" t="s">
        <v>17695</v>
      </c>
      <c r="F3633" s="13">
        <v>42773</v>
      </c>
      <c r="G3633" s="14">
        <v>-300000</v>
      </c>
    </row>
    <row r="3634" spans="1:7" ht="25.5" x14ac:dyDescent="0.25">
      <c r="A3634" s="1"/>
      <c r="B3634" s="10" t="s">
        <v>815</v>
      </c>
      <c r="C3634" s="11" t="s">
        <v>816</v>
      </c>
      <c r="D3634" s="11"/>
      <c r="E3634" s="12" t="s">
        <v>6561</v>
      </c>
      <c r="F3634" s="13">
        <v>42775</v>
      </c>
      <c r="G3634" s="14">
        <v>-13666.96</v>
      </c>
    </row>
    <row r="3635" spans="1:7" ht="25.5" x14ac:dyDescent="0.25">
      <c r="A3635" s="1"/>
      <c r="B3635" s="10" t="s">
        <v>815</v>
      </c>
      <c r="C3635" s="11" t="s">
        <v>816</v>
      </c>
      <c r="D3635" s="11"/>
      <c r="E3635" s="12" t="s">
        <v>6560</v>
      </c>
      <c r="F3635" s="13">
        <v>42775</v>
      </c>
      <c r="G3635" s="14">
        <v>-11450.15</v>
      </c>
    </row>
    <row r="3636" spans="1:7" x14ac:dyDescent="0.25">
      <c r="A3636" s="1"/>
      <c r="B3636" s="10" t="s">
        <v>6497</v>
      </c>
      <c r="C3636" s="11"/>
      <c r="D3636" s="11" t="s">
        <v>6565</v>
      </c>
      <c r="E3636" s="12" t="s">
        <v>19909</v>
      </c>
      <c r="F3636" s="13">
        <v>42776</v>
      </c>
      <c r="G3636" s="14">
        <v>-12980</v>
      </c>
    </row>
    <row r="3637" spans="1:7" ht="25.5" x14ac:dyDescent="0.25">
      <c r="A3637" s="1"/>
      <c r="B3637" s="10" t="s">
        <v>2458</v>
      </c>
      <c r="C3637" s="11" t="s">
        <v>2459</v>
      </c>
      <c r="D3637" s="11" t="s">
        <v>6563</v>
      </c>
      <c r="E3637" s="12" t="s">
        <v>18207</v>
      </c>
      <c r="F3637" s="13">
        <v>42776</v>
      </c>
      <c r="G3637" s="14">
        <v>-561267</v>
      </c>
    </row>
    <row r="3638" spans="1:7" ht="25.5" x14ac:dyDescent="0.25">
      <c r="A3638" s="1"/>
      <c r="B3638" s="15" t="s">
        <v>6520</v>
      </c>
      <c r="C3638" s="16" t="s">
        <v>6521</v>
      </c>
      <c r="D3638" s="16" t="s">
        <v>6562</v>
      </c>
      <c r="E3638" s="18" t="s">
        <v>17696</v>
      </c>
      <c r="F3638" s="17">
        <v>42776</v>
      </c>
      <c r="G3638" s="14">
        <v>-300000</v>
      </c>
    </row>
    <row r="3639" spans="1:7" ht="25.5" x14ac:dyDescent="0.25">
      <c r="A3639" s="1"/>
      <c r="B3639" s="15" t="s">
        <v>4468</v>
      </c>
      <c r="C3639" s="16" t="s">
        <v>4469</v>
      </c>
      <c r="D3639" s="16" t="s">
        <v>6096</v>
      </c>
      <c r="E3639" s="18" t="s">
        <v>6564</v>
      </c>
      <c r="F3639" s="17">
        <v>42776</v>
      </c>
      <c r="G3639" s="14">
        <v>-77000</v>
      </c>
    </row>
    <row r="3640" spans="1:7" ht="25.5" x14ac:dyDescent="0.25">
      <c r="A3640" s="1"/>
      <c r="B3640" s="15" t="s">
        <v>6520</v>
      </c>
      <c r="C3640" s="16" t="s">
        <v>6521</v>
      </c>
      <c r="D3640" s="16" t="s">
        <v>6566</v>
      </c>
      <c r="E3640" s="18" t="s">
        <v>17697</v>
      </c>
      <c r="F3640" s="17">
        <v>42781</v>
      </c>
      <c r="G3640" s="14">
        <v>-234132</v>
      </c>
    </row>
    <row r="3641" spans="1:7" ht="25.5" x14ac:dyDescent="0.25">
      <c r="A3641" s="1"/>
      <c r="B3641" s="10" t="s">
        <v>4468</v>
      </c>
      <c r="C3641" s="11" t="s">
        <v>4469</v>
      </c>
      <c r="D3641" s="11" t="s">
        <v>6093</v>
      </c>
      <c r="E3641" s="12" t="s">
        <v>6567</v>
      </c>
      <c r="F3641" s="13">
        <v>42781</v>
      </c>
      <c r="G3641" s="14">
        <v>-77000</v>
      </c>
    </row>
    <row r="3642" spans="1:7" ht="25.5" x14ac:dyDescent="0.25">
      <c r="A3642" s="1"/>
      <c r="B3642" s="10" t="s">
        <v>6568</v>
      </c>
      <c r="C3642" s="11" t="s">
        <v>6569</v>
      </c>
      <c r="D3642" s="11" t="s">
        <v>6651</v>
      </c>
      <c r="E3642" s="12" t="s">
        <v>6650</v>
      </c>
      <c r="F3642" s="13">
        <v>42783</v>
      </c>
      <c r="G3642" s="14">
        <v>-32671.599999999999</v>
      </c>
    </row>
    <row r="3643" spans="1:7" ht="25.5" x14ac:dyDescent="0.25">
      <c r="A3643" s="1"/>
      <c r="B3643" s="15" t="s">
        <v>6568</v>
      </c>
      <c r="C3643" s="16" t="s">
        <v>6569</v>
      </c>
      <c r="D3643" s="16" t="s">
        <v>6677</v>
      </c>
      <c r="E3643" s="18" t="s">
        <v>6671</v>
      </c>
      <c r="F3643" s="17">
        <v>42783</v>
      </c>
      <c r="G3643" s="14">
        <v>-29254.5</v>
      </c>
    </row>
    <row r="3644" spans="1:7" ht="25.5" x14ac:dyDescent="0.25">
      <c r="A3644" s="1"/>
      <c r="B3644" s="15" t="s">
        <v>6568</v>
      </c>
      <c r="C3644" s="16" t="s">
        <v>6569</v>
      </c>
      <c r="D3644" s="16" t="s">
        <v>6679</v>
      </c>
      <c r="E3644" s="18" t="s">
        <v>6657</v>
      </c>
      <c r="F3644" s="17">
        <v>42783</v>
      </c>
      <c r="G3644" s="14">
        <v>-26165.65</v>
      </c>
    </row>
    <row r="3645" spans="1:7" ht="25.5" x14ac:dyDescent="0.25">
      <c r="A3645" s="1"/>
      <c r="B3645" s="10" t="s">
        <v>6568</v>
      </c>
      <c r="C3645" s="11" t="s">
        <v>6569</v>
      </c>
      <c r="D3645" s="11" t="s">
        <v>6668</v>
      </c>
      <c r="E3645" s="12" t="s">
        <v>6662</v>
      </c>
      <c r="F3645" s="13">
        <v>42783</v>
      </c>
      <c r="G3645" s="14">
        <v>-25976.15</v>
      </c>
    </row>
    <row r="3646" spans="1:7" ht="25.5" x14ac:dyDescent="0.25">
      <c r="A3646" s="1"/>
      <c r="B3646" s="10" t="s">
        <v>6568</v>
      </c>
      <c r="C3646" s="11" t="s">
        <v>6569</v>
      </c>
      <c r="D3646" s="11" t="s">
        <v>6676</v>
      </c>
      <c r="E3646" s="12" t="s">
        <v>6671</v>
      </c>
      <c r="F3646" s="13">
        <v>42783</v>
      </c>
      <c r="G3646" s="14">
        <v>-17202.3</v>
      </c>
    </row>
    <row r="3647" spans="1:7" ht="25.5" x14ac:dyDescent="0.25">
      <c r="A3647" s="1"/>
      <c r="B3647" s="15" t="s">
        <v>6568</v>
      </c>
      <c r="C3647" s="16" t="s">
        <v>6569</v>
      </c>
      <c r="D3647" s="16" t="s">
        <v>6667</v>
      </c>
      <c r="E3647" s="18" t="s">
        <v>6662</v>
      </c>
      <c r="F3647" s="17">
        <v>42783</v>
      </c>
      <c r="G3647" s="14">
        <v>-16425.349999999999</v>
      </c>
    </row>
    <row r="3648" spans="1:7" ht="25.5" x14ac:dyDescent="0.25">
      <c r="A3648" s="1"/>
      <c r="B3648" s="10" t="s">
        <v>6568</v>
      </c>
      <c r="C3648" s="11" t="s">
        <v>6569</v>
      </c>
      <c r="D3648" s="11" t="s">
        <v>6669</v>
      </c>
      <c r="E3648" s="12" t="s">
        <v>6662</v>
      </c>
      <c r="F3648" s="13">
        <v>42783</v>
      </c>
      <c r="G3648" s="14">
        <v>-15946.5</v>
      </c>
    </row>
    <row r="3649" spans="1:7" ht="25.5" x14ac:dyDescent="0.25">
      <c r="A3649" s="1"/>
      <c r="B3649" s="10" t="s">
        <v>6568</v>
      </c>
      <c r="C3649" s="11" t="s">
        <v>6569</v>
      </c>
      <c r="D3649" s="11" t="s">
        <v>6636</v>
      </c>
      <c r="E3649" s="12" t="s">
        <v>6635</v>
      </c>
      <c r="F3649" s="13">
        <v>42783</v>
      </c>
      <c r="G3649" s="14">
        <v>-14324.1</v>
      </c>
    </row>
    <row r="3650" spans="1:7" ht="25.5" x14ac:dyDescent="0.25">
      <c r="A3650" s="1"/>
      <c r="B3650" s="10" t="s">
        <v>6568</v>
      </c>
      <c r="C3650" s="11" t="s">
        <v>6569</v>
      </c>
      <c r="D3650" s="11" t="s">
        <v>6649</v>
      </c>
      <c r="E3650" s="12" t="s">
        <v>6650</v>
      </c>
      <c r="F3650" s="13">
        <v>42783</v>
      </c>
      <c r="G3650" s="14">
        <v>-13788.2</v>
      </c>
    </row>
    <row r="3651" spans="1:7" ht="25.5" x14ac:dyDescent="0.25">
      <c r="A3651" s="1"/>
      <c r="B3651" s="10" t="s">
        <v>6568</v>
      </c>
      <c r="C3651" s="11" t="s">
        <v>6569</v>
      </c>
      <c r="D3651" s="11" t="s">
        <v>6659</v>
      </c>
      <c r="E3651" s="12" t="s">
        <v>6657</v>
      </c>
      <c r="F3651" s="13">
        <v>42783</v>
      </c>
      <c r="G3651" s="14">
        <v>-12919.6</v>
      </c>
    </row>
    <row r="3652" spans="1:7" ht="25.5" x14ac:dyDescent="0.25">
      <c r="A3652" s="1"/>
      <c r="B3652" s="10" t="s">
        <v>6568</v>
      </c>
      <c r="C3652" s="11" t="s">
        <v>6569</v>
      </c>
      <c r="D3652" s="11" t="s">
        <v>6678</v>
      </c>
      <c r="E3652" s="12" t="s">
        <v>6671</v>
      </c>
      <c r="F3652" s="13">
        <v>42783</v>
      </c>
      <c r="G3652" s="14">
        <v>-12497.6</v>
      </c>
    </row>
    <row r="3653" spans="1:7" ht="25.5" x14ac:dyDescent="0.25">
      <c r="A3653" s="1"/>
      <c r="B3653" s="10" t="s">
        <v>6568</v>
      </c>
      <c r="C3653" s="11" t="s">
        <v>6569</v>
      </c>
      <c r="D3653" s="11" t="s">
        <v>6623</v>
      </c>
      <c r="E3653" s="12" t="s">
        <v>6617</v>
      </c>
      <c r="F3653" s="13">
        <v>42783</v>
      </c>
      <c r="G3653" s="14">
        <v>-11093.1</v>
      </c>
    </row>
    <row r="3654" spans="1:7" ht="25.5" x14ac:dyDescent="0.25">
      <c r="A3654" s="1"/>
      <c r="B3654" s="10" t="s">
        <v>6568</v>
      </c>
      <c r="C3654" s="11" t="s">
        <v>6569</v>
      </c>
      <c r="D3654" s="11" t="s">
        <v>6613</v>
      </c>
      <c r="E3654" s="12" t="s">
        <v>6607</v>
      </c>
      <c r="F3654" s="13">
        <v>42783</v>
      </c>
      <c r="G3654" s="14">
        <v>-10894.4</v>
      </c>
    </row>
    <row r="3655" spans="1:7" ht="25.5" x14ac:dyDescent="0.25">
      <c r="A3655" s="1"/>
      <c r="B3655" s="10" t="s">
        <v>6568</v>
      </c>
      <c r="C3655" s="11" t="s">
        <v>6569</v>
      </c>
      <c r="D3655" s="11" t="s">
        <v>6660</v>
      </c>
      <c r="E3655" s="12" t="s">
        <v>6657</v>
      </c>
      <c r="F3655" s="13">
        <v>42783</v>
      </c>
      <c r="G3655" s="14">
        <v>-10848.95</v>
      </c>
    </row>
    <row r="3656" spans="1:7" ht="25.5" x14ac:dyDescent="0.25">
      <c r="A3656" s="1"/>
      <c r="B3656" s="10" t="s">
        <v>6568</v>
      </c>
      <c r="C3656" s="11" t="s">
        <v>6569</v>
      </c>
      <c r="D3656" s="11" t="s">
        <v>6624</v>
      </c>
      <c r="E3656" s="12" t="s">
        <v>6617</v>
      </c>
      <c r="F3656" s="13">
        <v>42783</v>
      </c>
      <c r="G3656" s="14">
        <v>-9423.75</v>
      </c>
    </row>
    <row r="3657" spans="1:7" ht="25.5" x14ac:dyDescent="0.25">
      <c r="A3657" s="1"/>
      <c r="B3657" s="10" t="s">
        <v>6568</v>
      </c>
      <c r="C3657" s="11" t="s">
        <v>6569</v>
      </c>
      <c r="D3657" s="11" t="s">
        <v>6603</v>
      </c>
      <c r="E3657" s="12" t="s">
        <v>6598</v>
      </c>
      <c r="F3657" s="13">
        <v>42783</v>
      </c>
      <c r="G3657" s="14">
        <v>-9380.7999999999993</v>
      </c>
    </row>
    <row r="3658" spans="1:7" ht="25.5" x14ac:dyDescent="0.25">
      <c r="A3658" s="1"/>
      <c r="B3658" s="15" t="s">
        <v>6568</v>
      </c>
      <c r="C3658" s="16" t="s">
        <v>6569</v>
      </c>
      <c r="D3658" s="16" t="s">
        <v>6653</v>
      </c>
      <c r="E3658" s="18" t="s">
        <v>6654</v>
      </c>
      <c r="F3658" s="17">
        <v>42783</v>
      </c>
      <c r="G3658" s="14">
        <v>-9319.1</v>
      </c>
    </row>
    <row r="3659" spans="1:7" ht="25.5" x14ac:dyDescent="0.25">
      <c r="A3659" s="1"/>
      <c r="B3659" s="10" t="s">
        <v>6568</v>
      </c>
      <c r="C3659" s="11" t="s">
        <v>6569</v>
      </c>
      <c r="D3659" s="11" t="s">
        <v>6632</v>
      </c>
      <c r="E3659" s="12" t="s">
        <v>6626</v>
      </c>
      <c r="F3659" s="13">
        <v>42783</v>
      </c>
      <c r="G3659" s="14">
        <v>-9208.35</v>
      </c>
    </row>
    <row r="3660" spans="1:7" ht="25.5" x14ac:dyDescent="0.25">
      <c r="A3660" s="1"/>
      <c r="B3660" s="10" t="s">
        <v>6568</v>
      </c>
      <c r="C3660" s="11" t="s">
        <v>6569</v>
      </c>
      <c r="D3660" s="11" t="s">
        <v>6661</v>
      </c>
      <c r="E3660" s="12" t="s">
        <v>6662</v>
      </c>
      <c r="F3660" s="13">
        <v>42783</v>
      </c>
      <c r="G3660" s="14">
        <v>-9167.5</v>
      </c>
    </row>
    <row r="3661" spans="1:7" ht="25.5" x14ac:dyDescent="0.25">
      <c r="A3661" s="1"/>
      <c r="B3661" s="10" t="s">
        <v>6568</v>
      </c>
      <c r="C3661" s="11" t="s">
        <v>6569</v>
      </c>
      <c r="D3661" s="16" t="s">
        <v>6656</v>
      </c>
      <c r="E3661" s="12" t="s">
        <v>6657</v>
      </c>
      <c r="F3661" s="13">
        <v>42783</v>
      </c>
      <c r="G3661" s="14">
        <v>-8845.35</v>
      </c>
    </row>
    <row r="3662" spans="1:7" ht="25.5" x14ac:dyDescent="0.25">
      <c r="A3662" s="1"/>
      <c r="B3662" s="10" t="s">
        <v>6568</v>
      </c>
      <c r="C3662" s="11" t="s">
        <v>6569</v>
      </c>
      <c r="D3662" s="11" t="s">
        <v>6665</v>
      </c>
      <c r="E3662" s="12" t="s">
        <v>6662</v>
      </c>
      <c r="F3662" s="13">
        <v>42783</v>
      </c>
      <c r="G3662" s="14">
        <v>-8693.75</v>
      </c>
    </row>
    <row r="3663" spans="1:7" ht="25.5" x14ac:dyDescent="0.25">
      <c r="A3663" s="1"/>
      <c r="B3663" s="10" t="s">
        <v>6568</v>
      </c>
      <c r="C3663" s="11" t="s">
        <v>6569</v>
      </c>
      <c r="D3663" s="11" t="s">
        <v>6652</v>
      </c>
      <c r="E3663" s="12" t="s">
        <v>6650</v>
      </c>
      <c r="F3663" s="13">
        <v>42783</v>
      </c>
      <c r="G3663" s="14">
        <v>-8690.4</v>
      </c>
    </row>
    <row r="3664" spans="1:7" ht="25.5" x14ac:dyDescent="0.25">
      <c r="A3664" s="1"/>
      <c r="B3664" s="10" t="s">
        <v>6568</v>
      </c>
      <c r="C3664" s="11" t="s">
        <v>6569</v>
      </c>
      <c r="D3664" s="11" t="s">
        <v>6673</v>
      </c>
      <c r="E3664" s="12" t="s">
        <v>6671</v>
      </c>
      <c r="F3664" s="13">
        <v>42783</v>
      </c>
      <c r="G3664" s="14">
        <v>-8580.0499999999993</v>
      </c>
    </row>
    <row r="3665" spans="1:7" ht="25.5" x14ac:dyDescent="0.25">
      <c r="A3665" s="1"/>
      <c r="B3665" s="10" t="s">
        <v>6568</v>
      </c>
      <c r="C3665" s="11" t="s">
        <v>6569</v>
      </c>
      <c r="D3665" s="11" t="s">
        <v>6615</v>
      </c>
      <c r="E3665" s="12" t="s">
        <v>6607</v>
      </c>
      <c r="F3665" s="13">
        <v>42783</v>
      </c>
      <c r="G3665" s="14">
        <v>-8377.6</v>
      </c>
    </row>
    <row r="3666" spans="1:7" ht="25.5" x14ac:dyDescent="0.25">
      <c r="A3666" s="1"/>
      <c r="B3666" s="10" t="s">
        <v>6568</v>
      </c>
      <c r="C3666" s="11" t="s">
        <v>6569</v>
      </c>
      <c r="D3666" s="11" t="s">
        <v>6670</v>
      </c>
      <c r="E3666" s="12" t="s">
        <v>6671</v>
      </c>
      <c r="F3666" s="13">
        <v>42783</v>
      </c>
      <c r="G3666" s="14">
        <v>-8352.65</v>
      </c>
    </row>
    <row r="3667" spans="1:7" ht="25.5" x14ac:dyDescent="0.25">
      <c r="A3667" s="1"/>
      <c r="B3667" s="15" t="s">
        <v>6568</v>
      </c>
      <c r="C3667" s="16" t="s">
        <v>6569</v>
      </c>
      <c r="D3667" s="16" t="s">
        <v>6664</v>
      </c>
      <c r="E3667" s="18" t="s">
        <v>6662</v>
      </c>
      <c r="F3667" s="17">
        <v>42783</v>
      </c>
      <c r="G3667" s="14">
        <v>-7916.8</v>
      </c>
    </row>
    <row r="3668" spans="1:7" ht="25.5" x14ac:dyDescent="0.25">
      <c r="A3668" s="1"/>
      <c r="B3668" s="10" t="s">
        <v>6568</v>
      </c>
      <c r="C3668" s="11" t="s">
        <v>6569</v>
      </c>
      <c r="D3668" s="11" t="s">
        <v>6640</v>
      </c>
      <c r="E3668" s="12" t="s">
        <v>6635</v>
      </c>
      <c r="F3668" s="13">
        <v>42783</v>
      </c>
      <c r="G3668" s="14">
        <v>-7826.2</v>
      </c>
    </row>
    <row r="3669" spans="1:7" ht="25.5" x14ac:dyDescent="0.25">
      <c r="A3669" s="1"/>
      <c r="B3669" s="10" t="s">
        <v>6568</v>
      </c>
      <c r="C3669" s="11" t="s">
        <v>6569</v>
      </c>
      <c r="D3669" s="11" t="s">
        <v>6643</v>
      </c>
      <c r="E3669" s="12" t="s">
        <v>6644</v>
      </c>
      <c r="F3669" s="13">
        <v>42783</v>
      </c>
      <c r="G3669" s="14">
        <v>-7559.55</v>
      </c>
    </row>
    <row r="3670" spans="1:7" ht="25.5" x14ac:dyDescent="0.25">
      <c r="A3670" s="1"/>
      <c r="B3670" s="10" t="s">
        <v>6568</v>
      </c>
      <c r="C3670" s="11" t="s">
        <v>6569</v>
      </c>
      <c r="D3670" s="11" t="s">
        <v>6622</v>
      </c>
      <c r="E3670" s="12" t="s">
        <v>6617</v>
      </c>
      <c r="F3670" s="13">
        <v>42783</v>
      </c>
      <c r="G3670" s="14">
        <v>-7323.6</v>
      </c>
    </row>
    <row r="3671" spans="1:7" ht="25.5" x14ac:dyDescent="0.25">
      <c r="A3671" s="1"/>
      <c r="B3671" s="10" t="s">
        <v>6568</v>
      </c>
      <c r="C3671" s="11" t="s">
        <v>6569</v>
      </c>
      <c r="D3671" s="11" t="s">
        <v>6627</v>
      </c>
      <c r="E3671" s="12" t="s">
        <v>6626</v>
      </c>
      <c r="F3671" s="13">
        <v>42783</v>
      </c>
      <c r="G3671" s="14">
        <v>-7162.05</v>
      </c>
    </row>
    <row r="3672" spans="1:7" ht="25.5" x14ac:dyDescent="0.25">
      <c r="A3672" s="1"/>
      <c r="B3672" s="15" t="s">
        <v>6568</v>
      </c>
      <c r="C3672" s="16" t="s">
        <v>6569</v>
      </c>
      <c r="D3672" s="16" t="s">
        <v>6614</v>
      </c>
      <c r="E3672" s="18" t="s">
        <v>6607</v>
      </c>
      <c r="F3672" s="17">
        <v>42783</v>
      </c>
      <c r="G3672" s="14">
        <v>-7075.2</v>
      </c>
    </row>
    <row r="3673" spans="1:7" ht="25.5" x14ac:dyDescent="0.25">
      <c r="A3673" s="1"/>
      <c r="B3673" s="10" t="s">
        <v>6568</v>
      </c>
      <c r="C3673" s="11" t="s">
        <v>6569</v>
      </c>
      <c r="D3673" s="11" t="s">
        <v>6674</v>
      </c>
      <c r="E3673" s="12" t="s">
        <v>6671</v>
      </c>
      <c r="F3673" s="13">
        <v>42783</v>
      </c>
      <c r="G3673" s="14">
        <v>-6647.15</v>
      </c>
    </row>
    <row r="3674" spans="1:7" ht="25.5" x14ac:dyDescent="0.25">
      <c r="A3674" s="1"/>
      <c r="B3674" s="10" t="s">
        <v>6568</v>
      </c>
      <c r="C3674" s="11" t="s">
        <v>6569</v>
      </c>
      <c r="D3674" s="11" t="s">
        <v>6646</v>
      </c>
      <c r="E3674" s="12" t="s">
        <v>6644</v>
      </c>
      <c r="F3674" s="13">
        <v>42783</v>
      </c>
      <c r="G3674" s="14">
        <v>-6231.25</v>
      </c>
    </row>
    <row r="3675" spans="1:7" ht="25.5" x14ac:dyDescent="0.25">
      <c r="A3675" s="1"/>
      <c r="B3675" s="10" t="s">
        <v>6568</v>
      </c>
      <c r="C3675" s="11" t="s">
        <v>6569</v>
      </c>
      <c r="D3675" s="11" t="s">
        <v>6631</v>
      </c>
      <c r="E3675" s="12" t="s">
        <v>6626</v>
      </c>
      <c r="F3675" s="13">
        <v>42783</v>
      </c>
      <c r="G3675" s="14">
        <v>-6142.2</v>
      </c>
    </row>
    <row r="3676" spans="1:7" ht="25.5" x14ac:dyDescent="0.25">
      <c r="A3676" s="1"/>
      <c r="B3676" s="10" t="s">
        <v>6568</v>
      </c>
      <c r="C3676" s="11" t="s">
        <v>6569</v>
      </c>
      <c r="D3676" s="11" t="s">
        <v>6616</v>
      </c>
      <c r="E3676" s="12" t="s">
        <v>6617</v>
      </c>
      <c r="F3676" s="13">
        <v>42783</v>
      </c>
      <c r="G3676" s="14">
        <v>-6106.9</v>
      </c>
    </row>
    <row r="3677" spans="1:7" ht="25.5" x14ac:dyDescent="0.25">
      <c r="A3677" s="1"/>
      <c r="B3677" s="10" t="s">
        <v>6568</v>
      </c>
      <c r="C3677" s="11" t="s">
        <v>6569</v>
      </c>
      <c r="D3677" s="11" t="s">
        <v>6585</v>
      </c>
      <c r="E3677" s="12" t="s">
        <v>6580</v>
      </c>
      <c r="F3677" s="13">
        <v>42783</v>
      </c>
      <c r="G3677" s="14">
        <v>-6020</v>
      </c>
    </row>
    <row r="3678" spans="1:7" ht="25.5" x14ac:dyDescent="0.25">
      <c r="A3678" s="1"/>
      <c r="B3678" s="10" t="s">
        <v>6568</v>
      </c>
      <c r="C3678" s="11" t="s">
        <v>6569</v>
      </c>
      <c r="D3678" s="11" t="s">
        <v>6594</v>
      </c>
      <c r="E3678" s="12" t="s">
        <v>6589</v>
      </c>
      <c r="F3678" s="13">
        <v>42783</v>
      </c>
      <c r="G3678" s="14">
        <v>-5967.5</v>
      </c>
    </row>
    <row r="3679" spans="1:7" ht="25.5" x14ac:dyDescent="0.25">
      <c r="A3679" s="1"/>
      <c r="B3679" s="10" t="s">
        <v>6568</v>
      </c>
      <c r="C3679" s="11" t="s">
        <v>6569</v>
      </c>
      <c r="D3679" s="11" t="s">
        <v>6579</v>
      </c>
      <c r="E3679" s="12" t="s">
        <v>6580</v>
      </c>
      <c r="F3679" s="13">
        <v>42783</v>
      </c>
      <c r="G3679" s="14">
        <v>-5775</v>
      </c>
    </row>
    <row r="3680" spans="1:7" ht="25.5" x14ac:dyDescent="0.25">
      <c r="A3680" s="1"/>
      <c r="B3680" s="10" t="s">
        <v>6568</v>
      </c>
      <c r="C3680" s="11" t="s">
        <v>6569</v>
      </c>
      <c r="D3680" s="11" t="s">
        <v>6597</v>
      </c>
      <c r="E3680" s="12" t="s">
        <v>6598</v>
      </c>
      <c r="F3680" s="13">
        <v>42783</v>
      </c>
      <c r="G3680" s="14">
        <v>-5655</v>
      </c>
    </row>
    <row r="3681" spans="1:7" ht="25.5" x14ac:dyDescent="0.25">
      <c r="A3681" s="1"/>
      <c r="B3681" s="10" t="s">
        <v>6568</v>
      </c>
      <c r="C3681" s="11" t="s">
        <v>6569</v>
      </c>
      <c r="D3681" s="11" t="s">
        <v>6606</v>
      </c>
      <c r="E3681" s="12" t="s">
        <v>6607</v>
      </c>
      <c r="F3681" s="13">
        <v>42783</v>
      </c>
      <c r="G3681" s="14">
        <v>-5446.2</v>
      </c>
    </row>
    <row r="3682" spans="1:7" ht="25.5" x14ac:dyDescent="0.25">
      <c r="A3682" s="1"/>
      <c r="B3682" s="10" t="s">
        <v>6568</v>
      </c>
      <c r="C3682" s="11" t="s">
        <v>6569</v>
      </c>
      <c r="D3682" s="11" t="s">
        <v>6588</v>
      </c>
      <c r="E3682" s="12" t="s">
        <v>6589</v>
      </c>
      <c r="F3682" s="13">
        <v>42783</v>
      </c>
      <c r="G3682" s="14">
        <v>-5162.5</v>
      </c>
    </row>
    <row r="3683" spans="1:7" ht="25.5" x14ac:dyDescent="0.25">
      <c r="A3683" s="1"/>
      <c r="B3683" s="10" t="s">
        <v>6568</v>
      </c>
      <c r="C3683" s="11" t="s">
        <v>6569</v>
      </c>
      <c r="D3683" s="11" t="s">
        <v>6658</v>
      </c>
      <c r="E3683" s="12" t="s">
        <v>6657</v>
      </c>
      <c r="F3683" s="13">
        <v>42783</v>
      </c>
      <c r="G3683" s="14">
        <v>-4903.75</v>
      </c>
    </row>
    <row r="3684" spans="1:7" ht="25.5" x14ac:dyDescent="0.25">
      <c r="A3684" s="1"/>
      <c r="B3684" s="10" t="s">
        <v>6568</v>
      </c>
      <c r="C3684" s="11" t="s">
        <v>6569</v>
      </c>
      <c r="D3684" s="11" t="s">
        <v>6625</v>
      </c>
      <c r="E3684" s="12" t="s">
        <v>6626</v>
      </c>
      <c r="F3684" s="13">
        <v>42783</v>
      </c>
      <c r="G3684" s="14">
        <v>-4871.3999999999996</v>
      </c>
    </row>
    <row r="3685" spans="1:7" ht="25.5" x14ac:dyDescent="0.25">
      <c r="A3685" s="1"/>
      <c r="B3685" s="10" t="s">
        <v>6568</v>
      </c>
      <c r="C3685" s="11" t="s">
        <v>6569</v>
      </c>
      <c r="D3685" s="11" t="s">
        <v>6570</v>
      </c>
      <c r="E3685" s="12" t="s">
        <v>6571</v>
      </c>
      <c r="F3685" s="13">
        <v>42783</v>
      </c>
      <c r="G3685" s="14">
        <v>-4853.75</v>
      </c>
    </row>
    <row r="3686" spans="1:7" ht="25.5" x14ac:dyDescent="0.25">
      <c r="A3686" s="1"/>
      <c r="B3686" s="10" t="s">
        <v>6568</v>
      </c>
      <c r="C3686" s="11" t="s">
        <v>6569</v>
      </c>
      <c r="D3686" s="11" t="s">
        <v>6609</v>
      </c>
      <c r="E3686" s="12" t="s">
        <v>6610</v>
      </c>
      <c r="F3686" s="13">
        <v>42783</v>
      </c>
      <c r="G3686" s="14">
        <v>-4819.8</v>
      </c>
    </row>
    <row r="3687" spans="1:7" ht="25.5" x14ac:dyDescent="0.25">
      <c r="A3687" s="1"/>
      <c r="B3687" s="10" t="s">
        <v>6568</v>
      </c>
      <c r="C3687" s="11" t="s">
        <v>6569</v>
      </c>
      <c r="D3687" s="11" t="s">
        <v>6573</v>
      </c>
      <c r="E3687" s="12" t="s">
        <v>6571</v>
      </c>
      <c r="F3687" s="13">
        <v>42783</v>
      </c>
      <c r="G3687" s="14">
        <v>-4747.8500000000004</v>
      </c>
    </row>
    <row r="3688" spans="1:7" ht="25.5" x14ac:dyDescent="0.25">
      <c r="A3688" s="1"/>
      <c r="B3688" s="10" t="s">
        <v>6568</v>
      </c>
      <c r="C3688" s="11" t="s">
        <v>6569</v>
      </c>
      <c r="D3688" s="11" t="s">
        <v>6634</v>
      </c>
      <c r="E3688" s="12" t="s">
        <v>6635</v>
      </c>
      <c r="F3688" s="13">
        <v>42783</v>
      </c>
      <c r="G3688" s="14">
        <v>-4589</v>
      </c>
    </row>
    <row r="3689" spans="1:7" ht="25.5" x14ac:dyDescent="0.25">
      <c r="A3689" s="1"/>
      <c r="B3689" s="10" t="s">
        <v>6568</v>
      </c>
      <c r="C3689" s="11" t="s">
        <v>6569</v>
      </c>
      <c r="D3689" s="11" t="s">
        <v>6619</v>
      </c>
      <c r="E3689" s="12" t="s">
        <v>6617</v>
      </c>
      <c r="F3689" s="13">
        <v>42783</v>
      </c>
      <c r="G3689" s="14">
        <v>-4553.7</v>
      </c>
    </row>
    <row r="3690" spans="1:7" ht="25.5" x14ac:dyDescent="0.25">
      <c r="A3690" s="1"/>
      <c r="B3690" s="10" t="s">
        <v>6568</v>
      </c>
      <c r="C3690" s="11" t="s">
        <v>6569</v>
      </c>
      <c r="D3690" s="11" t="s">
        <v>6675</v>
      </c>
      <c r="E3690" s="12" t="s">
        <v>6671</v>
      </c>
      <c r="F3690" s="13">
        <v>42783</v>
      </c>
      <c r="G3690" s="14">
        <v>-4051</v>
      </c>
    </row>
    <row r="3691" spans="1:7" ht="25.5" x14ac:dyDescent="0.25">
      <c r="A3691" s="1"/>
      <c r="B3691" s="15" t="s">
        <v>6568</v>
      </c>
      <c r="C3691" s="16" t="s">
        <v>6569</v>
      </c>
      <c r="D3691" s="16" t="s">
        <v>6666</v>
      </c>
      <c r="E3691" s="18" t="s">
        <v>6662</v>
      </c>
      <c r="F3691" s="17">
        <v>42783</v>
      </c>
      <c r="G3691" s="14">
        <v>-3956.25</v>
      </c>
    </row>
    <row r="3692" spans="1:7" ht="25.5" x14ac:dyDescent="0.25">
      <c r="A3692" s="1"/>
      <c r="B3692" s="10" t="s">
        <v>6568</v>
      </c>
      <c r="C3692" s="11" t="s">
        <v>6569</v>
      </c>
      <c r="D3692" s="11" t="s">
        <v>6638</v>
      </c>
      <c r="E3692" s="12" t="s">
        <v>6635</v>
      </c>
      <c r="F3692" s="13">
        <v>42783</v>
      </c>
      <c r="G3692" s="14">
        <v>-3918.3</v>
      </c>
    </row>
    <row r="3693" spans="1:7" ht="25.5" x14ac:dyDescent="0.25">
      <c r="A3693" s="1"/>
      <c r="B3693" s="10" t="s">
        <v>6568</v>
      </c>
      <c r="C3693" s="11" t="s">
        <v>6569</v>
      </c>
      <c r="D3693" s="11" t="s">
        <v>6582</v>
      </c>
      <c r="E3693" s="12" t="s">
        <v>6580</v>
      </c>
      <c r="F3693" s="13">
        <v>42783</v>
      </c>
      <c r="G3693" s="14">
        <v>-3902.5</v>
      </c>
    </row>
    <row r="3694" spans="1:7" ht="25.5" x14ac:dyDescent="0.25">
      <c r="A3694" s="1"/>
      <c r="B3694" s="10" t="s">
        <v>6568</v>
      </c>
      <c r="C3694" s="11" t="s">
        <v>6569</v>
      </c>
      <c r="D3694" s="11" t="s">
        <v>6591</v>
      </c>
      <c r="E3694" s="12" t="s">
        <v>6589</v>
      </c>
      <c r="F3694" s="13">
        <v>42783</v>
      </c>
      <c r="G3694" s="14">
        <v>-3657.5</v>
      </c>
    </row>
    <row r="3695" spans="1:7" ht="25.5" x14ac:dyDescent="0.25">
      <c r="A3695" s="1"/>
      <c r="B3695" s="10" t="s">
        <v>6568</v>
      </c>
      <c r="C3695" s="11" t="s">
        <v>6569</v>
      </c>
      <c r="D3695" s="11" t="s">
        <v>6633</v>
      </c>
      <c r="E3695" s="12" t="s">
        <v>6626</v>
      </c>
      <c r="F3695" s="13">
        <v>42783</v>
      </c>
      <c r="G3695" s="14">
        <v>-3607.95</v>
      </c>
    </row>
    <row r="3696" spans="1:7" ht="25.5" x14ac:dyDescent="0.25">
      <c r="A3696" s="1"/>
      <c r="B3696" s="10" t="s">
        <v>6568</v>
      </c>
      <c r="C3696" s="11" t="s">
        <v>6569</v>
      </c>
      <c r="D3696" s="11" t="s">
        <v>6576</v>
      </c>
      <c r="E3696" s="12" t="s">
        <v>6571</v>
      </c>
      <c r="F3696" s="13">
        <v>42783</v>
      </c>
      <c r="G3696" s="14">
        <v>-3582.95</v>
      </c>
    </row>
    <row r="3697" spans="1:7" ht="25.5" x14ac:dyDescent="0.25">
      <c r="A3697" s="1"/>
      <c r="B3697" s="10" t="s">
        <v>6568</v>
      </c>
      <c r="C3697" s="11" t="s">
        <v>6569</v>
      </c>
      <c r="D3697" s="11" t="s">
        <v>6618</v>
      </c>
      <c r="E3697" s="12" t="s">
        <v>6617</v>
      </c>
      <c r="F3697" s="13">
        <v>42783</v>
      </c>
      <c r="G3697" s="14">
        <v>-3547.65</v>
      </c>
    </row>
    <row r="3698" spans="1:7" ht="25.5" x14ac:dyDescent="0.25">
      <c r="A3698" s="1"/>
      <c r="B3698" s="10" t="s">
        <v>6568</v>
      </c>
      <c r="C3698" s="11" t="s">
        <v>6569</v>
      </c>
      <c r="D3698" s="11" t="s">
        <v>6647</v>
      </c>
      <c r="E3698" s="12" t="s">
        <v>6644</v>
      </c>
      <c r="F3698" s="13">
        <v>42783</v>
      </c>
      <c r="G3698" s="14">
        <v>-3377.2</v>
      </c>
    </row>
    <row r="3699" spans="1:7" ht="25.5" x14ac:dyDescent="0.25">
      <c r="A3699" s="1"/>
      <c r="B3699" s="10" t="s">
        <v>6568</v>
      </c>
      <c r="C3699" s="11" t="s">
        <v>6569</v>
      </c>
      <c r="D3699" s="11" t="s">
        <v>6628</v>
      </c>
      <c r="E3699" s="12" t="s">
        <v>6626</v>
      </c>
      <c r="F3699" s="13">
        <v>42783</v>
      </c>
      <c r="G3699" s="14">
        <v>-3175.2</v>
      </c>
    </row>
    <row r="3700" spans="1:7" ht="25.5" x14ac:dyDescent="0.25">
      <c r="A3700" s="1"/>
      <c r="B3700" s="10" t="s">
        <v>6568</v>
      </c>
      <c r="C3700" s="11" t="s">
        <v>6569</v>
      </c>
      <c r="D3700" s="11" t="s">
        <v>6600</v>
      </c>
      <c r="E3700" s="12" t="s">
        <v>6598</v>
      </c>
      <c r="F3700" s="13">
        <v>42783</v>
      </c>
      <c r="G3700" s="14">
        <v>-3052.5</v>
      </c>
    </row>
    <row r="3701" spans="1:7" ht="25.5" x14ac:dyDescent="0.25">
      <c r="A3701" s="1"/>
      <c r="B3701" s="10" t="s">
        <v>6568</v>
      </c>
      <c r="C3701" s="11" t="s">
        <v>6569</v>
      </c>
      <c r="D3701" s="11" t="s">
        <v>6663</v>
      </c>
      <c r="E3701" s="12" t="s">
        <v>6662</v>
      </c>
      <c r="F3701" s="13">
        <v>42783</v>
      </c>
      <c r="G3701" s="14">
        <v>-2895.05</v>
      </c>
    </row>
    <row r="3702" spans="1:7" ht="25.5" x14ac:dyDescent="0.25">
      <c r="A3702" s="1"/>
      <c r="B3702" s="10" t="s">
        <v>6568</v>
      </c>
      <c r="C3702" s="11" t="s">
        <v>6569</v>
      </c>
      <c r="D3702" s="11" t="s">
        <v>6672</v>
      </c>
      <c r="E3702" s="12" t="s">
        <v>6671</v>
      </c>
      <c r="F3702" s="13">
        <v>42783</v>
      </c>
      <c r="G3702" s="14">
        <v>-2895.05</v>
      </c>
    </row>
    <row r="3703" spans="1:7" ht="25.5" x14ac:dyDescent="0.25">
      <c r="A3703" s="1"/>
      <c r="B3703" s="10" t="s">
        <v>6568</v>
      </c>
      <c r="C3703" s="11" t="s">
        <v>6569</v>
      </c>
      <c r="D3703" s="11" t="s">
        <v>6655</v>
      </c>
      <c r="E3703" s="12" t="s">
        <v>6654</v>
      </c>
      <c r="F3703" s="13">
        <v>42783</v>
      </c>
      <c r="G3703" s="14">
        <v>-2762.4</v>
      </c>
    </row>
    <row r="3704" spans="1:7" ht="25.5" x14ac:dyDescent="0.25">
      <c r="A3704" s="1"/>
      <c r="B3704" s="10" t="s">
        <v>6568</v>
      </c>
      <c r="C3704" s="11" t="s">
        <v>6569</v>
      </c>
      <c r="D3704" s="11" t="s">
        <v>6648</v>
      </c>
      <c r="E3704" s="12" t="s">
        <v>6644</v>
      </c>
      <c r="F3704" s="13">
        <v>42783</v>
      </c>
      <c r="G3704" s="14">
        <v>-2318.15</v>
      </c>
    </row>
    <row r="3705" spans="1:7" ht="25.5" x14ac:dyDescent="0.25">
      <c r="A3705" s="1"/>
      <c r="B3705" s="15" t="s">
        <v>6568</v>
      </c>
      <c r="C3705" s="16" t="s">
        <v>6569</v>
      </c>
      <c r="D3705" s="16" t="s">
        <v>6637</v>
      </c>
      <c r="E3705" s="12" t="s">
        <v>6635</v>
      </c>
      <c r="F3705" s="17">
        <v>42783</v>
      </c>
      <c r="G3705" s="14">
        <v>-2284.8000000000002</v>
      </c>
    </row>
    <row r="3706" spans="1:7" ht="25.5" x14ac:dyDescent="0.25">
      <c r="A3706" s="1"/>
      <c r="B3706" s="10" t="s">
        <v>6568</v>
      </c>
      <c r="C3706" s="11" t="s">
        <v>6569</v>
      </c>
      <c r="D3706" s="11" t="s">
        <v>6575</v>
      </c>
      <c r="E3706" s="12" t="s">
        <v>6571</v>
      </c>
      <c r="F3706" s="13">
        <v>42783</v>
      </c>
      <c r="G3706" s="14">
        <v>-2008.6</v>
      </c>
    </row>
    <row r="3707" spans="1:7" ht="25.5" x14ac:dyDescent="0.25">
      <c r="A3707" s="1"/>
      <c r="B3707" s="10" t="s">
        <v>6568</v>
      </c>
      <c r="C3707" s="11" t="s">
        <v>6569</v>
      </c>
      <c r="D3707" s="11" t="s">
        <v>6584</v>
      </c>
      <c r="E3707" s="12" t="s">
        <v>6580</v>
      </c>
      <c r="F3707" s="13">
        <v>42783</v>
      </c>
      <c r="G3707" s="14">
        <v>-1919.8</v>
      </c>
    </row>
    <row r="3708" spans="1:7" ht="25.5" x14ac:dyDescent="0.25">
      <c r="A3708" s="1"/>
      <c r="B3708" s="10" t="s">
        <v>6568</v>
      </c>
      <c r="C3708" s="11" t="s">
        <v>6569</v>
      </c>
      <c r="D3708" s="11" t="s">
        <v>6602</v>
      </c>
      <c r="E3708" s="12" t="s">
        <v>6598</v>
      </c>
      <c r="F3708" s="13">
        <v>42783</v>
      </c>
      <c r="G3708" s="14">
        <v>-1831.5</v>
      </c>
    </row>
    <row r="3709" spans="1:7" ht="25.5" x14ac:dyDescent="0.25">
      <c r="A3709" s="1"/>
      <c r="B3709" s="15" t="s">
        <v>6568</v>
      </c>
      <c r="C3709" s="16" t="s">
        <v>6569</v>
      </c>
      <c r="D3709" s="16" t="s">
        <v>6611</v>
      </c>
      <c r="E3709" s="18" t="s">
        <v>6607</v>
      </c>
      <c r="F3709" s="17">
        <v>42783</v>
      </c>
      <c r="G3709" s="14">
        <v>-1831.5</v>
      </c>
    </row>
    <row r="3710" spans="1:7" ht="25.5" x14ac:dyDescent="0.25">
      <c r="A3710" s="1"/>
      <c r="B3710" s="10" t="s">
        <v>6568</v>
      </c>
      <c r="C3710" s="11" t="s">
        <v>6569</v>
      </c>
      <c r="D3710" s="11" t="s">
        <v>6583</v>
      </c>
      <c r="E3710" s="12" t="s">
        <v>6580</v>
      </c>
      <c r="F3710" s="13">
        <v>42783</v>
      </c>
      <c r="G3710" s="14">
        <v>-1770.85</v>
      </c>
    </row>
    <row r="3711" spans="1:7" ht="25.5" x14ac:dyDescent="0.25">
      <c r="A3711" s="1"/>
      <c r="B3711" s="10" t="s">
        <v>6568</v>
      </c>
      <c r="C3711" s="11" t="s">
        <v>6569</v>
      </c>
      <c r="D3711" s="11" t="s">
        <v>6593</v>
      </c>
      <c r="E3711" s="12" t="s">
        <v>6589</v>
      </c>
      <c r="F3711" s="13">
        <v>42783</v>
      </c>
      <c r="G3711" s="14">
        <v>-1770.85</v>
      </c>
    </row>
    <row r="3712" spans="1:7" ht="25.5" x14ac:dyDescent="0.25">
      <c r="A3712" s="1"/>
      <c r="B3712" s="10" t="s">
        <v>6568</v>
      </c>
      <c r="C3712" s="11" t="s">
        <v>6569</v>
      </c>
      <c r="D3712" s="11" t="s">
        <v>6572</v>
      </c>
      <c r="E3712" s="12" t="s">
        <v>6571</v>
      </c>
      <c r="F3712" s="13">
        <v>42783</v>
      </c>
      <c r="G3712" s="14">
        <v>-1702</v>
      </c>
    </row>
    <row r="3713" spans="1:7" ht="25.5" x14ac:dyDescent="0.25">
      <c r="A3713" s="1"/>
      <c r="B3713" s="10" t="s">
        <v>6568</v>
      </c>
      <c r="C3713" s="11" t="s">
        <v>6569</v>
      </c>
      <c r="D3713" s="11" t="s">
        <v>6612</v>
      </c>
      <c r="E3713" s="12" t="s">
        <v>6607</v>
      </c>
      <c r="F3713" s="13">
        <v>42783</v>
      </c>
      <c r="G3713" s="14">
        <v>-1683</v>
      </c>
    </row>
    <row r="3714" spans="1:7" ht="25.5" x14ac:dyDescent="0.25">
      <c r="A3714" s="1"/>
      <c r="B3714" s="10" t="s">
        <v>6568</v>
      </c>
      <c r="C3714" s="11" t="s">
        <v>6569</v>
      </c>
      <c r="D3714" s="11" t="s">
        <v>6639</v>
      </c>
      <c r="E3714" s="12" t="s">
        <v>6635</v>
      </c>
      <c r="F3714" s="13">
        <v>42783</v>
      </c>
      <c r="G3714" s="14">
        <v>-1571.4</v>
      </c>
    </row>
    <row r="3715" spans="1:7" ht="25.5" x14ac:dyDescent="0.25">
      <c r="A3715" s="1"/>
      <c r="B3715" s="10" t="s">
        <v>6568</v>
      </c>
      <c r="C3715" s="11" t="s">
        <v>6569</v>
      </c>
      <c r="D3715" s="11" t="s">
        <v>6601</v>
      </c>
      <c r="E3715" s="12" t="s">
        <v>6598</v>
      </c>
      <c r="F3715" s="13">
        <v>42783</v>
      </c>
      <c r="G3715" s="14">
        <v>-1526.4</v>
      </c>
    </row>
    <row r="3716" spans="1:7" ht="25.5" x14ac:dyDescent="0.25">
      <c r="A3716" s="1"/>
      <c r="B3716" s="10" t="s">
        <v>6568</v>
      </c>
      <c r="C3716" s="11" t="s">
        <v>6569</v>
      </c>
      <c r="D3716" s="11" t="s">
        <v>6577</v>
      </c>
      <c r="E3716" s="12" t="s">
        <v>6571</v>
      </c>
      <c r="F3716" s="13">
        <v>42783</v>
      </c>
      <c r="G3716" s="14">
        <v>-1500</v>
      </c>
    </row>
    <row r="3717" spans="1:7" ht="25.5" x14ac:dyDescent="0.25">
      <c r="A3717" s="1"/>
      <c r="B3717" s="10" t="s">
        <v>6568</v>
      </c>
      <c r="C3717" s="11" t="s">
        <v>6569</v>
      </c>
      <c r="D3717" s="11" t="s">
        <v>6578</v>
      </c>
      <c r="E3717" s="12" t="s">
        <v>6571</v>
      </c>
      <c r="F3717" s="13">
        <v>42783</v>
      </c>
      <c r="G3717" s="14">
        <v>-1500</v>
      </c>
    </row>
    <row r="3718" spans="1:7" ht="25.5" x14ac:dyDescent="0.25">
      <c r="A3718" s="1"/>
      <c r="B3718" s="10" t="s">
        <v>6568</v>
      </c>
      <c r="C3718" s="11" t="s">
        <v>6569</v>
      </c>
      <c r="D3718" s="11" t="s">
        <v>6581</v>
      </c>
      <c r="E3718" s="12" t="s">
        <v>6580</v>
      </c>
      <c r="F3718" s="13">
        <v>42783</v>
      </c>
      <c r="G3718" s="14">
        <v>-1500</v>
      </c>
    </row>
    <row r="3719" spans="1:7" ht="25.5" x14ac:dyDescent="0.25">
      <c r="A3719" s="1"/>
      <c r="B3719" s="15" t="s">
        <v>6568</v>
      </c>
      <c r="C3719" s="16" t="s">
        <v>6569</v>
      </c>
      <c r="D3719" s="16" t="s">
        <v>6586</v>
      </c>
      <c r="E3719" s="18" t="s">
        <v>6580</v>
      </c>
      <c r="F3719" s="17">
        <v>42783</v>
      </c>
      <c r="G3719" s="14">
        <v>-1500</v>
      </c>
    </row>
    <row r="3720" spans="1:7" ht="25.5" x14ac:dyDescent="0.25">
      <c r="A3720" s="1"/>
      <c r="B3720" s="10" t="s">
        <v>6568</v>
      </c>
      <c r="C3720" s="11" t="s">
        <v>6569</v>
      </c>
      <c r="D3720" s="11" t="s">
        <v>6587</v>
      </c>
      <c r="E3720" s="12" t="s">
        <v>6580</v>
      </c>
      <c r="F3720" s="13">
        <v>42783</v>
      </c>
      <c r="G3720" s="14">
        <v>-1500</v>
      </c>
    </row>
    <row r="3721" spans="1:7" ht="25.5" x14ac:dyDescent="0.25">
      <c r="A3721" s="1"/>
      <c r="B3721" s="10" t="s">
        <v>6568</v>
      </c>
      <c r="C3721" s="11" t="s">
        <v>6569</v>
      </c>
      <c r="D3721" s="11" t="s">
        <v>6590</v>
      </c>
      <c r="E3721" s="12" t="s">
        <v>6589</v>
      </c>
      <c r="F3721" s="13">
        <v>42783</v>
      </c>
      <c r="G3721" s="14">
        <v>-1500</v>
      </c>
    </row>
    <row r="3722" spans="1:7" ht="25.5" x14ac:dyDescent="0.25">
      <c r="A3722" s="1"/>
      <c r="B3722" s="10" t="s">
        <v>6568</v>
      </c>
      <c r="C3722" s="11" t="s">
        <v>6569</v>
      </c>
      <c r="D3722" s="11" t="s">
        <v>6595</v>
      </c>
      <c r="E3722" s="12" t="s">
        <v>6589</v>
      </c>
      <c r="F3722" s="13">
        <v>42783</v>
      </c>
      <c r="G3722" s="14">
        <v>-1500</v>
      </c>
    </row>
    <row r="3723" spans="1:7" ht="25.5" x14ac:dyDescent="0.25">
      <c r="A3723" s="1"/>
      <c r="B3723" s="10" t="s">
        <v>6568</v>
      </c>
      <c r="C3723" s="11" t="s">
        <v>6569</v>
      </c>
      <c r="D3723" s="11" t="s">
        <v>6596</v>
      </c>
      <c r="E3723" s="12" t="s">
        <v>6589</v>
      </c>
      <c r="F3723" s="13">
        <v>42783</v>
      </c>
      <c r="G3723" s="14">
        <v>-1500</v>
      </c>
    </row>
    <row r="3724" spans="1:7" ht="25.5" x14ac:dyDescent="0.25">
      <c r="A3724" s="1"/>
      <c r="B3724" s="10" t="s">
        <v>6568</v>
      </c>
      <c r="C3724" s="11" t="s">
        <v>6569</v>
      </c>
      <c r="D3724" s="11" t="s">
        <v>6599</v>
      </c>
      <c r="E3724" s="12" t="s">
        <v>6598</v>
      </c>
      <c r="F3724" s="13">
        <v>42783</v>
      </c>
      <c r="G3724" s="14">
        <v>-1500</v>
      </c>
    </row>
    <row r="3725" spans="1:7" ht="25.5" x14ac:dyDescent="0.25">
      <c r="A3725" s="1"/>
      <c r="B3725" s="10" t="s">
        <v>6568</v>
      </c>
      <c r="C3725" s="11" t="s">
        <v>6569</v>
      </c>
      <c r="D3725" s="11" t="s">
        <v>6604</v>
      </c>
      <c r="E3725" s="12" t="s">
        <v>6598</v>
      </c>
      <c r="F3725" s="13">
        <v>42783</v>
      </c>
      <c r="G3725" s="14">
        <v>-1500</v>
      </c>
    </row>
    <row r="3726" spans="1:7" ht="25.5" x14ac:dyDescent="0.25">
      <c r="A3726" s="1"/>
      <c r="B3726" s="10" t="s">
        <v>6568</v>
      </c>
      <c r="C3726" s="11" t="s">
        <v>6569</v>
      </c>
      <c r="D3726" s="11" t="s">
        <v>6605</v>
      </c>
      <c r="E3726" s="12" t="s">
        <v>6598</v>
      </c>
      <c r="F3726" s="13">
        <v>42783</v>
      </c>
      <c r="G3726" s="14">
        <v>-1500</v>
      </c>
    </row>
    <row r="3727" spans="1:7" ht="25.5" x14ac:dyDescent="0.25">
      <c r="A3727" s="1"/>
      <c r="B3727" s="10" t="s">
        <v>6568</v>
      </c>
      <c r="C3727" s="11" t="s">
        <v>6569</v>
      </c>
      <c r="D3727" s="11" t="s">
        <v>6608</v>
      </c>
      <c r="E3727" s="12" t="s">
        <v>6607</v>
      </c>
      <c r="F3727" s="13">
        <v>42783</v>
      </c>
      <c r="G3727" s="14">
        <v>-1500</v>
      </c>
    </row>
    <row r="3728" spans="1:7" ht="25.5" x14ac:dyDescent="0.25">
      <c r="A3728" s="1"/>
      <c r="B3728" s="10" t="s">
        <v>6568</v>
      </c>
      <c r="C3728" s="11" t="s">
        <v>6569</v>
      </c>
      <c r="D3728" s="11" t="s">
        <v>6592</v>
      </c>
      <c r="E3728" s="12" t="s">
        <v>6589</v>
      </c>
      <c r="F3728" s="13">
        <v>42783</v>
      </c>
      <c r="G3728" s="14">
        <v>-1287.9000000000001</v>
      </c>
    </row>
    <row r="3729" spans="1:7" ht="25.5" x14ac:dyDescent="0.25">
      <c r="A3729" s="1"/>
      <c r="B3729" s="10" t="s">
        <v>6568</v>
      </c>
      <c r="C3729" s="11" t="s">
        <v>6569</v>
      </c>
      <c r="D3729" s="11" t="s">
        <v>6645</v>
      </c>
      <c r="E3729" s="12" t="s">
        <v>6644</v>
      </c>
      <c r="F3729" s="13">
        <v>42783</v>
      </c>
      <c r="G3729" s="14">
        <v>-1259.0999999999999</v>
      </c>
    </row>
    <row r="3730" spans="1:7" ht="25.5" x14ac:dyDescent="0.25">
      <c r="A3730" s="1"/>
      <c r="B3730" s="15" t="s">
        <v>6568</v>
      </c>
      <c r="C3730" s="16" t="s">
        <v>6569</v>
      </c>
      <c r="D3730" s="16" t="s">
        <v>6630</v>
      </c>
      <c r="E3730" s="18" t="s">
        <v>6626</v>
      </c>
      <c r="F3730" s="17">
        <v>42783</v>
      </c>
      <c r="G3730" s="14">
        <v>-1215</v>
      </c>
    </row>
    <row r="3731" spans="1:7" ht="25.5" x14ac:dyDescent="0.25">
      <c r="A3731" s="1"/>
      <c r="B3731" s="10" t="s">
        <v>6568</v>
      </c>
      <c r="C3731" s="11" t="s">
        <v>6569</v>
      </c>
      <c r="D3731" s="11" t="s">
        <v>6620</v>
      </c>
      <c r="E3731" s="12" t="s">
        <v>6617</v>
      </c>
      <c r="F3731" s="13">
        <v>42783</v>
      </c>
      <c r="G3731" s="14">
        <v>-1166.4000000000001</v>
      </c>
    </row>
    <row r="3732" spans="1:7" ht="25.5" x14ac:dyDescent="0.25">
      <c r="A3732" s="1"/>
      <c r="B3732" s="10" t="s">
        <v>6568</v>
      </c>
      <c r="C3732" s="11" t="s">
        <v>6569</v>
      </c>
      <c r="D3732" s="11" t="s">
        <v>6574</v>
      </c>
      <c r="E3732" s="12" t="s">
        <v>6571</v>
      </c>
      <c r="F3732" s="13">
        <v>42783</v>
      </c>
      <c r="G3732" s="14">
        <v>-1116.5</v>
      </c>
    </row>
    <row r="3733" spans="1:7" ht="25.5" x14ac:dyDescent="0.25">
      <c r="A3733" s="1"/>
      <c r="B3733" s="10" t="s">
        <v>6568</v>
      </c>
      <c r="C3733" s="11" t="s">
        <v>6569</v>
      </c>
      <c r="D3733" s="11" t="s">
        <v>6629</v>
      </c>
      <c r="E3733" s="12" t="s">
        <v>6626</v>
      </c>
      <c r="F3733" s="13">
        <v>42783</v>
      </c>
      <c r="G3733" s="14">
        <v>-988.2</v>
      </c>
    </row>
    <row r="3734" spans="1:7" ht="25.5" x14ac:dyDescent="0.25">
      <c r="A3734" s="1"/>
      <c r="B3734" s="10" t="s">
        <v>6568</v>
      </c>
      <c r="C3734" s="11" t="s">
        <v>6569</v>
      </c>
      <c r="D3734" s="11" t="s">
        <v>6641</v>
      </c>
      <c r="E3734" s="12" t="s">
        <v>6635</v>
      </c>
      <c r="F3734" s="13">
        <v>42783</v>
      </c>
      <c r="G3734" s="14">
        <v>-711</v>
      </c>
    </row>
    <row r="3735" spans="1:7" ht="25.5" x14ac:dyDescent="0.25">
      <c r="A3735" s="1"/>
      <c r="B3735" s="15" t="s">
        <v>6568</v>
      </c>
      <c r="C3735" s="16" t="s">
        <v>6569</v>
      </c>
      <c r="D3735" s="16" t="s">
        <v>6642</v>
      </c>
      <c r="E3735" s="18" t="s">
        <v>6635</v>
      </c>
      <c r="F3735" s="17">
        <v>42783</v>
      </c>
      <c r="G3735" s="14">
        <v>-568.79999999999995</v>
      </c>
    </row>
    <row r="3736" spans="1:7" ht="25.5" x14ac:dyDescent="0.25">
      <c r="A3736" s="1"/>
      <c r="B3736" s="10" t="s">
        <v>6568</v>
      </c>
      <c r="C3736" s="11" t="s">
        <v>6569</v>
      </c>
      <c r="D3736" s="11" t="s">
        <v>6621</v>
      </c>
      <c r="E3736" s="12" t="s">
        <v>6617</v>
      </c>
      <c r="F3736" s="13">
        <v>42783</v>
      </c>
      <c r="G3736" s="14">
        <v>-521.4</v>
      </c>
    </row>
    <row r="3737" spans="1:7" x14ac:dyDescent="0.25">
      <c r="A3737" s="1"/>
      <c r="B3737" s="10" t="s">
        <v>6497</v>
      </c>
      <c r="C3737" s="11"/>
      <c r="D3737" s="11" t="s">
        <v>6682</v>
      </c>
      <c r="E3737" s="12" t="s">
        <v>19910</v>
      </c>
      <c r="F3737" s="13">
        <v>42789</v>
      </c>
      <c r="G3737" s="14">
        <v>-12980</v>
      </c>
    </row>
    <row r="3738" spans="1:7" ht="25.5" x14ac:dyDescent="0.25">
      <c r="A3738" s="1"/>
      <c r="B3738" s="10" t="s">
        <v>4468</v>
      </c>
      <c r="C3738" s="11" t="s">
        <v>4469</v>
      </c>
      <c r="D3738" s="11" t="s">
        <v>6680</v>
      </c>
      <c r="E3738" s="12" t="s">
        <v>6681</v>
      </c>
      <c r="F3738" s="13">
        <v>42789</v>
      </c>
      <c r="G3738" s="14">
        <v>-251706</v>
      </c>
    </row>
    <row r="3739" spans="1:7" ht="25.5" x14ac:dyDescent="0.25">
      <c r="A3739" s="1"/>
      <c r="B3739" s="10" t="s">
        <v>6683</v>
      </c>
      <c r="C3739" s="11" t="s">
        <v>6684</v>
      </c>
      <c r="D3739" s="11" t="s">
        <v>6687</v>
      </c>
      <c r="E3739" s="12" t="s">
        <v>6686</v>
      </c>
      <c r="F3739" s="13">
        <v>42794</v>
      </c>
      <c r="G3739" s="14">
        <v>-1975613.81</v>
      </c>
    </row>
    <row r="3740" spans="1:7" ht="25.5" x14ac:dyDescent="0.25">
      <c r="A3740" s="1"/>
      <c r="B3740" s="10" t="s">
        <v>6683</v>
      </c>
      <c r="C3740" s="11" t="s">
        <v>6684</v>
      </c>
      <c r="D3740" s="11" t="s">
        <v>6685</v>
      </c>
      <c r="E3740" s="12" t="s">
        <v>6686</v>
      </c>
      <c r="F3740" s="13">
        <v>42794</v>
      </c>
      <c r="G3740" s="14">
        <v>-1287822.1299999999</v>
      </c>
    </row>
    <row r="3741" spans="1:7" ht="25.5" x14ac:dyDescent="0.25">
      <c r="A3741" s="1"/>
      <c r="B3741" s="10" t="s">
        <v>1128</v>
      </c>
      <c r="C3741" s="11" t="s">
        <v>1129</v>
      </c>
      <c r="D3741" s="11" t="s">
        <v>6688</v>
      </c>
      <c r="E3741" s="12" t="s">
        <v>6689</v>
      </c>
      <c r="F3741" s="13">
        <v>42794</v>
      </c>
      <c r="G3741" s="14">
        <v>-3763.5</v>
      </c>
    </row>
    <row r="3742" spans="1:7" x14ac:dyDescent="0.25">
      <c r="A3742" s="1"/>
      <c r="B3742" s="10" t="s">
        <v>6690</v>
      </c>
      <c r="C3742" s="11" t="s">
        <v>6691</v>
      </c>
      <c r="D3742" s="11" t="s">
        <v>6692</v>
      </c>
      <c r="E3742" s="12" t="s">
        <v>17766</v>
      </c>
      <c r="F3742" s="13">
        <v>42795</v>
      </c>
      <c r="G3742" s="14">
        <v>-489761.36</v>
      </c>
    </row>
    <row r="3743" spans="1:7" x14ac:dyDescent="0.25">
      <c r="A3743" s="1"/>
      <c r="B3743" s="10" t="s">
        <v>6693</v>
      </c>
      <c r="C3743" s="11"/>
      <c r="D3743" s="11" t="s">
        <v>6694</v>
      </c>
      <c r="E3743" s="12" t="s">
        <v>19338</v>
      </c>
      <c r="F3743" s="13">
        <v>42796</v>
      </c>
      <c r="G3743" s="14">
        <v>-1121925.21</v>
      </c>
    </row>
    <row r="3744" spans="1:7" x14ac:dyDescent="0.25">
      <c r="A3744" s="1"/>
      <c r="B3744" s="10" t="s">
        <v>6695</v>
      </c>
      <c r="C3744" s="11"/>
      <c r="D3744" s="11" t="s">
        <v>5961</v>
      </c>
      <c r="E3744" s="12" t="s">
        <v>6696</v>
      </c>
      <c r="F3744" s="13">
        <v>42797</v>
      </c>
      <c r="G3744" s="14">
        <v>-2083817.96</v>
      </c>
    </row>
    <row r="3745" spans="1:7" x14ac:dyDescent="0.25">
      <c r="A3745" s="1"/>
      <c r="B3745" s="10" t="s">
        <v>6697</v>
      </c>
      <c r="C3745" s="11"/>
      <c r="D3745" s="11" t="s">
        <v>6698</v>
      </c>
      <c r="E3745" s="12" t="s">
        <v>6699</v>
      </c>
      <c r="F3745" s="13">
        <v>42797</v>
      </c>
      <c r="G3745" s="14">
        <v>-366828.21</v>
      </c>
    </row>
    <row r="3746" spans="1:7" x14ac:dyDescent="0.25">
      <c r="A3746" s="1"/>
      <c r="B3746" s="10" t="s">
        <v>4193</v>
      </c>
      <c r="C3746" s="11" t="s">
        <v>4194</v>
      </c>
      <c r="D3746" s="11" t="s">
        <v>6700</v>
      </c>
      <c r="E3746" s="12" t="s">
        <v>17905</v>
      </c>
      <c r="F3746" s="13">
        <v>42802</v>
      </c>
      <c r="G3746" s="14">
        <v>-598239.72</v>
      </c>
    </row>
    <row r="3747" spans="1:7" x14ac:dyDescent="0.25">
      <c r="A3747" s="1"/>
      <c r="B3747" s="10" t="s">
        <v>6697</v>
      </c>
      <c r="C3747" s="11"/>
      <c r="D3747" s="11" t="s">
        <v>6702</v>
      </c>
      <c r="E3747" s="12" t="s">
        <v>6702</v>
      </c>
      <c r="F3747" s="13">
        <v>42803</v>
      </c>
      <c r="G3747" s="14">
        <v>-366828.21</v>
      </c>
    </row>
    <row r="3748" spans="1:7" ht="25.5" x14ac:dyDescent="0.25">
      <c r="A3748" s="1"/>
      <c r="B3748" s="15" t="s">
        <v>6703</v>
      </c>
      <c r="C3748" s="16"/>
      <c r="D3748" s="16" t="s">
        <v>6704</v>
      </c>
      <c r="E3748" s="18" t="s">
        <v>6705</v>
      </c>
      <c r="F3748" s="17">
        <v>42807</v>
      </c>
      <c r="G3748" s="14">
        <v>-22120.01</v>
      </c>
    </row>
    <row r="3749" spans="1:7" ht="25.5" x14ac:dyDescent="0.25">
      <c r="A3749" s="1"/>
      <c r="B3749" s="10" t="s">
        <v>5918</v>
      </c>
      <c r="C3749" s="11"/>
      <c r="D3749" s="11" t="s">
        <v>6706</v>
      </c>
      <c r="E3749" s="12" t="s">
        <v>6707</v>
      </c>
      <c r="F3749" s="13">
        <v>42809</v>
      </c>
      <c r="G3749" s="14">
        <v>-100890</v>
      </c>
    </row>
    <row r="3750" spans="1:7" x14ac:dyDescent="0.25">
      <c r="A3750" s="1"/>
      <c r="B3750" s="10" t="s">
        <v>6711</v>
      </c>
      <c r="C3750" s="11" t="s">
        <v>6712</v>
      </c>
      <c r="D3750" s="11" t="s">
        <v>6287</v>
      </c>
      <c r="E3750" s="12" t="s">
        <v>18275</v>
      </c>
      <c r="F3750" s="13">
        <v>42815</v>
      </c>
      <c r="G3750" s="14">
        <v>-140821.20000000001</v>
      </c>
    </row>
    <row r="3751" spans="1:7" x14ac:dyDescent="0.25">
      <c r="A3751" s="1"/>
      <c r="B3751" s="10" t="s">
        <v>6711</v>
      </c>
      <c r="C3751" s="11" t="s">
        <v>6712</v>
      </c>
      <c r="D3751" s="11" t="s">
        <v>6210</v>
      </c>
      <c r="E3751" s="12" t="s">
        <v>18276</v>
      </c>
      <c r="F3751" s="13">
        <v>42815</v>
      </c>
      <c r="G3751" s="14">
        <v>-123640.4</v>
      </c>
    </row>
    <row r="3752" spans="1:7" x14ac:dyDescent="0.25">
      <c r="A3752" s="1"/>
      <c r="B3752" s="10" t="s">
        <v>6711</v>
      </c>
      <c r="C3752" s="11" t="s">
        <v>6712</v>
      </c>
      <c r="D3752" s="11" t="s">
        <v>6715</v>
      </c>
      <c r="E3752" s="12" t="s">
        <v>18276</v>
      </c>
      <c r="F3752" s="13">
        <v>42815</v>
      </c>
      <c r="G3752" s="14">
        <v>-94671.4</v>
      </c>
    </row>
    <row r="3753" spans="1:7" x14ac:dyDescent="0.25">
      <c r="A3753" s="1"/>
      <c r="B3753" s="10" t="s">
        <v>6711</v>
      </c>
      <c r="C3753" s="11" t="s">
        <v>6712</v>
      </c>
      <c r="D3753" s="11" t="s">
        <v>6716</v>
      </c>
      <c r="E3753" s="12" t="s">
        <v>18276</v>
      </c>
      <c r="F3753" s="13">
        <v>42815</v>
      </c>
      <c r="G3753" s="14">
        <v>-90812.800000000003</v>
      </c>
    </row>
    <row r="3754" spans="1:7" x14ac:dyDescent="0.25">
      <c r="A3754" s="1"/>
      <c r="B3754" s="15" t="s">
        <v>6711</v>
      </c>
      <c r="C3754" s="16" t="s">
        <v>6712</v>
      </c>
      <c r="D3754" s="16" t="s">
        <v>6714</v>
      </c>
      <c r="E3754" s="18" t="s">
        <v>18276</v>
      </c>
      <c r="F3754" s="17">
        <v>42815</v>
      </c>
      <c r="G3754" s="14">
        <v>-87036.800000000003</v>
      </c>
    </row>
    <row r="3755" spans="1:7" x14ac:dyDescent="0.25">
      <c r="A3755" s="1"/>
      <c r="B3755" s="10" t="s">
        <v>6711</v>
      </c>
      <c r="C3755" s="11" t="s">
        <v>6712</v>
      </c>
      <c r="D3755" s="11" t="s">
        <v>4546</v>
      </c>
      <c r="E3755" s="12" t="s">
        <v>18276</v>
      </c>
      <c r="F3755" s="13">
        <v>42815</v>
      </c>
      <c r="G3755" s="14">
        <v>-81207.600000000006</v>
      </c>
    </row>
    <row r="3756" spans="1:7" x14ac:dyDescent="0.25">
      <c r="A3756" s="1"/>
      <c r="B3756" s="10" t="s">
        <v>6708</v>
      </c>
      <c r="C3756" s="11" t="s">
        <v>6709</v>
      </c>
      <c r="D3756" s="11" t="s">
        <v>4049</v>
      </c>
      <c r="E3756" s="12" t="s">
        <v>18165</v>
      </c>
      <c r="F3756" s="13">
        <v>42815</v>
      </c>
      <c r="G3756" s="14">
        <v>-55430.5</v>
      </c>
    </row>
    <row r="3757" spans="1:7" x14ac:dyDescent="0.25">
      <c r="A3757" s="1"/>
      <c r="B3757" s="15" t="s">
        <v>6708</v>
      </c>
      <c r="C3757" s="16" t="s">
        <v>6709</v>
      </c>
      <c r="D3757" s="16" t="s">
        <v>6710</v>
      </c>
      <c r="E3757" s="18" t="s">
        <v>18165</v>
      </c>
      <c r="F3757" s="17">
        <v>42815</v>
      </c>
      <c r="G3757" s="14">
        <v>-46480.2</v>
      </c>
    </row>
    <row r="3758" spans="1:7" x14ac:dyDescent="0.25">
      <c r="A3758" s="1"/>
      <c r="B3758" s="15" t="s">
        <v>6711</v>
      </c>
      <c r="C3758" s="16" t="s">
        <v>6712</v>
      </c>
      <c r="D3758" s="16" t="s">
        <v>3967</v>
      </c>
      <c r="E3758" s="18" t="s">
        <v>18276</v>
      </c>
      <c r="F3758" s="17">
        <v>42815</v>
      </c>
      <c r="G3758" s="14">
        <v>-42369.33</v>
      </c>
    </row>
    <row r="3759" spans="1:7" x14ac:dyDescent="0.25">
      <c r="A3759" s="1"/>
      <c r="B3759" s="10" t="s">
        <v>6711</v>
      </c>
      <c r="C3759" s="11" t="s">
        <v>6712</v>
      </c>
      <c r="D3759" s="11" t="s">
        <v>6713</v>
      </c>
      <c r="E3759" s="12" t="s">
        <v>18276</v>
      </c>
      <c r="F3759" s="13">
        <v>42815</v>
      </c>
      <c r="G3759" s="14">
        <v>-37428.33</v>
      </c>
    </row>
    <row r="3760" spans="1:7" x14ac:dyDescent="0.25">
      <c r="A3760" s="1"/>
      <c r="B3760" s="10" t="s">
        <v>6708</v>
      </c>
      <c r="C3760" s="11" t="s">
        <v>6709</v>
      </c>
      <c r="D3760" s="11" t="s">
        <v>5912</v>
      </c>
      <c r="E3760" s="12" t="s">
        <v>18165</v>
      </c>
      <c r="F3760" s="13">
        <v>42815</v>
      </c>
      <c r="G3760" s="14">
        <v>-33040</v>
      </c>
    </row>
    <row r="3761" spans="1:7" x14ac:dyDescent="0.25">
      <c r="A3761" s="1"/>
      <c r="B3761" s="10" t="s">
        <v>6708</v>
      </c>
      <c r="C3761" s="11" t="s">
        <v>6709</v>
      </c>
      <c r="D3761" s="11" t="s">
        <v>6450</v>
      </c>
      <c r="E3761" s="12" t="s">
        <v>18165</v>
      </c>
      <c r="F3761" s="13">
        <v>42815</v>
      </c>
      <c r="G3761" s="14">
        <v>-16514.099999999999</v>
      </c>
    </row>
    <row r="3762" spans="1:7" x14ac:dyDescent="0.25">
      <c r="A3762" s="1"/>
      <c r="B3762" s="15" t="s">
        <v>6708</v>
      </c>
      <c r="C3762" s="16" t="s">
        <v>6709</v>
      </c>
      <c r="D3762" s="16" t="s">
        <v>6188</v>
      </c>
      <c r="E3762" s="18" t="s">
        <v>18165</v>
      </c>
      <c r="F3762" s="17">
        <v>42815</v>
      </c>
      <c r="G3762" s="14">
        <v>-11092</v>
      </c>
    </row>
    <row r="3763" spans="1:7" ht="25.5" x14ac:dyDescent="0.25">
      <c r="A3763" s="1"/>
      <c r="B3763" s="10" t="s">
        <v>158</v>
      </c>
      <c r="C3763" s="11" t="s">
        <v>159</v>
      </c>
      <c r="D3763" s="11" t="s">
        <v>6717</v>
      </c>
      <c r="E3763" s="12" t="s">
        <v>6718</v>
      </c>
      <c r="F3763" s="13">
        <v>42818</v>
      </c>
      <c r="G3763" s="14">
        <v>-14.98</v>
      </c>
    </row>
    <row r="3764" spans="1:7" ht="25.5" x14ac:dyDescent="0.25">
      <c r="A3764" s="1"/>
      <c r="B3764" s="10" t="s">
        <v>6719</v>
      </c>
      <c r="C3764" s="11"/>
      <c r="D3764" s="11" t="s">
        <v>6720</v>
      </c>
      <c r="E3764" s="12" t="s">
        <v>6721</v>
      </c>
      <c r="F3764" s="13">
        <v>42822</v>
      </c>
      <c r="G3764" s="14">
        <v>-14525.88</v>
      </c>
    </row>
    <row r="3765" spans="1:7" ht="25.5" x14ac:dyDescent="0.25">
      <c r="A3765" s="1"/>
      <c r="B3765" s="10" t="s">
        <v>6726</v>
      </c>
      <c r="C3765" s="11"/>
      <c r="D3765" s="11" t="s">
        <v>6727</v>
      </c>
      <c r="E3765" s="12" t="s">
        <v>6728</v>
      </c>
      <c r="F3765" s="13">
        <v>42825</v>
      </c>
      <c r="G3765" s="14">
        <v>-35000</v>
      </c>
    </row>
    <row r="3766" spans="1:7" x14ac:dyDescent="0.25">
      <c r="A3766" s="1"/>
      <c r="B3766" s="15" t="s">
        <v>6722</v>
      </c>
      <c r="C3766" s="16" t="s">
        <v>6723</v>
      </c>
      <c r="D3766" s="16" t="s">
        <v>6724</v>
      </c>
      <c r="E3766" s="18" t="s">
        <v>17347</v>
      </c>
      <c r="F3766" s="17">
        <v>42825</v>
      </c>
      <c r="G3766" s="14">
        <v>-827760.32</v>
      </c>
    </row>
    <row r="3767" spans="1:7" ht="25.5" x14ac:dyDescent="0.25">
      <c r="A3767" s="1"/>
      <c r="B3767" s="10" t="s">
        <v>158</v>
      </c>
      <c r="C3767" s="11" t="s">
        <v>159</v>
      </c>
      <c r="D3767" s="11"/>
      <c r="E3767" s="12" t="s">
        <v>6725</v>
      </c>
      <c r="F3767" s="13">
        <v>42825</v>
      </c>
      <c r="G3767" s="14">
        <v>14.98</v>
      </c>
    </row>
    <row r="3768" spans="1:7" ht="25.5" x14ac:dyDescent="0.25">
      <c r="A3768" s="1"/>
      <c r="B3768" s="10" t="s">
        <v>6729</v>
      </c>
      <c r="C3768" s="11" t="s">
        <v>6730</v>
      </c>
      <c r="D3768" s="11" t="s">
        <v>6731</v>
      </c>
      <c r="E3768" s="12" t="s">
        <v>19148</v>
      </c>
      <c r="F3768" s="13">
        <v>42829</v>
      </c>
      <c r="G3768" s="14">
        <v>-62304</v>
      </c>
    </row>
    <row r="3769" spans="1:7" x14ac:dyDescent="0.25">
      <c r="A3769" s="1"/>
      <c r="B3769" s="10" t="s">
        <v>6729</v>
      </c>
      <c r="C3769" s="11" t="s">
        <v>6730</v>
      </c>
      <c r="D3769" s="11" t="s">
        <v>6732</v>
      </c>
      <c r="E3769" s="12" t="s">
        <v>19149</v>
      </c>
      <c r="F3769" s="13">
        <v>42829</v>
      </c>
      <c r="G3769" s="14">
        <v>62304</v>
      </c>
    </row>
    <row r="3770" spans="1:7" ht="25.5" x14ac:dyDescent="0.25">
      <c r="A3770" s="1"/>
      <c r="B3770" s="10" t="s">
        <v>6734</v>
      </c>
      <c r="C3770" s="11"/>
      <c r="D3770" s="11" t="s">
        <v>6735</v>
      </c>
      <c r="E3770" s="12" t="s">
        <v>6736</v>
      </c>
      <c r="F3770" s="13">
        <v>42836</v>
      </c>
      <c r="G3770" s="14">
        <v>-10000</v>
      </c>
    </row>
    <row r="3771" spans="1:7" ht="25.5" x14ac:dyDescent="0.25">
      <c r="A3771" s="1"/>
      <c r="B3771" s="10" t="s">
        <v>6737</v>
      </c>
      <c r="C3771" s="11"/>
      <c r="D3771" s="11" t="s">
        <v>6735</v>
      </c>
      <c r="E3771" s="12" t="s">
        <v>6736</v>
      </c>
      <c r="F3771" s="13">
        <v>42836</v>
      </c>
      <c r="G3771" s="14">
        <v>-10000</v>
      </c>
    </row>
    <row r="3772" spans="1:7" ht="25.5" x14ac:dyDescent="0.25">
      <c r="A3772" s="1"/>
      <c r="B3772" s="10" t="s">
        <v>6738</v>
      </c>
      <c r="C3772" s="11"/>
      <c r="D3772" s="11" t="s">
        <v>6735</v>
      </c>
      <c r="E3772" s="12" t="s">
        <v>6736</v>
      </c>
      <c r="F3772" s="13">
        <v>42836</v>
      </c>
      <c r="G3772" s="14">
        <v>-10000</v>
      </c>
    </row>
    <row r="3773" spans="1:7" x14ac:dyDescent="0.25">
      <c r="A3773" s="1"/>
      <c r="B3773" s="10" t="s">
        <v>2493</v>
      </c>
      <c r="C3773" s="11" t="s">
        <v>2494</v>
      </c>
      <c r="D3773" s="11" t="s">
        <v>6733</v>
      </c>
      <c r="E3773" s="12" t="s">
        <v>18068</v>
      </c>
      <c r="F3773" s="13">
        <v>42836</v>
      </c>
      <c r="G3773" s="14">
        <v>-53247.5</v>
      </c>
    </row>
    <row r="3774" spans="1:7" ht="25.5" x14ac:dyDescent="0.25">
      <c r="A3774" s="1"/>
      <c r="B3774" s="10" t="s">
        <v>632</v>
      </c>
      <c r="C3774" s="11"/>
      <c r="D3774" s="11" t="s">
        <v>6739</v>
      </c>
      <c r="E3774" s="12" t="s">
        <v>1238</v>
      </c>
      <c r="F3774" s="13">
        <v>42837</v>
      </c>
      <c r="G3774" s="14">
        <v>-536703.26</v>
      </c>
    </row>
    <row r="3775" spans="1:7" x14ac:dyDescent="0.25">
      <c r="A3775" s="1"/>
      <c r="B3775" s="10" t="s">
        <v>6740</v>
      </c>
      <c r="C3775" s="11" t="s">
        <v>6741</v>
      </c>
      <c r="D3775" s="16" t="s">
        <v>6742</v>
      </c>
      <c r="E3775" s="12" t="s">
        <v>17783</v>
      </c>
      <c r="F3775" s="13">
        <v>42843</v>
      </c>
      <c r="G3775" s="14">
        <v>-500800</v>
      </c>
    </row>
    <row r="3776" spans="1:7" x14ac:dyDescent="0.25">
      <c r="A3776" s="1"/>
      <c r="B3776" s="10" t="s">
        <v>6743</v>
      </c>
      <c r="C3776" s="11" t="s">
        <v>6744</v>
      </c>
      <c r="D3776" s="16" t="s">
        <v>5854</v>
      </c>
      <c r="E3776" s="12" t="s">
        <v>18096</v>
      </c>
      <c r="F3776" s="13">
        <v>42845</v>
      </c>
      <c r="G3776" s="14">
        <v>-3046248</v>
      </c>
    </row>
    <row r="3777" spans="1:7" x14ac:dyDescent="0.25">
      <c r="A3777" s="1"/>
      <c r="B3777" s="15" t="s">
        <v>815</v>
      </c>
      <c r="C3777" s="16" t="s">
        <v>816</v>
      </c>
      <c r="D3777" s="16"/>
      <c r="E3777" s="18" t="s">
        <v>6746</v>
      </c>
      <c r="F3777" s="17">
        <v>42850</v>
      </c>
      <c r="G3777" s="14">
        <v>-7423.84</v>
      </c>
    </row>
    <row r="3778" spans="1:7" x14ac:dyDescent="0.25">
      <c r="A3778" s="1"/>
      <c r="B3778" s="10" t="s">
        <v>815</v>
      </c>
      <c r="C3778" s="11" t="s">
        <v>816</v>
      </c>
      <c r="D3778" s="11"/>
      <c r="E3778" s="12" t="s">
        <v>6747</v>
      </c>
      <c r="F3778" s="13">
        <v>42850</v>
      </c>
      <c r="G3778" s="14">
        <v>-5502.75</v>
      </c>
    </row>
    <row r="3779" spans="1:7" ht="25.5" x14ac:dyDescent="0.25">
      <c r="A3779" s="1"/>
      <c r="B3779" s="10" t="s">
        <v>815</v>
      </c>
      <c r="C3779" s="11" t="s">
        <v>816</v>
      </c>
      <c r="D3779" s="11"/>
      <c r="E3779" s="12" t="s">
        <v>6745</v>
      </c>
      <c r="F3779" s="13">
        <v>42850</v>
      </c>
      <c r="G3779" s="14">
        <v>-4057.4</v>
      </c>
    </row>
    <row r="3780" spans="1:7" ht="25.5" x14ac:dyDescent="0.25">
      <c r="A3780" s="1"/>
      <c r="B3780" s="10" t="s">
        <v>6749</v>
      </c>
      <c r="C3780" s="11"/>
      <c r="D3780" s="11" t="s">
        <v>6750</v>
      </c>
      <c r="E3780" s="12" t="s">
        <v>6751</v>
      </c>
      <c r="F3780" s="13">
        <v>42853</v>
      </c>
      <c r="G3780" s="14">
        <v>-20000</v>
      </c>
    </row>
    <row r="3781" spans="1:7" ht="25.5" x14ac:dyDescent="0.25">
      <c r="A3781" s="1"/>
      <c r="B3781" s="10" t="s">
        <v>158</v>
      </c>
      <c r="C3781" s="11" t="s">
        <v>159</v>
      </c>
      <c r="D3781" s="11"/>
      <c r="E3781" s="12" t="s">
        <v>6748</v>
      </c>
      <c r="F3781" s="13">
        <v>42853</v>
      </c>
      <c r="G3781" s="14">
        <v>14.98</v>
      </c>
    </row>
    <row r="3782" spans="1:7" x14ac:dyDescent="0.25">
      <c r="A3782" s="1"/>
      <c r="B3782" s="10" t="s">
        <v>6754</v>
      </c>
      <c r="C3782" s="11" t="s">
        <v>6755</v>
      </c>
      <c r="D3782" s="11" t="s">
        <v>3854</v>
      </c>
      <c r="E3782" s="12" t="s">
        <v>18171</v>
      </c>
      <c r="F3782" s="13">
        <v>42858</v>
      </c>
      <c r="G3782" s="14">
        <v>-1835328.01</v>
      </c>
    </row>
    <row r="3783" spans="1:7" x14ac:dyDescent="0.25">
      <c r="A3783" s="1"/>
      <c r="B3783" s="10" t="s">
        <v>6743</v>
      </c>
      <c r="C3783" s="11" t="s">
        <v>6744</v>
      </c>
      <c r="D3783" s="11" t="s">
        <v>4452</v>
      </c>
      <c r="E3783" s="12" t="s">
        <v>18096</v>
      </c>
      <c r="F3783" s="13">
        <v>42859</v>
      </c>
      <c r="G3783" s="14">
        <v>-1418148</v>
      </c>
    </row>
    <row r="3784" spans="1:7" x14ac:dyDescent="0.25">
      <c r="A3784" s="1"/>
      <c r="B3784" s="10" t="s">
        <v>6756</v>
      </c>
      <c r="C3784" s="11" t="s">
        <v>6757</v>
      </c>
      <c r="D3784" s="11" t="s">
        <v>6758</v>
      </c>
      <c r="E3784" s="12" t="s">
        <v>20140</v>
      </c>
      <c r="F3784" s="13">
        <v>42859</v>
      </c>
      <c r="G3784" s="14">
        <v>-7092056.9500000002</v>
      </c>
    </row>
    <row r="3785" spans="1:7" x14ac:dyDescent="0.25">
      <c r="A3785" s="1"/>
      <c r="B3785" s="15" t="s">
        <v>6759</v>
      </c>
      <c r="C3785" s="16"/>
      <c r="D3785" s="16" t="s">
        <v>6760</v>
      </c>
      <c r="E3785" s="18" t="s">
        <v>6332</v>
      </c>
      <c r="F3785" s="17">
        <v>42860</v>
      </c>
      <c r="G3785" s="14">
        <v>-40800</v>
      </c>
    </row>
    <row r="3786" spans="1:7" ht="25.5" x14ac:dyDescent="0.25">
      <c r="A3786" s="1"/>
      <c r="B3786" s="10" t="s">
        <v>6761</v>
      </c>
      <c r="C3786" s="11" t="s">
        <v>6762</v>
      </c>
      <c r="D3786" s="11" t="s">
        <v>6763</v>
      </c>
      <c r="E3786" s="12" t="s">
        <v>6764</v>
      </c>
      <c r="F3786" s="13">
        <v>42860</v>
      </c>
      <c r="G3786" s="14">
        <v>-399432</v>
      </c>
    </row>
    <row r="3787" spans="1:7" ht="25.5" x14ac:dyDescent="0.25">
      <c r="A3787" s="1"/>
      <c r="B3787" s="10" t="s">
        <v>6765</v>
      </c>
      <c r="C3787" s="11"/>
      <c r="D3787" s="11" t="s">
        <v>6766</v>
      </c>
      <c r="E3787" s="12" t="s">
        <v>19367</v>
      </c>
      <c r="F3787" s="13">
        <v>42863</v>
      </c>
      <c r="G3787" s="14">
        <v>-884148</v>
      </c>
    </row>
    <row r="3788" spans="1:7" x14ac:dyDescent="0.25">
      <c r="A3788" s="1"/>
      <c r="B3788" s="15" t="s">
        <v>6767</v>
      </c>
      <c r="C3788" s="16" t="s">
        <v>6768</v>
      </c>
      <c r="D3788" s="16" t="s">
        <v>6771</v>
      </c>
      <c r="E3788" s="18" t="s">
        <v>16959</v>
      </c>
      <c r="F3788" s="17">
        <v>42874</v>
      </c>
      <c r="G3788" s="14">
        <v>-31624</v>
      </c>
    </row>
    <row r="3789" spans="1:7" x14ac:dyDescent="0.25">
      <c r="A3789" s="1"/>
      <c r="B3789" s="10" t="s">
        <v>6767</v>
      </c>
      <c r="C3789" s="11" t="s">
        <v>6768</v>
      </c>
      <c r="D3789" s="11" t="s">
        <v>6770</v>
      </c>
      <c r="E3789" s="12" t="s">
        <v>16959</v>
      </c>
      <c r="F3789" s="13">
        <v>42874</v>
      </c>
      <c r="G3789" s="14">
        <v>-28980.799999999999</v>
      </c>
    </row>
    <row r="3790" spans="1:7" x14ac:dyDescent="0.25">
      <c r="A3790" s="1"/>
      <c r="B3790" s="10" t="s">
        <v>6767</v>
      </c>
      <c r="C3790" s="11" t="s">
        <v>6768</v>
      </c>
      <c r="D3790" s="11" t="s">
        <v>6769</v>
      </c>
      <c r="E3790" s="12" t="s">
        <v>16959</v>
      </c>
      <c r="F3790" s="13">
        <v>42874</v>
      </c>
      <c r="G3790" s="14">
        <v>-11953.4</v>
      </c>
    </row>
    <row r="3791" spans="1:7" ht="25.5" x14ac:dyDescent="0.25">
      <c r="A3791" s="1"/>
      <c r="B3791" s="15" t="s">
        <v>815</v>
      </c>
      <c r="C3791" s="16" t="s">
        <v>816</v>
      </c>
      <c r="D3791" s="16"/>
      <c r="E3791" s="18" t="s">
        <v>6772</v>
      </c>
      <c r="F3791" s="17">
        <v>42879</v>
      </c>
      <c r="G3791" s="14">
        <v>-4722.18</v>
      </c>
    </row>
    <row r="3792" spans="1:7" ht="25.5" x14ac:dyDescent="0.25">
      <c r="A3792" s="1"/>
      <c r="B3792" s="10" t="s">
        <v>815</v>
      </c>
      <c r="C3792" s="11" t="s">
        <v>816</v>
      </c>
      <c r="D3792" s="11"/>
      <c r="E3792" s="12" t="s">
        <v>6773</v>
      </c>
      <c r="F3792" s="13">
        <v>42879</v>
      </c>
      <c r="G3792" s="14">
        <v>-4458.1099999999997</v>
      </c>
    </row>
    <row r="3793" spans="1:7" ht="25.5" x14ac:dyDescent="0.25">
      <c r="A3793" s="1"/>
      <c r="B3793" s="10" t="s">
        <v>987</v>
      </c>
      <c r="C3793" s="11" t="s">
        <v>988</v>
      </c>
      <c r="D3793" s="11" t="s">
        <v>6774</v>
      </c>
      <c r="E3793" s="12" t="s">
        <v>6775</v>
      </c>
      <c r="F3793" s="13">
        <v>42880</v>
      </c>
      <c r="G3793" s="14">
        <v>-3628148.97</v>
      </c>
    </row>
    <row r="3794" spans="1:7" ht="25.5" x14ac:dyDescent="0.25">
      <c r="A3794" s="1"/>
      <c r="B3794" s="10" t="s">
        <v>815</v>
      </c>
      <c r="C3794" s="11" t="s">
        <v>816</v>
      </c>
      <c r="D3794" s="11"/>
      <c r="E3794" s="12" t="s">
        <v>6776</v>
      </c>
      <c r="F3794" s="13">
        <v>42881</v>
      </c>
      <c r="G3794" s="14">
        <v>-334.4</v>
      </c>
    </row>
    <row r="3795" spans="1:7" ht="25.5" x14ac:dyDescent="0.25">
      <c r="A3795" s="1"/>
      <c r="B3795" s="10" t="s">
        <v>815</v>
      </c>
      <c r="C3795" s="11" t="s">
        <v>816</v>
      </c>
      <c r="D3795" s="11"/>
      <c r="E3795" s="12" t="s">
        <v>6777</v>
      </c>
      <c r="F3795" s="13">
        <v>42881</v>
      </c>
      <c r="G3795" s="14">
        <v>-315.7</v>
      </c>
    </row>
    <row r="3796" spans="1:7" ht="25.5" x14ac:dyDescent="0.25">
      <c r="A3796" s="1"/>
      <c r="B3796" s="10" t="s">
        <v>6784</v>
      </c>
      <c r="C3796" s="11"/>
      <c r="D3796" s="11"/>
      <c r="E3796" s="12" t="s">
        <v>6785</v>
      </c>
      <c r="F3796" s="13">
        <v>42886</v>
      </c>
      <c r="G3796" s="14">
        <v>-27869.73</v>
      </c>
    </row>
    <row r="3797" spans="1:7" ht="25.5" x14ac:dyDescent="0.25">
      <c r="A3797" s="1"/>
      <c r="B3797" s="15" t="s">
        <v>815</v>
      </c>
      <c r="C3797" s="16" t="s">
        <v>816</v>
      </c>
      <c r="D3797" s="16"/>
      <c r="E3797" s="12" t="s">
        <v>6780</v>
      </c>
      <c r="F3797" s="17">
        <v>42886</v>
      </c>
      <c r="G3797" s="14">
        <v>-12127.08</v>
      </c>
    </row>
    <row r="3798" spans="1:7" ht="25.5" x14ac:dyDescent="0.25">
      <c r="A3798" s="1"/>
      <c r="B3798" s="10" t="s">
        <v>815</v>
      </c>
      <c r="C3798" s="11" t="s">
        <v>816</v>
      </c>
      <c r="D3798" s="11"/>
      <c r="E3798" s="12" t="s">
        <v>6781</v>
      </c>
      <c r="F3798" s="13">
        <v>42886</v>
      </c>
      <c r="G3798" s="14">
        <v>-11448.92</v>
      </c>
    </row>
    <row r="3799" spans="1:7" ht="25.5" x14ac:dyDescent="0.25">
      <c r="A3799" s="1"/>
      <c r="B3799" s="15" t="s">
        <v>815</v>
      </c>
      <c r="C3799" s="16" t="s">
        <v>816</v>
      </c>
      <c r="D3799" s="16"/>
      <c r="E3799" s="18" t="s">
        <v>6778</v>
      </c>
      <c r="F3799" s="17">
        <v>42886</v>
      </c>
      <c r="G3799" s="14">
        <v>-2866.06</v>
      </c>
    </row>
    <row r="3800" spans="1:7" ht="25.5" x14ac:dyDescent="0.25">
      <c r="A3800" s="1"/>
      <c r="B3800" s="10" t="s">
        <v>815</v>
      </c>
      <c r="C3800" s="11" t="s">
        <v>816</v>
      </c>
      <c r="D3800" s="11"/>
      <c r="E3800" s="12" t="s">
        <v>6779</v>
      </c>
      <c r="F3800" s="13">
        <v>42886</v>
      </c>
      <c r="G3800" s="14">
        <v>-2705.79</v>
      </c>
    </row>
    <row r="3801" spans="1:7" ht="25.5" x14ac:dyDescent="0.25">
      <c r="A3801" s="1"/>
      <c r="B3801" s="15" t="s">
        <v>815</v>
      </c>
      <c r="C3801" s="16" t="s">
        <v>816</v>
      </c>
      <c r="D3801" s="16"/>
      <c r="E3801" s="18" t="s">
        <v>6783</v>
      </c>
      <c r="F3801" s="17">
        <v>42886</v>
      </c>
      <c r="G3801" s="14">
        <v>-902.88</v>
      </c>
    </row>
    <row r="3802" spans="1:7" ht="25.5" x14ac:dyDescent="0.25">
      <c r="A3802" s="1"/>
      <c r="B3802" s="15" t="s">
        <v>815</v>
      </c>
      <c r="C3802" s="16" t="s">
        <v>816</v>
      </c>
      <c r="D3802" s="16"/>
      <c r="E3802" s="18" t="s">
        <v>6782</v>
      </c>
      <c r="F3802" s="17">
        <v>42886</v>
      </c>
      <c r="G3802" s="14">
        <v>-852.39</v>
      </c>
    </row>
    <row r="3803" spans="1:7" ht="25.5" x14ac:dyDescent="0.25">
      <c r="A3803" s="1"/>
      <c r="B3803" s="15" t="s">
        <v>5536</v>
      </c>
      <c r="C3803" s="16"/>
      <c r="D3803" s="16" t="s">
        <v>6788</v>
      </c>
      <c r="E3803" s="18" t="s">
        <v>6789</v>
      </c>
      <c r="F3803" s="17">
        <v>42888</v>
      </c>
      <c r="G3803" s="14">
        <v>-19186.8</v>
      </c>
    </row>
    <row r="3804" spans="1:7" ht="25.5" x14ac:dyDescent="0.25">
      <c r="A3804" s="1"/>
      <c r="B3804" s="10" t="s">
        <v>815</v>
      </c>
      <c r="C3804" s="11" t="s">
        <v>816</v>
      </c>
      <c r="D3804" s="11"/>
      <c r="E3804" s="12" t="s">
        <v>6786</v>
      </c>
      <c r="F3804" s="13">
        <v>42888</v>
      </c>
      <c r="G3804" s="14">
        <v>-3192.85</v>
      </c>
    </row>
    <row r="3805" spans="1:7" ht="25.5" x14ac:dyDescent="0.25">
      <c r="A3805" s="1"/>
      <c r="B3805" s="10" t="s">
        <v>815</v>
      </c>
      <c r="C3805" s="11" t="s">
        <v>816</v>
      </c>
      <c r="D3805" s="11"/>
      <c r="E3805" s="12" t="s">
        <v>6787</v>
      </c>
      <c r="F3805" s="13">
        <v>42888</v>
      </c>
      <c r="G3805" s="14">
        <v>-3014.3</v>
      </c>
    </row>
    <row r="3806" spans="1:7" x14ac:dyDescent="0.25">
      <c r="A3806" s="1"/>
      <c r="B3806" s="10" t="s">
        <v>6790</v>
      </c>
      <c r="C3806" s="11"/>
      <c r="D3806" s="11" t="s">
        <v>6791</v>
      </c>
      <c r="E3806" s="12" t="s">
        <v>6792</v>
      </c>
      <c r="F3806" s="13">
        <v>42892</v>
      </c>
      <c r="G3806" s="14">
        <v>-57600</v>
      </c>
    </row>
    <row r="3807" spans="1:7" ht="25.5" x14ac:dyDescent="0.25">
      <c r="A3807" s="1"/>
      <c r="B3807" s="10" t="s">
        <v>4472</v>
      </c>
      <c r="C3807" s="11" t="s">
        <v>4473</v>
      </c>
      <c r="D3807" s="11" t="s">
        <v>5948</v>
      </c>
      <c r="E3807" s="12" t="s">
        <v>6793</v>
      </c>
      <c r="F3807" s="13">
        <v>42892</v>
      </c>
      <c r="G3807" s="14">
        <v>205131.07</v>
      </c>
    </row>
    <row r="3808" spans="1:7" ht="25.5" x14ac:dyDescent="0.25">
      <c r="A3808" s="1"/>
      <c r="B3808" s="10" t="s">
        <v>4472</v>
      </c>
      <c r="C3808" s="11" t="s">
        <v>4473</v>
      </c>
      <c r="D3808" s="11" t="s">
        <v>6794</v>
      </c>
      <c r="E3808" s="12" t="s">
        <v>6795</v>
      </c>
      <c r="F3808" s="13">
        <v>42892</v>
      </c>
      <c r="G3808" s="14">
        <v>205131.07</v>
      </c>
    </row>
    <row r="3809" spans="1:7" ht="25.5" x14ac:dyDescent="0.25">
      <c r="A3809" s="1"/>
      <c r="B3809" s="15" t="s">
        <v>4472</v>
      </c>
      <c r="C3809" s="16" t="s">
        <v>4473</v>
      </c>
      <c r="D3809" s="16" t="s">
        <v>6796</v>
      </c>
      <c r="E3809" s="12" t="s">
        <v>6797</v>
      </c>
      <c r="F3809" s="17">
        <v>42892</v>
      </c>
      <c r="G3809" s="14">
        <v>205131.07</v>
      </c>
    </row>
    <row r="3810" spans="1:7" ht="25.5" x14ac:dyDescent="0.25">
      <c r="A3810" s="1"/>
      <c r="B3810" s="15" t="s">
        <v>4472</v>
      </c>
      <c r="C3810" s="16" t="s">
        <v>4473</v>
      </c>
      <c r="D3810" s="16" t="s">
        <v>6798</v>
      </c>
      <c r="E3810" s="18" t="s">
        <v>6799</v>
      </c>
      <c r="F3810" s="17">
        <v>42892</v>
      </c>
      <c r="G3810" s="14">
        <v>205131.07</v>
      </c>
    </row>
    <row r="3811" spans="1:7" ht="25.5" x14ac:dyDescent="0.25">
      <c r="A3811" s="1"/>
      <c r="B3811" s="10" t="s">
        <v>4472</v>
      </c>
      <c r="C3811" s="11" t="s">
        <v>4473</v>
      </c>
      <c r="D3811" s="16" t="s">
        <v>6800</v>
      </c>
      <c r="E3811" s="12" t="s">
        <v>6801</v>
      </c>
      <c r="F3811" s="13">
        <v>42892</v>
      </c>
      <c r="G3811" s="14">
        <v>205131.07</v>
      </c>
    </row>
    <row r="3812" spans="1:7" ht="25.5" x14ac:dyDescent="0.25">
      <c r="A3812" s="1"/>
      <c r="B3812" s="10" t="s">
        <v>6804</v>
      </c>
      <c r="C3812" s="11" t="s">
        <v>6805</v>
      </c>
      <c r="D3812" s="11" t="s">
        <v>5854</v>
      </c>
      <c r="E3812" s="12" t="s">
        <v>6806</v>
      </c>
      <c r="F3812" s="13">
        <v>42898</v>
      </c>
      <c r="G3812" s="14">
        <v>-2585970</v>
      </c>
    </row>
    <row r="3813" spans="1:7" x14ac:dyDescent="0.25">
      <c r="A3813" s="1"/>
      <c r="B3813" s="10" t="s">
        <v>6807</v>
      </c>
      <c r="C3813" s="11"/>
      <c r="D3813" s="11" t="s">
        <v>6808</v>
      </c>
      <c r="E3813" s="12" t="s">
        <v>19658</v>
      </c>
      <c r="F3813" s="13">
        <v>42905</v>
      </c>
      <c r="G3813" s="14">
        <v>-395775.8</v>
      </c>
    </row>
    <row r="3814" spans="1:7" x14ac:dyDescent="0.25">
      <c r="A3814" s="1"/>
      <c r="B3814" s="15" t="s">
        <v>6809</v>
      </c>
      <c r="C3814" s="16" t="s">
        <v>6810</v>
      </c>
      <c r="D3814" s="16" t="s">
        <v>6811</v>
      </c>
      <c r="E3814" s="18" t="s">
        <v>6811</v>
      </c>
      <c r="F3814" s="17">
        <v>42908</v>
      </c>
      <c r="G3814" s="14">
        <v>1770022.42</v>
      </c>
    </row>
    <row r="3815" spans="1:7" ht="25.5" x14ac:dyDescent="0.25">
      <c r="A3815" s="1"/>
      <c r="B3815" s="15" t="s">
        <v>987</v>
      </c>
      <c r="C3815" s="16" t="s">
        <v>988</v>
      </c>
      <c r="D3815" s="16" t="s">
        <v>6813</v>
      </c>
      <c r="E3815" s="18" t="s">
        <v>6814</v>
      </c>
      <c r="F3815" s="17">
        <v>42908</v>
      </c>
      <c r="G3815" s="14">
        <v>-2246957</v>
      </c>
    </row>
    <row r="3816" spans="1:7" x14ac:dyDescent="0.25">
      <c r="A3816" s="1"/>
      <c r="B3816" s="10" t="s">
        <v>1218</v>
      </c>
      <c r="C3816" s="11" t="s">
        <v>1219</v>
      </c>
      <c r="D3816" s="11"/>
      <c r="E3816" s="12" t="s">
        <v>6812</v>
      </c>
      <c r="F3816" s="13">
        <v>42908</v>
      </c>
      <c r="G3816" s="14">
        <v>17400</v>
      </c>
    </row>
    <row r="3817" spans="1:7" ht="25.5" x14ac:dyDescent="0.25">
      <c r="A3817" s="1"/>
      <c r="B3817" s="10" t="s">
        <v>815</v>
      </c>
      <c r="C3817" s="11" t="s">
        <v>816</v>
      </c>
      <c r="D3817" s="11"/>
      <c r="E3817" s="12" t="s">
        <v>6815</v>
      </c>
      <c r="F3817" s="13">
        <v>42914</v>
      </c>
      <c r="G3817" s="14">
        <v>-10497.09</v>
      </c>
    </row>
    <row r="3818" spans="1:7" ht="25.5" x14ac:dyDescent="0.25">
      <c r="A3818" s="1"/>
      <c r="B3818" s="10" t="s">
        <v>815</v>
      </c>
      <c r="C3818" s="11" t="s">
        <v>816</v>
      </c>
      <c r="D3818" s="11"/>
      <c r="E3818" s="12" t="s">
        <v>6816</v>
      </c>
      <c r="F3818" s="13">
        <v>42914</v>
      </c>
      <c r="G3818" s="14">
        <v>-9910.09</v>
      </c>
    </row>
    <row r="3819" spans="1:7" x14ac:dyDescent="0.25">
      <c r="A3819" s="1"/>
      <c r="B3819" s="10" t="s">
        <v>6143</v>
      </c>
      <c r="C3819" s="11" t="s">
        <v>6144</v>
      </c>
      <c r="D3819" s="11" t="s">
        <v>6817</v>
      </c>
      <c r="E3819" s="12" t="s">
        <v>20191</v>
      </c>
      <c r="F3819" s="13">
        <v>42915</v>
      </c>
      <c r="G3819" s="14">
        <v>1499512.07</v>
      </c>
    </row>
    <row r="3820" spans="1:7" ht="25.5" x14ac:dyDescent="0.25">
      <c r="A3820" s="1"/>
      <c r="B3820" s="10" t="s">
        <v>194</v>
      </c>
      <c r="C3820" s="11" t="s">
        <v>195</v>
      </c>
      <c r="D3820" s="11" t="s">
        <v>6818</v>
      </c>
      <c r="E3820" s="12" t="s">
        <v>6819</v>
      </c>
      <c r="F3820" s="13">
        <v>42917</v>
      </c>
      <c r="G3820" s="14">
        <v>-51900</v>
      </c>
    </row>
    <row r="3821" spans="1:7" x14ac:dyDescent="0.25">
      <c r="A3821" s="1"/>
      <c r="B3821" s="10" t="s">
        <v>6820</v>
      </c>
      <c r="C3821" s="11"/>
      <c r="D3821" s="11" t="s">
        <v>3879</v>
      </c>
      <c r="E3821" s="12" t="s">
        <v>16427</v>
      </c>
      <c r="F3821" s="13">
        <v>42918</v>
      </c>
      <c r="G3821" s="14">
        <v>-97350</v>
      </c>
    </row>
    <row r="3822" spans="1:7" x14ac:dyDescent="0.25">
      <c r="A3822" s="1"/>
      <c r="B3822" s="10" t="s">
        <v>6821</v>
      </c>
      <c r="C3822" s="11" t="s">
        <v>6822</v>
      </c>
      <c r="D3822" s="11" t="s">
        <v>6823</v>
      </c>
      <c r="E3822" s="12" t="s">
        <v>17314</v>
      </c>
      <c r="F3822" s="13">
        <v>42919</v>
      </c>
      <c r="G3822" s="14">
        <v>-48073.2</v>
      </c>
    </row>
    <row r="3823" spans="1:7" x14ac:dyDescent="0.25">
      <c r="A3823" s="1"/>
      <c r="B3823" s="10" t="s">
        <v>6824</v>
      </c>
      <c r="C3823" s="11"/>
      <c r="D3823" s="11" t="s">
        <v>5650</v>
      </c>
      <c r="E3823" s="12" t="s">
        <v>6332</v>
      </c>
      <c r="F3823" s="13">
        <v>42920</v>
      </c>
      <c r="G3823" s="14">
        <v>-63484</v>
      </c>
    </row>
    <row r="3824" spans="1:7" ht="25.5" x14ac:dyDescent="0.25">
      <c r="A3824" s="1"/>
      <c r="B3824" s="15" t="s">
        <v>6825</v>
      </c>
      <c r="C3824" s="16" t="s">
        <v>6826</v>
      </c>
      <c r="D3824" s="16" t="s">
        <v>6827</v>
      </c>
      <c r="E3824" s="18" t="s">
        <v>20251</v>
      </c>
      <c r="F3824" s="17">
        <v>42921</v>
      </c>
      <c r="G3824" s="14">
        <v>-603055.73</v>
      </c>
    </row>
    <row r="3825" spans="1:7" ht="25.5" x14ac:dyDescent="0.25">
      <c r="A3825" s="1"/>
      <c r="B3825" s="15" t="s">
        <v>815</v>
      </c>
      <c r="C3825" s="16" t="s">
        <v>816</v>
      </c>
      <c r="D3825" s="16"/>
      <c r="E3825" s="18" t="s">
        <v>6828</v>
      </c>
      <c r="F3825" s="17">
        <v>42922</v>
      </c>
      <c r="G3825" s="14">
        <v>-3234.98</v>
      </c>
    </row>
    <row r="3826" spans="1:7" ht="25.5" x14ac:dyDescent="0.25">
      <c r="A3826" s="1"/>
      <c r="B3826" s="10" t="s">
        <v>815</v>
      </c>
      <c r="C3826" s="11" t="s">
        <v>816</v>
      </c>
      <c r="D3826" s="11"/>
      <c r="E3826" s="12" t="s">
        <v>6829</v>
      </c>
      <c r="F3826" s="13">
        <v>42922</v>
      </c>
      <c r="G3826" s="14">
        <v>-3054.08</v>
      </c>
    </row>
    <row r="3827" spans="1:7" x14ac:dyDescent="0.25">
      <c r="A3827" s="1"/>
      <c r="B3827" s="10" t="s">
        <v>6832</v>
      </c>
      <c r="C3827" s="11"/>
      <c r="D3827" s="11"/>
      <c r="E3827" s="12" t="s">
        <v>6833</v>
      </c>
      <c r="F3827" s="13">
        <v>42928</v>
      </c>
      <c r="G3827" s="14">
        <v>-65689.350000000006</v>
      </c>
    </row>
    <row r="3828" spans="1:7" ht="25.5" x14ac:dyDescent="0.25">
      <c r="A3828" s="1"/>
      <c r="B3828" s="10" t="s">
        <v>815</v>
      </c>
      <c r="C3828" s="11" t="s">
        <v>816</v>
      </c>
      <c r="D3828" s="11"/>
      <c r="E3828" s="12" t="s">
        <v>6830</v>
      </c>
      <c r="F3828" s="13">
        <v>42928</v>
      </c>
      <c r="G3828" s="14">
        <v>-2125.62</v>
      </c>
    </row>
    <row r="3829" spans="1:7" ht="25.5" x14ac:dyDescent="0.25">
      <c r="A3829" s="1"/>
      <c r="B3829" s="10" t="s">
        <v>815</v>
      </c>
      <c r="C3829" s="11" t="s">
        <v>816</v>
      </c>
      <c r="D3829" s="11"/>
      <c r="E3829" s="12" t="s">
        <v>6831</v>
      </c>
      <c r="F3829" s="13">
        <v>42928</v>
      </c>
      <c r="G3829" s="14">
        <v>-2006.75</v>
      </c>
    </row>
    <row r="3830" spans="1:7" x14ac:dyDescent="0.25">
      <c r="A3830" s="1"/>
      <c r="B3830" s="10" t="s">
        <v>6837</v>
      </c>
      <c r="C3830" s="11"/>
      <c r="D3830" s="11" t="s">
        <v>6838</v>
      </c>
      <c r="E3830" s="12" t="s">
        <v>19759</v>
      </c>
      <c r="F3830" s="13">
        <v>42935</v>
      </c>
      <c r="G3830" s="14">
        <v>-7528294.4000000004</v>
      </c>
    </row>
    <row r="3831" spans="1:7" x14ac:dyDescent="0.25">
      <c r="A3831" s="1"/>
      <c r="B3831" s="10" t="s">
        <v>6837</v>
      </c>
      <c r="C3831" s="11"/>
      <c r="D3831" s="11" t="s">
        <v>6839</v>
      </c>
      <c r="E3831" s="12" t="s">
        <v>19759</v>
      </c>
      <c r="F3831" s="13">
        <v>42935</v>
      </c>
      <c r="G3831" s="14">
        <v>7528294.4000000004</v>
      </c>
    </row>
    <row r="3832" spans="1:7" ht="25.5" x14ac:dyDescent="0.25">
      <c r="A3832" s="1"/>
      <c r="B3832" s="15" t="s">
        <v>6834</v>
      </c>
      <c r="C3832" s="16" t="s">
        <v>6835</v>
      </c>
      <c r="D3832" s="16" t="s">
        <v>6836</v>
      </c>
      <c r="E3832" s="18" t="s">
        <v>17204</v>
      </c>
      <c r="F3832" s="17">
        <v>42935</v>
      </c>
      <c r="G3832" s="14">
        <v>-590590</v>
      </c>
    </row>
    <row r="3833" spans="1:7" ht="25.5" x14ac:dyDescent="0.25">
      <c r="A3833" s="1"/>
      <c r="B3833" s="10" t="s">
        <v>6824</v>
      </c>
      <c r="C3833" s="11"/>
      <c r="D3833" s="11" t="s">
        <v>6843</v>
      </c>
      <c r="E3833" s="12" t="s">
        <v>6844</v>
      </c>
      <c r="F3833" s="13">
        <v>42937</v>
      </c>
      <c r="G3833" s="14">
        <v>-63484</v>
      </c>
    </row>
    <row r="3834" spans="1:7" ht="25.5" x14ac:dyDescent="0.25">
      <c r="A3834" s="1"/>
      <c r="B3834" s="10" t="s">
        <v>6840</v>
      </c>
      <c r="C3834" s="11"/>
      <c r="D3834" s="11" t="s">
        <v>6841</v>
      </c>
      <c r="E3834" s="12" t="s">
        <v>6842</v>
      </c>
      <c r="F3834" s="13">
        <v>42937</v>
      </c>
      <c r="G3834" s="14">
        <v>-10620</v>
      </c>
    </row>
    <row r="3835" spans="1:7" ht="25.5" x14ac:dyDescent="0.25">
      <c r="A3835" s="1"/>
      <c r="B3835" s="15" t="s">
        <v>6845</v>
      </c>
      <c r="C3835" s="16"/>
      <c r="D3835" s="16" t="s">
        <v>6846</v>
      </c>
      <c r="E3835" s="18" t="s">
        <v>6847</v>
      </c>
      <c r="F3835" s="17">
        <v>42940</v>
      </c>
      <c r="G3835" s="14">
        <v>-8972.33</v>
      </c>
    </row>
    <row r="3836" spans="1:7" ht="25.5" x14ac:dyDescent="0.25">
      <c r="A3836" s="1"/>
      <c r="B3836" s="10" t="s">
        <v>6848</v>
      </c>
      <c r="C3836" s="11"/>
      <c r="D3836" s="11" t="s">
        <v>6849</v>
      </c>
      <c r="E3836" s="12" t="s">
        <v>6850</v>
      </c>
      <c r="F3836" s="13">
        <v>42941</v>
      </c>
      <c r="G3836" s="14">
        <v>-33133.22</v>
      </c>
    </row>
    <row r="3837" spans="1:7" x14ac:dyDescent="0.25">
      <c r="A3837" s="1"/>
      <c r="B3837" s="10" t="s">
        <v>6851</v>
      </c>
      <c r="C3837" s="11"/>
      <c r="D3837" s="11" t="s">
        <v>6852</v>
      </c>
      <c r="E3837" s="12" t="s">
        <v>19486</v>
      </c>
      <c r="F3837" s="13">
        <v>42941</v>
      </c>
      <c r="G3837" s="14">
        <v>-221770</v>
      </c>
    </row>
    <row r="3838" spans="1:7" x14ac:dyDescent="0.25">
      <c r="A3838" s="1"/>
      <c r="B3838" s="10" t="s">
        <v>6860</v>
      </c>
      <c r="C3838" s="11"/>
      <c r="D3838" s="11" t="s">
        <v>6861</v>
      </c>
      <c r="E3838" s="12" t="s">
        <v>19724</v>
      </c>
      <c r="F3838" s="13">
        <v>42943</v>
      </c>
      <c r="G3838" s="14">
        <v>-3528785.67</v>
      </c>
    </row>
    <row r="3839" spans="1:7" x14ac:dyDescent="0.25">
      <c r="A3839" s="1"/>
      <c r="B3839" s="10" t="s">
        <v>6853</v>
      </c>
      <c r="C3839" s="11"/>
      <c r="D3839" s="11" t="s">
        <v>6859</v>
      </c>
      <c r="E3839" s="12" t="s">
        <v>19633</v>
      </c>
      <c r="F3839" s="13">
        <v>42943</v>
      </c>
      <c r="G3839" s="14">
        <v>-35400</v>
      </c>
    </row>
    <row r="3840" spans="1:7" x14ac:dyDescent="0.25">
      <c r="A3840" s="1"/>
      <c r="B3840" s="15" t="s">
        <v>6853</v>
      </c>
      <c r="C3840" s="16"/>
      <c r="D3840" s="16" t="s">
        <v>6854</v>
      </c>
      <c r="E3840" s="18" t="s">
        <v>19628</v>
      </c>
      <c r="F3840" s="17">
        <v>42943</v>
      </c>
      <c r="G3840" s="14">
        <v>-11800</v>
      </c>
    </row>
    <row r="3841" spans="1:7" x14ac:dyDescent="0.25">
      <c r="A3841" s="1"/>
      <c r="B3841" s="10" t="s">
        <v>6853</v>
      </c>
      <c r="C3841" s="11"/>
      <c r="D3841" s="11" t="s">
        <v>6855</v>
      </c>
      <c r="E3841" s="12" t="s">
        <v>19629</v>
      </c>
      <c r="F3841" s="13">
        <v>42943</v>
      </c>
      <c r="G3841" s="14">
        <v>-11800</v>
      </c>
    </row>
    <row r="3842" spans="1:7" x14ac:dyDescent="0.25">
      <c r="A3842" s="1"/>
      <c r="B3842" s="10" t="s">
        <v>6853</v>
      </c>
      <c r="C3842" s="11"/>
      <c r="D3842" s="11" t="s">
        <v>6856</v>
      </c>
      <c r="E3842" s="12" t="s">
        <v>19630</v>
      </c>
      <c r="F3842" s="13">
        <v>42943</v>
      </c>
      <c r="G3842" s="14">
        <v>-11800</v>
      </c>
    </row>
    <row r="3843" spans="1:7" x14ac:dyDescent="0.25">
      <c r="A3843" s="1"/>
      <c r="B3843" s="10" t="s">
        <v>6853</v>
      </c>
      <c r="C3843" s="11"/>
      <c r="D3843" s="11" t="s">
        <v>6857</v>
      </c>
      <c r="E3843" s="12" t="s">
        <v>19631</v>
      </c>
      <c r="F3843" s="13">
        <v>42943</v>
      </c>
      <c r="G3843" s="14">
        <v>-11800</v>
      </c>
    </row>
    <row r="3844" spans="1:7" x14ac:dyDescent="0.25">
      <c r="A3844" s="1"/>
      <c r="B3844" s="10" t="s">
        <v>6853</v>
      </c>
      <c r="C3844" s="11"/>
      <c r="D3844" s="11" t="s">
        <v>6858</v>
      </c>
      <c r="E3844" s="12" t="s">
        <v>19632</v>
      </c>
      <c r="F3844" s="13">
        <v>42943</v>
      </c>
      <c r="G3844" s="14">
        <v>-11800</v>
      </c>
    </row>
    <row r="3845" spans="1:7" x14ac:dyDescent="0.25">
      <c r="A3845" s="1"/>
      <c r="B3845" s="15" t="s">
        <v>6862</v>
      </c>
      <c r="C3845" s="16" t="s">
        <v>6863</v>
      </c>
      <c r="D3845" s="16" t="s">
        <v>6864</v>
      </c>
      <c r="E3845" s="18" t="s">
        <v>19631</v>
      </c>
      <c r="F3845" s="17">
        <v>42947</v>
      </c>
      <c r="G3845" s="14">
        <v>-59000</v>
      </c>
    </row>
    <row r="3846" spans="1:7" x14ac:dyDescent="0.25">
      <c r="A3846" s="1"/>
      <c r="B3846" s="10" t="s">
        <v>6865</v>
      </c>
      <c r="C3846" s="11"/>
      <c r="D3846" s="11" t="s">
        <v>6866</v>
      </c>
      <c r="E3846" s="12" t="s">
        <v>19528</v>
      </c>
      <c r="F3846" s="13">
        <v>42951</v>
      </c>
      <c r="G3846" s="14">
        <v>-1400000</v>
      </c>
    </row>
    <row r="3847" spans="1:7" ht="25.5" x14ac:dyDescent="0.25">
      <c r="A3847" s="1"/>
      <c r="B3847" s="10" t="s">
        <v>6872</v>
      </c>
      <c r="C3847" s="11"/>
      <c r="D3847" s="16" t="s">
        <v>6873</v>
      </c>
      <c r="E3847" s="12" t="s">
        <v>6874</v>
      </c>
      <c r="F3847" s="13">
        <v>42955</v>
      </c>
      <c r="G3847" s="14">
        <v>-80000</v>
      </c>
    </row>
    <row r="3848" spans="1:7" x14ac:dyDescent="0.25">
      <c r="A3848" s="1"/>
      <c r="B3848" s="10" t="s">
        <v>6867</v>
      </c>
      <c r="C3848" s="11" t="s">
        <v>6868</v>
      </c>
      <c r="D3848" s="11" t="s">
        <v>2896</v>
      </c>
      <c r="E3848" s="12" t="s">
        <v>17026</v>
      </c>
      <c r="F3848" s="13">
        <v>42955</v>
      </c>
      <c r="G3848" s="14">
        <v>-961253.49</v>
      </c>
    </row>
    <row r="3849" spans="1:7" ht="25.5" x14ac:dyDescent="0.25">
      <c r="A3849" s="1"/>
      <c r="B3849" s="10" t="s">
        <v>6767</v>
      </c>
      <c r="C3849" s="11" t="s">
        <v>6768</v>
      </c>
      <c r="D3849" s="11" t="s">
        <v>6871</v>
      </c>
      <c r="E3849" s="12" t="s">
        <v>18070</v>
      </c>
      <c r="F3849" s="13">
        <v>42955</v>
      </c>
      <c r="G3849" s="14">
        <v>-111215</v>
      </c>
    </row>
    <row r="3850" spans="1:7" x14ac:dyDescent="0.25">
      <c r="A3850" s="1"/>
      <c r="B3850" s="10" t="s">
        <v>6767</v>
      </c>
      <c r="C3850" s="11" t="s">
        <v>6768</v>
      </c>
      <c r="D3850" s="11" t="s">
        <v>6869</v>
      </c>
      <c r="E3850" s="12" t="s">
        <v>18069</v>
      </c>
      <c r="F3850" s="13">
        <v>42955</v>
      </c>
      <c r="G3850" s="14">
        <v>-21452.400000000001</v>
      </c>
    </row>
    <row r="3851" spans="1:7" x14ac:dyDescent="0.25">
      <c r="A3851" s="1"/>
      <c r="B3851" s="10" t="s">
        <v>6767</v>
      </c>
      <c r="C3851" s="11" t="s">
        <v>6768</v>
      </c>
      <c r="D3851" s="11" t="s">
        <v>6870</v>
      </c>
      <c r="E3851" s="12" t="s">
        <v>18069</v>
      </c>
      <c r="F3851" s="13">
        <v>42955</v>
      </c>
      <c r="G3851" s="14">
        <v>-8944.4</v>
      </c>
    </row>
    <row r="3852" spans="1:7" ht="25.5" x14ac:dyDescent="0.25">
      <c r="A3852" s="1"/>
      <c r="B3852" s="10" t="s">
        <v>4196</v>
      </c>
      <c r="C3852" s="11" t="s">
        <v>4197</v>
      </c>
      <c r="D3852" s="16" t="s">
        <v>6878</v>
      </c>
      <c r="E3852" s="12" t="s">
        <v>17992</v>
      </c>
      <c r="F3852" s="13">
        <v>42957</v>
      </c>
      <c r="G3852" s="14">
        <v>-884766.81</v>
      </c>
    </row>
    <row r="3853" spans="1:7" x14ac:dyDescent="0.25">
      <c r="A3853" s="1"/>
      <c r="B3853" s="15" t="s">
        <v>6875</v>
      </c>
      <c r="C3853" s="16" t="s">
        <v>6876</v>
      </c>
      <c r="D3853" s="16" t="s">
        <v>6877</v>
      </c>
      <c r="E3853" s="12" t="s">
        <v>17794</v>
      </c>
      <c r="F3853" s="17">
        <v>42957</v>
      </c>
      <c r="G3853" s="14">
        <v>-282471.63</v>
      </c>
    </row>
    <row r="3854" spans="1:7" ht="25.5" x14ac:dyDescent="0.25">
      <c r="A3854" s="1"/>
      <c r="B3854" s="15" t="s">
        <v>6767</v>
      </c>
      <c r="C3854" s="16" t="s">
        <v>6768</v>
      </c>
      <c r="D3854" s="16" t="s">
        <v>6879</v>
      </c>
      <c r="E3854" s="18" t="s">
        <v>18070</v>
      </c>
      <c r="F3854" s="17">
        <v>42957</v>
      </c>
      <c r="G3854" s="14">
        <v>-7469.4</v>
      </c>
    </row>
    <row r="3855" spans="1:7" x14ac:dyDescent="0.25">
      <c r="A3855" s="1"/>
      <c r="B3855" s="10" t="s">
        <v>6880</v>
      </c>
      <c r="C3855" s="11" t="s">
        <v>6881</v>
      </c>
      <c r="D3855" s="11" t="s">
        <v>6882</v>
      </c>
      <c r="E3855" s="12" t="s">
        <v>17985</v>
      </c>
      <c r="F3855" s="13">
        <v>42958</v>
      </c>
      <c r="G3855" s="14">
        <v>-202032</v>
      </c>
    </row>
    <row r="3856" spans="1:7" x14ac:dyDescent="0.25">
      <c r="A3856" s="1"/>
      <c r="B3856" s="10" t="s">
        <v>6880</v>
      </c>
      <c r="C3856" s="11" t="s">
        <v>6881</v>
      </c>
      <c r="D3856" s="11" t="s">
        <v>6882</v>
      </c>
      <c r="E3856" s="12" t="s">
        <v>6882</v>
      </c>
      <c r="F3856" s="13">
        <v>42958</v>
      </c>
      <c r="G3856" s="14">
        <v>264886.40000000002</v>
      </c>
    </row>
    <row r="3857" spans="1:7" ht="89.25" x14ac:dyDescent="0.25">
      <c r="A3857" s="1"/>
      <c r="B3857" s="10" t="s">
        <v>6883</v>
      </c>
      <c r="C3857" s="11"/>
      <c r="D3857" s="11"/>
      <c r="E3857" s="12" t="s">
        <v>6884</v>
      </c>
      <c r="F3857" s="13">
        <v>42961</v>
      </c>
      <c r="G3857" s="14">
        <v>142500</v>
      </c>
    </row>
    <row r="3858" spans="1:7" ht="25.5" x14ac:dyDescent="0.25">
      <c r="A3858" s="1"/>
      <c r="B3858" s="15" t="s">
        <v>18954</v>
      </c>
      <c r="C3858" s="16"/>
      <c r="D3858" s="16" t="s">
        <v>18956</v>
      </c>
      <c r="E3858" s="18" t="s">
        <v>18957</v>
      </c>
      <c r="F3858" s="17">
        <v>42962</v>
      </c>
      <c r="G3858" s="14">
        <v>-869660</v>
      </c>
    </row>
    <row r="3859" spans="1:7" ht="25.5" x14ac:dyDescent="0.25">
      <c r="A3859" s="1"/>
      <c r="B3859" s="10" t="s">
        <v>6885</v>
      </c>
      <c r="C3859" s="11" t="s">
        <v>6886</v>
      </c>
      <c r="D3859" s="11" t="s">
        <v>6887</v>
      </c>
      <c r="E3859" s="12" t="s">
        <v>20188</v>
      </c>
      <c r="F3859" s="13">
        <v>42970</v>
      </c>
      <c r="G3859" s="14">
        <v>-792886.34</v>
      </c>
    </row>
    <row r="3860" spans="1:7" x14ac:dyDescent="0.25">
      <c r="A3860" s="1"/>
      <c r="B3860" s="15" t="s">
        <v>6862</v>
      </c>
      <c r="C3860" s="16" t="s">
        <v>6863</v>
      </c>
      <c r="D3860" s="16" t="s">
        <v>6888</v>
      </c>
      <c r="E3860" s="18" t="s">
        <v>19632</v>
      </c>
      <c r="F3860" s="17">
        <v>42972</v>
      </c>
      <c r="G3860" s="14">
        <v>-59000</v>
      </c>
    </row>
    <row r="3861" spans="1:7" x14ac:dyDescent="0.25">
      <c r="A3861" s="1"/>
      <c r="B3861" s="10" t="s">
        <v>6885</v>
      </c>
      <c r="C3861" s="11" t="s">
        <v>6886</v>
      </c>
      <c r="D3861" s="11" t="s">
        <v>4151</v>
      </c>
      <c r="E3861" s="12" t="s">
        <v>20189</v>
      </c>
      <c r="F3861" s="13">
        <v>42976</v>
      </c>
      <c r="G3861" s="14">
        <v>-622924.14</v>
      </c>
    </row>
    <row r="3862" spans="1:7" x14ac:dyDescent="0.25">
      <c r="A3862" s="1"/>
      <c r="B3862" s="10" t="s">
        <v>6889</v>
      </c>
      <c r="C3862" s="11" t="s">
        <v>6890</v>
      </c>
      <c r="D3862" s="11" t="s">
        <v>5962</v>
      </c>
      <c r="E3862" s="12" t="s">
        <v>18475</v>
      </c>
      <c r="F3862" s="13">
        <v>42977</v>
      </c>
      <c r="G3862" s="14">
        <v>-645000.53</v>
      </c>
    </row>
    <row r="3863" spans="1:7" x14ac:dyDescent="0.25">
      <c r="A3863" s="1"/>
      <c r="B3863" s="10" t="s">
        <v>4514</v>
      </c>
      <c r="C3863" s="11" t="s">
        <v>4515</v>
      </c>
      <c r="D3863" s="11" t="s">
        <v>6891</v>
      </c>
      <c r="E3863" s="12" t="s">
        <v>16959</v>
      </c>
      <c r="F3863" s="13">
        <v>42982</v>
      </c>
      <c r="G3863" s="14">
        <v>-153683.20000000001</v>
      </c>
    </row>
    <row r="3864" spans="1:7" x14ac:dyDescent="0.25">
      <c r="A3864" s="1"/>
      <c r="B3864" s="15" t="s">
        <v>4514</v>
      </c>
      <c r="C3864" s="16" t="s">
        <v>4515</v>
      </c>
      <c r="D3864" s="16" t="s">
        <v>6286</v>
      </c>
      <c r="E3864" s="18" t="s">
        <v>16959</v>
      </c>
      <c r="F3864" s="17">
        <v>42982</v>
      </c>
      <c r="G3864" s="14">
        <v>-125717.2</v>
      </c>
    </row>
    <row r="3865" spans="1:7" x14ac:dyDescent="0.25">
      <c r="A3865" s="1"/>
      <c r="B3865" s="15" t="s">
        <v>4514</v>
      </c>
      <c r="C3865" s="16" t="s">
        <v>4515</v>
      </c>
      <c r="D3865" s="16" t="s">
        <v>6892</v>
      </c>
      <c r="E3865" s="18" t="s">
        <v>16959</v>
      </c>
      <c r="F3865" s="17">
        <v>42982</v>
      </c>
      <c r="G3865" s="14">
        <v>-95155.199999999997</v>
      </c>
    </row>
    <row r="3866" spans="1:7" ht="51" x14ac:dyDescent="0.25">
      <c r="A3866" s="1"/>
      <c r="B3866" s="10" t="s">
        <v>6767</v>
      </c>
      <c r="C3866" s="11" t="s">
        <v>6768</v>
      </c>
      <c r="D3866" s="11"/>
      <c r="E3866" s="12" t="s">
        <v>6893</v>
      </c>
      <c r="F3866" s="13">
        <v>42982</v>
      </c>
      <c r="G3866" s="14">
        <v>27717.759999999998</v>
      </c>
    </row>
    <row r="3867" spans="1:7" x14ac:dyDescent="0.25">
      <c r="A3867" s="1"/>
      <c r="B3867" s="10" t="s">
        <v>6894</v>
      </c>
      <c r="C3867" s="11"/>
      <c r="D3867" s="11" t="s">
        <v>6895</v>
      </c>
      <c r="E3867" s="12" t="s">
        <v>19936</v>
      </c>
      <c r="F3867" s="13">
        <v>42984</v>
      </c>
      <c r="G3867" s="14">
        <v>-1577704.15</v>
      </c>
    </row>
    <row r="3868" spans="1:7" x14ac:dyDescent="0.25">
      <c r="A3868" s="1"/>
      <c r="B3868" s="10" t="s">
        <v>6896</v>
      </c>
      <c r="C3868" s="11" t="s">
        <v>6897</v>
      </c>
      <c r="D3868" s="11" t="s">
        <v>4227</v>
      </c>
      <c r="E3868" s="12" t="s">
        <v>20227</v>
      </c>
      <c r="F3868" s="13">
        <v>42985</v>
      </c>
      <c r="G3868" s="14">
        <v>-670469.44999999995</v>
      </c>
    </row>
    <row r="3869" spans="1:7" x14ac:dyDescent="0.25">
      <c r="A3869" s="1"/>
      <c r="B3869" s="10" t="s">
        <v>6896</v>
      </c>
      <c r="C3869" s="11" t="s">
        <v>6897</v>
      </c>
      <c r="D3869" s="11" t="s">
        <v>4356</v>
      </c>
      <c r="E3869" s="12" t="s">
        <v>20228</v>
      </c>
      <c r="F3869" s="13">
        <v>42985</v>
      </c>
      <c r="G3869" s="14">
        <v>-616847.43000000005</v>
      </c>
    </row>
    <row r="3870" spans="1:7" x14ac:dyDescent="0.25">
      <c r="A3870" s="1"/>
      <c r="B3870" s="10" t="s">
        <v>6896</v>
      </c>
      <c r="C3870" s="11" t="s">
        <v>6897</v>
      </c>
      <c r="D3870" s="11" t="s">
        <v>3848</v>
      </c>
      <c r="E3870" s="12" t="s">
        <v>20229</v>
      </c>
      <c r="F3870" s="13">
        <v>42985</v>
      </c>
      <c r="G3870" s="14">
        <v>-370813.23</v>
      </c>
    </row>
    <row r="3871" spans="1:7" x14ac:dyDescent="0.25">
      <c r="A3871" s="1"/>
      <c r="B3871" s="10" t="s">
        <v>6898</v>
      </c>
      <c r="C3871" s="11" t="s">
        <v>6899</v>
      </c>
      <c r="D3871" s="11" t="s">
        <v>6714</v>
      </c>
      <c r="E3871" s="12" t="s">
        <v>20252</v>
      </c>
      <c r="F3871" s="13">
        <v>42988</v>
      </c>
      <c r="G3871" s="14">
        <v>-435112.84</v>
      </c>
    </row>
    <row r="3872" spans="1:7" ht="25.5" x14ac:dyDescent="0.25">
      <c r="A3872" s="1"/>
      <c r="B3872" s="15" t="s">
        <v>6900</v>
      </c>
      <c r="C3872" s="16"/>
      <c r="D3872" s="16" t="s">
        <v>6901</v>
      </c>
      <c r="E3872" s="18" t="s">
        <v>16515</v>
      </c>
      <c r="F3872" s="17">
        <v>42989</v>
      </c>
      <c r="G3872" s="14">
        <v>-1264462.6399999999</v>
      </c>
    </row>
    <row r="3873" spans="1:7" x14ac:dyDescent="0.25">
      <c r="A3873" s="1"/>
      <c r="B3873" s="10" t="s">
        <v>6902</v>
      </c>
      <c r="C3873" s="11"/>
      <c r="D3873" s="11" t="s">
        <v>6903</v>
      </c>
      <c r="E3873" s="12" t="s">
        <v>19366</v>
      </c>
      <c r="F3873" s="13">
        <v>42991</v>
      </c>
      <c r="G3873" s="14">
        <v>-952620.45</v>
      </c>
    </row>
    <row r="3874" spans="1:7" x14ac:dyDescent="0.25">
      <c r="A3874" s="1"/>
      <c r="B3874" s="15" t="s">
        <v>6904</v>
      </c>
      <c r="C3874" s="16" t="s">
        <v>6905</v>
      </c>
      <c r="D3874" s="16" t="s">
        <v>6906</v>
      </c>
      <c r="E3874" s="18" t="s">
        <v>19366</v>
      </c>
      <c r="F3874" s="17">
        <v>42991</v>
      </c>
      <c r="G3874" s="14">
        <v>-7790413.5899999999</v>
      </c>
    </row>
    <row r="3875" spans="1:7" x14ac:dyDescent="0.25">
      <c r="A3875" s="1"/>
      <c r="B3875" s="10" t="s">
        <v>6907</v>
      </c>
      <c r="C3875" s="11" t="s">
        <v>6908</v>
      </c>
      <c r="D3875" s="11" t="s">
        <v>6909</v>
      </c>
      <c r="E3875" s="12" t="s">
        <v>20261</v>
      </c>
      <c r="F3875" s="13">
        <v>42991</v>
      </c>
      <c r="G3875" s="14">
        <v>-5950361.4699999997</v>
      </c>
    </row>
    <row r="3876" spans="1:7" x14ac:dyDescent="0.25">
      <c r="A3876" s="1"/>
      <c r="B3876" s="15" t="s">
        <v>6898</v>
      </c>
      <c r="C3876" s="16" t="s">
        <v>6899</v>
      </c>
      <c r="D3876" s="16" t="s">
        <v>3967</v>
      </c>
      <c r="E3876" s="18" t="s">
        <v>20253</v>
      </c>
      <c r="F3876" s="17">
        <v>42998</v>
      </c>
      <c r="G3876" s="14">
        <v>-777554.17</v>
      </c>
    </row>
    <row r="3877" spans="1:7" x14ac:dyDescent="0.25">
      <c r="A3877" s="1"/>
      <c r="B3877" s="10" t="s">
        <v>6916</v>
      </c>
      <c r="C3877" s="11"/>
      <c r="D3877" s="11" t="s">
        <v>6917</v>
      </c>
      <c r="E3877" s="12" t="s">
        <v>19888</v>
      </c>
      <c r="F3877" s="13">
        <v>43006</v>
      </c>
      <c r="G3877" s="14">
        <v>-2721638.25</v>
      </c>
    </row>
    <row r="3878" spans="1:7" x14ac:dyDescent="0.25">
      <c r="A3878" s="1"/>
      <c r="B3878" s="10" t="s">
        <v>6914</v>
      </c>
      <c r="C3878" s="11" t="s">
        <v>6915</v>
      </c>
      <c r="D3878" s="11"/>
      <c r="E3878" s="12" t="s">
        <v>20771</v>
      </c>
      <c r="F3878" s="13">
        <v>43006</v>
      </c>
      <c r="G3878" s="14">
        <v>-101451.36</v>
      </c>
    </row>
    <row r="3879" spans="1:7" ht="89.25" x14ac:dyDescent="0.25">
      <c r="A3879" s="1"/>
      <c r="B3879" s="10" t="s">
        <v>6916</v>
      </c>
      <c r="C3879" s="11"/>
      <c r="D3879" s="11"/>
      <c r="E3879" s="12" t="s">
        <v>6918</v>
      </c>
      <c r="F3879" s="13">
        <v>43007</v>
      </c>
      <c r="G3879" s="14">
        <v>2438238.67</v>
      </c>
    </row>
    <row r="3880" spans="1:7" ht="38.25" x14ac:dyDescent="0.25">
      <c r="A3880" s="1"/>
      <c r="B3880" s="10" t="s">
        <v>6919</v>
      </c>
      <c r="C3880" s="11" t="s">
        <v>6920</v>
      </c>
      <c r="D3880" s="11" t="s">
        <v>6921</v>
      </c>
      <c r="E3880" s="12" t="s">
        <v>6922</v>
      </c>
      <c r="F3880" s="13">
        <v>43010</v>
      </c>
      <c r="G3880" s="14">
        <v>-398050</v>
      </c>
    </row>
    <row r="3881" spans="1:7" ht="25.5" x14ac:dyDescent="0.25">
      <c r="A3881" s="1"/>
      <c r="B3881" s="15" t="s">
        <v>4196</v>
      </c>
      <c r="C3881" s="16" t="s">
        <v>4197</v>
      </c>
      <c r="D3881" s="16" t="s">
        <v>6924</v>
      </c>
      <c r="E3881" s="18" t="s">
        <v>17994</v>
      </c>
      <c r="F3881" s="17">
        <v>43012</v>
      </c>
      <c r="G3881" s="14">
        <v>-388196.54</v>
      </c>
    </row>
    <row r="3882" spans="1:7" ht="25.5" x14ac:dyDescent="0.25">
      <c r="A3882" s="1"/>
      <c r="B3882" s="10" t="s">
        <v>4196</v>
      </c>
      <c r="C3882" s="11" t="s">
        <v>4197</v>
      </c>
      <c r="D3882" s="11" t="s">
        <v>6923</v>
      </c>
      <c r="E3882" s="12" t="s">
        <v>17993</v>
      </c>
      <c r="F3882" s="13">
        <v>43012</v>
      </c>
      <c r="G3882" s="14">
        <v>-388195.13</v>
      </c>
    </row>
    <row r="3883" spans="1:7" ht="25.5" x14ac:dyDescent="0.25">
      <c r="A3883" s="1"/>
      <c r="B3883" s="10" t="s">
        <v>6928</v>
      </c>
      <c r="C3883" s="11"/>
      <c r="D3883" s="11" t="s">
        <v>6929</v>
      </c>
      <c r="E3883" s="12" t="s">
        <v>6930</v>
      </c>
      <c r="F3883" s="13">
        <v>43018</v>
      </c>
      <c r="G3883" s="14">
        <v>-25038.26</v>
      </c>
    </row>
    <row r="3884" spans="1:7" x14ac:dyDescent="0.25">
      <c r="A3884" s="1"/>
      <c r="B3884" s="10" t="s">
        <v>6935</v>
      </c>
      <c r="C3884" s="11"/>
      <c r="D3884" s="11" t="s">
        <v>6936</v>
      </c>
      <c r="E3884" s="12" t="s">
        <v>19818</v>
      </c>
      <c r="F3884" s="13">
        <v>43018</v>
      </c>
      <c r="G3884" s="14">
        <v>-1307792</v>
      </c>
    </row>
    <row r="3885" spans="1:7" x14ac:dyDescent="0.25">
      <c r="A3885" s="1"/>
      <c r="B3885" s="10" t="s">
        <v>6925</v>
      </c>
      <c r="C3885" s="11" t="s">
        <v>6926</v>
      </c>
      <c r="D3885" s="11" t="s">
        <v>6927</v>
      </c>
      <c r="E3885" s="12" t="s">
        <v>6927</v>
      </c>
      <c r="F3885" s="13">
        <v>43018</v>
      </c>
      <c r="G3885" s="14">
        <v>691355.6</v>
      </c>
    </row>
    <row r="3886" spans="1:7" x14ac:dyDescent="0.25">
      <c r="A3886" s="1"/>
      <c r="B3886" s="10" t="s">
        <v>6931</v>
      </c>
      <c r="C3886" s="11" t="s">
        <v>6932</v>
      </c>
      <c r="D3886" s="11" t="s">
        <v>6933</v>
      </c>
      <c r="E3886" s="12" t="s">
        <v>6934</v>
      </c>
      <c r="F3886" s="13">
        <v>43018</v>
      </c>
      <c r="G3886" s="14">
        <v>-560571</v>
      </c>
    </row>
    <row r="3887" spans="1:7" ht="25.5" x14ac:dyDescent="0.25">
      <c r="A3887" s="1"/>
      <c r="B3887" s="10" t="s">
        <v>6476</v>
      </c>
      <c r="C3887" s="11" t="s">
        <v>6477</v>
      </c>
      <c r="D3887" s="11" t="s">
        <v>6937</v>
      </c>
      <c r="E3887" s="12" t="s">
        <v>6938</v>
      </c>
      <c r="F3887" s="13">
        <v>43019</v>
      </c>
      <c r="G3887" s="14">
        <v>-148690</v>
      </c>
    </row>
    <row r="3888" spans="1:7" ht="25.5" x14ac:dyDescent="0.25">
      <c r="A3888" s="1"/>
      <c r="B3888" s="15" t="s">
        <v>1064</v>
      </c>
      <c r="C3888" s="16" t="s">
        <v>1065</v>
      </c>
      <c r="D3888" s="16" t="s">
        <v>6939</v>
      </c>
      <c r="E3888" s="18" t="s">
        <v>18130</v>
      </c>
      <c r="F3888" s="17">
        <v>43024</v>
      </c>
      <c r="G3888" s="14">
        <v>-60171.74</v>
      </c>
    </row>
    <row r="3889" spans="1:7" ht="25.5" x14ac:dyDescent="0.25">
      <c r="A3889" s="1"/>
      <c r="B3889" s="15" t="s">
        <v>1064</v>
      </c>
      <c r="C3889" s="16" t="s">
        <v>1065</v>
      </c>
      <c r="D3889" s="16" t="s">
        <v>5312</v>
      </c>
      <c r="E3889" s="18" t="s">
        <v>18130</v>
      </c>
      <c r="F3889" s="17">
        <v>43024</v>
      </c>
      <c r="G3889" s="14">
        <v>-35134.5</v>
      </c>
    </row>
    <row r="3890" spans="1:7" ht="25.5" x14ac:dyDescent="0.25">
      <c r="A3890" s="1"/>
      <c r="B3890" s="10" t="s">
        <v>1064</v>
      </c>
      <c r="C3890" s="11" t="s">
        <v>1065</v>
      </c>
      <c r="D3890" s="11" t="s">
        <v>6353</v>
      </c>
      <c r="E3890" s="12" t="s">
        <v>18130</v>
      </c>
      <c r="F3890" s="13">
        <v>43024</v>
      </c>
      <c r="G3890" s="14">
        <v>-15369.91</v>
      </c>
    </row>
    <row r="3891" spans="1:7" ht="25.5" x14ac:dyDescent="0.25">
      <c r="A3891" s="1"/>
      <c r="B3891" s="10" t="s">
        <v>6940</v>
      </c>
      <c r="C3891" s="11"/>
      <c r="D3891" s="11" t="s">
        <v>6941</v>
      </c>
      <c r="E3891" s="12" t="s">
        <v>6942</v>
      </c>
      <c r="F3891" s="13">
        <v>43025</v>
      </c>
      <c r="G3891" s="14">
        <v>-14056</v>
      </c>
    </row>
    <row r="3892" spans="1:7" x14ac:dyDescent="0.25">
      <c r="A3892" s="1"/>
      <c r="B3892" s="10" t="s">
        <v>6943</v>
      </c>
      <c r="C3892" s="11"/>
      <c r="D3892" s="11" t="s">
        <v>6944</v>
      </c>
      <c r="E3892" s="12" t="s">
        <v>19514</v>
      </c>
      <c r="F3892" s="13">
        <v>43027</v>
      </c>
      <c r="G3892" s="14">
        <v>-5520000</v>
      </c>
    </row>
    <row r="3893" spans="1:7" ht="25.5" x14ac:dyDescent="0.25">
      <c r="A3893" s="1"/>
      <c r="B3893" s="10" t="s">
        <v>6945</v>
      </c>
      <c r="C3893" s="11" t="s">
        <v>6946</v>
      </c>
      <c r="D3893" s="11" t="s">
        <v>6947</v>
      </c>
      <c r="E3893" s="12" t="s">
        <v>17973</v>
      </c>
      <c r="F3893" s="13">
        <v>43035</v>
      </c>
      <c r="G3893" s="14">
        <v>-650376.72</v>
      </c>
    </row>
    <row r="3894" spans="1:7" x14ac:dyDescent="0.25">
      <c r="A3894" s="1"/>
      <c r="B3894" s="15" t="s">
        <v>6455</v>
      </c>
      <c r="C3894" s="16" t="s">
        <v>6456</v>
      </c>
      <c r="D3894" s="16" t="s">
        <v>6948</v>
      </c>
      <c r="E3894" s="18" t="s">
        <v>20395</v>
      </c>
      <c r="F3894" s="17">
        <v>43038</v>
      </c>
      <c r="G3894" s="14">
        <v>-82600</v>
      </c>
    </row>
    <row r="3895" spans="1:7" x14ac:dyDescent="0.25">
      <c r="A3895" s="1"/>
      <c r="B3895" s="10" t="s">
        <v>6455</v>
      </c>
      <c r="C3895" s="11" t="s">
        <v>6456</v>
      </c>
      <c r="D3895" s="11" t="s">
        <v>6949</v>
      </c>
      <c r="E3895" s="12" t="s">
        <v>20396</v>
      </c>
      <c r="F3895" s="13">
        <v>43038</v>
      </c>
      <c r="G3895" s="14">
        <v>-59000</v>
      </c>
    </row>
    <row r="3896" spans="1:7" ht="25.5" x14ac:dyDescent="0.25">
      <c r="A3896" s="1"/>
      <c r="B3896" s="10" t="s">
        <v>4369</v>
      </c>
      <c r="C3896" s="11" t="s">
        <v>4370</v>
      </c>
      <c r="D3896" s="11" t="s">
        <v>6950</v>
      </c>
      <c r="E3896" s="12" t="s">
        <v>6951</v>
      </c>
      <c r="F3896" s="13">
        <v>43040</v>
      </c>
      <c r="G3896" s="14">
        <v>-20000</v>
      </c>
    </row>
    <row r="3897" spans="1:7" ht="25.5" x14ac:dyDescent="0.25">
      <c r="A3897" s="1"/>
      <c r="B3897" s="10" t="s">
        <v>6952</v>
      </c>
      <c r="C3897" s="11" t="s">
        <v>6953</v>
      </c>
      <c r="D3897" s="11" t="s">
        <v>6954</v>
      </c>
      <c r="E3897" s="12" t="s">
        <v>6955</v>
      </c>
      <c r="F3897" s="13">
        <v>43041</v>
      </c>
      <c r="G3897" s="14">
        <v>-95728</v>
      </c>
    </row>
    <row r="3898" spans="1:7" ht="25.5" x14ac:dyDescent="0.25">
      <c r="A3898" s="1"/>
      <c r="B3898" s="10" t="s">
        <v>6956</v>
      </c>
      <c r="C3898" s="11"/>
      <c r="D3898" s="11" t="s">
        <v>6957</v>
      </c>
      <c r="E3898" s="12"/>
      <c r="F3898" s="13">
        <v>43049</v>
      </c>
      <c r="G3898" s="14">
        <v>-188376.8</v>
      </c>
    </row>
    <row r="3899" spans="1:7" x14ac:dyDescent="0.25">
      <c r="A3899" s="1"/>
      <c r="B3899" s="10" t="s">
        <v>6958</v>
      </c>
      <c r="C3899" s="11"/>
      <c r="D3899" s="11" t="s">
        <v>6959</v>
      </c>
      <c r="E3899" s="12" t="s">
        <v>19706</v>
      </c>
      <c r="F3899" s="13">
        <v>43054</v>
      </c>
      <c r="G3899" s="14">
        <v>-212400</v>
      </c>
    </row>
    <row r="3900" spans="1:7" ht="140.25" x14ac:dyDescent="0.25">
      <c r="A3900" s="1"/>
      <c r="B3900" s="10" t="s">
        <v>4472</v>
      </c>
      <c r="C3900" s="11" t="s">
        <v>4473</v>
      </c>
      <c r="D3900" s="11"/>
      <c r="E3900" s="12" t="s">
        <v>20772</v>
      </c>
      <c r="F3900" s="13">
        <v>43055</v>
      </c>
      <c r="G3900" s="14">
        <v>4820580.13</v>
      </c>
    </row>
    <row r="3901" spans="1:7" ht="25.5" x14ac:dyDescent="0.25">
      <c r="A3901" s="1"/>
      <c r="B3901" s="10" t="s">
        <v>6960</v>
      </c>
      <c r="C3901" s="11"/>
      <c r="D3901" s="11" t="s">
        <v>6961</v>
      </c>
      <c r="E3901" s="12"/>
      <c r="F3901" s="13">
        <v>43056</v>
      </c>
      <c r="G3901" s="14">
        <v>-456164.16</v>
      </c>
    </row>
    <row r="3902" spans="1:7" ht="89.25" x14ac:dyDescent="0.25">
      <c r="A3902" s="1"/>
      <c r="B3902" s="10" t="s">
        <v>6962</v>
      </c>
      <c r="C3902" s="11"/>
      <c r="D3902" s="11"/>
      <c r="E3902" s="12" t="s">
        <v>6963</v>
      </c>
      <c r="F3902" s="13">
        <v>43056</v>
      </c>
      <c r="G3902" s="14">
        <v>820916.54</v>
      </c>
    </row>
    <row r="3903" spans="1:7" ht="25.5" x14ac:dyDescent="0.25">
      <c r="A3903" s="1"/>
      <c r="B3903" s="10" t="s">
        <v>6964</v>
      </c>
      <c r="C3903" s="11" t="s">
        <v>6965</v>
      </c>
      <c r="D3903" s="11" t="s">
        <v>6966</v>
      </c>
      <c r="E3903" s="12"/>
      <c r="F3903" s="13">
        <v>43056</v>
      </c>
      <c r="G3903" s="14">
        <v>-152576.28</v>
      </c>
    </row>
    <row r="3904" spans="1:7" x14ac:dyDescent="0.25">
      <c r="A3904" s="1"/>
      <c r="B3904" s="15" t="s">
        <v>6420</v>
      </c>
      <c r="C3904" s="16" t="s">
        <v>6421</v>
      </c>
      <c r="D3904" s="16" t="s">
        <v>6967</v>
      </c>
      <c r="E3904" s="18" t="s">
        <v>16837</v>
      </c>
      <c r="F3904" s="17">
        <v>43059</v>
      </c>
      <c r="G3904" s="14">
        <v>-1766777.1</v>
      </c>
    </row>
    <row r="3905" spans="1:7" ht="25.5" x14ac:dyDescent="0.25">
      <c r="A3905" s="1"/>
      <c r="B3905" s="10" t="s">
        <v>6969</v>
      </c>
      <c r="C3905" s="11" t="s">
        <v>6970</v>
      </c>
      <c r="D3905" s="11" t="s">
        <v>6971</v>
      </c>
      <c r="E3905" s="12" t="s">
        <v>20201</v>
      </c>
      <c r="F3905" s="13">
        <v>43066</v>
      </c>
      <c r="G3905" s="14">
        <v>-2765484.56</v>
      </c>
    </row>
    <row r="3906" spans="1:7" x14ac:dyDescent="0.25">
      <c r="A3906" s="1"/>
      <c r="B3906" s="10" t="s">
        <v>6973</v>
      </c>
      <c r="C3906" s="11"/>
      <c r="D3906" s="11" t="s">
        <v>6974</v>
      </c>
      <c r="E3906" s="12" t="s">
        <v>2414</v>
      </c>
      <c r="F3906" s="13">
        <v>43067</v>
      </c>
      <c r="G3906" s="14">
        <v>-4409740</v>
      </c>
    </row>
    <row r="3907" spans="1:7" x14ac:dyDescent="0.25">
      <c r="A3907" s="1"/>
      <c r="B3907" s="10" t="s">
        <v>6975</v>
      </c>
      <c r="C3907" s="11"/>
      <c r="D3907" s="11" t="s">
        <v>6976</v>
      </c>
      <c r="E3907" s="12" t="s">
        <v>19473</v>
      </c>
      <c r="F3907" s="13">
        <v>43068</v>
      </c>
      <c r="G3907" s="14">
        <v>-89457.04</v>
      </c>
    </row>
    <row r="3908" spans="1:7" x14ac:dyDescent="0.25">
      <c r="A3908" s="1"/>
      <c r="B3908" s="15" t="s">
        <v>6977</v>
      </c>
      <c r="C3908" s="16"/>
      <c r="D3908" s="16" t="s">
        <v>6978</v>
      </c>
      <c r="E3908" s="18" t="s">
        <v>19423</v>
      </c>
      <c r="F3908" s="17">
        <v>43082</v>
      </c>
      <c r="G3908" s="14">
        <v>-17700</v>
      </c>
    </row>
    <row r="3909" spans="1:7" x14ac:dyDescent="0.25">
      <c r="A3909" s="1"/>
      <c r="B3909" s="15" t="s">
        <v>6977</v>
      </c>
      <c r="C3909" s="16"/>
      <c r="D3909" s="16" t="s">
        <v>6979</v>
      </c>
      <c r="E3909" s="18" t="s">
        <v>19424</v>
      </c>
      <c r="F3909" s="17">
        <v>43082</v>
      </c>
      <c r="G3909" s="14">
        <v>-17700</v>
      </c>
    </row>
    <row r="3910" spans="1:7" x14ac:dyDescent="0.25">
      <c r="A3910" s="1"/>
      <c r="B3910" s="15" t="s">
        <v>6977</v>
      </c>
      <c r="C3910" s="16"/>
      <c r="D3910" s="16" t="s">
        <v>6980</v>
      </c>
      <c r="E3910" s="18" t="s">
        <v>19425</v>
      </c>
      <c r="F3910" s="17">
        <v>43082</v>
      </c>
      <c r="G3910" s="14">
        <v>17700</v>
      </c>
    </row>
    <row r="3911" spans="1:7" x14ac:dyDescent="0.25">
      <c r="A3911" s="1"/>
      <c r="B3911" s="10" t="s">
        <v>6977</v>
      </c>
      <c r="C3911" s="11"/>
      <c r="D3911" s="11" t="s">
        <v>6981</v>
      </c>
      <c r="E3911" s="12" t="s">
        <v>19425</v>
      </c>
      <c r="F3911" s="13">
        <v>43082</v>
      </c>
      <c r="G3911" s="14">
        <v>17700</v>
      </c>
    </row>
    <row r="3912" spans="1:7" ht="25.5" x14ac:dyDescent="0.25">
      <c r="A3912" s="1"/>
      <c r="B3912" s="10" t="s">
        <v>6982</v>
      </c>
      <c r="C3912" s="11"/>
      <c r="D3912" s="11" t="s">
        <v>6983</v>
      </c>
      <c r="E3912" s="12" t="s">
        <v>19529</v>
      </c>
      <c r="F3912" s="13">
        <v>43084</v>
      </c>
      <c r="G3912" s="14">
        <v>-131570</v>
      </c>
    </row>
    <row r="3913" spans="1:7" ht="25.5" x14ac:dyDescent="0.25">
      <c r="A3913" s="1"/>
      <c r="B3913" s="10" t="s">
        <v>6984</v>
      </c>
      <c r="C3913" s="11" t="s">
        <v>6985</v>
      </c>
      <c r="D3913" s="11" t="s">
        <v>6986</v>
      </c>
      <c r="E3913" s="12" t="s">
        <v>6987</v>
      </c>
      <c r="F3913" s="13">
        <v>43097</v>
      </c>
      <c r="G3913" s="14">
        <v>-5975</v>
      </c>
    </row>
    <row r="3914" spans="1:7" ht="25.5" x14ac:dyDescent="0.25">
      <c r="A3914" s="1"/>
      <c r="B3914" s="15" t="s">
        <v>6761</v>
      </c>
      <c r="C3914" s="16" t="s">
        <v>6762</v>
      </c>
      <c r="D3914" s="16" t="s">
        <v>6988</v>
      </c>
      <c r="E3914" s="18" t="s">
        <v>6989</v>
      </c>
      <c r="F3914" s="17">
        <v>43108</v>
      </c>
      <c r="G3914" s="14">
        <v>-390682</v>
      </c>
    </row>
    <row r="3915" spans="1:7" ht="25.5" x14ac:dyDescent="0.25">
      <c r="A3915" s="1"/>
      <c r="B3915" s="10" t="s">
        <v>5985</v>
      </c>
      <c r="C3915" s="11" t="s">
        <v>5986</v>
      </c>
      <c r="D3915" s="11" t="s">
        <v>6990</v>
      </c>
      <c r="E3915" s="12" t="s">
        <v>6991</v>
      </c>
      <c r="F3915" s="13">
        <v>43117</v>
      </c>
      <c r="G3915" s="14">
        <v>-4248</v>
      </c>
    </row>
    <row r="3916" spans="1:7" x14ac:dyDescent="0.25">
      <c r="A3916" s="1"/>
      <c r="B3916" s="15" t="s">
        <v>6992</v>
      </c>
      <c r="C3916" s="16" t="s">
        <v>6993</v>
      </c>
      <c r="D3916" s="16" t="s">
        <v>4356</v>
      </c>
      <c r="E3916" s="18" t="s">
        <v>6994</v>
      </c>
      <c r="F3916" s="17">
        <v>43122</v>
      </c>
      <c r="G3916" s="14">
        <v>-16069.24</v>
      </c>
    </row>
    <row r="3917" spans="1:7" x14ac:dyDescent="0.25">
      <c r="A3917" s="1"/>
      <c r="B3917" s="10" t="s">
        <v>9232</v>
      </c>
      <c r="C3917" s="11" t="s">
        <v>9233</v>
      </c>
      <c r="D3917" s="11" t="s">
        <v>17206</v>
      </c>
      <c r="E3917" s="12" t="s">
        <v>17207</v>
      </c>
      <c r="F3917" s="13">
        <v>43123</v>
      </c>
      <c r="G3917" s="14">
        <v>-11445462</v>
      </c>
    </row>
    <row r="3918" spans="1:7" x14ac:dyDescent="0.25">
      <c r="A3918" s="1"/>
      <c r="B3918" s="10" t="s">
        <v>6995</v>
      </c>
      <c r="C3918" s="11"/>
      <c r="D3918" s="11" t="s">
        <v>6996</v>
      </c>
      <c r="E3918" s="12" t="s">
        <v>19521</v>
      </c>
      <c r="F3918" s="13">
        <v>43125</v>
      </c>
      <c r="G3918" s="14">
        <v>-52038</v>
      </c>
    </row>
    <row r="3919" spans="1:7" ht="25.5" x14ac:dyDescent="0.25">
      <c r="A3919" s="1"/>
      <c r="B3919" s="10" t="s">
        <v>6997</v>
      </c>
      <c r="C3919" s="11" t="s">
        <v>6998</v>
      </c>
      <c r="D3919" s="11" t="s">
        <v>6999</v>
      </c>
      <c r="E3919" s="12" t="s">
        <v>7000</v>
      </c>
      <c r="F3919" s="13">
        <v>43131</v>
      </c>
      <c r="G3919" s="14">
        <v>-1950</v>
      </c>
    </row>
    <row r="3920" spans="1:7" ht="25.5" x14ac:dyDescent="0.25">
      <c r="A3920" s="1"/>
      <c r="B3920" s="10" t="s">
        <v>6997</v>
      </c>
      <c r="C3920" s="11" t="s">
        <v>6998</v>
      </c>
      <c r="D3920" s="11" t="s">
        <v>7006</v>
      </c>
      <c r="E3920" s="12" t="s">
        <v>7000</v>
      </c>
      <c r="F3920" s="13">
        <v>43131</v>
      </c>
      <c r="G3920" s="14">
        <v>-1350</v>
      </c>
    </row>
    <row r="3921" spans="1:7" ht="25.5" x14ac:dyDescent="0.25">
      <c r="A3921" s="1"/>
      <c r="B3921" s="10" t="s">
        <v>6997</v>
      </c>
      <c r="C3921" s="11" t="s">
        <v>6998</v>
      </c>
      <c r="D3921" s="11" t="s">
        <v>7001</v>
      </c>
      <c r="E3921" s="12" t="s">
        <v>7000</v>
      </c>
      <c r="F3921" s="13">
        <v>43131</v>
      </c>
      <c r="G3921" s="14">
        <v>-900</v>
      </c>
    </row>
    <row r="3922" spans="1:7" ht="25.5" x14ac:dyDescent="0.25">
      <c r="A3922" s="1"/>
      <c r="B3922" s="10" t="s">
        <v>6997</v>
      </c>
      <c r="C3922" s="11" t="s">
        <v>6998</v>
      </c>
      <c r="D3922" s="11" t="s">
        <v>7007</v>
      </c>
      <c r="E3922" s="12" t="s">
        <v>7000</v>
      </c>
      <c r="F3922" s="13">
        <v>43131</v>
      </c>
      <c r="G3922" s="14">
        <v>-750</v>
      </c>
    </row>
    <row r="3923" spans="1:7" ht="25.5" x14ac:dyDescent="0.25">
      <c r="A3923" s="1"/>
      <c r="B3923" s="10" t="s">
        <v>6997</v>
      </c>
      <c r="C3923" s="11" t="s">
        <v>6998</v>
      </c>
      <c r="D3923" s="11" t="s">
        <v>7002</v>
      </c>
      <c r="E3923" s="12" t="s">
        <v>7000</v>
      </c>
      <c r="F3923" s="13">
        <v>43131</v>
      </c>
      <c r="G3923" s="14">
        <v>-450</v>
      </c>
    </row>
    <row r="3924" spans="1:7" ht="25.5" x14ac:dyDescent="0.25">
      <c r="A3924" s="1"/>
      <c r="B3924" s="10" t="s">
        <v>6997</v>
      </c>
      <c r="C3924" s="11" t="s">
        <v>6998</v>
      </c>
      <c r="D3924" s="11" t="s">
        <v>7005</v>
      </c>
      <c r="E3924" s="12" t="s">
        <v>7000</v>
      </c>
      <c r="F3924" s="13">
        <v>43131</v>
      </c>
      <c r="G3924" s="14">
        <v>-450</v>
      </c>
    </row>
    <row r="3925" spans="1:7" ht="25.5" x14ac:dyDescent="0.25">
      <c r="A3925" s="1"/>
      <c r="B3925" s="10" t="s">
        <v>6997</v>
      </c>
      <c r="C3925" s="11" t="s">
        <v>6998</v>
      </c>
      <c r="D3925" s="11" t="s">
        <v>7004</v>
      </c>
      <c r="E3925" s="12" t="s">
        <v>7000</v>
      </c>
      <c r="F3925" s="13">
        <v>43131</v>
      </c>
      <c r="G3925" s="14">
        <v>-300</v>
      </c>
    </row>
    <row r="3926" spans="1:7" ht="25.5" x14ac:dyDescent="0.25">
      <c r="A3926" s="1"/>
      <c r="B3926" s="15" t="s">
        <v>6997</v>
      </c>
      <c r="C3926" s="16" t="s">
        <v>6998</v>
      </c>
      <c r="D3926" s="16" t="s">
        <v>7008</v>
      </c>
      <c r="E3926" s="18" t="s">
        <v>7000</v>
      </c>
      <c r="F3926" s="17">
        <v>43131</v>
      </c>
      <c r="G3926" s="14">
        <v>-300</v>
      </c>
    </row>
    <row r="3927" spans="1:7" ht="25.5" x14ac:dyDescent="0.25">
      <c r="A3927" s="1"/>
      <c r="B3927" s="10" t="s">
        <v>6997</v>
      </c>
      <c r="C3927" s="11" t="s">
        <v>6998</v>
      </c>
      <c r="D3927" s="11" t="s">
        <v>7003</v>
      </c>
      <c r="E3927" s="12" t="s">
        <v>7000</v>
      </c>
      <c r="F3927" s="13">
        <v>43131</v>
      </c>
      <c r="G3927" s="14">
        <v>-150</v>
      </c>
    </row>
    <row r="3928" spans="1:7" x14ac:dyDescent="0.25">
      <c r="A3928" s="1"/>
      <c r="B3928" s="15" t="s">
        <v>4472</v>
      </c>
      <c r="C3928" s="16" t="s">
        <v>4473</v>
      </c>
      <c r="D3928" s="16" t="s">
        <v>4069</v>
      </c>
      <c r="E3928" s="18" t="s">
        <v>19976</v>
      </c>
      <c r="F3928" s="17">
        <v>43132</v>
      </c>
      <c r="G3928" s="14">
        <v>-999184.26</v>
      </c>
    </row>
    <row r="3929" spans="1:7" x14ac:dyDescent="0.25">
      <c r="A3929" s="1"/>
      <c r="B3929" s="10" t="s">
        <v>7009</v>
      </c>
      <c r="C3929" s="11" t="s">
        <v>7010</v>
      </c>
      <c r="D3929" s="11" t="s">
        <v>7011</v>
      </c>
      <c r="E3929" s="12" t="s">
        <v>18108</v>
      </c>
      <c r="F3929" s="13">
        <v>43154</v>
      </c>
      <c r="G3929" s="14">
        <v>339557.16</v>
      </c>
    </row>
    <row r="3930" spans="1:7" ht="25.5" x14ac:dyDescent="0.25">
      <c r="A3930" s="1"/>
      <c r="B3930" s="10" t="s">
        <v>7020</v>
      </c>
      <c r="C3930" s="11"/>
      <c r="D3930" s="11" t="s">
        <v>7021</v>
      </c>
      <c r="E3930" s="12" t="s">
        <v>7021</v>
      </c>
      <c r="F3930" s="13">
        <v>43159</v>
      </c>
      <c r="G3930" s="14">
        <v>203474.41</v>
      </c>
    </row>
    <row r="3931" spans="1:7" ht="25.5" x14ac:dyDescent="0.25">
      <c r="A3931" s="1"/>
      <c r="B3931" s="10" t="s">
        <v>6997</v>
      </c>
      <c r="C3931" s="11" t="s">
        <v>6998</v>
      </c>
      <c r="D3931" s="11" t="s">
        <v>7014</v>
      </c>
      <c r="E3931" s="12" t="s">
        <v>7013</v>
      </c>
      <c r="F3931" s="13">
        <v>43159</v>
      </c>
      <c r="G3931" s="14">
        <v>-2700</v>
      </c>
    </row>
    <row r="3932" spans="1:7" ht="25.5" x14ac:dyDescent="0.25">
      <c r="A3932" s="1"/>
      <c r="B3932" s="10" t="s">
        <v>6997</v>
      </c>
      <c r="C3932" s="11" t="s">
        <v>6998</v>
      </c>
      <c r="D3932" s="11" t="s">
        <v>7017</v>
      </c>
      <c r="E3932" s="12" t="s">
        <v>7013</v>
      </c>
      <c r="F3932" s="13">
        <v>43159</v>
      </c>
      <c r="G3932" s="14">
        <v>-2100</v>
      </c>
    </row>
    <row r="3933" spans="1:7" ht="25.5" x14ac:dyDescent="0.25">
      <c r="A3933" s="1"/>
      <c r="B3933" s="10" t="s">
        <v>6997</v>
      </c>
      <c r="C3933" s="11" t="s">
        <v>6998</v>
      </c>
      <c r="D3933" s="11" t="s">
        <v>7015</v>
      </c>
      <c r="E3933" s="12" t="s">
        <v>7013</v>
      </c>
      <c r="F3933" s="13">
        <v>43159</v>
      </c>
      <c r="G3933" s="14">
        <v>-1500</v>
      </c>
    </row>
    <row r="3934" spans="1:7" ht="25.5" x14ac:dyDescent="0.25">
      <c r="A3934" s="1"/>
      <c r="B3934" s="10" t="s">
        <v>6997</v>
      </c>
      <c r="C3934" s="11" t="s">
        <v>6998</v>
      </c>
      <c r="D3934" s="11" t="s">
        <v>7012</v>
      </c>
      <c r="E3934" s="12" t="s">
        <v>7013</v>
      </c>
      <c r="F3934" s="13">
        <v>43159</v>
      </c>
      <c r="G3934" s="14">
        <v>-900</v>
      </c>
    </row>
    <row r="3935" spans="1:7" ht="25.5" x14ac:dyDescent="0.25">
      <c r="A3935" s="1"/>
      <c r="B3935" s="10" t="s">
        <v>6997</v>
      </c>
      <c r="C3935" s="11" t="s">
        <v>6998</v>
      </c>
      <c r="D3935" s="11" t="s">
        <v>7016</v>
      </c>
      <c r="E3935" s="12" t="s">
        <v>7013</v>
      </c>
      <c r="F3935" s="13">
        <v>43159</v>
      </c>
      <c r="G3935" s="14">
        <v>-600</v>
      </c>
    </row>
    <row r="3936" spans="1:7" ht="25.5" x14ac:dyDescent="0.25">
      <c r="A3936" s="1"/>
      <c r="B3936" s="10" t="s">
        <v>6997</v>
      </c>
      <c r="C3936" s="11" t="s">
        <v>6998</v>
      </c>
      <c r="D3936" s="11" t="s">
        <v>7018</v>
      </c>
      <c r="E3936" s="12" t="s">
        <v>7019</v>
      </c>
      <c r="F3936" s="13">
        <v>43159</v>
      </c>
      <c r="G3936" s="14">
        <v>-300</v>
      </c>
    </row>
    <row r="3937" spans="1:7" ht="25.5" x14ac:dyDescent="0.25">
      <c r="A3937" s="1"/>
      <c r="B3937" s="10" t="s">
        <v>6434</v>
      </c>
      <c r="C3937" s="11" t="s">
        <v>6435</v>
      </c>
      <c r="D3937" s="11" t="s">
        <v>7022</v>
      </c>
      <c r="E3937" s="12" t="s">
        <v>7023</v>
      </c>
      <c r="F3937" s="13">
        <v>43167</v>
      </c>
      <c r="G3937" s="14">
        <v>-96600.94</v>
      </c>
    </row>
    <row r="3938" spans="1:7" x14ac:dyDescent="0.25">
      <c r="A3938" s="1"/>
      <c r="B3938" s="10" t="s">
        <v>7024</v>
      </c>
      <c r="C3938" s="11" t="s">
        <v>7025</v>
      </c>
      <c r="D3938" s="11" t="s">
        <v>7026</v>
      </c>
      <c r="E3938" s="12" t="s">
        <v>18437</v>
      </c>
      <c r="F3938" s="13">
        <v>43173</v>
      </c>
      <c r="G3938" s="14">
        <v>-106200</v>
      </c>
    </row>
    <row r="3939" spans="1:7" x14ac:dyDescent="0.25">
      <c r="A3939" s="1"/>
      <c r="B3939" s="10" t="s">
        <v>6995</v>
      </c>
      <c r="C3939" s="11"/>
      <c r="D3939" s="11" t="s">
        <v>7027</v>
      </c>
      <c r="E3939" s="12" t="s">
        <v>19522</v>
      </c>
      <c r="F3939" s="13">
        <v>43178</v>
      </c>
      <c r="G3939" s="14">
        <v>-52038</v>
      </c>
    </row>
    <row r="3940" spans="1:7" ht="25.5" x14ac:dyDescent="0.25">
      <c r="A3940" s="1"/>
      <c r="B3940" s="15" t="s">
        <v>7028</v>
      </c>
      <c r="C3940" s="16"/>
      <c r="D3940" s="16" t="s">
        <v>7029</v>
      </c>
      <c r="E3940" s="18" t="s">
        <v>7030</v>
      </c>
      <c r="F3940" s="17">
        <v>43181</v>
      </c>
      <c r="G3940" s="14">
        <v>-29272.98</v>
      </c>
    </row>
    <row r="3941" spans="1:7" ht="25.5" x14ac:dyDescent="0.25">
      <c r="A3941" s="1"/>
      <c r="B3941" s="10" t="s">
        <v>6997</v>
      </c>
      <c r="C3941" s="11" t="s">
        <v>6998</v>
      </c>
      <c r="D3941" s="11" t="s">
        <v>7031</v>
      </c>
      <c r="E3941" s="12" t="s">
        <v>7019</v>
      </c>
      <c r="F3941" s="13">
        <v>43189</v>
      </c>
      <c r="G3941" s="14">
        <v>-5850</v>
      </c>
    </row>
    <row r="3942" spans="1:7" ht="25.5" x14ac:dyDescent="0.25">
      <c r="A3942" s="1"/>
      <c r="B3942" s="10" t="s">
        <v>6997</v>
      </c>
      <c r="C3942" s="11" t="s">
        <v>6998</v>
      </c>
      <c r="D3942" s="11" t="s">
        <v>7038</v>
      </c>
      <c r="E3942" s="12" t="s">
        <v>7035</v>
      </c>
      <c r="F3942" s="13">
        <v>43189</v>
      </c>
      <c r="G3942" s="14">
        <v>-4050</v>
      </c>
    </row>
    <row r="3943" spans="1:7" ht="25.5" x14ac:dyDescent="0.25">
      <c r="A3943" s="1"/>
      <c r="B3943" s="10" t="s">
        <v>6997</v>
      </c>
      <c r="C3943" s="11" t="s">
        <v>6998</v>
      </c>
      <c r="D3943" s="11" t="s">
        <v>7040</v>
      </c>
      <c r="E3943" s="12" t="s">
        <v>7035</v>
      </c>
      <c r="F3943" s="13">
        <v>43189</v>
      </c>
      <c r="G3943" s="14">
        <v>-3150</v>
      </c>
    </row>
    <row r="3944" spans="1:7" ht="25.5" x14ac:dyDescent="0.25">
      <c r="A3944" s="1"/>
      <c r="B3944" s="15" t="s">
        <v>6997</v>
      </c>
      <c r="C3944" s="16" t="s">
        <v>6998</v>
      </c>
      <c r="D3944" s="16" t="s">
        <v>7032</v>
      </c>
      <c r="E3944" s="18" t="s">
        <v>7019</v>
      </c>
      <c r="F3944" s="17">
        <v>43189</v>
      </c>
      <c r="G3944" s="14">
        <v>-2700</v>
      </c>
    </row>
    <row r="3945" spans="1:7" ht="25.5" x14ac:dyDescent="0.25">
      <c r="A3945" s="1"/>
      <c r="B3945" s="10" t="s">
        <v>6997</v>
      </c>
      <c r="C3945" s="11" t="s">
        <v>6998</v>
      </c>
      <c r="D3945" s="11" t="s">
        <v>7042</v>
      </c>
      <c r="E3945" s="12" t="s">
        <v>7035</v>
      </c>
      <c r="F3945" s="13">
        <v>43189</v>
      </c>
      <c r="G3945" s="14">
        <v>-2250</v>
      </c>
    </row>
    <row r="3946" spans="1:7" ht="25.5" x14ac:dyDescent="0.25">
      <c r="A3946" s="1"/>
      <c r="B3946" s="15" t="s">
        <v>6997</v>
      </c>
      <c r="C3946" s="16" t="s">
        <v>6998</v>
      </c>
      <c r="D3946" s="16" t="s">
        <v>7033</v>
      </c>
      <c r="E3946" s="18" t="s">
        <v>7019</v>
      </c>
      <c r="F3946" s="17">
        <v>43189</v>
      </c>
      <c r="G3946" s="14">
        <v>-1350</v>
      </c>
    </row>
    <row r="3947" spans="1:7" ht="25.5" x14ac:dyDescent="0.25">
      <c r="A3947" s="1"/>
      <c r="B3947" s="10" t="s">
        <v>6997</v>
      </c>
      <c r="C3947" s="11" t="s">
        <v>6998</v>
      </c>
      <c r="D3947" s="11" t="s">
        <v>7037</v>
      </c>
      <c r="E3947" s="12" t="s">
        <v>7035</v>
      </c>
      <c r="F3947" s="13">
        <v>43189</v>
      </c>
      <c r="G3947" s="14">
        <v>-1350</v>
      </c>
    </row>
    <row r="3948" spans="1:7" ht="25.5" x14ac:dyDescent="0.25">
      <c r="A3948" s="1"/>
      <c r="B3948" s="10" t="s">
        <v>6997</v>
      </c>
      <c r="C3948" s="11" t="s">
        <v>6998</v>
      </c>
      <c r="D3948" s="11" t="s">
        <v>7036</v>
      </c>
      <c r="E3948" s="12" t="s">
        <v>7035</v>
      </c>
      <c r="F3948" s="13">
        <v>43189</v>
      </c>
      <c r="G3948" s="14">
        <v>-900</v>
      </c>
    </row>
    <row r="3949" spans="1:7" ht="25.5" x14ac:dyDescent="0.25">
      <c r="A3949" s="1"/>
      <c r="B3949" s="15" t="s">
        <v>6997</v>
      </c>
      <c r="C3949" s="16" t="s">
        <v>6998</v>
      </c>
      <c r="D3949" s="16" t="s">
        <v>7039</v>
      </c>
      <c r="E3949" s="18" t="s">
        <v>7035</v>
      </c>
      <c r="F3949" s="17">
        <v>43189</v>
      </c>
      <c r="G3949" s="14">
        <v>-900</v>
      </c>
    </row>
    <row r="3950" spans="1:7" ht="25.5" x14ac:dyDescent="0.25">
      <c r="A3950" s="1"/>
      <c r="B3950" s="10" t="s">
        <v>6997</v>
      </c>
      <c r="C3950" s="11" t="s">
        <v>6998</v>
      </c>
      <c r="D3950" s="11" t="s">
        <v>7034</v>
      </c>
      <c r="E3950" s="12" t="s">
        <v>7035</v>
      </c>
      <c r="F3950" s="13">
        <v>43189</v>
      </c>
      <c r="G3950" s="14">
        <v>-450</v>
      </c>
    </row>
    <row r="3951" spans="1:7" ht="25.5" x14ac:dyDescent="0.25">
      <c r="A3951" s="1"/>
      <c r="B3951" s="10" t="s">
        <v>6997</v>
      </c>
      <c r="C3951" s="11" t="s">
        <v>6998</v>
      </c>
      <c r="D3951" s="11" t="s">
        <v>7041</v>
      </c>
      <c r="E3951" s="12" t="s">
        <v>7035</v>
      </c>
      <c r="F3951" s="13">
        <v>43189</v>
      </c>
      <c r="G3951" s="14">
        <v>-450</v>
      </c>
    </row>
    <row r="3952" spans="1:7" x14ac:dyDescent="0.25">
      <c r="A3952" s="1"/>
      <c r="B3952" s="10" t="s">
        <v>7043</v>
      </c>
      <c r="C3952" s="11"/>
      <c r="D3952" s="11" t="s">
        <v>7044</v>
      </c>
      <c r="E3952" s="12" t="s">
        <v>19544</v>
      </c>
      <c r="F3952" s="13">
        <v>43192</v>
      </c>
      <c r="G3952" s="14">
        <v>-948720</v>
      </c>
    </row>
    <row r="3953" spans="1:7" x14ac:dyDescent="0.25">
      <c r="A3953" s="1"/>
      <c r="B3953" s="10" t="s">
        <v>7045</v>
      </c>
      <c r="C3953" s="11"/>
      <c r="D3953" s="11" t="s">
        <v>7046</v>
      </c>
      <c r="E3953" s="12" t="s">
        <v>19591</v>
      </c>
      <c r="F3953" s="13">
        <v>43192</v>
      </c>
      <c r="G3953" s="14">
        <v>-23600</v>
      </c>
    </row>
    <row r="3954" spans="1:7" x14ac:dyDescent="0.25">
      <c r="A3954" s="1"/>
      <c r="B3954" s="15" t="s">
        <v>7045</v>
      </c>
      <c r="C3954" s="16"/>
      <c r="D3954" s="16" t="s">
        <v>7047</v>
      </c>
      <c r="E3954" s="18" t="s">
        <v>19592</v>
      </c>
      <c r="F3954" s="17">
        <v>43192</v>
      </c>
      <c r="G3954" s="14">
        <v>-23600</v>
      </c>
    </row>
    <row r="3955" spans="1:7" ht="25.5" x14ac:dyDescent="0.25">
      <c r="A3955" s="1"/>
      <c r="B3955" s="10" t="s">
        <v>7048</v>
      </c>
      <c r="C3955" s="11" t="s">
        <v>7049</v>
      </c>
      <c r="D3955" s="11" t="s">
        <v>7050</v>
      </c>
      <c r="E3955" s="12" t="s">
        <v>17734</v>
      </c>
      <c r="F3955" s="13">
        <v>43194</v>
      </c>
      <c r="G3955" s="14">
        <v>-2470408.5</v>
      </c>
    </row>
    <row r="3956" spans="1:7" ht="25.5" x14ac:dyDescent="0.25">
      <c r="A3956" s="1"/>
      <c r="B3956" s="10" t="s">
        <v>6510</v>
      </c>
      <c r="C3956" s="11" t="s">
        <v>6511</v>
      </c>
      <c r="D3956" s="11" t="s">
        <v>7051</v>
      </c>
      <c r="E3956" s="12" t="s">
        <v>7052</v>
      </c>
      <c r="F3956" s="13">
        <v>43194</v>
      </c>
      <c r="G3956" s="14">
        <v>-348175</v>
      </c>
    </row>
    <row r="3957" spans="1:7" x14ac:dyDescent="0.25">
      <c r="A3957" s="1"/>
      <c r="B3957" s="15" t="s">
        <v>7053</v>
      </c>
      <c r="C3957" s="16"/>
      <c r="D3957" s="16" t="s">
        <v>7054</v>
      </c>
      <c r="E3957" s="18" t="s">
        <v>19374</v>
      </c>
      <c r="F3957" s="17">
        <v>43199</v>
      </c>
      <c r="G3957" s="14">
        <v>-2536131.62</v>
      </c>
    </row>
    <row r="3958" spans="1:7" x14ac:dyDescent="0.25">
      <c r="A3958" s="1"/>
      <c r="B3958" s="10" t="s">
        <v>7055</v>
      </c>
      <c r="C3958" s="11"/>
      <c r="D3958" s="11" t="s">
        <v>7056</v>
      </c>
      <c r="E3958" s="12" t="s">
        <v>19690</v>
      </c>
      <c r="F3958" s="13">
        <v>43200</v>
      </c>
      <c r="G3958" s="14">
        <v>-38940</v>
      </c>
    </row>
    <row r="3959" spans="1:7" x14ac:dyDescent="0.25">
      <c r="A3959" s="1"/>
      <c r="B3959" s="10" t="s">
        <v>7057</v>
      </c>
      <c r="C3959" s="11"/>
      <c r="D3959" s="11" t="s">
        <v>7058</v>
      </c>
      <c r="E3959" s="12" t="s">
        <v>19483</v>
      </c>
      <c r="F3959" s="13">
        <v>43201</v>
      </c>
      <c r="G3959" s="14">
        <v>-153400</v>
      </c>
    </row>
    <row r="3960" spans="1:7" x14ac:dyDescent="0.25">
      <c r="A3960" s="1"/>
      <c r="B3960" s="10" t="s">
        <v>7061</v>
      </c>
      <c r="C3960" s="11"/>
      <c r="D3960" s="11" t="s">
        <v>7062</v>
      </c>
      <c r="E3960" s="12" t="s">
        <v>19483</v>
      </c>
      <c r="F3960" s="13">
        <v>43201</v>
      </c>
      <c r="G3960" s="14">
        <v>-61469.88</v>
      </c>
    </row>
    <row r="3961" spans="1:7" x14ac:dyDescent="0.25">
      <c r="A3961" s="1"/>
      <c r="B3961" s="10" t="s">
        <v>6995</v>
      </c>
      <c r="C3961" s="11"/>
      <c r="D3961" s="11" t="s">
        <v>7059</v>
      </c>
      <c r="E3961" s="12" t="s">
        <v>19523</v>
      </c>
      <c r="F3961" s="13">
        <v>43201</v>
      </c>
      <c r="G3961" s="14">
        <v>-52038</v>
      </c>
    </row>
    <row r="3962" spans="1:7" x14ac:dyDescent="0.25">
      <c r="A3962" s="1"/>
      <c r="B3962" s="15" t="s">
        <v>7045</v>
      </c>
      <c r="C3962" s="16"/>
      <c r="D3962" s="16" t="s">
        <v>7060</v>
      </c>
      <c r="E3962" s="18" t="s">
        <v>19483</v>
      </c>
      <c r="F3962" s="17">
        <v>43201</v>
      </c>
      <c r="G3962" s="14">
        <v>-11800</v>
      </c>
    </row>
    <row r="3963" spans="1:7" x14ac:dyDescent="0.25">
      <c r="A3963" s="1"/>
      <c r="B3963" s="10" t="s">
        <v>7063</v>
      </c>
      <c r="C3963" s="11" t="s">
        <v>7064</v>
      </c>
      <c r="D3963" s="11" t="s">
        <v>3854</v>
      </c>
      <c r="E3963" s="12" t="s">
        <v>19040</v>
      </c>
      <c r="F3963" s="13">
        <v>43202</v>
      </c>
      <c r="G3963" s="14">
        <v>-894283.12</v>
      </c>
    </row>
    <row r="3964" spans="1:7" ht="25.5" x14ac:dyDescent="0.25">
      <c r="A3964" s="1"/>
      <c r="B3964" s="10" t="s">
        <v>7065</v>
      </c>
      <c r="C3964" s="11"/>
      <c r="D3964" s="11" t="s">
        <v>7066</v>
      </c>
      <c r="E3964" s="12"/>
      <c r="F3964" s="13">
        <v>43203</v>
      </c>
      <c r="G3964" s="14">
        <v>-219455.1</v>
      </c>
    </row>
    <row r="3965" spans="1:7" x14ac:dyDescent="0.25">
      <c r="A3965" s="1"/>
      <c r="B3965" s="15" t="s">
        <v>7069</v>
      </c>
      <c r="C3965" s="16"/>
      <c r="D3965" s="16" t="s">
        <v>7070</v>
      </c>
      <c r="E3965" s="18" t="s">
        <v>19546</v>
      </c>
      <c r="F3965" s="17">
        <v>43206</v>
      </c>
      <c r="G3965" s="14">
        <v>-9596969.7799999993</v>
      </c>
    </row>
    <row r="3966" spans="1:7" ht="25.5" x14ac:dyDescent="0.25">
      <c r="A3966" s="1"/>
      <c r="B3966" s="15" t="s">
        <v>987</v>
      </c>
      <c r="C3966" s="16" t="s">
        <v>988</v>
      </c>
      <c r="D3966" s="16" t="s">
        <v>7067</v>
      </c>
      <c r="E3966" s="18" t="s">
        <v>7068</v>
      </c>
      <c r="F3966" s="17">
        <v>43206</v>
      </c>
      <c r="G3966" s="14">
        <v>-1272815.96</v>
      </c>
    </row>
    <row r="3967" spans="1:7" x14ac:dyDescent="0.25">
      <c r="A3967" s="1"/>
      <c r="B3967" s="15" t="s">
        <v>19680</v>
      </c>
      <c r="C3967" s="16"/>
      <c r="D3967" s="16" t="s">
        <v>23098</v>
      </c>
      <c r="E3967" s="18" t="s">
        <v>19607</v>
      </c>
      <c r="F3967" s="17">
        <v>43208</v>
      </c>
      <c r="G3967" s="14">
        <v>-1652210</v>
      </c>
    </row>
    <row r="3968" spans="1:7" ht="25.5" x14ac:dyDescent="0.25">
      <c r="A3968" s="1"/>
      <c r="B3968" s="15" t="s">
        <v>5603</v>
      </c>
      <c r="C3968" s="16" t="s">
        <v>5604</v>
      </c>
      <c r="D3968" s="16" t="s">
        <v>7071</v>
      </c>
      <c r="E3968" s="18" t="s">
        <v>7072</v>
      </c>
      <c r="F3968" s="17">
        <v>43208</v>
      </c>
      <c r="G3968" s="14">
        <v>-325761</v>
      </c>
    </row>
    <row r="3969" spans="1:7" x14ac:dyDescent="0.25">
      <c r="A3969" s="1"/>
      <c r="B3969" s="10" t="s">
        <v>7024</v>
      </c>
      <c r="C3969" s="11" t="s">
        <v>7025</v>
      </c>
      <c r="D3969" s="11" t="s">
        <v>7073</v>
      </c>
      <c r="E3969" s="12" t="s">
        <v>18438</v>
      </c>
      <c r="F3969" s="13">
        <v>43213</v>
      </c>
      <c r="G3969" s="14">
        <v>-106200</v>
      </c>
    </row>
    <row r="3970" spans="1:7" ht="25.5" x14ac:dyDescent="0.25">
      <c r="A3970" s="1"/>
      <c r="B3970" s="10" t="s">
        <v>7074</v>
      </c>
      <c r="C3970" s="11"/>
      <c r="D3970" s="11" t="s">
        <v>7075</v>
      </c>
      <c r="E3970" s="12" t="s">
        <v>7076</v>
      </c>
      <c r="F3970" s="13">
        <v>43214</v>
      </c>
      <c r="G3970" s="14">
        <v>-1650</v>
      </c>
    </row>
    <row r="3971" spans="1:7" x14ac:dyDescent="0.25">
      <c r="A3971" s="1"/>
      <c r="B3971" s="10" t="s">
        <v>7077</v>
      </c>
      <c r="C3971" s="11"/>
      <c r="D3971" s="11" t="s">
        <v>7078</v>
      </c>
      <c r="E3971" s="12" t="s">
        <v>19605</v>
      </c>
      <c r="F3971" s="13">
        <v>43224</v>
      </c>
      <c r="G3971" s="14">
        <v>-2228375.2999999998</v>
      </c>
    </row>
    <row r="3972" spans="1:7" x14ac:dyDescent="0.25">
      <c r="A3972" s="1"/>
      <c r="B3972" s="10" t="s">
        <v>7079</v>
      </c>
      <c r="C3972" s="11" t="s">
        <v>7080</v>
      </c>
      <c r="D3972" s="11" t="s">
        <v>7081</v>
      </c>
      <c r="E3972" s="12" t="s">
        <v>16837</v>
      </c>
      <c r="F3972" s="13">
        <v>43224</v>
      </c>
      <c r="G3972" s="14">
        <v>-3298568.6</v>
      </c>
    </row>
    <row r="3973" spans="1:7" x14ac:dyDescent="0.25">
      <c r="A3973" s="1"/>
      <c r="B3973" s="10" t="s">
        <v>7082</v>
      </c>
      <c r="C3973" s="11" t="s">
        <v>7083</v>
      </c>
      <c r="D3973" s="11" t="s">
        <v>7084</v>
      </c>
      <c r="E3973" s="12" t="s">
        <v>18040</v>
      </c>
      <c r="F3973" s="13">
        <v>43228</v>
      </c>
      <c r="G3973" s="14">
        <v>-4000000</v>
      </c>
    </row>
    <row r="3974" spans="1:7" ht="25.5" x14ac:dyDescent="0.25">
      <c r="A3974" s="1"/>
      <c r="B3974" s="15" t="s">
        <v>987</v>
      </c>
      <c r="C3974" s="16" t="s">
        <v>988</v>
      </c>
      <c r="D3974" s="16" t="s">
        <v>7085</v>
      </c>
      <c r="E3974" s="18" t="s">
        <v>7086</v>
      </c>
      <c r="F3974" s="17">
        <v>43230</v>
      </c>
      <c r="G3974" s="14">
        <v>-1793445</v>
      </c>
    </row>
    <row r="3975" spans="1:7" x14ac:dyDescent="0.25">
      <c r="A3975" s="1"/>
      <c r="B3975" s="10" t="s">
        <v>19035</v>
      </c>
      <c r="C3975" s="11" t="s">
        <v>19034</v>
      </c>
      <c r="D3975" s="11" t="s">
        <v>7379</v>
      </c>
      <c r="E3975" s="12" t="s">
        <v>19037</v>
      </c>
      <c r="F3975" s="13">
        <v>43234</v>
      </c>
      <c r="G3975" s="14">
        <v>-472000</v>
      </c>
    </row>
    <row r="3976" spans="1:7" x14ac:dyDescent="0.25">
      <c r="A3976" s="1"/>
      <c r="B3976" s="10" t="s">
        <v>19035</v>
      </c>
      <c r="C3976" s="11" t="s">
        <v>19034</v>
      </c>
      <c r="D3976" s="11" t="s">
        <v>7173</v>
      </c>
      <c r="E3976" s="12" t="s">
        <v>19039</v>
      </c>
      <c r="F3976" s="13">
        <v>43234</v>
      </c>
      <c r="G3976" s="14">
        <v>-472000</v>
      </c>
    </row>
    <row r="3977" spans="1:7" ht="38.25" x14ac:dyDescent="0.25">
      <c r="A3977" s="1"/>
      <c r="B3977" s="10" t="s">
        <v>6919</v>
      </c>
      <c r="C3977" s="11" t="s">
        <v>6920</v>
      </c>
      <c r="D3977" s="11" t="s">
        <v>7093</v>
      </c>
      <c r="E3977" s="12" t="s">
        <v>7094</v>
      </c>
      <c r="F3977" s="13">
        <v>43235</v>
      </c>
      <c r="G3977" s="14">
        <v>-637000</v>
      </c>
    </row>
    <row r="3978" spans="1:7" ht="25.5" x14ac:dyDescent="0.25">
      <c r="A3978" s="1"/>
      <c r="B3978" s="10" t="s">
        <v>7089</v>
      </c>
      <c r="C3978" s="11" t="s">
        <v>7090</v>
      </c>
      <c r="D3978" s="11" t="s">
        <v>7091</v>
      </c>
      <c r="E3978" s="12" t="s">
        <v>7092</v>
      </c>
      <c r="F3978" s="13">
        <v>43235</v>
      </c>
      <c r="G3978" s="14">
        <v>-120600</v>
      </c>
    </row>
    <row r="3979" spans="1:7" x14ac:dyDescent="0.25">
      <c r="A3979" s="1"/>
      <c r="B3979" s="10" t="s">
        <v>7095</v>
      </c>
      <c r="C3979" s="11"/>
      <c r="D3979" s="11" t="s">
        <v>7096</v>
      </c>
      <c r="E3979" s="12" t="s">
        <v>19739</v>
      </c>
      <c r="F3979" s="13">
        <v>43238</v>
      </c>
      <c r="G3979" s="14">
        <v>-141600</v>
      </c>
    </row>
    <row r="3980" spans="1:7" ht="25.5" x14ac:dyDescent="0.25">
      <c r="A3980" s="1"/>
      <c r="B3980" s="10" t="s">
        <v>7097</v>
      </c>
      <c r="C3980" s="11"/>
      <c r="D3980" s="11" t="s">
        <v>7098</v>
      </c>
      <c r="E3980" s="12" t="s">
        <v>19930</v>
      </c>
      <c r="F3980" s="13">
        <v>43238</v>
      </c>
      <c r="G3980" s="14">
        <v>-100400.82</v>
      </c>
    </row>
    <row r="3981" spans="1:7" x14ac:dyDescent="0.25">
      <c r="A3981" s="1"/>
      <c r="B3981" s="10" t="s">
        <v>7102</v>
      </c>
      <c r="C3981" s="11"/>
      <c r="D3981" s="11" t="s">
        <v>7103</v>
      </c>
      <c r="E3981" s="12" t="s">
        <v>19762</v>
      </c>
      <c r="F3981" s="13">
        <v>43241</v>
      </c>
      <c r="G3981" s="14">
        <v>-147500</v>
      </c>
    </row>
    <row r="3982" spans="1:7" x14ac:dyDescent="0.25">
      <c r="A3982" s="1"/>
      <c r="B3982" s="10" t="s">
        <v>7099</v>
      </c>
      <c r="C3982" s="11"/>
      <c r="D3982" s="11" t="s">
        <v>7100</v>
      </c>
      <c r="E3982" s="12" t="s">
        <v>19698</v>
      </c>
      <c r="F3982" s="13">
        <v>43241</v>
      </c>
      <c r="G3982" s="14">
        <v>-106200</v>
      </c>
    </row>
    <row r="3983" spans="1:7" x14ac:dyDescent="0.25">
      <c r="A3983" s="1"/>
      <c r="B3983" s="10" t="s">
        <v>7105</v>
      </c>
      <c r="C3983" s="11"/>
      <c r="D3983" s="11" t="s">
        <v>7106</v>
      </c>
      <c r="E3983" s="12" t="s">
        <v>19789</v>
      </c>
      <c r="F3983" s="13">
        <v>43241</v>
      </c>
      <c r="G3983" s="14">
        <v>-35400</v>
      </c>
    </row>
    <row r="3984" spans="1:7" x14ac:dyDescent="0.25">
      <c r="A3984" s="1"/>
      <c r="B3984" s="10" t="s">
        <v>7105</v>
      </c>
      <c r="C3984" s="11"/>
      <c r="D3984" s="11" t="s">
        <v>7107</v>
      </c>
      <c r="E3984" s="12" t="s">
        <v>19790</v>
      </c>
      <c r="F3984" s="13">
        <v>43241</v>
      </c>
      <c r="G3984" s="14">
        <v>35400</v>
      </c>
    </row>
    <row r="3985" spans="1:7" x14ac:dyDescent="0.25">
      <c r="A3985" s="1"/>
      <c r="B3985" s="15" t="s">
        <v>7099</v>
      </c>
      <c r="C3985" s="16"/>
      <c r="D3985" s="16" t="s">
        <v>7101</v>
      </c>
      <c r="E3985" s="12" t="s">
        <v>19699</v>
      </c>
      <c r="F3985" s="17">
        <v>43241</v>
      </c>
      <c r="G3985" s="14">
        <v>106200</v>
      </c>
    </row>
    <row r="3986" spans="1:7" x14ac:dyDescent="0.25">
      <c r="A3986" s="1"/>
      <c r="B3986" s="10" t="s">
        <v>7102</v>
      </c>
      <c r="C3986" s="11"/>
      <c r="D3986" s="11" t="s">
        <v>7104</v>
      </c>
      <c r="E3986" s="12" t="s">
        <v>19740</v>
      </c>
      <c r="F3986" s="13">
        <v>43241</v>
      </c>
      <c r="G3986" s="14">
        <v>147500</v>
      </c>
    </row>
    <row r="3987" spans="1:7" x14ac:dyDescent="0.25">
      <c r="A3987" s="1"/>
      <c r="B3987" s="10" t="s">
        <v>7109</v>
      </c>
      <c r="C3987" s="11"/>
      <c r="D3987" s="11" t="s">
        <v>7110</v>
      </c>
      <c r="E3987" s="12" t="s">
        <v>16837</v>
      </c>
      <c r="F3987" s="13">
        <v>43243</v>
      </c>
      <c r="G3987" s="14">
        <v>-4229742.75</v>
      </c>
    </row>
    <row r="3988" spans="1:7" x14ac:dyDescent="0.25">
      <c r="A3988" s="1"/>
      <c r="B3988" s="10" t="s">
        <v>6995</v>
      </c>
      <c r="C3988" s="11"/>
      <c r="D3988" s="11" t="s">
        <v>7108</v>
      </c>
      <c r="E3988" s="12" t="s">
        <v>19524</v>
      </c>
      <c r="F3988" s="13">
        <v>43243</v>
      </c>
      <c r="G3988" s="14">
        <v>-52038</v>
      </c>
    </row>
    <row r="3989" spans="1:7" x14ac:dyDescent="0.25">
      <c r="A3989" s="1"/>
      <c r="B3989" s="10" t="s">
        <v>7057</v>
      </c>
      <c r="C3989" s="11"/>
      <c r="D3989" s="11" t="s">
        <v>7111</v>
      </c>
      <c r="E3989" s="12" t="s">
        <v>19484</v>
      </c>
      <c r="F3989" s="13">
        <v>43245</v>
      </c>
      <c r="G3989" s="14">
        <v>-153400</v>
      </c>
    </row>
    <row r="3990" spans="1:7" x14ac:dyDescent="0.25">
      <c r="A3990" s="1"/>
      <c r="B3990" s="10" t="s">
        <v>7045</v>
      </c>
      <c r="C3990" s="11"/>
      <c r="D3990" s="11" t="s">
        <v>7112</v>
      </c>
      <c r="E3990" s="12" t="s">
        <v>19484</v>
      </c>
      <c r="F3990" s="13">
        <v>43245</v>
      </c>
      <c r="G3990" s="14">
        <v>-11800</v>
      </c>
    </row>
    <row r="3991" spans="1:7" x14ac:dyDescent="0.25">
      <c r="A3991" s="1"/>
      <c r="B3991" s="15" t="s">
        <v>7113</v>
      </c>
      <c r="C3991" s="16" t="s">
        <v>7114</v>
      </c>
      <c r="D3991" s="16" t="s">
        <v>7115</v>
      </c>
      <c r="E3991" s="18" t="s">
        <v>20242</v>
      </c>
      <c r="F3991" s="17">
        <v>43249</v>
      </c>
      <c r="G3991" s="14">
        <v>-103987.5</v>
      </c>
    </row>
    <row r="3992" spans="1:7" ht="25.5" x14ac:dyDescent="0.25">
      <c r="A3992" s="1"/>
      <c r="B3992" s="10" t="s">
        <v>7116</v>
      </c>
      <c r="C3992" s="11"/>
      <c r="D3992" s="11" t="s">
        <v>7117</v>
      </c>
      <c r="E3992" s="12" t="s">
        <v>19575</v>
      </c>
      <c r="F3992" s="13">
        <v>43252</v>
      </c>
      <c r="G3992" s="14">
        <v>304201.12</v>
      </c>
    </row>
    <row r="3993" spans="1:7" x14ac:dyDescent="0.25">
      <c r="A3993" s="1"/>
      <c r="B3993" s="10" t="s">
        <v>6526</v>
      </c>
      <c r="C3993" s="11"/>
      <c r="D3993" s="11" t="s">
        <v>7118</v>
      </c>
      <c r="E3993" s="12" t="s">
        <v>7119</v>
      </c>
      <c r="F3993" s="13">
        <v>43255</v>
      </c>
      <c r="G3993" s="14">
        <v>-24000</v>
      </c>
    </row>
    <row r="3994" spans="1:7" ht="25.5" x14ac:dyDescent="0.25">
      <c r="A3994" s="1"/>
      <c r="B3994" s="10" t="s">
        <v>5603</v>
      </c>
      <c r="C3994" s="11" t="s">
        <v>5604</v>
      </c>
      <c r="D3994" s="11" t="s">
        <v>7120</v>
      </c>
      <c r="E3994" s="12" t="s">
        <v>7121</v>
      </c>
      <c r="F3994" s="13">
        <v>43255</v>
      </c>
      <c r="G3994" s="14">
        <v>-308656</v>
      </c>
    </row>
    <row r="3995" spans="1:7" x14ac:dyDescent="0.25">
      <c r="A3995" s="1"/>
      <c r="B3995" s="10" t="s">
        <v>7122</v>
      </c>
      <c r="C3995" s="11" t="s">
        <v>7123</v>
      </c>
      <c r="D3995" s="11" t="s">
        <v>7124</v>
      </c>
      <c r="E3995" s="12" t="s">
        <v>19719</v>
      </c>
      <c r="F3995" s="13">
        <v>43257</v>
      </c>
      <c r="G3995" s="14">
        <v>-2081912.11</v>
      </c>
    </row>
    <row r="3996" spans="1:7" x14ac:dyDescent="0.25">
      <c r="A3996" s="1"/>
      <c r="B3996" s="10" t="s">
        <v>7125</v>
      </c>
      <c r="C3996" s="11"/>
      <c r="D3996" s="16" t="s">
        <v>7126</v>
      </c>
      <c r="E3996" s="12" t="s">
        <v>19546</v>
      </c>
      <c r="F3996" s="13">
        <v>43259</v>
      </c>
      <c r="G3996" s="14">
        <v>-3685899.24</v>
      </c>
    </row>
    <row r="3997" spans="1:7" x14ac:dyDescent="0.25">
      <c r="A3997" s="1"/>
      <c r="B3997" s="10" t="s">
        <v>7127</v>
      </c>
      <c r="C3997" s="11"/>
      <c r="D3997" s="16" t="s">
        <v>7128</v>
      </c>
      <c r="E3997" s="12" t="s">
        <v>19731</v>
      </c>
      <c r="F3997" s="13">
        <v>43264</v>
      </c>
      <c r="G3997" s="14">
        <v>-329390</v>
      </c>
    </row>
    <row r="3998" spans="1:7" x14ac:dyDescent="0.25">
      <c r="A3998" s="1"/>
      <c r="B3998" s="10" t="s">
        <v>7127</v>
      </c>
      <c r="C3998" s="11"/>
      <c r="D3998" s="16" t="s">
        <v>7129</v>
      </c>
      <c r="E3998" s="12" t="s">
        <v>19732</v>
      </c>
      <c r="F3998" s="13">
        <v>43264</v>
      </c>
      <c r="G3998" s="14">
        <v>329390</v>
      </c>
    </row>
    <row r="3999" spans="1:7" x14ac:dyDescent="0.25">
      <c r="A3999" s="1"/>
      <c r="B3999" s="10" t="s">
        <v>7130</v>
      </c>
      <c r="C3999" s="11" t="s">
        <v>7131</v>
      </c>
      <c r="D3999" s="16" t="s">
        <v>7132</v>
      </c>
      <c r="E3999" s="12" t="s">
        <v>17929</v>
      </c>
      <c r="F3999" s="13">
        <v>43269</v>
      </c>
      <c r="G3999" s="14">
        <v>-297738.78000000003</v>
      </c>
    </row>
    <row r="4000" spans="1:7" ht="25.5" x14ac:dyDescent="0.25">
      <c r="A4000" s="1"/>
      <c r="B4000" s="10" t="s">
        <v>6824</v>
      </c>
      <c r="C4000" s="11"/>
      <c r="D4000" s="11" t="s">
        <v>7132</v>
      </c>
      <c r="E4000" s="12" t="s">
        <v>7133</v>
      </c>
      <c r="F4000" s="13">
        <v>43273</v>
      </c>
      <c r="G4000" s="14">
        <v>-31860</v>
      </c>
    </row>
    <row r="4001" spans="1:7" x14ac:dyDescent="0.25">
      <c r="A4001" s="1"/>
      <c r="B4001" s="10" t="s">
        <v>7135</v>
      </c>
      <c r="C4001" s="11"/>
      <c r="D4001" s="11" t="s">
        <v>7136</v>
      </c>
      <c r="E4001" s="12" t="s">
        <v>19528</v>
      </c>
      <c r="F4001" s="13">
        <v>43276</v>
      </c>
      <c r="G4001" s="14">
        <v>-12048100</v>
      </c>
    </row>
    <row r="4002" spans="1:7" x14ac:dyDescent="0.25">
      <c r="A4002" s="1"/>
      <c r="B4002" s="10" t="s">
        <v>7045</v>
      </c>
      <c r="C4002" s="11"/>
      <c r="D4002" s="11" t="s">
        <v>7134</v>
      </c>
      <c r="E4002" s="12" t="s">
        <v>19593</v>
      </c>
      <c r="F4002" s="13">
        <v>43276</v>
      </c>
      <c r="G4002" s="14">
        <v>-11800</v>
      </c>
    </row>
    <row r="4003" spans="1:7" x14ac:dyDescent="0.25">
      <c r="A4003" s="1"/>
      <c r="B4003" s="10" t="s">
        <v>7137</v>
      </c>
      <c r="C4003" s="11"/>
      <c r="D4003" s="11" t="s">
        <v>7138</v>
      </c>
      <c r="E4003" s="12" t="s">
        <v>19684</v>
      </c>
      <c r="F4003" s="13">
        <v>43278</v>
      </c>
      <c r="G4003" s="14">
        <v>-47200</v>
      </c>
    </row>
    <row r="4004" spans="1:7" x14ac:dyDescent="0.25">
      <c r="A4004" s="1"/>
      <c r="B4004" s="10" t="s">
        <v>7095</v>
      </c>
      <c r="C4004" s="11"/>
      <c r="D4004" s="11" t="s">
        <v>7139</v>
      </c>
      <c r="E4004" s="12" t="s">
        <v>19740</v>
      </c>
      <c r="F4004" s="13">
        <v>43278</v>
      </c>
      <c r="G4004" s="14">
        <v>141600</v>
      </c>
    </row>
    <row r="4005" spans="1:7" x14ac:dyDescent="0.25">
      <c r="A4005" s="1"/>
      <c r="B4005" s="10" t="s">
        <v>7140</v>
      </c>
      <c r="C4005" s="11"/>
      <c r="D4005" s="11" t="s">
        <v>6052</v>
      </c>
      <c r="E4005" s="12" t="s">
        <v>7141</v>
      </c>
      <c r="F4005" s="13">
        <v>43280</v>
      </c>
      <c r="G4005" s="14">
        <v>-1345918.22</v>
      </c>
    </row>
    <row r="4006" spans="1:7" x14ac:dyDescent="0.25">
      <c r="A4006" s="1"/>
      <c r="B4006" s="10" t="s">
        <v>7140</v>
      </c>
      <c r="C4006" s="11"/>
      <c r="D4006" s="11" t="s">
        <v>7142</v>
      </c>
      <c r="E4006" s="12" t="s">
        <v>7143</v>
      </c>
      <c r="F4006" s="13">
        <v>43280</v>
      </c>
      <c r="G4006" s="14">
        <v>-1148438.28</v>
      </c>
    </row>
    <row r="4007" spans="1:7" x14ac:dyDescent="0.25">
      <c r="A4007" s="1"/>
      <c r="B4007" s="10" t="s">
        <v>749</v>
      </c>
      <c r="C4007" s="11"/>
      <c r="D4007" s="11" t="s">
        <v>7144</v>
      </c>
      <c r="E4007" s="12" t="s">
        <v>16895</v>
      </c>
      <c r="F4007" s="13">
        <v>43280</v>
      </c>
      <c r="G4007" s="14">
        <v>-1039717.44</v>
      </c>
    </row>
    <row r="4008" spans="1:7" ht="25.5" x14ac:dyDescent="0.25">
      <c r="A4008" s="1"/>
      <c r="B4008" s="15" t="s">
        <v>1396</v>
      </c>
      <c r="C4008" s="16"/>
      <c r="D4008" s="16" t="s">
        <v>7132</v>
      </c>
      <c r="E4008" s="18" t="s">
        <v>19363</v>
      </c>
      <c r="F4008" s="17">
        <v>43283</v>
      </c>
      <c r="G4008" s="14">
        <v>-708000</v>
      </c>
    </row>
    <row r="4009" spans="1:7" ht="25.5" x14ac:dyDescent="0.25">
      <c r="A4009" s="1"/>
      <c r="B4009" s="10" t="s">
        <v>1396</v>
      </c>
      <c r="C4009" s="11"/>
      <c r="D4009" s="11" t="s">
        <v>7149</v>
      </c>
      <c r="E4009" s="12" t="s">
        <v>19364</v>
      </c>
      <c r="F4009" s="13">
        <v>43283</v>
      </c>
      <c r="G4009" s="14">
        <v>-708000</v>
      </c>
    </row>
    <row r="4010" spans="1:7" ht="25.5" x14ac:dyDescent="0.25">
      <c r="A4010" s="1"/>
      <c r="B4010" s="10" t="s">
        <v>1396</v>
      </c>
      <c r="C4010" s="11"/>
      <c r="D4010" s="11" t="s">
        <v>7147</v>
      </c>
      <c r="E4010" s="12" t="s">
        <v>19362</v>
      </c>
      <c r="F4010" s="13">
        <v>43283</v>
      </c>
      <c r="G4010" s="14">
        <v>-118000</v>
      </c>
    </row>
    <row r="4011" spans="1:7" ht="25.5" x14ac:dyDescent="0.25">
      <c r="A4011" s="1"/>
      <c r="B4011" s="10" t="s">
        <v>1396</v>
      </c>
      <c r="C4011" s="11"/>
      <c r="D4011" s="11" t="s">
        <v>7148</v>
      </c>
      <c r="E4011" s="12" t="s">
        <v>19362</v>
      </c>
      <c r="F4011" s="13">
        <v>43283</v>
      </c>
      <c r="G4011" s="14">
        <v>-118000</v>
      </c>
    </row>
    <row r="4012" spans="1:7" x14ac:dyDescent="0.25">
      <c r="A4012" s="1"/>
      <c r="B4012" s="10" t="s">
        <v>7145</v>
      </c>
      <c r="C4012" s="11"/>
      <c r="D4012" s="11" t="s">
        <v>7146</v>
      </c>
      <c r="E4012" s="12" t="s">
        <v>19775</v>
      </c>
      <c r="F4012" s="13">
        <v>43283</v>
      </c>
      <c r="G4012" s="14">
        <v>-90860</v>
      </c>
    </row>
    <row r="4013" spans="1:7" ht="25.5" x14ac:dyDescent="0.25">
      <c r="A4013" s="1"/>
      <c r="B4013" s="10" t="s">
        <v>1396</v>
      </c>
      <c r="C4013" s="11"/>
      <c r="D4013" s="16" t="s">
        <v>7150</v>
      </c>
      <c r="E4013" s="12" t="s">
        <v>16504</v>
      </c>
      <c r="F4013" s="13">
        <v>43283</v>
      </c>
      <c r="G4013" s="14">
        <v>118000</v>
      </c>
    </row>
    <row r="4014" spans="1:7" ht="25.5" x14ac:dyDescent="0.25">
      <c r="A4014" s="1"/>
      <c r="B4014" s="15" t="s">
        <v>1396</v>
      </c>
      <c r="C4014" s="16"/>
      <c r="D4014" s="16" t="s">
        <v>7151</v>
      </c>
      <c r="E4014" s="18" t="s">
        <v>16504</v>
      </c>
      <c r="F4014" s="17">
        <v>43283</v>
      </c>
      <c r="G4014" s="14">
        <v>708000</v>
      </c>
    </row>
    <row r="4015" spans="1:7" ht="25.5" x14ac:dyDescent="0.25">
      <c r="A4015" s="1"/>
      <c r="B4015" s="15" t="s">
        <v>1396</v>
      </c>
      <c r="C4015" s="16"/>
      <c r="D4015" s="16" t="s">
        <v>7152</v>
      </c>
      <c r="E4015" s="18" t="s">
        <v>19365</v>
      </c>
      <c r="F4015" s="17">
        <v>43283</v>
      </c>
      <c r="G4015" s="14">
        <v>826000</v>
      </c>
    </row>
    <row r="4016" spans="1:7" x14ac:dyDescent="0.25">
      <c r="A4016" s="1"/>
      <c r="B4016" s="15" t="s">
        <v>7045</v>
      </c>
      <c r="C4016" s="16"/>
      <c r="D4016" s="16" t="s">
        <v>7153</v>
      </c>
      <c r="E4016" s="18" t="s">
        <v>19594</v>
      </c>
      <c r="F4016" s="17">
        <v>43285</v>
      </c>
      <c r="G4016" s="14">
        <v>-11800</v>
      </c>
    </row>
    <row r="4017" spans="1:7" x14ac:dyDescent="0.25">
      <c r="A4017" s="1"/>
      <c r="B4017" s="10" t="s">
        <v>5803</v>
      </c>
      <c r="C4017" s="11"/>
      <c r="D4017" s="16" t="s">
        <v>7154</v>
      </c>
      <c r="E4017" s="12" t="s">
        <v>16895</v>
      </c>
      <c r="F4017" s="13">
        <v>43286</v>
      </c>
      <c r="G4017" s="14">
        <v>-2183384.69</v>
      </c>
    </row>
    <row r="4018" spans="1:7" x14ac:dyDescent="0.25">
      <c r="A4018" s="1"/>
      <c r="B4018" s="10" t="s">
        <v>7155</v>
      </c>
      <c r="C4018" s="11"/>
      <c r="D4018" s="16" t="s">
        <v>7156</v>
      </c>
      <c r="E4018" s="12" t="s">
        <v>19618</v>
      </c>
      <c r="F4018" s="13">
        <v>43286</v>
      </c>
      <c r="G4018" s="14">
        <v>-56640</v>
      </c>
    </row>
    <row r="4019" spans="1:7" x14ac:dyDescent="0.25">
      <c r="A4019" s="1"/>
      <c r="B4019" s="10" t="s">
        <v>331</v>
      </c>
      <c r="C4019" s="11" t="s">
        <v>332</v>
      </c>
      <c r="D4019" s="16" t="s">
        <v>7147</v>
      </c>
      <c r="E4019" s="12" t="s">
        <v>17850</v>
      </c>
      <c r="F4019" s="13">
        <v>43287</v>
      </c>
      <c r="G4019" s="14">
        <v>-125594.48</v>
      </c>
    </row>
    <row r="4020" spans="1:7" ht="25.5" x14ac:dyDescent="0.25">
      <c r="A4020" s="1"/>
      <c r="B4020" s="10" t="s">
        <v>5603</v>
      </c>
      <c r="C4020" s="11" t="s">
        <v>5604</v>
      </c>
      <c r="D4020" s="16" t="s">
        <v>7157</v>
      </c>
      <c r="E4020" s="12" t="s">
        <v>7158</v>
      </c>
      <c r="F4020" s="13">
        <v>43293</v>
      </c>
      <c r="G4020" s="14">
        <v>-337638</v>
      </c>
    </row>
    <row r="4021" spans="1:7" x14ac:dyDescent="0.25">
      <c r="A4021" s="1"/>
      <c r="B4021" s="10" t="s">
        <v>7161</v>
      </c>
      <c r="C4021" s="11"/>
      <c r="D4021" s="16" t="s">
        <v>7162</v>
      </c>
      <c r="E4021" s="12" t="s">
        <v>19888</v>
      </c>
      <c r="F4021" s="13">
        <v>43294</v>
      </c>
      <c r="G4021" s="14">
        <v>-2175465.8199999998</v>
      </c>
    </row>
    <row r="4022" spans="1:7" x14ac:dyDescent="0.25">
      <c r="A4022" s="1"/>
      <c r="B4022" s="10" t="s">
        <v>6568</v>
      </c>
      <c r="C4022" s="11" t="s">
        <v>6569</v>
      </c>
      <c r="D4022" s="16" t="s">
        <v>7159</v>
      </c>
      <c r="E4022" s="12" t="s">
        <v>7160</v>
      </c>
      <c r="F4022" s="13">
        <v>43294</v>
      </c>
      <c r="G4022" s="14">
        <v>-6274.24</v>
      </c>
    </row>
    <row r="4023" spans="1:7" ht="25.5" x14ac:dyDescent="0.25">
      <c r="A4023" s="1"/>
      <c r="B4023" s="10" t="s">
        <v>6510</v>
      </c>
      <c r="C4023" s="11" t="s">
        <v>6511</v>
      </c>
      <c r="D4023" s="16" t="s">
        <v>7163</v>
      </c>
      <c r="E4023" s="12" t="s">
        <v>7164</v>
      </c>
      <c r="F4023" s="13">
        <v>43297</v>
      </c>
      <c r="G4023" s="14">
        <v>-357569</v>
      </c>
    </row>
    <row r="4024" spans="1:7" ht="25.5" x14ac:dyDescent="0.25">
      <c r="A4024" s="1"/>
      <c r="B4024" s="15" t="s">
        <v>7165</v>
      </c>
      <c r="C4024" s="16" t="s">
        <v>7166</v>
      </c>
      <c r="D4024" s="16" t="s">
        <v>7167</v>
      </c>
      <c r="E4024" s="18" t="s">
        <v>20087</v>
      </c>
      <c r="F4024" s="17">
        <v>43297</v>
      </c>
      <c r="G4024" s="14">
        <v>-13598200</v>
      </c>
    </row>
    <row r="4025" spans="1:7" x14ac:dyDescent="0.25">
      <c r="A4025" s="1"/>
      <c r="B4025" s="10" t="s">
        <v>7168</v>
      </c>
      <c r="C4025" s="11" t="s">
        <v>7169</v>
      </c>
      <c r="D4025" s="11" t="s">
        <v>7170</v>
      </c>
      <c r="E4025" s="12" t="s">
        <v>19366</v>
      </c>
      <c r="F4025" s="13">
        <v>43300</v>
      </c>
      <c r="G4025" s="14">
        <v>-4098809.03</v>
      </c>
    </row>
    <row r="4026" spans="1:7" x14ac:dyDescent="0.25">
      <c r="A4026" s="1"/>
      <c r="B4026" s="10" t="s">
        <v>7045</v>
      </c>
      <c r="C4026" s="11"/>
      <c r="D4026" s="16" t="s">
        <v>7171</v>
      </c>
      <c r="E4026" s="12" t="s">
        <v>19595</v>
      </c>
      <c r="F4026" s="13">
        <v>43304</v>
      </c>
      <c r="G4026" s="14">
        <v>-11800</v>
      </c>
    </row>
    <row r="4027" spans="1:7" x14ac:dyDescent="0.25">
      <c r="A4027" s="1"/>
      <c r="B4027" s="10" t="s">
        <v>7172</v>
      </c>
      <c r="C4027" s="11"/>
      <c r="D4027" s="11" t="s">
        <v>7173</v>
      </c>
      <c r="E4027" s="12" t="s">
        <v>16396</v>
      </c>
      <c r="F4027" s="13">
        <v>43306</v>
      </c>
      <c r="G4027" s="14">
        <v>-59000</v>
      </c>
    </row>
    <row r="4028" spans="1:7" x14ac:dyDescent="0.25">
      <c r="A4028" s="1"/>
      <c r="B4028" s="10" t="s">
        <v>7174</v>
      </c>
      <c r="C4028" s="11"/>
      <c r="D4028" s="11" t="s">
        <v>7173</v>
      </c>
      <c r="E4028" s="12" t="s">
        <v>16723</v>
      </c>
      <c r="F4028" s="13">
        <v>43306</v>
      </c>
      <c r="G4028" s="14">
        <v>-59000</v>
      </c>
    </row>
    <row r="4029" spans="1:7" x14ac:dyDescent="0.25">
      <c r="A4029" s="1"/>
      <c r="B4029" s="10" t="s">
        <v>7175</v>
      </c>
      <c r="C4029" s="11" t="s">
        <v>7176</v>
      </c>
      <c r="D4029" s="16" t="s">
        <v>7177</v>
      </c>
      <c r="E4029" s="12" t="s">
        <v>17851</v>
      </c>
      <c r="F4029" s="13">
        <v>43306</v>
      </c>
      <c r="G4029" s="14">
        <v>-813070.42</v>
      </c>
    </row>
    <row r="4030" spans="1:7" x14ac:dyDescent="0.25">
      <c r="A4030" s="1"/>
      <c r="B4030" s="10" t="s">
        <v>6896</v>
      </c>
      <c r="C4030" s="11" t="s">
        <v>6897</v>
      </c>
      <c r="D4030" s="11" t="s">
        <v>7178</v>
      </c>
      <c r="E4030" s="12" t="s">
        <v>20230</v>
      </c>
      <c r="F4030" s="13">
        <v>43311</v>
      </c>
      <c r="G4030" s="14">
        <v>-370813.23</v>
      </c>
    </row>
    <row r="4031" spans="1:7" x14ac:dyDescent="0.25">
      <c r="A4031" s="1"/>
      <c r="B4031" s="10" t="s">
        <v>6510</v>
      </c>
      <c r="C4031" s="11" t="s">
        <v>6511</v>
      </c>
      <c r="D4031" s="11" t="s">
        <v>7181</v>
      </c>
      <c r="E4031" s="12" t="s">
        <v>7182</v>
      </c>
      <c r="F4031" s="13">
        <v>43312</v>
      </c>
      <c r="G4031" s="14">
        <v>-375760</v>
      </c>
    </row>
    <row r="4032" spans="1:7" x14ac:dyDescent="0.25">
      <c r="A4032" s="1"/>
      <c r="B4032" s="10" t="s">
        <v>6510</v>
      </c>
      <c r="C4032" s="11" t="s">
        <v>6511</v>
      </c>
      <c r="D4032" s="11" t="s">
        <v>7179</v>
      </c>
      <c r="E4032" s="12" t="s">
        <v>7180</v>
      </c>
      <c r="F4032" s="13">
        <v>43312</v>
      </c>
      <c r="G4032" s="14">
        <v>-369421</v>
      </c>
    </row>
    <row r="4033" spans="1:7" x14ac:dyDescent="0.25">
      <c r="A4033" s="1"/>
      <c r="B4033" s="10" t="s">
        <v>7116</v>
      </c>
      <c r="C4033" s="11"/>
      <c r="D4033" s="11" t="s">
        <v>7183</v>
      </c>
      <c r="E4033" s="12" t="s">
        <v>19576</v>
      </c>
      <c r="F4033" s="13">
        <v>43313</v>
      </c>
      <c r="G4033" s="14">
        <v>-304201.12</v>
      </c>
    </row>
    <row r="4034" spans="1:7" ht="25.5" x14ac:dyDescent="0.25">
      <c r="A4034" s="1"/>
      <c r="B4034" s="10" t="s">
        <v>5603</v>
      </c>
      <c r="C4034" s="11" t="s">
        <v>5604</v>
      </c>
      <c r="D4034" s="11" t="s">
        <v>7184</v>
      </c>
      <c r="E4034" s="12" t="s">
        <v>7185</v>
      </c>
      <c r="F4034" s="13">
        <v>43314</v>
      </c>
      <c r="G4034" s="14">
        <v>-218546</v>
      </c>
    </row>
    <row r="4035" spans="1:7" x14ac:dyDescent="0.25">
      <c r="A4035" s="1"/>
      <c r="B4035" s="10" t="s">
        <v>7186</v>
      </c>
      <c r="C4035" s="11" t="s">
        <v>7187</v>
      </c>
      <c r="D4035" s="11" t="s">
        <v>7188</v>
      </c>
      <c r="E4035" s="12" t="s">
        <v>20043</v>
      </c>
      <c r="F4035" s="13">
        <v>43318</v>
      </c>
      <c r="G4035" s="14">
        <v>10620</v>
      </c>
    </row>
    <row r="4036" spans="1:7" x14ac:dyDescent="0.25">
      <c r="A4036" s="1"/>
      <c r="B4036" s="10" t="s">
        <v>6476</v>
      </c>
      <c r="C4036" s="11" t="s">
        <v>6477</v>
      </c>
      <c r="D4036" s="11" t="s">
        <v>7189</v>
      </c>
      <c r="E4036" s="12" t="s">
        <v>7190</v>
      </c>
      <c r="F4036" s="13">
        <v>43327</v>
      </c>
      <c r="G4036" s="14">
        <v>-54900</v>
      </c>
    </row>
    <row r="4037" spans="1:7" x14ac:dyDescent="0.25">
      <c r="A4037" s="1"/>
      <c r="B4037" s="10" t="s">
        <v>4468</v>
      </c>
      <c r="C4037" s="11" t="s">
        <v>4469</v>
      </c>
      <c r="D4037" s="11" t="s">
        <v>7193</v>
      </c>
      <c r="E4037" s="12" t="s">
        <v>7194</v>
      </c>
      <c r="F4037" s="13">
        <v>43329</v>
      </c>
      <c r="G4037" s="14">
        <v>-202853</v>
      </c>
    </row>
    <row r="4038" spans="1:7" x14ac:dyDescent="0.25">
      <c r="A4038" s="1"/>
      <c r="B4038" s="10" t="s">
        <v>6568</v>
      </c>
      <c r="C4038" s="11" t="s">
        <v>6569</v>
      </c>
      <c r="D4038" s="11" t="s">
        <v>7191</v>
      </c>
      <c r="E4038" s="12" t="s">
        <v>7192</v>
      </c>
      <c r="F4038" s="13">
        <v>43329</v>
      </c>
      <c r="G4038" s="14">
        <v>-1867.53</v>
      </c>
    </row>
    <row r="4039" spans="1:7" x14ac:dyDescent="0.25">
      <c r="A4039" s="1"/>
      <c r="B4039" s="10" t="s">
        <v>7024</v>
      </c>
      <c r="C4039" s="11" t="s">
        <v>7025</v>
      </c>
      <c r="D4039" s="16" t="s">
        <v>7195</v>
      </c>
      <c r="E4039" s="12" t="s">
        <v>18439</v>
      </c>
      <c r="F4039" s="13">
        <v>43339</v>
      </c>
      <c r="G4039" s="14">
        <v>-808872.3</v>
      </c>
    </row>
    <row r="4040" spans="1:7" x14ac:dyDescent="0.25">
      <c r="A4040" s="1"/>
      <c r="B4040" s="10" t="s">
        <v>632</v>
      </c>
      <c r="C4040" s="11"/>
      <c r="D4040" s="11" t="s">
        <v>7197</v>
      </c>
      <c r="E4040" s="12" t="s">
        <v>1238</v>
      </c>
      <c r="F4040" s="13">
        <v>43342</v>
      </c>
      <c r="G4040" s="14">
        <v>-254693.02</v>
      </c>
    </row>
    <row r="4041" spans="1:7" x14ac:dyDescent="0.25">
      <c r="A4041" s="1"/>
      <c r="B4041" s="10" t="s">
        <v>632</v>
      </c>
      <c r="C4041" s="11"/>
      <c r="D4041" s="16" t="s">
        <v>7196</v>
      </c>
      <c r="E4041" s="12" t="s">
        <v>1238</v>
      </c>
      <c r="F4041" s="13">
        <v>43342</v>
      </c>
      <c r="G4041" s="14">
        <v>-25260.400000000001</v>
      </c>
    </row>
    <row r="4042" spans="1:7" x14ac:dyDescent="0.25">
      <c r="A4042" s="1"/>
      <c r="B4042" s="10" t="s">
        <v>7198</v>
      </c>
      <c r="C4042" s="11" t="s">
        <v>7199</v>
      </c>
      <c r="D4042" s="16" t="s">
        <v>7200</v>
      </c>
      <c r="E4042" s="12" t="s">
        <v>7201</v>
      </c>
      <c r="F4042" s="13">
        <v>43343</v>
      </c>
      <c r="G4042" s="14">
        <v>-1497459.84</v>
      </c>
    </row>
    <row r="4043" spans="1:7" ht="25.5" x14ac:dyDescent="0.25">
      <c r="A4043" s="1"/>
      <c r="B4043" s="10" t="s">
        <v>4468</v>
      </c>
      <c r="C4043" s="11" t="s">
        <v>4469</v>
      </c>
      <c r="D4043" s="11" t="s">
        <v>7205</v>
      </c>
      <c r="E4043" s="12" t="s">
        <v>7206</v>
      </c>
      <c r="F4043" s="13">
        <v>43346</v>
      </c>
      <c r="G4043" s="14">
        <v>-202853</v>
      </c>
    </row>
    <row r="4044" spans="1:7" x14ac:dyDescent="0.25">
      <c r="A4044" s="1"/>
      <c r="B4044" s="10" t="s">
        <v>7202</v>
      </c>
      <c r="C4044" s="11" t="s">
        <v>7203</v>
      </c>
      <c r="D4044" s="11" t="s">
        <v>7204</v>
      </c>
      <c r="E4044" s="12" t="s">
        <v>19026</v>
      </c>
      <c r="F4044" s="13">
        <v>43346</v>
      </c>
      <c r="G4044" s="14">
        <v>1959968.22</v>
      </c>
    </row>
    <row r="4045" spans="1:7" x14ac:dyDescent="0.25">
      <c r="A4045" s="1"/>
      <c r="B4045" s="10" t="s">
        <v>6201</v>
      </c>
      <c r="C4045" s="11" t="s">
        <v>6202</v>
      </c>
      <c r="D4045" s="11" t="s">
        <v>7159</v>
      </c>
      <c r="E4045" s="12" t="s">
        <v>18377</v>
      </c>
      <c r="F4045" s="13">
        <v>43347</v>
      </c>
      <c r="G4045" s="14">
        <v>-989860.7</v>
      </c>
    </row>
    <row r="4046" spans="1:7" x14ac:dyDescent="0.25">
      <c r="A4046" s="1"/>
      <c r="B4046" s="15" t="s">
        <v>7168</v>
      </c>
      <c r="C4046" s="16" t="s">
        <v>7169</v>
      </c>
      <c r="D4046" s="16" t="s">
        <v>7207</v>
      </c>
      <c r="E4046" s="18" t="s">
        <v>20138</v>
      </c>
      <c r="F4046" s="17">
        <v>43347</v>
      </c>
      <c r="G4046" s="14">
        <v>-7082212.04</v>
      </c>
    </row>
    <row r="4047" spans="1:7" x14ac:dyDescent="0.25">
      <c r="A4047" s="1"/>
      <c r="B4047" s="15" t="s">
        <v>7208</v>
      </c>
      <c r="C4047" s="16" t="s">
        <v>7209</v>
      </c>
      <c r="D4047" s="16" t="s">
        <v>7210</v>
      </c>
      <c r="E4047" s="18" t="s">
        <v>7211</v>
      </c>
      <c r="F4047" s="17">
        <v>43355</v>
      </c>
      <c r="G4047" s="14">
        <v>-14100</v>
      </c>
    </row>
    <row r="4048" spans="1:7" x14ac:dyDescent="0.25">
      <c r="A4048" s="1"/>
      <c r="B4048" s="10" t="s">
        <v>19680</v>
      </c>
      <c r="C4048" s="11"/>
      <c r="D4048" s="11"/>
      <c r="E4048" s="12"/>
      <c r="F4048" s="13">
        <v>43356</v>
      </c>
      <c r="G4048" s="14">
        <v>82610.5</v>
      </c>
    </row>
    <row r="4049" spans="1:7" x14ac:dyDescent="0.25">
      <c r="A4049" s="1"/>
      <c r="B4049" s="10" t="s">
        <v>19680</v>
      </c>
      <c r="C4049" s="11"/>
      <c r="D4049" s="16"/>
      <c r="E4049" s="12"/>
      <c r="F4049" s="13">
        <v>43356</v>
      </c>
      <c r="G4049" s="14">
        <v>1569599.5</v>
      </c>
    </row>
    <row r="4050" spans="1:7" ht="25.5" x14ac:dyDescent="0.25">
      <c r="A4050" s="1"/>
      <c r="B4050" s="10" t="s">
        <v>7212</v>
      </c>
      <c r="C4050" s="11" t="s">
        <v>7213</v>
      </c>
      <c r="D4050" s="16" t="s">
        <v>7214</v>
      </c>
      <c r="E4050" s="12" t="s">
        <v>7215</v>
      </c>
      <c r="F4050" s="13">
        <v>43360</v>
      </c>
      <c r="G4050" s="14">
        <v>-103200</v>
      </c>
    </row>
    <row r="4051" spans="1:7" x14ac:dyDescent="0.25">
      <c r="A4051" s="1"/>
      <c r="B4051" s="10" t="s">
        <v>7216</v>
      </c>
      <c r="C4051" s="11" t="s">
        <v>7217</v>
      </c>
      <c r="D4051" s="16" t="s">
        <v>7218</v>
      </c>
      <c r="E4051" s="12" t="s">
        <v>1285</v>
      </c>
      <c r="F4051" s="13">
        <v>43361</v>
      </c>
      <c r="G4051" s="14">
        <v>261678.57</v>
      </c>
    </row>
    <row r="4052" spans="1:7" x14ac:dyDescent="0.25">
      <c r="A4052" s="1"/>
      <c r="B4052" s="10" t="s">
        <v>6568</v>
      </c>
      <c r="C4052" s="11" t="s">
        <v>6569</v>
      </c>
      <c r="D4052" s="16" t="s">
        <v>7225</v>
      </c>
      <c r="E4052" s="12" t="s">
        <v>7220</v>
      </c>
      <c r="F4052" s="13">
        <v>43362</v>
      </c>
      <c r="G4052" s="14">
        <v>-29303.52</v>
      </c>
    </row>
    <row r="4053" spans="1:7" x14ac:dyDescent="0.25">
      <c r="A4053" s="1"/>
      <c r="B4053" s="10" t="s">
        <v>6568</v>
      </c>
      <c r="C4053" s="11" t="s">
        <v>6569</v>
      </c>
      <c r="D4053" s="16" t="s">
        <v>7224</v>
      </c>
      <c r="E4053" s="12" t="s">
        <v>7220</v>
      </c>
      <c r="F4053" s="13">
        <v>43362</v>
      </c>
      <c r="G4053" s="14">
        <v>-27666.86</v>
      </c>
    </row>
    <row r="4054" spans="1:7" x14ac:dyDescent="0.25">
      <c r="A4054" s="1"/>
      <c r="B4054" s="10" t="s">
        <v>6568</v>
      </c>
      <c r="C4054" s="11" t="s">
        <v>6569</v>
      </c>
      <c r="D4054" s="11" t="s">
        <v>7226</v>
      </c>
      <c r="E4054" s="12" t="s">
        <v>7220</v>
      </c>
      <c r="F4054" s="13">
        <v>43362</v>
      </c>
      <c r="G4054" s="14">
        <v>-20988.95</v>
      </c>
    </row>
    <row r="4055" spans="1:7" x14ac:dyDescent="0.25">
      <c r="A4055" s="1"/>
      <c r="B4055" s="15" t="s">
        <v>6568</v>
      </c>
      <c r="C4055" s="16" t="s">
        <v>6569</v>
      </c>
      <c r="D4055" s="16" t="s">
        <v>7222</v>
      </c>
      <c r="E4055" s="18" t="s">
        <v>7220</v>
      </c>
      <c r="F4055" s="17">
        <v>43362</v>
      </c>
      <c r="G4055" s="14">
        <v>-15831.2</v>
      </c>
    </row>
    <row r="4056" spans="1:7" x14ac:dyDescent="0.25">
      <c r="A4056" s="1"/>
      <c r="B4056" s="10" t="s">
        <v>6568</v>
      </c>
      <c r="C4056" s="11" t="s">
        <v>6569</v>
      </c>
      <c r="D4056" s="11" t="s">
        <v>7219</v>
      </c>
      <c r="E4056" s="12" t="s">
        <v>7220</v>
      </c>
      <c r="F4056" s="13">
        <v>43362</v>
      </c>
      <c r="G4056" s="14">
        <v>-4703.93</v>
      </c>
    </row>
    <row r="4057" spans="1:7" x14ac:dyDescent="0.25">
      <c r="A4057" s="1"/>
      <c r="B4057" s="15" t="s">
        <v>6568</v>
      </c>
      <c r="C4057" s="16" t="s">
        <v>6569</v>
      </c>
      <c r="D4057" s="16" t="s">
        <v>7223</v>
      </c>
      <c r="E4057" s="18" t="s">
        <v>7220</v>
      </c>
      <c r="F4057" s="17">
        <v>43362</v>
      </c>
      <c r="G4057" s="14">
        <v>-4345.13</v>
      </c>
    </row>
    <row r="4058" spans="1:7" x14ac:dyDescent="0.25">
      <c r="A4058" s="1"/>
      <c r="B4058" s="10" t="s">
        <v>6568</v>
      </c>
      <c r="C4058" s="11" t="s">
        <v>6569</v>
      </c>
      <c r="D4058" s="11" t="s">
        <v>7221</v>
      </c>
      <c r="E4058" s="12" t="s">
        <v>7220</v>
      </c>
      <c r="F4058" s="13">
        <v>43362</v>
      </c>
      <c r="G4058" s="14">
        <v>-4115.04</v>
      </c>
    </row>
    <row r="4059" spans="1:7" x14ac:dyDescent="0.25">
      <c r="A4059" s="1"/>
      <c r="B4059" s="10" t="s">
        <v>6568</v>
      </c>
      <c r="C4059" s="11" t="s">
        <v>6569</v>
      </c>
      <c r="D4059" s="11" t="s">
        <v>7227</v>
      </c>
      <c r="E4059" s="12" t="s">
        <v>7220</v>
      </c>
      <c r="F4059" s="13">
        <v>43362</v>
      </c>
      <c r="G4059" s="14">
        <v>-1419.03</v>
      </c>
    </row>
    <row r="4060" spans="1:7" x14ac:dyDescent="0.25">
      <c r="A4060" s="1"/>
      <c r="B4060" s="10" t="s">
        <v>6568</v>
      </c>
      <c r="C4060" s="11" t="s">
        <v>6569</v>
      </c>
      <c r="D4060" s="11" t="s">
        <v>7232</v>
      </c>
      <c r="E4060" s="12" t="s">
        <v>7229</v>
      </c>
      <c r="F4060" s="13">
        <v>43363</v>
      </c>
      <c r="G4060" s="14">
        <v>-3044.48</v>
      </c>
    </row>
    <row r="4061" spans="1:7" x14ac:dyDescent="0.25">
      <c r="A4061" s="1"/>
      <c r="B4061" s="10" t="s">
        <v>6568</v>
      </c>
      <c r="C4061" s="11" t="s">
        <v>6569</v>
      </c>
      <c r="D4061" s="11" t="s">
        <v>7231</v>
      </c>
      <c r="E4061" s="12" t="s">
        <v>7229</v>
      </c>
      <c r="F4061" s="13">
        <v>43363</v>
      </c>
      <c r="G4061" s="14">
        <v>-1419.03</v>
      </c>
    </row>
    <row r="4062" spans="1:7" x14ac:dyDescent="0.25">
      <c r="A4062" s="1"/>
      <c r="B4062" s="10" t="s">
        <v>6568</v>
      </c>
      <c r="C4062" s="11" t="s">
        <v>6569</v>
      </c>
      <c r="D4062" s="11" t="s">
        <v>7228</v>
      </c>
      <c r="E4062" s="12" t="s">
        <v>7229</v>
      </c>
      <c r="F4062" s="13">
        <v>43363</v>
      </c>
      <c r="G4062" s="14">
        <v>-1404.08</v>
      </c>
    </row>
    <row r="4063" spans="1:7" x14ac:dyDescent="0.25">
      <c r="A4063" s="1"/>
      <c r="B4063" s="10" t="s">
        <v>6568</v>
      </c>
      <c r="C4063" s="11" t="s">
        <v>6569</v>
      </c>
      <c r="D4063" s="11" t="s">
        <v>7230</v>
      </c>
      <c r="E4063" s="12" t="s">
        <v>7229</v>
      </c>
      <c r="F4063" s="13">
        <v>43363</v>
      </c>
      <c r="G4063" s="14">
        <v>-1404.08</v>
      </c>
    </row>
    <row r="4064" spans="1:7" ht="25.5" x14ac:dyDescent="0.25">
      <c r="A4064" s="1"/>
      <c r="B4064" s="10" t="s">
        <v>6761</v>
      </c>
      <c r="C4064" s="11" t="s">
        <v>6762</v>
      </c>
      <c r="D4064" s="11" t="s">
        <v>7233</v>
      </c>
      <c r="E4064" s="12" t="s">
        <v>6764</v>
      </c>
      <c r="F4064" s="13">
        <v>43364</v>
      </c>
      <c r="G4064" s="14">
        <v>-399432</v>
      </c>
    </row>
    <row r="4065" spans="1:7" x14ac:dyDescent="0.25">
      <c r="A4065" s="1"/>
      <c r="B4065" s="10" t="s">
        <v>7234</v>
      </c>
      <c r="C4065" s="11" t="s">
        <v>7235</v>
      </c>
      <c r="D4065" s="11" t="s">
        <v>7236</v>
      </c>
      <c r="E4065" s="12" t="s">
        <v>19607</v>
      </c>
      <c r="F4065" s="13">
        <v>43368</v>
      </c>
      <c r="G4065" s="14">
        <v>-31010657</v>
      </c>
    </row>
    <row r="4066" spans="1:7" x14ac:dyDescent="0.25">
      <c r="A4066" s="1"/>
      <c r="B4066" s="10" t="s">
        <v>7237</v>
      </c>
      <c r="C4066" s="11"/>
      <c r="D4066" s="11" t="s">
        <v>7238</v>
      </c>
      <c r="E4066" s="12" t="s">
        <v>19546</v>
      </c>
      <c r="F4066" s="13">
        <v>43371</v>
      </c>
      <c r="G4066" s="14">
        <v>-5229918.7300000004</v>
      </c>
    </row>
    <row r="4067" spans="1:7" x14ac:dyDescent="0.25">
      <c r="A4067" s="1"/>
      <c r="B4067" s="10" t="s">
        <v>7239</v>
      </c>
      <c r="C4067" s="11"/>
      <c r="D4067" s="11" t="s">
        <v>7240</v>
      </c>
      <c r="E4067" s="12" t="s">
        <v>19769</v>
      </c>
      <c r="F4067" s="13">
        <v>43371</v>
      </c>
      <c r="G4067" s="14">
        <v>-50200.4</v>
      </c>
    </row>
    <row r="4068" spans="1:7" x14ac:dyDescent="0.25">
      <c r="A4068" s="1"/>
      <c r="B4068" s="10" t="s">
        <v>5902</v>
      </c>
      <c r="C4068" s="11"/>
      <c r="D4068" s="11" t="s">
        <v>7243</v>
      </c>
      <c r="E4068" s="12" t="s">
        <v>18930</v>
      </c>
      <c r="F4068" s="13">
        <v>43374</v>
      </c>
      <c r="G4068" s="14">
        <v>-15000</v>
      </c>
    </row>
    <row r="4069" spans="1:7" x14ac:dyDescent="0.25">
      <c r="A4069" s="1"/>
      <c r="B4069" s="15" t="s">
        <v>5848</v>
      </c>
      <c r="C4069" s="16" t="s">
        <v>5849</v>
      </c>
      <c r="D4069" s="16" t="s">
        <v>7241</v>
      </c>
      <c r="E4069" s="18" t="s">
        <v>17901</v>
      </c>
      <c r="F4069" s="17">
        <v>43374</v>
      </c>
      <c r="G4069" s="14">
        <v>-166380</v>
      </c>
    </row>
    <row r="4070" spans="1:7" x14ac:dyDescent="0.25">
      <c r="A4070" s="1"/>
      <c r="B4070" s="10" t="s">
        <v>5848</v>
      </c>
      <c r="C4070" s="11" t="s">
        <v>5849</v>
      </c>
      <c r="D4070" s="11" t="s">
        <v>7242</v>
      </c>
      <c r="E4070" s="12" t="s">
        <v>17902</v>
      </c>
      <c r="F4070" s="13">
        <v>43374</v>
      </c>
      <c r="G4070" s="14">
        <v>166380</v>
      </c>
    </row>
    <row r="4071" spans="1:7" x14ac:dyDescent="0.25">
      <c r="A4071" s="1"/>
      <c r="B4071" s="10" t="s">
        <v>7248</v>
      </c>
      <c r="C4071" s="11"/>
      <c r="D4071" s="11" t="s">
        <v>7249</v>
      </c>
      <c r="E4071" s="12" t="s">
        <v>19419</v>
      </c>
      <c r="F4071" s="13">
        <v>43378</v>
      </c>
      <c r="G4071" s="14">
        <v>-78057</v>
      </c>
    </row>
    <row r="4072" spans="1:7" x14ac:dyDescent="0.25">
      <c r="A4072" s="1"/>
      <c r="B4072" s="15" t="s">
        <v>7244</v>
      </c>
      <c r="C4072" s="16"/>
      <c r="D4072" s="16" t="s">
        <v>7245</v>
      </c>
      <c r="E4072" s="18" t="s">
        <v>19419</v>
      </c>
      <c r="F4072" s="17">
        <v>43378</v>
      </c>
      <c r="G4072" s="14">
        <v>-22066</v>
      </c>
    </row>
    <row r="4073" spans="1:7" x14ac:dyDescent="0.25">
      <c r="A4073" s="1"/>
      <c r="B4073" s="10" t="s">
        <v>7045</v>
      </c>
      <c r="C4073" s="11"/>
      <c r="D4073" s="11" t="s">
        <v>7246</v>
      </c>
      <c r="E4073" s="12" t="s">
        <v>19596</v>
      </c>
      <c r="F4073" s="13">
        <v>43378</v>
      </c>
      <c r="G4073" s="14">
        <v>-11800</v>
      </c>
    </row>
    <row r="4074" spans="1:7" x14ac:dyDescent="0.25">
      <c r="A4074" s="1"/>
      <c r="B4074" s="15" t="s">
        <v>7168</v>
      </c>
      <c r="C4074" s="16" t="s">
        <v>7169</v>
      </c>
      <c r="D4074" s="16" t="s">
        <v>7247</v>
      </c>
      <c r="E4074" s="18" t="s">
        <v>20138</v>
      </c>
      <c r="F4074" s="17">
        <v>43378</v>
      </c>
      <c r="G4074" s="14">
        <v>-3968844.26</v>
      </c>
    </row>
    <row r="4075" spans="1:7" x14ac:dyDescent="0.25">
      <c r="A4075" s="1"/>
      <c r="B4075" s="15" t="s">
        <v>7252</v>
      </c>
      <c r="C4075" s="16"/>
      <c r="D4075" s="16" t="s">
        <v>7253</v>
      </c>
      <c r="E4075" s="18" t="s">
        <v>19691</v>
      </c>
      <c r="F4075" s="17">
        <v>43381</v>
      </c>
      <c r="G4075" s="14">
        <v>-165200</v>
      </c>
    </row>
    <row r="4076" spans="1:7" x14ac:dyDescent="0.25">
      <c r="A4076" s="1"/>
      <c r="B4076" s="10" t="s">
        <v>7255</v>
      </c>
      <c r="C4076" s="11"/>
      <c r="D4076" s="11" t="s">
        <v>7256</v>
      </c>
      <c r="E4076" s="12" t="s">
        <v>19914</v>
      </c>
      <c r="F4076" s="13">
        <v>43381</v>
      </c>
      <c r="G4076" s="14">
        <v>-11800</v>
      </c>
    </row>
    <row r="4077" spans="1:7" x14ac:dyDescent="0.25">
      <c r="A4077" s="1"/>
      <c r="B4077" s="10" t="s">
        <v>7252</v>
      </c>
      <c r="C4077" s="11"/>
      <c r="D4077" s="11" t="s">
        <v>7254</v>
      </c>
      <c r="E4077" s="12" t="s">
        <v>19692</v>
      </c>
      <c r="F4077" s="13">
        <v>43381</v>
      </c>
      <c r="G4077" s="14">
        <v>165200</v>
      </c>
    </row>
    <row r="4078" spans="1:7" x14ac:dyDescent="0.25">
      <c r="A4078" s="1"/>
      <c r="B4078" s="10" t="s">
        <v>1218</v>
      </c>
      <c r="C4078" s="11" t="s">
        <v>1219</v>
      </c>
      <c r="D4078" s="11" t="s">
        <v>7250</v>
      </c>
      <c r="E4078" s="12" t="s">
        <v>7251</v>
      </c>
      <c r="F4078" s="13">
        <v>43381</v>
      </c>
      <c r="G4078" s="14">
        <v>-2278500</v>
      </c>
    </row>
    <row r="4079" spans="1:7" x14ac:dyDescent="0.25">
      <c r="A4079" s="1"/>
      <c r="B4079" s="10" t="s">
        <v>7257</v>
      </c>
      <c r="C4079" s="11"/>
      <c r="D4079" s="11" t="s">
        <v>7258</v>
      </c>
      <c r="E4079" s="12" t="s">
        <v>19826</v>
      </c>
      <c r="F4079" s="13">
        <v>43383</v>
      </c>
      <c r="G4079" s="14">
        <v>-2114094.79</v>
      </c>
    </row>
    <row r="4080" spans="1:7" ht="38.25" x14ac:dyDescent="0.25">
      <c r="A4080" s="1"/>
      <c r="B4080" s="10" t="s">
        <v>6919</v>
      </c>
      <c r="C4080" s="11" t="s">
        <v>6920</v>
      </c>
      <c r="D4080" s="11" t="s">
        <v>7259</v>
      </c>
      <c r="E4080" s="12" t="s">
        <v>7260</v>
      </c>
      <c r="F4080" s="13">
        <v>43385</v>
      </c>
      <c r="G4080" s="14">
        <v>-643668</v>
      </c>
    </row>
    <row r="4081" spans="1:7" ht="38.25" x14ac:dyDescent="0.25">
      <c r="A4081" s="1"/>
      <c r="B4081" s="10" t="s">
        <v>6919</v>
      </c>
      <c r="C4081" s="11" t="s">
        <v>6920</v>
      </c>
      <c r="D4081" s="11" t="s">
        <v>7264</v>
      </c>
      <c r="E4081" s="12" t="s">
        <v>7265</v>
      </c>
      <c r="F4081" s="13">
        <v>43392</v>
      </c>
      <c r="G4081" s="14">
        <v>-650336</v>
      </c>
    </row>
    <row r="4082" spans="1:7" ht="25.5" x14ac:dyDescent="0.25">
      <c r="A4082" s="1"/>
      <c r="B4082" s="10" t="s">
        <v>7261</v>
      </c>
      <c r="C4082" s="11" t="s">
        <v>7262</v>
      </c>
      <c r="D4082" s="11" t="s">
        <v>7263</v>
      </c>
      <c r="E4082" s="12" t="s">
        <v>19210</v>
      </c>
      <c r="F4082" s="13">
        <v>43392</v>
      </c>
      <c r="G4082" s="14">
        <v>-495600</v>
      </c>
    </row>
    <row r="4083" spans="1:7" x14ac:dyDescent="0.25">
      <c r="A4083" s="1"/>
      <c r="B4083" s="10" t="s">
        <v>7239</v>
      </c>
      <c r="C4083" s="11"/>
      <c r="D4083" s="11" t="s">
        <v>7266</v>
      </c>
      <c r="E4083" s="12" t="s">
        <v>19770</v>
      </c>
      <c r="F4083" s="13">
        <v>43395</v>
      </c>
      <c r="G4083" s="14">
        <v>-50200.4</v>
      </c>
    </row>
    <row r="4084" spans="1:7" x14ac:dyDescent="0.25">
      <c r="A4084" s="1"/>
      <c r="B4084" s="10" t="s">
        <v>7168</v>
      </c>
      <c r="C4084" s="11" t="s">
        <v>7169</v>
      </c>
      <c r="D4084" s="11" t="s">
        <v>7267</v>
      </c>
      <c r="E4084" s="12" t="s">
        <v>20138</v>
      </c>
      <c r="F4084" s="13">
        <v>43395</v>
      </c>
      <c r="G4084" s="14">
        <v>-4026998.35</v>
      </c>
    </row>
    <row r="4085" spans="1:7" x14ac:dyDescent="0.25">
      <c r="A4085" s="1"/>
      <c r="B4085" s="10" t="s">
        <v>5533</v>
      </c>
      <c r="C4085" s="11"/>
      <c r="D4085" s="11" t="s">
        <v>7271</v>
      </c>
      <c r="E4085" s="12" t="s">
        <v>20327</v>
      </c>
      <c r="F4085" s="13">
        <v>43399</v>
      </c>
      <c r="G4085" s="14">
        <v>-938100</v>
      </c>
    </row>
    <row r="4086" spans="1:7" x14ac:dyDescent="0.25">
      <c r="A4086" s="1"/>
      <c r="B4086" s="15" t="s">
        <v>7268</v>
      </c>
      <c r="C4086" s="16"/>
      <c r="D4086" s="16" t="s">
        <v>7269</v>
      </c>
      <c r="E4086" s="18" t="s">
        <v>19673</v>
      </c>
      <c r="F4086" s="17">
        <v>43399</v>
      </c>
      <c r="G4086" s="14">
        <v>-53100</v>
      </c>
    </row>
    <row r="4087" spans="1:7" x14ac:dyDescent="0.25">
      <c r="A4087" s="1"/>
      <c r="B4087" s="10" t="s">
        <v>7268</v>
      </c>
      <c r="C4087" s="11"/>
      <c r="D4087" s="16" t="s">
        <v>7270</v>
      </c>
      <c r="E4087" s="12" t="s">
        <v>19674</v>
      </c>
      <c r="F4087" s="13">
        <v>43399</v>
      </c>
      <c r="G4087" s="14">
        <v>53100</v>
      </c>
    </row>
    <row r="4088" spans="1:7" ht="25.5" x14ac:dyDescent="0.25">
      <c r="A4088" s="1"/>
      <c r="B4088" s="10" t="s">
        <v>5533</v>
      </c>
      <c r="C4088" s="11"/>
      <c r="D4088" s="11" t="s">
        <v>7272</v>
      </c>
      <c r="E4088" s="12" t="s">
        <v>20328</v>
      </c>
      <c r="F4088" s="13">
        <v>43399</v>
      </c>
      <c r="G4088" s="14">
        <v>938100</v>
      </c>
    </row>
    <row r="4089" spans="1:7" ht="25.5" x14ac:dyDescent="0.25">
      <c r="A4089" s="1"/>
      <c r="B4089" s="10" t="s">
        <v>5603</v>
      </c>
      <c r="C4089" s="11" t="s">
        <v>5604</v>
      </c>
      <c r="D4089" s="11" t="s">
        <v>7273</v>
      </c>
      <c r="E4089" s="12" t="s">
        <v>7274</v>
      </c>
      <c r="F4089" s="13">
        <v>43405</v>
      </c>
      <c r="G4089" s="14">
        <v>-329012</v>
      </c>
    </row>
    <row r="4090" spans="1:7" x14ac:dyDescent="0.25">
      <c r="A4090" s="1"/>
      <c r="B4090" s="10" t="s">
        <v>7275</v>
      </c>
      <c r="C4090" s="11"/>
      <c r="D4090" s="11" t="s">
        <v>7276</v>
      </c>
      <c r="E4090" s="12" t="s">
        <v>7276</v>
      </c>
      <c r="F4090" s="13">
        <v>43406</v>
      </c>
      <c r="G4090" s="14">
        <v>926519.43</v>
      </c>
    </row>
    <row r="4091" spans="1:7" x14ac:dyDescent="0.25">
      <c r="A4091" s="1"/>
      <c r="B4091" s="10" t="s">
        <v>6925</v>
      </c>
      <c r="C4091" s="11" t="s">
        <v>6926</v>
      </c>
      <c r="D4091" s="11"/>
      <c r="E4091" s="12" t="s">
        <v>20773</v>
      </c>
      <c r="F4091" s="13">
        <v>43406</v>
      </c>
      <c r="G4091" s="14">
        <v>1004700.69</v>
      </c>
    </row>
    <row r="4092" spans="1:7" x14ac:dyDescent="0.25">
      <c r="A4092" s="1"/>
      <c r="B4092" s="10" t="s">
        <v>7279</v>
      </c>
      <c r="C4092" s="11"/>
      <c r="D4092" s="11" t="s">
        <v>7280</v>
      </c>
      <c r="E4092" s="12" t="s">
        <v>7281</v>
      </c>
      <c r="F4092" s="13">
        <v>43411</v>
      </c>
      <c r="G4092" s="14">
        <v>-22500</v>
      </c>
    </row>
    <row r="4093" spans="1:7" ht="25.5" x14ac:dyDescent="0.25">
      <c r="A4093" s="1"/>
      <c r="B4093" s="15" t="s">
        <v>6476</v>
      </c>
      <c r="C4093" s="16" t="s">
        <v>6477</v>
      </c>
      <c r="D4093" s="16" t="s">
        <v>7277</v>
      </c>
      <c r="E4093" s="18" t="s">
        <v>7278</v>
      </c>
      <c r="F4093" s="17">
        <v>43411</v>
      </c>
      <c r="G4093" s="14">
        <v>-108700</v>
      </c>
    </row>
    <row r="4094" spans="1:7" x14ac:dyDescent="0.25">
      <c r="A4094" s="1"/>
      <c r="B4094" s="15" t="s">
        <v>7282</v>
      </c>
      <c r="C4094" s="16" t="s">
        <v>7283</v>
      </c>
      <c r="D4094" s="16" t="s">
        <v>7284</v>
      </c>
      <c r="E4094" s="12" t="s">
        <v>7285</v>
      </c>
      <c r="F4094" s="17">
        <v>43416</v>
      </c>
      <c r="G4094" s="14">
        <v>-435150</v>
      </c>
    </row>
    <row r="4095" spans="1:7" ht="25.5" x14ac:dyDescent="0.25">
      <c r="A4095" s="1"/>
      <c r="B4095" s="10" t="s">
        <v>7286</v>
      </c>
      <c r="C4095" s="11" t="s">
        <v>7287</v>
      </c>
      <c r="D4095" s="11" t="s">
        <v>7288</v>
      </c>
      <c r="E4095" s="12" t="s">
        <v>19079</v>
      </c>
      <c r="F4095" s="13">
        <v>43418</v>
      </c>
      <c r="G4095" s="14">
        <v>-29500</v>
      </c>
    </row>
    <row r="4096" spans="1:7" ht="25.5" x14ac:dyDescent="0.25">
      <c r="A4096" s="1"/>
      <c r="B4096" s="10" t="s">
        <v>7286</v>
      </c>
      <c r="C4096" s="11" t="s">
        <v>7287</v>
      </c>
      <c r="D4096" s="11" t="s">
        <v>7289</v>
      </c>
      <c r="E4096" s="12" t="s">
        <v>8864</v>
      </c>
      <c r="F4096" s="13">
        <v>43418</v>
      </c>
      <c r="G4096" s="14">
        <v>29500</v>
      </c>
    </row>
    <row r="4097" spans="1:7" ht="25.5" x14ac:dyDescent="0.25">
      <c r="A4097" s="1"/>
      <c r="B4097" s="10" t="s">
        <v>7365</v>
      </c>
      <c r="C4097" s="11"/>
      <c r="D4097" s="11" t="s">
        <v>18945</v>
      </c>
      <c r="E4097" s="12"/>
      <c r="F4097" s="13">
        <v>43419</v>
      </c>
      <c r="G4097" s="14">
        <v>-8000</v>
      </c>
    </row>
    <row r="4098" spans="1:7" x14ac:dyDescent="0.25">
      <c r="A4098" s="1"/>
      <c r="B4098" s="15" t="s">
        <v>7290</v>
      </c>
      <c r="C4098" s="16"/>
      <c r="D4098" s="16" t="s">
        <v>7291</v>
      </c>
      <c r="E4098" s="18" t="s">
        <v>20356</v>
      </c>
      <c r="F4098" s="17">
        <v>43423</v>
      </c>
      <c r="G4098" s="14">
        <v>-10800000</v>
      </c>
    </row>
    <row r="4099" spans="1:7" x14ac:dyDescent="0.25">
      <c r="A4099" s="1"/>
      <c r="B4099" s="10" t="s">
        <v>7292</v>
      </c>
      <c r="C4099" s="11" t="s">
        <v>7293</v>
      </c>
      <c r="D4099" s="11" t="s">
        <v>7294</v>
      </c>
      <c r="E4099" s="12" t="s">
        <v>23482</v>
      </c>
      <c r="F4099" s="13">
        <v>43424</v>
      </c>
      <c r="G4099" s="14">
        <v>-406971.51</v>
      </c>
    </row>
    <row r="4100" spans="1:7" ht="25.5" x14ac:dyDescent="0.25">
      <c r="A4100" s="1"/>
      <c r="B4100" s="10" t="s">
        <v>7295</v>
      </c>
      <c r="C4100" s="11"/>
      <c r="D4100" s="11" t="s">
        <v>7296</v>
      </c>
      <c r="E4100" s="12" t="s">
        <v>7297</v>
      </c>
      <c r="F4100" s="13">
        <v>43427</v>
      </c>
      <c r="G4100" s="14">
        <v>-288156</v>
      </c>
    </row>
    <row r="4101" spans="1:7" x14ac:dyDescent="0.25">
      <c r="A4101" s="1"/>
      <c r="B4101" s="10" t="s">
        <v>7298</v>
      </c>
      <c r="C4101" s="11" t="s">
        <v>7299</v>
      </c>
      <c r="D4101" s="11" t="s">
        <v>7147</v>
      </c>
      <c r="E4101" s="12" t="s">
        <v>17536</v>
      </c>
      <c r="F4101" s="13">
        <v>43430</v>
      </c>
      <c r="G4101" s="14">
        <v>-59000</v>
      </c>
    </row>
    <row r="4102" spans="1:7" x14ac:dyDescent="0.25">
      <c r="A4102" s="1"/>
      <c r="B4102" s="10" t="s">
        <v>7300</v>
      </c>
      <c r="C4102" s="11" t="s">
        <v>7301</v>
      </c>
      <c r="D4102" s="11" t="s">
        <v>7302</v>
      </c>
      <c r="E4102" s="12" t="s">
        <v>17337</v>
      </c>
      <c r="F4102" s="13">
        <v>43431</v>
      </c>
      <c r="G4102" s="14">
        <v>-70800</v>
      </c>
    </row>
    <row r="4103" spans="1:7" x14ac:dyDescent="0.25">
      <c r="A4103" s="1"/>
      <c r="B4103" s="10" t="s">
        <v>7303</v>
      </c>
      <c r="C4103" s="11"/>
      <c r="D4103" s="11" t="s">
        <v>7304</v>
      </c>
      <c r="E4103" s="12" t="s">
        <v>19393</v>
      </c>
      <c r="F4103" s="13">
        <v>43434</v>
      </c>
      <c r="G4103" s="14">
        <v>-104076</v>
      </c>
    </row>
    <row r="4104" spans="1:7" ht="25.5" x14ac:dyDescent="0.25">
      <c r="A4104" s="1"/>
      <c r="B4104" s="10" t="s">
        <v>7286</v>
      </c>
      <c r="C4104" s="11" t="s">
        <v>7287</v>
      </c>
      <c r="D4104" s="11" t="s">
        <v>7205</v>
      </c>
      <c r="E4104" s="12" t="s">
        <v>19080</v>
      </c>
      <c r="F4104" s="13">
        <v>43434</v>
      </c>
      <c r="G4104" s="14">
        <v>-29500</v>
      </c>
    </row>
    <row r="4105" spans="1:7" x14ac:dyDescent="0.25">
      <c r="A4105" s="1"/>
      <c r="B4105" s="10" t="s">
        <v>7303</v>
      </c>
      <c r="C4105" s="11"/>
      <c r="D4105" s="11" t="s">
        <v>7305</v>
      </c>
      <c r="E4105" s="12" t="s">
        <v>19394</v>
      </c>
      <c r="F4105" s="13">
        <v>43437</v>
      </c>
      <c r="G4105" s="14">
        <v>-104076</v>
      </c>
    </row>
    <row r="4106" spans="1:7" x14ac:dyDescent="0.25">
      <c r="A4106" s="1"/>
      <c r="B4106" s="10" t="s">
        <v>7303</v>
      </c>
      <c r="C4106" s="11"/>
      <c r="D4106" s="11" t="s">
        <v>7306</v>
      </c>
      <c r="E4106" s="12" t="s">
        <v>19395</v>
      </c>
      <c r="F4106" s="13">
        <v>43437</v>
      </c>
      <c r="G4106" s="14">
        <v>-104076</v>
      </c>
    </row>
    <row r="4107" spans="1:7" ht="25.5" x14ac:dyDescent="0.25">
      <c r="A4107" s="1"/>
      <c r="B4107" s="10" t="s">
        <v>987</v>
      </c>
      <c r="C4107" s="11" t="s">
        <v>988</v>
      </c>
      <c r="D4107" s="11" t="s">
        <v>7307</v>
      </c>
      <c r="E4107" s="12"/>
      <c r="F4107" s="13">
        <v>43438</v>
      </c>
      <c r="G4107" s="14">
        <v>-1013645</v>
      </c>
    </row>
    <row r="4108" spans="1:7" ht="25.5" x14ac:dyDescent="0.25">
      <c r="A4108" s="1"/>
      <c r="B4108" s="15" t="s">
        <v>4257</v>
      </c>
      <c r="C4108" s="16"/>
      <c r="D4108" s="16"/>
      <c r="E4108" s="18" t="s">
        <v>14997</v>
      </c>
      <c r="F4108" s="17">
        <v>43439</v>
      </c>
      <c r="G4108" s="14">
        <v>10800</v>
      </c>
    </row>
    <row r="4109" spans="1:7" x14ac:dyDescent="0.25">
      <c r="A4109" s="1"/>
      <c r="B4109" s="15" t="s">
        <v>7308</v>
      </c>
      <c r="C4109" s="16"/>
      <c r="D4109" s="16" t="s">
        <v>7309</v>
      </c>
      <c r="E4109" s="18" t="s">
        <v>19455</v>
      </c>
      <c r="F4109" s="17">
        <v>43439</v>
      </c>
      <c r="G4109" s="14">
        <v>-94400</v>
      </c>
    </row>
    <row r="4110" spans="1:7" x14ac:dyDescent="0.25">
      <c r="A4110" s="1"/>
      <c r="B4110" s="10" t="s">
        <v>7308</v>
      </c>
      <c r="C4110" s="11"/>
      <c r="D4110" s="11" t="s">
        <v>7310</v>
      </c>
      <c r="E4110" s="12" t="s">
        <v>9197</v>
      </c>
      <c r="F4110" s="13">
        <v>43439</v>
      </c>
      <c r="G4110" s="14">
        <v>94400</v>
      </c>
    </row>
    <row r="4111" spans="1:7" ht="38.25" x14ac:dyDescent="0.25">
      <c r="A4111" s="1"/>
      <c r="B4111" s="10" t="s">
        <v>6919</v>
      </c>
      <c r="C4111" s="11" t="s">
        <v>6920</v>
      </c>
      <c r="D4111" s="11" t="s">
        <v>7311</v>
      </c>
      <c r="E4111" s="12" t="s">
        <v>7312</v>
      </c>
      <c r="F4111" s="13">
        <v>43440</v>
      </c>
      <c r="G4111" s="14">
        <v>-656051</v>
      </c>
    </row>
    <row r="4112" spans="1:7" ht="38.25" x14ac:dyDescent="0.25">
      <c r="A4112" s="1"/>
      <c r="B4112" s="10" t="s">
        <v>6919</v>
      </c>
      <c r="C4112" s="11" t="s">
        <v>6920</v>
      </c>
      <c r="D4112" s="11" t="s">
        <v>7313</v>
      </c>
      <c r="E4112" s="12" t="s">
        <v>7314</v>
      </c>
      <c r="F4112" s="13">
        <v>43441</v>
      </c>
      <c r="G4112" s="14">
        <v>-637000</v>
      </c>
    </row>
    <row r="4113" spans="1:7" ht="38.25" x14ac:dyDescent="0.25">
      <c r="A4113" s="1"/>
      <c r="B4113" s="15" t="s">
        <v>6919</v>
      </c>
      <c r="C4113" s="16" t="s">
        <v>6920</v>
      </c>
      <c r="D4113" s="16" t="s">
        <v>7315</v>
      </c>
      <c r="E4113" s="18" t="s">
        <v>7316</v>
      </c>
      <c r="F4113" s="17">
        <v>43441</v>
      </c>
      <c r="G4113" s="14">
        <v>-637000</v>
      </c>
    </row>
    <row r="4114" spans="1:7" ht="25.5" x14ac:dyDescent="0.25">
      <c r="A4114" s="1"/>
      <c r="B4114" s="10" t="s">
        <v>6568</v>
      </c>
      <c r="C4114" s="11" t="s">
        <v>6569</v>
      </c>
      <c r="D4114" s="11" t="s">
        <v>7317</v>
      </c>
      <c r="E4114" s="12" t="s">
        <v>7318</v>
      </c>
      <c r="F4114" s="13">
        <v>43446</v>
      </c>
      <c r="G4114" s="14">
        <v>-3777.98</v>
      </c>
    </row>
    <row r="4115" spans="1:7" x14ac:dyDescent="0.25">
      <c r="A4115" s="1"/>
      <c r="B4115" s="10" t="s">
        <v>7320</v>
      </c>
      <c r="C4115" s="11"/>
      <c r="D4115" s="11" t="s">
        <v>7321</v>
      </c>
      <c r="E4115" s="12" t="s">
        <v>20376</v>
      </c>
      <c r="F4115" s="13">
        <v>43447</v>
      </c>
      <c r="G4115" s="14">
        <v>-39028.5</v>
      </c>
    </row>
    <row r="4116" spans="1:7" x14ac:dyDescent="0.25">
      <c r="A4116" s="1"/>
      <c r="B4116" s="10" t="s">
        <v>1377</v>
      </c>
      <c r="C4116" s="11"/>
      <c r="D4116" s="11" t="s">
        <v>7319</v>
      </c>
      <c r="E4116" s="12" t="s">
        <v>19694</v>
      </c>
      <c r="F4116" s="13">
        <v>43447</v>
      </c>
      <c r="G4116" s="14">
        <v>-4720</v>
      </c>
    </row>
    <row r="4117" spans="1:7" x14ac:dyDescent="0.25">
      <c r="A4117" s="1"/>
      <c r="B4117" s="10" t="s">
        <v>7322</v>
      </c>
      <c r="C4117" s="11"/>
      <c r="D4117" s="11" t="s">
        <v>7323</v>
      </c>
      <c r="E4117" s="12" t="s">
        <v>18768</v>
      </c>
      <c r="F4117" s="13">
        <v>43448</v>
      </c>
      <c r="G4117" s="14">
        <v>-70800</v>
      </c>
    </row>
    <row r="4118" spans="1:7" x14ac:dyDescent="0.25">
      <c r="A4118" s="1"/>
      <c r="B4118" s="10" t="s">
        <v>7303</v>
      </c>
      <c r="C4118" s="11"/>
      <c r="D4118" s="11" t="s">
        <v>7324</v>
      </c>
      <c r="E4118" s="12" t="s">
        <v>19396</v>
      </c>
      <c r="F4118" s="13">
        <v>43448</v>
      </c>
      <c r="G4118" s="14">
        <v>-104076</v>
      </c>
    </row>
    <row r="4119" spans="1:7" x14ac:dyDescent="0.25">
      <c r="A4119" s="1"/>
      <c r="B4119" s="10" t="s">
        <v>7325</v>
      </c>
      <c r="C4119" s="11"/>
      <c r="D4119" s="11" t="s">
        <v>7326</v>
      </c>
      <c r="E4119" s="12" t="s">
        <v>19688</v>
      </c>
      <c r="F4119" s="13">
        <v>43448</v>
      </c>
      <c r="G4119" s="14">
        <v>141600</v>
      </c>
    </row>
    <row r="4120" spans="1:7" ht="38.25" x14ac:dyDescent="0.25">
      <c r="A4120" s="1"/>
      <c r="B4120" s="15" t="s">
        <v>6919</v>
      </c>
      <c r="C4120" s="16" t="s">
        <v>6920</v>
      </c>
      <c r="D4120" s="16" t="s">
        <v>7327</v>
      </c>
      <c r="E4120" s="18" t="s">
        <v>7328</v>
      </c>
      <c r="F4120" s="17">
        <v>43452</v>
      </c>
      <c r="G4120" s="14">
        <v>-1297052</v>
      </c>
    </row>
    <row r="4121" spans="1:7" ht="25.5" x14ac:dyDescent="0.25">
      <c r="A4121" s="1"/>
      <c r="B4121" s="10" t="s">
        <v>7286</v>
      </c>
      <c r="C4121" s="11" t="s">
        <v>7287</v>
      </c>
      <c r="D4121" s="11" t="s">
        <v>7329</v>
      </c>
      <c r="E4121" s="12" t="s">
        <v>19081</v>
      </c>
      <c r="F4121" s="13">
        <v>43452</v>
      </c>
      <c r="G4121" s="14">
        <v>-266271.53999999998</v>
      </c>
    </row>
    <row r="4122" spans="1:7" ht="25.5" x14ac:dyDescent="0.25">
      <c r="A4122" s="1"/>
      <c r="B4122" s="10" t="s">
        <v>5814</v>
      </c>
      <c r="C4122" s="11" t="s">
        <v>5815</v>
      </c>
      <c r="D4122" s="11" t="s">
        <v>7330</v>
      </c>
      <c r="E4122" s="12" t="s">
        <v>18087</v>
      </c>
      <c r="F4122" s="13">
        <v>43453</v>
      </c>
      <c r="G4122" s="14">
        <v>-19071294.219999999</v>
      </c>
    </row>
    <row r="4123" spans="1:7" x14ac:dyDescent="0.25">
      <c r="A4123" s="1"/>
      <c r="B4123" s="10" t="s">
        <v>9232</v>
      </c>
      <c r="C4123" s="11" t="s">
        <v>9233</v>
      </c>
      <c r="D4123" s="16"/>
      <c r="E4123" s="12"/>
      <c r="F4123" s="13">
        <v>43465</v>
      </c>
      <c r="G4123" s="14">
        <v>572273.1</v>
      </c>
    </row>
    <row r="4124" spans="1:7" x14ac:dyDescent="0.25">
      <c r="A4124" s="1"/>
      <c r="B4124" s="10" t="s">
        <v>9232</v>
      </c>
      <c r="C4124" s="11" t="s">
        <v>9233</v>
      </c>
      <c r="D4124" s="11"/>
      <c r="E4124" s="12"/>
      <c r="F4124" s="13">
        <v>43465</v>
      </c>
      <c r="G4124" s="14">
        <v>10873188.9</v>
      </c>
    </row>
    <row r="4125" spans="1:7" ht="25.5" x14ac:dyDescent="0.25">
      <c r="A4125" s="1"/>
      <c r="B4125" s="10" t="s">
        <v>7331</v>
      </c>
      <c r="C4125" s="11" t="s">
        <v>7332</v>
      </c>
      <c r="D4125" s="16" t="s">
        <v>7333</v>
      </c>
      <c r="E4125" s="12" t="s">
        <v>7334</v>
      </c>
      <c r="F4125" s="13">
        <v>43465</v>
      </c>
      <c r="G4125" s="14">
        <v>-228900</v>
      </c>
    </row>
    <row r="4126" spans="1:7" x14ac:dyDescent="0.25">
      <c r="A4126" s="1"/>
      <c r="B4126" s="10" t="s">
        <v>7335</v>
      </c>
      <c r="C4126" s="11" t="s">
        <v>7336</v>
      </c>
      <c r="D4126" s="11" t="s">
        <v>7337</v>
      </c>
      <c r="E4126" s="12" t="s">
        <v>20122</v>
      </c>
      <c r="F4126" s="13">
        <v>43465</v>
      </c>
      <c r="G4126" s="14">
        <v>-284439.84999999998</v>
      </c>
    </row>
    <row r="4127" spans="1:7" x14ac:dyDescent="0.25">
      <c r="A4127" s="1"/>
      <c r="B4127" s="10" t="s">
        <v>2458</v>
      </c>
      <c r="C4127" s="11" t="s">
        <v>2459</v>
      </c>
      <c r="D4127" s="11" t="s">
        <v>7338</v>
      </c>
      <c r="E4127" s="12" t="s">
        <v>18208</v>
      </c>
      <c r="F4127" s="13">
        <v>43476</v>
      </c>
      <c r="G4127" s="14">
        <v>617078.85</v>
      </c>
    </row>
    <row r="4128" spans="1:7" ht="25.5" x14ac:dyDescent="0.25">
      <c r="A4128" s="1"/>
      <c r="B4128" s="10" t="s">
        <v>6761</v>
      </c>
      <c r="C4128" s="11" t="s">
        <v>6762</v>
      </c>
      <c r="D4128" s="11" t="s">
        <v>7339</v>
      </c>
      <c r="E4128" s="12" t="s">
        <v>6764</v>
      </c>
      <c r="F4128" s="13">
        <v>43480</v>
      </c>
      <c r="G4128" s="14">
        <v>-399432</v>
      </c>
    </row>
    <row r="4129" spans="1:7" x14ac:dyDescent="0.25">
      <c r="A4129" s="1"/>
      <c r="B4129" s="15" t="s">
        <v>7340</v>
      </c>
      <c r="C4129" s="16" t="s">
        <v>7341</v>
      </c>
      <c r="D4129" s="16" t="s">
        <v>7342</v>
      </c>
      <c r="E4129" s="18" t="s">
        <v>20201</v>
      </c>
      <c r="F4129" s="17">
        <v>43481</v>
      </c>
      <c r="G4129" s="14">
        <v>762371.95</v>
      </c>
    </row>
    <row r="4130" spans="1:7" x14ac:dyDescent="0.25">
      <c r="A4130" s="1"/>
      <c r="B4130" s="15" t="s">
        <v>6568</v>
      </c>
      <c r="C4130" s="16" t="s">
        <v>6569</v>
      </c>
      <c r="D4130" s="16" t="s">
        <v>7343</v>
      </c>
      <c r="E4130" s="18"/>
      <c r="F4130" s="17">
        <v>43482</v>
      </c>
      <c r="G4130" s="14">
        <v>-2281.6</v>
      </c>
    </row>
    <row r="4131" spans="1:7" x14ac:dyDescent="0.25">
      <c r="A4131" s="1"/>
      <c r="B4131" s="10" t="s">
        <v>4468</v>
      </c>
      <c r="C4131" s="11" t="s">
        <v>4469</v>
      </c>
      <c r="D4131" s="11" t="s">
        <v>7344</v>
      </c>
      <c r="E4131" s="12" t="s">
        <v>7345</v>
      </c>
      <c r="F4131" s="13">
        <v>43487</v>
      </c>
      <c r="G4131" s="14">
        <v>-202853</v>
      </c>
    </row>
    <row r="4132" spans="1:7" x14ac:dyDescent="0.25">
      <c r="A4132" s="1"/>
      <c r="B4132" s="15" t="s">
        <v>7348</v>
      </c>
      <c r="C4132" s="16"/>
      <c r="D4132" s="16" t="s">
        <v>7349</v>
      </c>
      <c r="E4132" s="18" t="s">
        <v>9077</v>
      </c>
      <c r="F4132" s="17">
        <v>43494</v>
      </c>
      <c r="G4132" s="14">
        <v>-417208.04</v>
      </c>
    </row>
    <row r="4133" spans="1:7" x14ac:dyDescent="0.25">
      <c r="A4133" s="1"/>
      <c r="B4133" s="10" t="s">
        <v>7295</v>
      </c>
      <c r="C4133" s="11"/>
      <c r="D4133" s="11" t="s">
        <v>7346</v>
      </c>
      <c r="E4133" s="12" t="s">
        <v>7347</v>
      </c>
      <c r="F4133" s="13">
        <v>43494</v>
      </c>
      <c r="G4133" s="14">
        <v>-360844</v>
      </c>
    </row>
    <row r="4134" spans="1:7" ht="25.5" x14ac:dyDescent="0.25">
      <c r="A4134" s="1"/>
      <c r="B4134" s="10" t="s">
        <v>7331</v>
      </c>
      <c r="C4134" s="11" t="s">
        <v>7332</v>
      </c>
      <c r="D4134" s="11" t="s">
        <v>7350</v>
      </c>
      <c r="E4134" s="12" t="s">
        <v>7334</v>
      </c>
      <c r="F4134" s="13">
        <v>43496</v>
      </c>
      <c r="G4134" s="14">
        <v>-228900</v>
      </c>
    </row>
    <row r="4135" spans="1:7" x14ac:dyDescent="0.25">
      <c r="A4135" s="1"/>
      <c r="B4135" s="10" t="s">
        <v>22281</v>
      </c>
      <c r="C4135" s="11" t="s">
        <v>7352</v>
      </c>
      <c r="D4135" s="11" t="s">
        <v>7243</v>
      </c>
      <c r="E4135" s="12" t="s">
        <v>20180</v>
      </c>
      <c r="F4135" s="13">
        <v>43500</v>
      </c>
      <c r="G4135" s="14">
        <v>-2070056.39</v>
      </c>
    </row>
    <row r="4136" spans="1:7" x14ac:dyDescent="0.25">
      <c r="A4136" s="1"/>
      <c r="B4136" s="10" t="s">
        <v>6761</v>
      </c>
      <c r="C4136" s="11" t="s">
        <v>6762</v>
      </c>
      <c r="D4136" s="11" t="s">
        <v>7353</v>
      </c>
      <c r="E4136" s="12" t="s">
        <v>7354</v>
      </c>
      <c r="F4136" s="13">
        <v>43504</v>
      </c>
      <c r="G4136" s="14">
        <v>-399432</v>
      </c>
    </row>
    <row r="4137" spans="1:7" x14ac:dyDescent="0.25">
      <c r="A4137" s="1"/>
      <c r="B4137" s="10" t="s">
        <v>7355</v>
      </c>
      <c r="C4137" s="11" t="s">
        <v>7356</v>
      </c>
      <c r="D4137" s="11" t="s">
        <v>7357</v>
      </c>
      <c r="E4137" s="12" t="s">
        <v>20310</v>
      </c>
      <c r="F4137" s="13">
        <v>43514</v>
      </c>
      <c r="G4137" s="14">
        <v>-324500</v>
      </c>
    </row>
    <row r="4138" spans="1:7" x14ac:dyDescent="0.25">
      <c r="A4138" s="1"/>
      <c r="B4138" s="10" t="s">
        <v>7355</v>
      </c>
      <c r="C4138" s="11" t="s">
        <v>7356</v>
      </c>
      <c r="D4138" s="11" t="s">
        <v>7358</v>
      </c>
      <c r="E4138" s="12" t="s">
        <v>20311</v>
      </c>
      <c r="F4138" s="13">
        <v>43514</v>
      </c>
      <c r="G4138" s="14">
        <v>324500</v>
      </c>
    </row>
    <row r="4139" spans="1:7" x14ac:dyDescent="0.25">
      <c r="A4139" s="1"/>
      <c r="B4139" s="10" t="s">
        <v>7359</v>
      </c>
      <c r="C4139" s="11"/>
      <c r="D4139" s="11" t="s">
        <v>7360</v>
      </c>
      <c r="E4139" s="12" t="s">
        <v>7361</v>
      </c>
      <c r="F4139" s="13">
        <v>43517</v>
      </c>
      <c r="G4139" s="14">
        <v>-8000</v>
      </c>
    </row>
    <row r="4140" spans="1:7" x14ac:dyDescent="0.25">
      <c r="A4140" s="1"/>
      <c r="B4140" s="10" t="s">
        <v>7362</v>
      </c>
      <c r="C4140" s="11"/>
      <c r="D4140" s="16" t="s">
        <v>7360</v>
      </c>
      <c r="E4140" s="12" t="s">
        <v>7361</v>
      </c>
      <c r="F4140" s="13">
        <v>43517</v>
      </c>
      <c r="G4140" s="14">
        <v>-8000</v>
      </c>
    </row>
    <row r="4141" spans="1:7" x14ac:dyDescent="0.25">
      <c r="A4141" s="1"/>
      <c r="B4141" s="10" t="s">
        <v>7363</v>
      </c>
      <c r="C4141" s="11"/>
      <c r="D4141" s="11" t="s">
        <v>7360</v>
      </c>
      <c r="E4141" s="12" t="s">
        <v>7361</v>
      </c>
      <c r="F4141" s="13">
        <v>43517</v>
      </c>
      <c r="G4141" s="14">
        <v>-8000</v>
      </c>
    </row>
    <row r="4142" spans="1:7" x14ac:dyDescent="0.25">
      <c r="A4142" s="1"/>
      <c r="B4142" s="15" t="s">
        <v>5689</v>
      </c>
      <c r="C4142" s="16"/>
      <c r="D4142" s="16" t="s">
        <v>7360</v>
      </c>
      <c r="E4142" s="18" t="s">
        <v>7361</v>
      </c>
      <c r="F4142" s="17">
        <v>43517</v>
      </c>
      <c r="G4142" s="14">
        <v>-8000</v>
      </c>
    </row>
    <row r="4143" spans="1:7" x14ac:dyDescent="0.25">
      <c r="A4143" s="1"/>
      <c r="B4143" s="10" t="s">
        <v>7364</v>
      </c>
      <c r="C4143" s="11"/>
      <c r="D4143" s="11" t="s">
        <v>7360</v>
      </c>
      <c r="E4143" s="12" t="s">
        <v>7361</v>
      </c>
      <c r="F4143" s="13">
        <v>43517</v>
      </c>
      <c r="G4143" s="14">
        <v>-8000</v>
      </c>
    </row>
    <row r="4144" spans="1:7" x14ac:dyDescent="0.25">
      <c r="A4144" s="1"/>
      <c r="B4144" s="10" t="s">
        <v>7365</v>
      </c>
      <c r="C4144" s="11"/>
      <c r="D4144" s="11" t="s">
        <v>7360</v>
      </c>
      <c r="E4144" s="12" t="s">
        <v>7361</v>
      </c>
      <c r="F4144" s="13">
        <v>43517</v>
      </c>
      <c r="G4144" s="14">
        <v>-8000</v>
      </c>
    </row>
    <row r="4145" spans="1:7" x14ac:dyDescent="0.25">
      <c r="A4145" s="1"/>
      <c r="B4145" s="10" t="s">
        <v>7366</v>
      </c>
      <c r="C4145" s="11"/>
      <c r="D4145" s="11" t="s">
        <v>7115</v>
      </c>
      <c r="E4145" s="12" t="s">
        <v>16829</v>
      </c>
      <c r="F4145" s="13">
        <v>43521</v>
      </c>
      <c r="G4145" s="14">
        <v>-70800</v>
      </c>
    </row>
    <row r="4146" spans="1:7" x14ac:dyDescent="0.25">
      <c r="A4146" s="1"/>
      <c r="B4146" s="10" t="s">
        <v>7367</v>
      </c>
      <c r="C4146" s="11" t="s">
        <v>7368</v>
      </c>
      <c r="D4146" s="11" t="s">
        <v>7369</v>
      </c>
      <c r="E4146" s="12" t="s">
        <v>16829</v>
      </c>
      <c r="F4146" s="13">
        <v>43521</v>
      </c>
      <c r="G4146" s="14">
        <v>-3000</v>
      </c>
    </row>
    <row r="4147" spans="1:7" x14ac:dyDescent="0.25">
      <c r="A4147" s="1"/>
      <c r="B4147" s="10" t="s">
        <v>7370</v>
      </c>
      <c r="C4147" s="11"/>
      <c r="D4147" s="16" t="s">
        <v>7173</v>
      </c>
      <c r="E4147" s="12" t="s">
        <v>16994</v>
      </c>
      <c r="F4147" s="13">
        <v>43522</v>
      </c>
      <c r="G4147" s="14">
        <v>-47200</v>
      </c>
    </row>
    <row r="4148" spans="1:7" ht="25.5" x14ac:dyDescent="0.25">
      <c r="A4148" s="1"/>
      <c r="B4148" s="15" t="s">
        <v>7371</v>
      </c>
      <c r="C4148" s="16" t="s">
        <v>7372</v>
      </c>
      <c r="D4148" s="16" t="s">
        <v>7373</v>
      </c>
      <c r="E4148" s="18" t="s">
        <v>18465</v>
      </c>
      <c r="F4148" s="17">
        <v>43522</v>
      </c>
      <c r="G4148" s="14">
        <v>-70800</v>
      </c>
    </row>
    <row r="4149" spans="1:7" x14ac:dyDescent="0.25">
      <c r="A4149" s="1"/>
      <c r="B4149" s="10" t="s">
        <v>7374</v>
      </c>
      <c r="C4149" s="11" t="s">
        <v>7375</v>
      </c>
      <c r="D4149" s="11" t="s">
        <v>7376</v>
      </c>
      <c r="E4149" s="12" t="s">
        <v>18474</v>
      </c>
      <c r="F4149" s="13">
        <v>43524</v>
      </c>
      <c r="G4149" s="14">
        <v>-70800</v>
      </c>
    </row>
    <row r="4150" spans="1:7" x14ac:dyDescent="0.25">
      <c r="A4150" s="1"/>
      <c r="B4150" s="10" t="s">
        <v>7377</v>
      </c>
      <c r="C4150" s="11" t="s">
        <v>7378</v>
      </c>
      <c r="D4150" s="16" t="s">
        <v>7379</v>
      </c>
      <c r="E4150" s="12" t="s">
        <v>18465</v>
      </c>
      <c r="F4150" s="13">
        <v>43524</v>
      </c>
      <c r="G4150" s="14">
        <v>-59000</v>
      </c>
    </row>
    <row r="4151" spans="1:7" ht="25.5" x14ac:dyDescent="0.25">
      <c r="A4151" s="1"/>
      <c r="B4151" s="10" t="s">
        <v>1128</v>
      </c>
      <c r="C4151" s="11" t="s">
        <v>1129</v>
      </c>
      <c r="D4151" s="11" t="s">
        <v>7380</v>
      </c>
      <c r="E4151" s="12" t="s">
        <v>7381</v>
      </c>
      <c r="F4151" s="13">
        <v>43524</v>
      </c>
      <c r="G4151" s="14">
        <v>2412.36</v>
      </c>
    </row>
    <row r="4152" spans="1:7" x14ac:dyDescent="0.25">
      <c r="A4152" s="1"/>
      <c r="B4152" s="10" t="s">
        <v>4468</v>
      </c>
      <c r="C4152" s="11" t="s">
        <v>4469</v>
      </c>
      <c r="D4152" s="11" t="s">
        <v>7382</v>
      </c>
      <c r="E4152" s="12" t="s">
        <v>7383</v>
      </c>
      <c r="F4152" s="13">
        <v>43528</v>
      </c>
      <c r="G4152" s="14">
        <v>-202853</v>
      </c>
    </row>
    <row r="4153" spans="1:7" x14ac:dyDescent="0.25">
      <c r="A4153" s="1"/>
      <c r="B4153" s="10" t="s">
        <v>7384</v>
      </c>
      <c r="C4153" s="11" t="s">
        <v>7385</v>
      </c>
      <c r="D4153" s="11" t="s">
        <v>7386</v>
      </c>
      <c r="E4153" s="12" t="s">
        <v>8923</v>
      </c>
      <c r="F4153" s="13">
        <v>43530</v>
      </c>
      <c r="G4153" s="14">
        <v>-21735000</v>
      </c>
    </row>
    <row r="4154" spans="1:7" x14ac:dyDescent="0.25">
      <c r="A4154" s="1"/>
      <c r="B4154" s="10" t="s">
        <v>5689</v>
      </c>
      <c r="C4154" s="11"/>
      <c r="D4154" s="11" t="s">
        <v>7391</v>
      </c>
      <c r="E4154" s="12" t="s">
        <v>7361</v>
      </c>
      <c r="F4154" s="13">
        <v>43531</v>
      </c>
      <c r="G4154" s="14">
        <v>-9440</v>
      </c>
    </row>
    <row r="4155" spans="1:7" x14ac:dyDescent="0.25">
      <c r="A4155" s="1"/>
      <c r="B4155" s="15" t="s">
        <v>7365</v>
      </c>
      <c r="C4155" s="16"/>
      <c r="D4155" s="16" t="s">
        <v>7391</v>
      </c>
      <c r="E4155" s="18"/>
      <c r="F4155" s="17">
        <v>43531</v>
      </c>
      <c r="G4155" s="14">
        <v>-8000</v>
      </c>
    </row>
    <row r="4156" spans="1:7" ht="25.5" x14ac:dyDescent="0.25">
      <c r="A4156" s="1"/>
      <c r="B4156" s="10" t="s">
        <v>7387</v>
      </c>
      <c r="C4156" s="11" t="s">
        <v>7388</v>
      </c>
      <c r="D4156" s="11" t="s">
        <v>7389</v>
      </c>
      <c r="E4156" s="12" t="s">
        <v>18169</v>
      </c>
      <c r="F4156" s="13">
        <v>43531</v>
      </c>
      <c r="G4156" s="14">
        <v>-854700</v>
      </c>
    </row>
    <row r="4157" spans="1:7" x14ac:dyDescent="0.25">
      <c r="A4157" s="1"/>
      <c r="B4157" s="10" t="s">
        <v>7387</v>
      </c>
      <c r="C4157" s="11" t="s">
        <v>7388</v>
      </c>
      <c r="D4157" s="11" t="s">
        <v>7390</v>
      </c>
      <c r="E4157" s="12" t="s">
        <v>18170</v>
      </c>
      <c r="F4157" s="13">
        <v>43531</v>
      </c>
      <c r="G4157" s="14">
        <v>854700</v>
      </c>
    </row>
    <row r="4158" spans="1:7" x14ac:dyDescent="0.25">
      <c r="A4158" s="1"/>
      <c r="B4158" s="10" t="s">
        <v>7257</v>
      </c>
      <c r="C4158" s="11"/>
      <c r="D4158" s="11"/>
      <c r="E4158" s="12" t="s">
        <v>7397</v>
      </c>
      <c r="F4158" s="13">
        <v>43532</v>
      </c>
      <c r="G4158" s="14">
        <v>1885108.53</v>
      </c>
    </row>
    <row r="4159" spans="1:7" ht="25.5" x14ac:dyDescent="0.25">
      <c r="A4159" s="1"/>
      <c r="B4159" s="15" t="s">
        <v>7392</v>
      </c>
      <c r="C4159" s="16" t="s">
        <v>7393</v>
      </c>
      <c r="D4159" s="16" t="s">
        <v>7394</v>
      </c>
      <c r="E4159" s="18" t="s">
        <v>7395</v>
      </c>
      <c r="F4159" s="17">
        <v>43532</v>
      </c>
      <c r="G4159" s="14">
        <v>-54450</v>
      </c>
    </row>
    <row r="4160" spans="1:7" ht="25.5" x14ac:dyDescent="0.25">
      <c r="A4160" s="1"/>
      <c r="B4160" s="10" t="s">
        <v>7392</v>
      </c>
      <c r="C4160" s="11" t="s">
        <v>7393</v>
      </c>
      <c r="D4160" s="11" t="s">
        <v>7396</v>
      </c>
      <c r="E4160" s="12" t="s">
        <v>7395</v>
      </c>
      <c r="F4160" s="13">
        <v>43532</v>
      </c>
      <c r="G4160" s="14">
        <v>-48000</v>
      </c>
    </row>
    <row r="4161" spans="1:7" ht="25.5" x14ac:dyDescent="0.25">
      <c r="A4161" s="1"/>
      <c r="B4161" s="15" t="s">
        <v>6568</v>
      </c>
      <c r="C4161" s="16" t="s">
        <v>6569</v>
      </c>
      <c r="D4161" s="16" t="s">
        <v>7398</v>
      </c>
      <c r="E4161" s="18" t="s">
        <v>7399</v>
      </c>
      <c r="F4161" s="17">
        <v>43539</v>
      </c>
      <c r="G4161" s="14">
        <v>-768936.09</v>
      </c>
    </row>
    <row r="4162" spans="1:7" x14ac:dyDescent="0.25">
      <c r="A4162" s="1"/>
      <c r="B4162" s="15" t="s">
        <v>6568</v>
      </c>
      <c r="C4162" s="16" t="s">
        <v>6569</v>
      </c>
      <c r="D4162" s="16" t="s">
        <v>7400</v>
      </c>
      <c r="E4162" s="18" t="s">
        <v>7401</v>
      </c>
      <c r="F4162" s="17">
        <v>43539</v>
      </c>
      <c r="G4162" s="14">
        <v>-20954.61</v>
      </c>
    </row>
    <row r="4163" spans="1:7" x14ac:dyDescent="0.25">
      <c r="A4163" s="1"/>
      <c r="B4163" s="10" t="s">
        <v>7402</v>
      </c>
      <c r="C4163" s="11" t="s">
        <v>7403</v>
      </c>
      <c r="D4163" s="11" t="s">
        <v>7404</v>
      </c>
      <c r="E4163" s="12" t="s">
        <v>17121</v>
      </c>
      <c r="F4163" s="13">
        <v>43544</v>
      </c>
      <c r="G4163" s="14">
        <v>-722730</v>
      </c>
    </row>
    <row r="4164" spans="1:7" x14ac:dyDescent="0.25">
      <c r="A4164" s="1"/>
      <c r="B4164" s="15" t="s">
        <v>1218</v>
      </c>
      <c r="C4164" s="16" t="s">
        <v>1219</v>
      </c>
      <c r="D4164" s="16"/>
      <c r="E4164" s="12" t="s">
        <v>7405</v>
      </c>
      <c r="F4164" s="17">
        <v>43544</v>
      </c>
      <c r="G4164" s="14">
        <v>2278500</v>
      </c>
    </row>
    <row r="4165" spans="1:7" x14ac:dyDescent="0.25">
      <c r="A4165" s="1"/>
      <c r="B4165" s="15" t="s">
        <v>6454</v>
      </c>
      <c r="C4165" s="16"/>
      <c r="D4165" s="16" t="s">
        <v>7379</v>
      </c>
      <c r="E4165" s="18" t="s">
        <v>17025</v>
      </c>
      <c r="F4165" s="17">
        <v>43545</v>
      </c>
      <c r="G4165" s="14">
        <v>-103374.41</v>
      </c>
    </row>
    <row r="4166" spans="1:7" ht="25.5" x14ac:dyDescent="0.25">
      <c r="A4166" s="1"/>
      <c r="B4166" s="10" t="s">
        <v>7406</v>
      </c>
      <c r="C4166" s="11" t="s">
        <v>7407</v>
      </c>
      <c r="D4166" s="11" t="s">
        <v>7408</v>
      </c>
      <c r="E4166" s="12" t="s">
        <v>7409</v>
      </c>
      <c r="F4166" s="13">
        <v>43545</v>
      </c>
      <c r="G4166" s="14">
        <v>-293850</v>
      </c>
    </row>
    <row r="4167" spans="1:7" x14ac:dyDescent="0.25">
      <c r="A4167" s="1"/>
      <c r="B4167" s="10" t="s">
        <v>7410</v>
      </c>
      <c r="C4167" s="11"/>
      <c r="D4167" s="11" t="s">
        <v>7147</v>
      </c>
      <c r="E4167" s="12" t="s">
        <v>16905</v>
      </c>
      <c r="F4167" s="13">
        <v>43549</v>
      </c>
      <c r="G4167" s="14">
        <v>-59000</v>
      </c>
    </row>
    <row r="4168" spans="1:7" x14ac:dyDescent="0.25">
      <c r="A4168" s="1"/>
      <c r="B4168" s="10" t="s">
        <v>7411</v>
      </c>
      <c r="C4168" s="11" t="s">
        <v>7412</v>
      </c>
      <c r="D4168" s="11" t="s">
        <v>7413</v>
      </c>
      <c r="E4168" s="12" t="s">
        <v>18103</v>
      </c>
      <c r="F4168" s="13">
        <v>43549</v>
      </c>
      <c r="G4168" s="14">
        <v>-70800</v>
      </c>
    </row>
    <row r="4169" spans="1:7" x14ac:dyDescent="0.25">
      <c r="A4169" s="1"/>
      <c r="B4169" s="15" t="s">
        <v>7414</v>
      </c>
      <c r="C4169" s="16"/>
      <c r="D4169" s="16" t="s">
        <v>7415</v>
      </c>
      <c r="E4169" s="18" t="s">
        <v>16842</v>
      </c>
      <c r="F4169" s="17">
        <v>43551</v>
      </c>
      <c r="G4169" s="14">
        <v>-70800</v>
      </c>
    </row>
    <row r="4170" spans="1:7" ht="25.5" x14ac:dyDescent="0.25">
      <c r="A4170" s="1"/>
      <c r="B4170" s="15" t="s">
        <v>7416</v>
      </c>
      <c r="C4170" s="16"/>
      <c r="D4170" s="16" t="s">
        <v>7417</v>
      </c>
      <c r="E4170" s="18" t="s">
        <v>19649</v>
      </c>
      <c r="F4170" s="17">
        <v>43551</v>
      </c>
      <c r="G4170" s="14">
        <v>-44000</v>
      </c>
    </row>
    <row r="4171" spans="1:7" ht="25.5" x14ac:dyDescent="0.25">
      <c r="A4171" s="1"/>
      <c r="B4171" s="10" t="s">
        <v>7416</v>
      </c>
      <c r="C4171" s="11"/>
      <c r="D4171" s="11" t="s">
        <v>7418</v>
      </c>
      <c r="E4171" s="12" t="s">
        <v>19650</v>
      </c>
      <c r="F4171" s="13">
        <v>43551</v>
      </c>
      <c r="G4171" s="14">
        <v>-44000</v>
      </c>
    </row>
    <row r="4172" spans="1:7" ht="25.5" x14ac:dyDescent="0.25">
      <c r="A4172" s="1"/>
      <c r="B4172" s="10" t="s">
        <v>7416</v>
      </c>
      <c r="C4172" s="11"/>
      <c r="D4172" s="11" t="s">
        <v>7419</v>
      </c>
      <c r="E4172" s="12" t="s">
        <v>19651</v>
      </c>
      <c r="F4172" s="13">
        <v>43551</v>
      </c>
      <c r="G4172" s="14">
        <v>51920</v>
      </c>
    </row>
    <row r="4173" spans="1:7" x14ac:dyDescent="0.25">
      <c r="A4173" s="1"/>
      <c r="B4173" s="10" t="s">
        <v>7420</v>
      </c>
      <c r="C4173" s="11"/>
      <c r="D4173" s="11" t="s">
        <v>7421</v>
      </c>
      <c r="E4173" s="12" t="s">
        <v>16945</v>
      </c>
      <c r="F4173" s="13">
        <v>43555</v>
      </c>
      <c r="G4173" s="14">
        <v>-70800</v>
      </c>
    </row>
    <row r="4174" spans="1:7" ht="38.25" x14ac:dyDescent="0.25">
      <c r="A4174" s="1"/>
      <c r="B4174" s="10" t="s">
        <v>6919</v>
      </c>
      <c r="C4174" s="11" t="s">
        <v>6920</v>
      </c>
      <c r="D4174" s="11" t="s">
        <v>7424</v>
      </c>
      <c r="E4174" s="12" t="s">
        <v>7425</v>
      </c>
      <c r="F4174" s="13">
        <v>43560</v>
      </c>
      <c r="G4174" s="14">
        <v>-1164478</v>
      </c>
    </row>
    <row r="4175" spans="1:7" x14ac:dyDescent="0.25">
      <c r="A4175" s="1"/>
      <c r="B4175" s="10" t="s">
        <v>4468</v>
      </c>
      <c r="C4175" s="11" t="s">
        <v>4469</v>
      </c>
      <c r="D4175" s="11" t="s">
        <v>7422</v>
      </c>
      <c r="E4175" s="12" t="s">
        <v>7423</v>
      </c>
      <c r="F4175" s="13">
        <v>43560</v>
      </c>
      <c r="G4175" s="14">
        <v>-202853</v>
      </c>
    </row>
    <row r="4176" spans="1:7" ht="25.5" x14ac:dyDescent="0.25">
      <c r="A4176" s="1"/>
      <c r="B4176" s="10" t="s">
        <v>299</v>
      </c>
      <c r="C4176" s="11" t="s">
        <v>300</v>
      </c>
      <c r="D4176" s="11" t="s">
        <v>7426</v>
      </c>
      <c r="E4176" s="12" t="s">
        <v>7427</v>
      </c>
      <c r="F4176" s="13">
        <v>43563</v>
      </c>
      <c r="G4176" s="14">
        <v>-407398</v>
      </c>
    </row>
    <row r="4177" spans="1:7" ht="38.25" x14ac:dyDescent="0.25">
      <c r="A4177" s="1"/>
      <c r="B4177" s="10" t="s">
        <v>6919</v>
      </c>
      <c r="C4177" s="11" t="s">
        <v>6920</v>
      </c>
      <c r="D4177" s="11" t="s">
        <v>7428</v>
      </c>
      <c r="E4177" s="12" t="s">
        <v>7429</v>
      </c>
      <c r="F4177" s="13">
        <v>43571</v>
      </c>
      <c r="G4177" s="14">
        <v>-1129477</v>
      </c>
    </row>
    <row r="4178" spans="1:7" x14ac:dyDescent="0.25">
      <c r="A4178" s="1"/>
      <c r="B4178" s="15" t="s">
        <v>7430</v>
      </c>
      <c r="C4178" s="16" t="s">
        <v>7431</v>
      </c>
      <c r="D4178" s="16" t="s">
        <v>5570</v>
      </c>
      <c r="E4178" s="18" t="s">
        <v>19157</v>
      </c>
      <c r="F4178" s="17">
        <v>43579</v>
      </c>
      <c r="G4178" s="14">
        <v>-3511680</v>
      </c>
    </row>
    <row r="4179" spans="1:7" ht="25.5" x14ac:dyDescent="0.25">
      <c r="A4179" s="1"/>
      <c r="B4179" s="10" t="s">
        <v>7430</v>
      </c>
      <c r="C4179" s="11" t="s">
        <v>7431</v>
      </c>
      <c r="D4179" s="11" t="s">
        <v>7432</v>
      </c>
      <c r="E4179" s="12" t="s">
        <v>19158</v>
      </c>
      <c r="F4179" s="13">
        <v>43579</v>
      </c>
      <c r="G4179" s="14">
        <v>3511680</v>
      </c>
    </row>
    <row r="4180" spans="1:7" x14ac:dyDescent="0.25">
      <c r="A4180" s="1"/>
      <c r="B4180" s="10" t="s">
        <v>7433</v>
      </c>
      <c r="C4180" s="11"/>
      <c r="D4180" s="11" t="s">
        <v>7434</v>
      </c>
      <c r="E4180" s="12" t="s">
        <v>16883</v>
      </c>
      <c r="F4180" s="13">
        <v>43587</v>
      </c>
      <c r="G4180" s="14">
        <v>-785236.35</v>
      </c>
    </row>
    <row r="4181" spans="1:7" x14ac:dyDescent="0.25">
      <c r="A4181" s="1"/>
      <c r="B4181" s="10" t="s">
        <v>4468</v>
      </c>
      <c r="C4181" s="11" t="s">
        <v>4469</v>
      </c>
      <c r="D4181" s="11" t="s">
        <v>7435</v>
      </c>
      <c r="E4181" s="12" t="s">
        <v>7436</v>
      </c>
      <c r="F4181" s="13">
        <v>43589</v>
      </c>
      <c r="G4181" s="14">
        <v>-202853</v>
      </c>
    </row>
    <row r="4182" spans="1:7" x14ac:dyDescent="0.25">
      <c r="A4182" s="1"/>
      <c r="B4182" s="10" t="s">
        <v>18933</v>
      </c>
      <c r="C4182" s="11"/>
      <c r="D4182" s="11" t="s">
        <v>18935</v>
      </c>
      <c r="E4182" s="12"/>
      <c r="F4182" s="13">
        <v>43591</v>
      </c>
      <c r="G4182" s="14">
        <v>-22500</v>
      </c>
    </row>
    <row r="4183" spans="1:7" ht="25.5" x14ac:dyDescent="0.25">
      <c r="A4183" s="1"/>
      <c r="B4183" s="15" t="s">
        <v>5418</v>
      </c>
      <c r="C4183" s="16"/>
      <c r="D4183" s="16" t="s">
        <v>7437</v>
      </c>
      <c r="E4183" s="18" t="s">
        <v>7438</v>
      </c>
      <c r="F4183" s="17">
        <v>43591</v>
      </c>
      <c r="G4183" s="14">
        <v>-17700</v>
      </c>
    </row>
    <row r="4184" spans="1:7" x14ac:dyDescent="0.25">
      <c r="A4184" s="1"/>
      <c r="B4184" s="10" t="s">
        <v>380</v>
      </c>
      <c r="C4184" s="11"/>
      <c r="D4184" s="11" t="s">
        <v>7439</v>
      </c>
      <c r="E4184" s="12" t="s">
        <v>19454</v>
      </c>
      <c r="F4184" s="13">
        <v>43591</v>
      </c>
      <c r="G4184" s="14">
        <v>-35400</v>
      </c>
    </row>
    <row r="4185" spans="1:7" ht="25.5" x14ac:dyDescent="0.25">
      <c r="A4185" s="1"/>
      <c r="B4185" s="15" t="s">
        <v>7440</v>
      </c>
      <c r="C4185" s="16"/>
      <c r="D4185" s="16" t="s">
        <v>7441</v>
      </c>
      <c r="E4185" s="18" t="s">
        <v>7442</v>
      </c>
      <c r="F4185" s="17">
        <v>43592</v>
      </c>
      <c r="G4185" s="14">
        <v>-17700</v>
      </c>
    </row>
    <row r="4186" spans="1:7" ht="25.5" x14ac:dyDescent="0.25">
      <c r="A4186" s="1"/>
      <c r="B4186" s="15" t="s">
        <v>7443</v>
      </c>
      <c r="C4186" s="16"/>
      <c r="D4186" s="16" t="s">
        <v>7444</v>
      </c>
      <c r="E4186" s="18" t="s">
        <v>20777</v>
      </c>
      <c r="F4186" s="17">
        <v>43598</v>
      </c>
      <c r="G4186" s="14">
        <v>-15000</v>
      </c>
    </row>
    <row r="4187" spans="1:7" ht="25.5" x14ac:dyDescent="0.25">
      <c r="A4187" s="1"/>
      <c r="B4187" s="10" t="s">
        <v>7392</v>
      </c>
      <c r="C4187" s="11" t="s">
        <v>7393</v>
      </c>
      <c r="D4187" s="11" t="s">
        <v>7445</v>
      </c>
      <c r="E4187" s="12" t="s">
        <v>7395</v>
      </c>
      <c r="F4187" s="13">
        <v>43599</v>
      </c>
      <c r="G4187" s="14">
        <v>-54450</v>
      </c>
    </row>
    <row r="4188" spans="1:7" ht="25.5" x14ac:dyDescent="0.25">
      <c r="A4188" s="1"/>
      <c r="B4188" s="15" t="s">
        <v>7392</v>
      </c>
      <c r="C4188" s="16" t="s">
        <v>7393</v>
      </c>
      <c r="D4188" s="16" t="s">
        <v>7447</v>
      </c>
      <c r="E4188" s="18" t="s">
        <v>7395</v>
      </c>
      <c r="F4188" s="17">
        <v>43599</v>
      </c>
      <c r="G4188" s="14">
        <v>-54450</v>
      </c>
    </row>
    <row r="4189" spans="1:7" ht="25.5" x14ac:dyDescent="0.25">
      <c r="A4189" s="1"/>
      <c r="B4189" s="10" t="s">
        <v>7392</v>
      </c>
      <c r="C4189" s="11" t="s">
        <v>7393</v>
      </c>
      <c r="D4189" s="11" t="s">
        <v>7446</v>
      </c>
      <c r="E4189" s="12" t="s">
        <v>7395</v>
      </c>
      <c r="F4189" s="13">
        <v>43599</v>
      </c>
      <c r="G4189" s="14">
        <v>-48000</v>
      </c>
    </row>
    <row r="4190" spans="1:7" ht="25.5" x14ac:dyDescent="0.25">
      <c r="A4190" s="1"/>
      <c r="B4190" s="10" t="s">
        <v>7392</v>
      </c>
      <c r="C4190" s="11" t="s">
        <v>7393</v>
      </c>
      <c r="D4190" s="11" t="s">
        <v>7448</v>
      </c>
      <c r="E4190" s="12" t="s">
        <v>7395</v>
      </c>
      <c r="F4190" s="13">
        <v>43599</v>
      </c>
      <c r="G4190" s="14">
        <v>-48000</v>
      </c>
    </row>
    <row r="4191" spans="1:7" x14ac:dyDescent="0.25">
      <c r="A4191" s="1"/>
      <c r="B4191" s="10" t="s">
        <v>7457</v>
      </c>
      <c r="C4191" s="11"/>
      <c r="D4191" s="11" t="s">
        <v>7458</v>
      </c>
      <c r="E4191" s="12" t="s">
        <v>1285</v>
      </c>
      <c r="F4191" s="13">
        <v>43600</v>
      </c>
      <c r="G4191" s="14">
        <v>-3060562.66</v>
      </c>
    </row>
    <row r="4192" spans="1:7" ht="25.5" x14ac:dyDescent="0.25">
      <c r="A4192" s="1"/>
      <c r="B4192" s="10" t="s">
        <v>7440</v>
      </c>
      <c r="C4192" s="11"/>
      <c r="D4192" s="11" t="s">
        <v>7455</v>
      </c>
      <c r="E4192" s="12" t="s">
        <v>7456</v>
      </c>
      <c r="F4192" s="13">
        <v>43600</v>
      </c>
      <c r="G4192" s="14">
        <v>-30000</v>
      </c>
    </row>
    <row r="4193" spans="1:7" x14ac:dyDescent="0.25">
      <c r="A4193" s="1"/>
      <c r="B4193" s="10" t="s">
        <v>6931</v>
      </c>
      <c r="C4193" s="11" t="s">
        <v>6932</v>
      </c>
      <c r="D4193" s="11" t="s">
        <v>7453</v>
      </c>
      <c r="E4193" s="12" t="s">
        <v>7454</v>
      </c>
      <c r="F4193" s="13">
        <v>43600</v>
      </c>
      <c r="G4193" s="14">
        <v>-565944.19999999995</v>
      </c>
    </row>
    <row r="4194" spans="1:7" ht="25.5" x14ac:dyDescent="0.25">
      <c r="A4194" s="1"/>
      <c r="B4194" s="10" t="s">
        <v>7449</v>
      </c>
      <c r="C4194" s="11" t="s">
        <v>7450</v>
      </c>
      <c r="D4194" s="11" t="s">
        <v>7451</v>
      </c>
      <c r="E4194" s="12" t="s">
        <v>7452</v>
      </c>
      <c r="F4194" s="13">
        <v>43600</v>
      </c>
      <c r="G4194" s="14">
        <v>-48150</v>
      </c>
    </row>
    <row r="4195" spans="1:7" x14ac:dyDescent="0.25">
      <c r="A4195" s="1"/>
      <c r="B4195" s="10" t="s">
        <v>7459</v>
      </c>
      <c r="C4195" s="11" t="s">
        <v>7460</v>
      </c>
      <c r="D4195" s="11" t="s">
        <v>7461</v>
      </c>
      <c r="E4195" s="12" t="s">
        <v>7454</v>
      </c>
      <c r="F4195" s="13">
        <v>43605</v>
      </c>
      <c r="G4195" s="14">
        <v>-295714</v>
      </c>
    </row>
    <row r="4196" spans="1:7" ht="38.25" x14ac:dyDescent="0.25">
      <c r="A4196" s="1"/>
      <c r="B4196" s="10" t="s">
        <v>7462</v>
      </c>
      <c r="C4196" s="11" t="s">
        <v>7463</v>
      </c>
      <c r="D4196" s="11" t="s">
        <v>7243</v>
      </c>
      <c r="E4196" s="12" t="s">
        <v>20301</v>
      </c>
      <c r="F4196" s="13">
        <v>43605</v>
      </c>
      <c r="G4196" s="14">
        <v>-2689222.95</v>
      </c>
    </row>
    <row r="4197" spans="1:7" x14ac:dyDescent="0.25">
      <c r="A4197" s="1"/>
      <c r="B4197" s="15" t="s">
        <v>7024</v>
      </c>
      <c r="C4197" s="16" t="s">
        <v>7025</v>
      </c>
      <c r="D4197" s="16" t="s">
        <v>7232</v>
      </c>
      <c r="E4197" s="18" t="s">
        <v>18440</v>
      </c>
      <c r="F4197" s="17">
        <v>43606</v>
      </c>
      <c r="G4197" s="14">
        <v>-315</v>
      </c>
    </row>
    <row r="4198" spans="1:7" ht="38.25" x14ac:dyDescent="0.25">
      <c r="A4198" s="1"/>
      <c r="B4198" s="10" t="s">
        <v>6919</v>
      </c>
      <c r="C4198" s="11" t="s">
        <v>6920</v>
      </c>
      <c r="D4198" s="11" t="s">
        <v>7466</v>
      </c>
      <c r="E4198" s="12" t="s">
        <v>7467</v>
      </c>
      <c r="F4198" s="13">
        <v>43606</v>
      </c>
      <c r="G4198" s="14">
        <v>-1309473</v>
      </c>
    </row>
    <row r="4199" spans="1:7" ht="38.25" x14ac:dyDescent="0.25">
      <c r="A4199" s="1"/>
      <c r="B4199" s="10" t="s">
        <v>6919</v>
      </c>
      <c r="C4199" s="11" t="s">
        <v>6920</v>
      </c>
      <c r="D4199" s="11" t="s">
        <v>7464</v>
      </c>
      <c r="E4199" s="12" t="s">
        <v>7465</v>
      </c>
      <c r="F4199" s="13">
        <v>43606</v>
      </c>
      <c r="G4199" s="14">
        <v>-1182044</v>
      </c>
    </row>
    <row r="4200" spans="1:7" x14ac:dyDescent="0.25">
      <c r="A4200" s="1"/>
      <c r="B4200" s="10" t="s">
        <v>7468</v>
      </c>
      <c r="C4200" s="11"/>
      <c r="D4200" s="11" t="s">
        <v>7469</v>
      </c>
      <c r="E4200" s="12" t="s">
        <v>19371</v>
      </c>
      <c r="F4200" s="13">
        <v>43607</v>
      </c>
      <c r="G4200" s="14">
        <v>-1593563.16</v>
      </c>
    </row>
    <row r="4201" spans="1:7" x14ac:dyDescent="0.25">
      <c r="A4201" s="1"/>
      <c r="B4201" s="15" t="s">
        <v>7468</v>
      </c>
      <c r="C4201" s="16"/>
      <c r="D4201" s="16" t="s">
        <v>7470</v>
      </c>
      <c r="E4201" s="18" t="s">
        <v>19767</v>
      </c>
      <c r="F4201" s="17">
        <v>43607</v>
      </c>
      <c r="G4201" s="14">
        <v>1593563.16</v>
      </c>
    </row>
    <row r="4202" spans="1:7" ht="38.25" x14ac:dyDescent="0.25">
      <c r="A4202" s="1"/>
      <c r="B4202" s="10" t="s">
        <v>6919</v>
      </c>
      <c r="C4202" s="11" t="s">
        <v>6920</v>
      </c>
      <c r="D4202" s="11" t="s">
        <v>7473</v>
      </c>
      <c r="E4202" s="12" t="s">
        <v>7474</v>
      </c>
      <c r="F4202" s="13">
        <v>43613</v>
      </c>
      <c r="G4202" s="14">
        <v>-1182044</v>
      </c>
    </row>
    <row r="4203" spans="1:7" ht="25.5" x14ac:dyDescent="0.25">
      <c r="A4203" s="1"/>
      <c r="B4203" s="10" t="s">
        <v>7475</v>
      </c>
      <c r="C4203" s="11" t="s">
        <v>7476</v>
      </c>
      <c r="D4203" s="11" t="s">
        <v>7477</v>
      </c>
      <c r="E4203" s="12" t="s">
        <v>1285</v>
      </c>
      <c r="F4203" s="13">
        <v>43615</v>
      </c>
      <c r="G4203" s="14">
        <v>-1925453.24</v>
      </c>
    </row>
    <row r="4204" spans="1:7" ht="25.5" x14ac:dyDescent="0.25">
      <c r="A4204" s="1"/>
      <c r="B4204" s="15" t="s">
        <v>7478</v>
      </c>
      <c r="C4204" s="16"/>
      <c r="D4204" s="16" t="s">
        <v>7479</v>
      </c>
      <c r="E4204" s="18" t="s">
        <v>9077</v>
      </c>
      <c r="F4204" s="17">
        <v>43619</v>
      </c>
      <c r="G4204" s="14">
        <v>-1503271</v>
      </c>
    </row>
    <row r="4205" spans="1:7" ht="25.5" x14ac:dyDescent="0.25">
      <c r="A4205" s="1"/>
      <c r="B4205" s="10" t="s">
        <v>7478</v>
      </c>
      <c r="C4205" s="11"/>
      <c r="D4205" s="11" t="s">
        <v>7480</v>
      </c>
      <c r="E4205" s="12" t="s">
        <v>8864</v>
      </c>
      <c r="F4205" s="13">
        <v>43619</v>
      </c>
      <c r="G4205" s="14">
        <v>1503271</v>
      </c>
    </row>
    <row r="4206" spans="1:7" x14ac:dyDescent="0.25">
      <c r="A4206" s="1"/>
      <c r="B4206" s="10" t="s">
        <v>7484</v>
      </c>
      <c r="C4206" s="11"/>
      <c r="D4206" s="11" t="s">
        <v>7485</v>
      </c>
      <c r="E4206" s="12" t="s">
        <v>8969</v>
      </c>
      <c r="F4206" s="13">
        <v>43620</v>
      </c>
      <c r="G4206" s="14">
        <v>-2362612.1800000002</v>
      </c>
    </row>
    <row r="4207" spans="1:7" x14ac:dyDescent="0.25">
      <c r="A4207" s="1"/>
      <c r="B4207" s="15" t="s">
        <v>7482</v>
      </c>
      <c r="C4207" s="16"/>
      <c r="D4207" s="16" t="s">
        <v>7483</v>
      </c>
      <c r="E4207" s="18" t="s">
        <v>19305</v>
      </c>
      <c r="F4207" s="17">
        <v>43620</v>
      </c>
      <c r="G4207" s="14">
        <v>-2217023.4500000002</v>
      </c>
    </row>
    <row r="4208" spans="1:7" x14ac:dyDescent="0.25">
      <c r="A4208" s="1"/>
      <c r="B4208" s="10" t="s">
        <v>6463</v>
      </c>
      <c r="C4208" s="11" t="s">
        <v>6464</v>
      </c>
      <c r="D4208" s="11" t="s">
        <v>7481</v>
      </c>
      <c r="E4208" s="12" t="s">
        <v>7481</v>
      </c>
      <c r="F4208" s="13">
        <v>43620</v>
      </c>
      <c r="G4208" s="14">
        <v>402710.4</v>
      </c>
    </row>
    <row r="4209" spans="1:7" x14ac:dyDescent="0.25">
      <c r="A4209" s="1"/>
      <c r="B4209" s="10" t="s">
        <v>7489</v>
      </c>
      <c r="C4209" s="11"/>
      <c r="D4209" s="11" t="s">
        <v>7490</v>
      </c>
      <c r="E4209" s="12" t="s">
        <v>19598</v>
      </c>
      <c r="F4209" s="13">
        <v>43621</v>
      </c>
      <c r="G4209" s="14">
        <v>-44232.3</v>
      </c>
    </row>
    <row r="4210" spans="1:7" x14ac:dyDescent="0.25">
      <c r="A4210" s="1"/>
      <c r="B4210" s="10" t="s">
        <v>7486</v>
      </c>
      <c r="C4210" s="11" t="s">
        <v>7487</v>
      </c>
      <c r="D4210" s="11" t="s">
        <v>7488</v>
      </c>
      <c r="E4210" s="12" t="s">
        <v>18104</v>
      </c>
      <c r="F4210" s="13">
        <v>43621</v>
      </c>
      <c r="G4210" s="14">
        <v>-8766810</v>
      </c>
    </row>
    <row r="4211" spans="1:7" ht="25.5" x14ac:dyDescent="0.25">
      <c r="A4211" s="1"/>
      <c r="B4211" s="10" t="s">
        <v>7475</v>
      </c>
      <c r="C4211" s="11" t="s">
        <v>7476</v>
      </c>
      <c r="D4211" s="11" t="s">
        <v>7493</v>
      </c>
      <c r="E4211" s="12" t="s">
        <v>1285</v>
      </c>
      <c r="F4211" s="13">
        <v>43623</v>
      </c>
      <c r="G4211" s="14">
        <v>-2625348</v>
      </c>
    </row>
    <row r="4212" spans="1:7" ht="38.25" x14ac:dyDescent="0.25">
      <c r="A4212" s="1"/>
      <c r="B4212" s="10" t="s">
        <v>6919</v>
      </c>
      <c r="C4212" s="11" t="s">
        <v>6920</v>
      </c>
      <c r="D4212" s="11" t="s">
        <v>7494</v>
      </c>
      <c r="E4212" s="12" t="s">
        <v>7495</v>
      </c>
      <c r="F4212" s="13">
        <v>43635</v>
      </c>
      <c r="G4212" s="14">
        <v>-1151009</v>
      </c>
    </row>
    <row r="4213" spans="1:7" ht="25.5" x14ac:dyDescent="0.25">
      <c r="A4213" s="1"/>
      <c r="B4213" s="10" t="s">
        <v>799</v>
      </c>
      <c r="C4213" s="11" t="s">
        <v>800</v>
      </c>
      <c r="D4213" s="11" t="s">
        <v>7498</v>
      </c>
      <c r="E4213" s="12" t="s">
        <v>7499</v>
      </c>
      <c r="F4213" s="13">
        <v>43646</v>
      </c>
      <c r="G4213" s="14">
        <v>-358898.01</v>
      </c>
    </row>
    <row r="4214" spans="1:7" ht="25.5" x14ac:dyDescent="0.25">
      <c r="A4214" s="1"/>
      <c r="B4214" s="10" t="s">
        <v>7392</v>
      </c>
      <c r="C4214" s="11" t="s">
        <v>7393</v>
      </c>
      <c r="D4214" s="11" t="s">
        <v>7501</v>
      </c>
      <c r="E4214" s="12" t="s">
        <v>7395</v>
      </c>
      <c r="F4214" s="13">
        <v>43648</v>
      </c>
      <c r="G4214" s="14">
        <v>-54450</v>
      </c>
    </row>
    <row r="4215" spans="1:7" ht="25.5" x14ac:dyDescent="0.25">
      <c r="A4215" s="1"/>
      <c r="B4215" s="10" t="s">
        <v>7392</v>
      </c>
      <c r="C4215" s="11" t="s">
        <v>7393</v>
      </c>
      <c r="D4215" s="11" t="s">
        <v>7500</v>
      </c>
      <c r="E4215" s="12" t="s">
        <v>7395</v>
      </c>
      <c r="F4215" s="13">
        <v>43648</v>
      </c>
      <c r="G4215" s="14">
        <v>-48000</v>
      </c>
    </row>
    <row r="4216" spans="1:7" ht="25.5" x14ac:dyDescent="0.25">
      <c r="A4216" s="1"/>
      <c r="B4216" s="10" t="s">
        <v>7502</v>
      </c>
      <c r="C4216" s="11" t="s">
        <v>7503</v>
      </c>
      <c r="D4216" s="11" t="s">
        <v>7504</v>
      </c>
      <c r="E4216" s="12" t="s">
        <v>19833</v>
      </c>
      <c r="F4216" s="13">
        <v>43648</v>
      </c>
      <c r="G4216" s="14">
        <v>-108560</v>
      </c>
    </row>
    <row r="4217" spans="1:7" ht="25.5" x14ac:dyDescent="0.25">
      <c r="A4217" s="1"/>
      <c r="B4217" s="15" t="s">
        <v>7502</v>
      </c>
      <c r="C4217" s="16" t="s">
        <v>7503</v>
      </c>
      <c r="D4217" s="16" t="s">
        <v>7505</v>
      </c>
      <c r="E4217" s="18" t="s">
        <v>20116</v>
      </c>
      <c r="F4217" s="17">
        <v>43648</v>
      </c>
      <c r="G4217" s="14">
        <v>-20319.509999999998</v>
      </c>
    </row>
    <row r="4218" spans="1:7" ht="25.5" x14ac:dyDescent="0.25">
      <c r="A4218" s="1"/>
      <c r="B4218" s="10" t="s">
        <v>7506</v>
      </c>
      <c r="C4218" s="11"/>
      <c r="D4218" s="11" t="s">
        <v>7507</v>
      </c>
      <c r="E4218" s="12" t="s">
        <v>7508</v>
      </c>
      <c r="F4218" s="13">
        <v>43654</v>
      </c>
      <c r="G4218" s="14">
        <v>-41772</v>
      </c>
    </row>
    <row r="4219" spans="1:7" x14ac:dyDescent="0.25">
      <c r="A4219" s="1"/>
      <c r="B4219" s="15" t="s">
        <v>7506</v>
      </c>
      <c r="C4219" s="16"/>
      <c r="D4219" s="16" t="s">
        <v>7509</v>
      </c>
      <c r="E4219" s="18" t="s">
        <v>7508</v>
      </c>
      <c r="F4219" s="17">
        <v>43654</v>
      </c>
      <c r="G4219" s="14">
        <v>-41772</v>
      </c>
    </row>
    <row r="4220" spans="1:7" ht="25.5" x14ac:dyDescent="0.25">
      <c r="A4220" s="1"/>
      <c r="B4220" s="15" t="s">
        <v>7510</v>
      </c>
      <c r="C4220" s="16"/>
      <c r="D4220" s="16" t="s">
        <v>7511</v>
      </c>
      <c r="E4220" s="18" t="s">
        <v>19833</v>
      </c>
      <c r="F4220" s="17">
        <v>43655</v>
      </c>
      <c r="G4220" s="14">
        <v>-144405.45000000001</v>
      </c>
    </row>
    <row r="4221" spans="1:7" ht="25.5" x14ac:dyDescent="0.25">
      <c r="A4221" s="1"/>
      <c r="B4221" s="15" t="s">
        <v>7512</v>
      </c>
      <c r="C4221" s="16" t="s">
        <v>7513</v>
      </c>
      <c r="D4221" s="16" t="s">
        <v>7514</v>
      </c>
      <c r="E4221" s="18" t="s">
        <v>8956</v>
      </c>
      <c r="F4221" s="17">
        <v>43658</v>
      </c>
      <c r="G4221" s="14">
        <v>-2051221.98</v>
      </c>
    </row>
    <row r="4222" spans="1:7" x14ac:dyDescent="0.25">
      <c r="A4222" s="1"/>
      <c r="B4222" s="15" t="s">
        <v>7515</v>
      </c>
      <c r="C4222" s="16"/>
      <c r="D4222" s="16" t="s">
        <v>7516</v>
      </c>
      <c r="E4222" s="18"/>
      <c r="F4222" s="17">
        <v>43668</v>
      </c>
      <c r="G4222" s="14">
        <v>-35400</v>
      </c>
    </row>
    <row r="4223" spans="1:7" x14ac:dyDescent="0.25">
      <c r="A4223" s="1"/>
      <c r="B4223" s="10" t="s">
        <v>7325</v>
      </c>
      <c r="C4223" s="11"/>
      <c r="D4223" s="11" t="s">
        <v>7517</v>
      </c>
      <c r="E4223" s="12" t="s">
        <v>19689</v>
      </c>
      <c r="F4223" s="13">
        <v>43675</v>
      </c>
      <c r="G4223" s="14">
        <v>-141600</v>
      </c>
    </row>
    <row r="4224" spans="1:7" x14ac:dyDescent="0.25">
      <c r="A4224" s="1"/>
      <c r="B4224" s="10" t="s">
        <v>7518</v>
      </c>
      <c r="C4224" s="11"/>
      <c r="D4224" s="11" t="s">
        <v>7519</v>
      </c>
      <c r="E4224" s="12" t="s">
        <v>19478</v>
      </c>
      <c r="F4224" s="13">
        <v>43676</v>
      </c>
      <c r="G4224" s="14">
        <v>-60074.64</v>
      </c>
    </row>
    <row r="4225" spans="1:7" ht="25.5" x14ac:dyDescent="0.25">
      <c r="A4225" s="1"/>
      <c r="B4225" s="10" t="s">
        <v>1128</v>
      </c>
      <c r="C4225" s="11" t="s">
        <v>1129</v>
      </c>
      <c r="D4225" s="11"/>
      <c r="E4225" s="12" t="s">
        <v>7520</v>
      </c>
      <c r="F4225" s="13">
        <v>43678</v>
      </c>
      <c r="G4225" s="14">
        <v>-420801.03</v>
      </c>
    </row>
    <row r="4226" spans="1:7" x14ac:dyDescent="0.25">
      <c r="A4226" s="1"/>
      <c r="B4226" s="10" t="s">
        <v>7521</v>
      </c>
      <c r="C4226" s="11" t="s">
        <v>7522</v>
      </c>
      <c r="D4226" s="11" t="s">
        <v>7523</v>
      </c>
      <c r="E4226" s="12" t="s">
        <v>19147</v>
      </c>
      <c r="F4226" s="13">
        <v>43679</v>
      </c>
      <c r="G4226" s="14">
        <v>-120000.01</v>
      </c>
    </row>
    <row r="4227" spans="1:7" ht="38.25" x14ac:dyDescent="0.25">
      <c r="A4227" s="1"/>
      <c r="B4227" s="10" t="s">
        <v>6919</v>
      </c>
      <c r="C4227" s="11" t="s">
        <v>6920</v>
      </c>
      <c r="D4227" s="11" t="s">
        <v>7526</v>
      </c>
      <c r="E4227" s="12" t="s">
        <v>7527</v>
      </c>
      <c r="F4227" s="13">
        <v>43683</v>
      </c>
      <c r="G4227" s="14">
        <v>-1182044</v>
      </c>
    </row>
    <row r="4228" spans="1:7" ht="25.5" x14ac:dyDescent="0.25">
      <c r="A4228" s="1"/>
      <c r="B4228" s="10" t="s">
        <v>5603</v>
      </c>
      <c r="C4228" s="11" t="s">
        <v>5604</v>
      </c>
      <c r="D4228" s="11" t="s">
        <v>7528</v>
      </c>
      <c r="E4228" s="12" t="s">
        <v>7529</v>
      </c>
      <c r="F4228" s="13">
        <v>43683</v>
      </c>
      <c r="G4228" s="14">
        <v>-444072</v>
      </c>
    </row>
    <row r="4229" spans="1:7" ht="25.5" x14ac:dyDescent="0.25">
      <c r="A4229" s="1"/>
      <c r="B4229" s="10" t="s">
        <v>7459</v>
      </c>
      <c r="C4229" s="11" t="s">
        <v>7460</v>
      </c>
      <c r="D4229" s="16" t="s">
        <v>7524</v>
      </c>
      <c r="E4229" s="12" t="s">
        <v>7525</v>
      </c>
      <c r="F4229" s="13">
        <v>43683</v>
      </c>
      <c r="G4229" s="14">
        <v>-297214</v>
      </c>
    </row>
    <row r="4230" spans="1:7" x14ac:dyDescent="0.25">
      <c r="A4230" s="1"/>
      <c r="B4230" s="10" t="s">
        <v>7518</v>
      </c>
      <c r="C4230" s="11"/>
      <c r="D4230" s="11" t="s">
        <v>7530</v>
      </c>
      <c r="E4230" s="12" t="s">
        <v>19479</v>
      </c>
      <c r="F4230" s="13">
        <v>43706</v>
      </c>
      <c r="G4230" s="14">
        <v>-60382.25</v>
      </c>
    </row>
    <row r="4231" spans="1:7" x14ac:dyDescent="0.25">
      <c r="A4231" s="1"/>
      <c r="B4231" s="15" t="s">
        <v>5533</v>
      </c>
      <c r="C4231" s="16"/>
      <c r="D4231" s="16" t="s">
        <v>7533</v>
      </c>
      <c r="E4231" s="18" t="s">
        <v>20329</v>
      </c>
      <c r="F4231" s="17">
        <v>43711</v>
      </c>
      <c r="G4231" s="14">
        <v>-2814300</v>
      </c>
    </row>
    <row r="4232" spans="1:7" x14ac:dyDescent="0.25">
      <c r="A4232" s="1"/>
      <c r="B4232" s="10" t="s">
        <v>389</v>
      </c>
      <c r="C4232" s="11"/>
      <c r="D4232" s="11" t="s">
        <v>7532</v>
      </c>
      <c r="E4232" s="12" t="s">
        <v>19388</v>
      </c>
      <c r="F4232" s="13">
        <v>43711</v>
      </c>
      <c r="G4232" s="14">
        <v>-24780</v>
      </c>
    </row>
    <row r="4233" spans="1:7" x14ac:dyDescent="0.25">
      <c r="A4233" s="1"/>
      <c r="B4233" s="10" t="s">
        <v>5533</v>
      </c>
      <c r="C4233" s="11"/>
      <c r="D4233" s="11" t="s">
        <v>7534</v>
      </c>
      <c r="E4233" s="12" t="s">
        <v>20330</v>
      </c>
      <c r="F4233" s="13">
        <v>43711</v>
      </c>
      <c r="G4233" s="14">
        <v>2814300</v>
      </c>
    </row>
    <row r="4234" spans="1:7" ht="25.5" x14ac:dyDescent="0.25">
      <c r="A4234" s="1"/>
      <c r="B4234" s="10" t="s">
        <v>5603</v>
      </c>
      <c r="C4234" s="11" t="s">
        <v>5604</v>
      </c>
      <c r="D4234" s="11" t="s">
        <v>7531</v>
      </c>
      <c r="E4234" s="12" t="s">
        <v>7495</v>
      </c>
      <c r="F4234" s="13">
        <v>43711</v>
      </c>
      <c r="G4234" s="14">
        <v>-452948</v>
      </c>
    </row>
    <row r="4235" spans="1:7" ht="25.5" x14ac:dyDescent="0.25">
      <c r="A4235" s="1"/>
      <c r="B4235" s="10" t="s">
        <v>1556</v>
      </c>
      <c r="C4235" s="11" t="s">
        <v>1557</v>
      </c>
      <c r="D4235" s="11" t="s">
        <v>7535</v>
      </c>
      <c r="E4235" s="12" t="s">
        <v>20350</v>
      </c>
      <c r="F4235" s="13">
        <v>43713</v>
      </c>
      <c r="G4235" s="14">
        <v>-125426.52</v>
      </c>
    </row>
    <row r="4236" spans="1:7" ht="38.25" x14ac:dyDescent="0.25">
      <c r="A4236" s="1"/>
      <c r="B4236" s="10" t="s">
        <v>6919</v>
      </c>
      <c r="C4236" s="11" t="s">
        <v>6920</v>
      </c>
      <c r="D4236" s="11" t="s">
        <v>7536</v>
      </c>
      <c r="E4236" s="12" t="s">
        <v>7465</v>
      </c>
      <c r="F4236" s="13">
        <v>43726</v>
      </c>
      <c r="G4236" s="14">
        <v>-1167764</v>
      </c>
    </row>
    <row r="4237" spans="1:7" ht="38.25" x14ac:dyDescent="0.25">
      <c r="A4237" s="1"/>
      <c r="B4237" s="15" t="s">
        <v>6919</v>
      </c>
      <c r="C4237" s="16" t="s">
        <v>6920</v>
      </c>
      <c r="D4237" s="16" t="s">
        <v>7537</v>
      </c>
      <c r="E4237" s="18" t="s">
        <v>7538</v>
      </c>
      <c r="F4237" s="17">
        <v>43726</v>
      </c>
      <c r="G4237" s="14">
        <v>-1167764</v>
      </c>
    </row>
    <row r="4238" spans="1:7" ht="25.5" x14ac:dyDescent="0.25">
      <c r="A4238" s="1"/>
      <c r="B4238" s="10" t="s">
        <v>7539</v>
      </c>
      <c r="C4238" s="11" t="s">
        <v>7540</v>
      </c>
      <c r="D4238" s="11" t="s">
        <v>7541</v>
      </c>
      <c r="E4238" s="12" t="s">
        <v>7542</v>
      </c>
      <c r="F4238" s="13">
        <v>43727</v>
      </c>
      <c r="G4238" s="14">
        <v>-1780725.76</v>
      </c>
    </row>
    <row r="4239" spans="1:7" ht="25.5" x14ac:dyDescent="0.25">
      <c r="A4239" s="1"/>
      <c r="B4239" s="15" t="s">
        <v>7543</v>
      </c>
      <c r="C4239" s="16" t="s">
        <v>7544</v>
      </c>
      <c r="D4239" s="16" t="s">
        <v>7545</v>
      </c>
      <c r="E4239" s="18" t="s">
        <v>19115</v>
      </c>
      <c r="F4239" s="17">
        <v>43741</v>
      </c>
      <c r="G4239" s="14">
        <v>-147500</v>
      </c>
    </row>
    <row r="4240" spans="1:7" x14ac:dyDescent="0.25">
      <c r="A4240" s="1"/>
      <c r="B4240" s="10" t="s">
        <v>7546</v>
      </c>
      <c r="C4240" s="11" t="s">
        <v>7547</v>
      </c>
      <c r="D4240" s="11" t="s">
        <v>7548</v>
      </c>
      <c r="E4240" s="12" t="s">
        <v>7549</v>
      </c>
      <c r="F4240" s="13">
        <v>43747</v>
      </c>
      <c r="G4240" s="14">
        <v>-20060</v>
      </c>
    </row>
    <row r="4241" spans="1:7" ht="25.5" x14ac:dyDescent="0.25">
      <c r="A4241" s="1"/>
      <c r="B4241" s="10" t="s">
        <v>7550</v>
      </c>
      <c r="C4241" s="11" t="s">
        <v>7551</v>
      </c>
      <c r="D4241" s="11" t="s">
        <v>7552</v>
      </c>
      <c r="E4241" s="12" t="s">
        <v>20238</v>
      </c>
      <c r="F4241" s="13">
        <v>43758</v>
      </c>
      <c r="G4241" s="14">
        <v>-35376.400000000001</v>
      </c>
    </row>
    <row r="4242" spans="1:7" x14ac:dyDescent="0.25">
      <c r="A4242" s="1"/>
      <c r="B4242" s="15" t="s">
        <v>7553</v>
      </c>
      <c r="C4242" s="16" t="s">
        <v>7554</v>
      </c>
      <c r="D4242" s="16" t="s">
        <v>7555</v>
      </c>
      <c r="E4242" s="18" t="s">
        <v>18231</v>
      </c>
      <c r="F4242" s="17">
        <v>43763</v>
      </c>
      <c r="G4242" s="14">
        <v>-63012</v>
      </c>
    </row>
    <row r="4243" spans="1:7" x14ac:dyDescent="0.25">
      <c r="A4243" s="1"/>
      <c r="B4243" s="10" t="s">
        <v>7553</v>
      </c>
      <c r="C4243" s="11" t="s">
        <v>7554</v>
      </c>
      <c r="D4243" s="11" t="s">
        <v>7556</v>
      </c>
      <c r="E4243" s="12" t="s">
        <v>18231</v>
      </c>
      <c r="F4243" s="13">
        <v>43763</v>
      </c>
      <c r="G4243" s="14">
        <v>-2670</v>
      </c>
    </row>
    <row r="4244" spans="1:7" x14ac:dyDescent="0.25">
      <c r="A4244" s="1"/>
      <c r="B4244" s="10" t="s">
        <v>6875</v>
      </c>
      <c r="C4244" s="11" t="s">
        <v>6876</v>
      </c>
      <c r="D4244" s="11" t="s">
        <v>7557</v>
      </c>
      <c r="E4244" s="12" t="s">
        <v>17795</v>
      </c>
      <c r="F4244" s="13">
        <v>43767</v>
      </c>
      <c r="G4244" s="14">
        <v>-282471.63</v>
      </c>
    </row>
    <row r="4245" spans="1:7" x14ac:dyDescent="0.25">
      <c r="A4245" s="1"/>
      <c r="B4245" s="10" t="s">
        <v>7558</v>
      </c>
      <c r="C4245" s="11"/>
      <c r="D4245" s="11" t="s">
        <v>7559</v>
      </c>
      <c r="E4245" s="12" t="s">
        <v>19374</v>
      </c>
      <c r="F4245" s="13">
        <v>43769</v>
      </c>
      <c r="G4245" s="14">
        <v>-6708425.29</v>
      </c>
    </row>
    <row r="4246" spans="1:7" ht="25.5" x14ac:dyDescent="0.25">
      <c r="A4246" s="1"/>
      <c r="B4246" s="10" t="s">
        <v>7564</v>
      </c>
      <c r="C4246" s="11"/>
      <c r="D4246" s="11" t="s">
        <v>7565</v>
      </c>
      <c r="E4246" s="12" t="s">
        <v>7566</v>
      </c>
      <c r="F4246" s="13">
        <v>43782</v>
      </c>
      <c r="G4246" s="14">
        <v>-26700</v>
      </c>
    </row>
    <row r="4247" spans="1:7" x14ac:dyDescent="0.25">
      <c r="A4247" s="1"/>
      <c r="B4247" s="10" t="s">
        <v>7560</v>
      </c>
      <c r="C4247" s="11" t="s">
        <v>7561</v>
      </c>
      <c r="D4247" s="11" t="s">
        <v>7562</v>
      </c>
      <c r="E4247" s="12" t="s">
        <v>18998</v>
      </c>
      <c r="F4247" s="13">
        <v>43782</v>
      </c>
      <c r="G4247" s="14">
        <v>-11449.54</v>
      </c>
    </row>
    <row r="4248" spans="1:7" x14ac:dyDescent="0.25">
      <c r="A4248" s="1"/>
      <c r="B4248" s="10" t="s">
        <v>7560</v>
      </c>
      <c r="C4248" s="11" t="s">
        <v>7561</v>
      </c>
      <c r="D4248" s="11" t="s">
        <v>7563</v>
      </c>
      <c r="E4248" s="12" t="s">
        <v>20255</v>
      </c>
      <c r="F4248" s="13">
        <v>43782</v>
      </c>
      <c r="G4248" s="14">
        <v>-11449.54</v>
      </c>
    </row>
    <row r="4249" spans="1:7" ht="25.5" x14ac:dyDescent="0.25">
      <c r="A4249" s="1"/>
      <c r="B4249" s="10" t="s">
        <v>7567</v>
      </c>
      <c r="C4249" s="11"/>
      <c r="D4249" s="11" t="s">
        <v>7568</v>
      </c>
      <c r="E4249" s="12" t="s">
        <v>19664</v>
      </c>
      <c r="F4249" s="13">
        <v>43788</v>
      </c>
      <c r="G4249" s="14">
        <v>-66167.98</v>
      </c>
    </row>
    <row r="4250" spans="1:7" x14ac:dyDescent="0.25">
      <c r="A4250" s="1"/>
      <c r="B4250" s="10" t="s">
        <v>7569</v>
      </c>
      <c r="C4250" s="11"/>
      <c r="D4250" s="11" t="s">
        <v>7570</v>
      </c>
      <c r="E4250" s="12" t="s">
        <v>19938</v>
      </c>
      <c r="F4250" s="13">
        <v>43790</v>
      </c>
      <c r="G4250" s="14">
        <v>-1930250</v>
      </c>
    </row>
    <row r="4251" spans="1:7" ht="25.5" x14ac:dyDescent="0.25">
      <c r="A4251" s="1"/>
      <c r="B4251" s="10" t="s">
        <v>7515</v>
      </c>
      <c r="C4251" s="11"/>
      <c r="D4251" s="11" t="s">
        <v>7571</v>
      </c>
      <c r="E4251" s="12" t="s">
        <v>7572</v>
      </c>
      <c r="F4251" s="13">
        <v>43791</v>
      </c>
      <c r="G4251" s="14">
        <v>-35000</v>
      </c>
    </row>
    <row r="4252" spans="1:7" x14ac:dyDescent="0.25">
      <c r="A4252" s="1"/>
      <c r="B4252" s="10" t="s">
        <v>7573</v>
      </c>
      <c r="C4252" s="11" t="s">
        <v>7574</v>
      </c>
      <c r="D4252" s="11" t="s">
        <v>7575</v>
      </c>
      <c r="E4252" s="12" t="s">
        <v>18471</v>
      </c>
      <c r="F4252" s="13">
        <v>43795</v>
      </c>
      <c r="G4252" s="14">
        <v>-1020700</v>
      </c>
    </row>
    <row r="4253" spans="1:7" x14ac:dyDescent="0.25">
      <c r="A4253" s="1"/>
      <c r="B4253" s="15" t="s">
        <v>7573</v>
      </c>
      <c r="C4253" s="16" t="s">
        <v>7574</v>
      </c>
      <c r="D4253" s="16" t="s">
        <v>7576</v>
      </c>
      <c r="E4253" s="18" t="s">
        <v>18472</v>
      </c>
      <c r="F4253" s="17">
        <v>43795</v>
      </c>
      <c r="G4253" s="14">
        <v>-1020110</v>
      </c>
    </row>
    <row r="4254" spans="1:7" x14ac:dyDescent="0.25">
      <c r="A4254" s="1"/>
      <c r="B4254" s="10" t="s">
        <v>7573</v>
      </c>
      <c r="C4254" s="11" t="s">
        <v>7574</v>
      </c>
      <c r="D4254" s="11" t="s">
        <v>7577</v>
      </c>
      <c r="E4254" s="12" t="s">
        <v>18473</v>
      </c>
      <c r="F4254" s="13">
        <v>43795</v>
      </c>
      <c r="G4254" s="14">
        <v>1020110</v>
      </c>
    </row>
    <row r="4255" spans="1:7" x14ac:dyDescent="0.25">
      <c r="A4255" s="1"/>
      <c r="B4255" s="10" t="s">
        <v>7578</v>
      </c>
      <c r="C4255" s="11" t="s">
        <v>7579</v>
      </c>
      <c r="D4255" s="11" t="s">
        <v>7147</v>
      </c>
      <c r="E4255" s="12" t="s">
        <v>17123</v>
      </c>
      <c r="F4255" s="13">
        <v>43795</v>
      </c>
      <c r="G4255" s="14">
        <v>-1030499.9</v>
      </c>
    </row>
    <row r="4256" spans="1:7" x14ac:dyDescent="0.25">
      <c r="A4256" s="1"/>
      <c r="B4256" s="10" t="s">
        <v>7578</v>
      </c>
      <c r="C4256" s="11" t="s">
        <v>7579</v>
      </c>
      <c r="D4256" s="11" t="s">
        <v>7580</v>
      </c>
      <c r="E4256" s="12" t="s">
        <v>16504</v>
      </c>
      <c r="F4256" s="13">
        <v>43795</v>
      </c>
      <c r="G4256" s="14">
        <v>1030499.9</v>
      </c>
    </row>
    <row r="4257" spans="1:7" x14ac:dyDescent="0.25">
      <c r="A4257" s="1"/>
      <c r="B4257" s="15" t="s">
        <v>7584</v>
      </c>
      <c r="C4257" s="16"/>
      <c r="D4257" s="16" t="s">
        <v>7585</v>
      </c>
      <c r="E4257" s="18" t="s">
        <v>19735</v>
      </c>
      <c r="F4257" s="17">
        <v>43803</v>
      </c>
      <c r="G4257" s="14">
        <v>-3398400</v>
      </c>
    </row>
    <row r="4258" spans="1:7" x14ac:dyDescent="0.25">
      <c r="A4258" s="1"/>
      <c r="B4258" s="10" t="s">
        <v>7581</v>
      </c>
      <c r="C4258" s="11"/>
      <c r="D4258" s="11" t="s">
        <v>7582</v>
      </c>
      <c r="E4258" s="12" t="s">
        <v>19729</v>
      </c>
      <c r="F4258" s="13">
        <v>43803</v>
      </c>
      <c r="G4258" s="14">
        <v>-144577.18</v>
      </c>
    </row>
    <row r="4259" spans="1:7" x14ac:dyDescent="0.25">
      <c r="A4259" s="1"/>
      <c r="B4259" s="10" t="s">
        <v>7581</v>
      </c>
      <c r="C4259" s="11"/>
      <c r="D4259" s="11" t="s">
        <v>7583</v>
      </c>
      <c r="E4259" s="12" t="s">
        <v>19730</v>
      </c>
      <c r="F4259" s="13">
        <v>43803</v>
      </c>
      <c r="G4259" s="14">
        <v>144577.18</v>
      </c>
    </row>
    <row r="4260" spans="1:7" x14ac:dyDescent="0.25">
      <c r="A4260" s="1"/>
      <c r="B4260" s="10" t="s">
        <v>7584</v>
      </c>
      <c r="C4260" s="11"/>
      <c r="D4260" s="11" t="s">
        <v>7586</v>
      </c>
      <c r="E4260" s="12" t="s">
        <v>19736</v>
      </c>
      <c r="F4260" s="13">
        <v>43803</v>
      </c>
      <c r="G4260" s="14">
        <v>3398400</v>
      </c>
    </row>
    <row r="4261" spans="1:7" x14ac:dyDescent="0.25">
      <c r="A4261" s="1"/>
      <c r="B4261" s="10" t="s">
        <v>4200</v>
      </c>
      <c r="C4261" s="11"/>
      <c r="D4261" s="11" t="s">
        <v>7587</v>
      </c>
      <c r="E4261" s="12" t="s">
        <v>16733</v>
      </c>
      <c r="F4261" s="13">
        <v>43808</v>
      </c>
      <c r="G4261" s="14">
        <v>-5040576.92</v>
      </c>
    </row>
    <row r="4262" spans="1:7" x14ac:dyDescent="0.25">
      <c r="A4262" s="1"/>
      <c r="B4262" s="10" t="s">
        <v>7588</v>
      </c>
      <c r="C4262" s="11" t="s">
        <v>7589</v>
      </c>
      <c r="D4262" s="11" t="s">
        <v>7590</v>
      </c>
      <c r="E4262" s="12" t="s">
        <v>19842</v>
      </c>
      <c r="F4262" s="13">
        <v>43809</v>
      </c>
      <c r="G4262" s="14">
        <v>-62540</v>
      </c>
    </row>
    <row r="4263" spans="1:7" x14ac:dyDescent="0.25">
      <c r="A4263" s="1"/>
      <c r="B4263" s="10" t="s">
        <v>4468</v>
      </c>
      <c r="C4263" s="11" t="s">
        <v>4469</v>
      </c>
      <c r="D4263" s="11" t="s">
        <v>7597</v>
      </c>
      <c r="E4263" s="12" t="s">
        <v>7598</v>
      </c>
      <c r="F4263" s="13">
        <v>43832</v>
      </c>
      <c r="G4263" s="14">
        <v>-59603</v>
      </c>
    </row>
    <row r="4264" spans="1:7" ht="25.5" x14ac:dyDescent="0.25">
      <c r="A4264" s="1"/>
      <c r="B4264" s="15" t="s">
        <v>1128</v>
      </c>
      <c r="C4264" s="16" t="s">
        <v>1129</v>
      </c>
      <c r="D4264" s="16" t="s">
        <v>7593</v>
      </c>
      <c r="E4264" s="18" t="s">
        <v>7594</v>
      </c>
      <c r="F4264" s="17">
        <v>43832</v>
      </c>
      <c r="G4264" s="14">
        <v>-18792.599999999999</v>
      </c>
    </row>
    <row r="4265" spans="1:7" ht="25.5" x14ac:dyDescent="0.25">
      <c r="A4265" s="1"/>
      <c r="B4265" s="15" t="s">
        <v>1128</v>
      </c>
      <c r="C4265" s="16" t="s">
        <v>1129</v>
      </c>
      <c r="D4265" s="16" t="s">
        <v>7595</v>
      </c>
      <c r="E4265" s="18" t="s">
        <v>7596</v>
      </c>
      <c r="F4265" s="17">
        <v>43832</v>
      </c>
      <c r="G4265" s="14">
        <v>-11526.1</v>
      </c>
    </row>
    <row r="4266" spans="1:7" ht="25.5" x14ac:dyDescent="0.25">
      <c r="A4266" s="1"/>
      <c r="B4266" s="15" t="s">
        <v>1128</v>
      </c>
      <c r="C4266" s="16" t="s">
        <v>1129</v>
      </c>
      <c r="D4266" s="16" t="s">
        <v>7591</v>
      </c>
      <c r="E4266" s="18" t="s">
        <v>7592</v>
      </c>
      <c r="F4266" s="17">
        <v>43832</v>
      </c>
      <c r="G4266" s="14">
        <v>-3849.77</v>
      </c>
    </row>
    <row r="4267" spans="1:7" ht="25.5" x14ac:dyDescent="0.25">
      <c r="A4267" s="1"/>
      <c r="B4267" s="10" t="s">
        <v>7335</v>
      </c>
      <c r="C4267" s="11" t="s">
        <v>7336</v>
      </c>
      <c r="D4267" s="11"/>
      <c r="E4267" s="12" t="s">
        <v>20778</v>
      </c>
      <c r="F4267" s="13">
        <v>43836</v>
      </c>
      <c r="G4267" s="14">
        <v>-549976.25</v>
      </c>
    </row>
    <row r="4268" spans="1:7" ht="25.5" x14ac:dyDescent="0.25">
      <c r="A4268" s="1"/>
      <c r="B4268" s="10" t="s">
        <v>1556</v>
      </c>
      <c r="C4268" s="11" t="s">
        <v>1557</v>
      </c>
      <c r="D4268" s="11"/>
      <c r="E4268" s="12" t="s">
        <v>20779</v>
      </c>
      <c r="F4268" s="13">
        <v>43836</v>
      </c>
      <c r="G4268" s="14">
        <v>-106293.66</v>
      </c>
    </row>
    <row r="4269" spans="1:7" x14ac:dyDescent="0.25">
      <c r="A4269" s="1"/>
      <c r="B4269" s="10" t="s">
        <v>7599</v>
      </c>
      <c r="C4269" s="11"/>
      <c r="D4269" s="11" t="s">
        <v>7600</v>
      </c>
      <c r="E4269" s="12" t="s">
        <v>19485</v>
      </c>
      <c r="F4269" s="13">
        <v>43837</v>
      </c>
      <c r="G4269" s="14">
        <v>-2880395.83</v>
      </c>
    </row>
    <row r="4270" spans="1:7" ht="25.5" x14ac:dyDescent="0.25">
      <c r="A4270" s="1"/>
      <c r="B4270" s="10" t="s">
        <v>1218</v>
      </c>
      <c r="C4270" s="11" t="s">
        <v>1219</v>
      </c>
      <c r="D4270" s="11" t="s">
        <v>7601</v>
      </c>
      <c r="E4270" s="12" t="s">
        <v>7602</v>
      </c>
      <c r="F4270" s="13">
        <v>43838</v>
      </c>
      <c r="G4270" s="14">
        <v>-22320</v>
      </c>
    </row>
    <row r="4271" spans="1:7" x14ac:dyDescent="0.25">
      <c r="A4271" s="1"/>
      <c r="B4271" s="10" t="s">
        <v>7603</v>
      </c>
      <c r="C4271" s="11"/>
      <c r="D4271" s="11" t="s">
        <v>7604</v>
      </c>
      <c r="E4271" s="12" t="s">
        <v>20332</v>
      </c>
      <c r="F4271" s="13">
        <v>43839</v>
      </c>
      <c r="G4271" s="14">
        <v>-2276.67</v>
      </c>
    </row>
    <row r="4272" spans="1:7" x14ac:dyDescent="0.25">
      <c r="A4272" s="1"/>
      <c r="B4272" s="10" t="s">
        <v>19290</v>
      </c>
      <c r="C4272" s="11" t="s">
        <v>19289</v>
      </c>
      <c r="D4272" s="11" t="s">
        <v>19292</v>
      </c>
      <c r="E4272" s="12"/>
      <c r="F4272" s="13">
        <v>43843</v>
      </c>
      <c r="G4272" s="14">
        <v>-100000</v>
      </c>
    </row>
    <row r="4273" spans="1:7" ht="25.5" x14ac:dyDescent="0.25">
      <c r="A4273" s="1"/>
      <c r="B4273" s="10" t="s">
        <v>7605</v>
      </c>
      <c r="C4273" s="11" t="s">
        <v>7606</v>
      </c>
      <c r="D4273" s="11" t="s">
        <v>7607</v>
      </c>
      <c r="E4273" s="12" t="s">
        <v>7608</v>
      </c>
      <c r="F4273" s="13">
        <v>43847</v>
      </c>
      <c r="G4273" s="14">
        <v>200000</v>
      </c>
    </row>
    <row r="4274" spans="1:7" ht="25.5" x14ac:dyDescent="0.25">
      <c r="A4274" s="1"/>
      <c r="B4274" s="10" t="s">
        <v>7605</v>
      </c>
      <c r="C4274" s="11" t="s">
        <v>7606</v>
      </c>
      <c r="D4274" s="11" t="s">
        <v>7609</v>
      </c>
      <c r="E4274" s="12" t="s">
        <v>7610</v>
      </c>
      <c r="F4274" s="13">
        <v>43850</v>
      </c>
      <c r="G4274" s="14">
        <v>-200000</v>
      </c>
    </row>
    <row r="4275" spans="1:7" ht="25.5" x14ac:dyDescent="0.25">
      <c r="A4275" s="1"/>
      <c r="B4275" s="10" t="s">
        <v>7286</v>
      </c>
      <c r="C4275" s="11" t="s">
        <v>7287</v>
      </c>
      <c r="D4275" s="11" t="s">
        <v>7435</v>
      </c>
      <c r="E4275" s="12" t="s">
        <v>20091</v>
      </c>
      <c r="F4275" s="13">
        <v>43852</v>
      </c>
      <c r="G4275" s="14">
        <v>-1557095.55</v>
      </c>
    </row>
    <row r="4276" spans="1:7" ht="127.5" x14ac:dyDescent="0.25">
      <c r="A4276" s="1"/>
      <c r="B4276" s="10" t="s">
        <v>7611</v>
      </c>
      <c r="C4276" s="11"/>
      <c r="D4276" s="11"/>
      <c r="E4276" s="12" t="s">
        <v>7612</v>
      </c>
      <c r="F4276" s="13">
        <v>43853</v>
      </c>
      <c r="G4276" s="14">
        <v>412519.88</v>
      </c>
    </row>
    <row r="4277" spans="1:7" ht="25.5" x14ac:dyDescent="0.25">
      <c r="A4277" s="1"/>
      <c r="B4277" s="15" t="s">
        <v>7567</v>
      </c>
      <c r="C4277" s="16"/>
      <c r="D4277" s="16" t="s">
        <v>7613</v>
      </c>
      <c r="E4277" s="18" t="s">
        <v>19665</v>
      </c>
      <c r="F4277" s="17">
        <v>43854</v>
      </c>
      <c r="G4277" s="14">
        <v>-66577.64</v>
      </c>
    </row>
    <row r="4278" spans="1:7" ht="25.5" x14ac:dyDescent="0.25">
      <c r="A4278" s="1"/>
      <c r="B4278" s="15" t="s">
        <v>7614</v>
      </c>
      <c r="C4278" s="16" t="s">
        <v>7615</v>
      </c>
      <c r="D4278" s="16" t="s">
        <v>7616</v>
      </c>
      <c r="E4278" s="18" t="s">
        <v>9133</v>
      </c>
      <c r="F4278" s="17">
        <v>43859</v>
      </c>
      <c r="G4278" s="14">
        <v>-775801.7</v>
      </c>
    </row>
    <row r="4279" spans="1:7" x14ac:dyDescent="0.25">
      <c r="A4279" s="1"/>
      <c r="B4279" s="10" t="s">
        <v>19814</v>
      </c>
      <c r="C4279" s="11"/>
      <c r="D4279" s="11" t="s">
        <v>19816</v>
      </c>
      <c r="E4279" s="12" t="s">
        <v>19486</v>
      </c>
      <c r="F4279" s="13">
        <v>43861</v>
      </c>
      <c r="G4279" s="14">
        <v>-923400</v>
      </c>
    </row>
    <row r="4280" spans="1:7" ht="25.5" x14ac:dyDescent="0.25">
      <c r="A4280" s="1"/>
      <c r="B4280" s="10" t="s">
        <v>7617</v>
      </c>
      <c r="C4280" s="11" t="s">
        <v>7618</v>
      </c>
      <c r="D4280" s="11" t="s">
        <v>7619</v>
      </c>
      <c r="E4280" s="12" t="s">
        <v>17913</v>
      </c>
      <c r="F4280" s="13">
        <v>43873</v>
      </c>
      <c r="G4280" s="14">
        <v>-691242.49</v>
      </c>
    </row>
    <row r="4281" spans="1:7" ht="25.5" x14ac:dyDescent="0.25">
      <c r="A4281" s="1"/>
      <c r="B4281" s="10" t="s">
        <v>7550</v>
      </c>
      <c r="C4281" s="11" t="s">
        <v>7551</v>
      </c>
      <c r="D4281" s="11" t="s">
        <v>7620</v>
      </c>
      <c r="E4281" s="12" t="s">
        <v>18101</v>
      </c>
      <c r="F4281" s="13">
        <v>43875</v>
      </c>
      <c r="G4281" s="14">
        <v>-472236</v>
      </c>
    </row>
    <row r="4282" spans="1:7" ht="25.5" x14ac:dyDescent="0.25">
      <c r="A4282" s="1"/>
      <c r="B4282" s="10" t="s">
        <v>7550</v>
      </c>
      <c r="C4282" s="11" t="s">
        <v>7551</v>
      </c>
      <c r="D4282" s="11" t="s">
        <v>7621</v>
      </c>
      <c r="E4282" s="12" t="s">
        <v>18102</v>
      </c>
      <c r="F4282" s="13">
        <v>43875</v>
      </c>
      <c r="G4282" s="14">
        <v>472236</v>
      </c>
    </row>
    <row r="4283" spans="1:7" ht="25.5" x14ac:dyDescent="0.25">
      <c r="A4283" s="1"/>
      <c r="B4283" s="15" t="s">
        <v>6354</v>
      </c>
      <c r="C4283" s="16" t="s">
        <v>6355</v>
      </c>
      <c r="D4283" s="16" t="s">
        <v>7481</v>
      </c>
      <c r="E4283" s="18" t="s">
        <v>7481</v>
      </c>
      <c r="F4283" s="17">
        <v>43879</v>
      </c>
      <c r="G4283" s="14">
        <v>44250</v>
      </c>
    </row>
    <row r="4284" spans="1:7" ht="25.5" x14ac:dyDescent="0.25">
      <c r="A4284" s="1"/>
      <c r="B4284" s="10" t="s">
        <v>7622</v>
      </c>
      <c r="C4284" s="11"/>
      <c r="D4284" s="11" t="s">
        <v>7623</v>
      </c>
      <c r="E4284" s="12" t="s">
        <v>7624</v>
      </c>
      <c r="F4284" s="13">
        <v>43880</v>
      </c>
      <c r="G4284" s="14">
        <v>-27920</v>
      </c>
    </row>
    <row r="4285" spans="1:7" ht="38.25" x14ac:dyDescent="0.25">
      <c r="A4285" s="1"/>
      <c r="B4285" s="10" t="s">
        <v>6919</v>
      </c>
      <c r="C4285" s="11" t="s">
        <v>6920</v>
      </c>
      <c r="D4285" s="11" t="s">
        <v>7627</v>
      </c>
      <c r="E4285" s="12" t="s">
        <v>7628</v>
      </c>
      <c r="F4285" s="13">
        <v>43881</v>
      </c>
      <c r="G4285" s="14">
        <v>-1171539</v>
      </c>
    </row>
    <row r="4286" spans="1:7" x14ac:dyDescent="0.25">
      <c r="A4286" s="1"/>
      <c r="B4286" s="10" t="s">
        <v>1218</v>
      </c>
      <c r="C4286" s="11" t="s">
        <v>1219</v>
      </c>
      <c r="D4286" s="11" t="s">
        <v>7625</v>
      </c>
      <c r="E4286" s="12" t="s">
        <v>7626</v>
      </c>
      <c r="F4286" s="13">
        <v>43881</v>
      </c>
      <c r="G4286" s="14">
        <v>-420152.26</v>
      </c>
    </row>
    <row r="4287" spans="1:7" ht="25.5" x14ac:dyDescent="0.25">
      <c r="A4287" s="1"/>
      <c r="B4287" s="10" t="s">
        <v>7629</v>
      </c>
      <c r="C4287" s="11"/>
      <c r="D4287" s="11" t="s">
        <v>7630</v>
      </c>
      <c r="E4287" s="12" t="s">
        <v>7631</v>
      </c>
      <c r="F4287" s="13">
        <v>43882</v>
      </c>
      <c r="G4287" s="14">
        <v>-35302.769999999997</v>
      </c>
    </row>
    <row r="4288" spans="1:7" x14ac:dyDescent="0.25">
      <c r="A4288" s="1"/>
      <c r="B4288" s="10" t="s">
        <v>1218</v>
      </c>
      <c r="C4288" s="11" t="s">
        <v>1219</v>
      </c>
      <c r="D4288" s="11" t="s">
        <v>7632</v>
      </c>
      <c r="E4288" s="12" t="s">
        <v>7633</v>
      </c>
      <c r="F4288" s="13">
        <v>43882</v>
      </c>
      <c r="G4288" s="14">
        <v>-76984.929999999993</v>
      </c>
    </row>
    <row r="4289" spans="1:7" ht="25.5" x14ac:dyDescent="0.25">
      <c r="A4289" s="1"/>
      <c r="B4289" s="10" t="s">
        <v>987</v>
      </c>
      <c r="C4289" s="11" t="s">
        <v>988</v>
      </c>
      <c r="D4289" s="11" t="s">
        <v>7634</v>
      </c>
      <c r="E4289" s="12" t="s">
        <v>7635</v>
      </c>
      <c r="F4289" s="13">
        <v>43885</v>
      </c>
      <c r="G4289" s="14">
        <v>-1285495.5</v>
      </c>
    </row>
    <row r="4290" spans="1:7" ht="25.5" x14ac:dyDescent="0.25">
      <c r="A4290" s="1"/>
      <c r="B4290" s="10" t="s">
        <v>1218</v>
      </c>
      <c r="C4290" s="11" t="s">
        <v>1219</v>
      </c>
      <c r="D4290" s="11" t="s">
        <v>7638</v>
      </c>
      <c r="E4290" s="12" t="s">
        <v>7639</v>
      </c>
      <c r="F4290" s="13">
        <v>43886</v>
      </c>
      <c r="G4290" s="14">
        <v>-200000</v>
      </c>
    </row>
    <row r="4291" spans="1:7" x14ac:dyDescent="0.25">
      <c r="A4291" s="1"/>
      <c r="B4291" s="10" t="s">
        <v>1218</v>
      </c>
      <c r="C4291" s="11" t="s">
        <v>1219</v>
      </c>
      <c r="D4291" s="11" t="s">
        <v>7636</v>
      </c>
      <c r="E4291" s="12" t="s">
        <v>7637</v>
      </c>
      <c r="F4291" s="13">
        <v>43886</v>
      </c>
      <c r="G4291" s="14">
        <v>-52596.959999999999</v>
      </c>
    </row>
    <row r="4292" spans="1:7" x14ac:dyDescent="0.25">
      <c r="A4292" s="1"/>
      <c r="B4292" s="10" t="s">
        <v>1218</v>
      </c>
      <c r="C4292" s="11" t="s">
        <v>1219</v>
      </c>
      <c r="D4292" s="11" t="s">
        <v>7640</v>
      </c>
      <c r="E4292" s="12" t="s">
        <v>7641</v>
      </c>
      <c r="F4292" s="13">
        <v>43889</v>
      </c>
      <c r="G4292" s="14">
        <v>-312000</v>
      </c>
    </row>
    <row r="4293" spans="1:7" ht="25.5" x14ac:dyDescent="0.25">
      <c r="A4293" s="1"/>
      <c r="B4293" s="15" t="s">
        <v>7642</v>
      </c>
      <c r="C4293" s="16"/>
      <c r="D4293" s="16" t="s">
        <v>7643</v>
      </c>
      <c r="E4293" s="18" t="s">
        <v>7644</v>
      </c>
      <c r="F4293" s="17">
        <v>43894</v>
      </c>
      <c r="G4293" s="14">
        <v>-95000</v>
      </c>
    </row>
    <row r="4294" spans="1:7" x14ac:dyDescent="0.25">
      <c r="A4294" s="1"/>
      <c r="B4294" s="10" t="s">
        <v>1218</v>
      </c>
      <c r="C4294" s="11" t="s">
        <v>1219</v>
      </c>
      <c r="D4294" s="11" t="s">
        <v>7645</v>
      </c>
      <c r="E4294" s="12" t="s">
        <v>7646</v>
      </c>
      <c r="F4294" s="13">
        <v>43896</v>
      </c>
      <c r="G4294" s="14">
        <v>-405787.74</v>
      </c>
    </row>
    <row r="4295" spans="1:7" ht="25.5" x14ac:dyDescent="0.25">
      <c r="A4295" s="1"/>
      <c r="B4295" s="10" t="s">
        <v>7647</v>
      </c>
      <c r="C4295" s="11" t="s">
        <v>7648</v>
      </c>
      <c r="D4295" s="11" t="s">
        <v>7649</v>
      </c>
      <c r="E4295" s="12" t="s">
        <v>17997</v>
      </c>
      <c r="F4295" s="13">
        <v>43899</v>
      </c>
      <c r="G4295" s="14">
        <v>-769094.24</v>
      </c>
    </row>
    <row r="4296" spans="1:7" x14ac:dyDescent="0.25">
      <c r="A4296" s="1"/>
      <c r="B4296" s="15" t="s">
        <v>19814</v>
      </c>
      <c r="C4296" s="16"/>
      <c r="D4296" s="16"/>
      <c r="E4296" s="18"/>
      <c r="F4296" s="17">
        <v>43900</v>
      </c>
      <c r="G4296" s="14">
        <v>923400</v>
      </c>
    </row>
    <row r="4297" spans="1:7" x14ac:dyDescent="0.25">
      <c r="A4297" s="1"/>
      <c r="B4297" s="10" t="s">
        <v>7560</v>
      </c>
      <c r="C4297" s="11" t="s">
        <v>7561</v>
      </c>
      <c r="D4297" s="11" t="s">
        <v>7650</v>
      </c>
      <c r="E4297" s="12" t="s">
        <v>20256</v>
      </c>
      <c r="F4297" s="13">
        <v>43900</v>
      </c>
      <c r="G4297" s="14">
        <v>-11449.54</v>
      </c>
    </row>
    <row r="4298" spans="1:7" x14ac:dyDescent="0.25">
      <c r="A4298" s="1"/>
      <c r="B4298" s="15" t="s">
        <v>7560</v>
      </c>
      <c r="C4298" s="16" t="s">
        <v>7561</v>
      </c>
      <c r="D4298" s="16" t="s">
        <v>7651</v>
      </c>
      <c r="E4298" s="18" t="s">
        <v>16504</v>
      </c>
      <c r="F4298" s="17">
        <v>43900</v>
      </c>
      <c r="G4298" s="14">
        <v>9703</v>
      </c>
    </row>
    <row r="4299" spans="1:7" x14ac:dyDescent="0.25">
      <c r="A4299" s="1"/>
      <c r="B4299" s="15" t="s">
        <v>7655</v>
      </c>
      <c r="C4299" s="16"/>
      <c r="D4299" s="16" t="s">
        <v>7656</v>
      </c>
      <c r="E4299" s="18" t="s">
        <v>20087</v>
      </c>
      <c r="F4299" s="17">
        <v>43908</v>
      </c>
      <c r="G4299" s="14">
        <v>-1131375</v>
      </c>
    </row>
    <row r="4300" spans="1:7" x14ac:dyDescent="0.25">
      <c r="A4300" s="1"/>
      <c r="B4300" s="15" t="s">
        <v>7652</v>
      </c>
      <c r="C4300" s="16" t="s">
        <v>7653</v>
      </c>
      <c r="D4300" s="16" t="s">
        <v>7654</v>
      </c>
      <c r="E4300" s="18" t="s">
        <v>18230</v>
      </c>
      <c r="F4300" s="17">
        <v>43908</v>
      </c>
      <c r="G4300" s="14">
        <v>-7302269.4000000004</v>
      </c>
    </row>
    <row r="4301" spans="1:7" ht="25.5" x14ac:dyDescent="0.25">
      <c r="A4301" s="1"/>
      <c r="B4301" s="15" t="s">
        <v>7657</v>
      </c>
      <c r="C4301" s="16" t="s">
        <v>7658</v>
      </c>
      <c r="D4301" s="16" t="s">
        <v>7488</v>
      </c>
      <c r="E4301" s="18" t="s">
        <v>20351</v>
      </c>
      <c r="F4301" s="17">
        <v>43928</v>
      </c>
      <c r="G4301" s="14">
        <v>-107572.29</v>
      </c>
    </row>
    <row r="4302" spans="1:7" ht="25.5" x14ac:dyDescent="0.25">
      <c r="A4302" s="1"/>
      <c r="B4302" s="15" t="s">
        <v>7657</v>
      </c>
      <c r="C4302" s="16" t="s">
        <v>7658</v>
      </c>
      <c r="D4302" s="16" t="s">
        <v>7659</v>
      </c>
      <c r="E4302" s="18" t="s">
        <v>20154</v>
      </c>
      <c r="F4302" s="17">
        <v>43928</v>
      </c>
      <c r="G4302" s="14">
        <v>107572.29</v>
      </c>
    </row>
    <row r="4303" spans="1:7" ht="140.25" x14ac:dyDescent="0.25">
      <c r="A4303" s="1"/>
      <c r="B4303" s="15" t="s">
        <v>7660</v>
      </c>
      <c r="C4303" s="16"/>
      <c r="D4303" s="16"/>
      <c r="E4303" s="18" t="s">
        <v>7661</v>
      </c>
      <c r="F4303" s="17">
        <v>43934</v>
      </c>
      <c r="G4303" s="14">
        <v>1365836.1</v>
      </c>
    </row>
    <row r="4304" spans="1:7" ht="178.5" x14ac:dyDescent="0.25">
      <c r="A4304" s="1"/>
      <c r="B4304" s="15" t="s">
        <v>1886</v>
      </c>
      <c r="C4304" s="16"/>
      <c r="D4304" s="16"/>
      <c r="E4304" s="18" t="s">
        <v>7662</v>
      </c>
      <c r="F4304" s="17">
        <v>43936</v>
      </c>
      <c r="G4304" s="14">
        <v>3583673.78</v>
      </c>
    </row>
    <row r="4305" spans="1:7" ht="127.5" x14ac:dyDescent="0.25">
      <c r="A4305" s="1"/>
      <c r="B4305" s="10" t="s">
        <v>7652</v>
      </c>
      <c r="C4305" s="11" t="s">
        <v>7653</v>
      </c>
      <c r="D4305" s="11"/>
      <c r="E4305" s="12" t="s">
        <v>7663</v>
      </c>
      <c r="F4305" s="13">
        <v>43944</v>
      </c>
      <c r="G4305" s="14">
        <v>6937155.9299999997</v>
      </c>
    </row>
    <row r="4306" spans="1:7" x14ac:dyDescent="0.25">
      <c r="A4306" s="1"/>
      <c r="B4306" s="10" t="s">
        <v>7664</v>
      </c>
      <c r="C4306" s="11"/>
      <c r="D4306" s="11" t="s">
        <v>7665</v>
      </c>
      <c r="E4306" s="12" t="s">
        <v>19607</v>
      </c>
      <c r="F4306" s="13">
        <v>43970</v>
      </c>
      <c r="G4306" s="14">
        <v>-1998000</v>
      </c>
    </row>
    <row r="4307" spans="1:7" x14ac:dyDescent="0.25">
      <c r="A4307" s="1"/>
      <c r="B4307" s="10" t="s">
        <v>7668</v>
      </c>
      <c r="C4307" s="11" t="s">
        <v>7669</v>
      </c>
      <c r="D4307" s="11" t="s">
        <v>7670</v>
      </c>
      <c r="E4307" s="12" t="s">
        <v>20294</v>
      </c>
      <c r="F4307" s="13">
        <v>43991</v>
      </c>
      <c r="G4307" s="14">
        <v>-389423.6</v>
      </c>
    </row>
    <row r="4308" spans="1:7" ht="25.5" x14ac:dyDescent="0.25">
      <c r="A4308" s="1"/>
      <c r="B4308" s="10" t="s">
        <v>7671</v>
      </c>
      <c r="C4308" s="11" t="s">
        <v>7672</v>
      </c>
      <c r="D4308" s="11" t="s">
        <v>7673</v>
      </c>
      <c r="E4308" s="12" t="s">
        <v>18581</v>
      </c>
      <c r="F4308" s="13">
        <v>43999</v>
      </c>
      <c r="G4308" s="14">
        <v>-13722308.109999999</v>
      </c>
    </row>
    <row r="4309" spans="1:7" x14ac:dyDescent="0.25">
      <c r="A4309" s="1"/>
      <c r="B4309" s="10" t="s">
        <v>7674</v>
      </c>
      <c r="C4309" s="11"/>
      <c r="D4309" s="11" t="s">
        <v>7675</v>
      </c>
      <c r="E4309" s="12" t="s">
        <v>19719</v>
      </c>
      <c r="F4309" s="13">
        <v>44008</v>
      </c>
      <c r="G4309" s="14">
        <v>-2611895.2599999998</v>
      </c>
    </row>
    <row r="4310" spans="1:7" x14ac:dyDescent="0.25">
      <c r="A4310" s="1"/>
      <c r="B4310" s="10" t="s">
        <v>6251</v>
      </c>
      <c r="C4310" s="11"/>
      <c r="D4310" s="11" t="s">
        <v>7676</v>
      </c>
      <c r="E4310" s="12" t="s">
        <v>19883</v>
      </c>
      <c r="F4310" s="13">
        <v>44008</v>
      </c>
      <c r="G4310" s="14">
        <v>-91562.01</v>
      </c>
    </row>
    <row r="4311" spans="1:7" x14ac:dyDescent="0.25">
      <c r="A4311" s="1"/>
      <c r="B4311" s="15" t="s">
        <v>7677</v>
      </c>
      <c r="C4311" s="16" t="s">
        <v>7678</v>
      </c>
      <c r="D4311" s="16" t="s">
        <v>7679</v>
      </c>
      <c r="E4311" s="18" t="s">
        <v>18447</v>
      </c>
      <c r="F4311" s="17">
        <v>44011</v>
      </c>
      <c r="G4311" s="14">
        <v>-334043.23</v>
      </c>
    </row>
    <row r="4312" spans="1:7" x14ac:dyDescent="0.25">
      <c r="A4312" s="1"/>
      <c r="B4312" s="15" t="s">
        <v>7677</v>
      </c>
      <c r="C4312" s="16" t="s">
        <v>7678</v>
      </c>
      <c r="D4312" s="16" t="s">
        <v>7680</v>
      </c>
      <c r="E4312" s="18" t="s">
        <v>18169</v>
      </c>
      <c r="F4312" s="17">
        <v>44011</v>
      </c>
      <c r="G4312" s="14">
        <v>334043.23</v>
      </c>
    </row>
    <row r="4313" spans="1:7" x14ac:dyDescent="0.25">
      <c r="A4313" s="1"/>
      <c r="B4313" s="10" t="s">
        <v>6752</v>
      </c>
      <c r="C4313" s="11" t="s">
        <v>6753</v>
      </c>
      <c r="D4313" s="11" t="s">
        <v>7681</v>
      </c>
      <c r="E4313" s="12" t="s">
        <v>17781</v>
      </c>
      <c r="F4313" s="13">
        <v>44015</v>
      </c>
      <c r="G4313" s="14">
        <v>-35400</v>
      </c>
    </row>
    <row r="4314" spans="1:7" x14ac:dyDescent="0.25">
      <c r="A4314" s="1"/>
      <c r="B4314" s="10" t="s">
        <v>6752</v>
      </c>
      <c r="C4314" s="11" t="s">
        <v>6753</v>
      </c>
      <c r="D4314" s="11" t="s">
        <v>7682</v>
      </c>
      <c r="E4314" s="12" t="s">
        <v>17782</v>
      </c>
      <c r="F4314" s="13">
        <v>44015</v>
      </c>
      <c r="G4314" s="14">
        <v>30000</v>
      </c>
    </row>
    <row r="4315" spans="1:7" x14ac:dyDescent="0.25">
      <c r="A4315" s="1"/>
      <c r="B4315" s="15" t="s">
        <v>7683</v>
      </c>
      <c r="C4315" s="16" t="s">
        <v>7684</v>
      </c>
      <c r="D4315" s="16" t="s">
        <v>7685</v>
      </c>
      <c r="E4315" s="18" t="s">
        <v>20239</v>
      </c>
      <c r="F4315" s="17">
        <v>44018</v>
      </c>
      <c r="G4315" s="14">
        <v>-75597.210000000006</v>
      </c>
    </row>
    <row r="4316" spans="1:7" x14ac:dyDescent="0.25">
      <c r="A4316" s="1"/>
      <c r="B4316" s="15" t="s">
        <v>7686</v>
      </c>
      <c r="C4316" s="16"/>
      <c r="D4316" s="16" t="s">
        <v>7379</v>
      </c>
      <c r="E4316" s="18" t="s">
        <v>18997</v>
      </c>
      <c r="F4316" s="17">
        <v>44019</v>
      </c>
      <c r="G4316" s="14">
        <v>-500025</v>
      </c>
    </row>
    <row r="4317" spans="1:7" x14ac:dyDescent="0.25">
      <c r="A4317" s="1"/>
      <c r="B4317" s="15" t="s">
        <v>7686</v>
      </c>
      <c r="C4317" s="16"/>
      <c r="D4317" s="16" t="s">
        <v>7390</v>
      </c>
      <c r="E4317" s="18" t="s">
        <v>18998</v>
      </c>
      <c r="F4317" s="17">
        <v>44019</v>
      </c>
      <c r="G4317" s="14">
        <v>500025</v>
      </c>
    </row>
    <row r="4318" spans="1:7" x14ac:dyDescent="0.25">
      <c r="A4318" s="1"/>
      <c r="B4318" s="10" t="s">
        <v>7687</v>
      </c>
      <c r="C4318" s="11" t="s">
        <v>7688</v>
      </c>
      <c r="D4318" s="11" t="s">
        <v>7689</v>
      </c>
      <c r="E4318" s="12" t="s">
        <v>7690</v>
      </c>
      <c r="F4318" s="13">
        <v>44022</v>
      </c>
      <c r="G4318" s="14">
        <v>-177000</v>
      </c>
    </row>
    <row r="4319" spans="1:7" ht="25.5" x14ac:dyDescent="0.25">
      <c r="A4319" s="1"/>
      <c r="B4319" s="10" t="s">
        <v>7691</v>
      </c>
      <c r="C4319" s="11" t="s">
        <v>7692</v>
      </c>
      <c r="D4319" s="11" t="s">
        <v>7147</v>
      </c>
      <c r="E4319" s="12" t="s">
        <v>20397</v>
      </c>
      <c r="F4319" s="13">
        <v>44025</v>
      </c>
      <c r="G4319" s="14">
        <v>-340000.01</v>
      </c>
    </row>
    <row r="4320" spans="1:7" x14ac:dyDescent="0.25">
      <c r="A4320" s="1"/>
      <c r="B4320" s="10" t="s">
        <v>7698</v>
      </c>
      <c r="C4320" s="11"/>
      <c r="D4320" s="11" t="s">
        <v>7699</v>
      </c>
      <c r="E4320" s="12" t="s">
        <v>14764</v>
      </c>
      <c r="F4320" s="13">
        <v>44026</v>
      </c>
      <c r="G4320" s="14">
        <v>-5078680.6100000003</v>
      </c>
    </row>
    <row r="4321" spans="1:7" ht="25.5" x14ac:dyDescent="0.25">
      <c r="A4321" s="1"/>
      <c r="B4321" s="10" t="s">
        <v>7693</v>
      </c>
      <c r="C4321" s="11" t="s">
        <v>7694</v>
      </c>
      <c r="D4321" s="11" t="s">
        <v>7697</v>
      </c>
      <c r="E4321" s="12" t="s">
        <v>7696</v>
      </c>
      <c r="F4321" s="13">
        <v>44026</v>
      </c>
      <c r="G4321" s="14">
        <v>-7097400</v>
      </c>
    </row>
    <row r="4322" spans="1:7" ht="25.5" x14ac:dyDescent="0.25">
      <c r="A4322" s="1"/>
      <c r="B4322" s="15" t="s">
        <v>7693</v>
      </c>
      <c r="C4322" s="16" t="s">
        <v>7694</v>
      </c>
      <c r="D4322" s="16" t="s">
        <v>7695</v>
      </c>
      <c r="E4322" s="18" t="s">
        <v>7696</v>
      </c>
      <c r="F4322" s="17">
        <v>44026</v>
      </c>
      <c r="G4322" s="14">
        <v>-1774350</v>
      </c>
    </row>
    <row r="4323" spans="1:7" ht="25.5" x14ac:dyDescent="0.25">
      <c r="A4323" s="1"/>
      <c r="B4323" s="15" t="s">
        <v>7693</v>
      </c>
      <c r="C4323" s="16" t="s">
        <v>7694</v>
      </c>
      <c r="D4323" s="16" t="s">
        <v>7700</v>
      </c>
      <c r="E4323" s="18" t="s">
        <v>7701</v>
      </c>
      <c r="F4323" s="17">
        <v>44027</v>
      </c>
      <c r="G4323" s="14">
        <v>-5323050</v>
      </c>
    </row>
    <row r="4324" spans="1:7" x14ac:dyDescent="0.25">
      <c r="A4324" s="1"/>
      <c r="B4324" s="10" t="s">
        <v>6973</v>
      </c>
      <c r="C4324" s="11"/>
      <c r="D4324" s="11" t="s">
        <v>7706</v>
      </c>
      <c r="E4324" s="12" t="s">
        <v>7706</v>
      </c>
      <c r="F4324" s="13">
        <v>44029</v>
      </c>
      <c r="G4324" s="14">
        <v>322489.5</v>
      </c>
    </row>
    <row r="4325" spans="1:7" ht="25.5" x14ac:dyDescent="0.25">
      <c r="A4325" s="1"/>
      <c r="B4325" s="10" t="s">
        <v>7702</v>
      </c>
      <c r="C4325" s="11" t="s">
        <v>7703</v>
      </c>
      <c r="D4325" s="11" t="s">
        <v>7704</v>
      </c>
      <c r="E4325" s="12" t="s">
        <v>7705</v>
      </c>
      <c r="F4325" s="13">
        <v>44029</v>
      </c>
      <c r="G4325" s="14">
        <v>-293535</v>
      </c>
    </row>
    <row r="4326" spans="1:7" ht="25.5" x14ac:dyDescent="0.25">
      <c r="A4326" s="1"/>
      <c r="B4326" s="10" t="s">
        <v>7707</v>
      </c>
      <c r="C4326" s="11" t="s">
        <v>7708</v>
      </c>
      <c r="D4326" s="11" t="s">
        <v>7173</v>
      </c>
      <c r="E4326" s="12" t="s">
        <v>20321</v>
      </c>
      <c r="F4326" s="13">
        <v>44029</v>
      </c>
      <c r="G4326" s="14">
        <v>-11782071.380000001</v>
      </c>
    </row>
    <row r="4327" spans="1:7" x14ac:dyDescent="0.25">
      <c r="A4327" s="1"/>
      <c r="B4327" s="15" t="s">
        <v>7713</v>
      </c>
      <c r="C4327" s="16"/>
      <c r="D4327" s="16" t="s">
        <v>7714</v>
      </c>
      <c r="E4327" s="12"/>
      <c r="F4327" s="17">
        <v>44034</v>
      </c>
      <c r="G4327" s="14">
        <v>-17700</v>
      </c>
    </row>
    <row r="4328" spans="1:7" ht="25.5" x14ac:dyDescent="0.25">
      <c r="A4328" s="1"/>
      <c r="B4328" s="10" t="s">
        <v>7709</v>
      </c>
      <c r="C4328" s="11" t="s">
        <v>7710</v>
      </c>
      <c r="D4328" s="11" t="s">
        <v>7711</v>
      </c>
      <c r="E4328" s="12" t="s">
        <v>7712</v>
      </c>
      <c r="F4328" s="13">
        <v>44034</v>
      </c>
      <c r="G4328" s="14">
        <v>-10000</v>
      </c>
    </row>
    <row r="4329" spans="1:7" ht="25.5" x14ac:dyDescent="0.25">
      <c r="A4329" s="1"/>
      <c r="B4329" s="10" t="s">
        <v>7717</v>
      </c>
      <c r="C4329" s="11"/>
      <c r="D4329" s="11" t="s">
        <v>7718</v>
      </c>
      <c r="E4329" s="12" t="s">
        <v>7719</v>
      </c>
      <c r="F4329" s="13">
        <v>44041</v>
      </c>
      <c r="G4329" s="14">
        <v>-5325681.1100000003</v>
      </c>
    </row>
    <row r="4330" spans="1:7" x14ac:dyDescent="0.25">
      <c r="A4330" s="1"/>
      <c r="B4330" s="10" t="s">
        <v>7720</v>
      </c>
      <c r="C4330" s="11" t="s">
        <v>7721</v>
      </c>
      <c r="D4330" s="11" t="s">
        <v>7722</v>
      </c>
      <c r="E4330" s="12" t="s">
        <v>19130</v>
      </c>
      <c r="F4330" s="13">
        <v>44043</v>
      </c>
      <c r="G4330" s="14">
        <v>-17464</v>
      </c>
    </row>
    <row r="4331" spans="1:7" x14ac:dyDescent="0.25">
      <c r="A4331" s="1"/>
      <c r="B4331" s="10" t="s">
        <v>7720</v>
      </c>
      <c r="C4331" s="11" t="s">
        <v>7721</v>
      </c>
      <c r="D4331" s="11" t="s">
        <v>7723</v>
      </c>
      <c r="E4331" s="12" t="s">
        <v>19131</v>
      </c>
      <c r="F4331" s="13">
        <v>44043</v>
      </c>
      <c r="G4331" s="14">
        <v>17464</v>
      </c>
    </row>
    <row r="4332" spans="1:7" x14ac:dyDescent="0.25">
      <c r="A4332" s="1"/>
      <c r="B4332" s="10" t="s">
        <v>6862</v>
      </c>
      <c r="C4332" s="11" t="s">
        <v>6863</v>
      </c>
      <c r="D4332" s="11" t="s">
        <v>7523</v>
      </c>
      <c r="E4332" s="12" t="s">
        <v>20390</v>
      </c>
      <c r="F4332" s="13">
        <v>44043</v>
      </c>
      <c r="G4332" s="14">
        <v>-59000</v>
      </c>
    </row>
    <row r="4333" spans="1:7" x14ac:dyDescent="0.25">
      <c r="A4333" s="1"/>
      <c r="B4333" s="10" t="s">
        <v>7727</v>
      </c>
      <c r="C4333" s="11"/>
      <c r="D4333" s="11" t="s">
        <v>7728</v>
      </c>
      <c r="E4333" s="12" t="s">
        <v>19721</v>
      </c>
      <c r="F4333" s="13">
        <v>44047</v>
      </c>
      <c r="G4333" s="14">
        <v>-2059703.66</v>
      </c>
    </row>
    <row r="4334" spans="1:7" x14ac:dyDescent="0.25">
      <c r="A4334" s="1"/>
      <c r="B4334" s="10" t="s">
        <v>7727</v>
      </c>
      <c r="C4334" s="11"/>
      <c r="D4334" s="11" t="s">
        <v>7729</v>
      </c>
      <c r="E4334" s="12" t="s">
        <v>16504</v>
      </c>
      <c r="F4334" s="13">
        <v>44047</v>
      </c>
      <c r="G4334" s="14">
        <v>2059703.66</v>
      </c>
    </row>
    <row r="4335" spans="1:7" x14ac:dyDescent="0.25">
      <c r="A4335" s="1"/>
      <c r="B4335" s="10" t="s">
        <v>5814</v>
      </c>
      <c r="C4335" s="11" t="s">
        <v>5815</v>
      </c>
      <c r="D4335" s="11" t="s">
        <v>7724</v>
      </c>
      <c r="E4335" s="12" t="s">
        <v>18088</v>
      </c>
      <c r="F4335" s="13">
        <v>44047</v>
      </c>
      <c r="G4335" s="14">
        <v>-10073257.699999999</v>
      </c>
    </row>
    <row r="4336" spans="1:7" ht="25.5" x14ac:dyDescent="0.25">
      <c r="A4336" s="1"/>
      <c r="B4336" s="10" t="s">
        <v>5814</v>
      </c>
      <c r="C4336" s="11" t="s">
        <v>5815</v>
      </c>
      <c r="D4336" s="11" t="s">
        <v>7725</v>
      </c>
      <c r="E4336" s="12" t="s">
        <v>16504</v>
      </c>
      <c r="F4336" s="13">
        <v>44047</v>
      </c>
      <c r="G4336" s="14">
        <v>10073257.699999999</v>
      </c>
    </row>
    <row r="4337" spans="1:7" x14ac:dyDescent="0.25">
      <c r="A4337" s="1"/>
      <c r="B4337" s="10" t="s">
        <v>7734</v>
      </c>
      <c r="C4337" s="11"/>
      <c r="D4337" s="11" t="s">
        <v>7735</v>
      </c>
      <c r="E4337" s="12" t="s">
        <v>19878</v>
      </c>
      <c r="F4337" s="13">
        <v>44049</v>
      </c>
      <c r="G4337" s="14">
        <v>-2611378.38</v>
      </c>
    </row>
    <row r="4338" spans="1:7" x14ac:dyDescent="0.25">
      <c r="A4338" s="1"/>
      <c r="B4338" s="10" t="s">
        <v>7730</v>
      </c>
      <c r="C4338" s="11" t="s">
        <v>7731</v>
      </c>
      <c r="D4338" s="11" t="s">
        <v>7732</v>
      </c>
      <c r="E4338" s="12" t="s">
        <v>17653</v>
      </c>
      <c r="F4338" s="13">
        <v>44049</v>
      </c>
      <c r="G4338" s="14">
        <v>67088.19</v>
      </c>
    </row>
    <row r="4339" spans="1:7" ht="25.5" x14ac:dyDescent="0.25">
      <c r="A4339" s="1"/>
      <c r="B4339" s="10" t="s">
        <v>1128</v>
      </c>
      <c r="C4339" s="11" t="s">
        <v>1129</v>
      </c>
      <c r="D4339" s="11"/>
      <c r="E4339" s="12" t="s">
        <v>7733</v>
      </c>
      <c r="F4339" s="13">
        <v>44049</v>
      </c>
      <c r="G4339" s="14">
        <v>14746.2</v>
      </c>
    </row>
    <row r="4340" spans="1:7" x14ac:dyDescent="0.25">
      <c r="A4340" s="1"/>
      <c r="B4340" s="10" t="s">
        <v>19117</v>
      </c>
      <c r="C4340" s="11" t="s">
        <v>19116</v>
      </c>
      <c r="D4340" s="11" t="s">
        <v>9092</v>
      </c>
      <c r="E4340" s="12" t="s">
        <v>19119</v>
      </c>
      <c r="F4340" s="13">
        <v>44053</v>
      </c>
      <c r="G4340" s="14">
        <v>-225960</v>
      </c>
    </row>
    <row r="4341" spans="1:7" ht="25.5" x14ac:dyDescent="0.25">
      <c r="A4341" s="1"/>
      <c r="B4341" s="10" t="s">
        <v>7020</v>
      </c>
      <c r="C4341" s="11"/>
      <c r="D4341" s="11" t="s">
        <v>7737</v>
      </c>
      <c r="E4341" s="12" t="s">
        <v>19841</v>
      </c>
      <c r="F4341" s="13">
        <v>44055</v>
      </c>
      <c r="G4341" s="14">
        <v>-720112.85</v>
      </c>
    </row>
    <row r="4342" spans="1:7" x14ac:dyDescent="0.25">
      <c r="A4342" s="1"/>
      <c r="B4342" s="10" t="s">
        <v>7741</v>
      </c>
      <c r="C4342" s="11"/>
      <c r="D4342" s="11" t="s">
        <v>7742</v>
      </c>
      <c r="E4342" s="12" t="s">
        <v>18150</v>
      </c>
      <c r="F4342" s="13">
        <v>44060</v>
      </c>
      <c r="G4342" s="14">
        <v>-299040</v>
      </c>
    </row>
    <row r="4343" spans="1:7" x14ac:dyDescent="0.25">
      <c r="A4343" s="1"/>
      <c r="B4343" s="10" t="s">
        <v>7738</v>
      </c>
      <c r="C4343" s="11" t="s">
        <v>7739</v>
      </c>
      <c r="D4343" s="11" t="s">
        <v>7740</v>
      </c>
      <c r="E4343" s="12" t="s">
        <v>17720</v>
      </c>
      <c r="F4343" s="13">
        <v>44060</v>
      </c>
      <c r="G4343" s="14">
        <v>-7584563.6399999997</v>
      </c>
    </row>
    <row r="4344" spans="1:7" ht="25.5" x14ac:dyDescent="0.25">
      <c r="A4344" s="1"/>
      <c r="B4344" s="10" t="s">
        <v>7657</v>
      </c>
      <c r="C4344" s="11" t="s">
        <v>7658</v>
      </c>
      <c r="D4344" s="16" t="s">
        <v>7743</v>
      </c>
      <c r="E4344" s="12" t="s">
        <v>20352</v>
      </c>
      <c r="F4344" s="13">
        <v>44060</v>
      </c>
      <c r="G4344" s="14">
        <v>-215144.61</v>
      </c>
    </row>
    <row r="4345" spans="1:7" ht="25.5" x14ac:dyDescent="0.25">
      <c r="A4345" s="1"/>
      <c r="B4345" s="10" t="s">
        <v>7657</v>
      </c>
      <c r="C4345" s="11" t="s">
        <v>7658</v>
      </c>
      <c r="D4345" s="11" t="s">
        <v>7744</v>
      </c>
      <c r="E4345" s="12" t="s">
        <v>20352</v>
      </c>
      <c r="F4345" s="13">
        <v>44060</v>
      </c>
      <c r="G4345" s="14">
        <v>-107572.3</v>
      </c>
    </row>
    <row r="4346" spans="1:7" ht="25.5" x14ac:dyDescent="0.25">
      <c r="A4346" s="1"/>
      <c r="B4346" s="10" t="s">
        <v>7657</v>
      </c>
      <c r="C4346" s="11" t="s">
        <v>7658</v>
      </c>
      <c r="D4346" s="11" t="s">
        <v>7746</v>
      </c>
      <c r="E4346" s="12" t="s">
        <v>20353</v>
      </c>
      <c r="F4346" s="13">
        <v>44060</v>
      </c>
      <c r="G4346" s="14">
        <v>107572.3</v>
      </c>
    </row>
    <row r="4347" spans="1:7" ht="25.5" x14ac:dyDescent="0.25">
      <c r="A4347" s="1"/>
      <c r="B4347" s="10" t="s">
        <v>7657</v>
      </c>
      <c r="C4347" s="11" t="s">
        <v>7658</v>
      </c>
      <c r="D4347" s="11" t="s">
        <v>7745</v>
      </c>
      <c r="E4347" s="12" t="s">
        <v>18473</v>
      </c>
      <c r="F4347" s="13">
        <v>44060</v>
      </c>
      <c r="G4347" s="14">
        <v>215144.61</v>
      </c>
    </row>
    <row r="4348" spans="1:7" ht="25.5" x14ac:dyDescent="0.25">
      <c r="A4348" s="1"/>
      <c r="B4348" s="10" t="s">
        <v>1218</v>
      </c>
      <c r="C4348" s="11" t="s">
        <v>1219</v>
      </c>
      <c r="D4348" s="11" t="s">
        <v>7747</v>
      </c>
      <c r="E4348" s="12" t="s">
        <v>7748</v>
      </c>
      <c r="F4348" s="13">
        <v>44070</v>
      </c>
      <c r="G4348" s="14">
        <v>-15900</v>
      </c>
    </row>
    <row r="4349" spans="1:7" x14ac:dyDescent="0.25">
      <c r="A4349" s="1"/>
      <c r="B4349" s="10" t="s">
        <v>6862</v>
      </c>
      <c r="C4349" s="11" t="s">
        <v>6863</v>
      </c>
      <c r="D4349" s="11" t="s">
        <v>7373</v>
      </c>
      <c r="E4349" s="12" t="s">
        <v>20391</v>
      </c>
      <c r="F4349" s="13">
        <v>44074</v>
      </c>
      <c r="G4349" s="14">
        <v>-59000</v>
      </c>
    </row>
    <row r="4350" spans="1:7" ht="25.5" x14ac:dyDescent="0.25">
      <c r="A4350" s="1"/>
      <c r="B4350" s="10" t="s">
        <v>6931</v>
      </c>
      <c r="C4350" s="11" t="s">
        <v>6932</v>
      </c>
      <c r="D4350" s="11" t="s">
        <v>7749</v>
      </c>
      <c r="E4350" s="12" t="s">
        <v>7750</v>
      </c>
      <c r="F4350" s="13">
        <v>44080</v>
      </c>
      <c r="G4350" s="14">
        <v>-934350</v>
      </c>
    </row>
    <row r="4351" spans="1:7" x14ac:dyDescent="0.25">
      <c r="A4351" s="1"/>
      <c r="B4351" s="10" t="s">
        <v>7754</v>
      </c>
      <c r="C4351" s="11"/>
      <c r="D4351" s="11" t="s">
        <v>7755</v>
      </c>
      <c r="E4351" s="12" t="s">
        <v>19528</v>
      </c>
      <c r="F4351" s="13">
        <v>44083</v>
      </c>
      <c r="G4351" s="14">
        <v>-32736180</v>
      </c>
    </row>
    <row r="4352" spans="1:7" x14ac:dyDescent="0.25">
      <c r="A4352" s="1"/>
      <c r="B4352" s="10" t="s">
        <v>7751</v>
      </c>
      <c r="C4352" s="11"/>
      <c r="D4352" s="11" t="s">
        <v>7752</v>
      </c>
      <c r="E4352" s="12" t="s">
        <v>19486</v>
      </c>
      <c r="F4352" s="13">
        <v>44083</v>
      </c>
      <c r="G4352" s="14">
        <v>-229289.60000000001</v>
      </c>
    </row>
    <row r="4353" spans="1:7" x14ac:dyDescent="0.25">
      <c r="A4353" s="1"/>
      <c r="B4353" s="10" t="s">
        <v>7751</v>
      </c>
      <c r="C4353" s="11"/>
      <c r="D4353" s="11" t="s">
        <v>7753</v>
      </c>
      <c r="E4353" s="12" t="s">
        <v>19487</v>
      </c>
      <c r="F4353" s="13">
        <v>44083</v>
      </c>
      <c r="G4353" s="14">
        <v>229289.60000000001</v>
      </c>
    </row>
    <row r="4354" spans="1:7" ht="25.5" x14ac:dyDescent="0.25">
      <c r="A4354" s="1"/>
      <c r="B4354" s="10" t="s">
        <v>7657</v>
      </c>
      <c r="C4354" s="11" t="s">
        <v>7658</v>
      </c>
      <c r="D4354" s="11" t="s">
        <v>7756</v>
      </c>
      <c r="E4354" s="12" t="s">
        <v>20354</v>
      </c>
      <c r="F4354" s="13">
        <v>44091</v>
      </c>
      <c r="G4354" s="14">
        <v>-107572.3</v>
      </c>
    </row>
    <row r="4355" spans="1:7" ht="25.5" x14ac:dyDescent="0.25">
      <c r="A4355" s="1"/>
      <c r="B4355" s="10" t="s">
        <v>7657</v>
      </c>
      <c r="C4355" s="11" t="s">
        <v>7658</v>
      </c>
      <c r="D4355" s="11" t="s">
        <v>7757</v>
      </c>
      <c r="E4355" s="12" t="s">
        <v>20353</v>
      </c>
      <c r="F4355" s="13">
        <v>44091</v>
      </c>
      <c r="G4355" s="14">
        <v>107572.3</v>
      </c>
    </row>
    <row r="4356" spans="1:7" x14ac:dyDescent="0.25">
      <c r="A4356" s="1"/>
      <c r="B4356" s="10" t="s">
        <v>7758</v>
      </c>
      <c r="C4356" s="11"/>
      <c r="D4356" s="11" t="s">
        <v>7759</v>
      </c>
      <c r="E4356" s="12" t="s">
        <v>16837</v>
      </c>
      <c r="F4356" s="13">
        <v>44092</v>
      </c>
      <c r="G4356" s="14">
        <v>-3109614</v>
      </c>
    </row>
    <row r="4357" spans="1:7" x14ac:dyDescent="0.25">
      <c r="A4357" s="1"/>
      <c r="B4357" s="10" t="s">
        <v>7760</v>
      </c>
      <c r="C4357" s="11"/>
      <c r="D4357" s="11" t="s">
        <v>7761</v>
      </c>
      <c r="E4357" s="12" t="s">
        <v>19707</v>
      </c>
      <c r="F4357" s="13">
        <v>44095</v>
      </c>
      <c r="G4357" s="14">
        <v>-77453.429999999993</v>
      </c>
    </row>
    <row r="4358" spans="1:7" ht="25.5" x14ac:dyDescent="0.25">
      <c r="A4358" s="1"/>
      <c r="B4358" s="10" t="s">
        <v>7760</v>
      </c>
      <c r="C4358" s="11"/>
      <c r="D4358" s="11" t="s">
        <v>7762</v>
      </c>
      <c r="E4358" s="12" t="s">
        <v>19939</v>
      </c>
      <c r="F4358" s="13">
        <v>44095</v>
      </c>
      <c r="G4358" s="14">
        <v>77453.429999999993</v>
      </c>
    </row>
    <row r="4359" spans="1:7" x14ac:dyDescent="0.25">
      <c r="A4359" s="1"/>
      <c r="B4359" s="10" t="s">
        <v>6958</v>
      </c>
      <c r="C4359" s="11"/>
      <c r="D4359" s="11" t="s">
        <v>7763</v>
      </c>
      <c r="E4359" s="12" t="s">
        <v>19707</v>
      </c>
      <c r="F4359" s="13">
        <v>44097</v>
      </c>
      <c r="G4359" s="14">
        <v>-53100</v>
      </c>
    </row>
    <row r="4360" spans="1:7" ht="25.5" x14ac:dyDescent="0.25">
      <c r="A4360" s="1"/>
      <c r="B4360" s="10" t="s">
        <v>1128</v>
      </c>
      <c r="C4360" s="11" t="s">
        <v>1129</v>
      </c>
      <c r="D4360" s="11" t="s">
        <v>7764</v>
      </c>
      <c r="E4360" s="12" t="s">
        <v>7765</v>
      </c>
      <c r="F4360" s="13">
        <v>44102</v>
      </c>
      <c r="G4360" s="14">
        <v>-1566407.63</v>
      </c>
    </row>
    <row r="4361" spans="1:7" x14ac:dyDescent="0.25">
      <c r="A4361" s="1"/>
      <c r="B4361" s="10" t="s">
        <v>7766</v>
      </c>
      <c r="C4361" s="11" t="s">
        <v>7767</v>
      </c>
      <c r="D4361" s="16" t="s">
        <v>7768</v>
      </c>
      <c r="E4361" s="12" t="s">
        <v>20304</v>
      </c>
      <c r="F4361" s="13">
        <v>44120</v>
      </c>
      <c r="G4361" s="14">
        <v>-177000</v>
      </c>
    </row>
    <row r="4362" spans="1:7" ht="25.5" x14ac:dyDescent="0.25">
      <c r="A4362" s="1"/>
      <c r="B4362" s="10" t="s">
        <v>7769</v>
      </c>
      <c r="C4362" s="11"/>
      <c r="D4362" s="11" t="s">
        <v>7770</v>
      </c>
      <c r="E4362" s="12"/>
      <c r="F4362" s="13">
        <v>44123</v>
      </c>
      <c r="G4362" s="14">
        <v>-216641.48</v>
      </c>
    </row>
    <row r="4363" spans="1:7" x14ac:dyDescent="0.25">
      <c r="A4363" s="1"/>
      <c r="B4363" s="10" t="s">
        <v>7771</v>
      </c>
      <c r="C4363" s="11" t="s">
        <v>7772</v>
      </c>
      <c r="D4363" s="11" t="s">
        <v>7773</v>
      </c>
      <c r="E4363" s="12" t="s">
        <v>20274</v>
      </c>
      <c r="F4363" s="13">
        <v>44126</v>
      </c>
      <c r="G4363" s="14">
        <v>-620817</v>
      </c>
    </row>
    <row r="4364" spans="1:7" x14ac:dyDescent="0.25">
      <c r="A4364" s="1"/>
      <c r="B4364" s="15" t="s">
        <v>7771</v>
      </c>
      <c r="C4364" s="16" t="s">
        <v>7772</v>
      </c>
      <c r="D4364" s="16" t="s">
        <v>7774</v>
      </c>
      <c r="E4364" s="18" t="s">
        <v>9054</v>
      </c>
      <c r="F4364" s="17">
        <v>44126</v>
      </c>
      <c r="G4364" s="14">
        <v>620817</v>
      </c>
    </row>
    <row r="4365" spans="1:7" x14ac:dyDescent="0.25">
      <c r="A4365" s="1"/>
      <c r="B4365" s="15" t="s">
        <v>6510</v>
      </c>
      <c r="C4365" s="16" t="s">
        <v>6511</v>
      </c>
      <c r="D4365" s="16" t="s">
        <v>7775</v>
      </c>
      <c r="E4365" s="18" t="s">
        <v>7776</v>
      </c>
      <c r="F4365" s="17">
        <v>44132</v>
      </c>
      <c r="G4365" s="14">
        <v>390967</v>
      </c>
    </row>
    <row r="4366" spans="1:7" x14ac:dyDescent="0.25">
      <c r="A4366" s="1"/>
      <c r="B4366" s="10" t="s">
        <v>7777</v>
      </c>
      <c r="C4366" s="11"/>
      <c r="D4366" s="11" t="s">
        <v>7778</v>
      </c>
      <c r="E4366" s="12" t="s">
        <v>19431</v>
      </c>
      <c r="F4366" s="13">
        <v>44133</v>
      </c>
      <c r="G4366" s="14">
        <v>-47200</v>
      </c>
    </row>
    <row r="4367" spans="1:7" x14ac:dyDescent="0.25">
      <c r="A4367" s="1"/>
      <c r="B4367" s="10" t="s">
        <v>7760</v>
      </c>
      <c r="C4367" s="11"/>
      <c r="D4367" s="11" t="s">
        <v>7779</v>
      </c>
      <c r="E4367" s="12" t="s">
        <v>19940</v>
      </c>
      <c r="F4367" s="13">
        <v>44137</v>
      </c>
      <c r="G4367" s="14">
        <v>-77453.429999999993</v>
      </c>
    </row>
    <row r="4368" spans="1:7" x14ac:dyDescent="0.25">
      <c r="A4368" s="1"/>
      <c r="B4368" s="10" t="s">
        <v>7760</v>
      </c>
      <c r="C4368" s="11"/>
      <c r="D4368" s="11" t="s">
        <v>7780</v>
      </c>
      <c r="E4368" s="12" t="s">
        <v>18473</v>
      </c>
      <c r="F4368" s="13">
        <v>44137</v>
      </c>
      <c r="G4368" s="14">
        <v>77453.429999999993</v>
      </c>
    </row>
    <row r="4369" spans="1:7" ht="25.5" x14ac:dyDescent="0.25">
      <c r="A4369" s="1"/>
      <c r="B4369" s="15" t="s">
        <v>1218</v>
      </c>
      <c r="C4369" s="16" t="s">
        <v>1219</v>
      </c>
      <c r="D4369" s="16" t="s">
        <v>7781</v>
      </c>
      <c r="E4369" s="18" t="s">
        <v>7782</v>
      </c>
      <c r="F4369" s="17">
        <v>44139</v>
      </c>
      <c r="G4369" s="14">
        <v>-4150</v>
      </c>
    </row>
    <row r="4370" spans="1:7" x14ac:dyDescent="0.25">
      <c r="A4370" s="1"/>
      <c r="B4370" s="15" t="s">
        <v>7783</v>
      </c>
      <c r="C4370" s="16" t="s">
        <v>7784</v>
      </c>
      <c r="D4370" s="16" t="s">
        <v>18153</v>
      </c>
      <c r="E4370" s="18" t="s">
        <v>9289</v>
      </c>
      <c r="F4370" s="17">
        <v>44141</v>
      </c>
      <c r="G4370" s="14">
        <v>-1029695.9</v>
      </c>
    </row>
    <row r="4371" spans="1:7" x14ac:dyDescent="0.25">
      <c r="A4371" s="1"/>
      <c r="B4371" s="15" t="s">
        <v>7783</v>
      </c>
      <c r="C4371" s="16" t="s">
        <v>7784</v>
      </c>
      <c r="D4371" s="16" t="s">
        <v>18153</v>
      </c>
      <c r="E4371" s="18"/>
      <c r="F4371" s="17">
        <v>44141</v>
      </c>
      <c r="G4371" s="14">
        <v>1029695.9</v>
      </c>
    </row>
    <row r="4372" spans="1:7" x14ac:dyDescent="0.25">
      <c r="A4372" s="1"/>
      <c r="B4372" s="10" t="s">
        <v>7783</v>
      </c>
      <c r="C4372" s="11" t="s">
        <v>7784</v>
      </c>
      <c r="D4372" s="11" t="s">
        <v>18156</v>
      </c>
      <c r="E4372" s="12" t="s">
        <v>18157</v>
      </c>
      <c r="F4372" s="13">
        <v>44146</v>
      </c>
      <c r="G4372" s="14">
        <v>-233539.28</v>
      </c>
    </row>
    <row r="4373" spans="1:7" x14ac:dyDescent="0.25">
      <c r="A4373" s="1"/>
      <c r="B4373" s="10" t="s">
        <v>7783</v>
      </c>
      <c r="C4373" s="11" t="s">
        <v>7784</v>
      </c>
      <c r="D4373" s="11" t="s">
        <v>18156</v>
      </c>
      <c r="E4373" s="12"/>
      <c r="F4373" s="13">
        <v>44146</v>
      </c>
      <c r="G4373" s="14">
        <v>233539.28</v>
      </c>
    </row>
    <row r="4374" spans="1:7" x14ac:dyDescent="0.25">
      <c r="A4374" s="1"/>
      <c r="B4374" s="10" t="s">
        <v>7785</v>
      </c>
      <c r="C4374" s="11"/>
      <c r="D4374" s="11" t="s">
        <v>7786</v>
      </c>
      <c r="E4374" s="12" t="s">
        <v>19409</v>
      </c>
      <c r="F4374" s="13">
        <v>44148</v>
      </c>
      <c r="G4374" s="14">
        <v>-47200</v>
      </c>
    </row>
    <row r="4375" spans="1:7" x14ac:dyDescent="0.25">
      <c r="A4375" s="1"/>
      <c r="B4375" s="10" t="s">
        <v>7788</v>
      </c>
      <c r="C4375" s="11"/>
      <c r="D4375" s="11" t="s">
        <v>7789</v>
      </c>
      <c r="E4375" s="12" t="s">
        <v>19634</v>
      </c>
      <c r="F4375" s="13">
        <v>44148</v>
      </c>
      <c r="G4375" s="14">
        <v>-14342.85</v>
      </c>
    </row>
    <row r="4376" spans="1:7" ht="25.5" x14ac:dyDescent="0.25">
      <c r="A4376" s="1"/>
      <c r="B4376" s="10" t="s">
        <v>7785</v>
      </c>
      <c r="C4376" s="11"/>
      <c r="D4376" s="11" t="s">
        <v>7787</v>
      </c>
      <c r="E4376" s="12" t="s">
        <v>19410</v>
      </c>
      <c r="F4376" s="13">
        <v>44148</v>
      </c>
      <c r="G4376" s="14">
        <v>47200</v>
      </c>
    </row>
    <row r="4377" spans="1:7" x14ac:dyDescent="0.25">
      <c r="A4377" s="1"/>
      <c r="B4377" s="10" t="s">
        <v>7790</v>
      </c>
      <c r="C4377" s="11" t="s">
        <v>7791</v>
      </c>
      <c r="D4377" s="11" t="s">
        <v>7792</v>
      </c>
      <c r="E4377" s="12" t="s">
        <v>19156</v>
      </c>
      <c r="F4377" s="13">
        <v>44153</v>
      </c>
      <c r="G4377" s="14">
        <v>607526.76</v>
      </c>
    </row>
    <row r="4378" spans="1:7" ht="25.5" x14ac:dyDescent="0.25">
      <c r="A4378" s="1"/>
      <c r="B4378" s="10" t="s">
        <v>1218</v>
      </c>
      <c r="C4378" s="11" t="s">
        <v>1219</v>
      </c>
      <c r="D4378" s="11" t="s">
        <v>7793</v>
      </c>
      <c r="E4378" s="12" t="s">
        <v>7794</v>
      </c>
      <c r="F4378" s="13">
        <v>44160</v>
      </c>
      <c r="G4378" s="14">
        <v>-167400</v>
      </c>
    </row>
    <row r="4379" spans="1:7" x14ac:dyDescent="0.25">
      <c r="A4379" s="1"/>
      <c r="B4379" s="10" t="s">
        <v>1218</v>
      </c>
      <c r="C4379" s="11" t="s">
        <v>1219</v>
      </c>
      <c r="D4379" s="11" t="s">
        <v>7795</v>
      </c>
      <c r="E4379" s="12" t="s">
        <v>7796</v>
      </c>
      <c r="F4379" s="13">
        <v>44162</v>
      </c>
      <c r="G4379" s="14">
        <v>-343814.03</v>
      </c>
    </row>
    <row r="4380" spans="1:7" x14ac:dyDescent="0.25">
      <c r="A4380" s="1"/>
      <c r="B4380" s="10" t="s">
        <v>7155</v>
      </c>
      <c r="C4380" s="11"/>
      <c r="D4380" s="11" t="s">
        <v>7797</v>
      </c>
      <c r="E4380" s="12" t="s">
        <v>19619</v>
      </c>
      <c r="F4380" s="13">
        <v>44167</v>
      </c>
      <c r="G4380" s="14">
        <v>-7080</v>
      </c>
    </row>
    <row r="4381" spans="1:7" x14ac:dyDescent="0.25">
      <c r="A4381" s="1"/>
      <c r="B4381" s="10" t="s">
        <v>7788</v>
      </c>
      <c r="C4381" s="11"/>
      <c r="D4381" s="11" t="s">
        <v>7798</v>
      </c>
      <c r="E4381" s="12" t="s">
        <v>19635</v>
      </c>
      <c r="F4381" s="13">
        <v>44168</v>
      </c>
      <c r="G4381" s="14">
        <v>-7171.43</v>
      </c>
    </row>
    <row r="4382" spans="1:7" x14ac:dyDescent="0.25">
      <c r="A4382" s="1"/>
      <c r="B4382" s="10" t="s">
        <v>6925</v>
      </c>
      <c r="C4382" s="11" t="s">
        <v>6926</v>
      </c>
      <c r="D4382" s="11" t="s">
        <v>7799</v>
      </c>
      <c r="E4382" s="12" t="s">
        <v>17101</v>
      </c>
      <c r="F4382" s="13">
        <v>44175</v>
      </c>
      <c r="G4382" s="14">
        <v>-2987239.86</v>
      </c>
    </row>
    <row r="4383" spans="1:7" x14ac:dyDescent="0.25">
      <c r="A4383" s="1"/>
      <c r="B4383" s="10" t="s">
        <v>1218</v>
      </c>
      <c r="C4383" s="11" t="s">
        <v>1219</v>
      </c>
      <c r="D4383" s="11" t="s">
        <v>7800</v>
      </c>
      <c r="E4383" s="12" t="s">
        <v>7801</v>
      </c>
      <c r="F4383" s="13">
        <v>44183</v>
      </c>
      <c r="G4383" s="14">
        <v>-45500</v>
      </c>
    </row>
    <row r="4384" spans="1:7" ht="25.5" x14ac:dyDescent="0.25">
      <c r="A4384" s="1"/>
      <c r="B4384" s="10" t="s">
        <v>7802</v>
      </c>
      <c r="C4384" s="11" t="s">
        <v>7803</v>
      </c>
      <c r="D4384" s="11" t="s">
        <v>7804</v>
      </c>
      <c r="E4384" s="12"/>
      <c r="F4384" s="13">
        <v>44194</v>
      </c>
      <c r="G4384" s="14">
        <v>272782.02</v>
      </c>
    </row>
    <row r="4385" spans="1:7" ht="25.5" x14ac:dyDescent="0.25">
      <c r="A4385" s="1"/>
      <c r="B4385" s="10" t="s">
        <v>7802</v>
      </c>
      <c r="C4385" s="11" t="s">
        <v>7803</v>
      </c>
      <c r="D4385" s="11" t="s">
        <v>7804</v>
      </c>
      <c r="E4385" s="12"/>
      <c r="F4385" s="13">
        <v>44194</v>
      </c>
      <c r="G4385" s="14">
        <v>-272782.02</v>
      </c>
    </row>
    <row r="4386" spans="1:7" ht="25.5" x14ac:dyDescent="0.25">
      <c r="A4386" s="1"/>
      <c r="B4386" s="10" t="s">
        <v>7805</v>
      </c>
      <c r="C4386" s="11" t="s">
        <v>7806</v>
      </c>
      <c r="D4386" s="11" t="s">
        <v>7807</v>
      </c>
      <c r="E4386" s="12" t="s">
        <v>7808</v>
      </c>
      <c r="F4386" s="13">
        <v>44197</v>
      </c>
      <c r="G4386" s="14">
        <v>-1234624.1599999999</v>
      </c>
    </row>
    <row r="4387" spans="1:7" x14ac:dyDescent="0.25">
      <c r="A4387" s="1"/>
      <c r="B4387" s="10" t="s">
        <v>7809</v>
      </c>
      <c r="C4387" s="11" t="s">
        <v>7810</v>
      </c>
      <c r="D4387" s="11" t="s">
        <v>7811</v>
      </c>
      <c r="E4387" s="12" t="s">
        <v>6069</v>
      </c>
      <c r="F4387" s="13">
        <v>44228</v>
      </c>
      <c r="G4387" s="14">
        <v>-26886.99</v>
      </c>
    </row>
    <row r="4388" spans="1:7" ht="25.5" x14ac:dyDescent="0.25">
      <c r="A4388" s="1"/>
      <c r="B4388" s="10" t="s">
        <v>7812</v>
      </c>
      <c r="C4388" s="11" t="s">
        <v>7813</v>
      </c>
      <c r="D4388" s="11" t="s">
        <v>7673</v>
      </c>
      <c r="E4388" s="12" t="s">
        <v>20387</v>
      </c>
      <c r="F4388" s="13">
        <v>44237</v>
      </c>
      <c r="G4388" s="14">
        <v>-159300</v>
      </c>
    </row>
    <row r="4389" spans="1:7" ht="25.5" x14ac:dyDescent="0.25">
      <c r="A4389" s="1"/>
      <c r="B4389" s="15" t="s">
        <v>7812</v>
      </c>
      <c r="C4389" s="16" t="s">
        <v>7813</v>
      </c>
      <c r="D4389" s="16" t="s">
        <v>7814</v>
      </c>
      <c r="E4389" s="18" t="s">
        <v>20388</v>
      </c>
      <c r="F4389" s="17">
        <v>44237</v>
      </c>
      <c r="G4389" s="14">
        <v>159300</v>
      </c>
    </row>
    <row r="4390" spans="1:7" x14ac:dyDescent="0.25">
      <c r="A4390" s="1"/>
      <c r="B4390" s="10" t="s">
        <v>19249</v>
      </c>
      <c r="C4390" s="11"/>
      <c r="D4390" s="11" t="s">
        <v>19251</v>
      </c>
      <c r="E4390" s="12"/>
      <c r="F4390" s="13">
        <v>44251</v>
      </c>
      <c r="G4390" s="14">
        <v>-8000</v>
      </c>
    </row>
    <row r="4391" spans="1:7" ht="25.5" x14ac:dyDescent="0.25">
      <c r="A4391" s="1"/>
      <c r="B4391" s="10" t="s">
        <v>7805</v>
      </c>
      <c r="C4391" s="11" t="s">
        <v>7806</v>
      </c>
      <c r="D4391" s="11" t="s">
        <v>7815</v>
      </c>
      <c r="E4391" s="12" t="s">
        <v>7816</v>
      </c>
      <c r="F4391" s="13">
        <v>44255</v>
      </c>
      <c r="G4391" s="14">
        <v>-1218507</v>
      </c>
    </row>
    <row r="4392" spans="1:7" ht="25.5" x14ac:dyDescent="0.25">
      <c r="A4392" s="1"/>
      <c r="B4392" s="10" t="s">
        <v>5872</v>
      </c>
      <c r="C4392" s="11"/>
      <c r="D4392" s="11"/>
      <c r="E4392" s="12" t="s">
        <v>20783</v>
      </c>
      <c r="F4392" s="13">
        <v>44256</v>
      </c>
      <c r="G4392" s="14">
        <v>27000</v>
      </c>
    </row>
    <row r="4393" spans="1:7" x14ac:dyDescent="0.25">
      <c r="A4393" s="1"/>
      <c r="B4393" s="10" t="s">
        <v>7819</v>
      </c>
      <c r="C4393" s="11"/>
      <c r="D4393" s="11"/>
      <c r="E4393" s="12" t="s">
        <v>20782</v>
      </c>
      <c r="F4393" s="13">
        <v>44256</v>
      </c>
      <c r="G4393" s="14">
        <v>60552</v>
      </c>
    </row>
    <row r="4394" spans="1:7" x14ac:dyDescent="0.25">
      <c r="A4394" s="1"/>
      <c r="B4394" s="10" t="s">
        <v>7817</v>
      </c>
      <c r="C4394" s="11"/>
      <c r="D4394" s="11"/>
      <c r="E4394" s="12" t="s">
        <v>7818</v>
      </c>
      <c r="F4394" s="13">
        <v>44256</v>
      </c>
      <c r="G4394" s="14">
        <v>759159.32</v>
      </c>
    </row>
    <row r="4395" spans="1:7" x14ac:dyDescent="0.25">
      <c r="A4395" s="1"/>
      <c r="B4395" s="10" t="s">
        <v>5204</v>
      </c>
      <c r="C4395" s="11"/>
      <c r="D4395" s="11"/>
      <c r="E4395" s="12" t="s">
        <v>7820</v>
      </c>
      <c r="F4395" s="13">
        <v>44256</v>
      </c>
      <c r="G4395" s="14">
        <v>3238568.9</v>
      </c>
    </row>
    <row r="4396" spans="1:7" x14ac:dyDescent="0.25">
      <c r="A4396" s="1"/>
      <c r="B4396" s="10" t="s">
        <v>3690</v>
      </c>
      <c r="C4396" s="11"/>
      <c r="D4396" s="11"/>
      <c r="E4396" s="12" t="s">
        <v>7820</v>
      </c>
      <c r="F4396" s="13">
        <v>44256</v>
      </c>
      <c r="G4396" s="14">
        <v>5688513.4800000004</v>
      </c>
    </row>
    <row r="4397" spans="1:7" x14ac:dyDescent="0.25">
      <c r="A4397" s="1"/>
      <c r="B4397" s="15" t="s">
        <v>676</v>
      </c>
      <c r="C4397" s="16"/>
      <c r="D4397" s="16"/>
      <c r="E4397" s="18" t="s">
        <v>7820</v>
      </c>
      <c r="F4397" s="17">
        <v>44256</v>
      </c>
      <c r="G4397" s="14">
        <v>16648632.560000001</v>
      </c>
    </row>
    <row r="4398" spans="1:7" x14ac:dyDescent="0.25">
      <c r="A4398" s="1"/>
      <c r="B4398" s="15" t="s">
        <v>1823</v>
      </c>
      <c r="C4398" s="16" t="s">
        <v>1824</v>
      </c>
      <c r="D4398" s="16" t="s">
        <v>7823</v>
      </c>
      <c r="E4398" s="12" t="s">
        <v>7824</v>
      </c>
      <c r="F4398" s="17">
        <v>44260</v>
      </c>
      <c r="G4398" s="14">
        <v>-3274571.73</v>
      </c>
    </row>
    <row r="4399" spans="1:7" ht="25.5" x14ac:dyDescent="0.25">
      <c r="A4399" s="1"/>
      <c r="B4399" s="10" t="s">
        <v>1823</v>
      </c>
      <c r="C4399" s="11" t="s">
        <v>1824</v>
      </c>
      <c r="D4399" s="11" t="s">
        <v>7821</v>
      </c>
      <c r="E4399" s="12" t="s">
        <v>7822</v>
      </c>
      <c r="F4399" s="13">
        <v>44260</v>
      </c>
      <c r="G4399" s="14">
        <v>-2575693.4</v>
      </c>
    </row>
    <row r="4400" spans="1:7" x14ac:dyDescent="0.25">
      <c r="A4400" s="1"/>
      <c r="B4400" s="10" t="s">
        <v>1218</v>
      </c>
      <c r="C4400" s="11" t="s">
        <v>1219</v>
      </c>
      <c r="D4400" s="11" t="s">
        <v>7825</v>
      </c>
      <c r="E4400" s="12" t="s">
        <v>7826</v>
      </c>
      <c r="F4400" s="13">
        <v>44265</v>
      </c>
      <c r="G4400" s="14">
        <v>-105000</v>
      </c>
    </row>
    <row r="4401" spans="1:7" x14ac:dyDescent="0.25">
      <c r="A4401" s="1"/>
      <c r="B4401" s="10" t="s">
        <v>7827</v>
      </c>
      <c r="C4401" s="11"/>
      <c r="D4401" s="11" t="s">
        <v>7132</v>
      </c>
      <c r="E4401" s="12" t="s">
        <v>7828</v>
      </c>
      <c r="F4401" s="13">
        <v>44271</v>
      </c>
      <c r="G4401" s="14">
        <v>-118000</v>
      </c>
    </row>
    <row r="4402" spans="1:7" x14ac:dyDescent="0.25">
      <c r="A4402" s="1"/>
      <c r="B4402" s="10" t="s">
        <v>7785</v>
      </c>
      <c r="C4402" s="11"/>
      <c r="D4402" s="11" t="s">
        <v>7829</v>
      </c>
      <c r="E4402" s="12" t="s">
        <v>19411</v>
      </c>
      <c r="F4402" s="13">
        <v>44273</v>
      </c>
      <c r="G4402" s="14">
        <v>-23600</v>
      </c>
    </row>
    <row r="4403" spans="1:7" x14ac:dyDescent="0.25">
      <c r="A4403" s="1"/>
      <c r="B4403" s="15" t="s">
        <v>7830</v>
      </c>
      <c r="C4403" s="16"/>
      <c r="D4403" s="16" t="s">
        <v>7833</v>
      </c>
      <c r="E4403" s="18" t="s">
        <v>7832</v>
      </c>
      <c r="F4403" s="17">
        <v>44279</v>
      </c>
      <c r="G4403" s="14">
        <v>-59000</v>
      </c>
    </row>
    <row r="4404" spans="1:7" x14ac:dyDescent="0.25">
      <c r="A4404" s="1"/>
      <c r="B4404" s="10" t="s">
        <v>7830</v>
      </c>
      <c r="C4404" s="11"/>
      <c r="D4404" s="11" t="s">
        <v>7831</v>
      </c>
      <c r="E4404" s="12" t="s">
        <v>7832</v>
      </c>
      <c r="F4404" s="13">
        <v>44279</v>
      </c>
      <c r="G4404" s="14">
        <v>-50000</v>
      </c>
    </row>
    <row r="4405" spans="1:7" ht="25.5" x14ac:dyDescent="0.25">
      <c r="A4405" s="1"/>
      <c r="B4405" s="10" t="s">
        <v>7805</v>
      </c>
      <c r="C4405" s="11" t="s">
        <v>7806</v>
      </c>
      <c r="D4405" s="11" t="s">
        <v>7834</v>
      </c>
      <c r="E4405" s="12" t="s">
        <v>7835</v>
      </c>
      <c r="F4405" s="13">
        <v>44285</v>
      </c>
      <c r="G4405" s="14">
        <v>-1241194</v>
      </c>
    </row>
    <row r="4406" spans="1:7" x14ac:dyDescent="0.25">
      <c r="A4406" s="1"/>
      <c r="B4406" s="15" t="s">
        <v>1823</v>
      </c>
      <c r="C4406" s="16" t="s">
        <v>1824</v>
      </c>
      <c r="D4406" s="16" t="s">
        <v>7836</v>
      </c>
      <c r="E4406" s="18" t="s">
        <v>7837</v>
      </c>
      <c r="F4406" s="17">
        <v>44291</v>
      </c>
      <c r="G4406" s="14">
        <v>-4411870.1100000003</v>
      </c>
    </row>
    <row r="4407" spans="1:7" x14ac:dyDescent="0.25">
      <c r="A4407" s="1"/>
      <c r="B4407" s="15" t="s">
        <v>1823</v>
      </c>
      <c r="C4407" s="16" t="s">
        <v>1824</v>
      </c>
      <c r="D4407" s="16" t="s">
        <v>7840</v>
      </c>
      <c r="E4407" s="18" t="s">
        <v>7839</v>
      </c>
      <c r="F4407" s="17">
        <v>44291</v>
      </c>
      <c r="G4407" s="14">
        <v>-3351934.99</v>
      </c>
    </row>
    <row r="4408" spans="1:7" x14ac:dyDescent="0.25">
      <c r="A4408" s="1"/>
      <c r="B4408" s="15" t="s">
        <v>1823</v>
      </c>
      <c r="C4408" s="16" t="s">
        <v>1824</v>
      </c>
      <c r="D4408" s="16" t="s">
        <v>7841</v>
      </c>
      <c r="E4408" s="18" t="s">
        <v>7842</v>
      </c>
      <c r="F4408" s="17">
        <v>44291</v>
      </c>
      <c r="G4408" s="14">
        <v>-3351934.99</v>
      </c>
    </row>
    <row r="4409" spans="1:7" x14ac:dyDescent="0.25">
      <c r="A4409" s="1"/>
      <c r="B4409" s="15" t="s">
        <v>1823</v>
      </c>
      <c r="C4409" s="16" t="s">
        <v>1824</v>
      </c>
      <c r="D4409" s="16" t="s">
        <v>7838</v>
      </c>
      <c r="E4409" s="18" t="s">
        <v>7839</v>
      </c>
      <c r="F4409" s="17">
        <v>44291</v>
      </c>
      <c r="G4409" s="14">
        <v>-2554964.56</v>
      </c>
    </row>
    <row r="4410" spans="1:7" x14ac:dyDescent="0.25">
      <c r="A4410" s="1"/>
      <c r="B4410" s="15" t="s">
        <v>1823</v>
      </c>
      <c r="C4410" s="16" t="s">
        <v>1824</v>
      </c>
      <c r="D4410" s="16" t="s">
        <v>7846</v>
      </c>
      <c r="E4410" s="18" t="s">
        <v>7845</v>
      </c>
      <c r="F4410" s="17">
        <v>44291</v>
      </c>
      <c r="G4410" s="14">
        <v>-2162640.88</v>
      </c>
    </row>
    <row r="4411" spans="1:7" x14ac:dyDescent="0.25">
      <c r="A4411" s="1"/>
      <c r="B4411" s="15" t="s">
        <v>1823</v>
      </c>
      <c r="C4411" s="16" t="s">
        <v>1824</v>
      </c>
      <c r="D4411" s="16" t="s">
        <v>7843</v>
      </c>
      <c r="E4411" s="18" t="s">
        <v>7824</v>
      </c>
      <c r="F4411" s="17">
        <v>44291</v>
      </c>
      <c r="G4411" s="14">
        <v>-1832746.51</v>
      </c>
    </row>
    <row r="4412" spans="1:7" x14ac:dyDescent="0.25">
      <c r="A4412" s="1"/>
      <c r="B4412" s="10" t="s">
        <v>1823</v>
      </c>
      <c r="C4412" s="11" t="s">
        <v>1824</v>
      </c>
      <c r="D4412" s="11" t="s">
        <v>7844</v>
      </c>
      <c r="E4412" s="12" t="s">
        <v>7845</v>
      </c>
      <c r="F4412" s="13">
        <v>44291</v>
      </c>
      <c r="G4412" s="14">
        <v>-1832746.51</v>
      </c>
    </row>
    <row r="4413" spans="1:7" x14ac:dyDescent="0.25">
      <c r="A4413" s="1"/>
      <c r="B4413" s="10" t="s">
        <v>6925</v>
      </c>
      <c r="C4413" s="11" t="s">
        <v>6926</v>
      </c>
      <c r="D4413" s="11"/>
      <c r="E4413" s="12" t="s">
        <v>7799</v>
      </c>
      <c r="F4413" s="13">
        <v>44298</v>
      </c>
      <c r="G4413" s="14">
        <v>2860661.9</v>
      </c>
    </row>
    <row r="4414" spans="1:7" ht="25.5" x14ac:dyDescent="0.25">
      <c r="A4414" s="1"/>
      <c r="B4414" s="10" t="s">
        <v>7847</v>
      </c>
      <c r="C4414" s="11" t="s">
        <v>7848</v>
      </c>
      <c r="D4414" s="16" t="s">
        <v>7481</v>
      </c>
      <c r="E4414" s="12" t="s">
        <v>7849</v>
      </c>
      <c r="F4414" s="13">
        <v>44301</v>
      </c>
      <c r="G4414" s="14">
        <v>-11200.01</v>
      </c>
    </row>
    <row r="4415" spans="1:7" ht="25.5" x14ac:dyDescent="0.25">
      <c r="A4415" s="1"/>
      <c r="B4415" s="10" t="s">
        <v>7805</v>
      </c>
      <c r="C4415" s="11" t="s">
        <v>7806</v>
      </c>
      <c r="D4415" s="11" t="s">
        <v>7850</v>
      </c>
      <c r="E4415" s="12" t="s">
        <v>7851</v>
      </c>
      <c r="F4415" s="13">
        <v>44316</v>
      </c>
      <c r="G4415" s="14">
        <v>-1213179.06</v>
      </c>
    </row>
    <row r="4416" spans="1:7" x14ac:dyDescent="0.25">
      <c r="A4416" s="1"/>
      <c r="B4416" s="10" t="s">
        <v>6883</v>
      </c>
      <c r="C4416" s="11"/>
      <c r="D4416" s="11"/>
      <c r="E4416" s="12" t="s">
        <v>20784</v>
      </c>
      <c r="F4416" s="13">
        <v>44319</v>
      </c>
      <c r="G4416" s="14">
        <v>7500</v>
      </c>
    </row>
    <row r="4417" spans="1:7" ht="25.5" x14ac:dyDescent="0.25">
      <c r="A4417" s="1"/>
      <c r="B4417" s="10" t="s">
        <v>1218</v>
      </c>
      <c r="C4417" s="11" t="s">
        <v>1219</v>
      </c>
      <c r="D4417" s="11" t="s">
        <v>7852</v>
      </c>
      <c r="E4417" s="12" t="s">
        <v>7853</v>
      </c>
      <c r="F4417" s="13">
        <v>44320</v>
      </c>
      <c r="G4417" s="14">
        <v>-23800</v>
      </c>
    </row>
    <row r="4418" spans="1:7" ht="25.5" x14ac:dyDescent="0.25">
      <c r="A4418" s="1"/>
      <c r="B4418" s="10" t="s">
        <v>1823</v>
      </c>
      <c r="C4418" s="11" t="s">
        <v>1824</v>
      </c>
      <c r="D4418" s="11" t="s">
        <v>7854</v>
      </c>
      <c r="E4418" s="12" t="s">
        <v>7855</v>
      </c>
      <c r="F4418" s="13">
        <v>44321</v>
      </c>
      <c r="G4418" s="14">
        <v>-3510285.82</v>
      </c>
    </row>
    <row r="4419" spans="1:7" ht="25.5" x14ac:dyDescent="0.25">
      <c r="A4419" s="1"/>
      <c r="B4419" s="10" t="s">
        <v>7856</v>
      </c>
      <c r="C4419" s="11" t="s">
        <v>7857</v>
      </c>
      <c r="D4419" s="11" t="s">
        <v>7860</v>
      </c>
      <c r="E4419" s="12" t="s">
        <v>7334</v>
      </c>
      <c r="F4419" s="13">
        <v>44323</v>
      </c>
      <c r="G4419" s="14">
        <v>-878400</v>
      </c>
    </row>
    <row r="4420" spans="1:7" ht="25.5" x14ac:dyDescent="0.25">
      <c r="A4420" s="1"/>
      <c r="B4420" s="15" t="s">
        <v>7856</v>
      </c>
      <c r="C4420" s="16" t="s">
        <v>7857</v>
      </c>
      <c r="D4420" s="16" t="s">
        <v>7159</v>
      </c>
      <c r="E4420" s="18" t="s">
        <v>7334</v>
      </c>
      <c r="F4420" s="17">
        <v>44323</v>
      </c>
      <c r="G4420" s="14">
        <v>-732000</v>
      </c>
    </row>
    <row r="4421" spans="1:7" ht="25.5" x14ac:dyDescent="0.25">
      <c r="A4421" s="1"/>
      <c r="B4421" s="15" t="s">
        <v>7856</v>
      </c>
      <c r="C4421" s="16" t="s">
        <v>7857</v>
      </c>
      <c r="D4421" s="16" t="s">
        <v>7859</v>
      </c>
      <c r="E4421" s="18" t="s">
        <v>7334</v>
      </c>
      <c r="F4421" s="17">
        <v>44323</v>
      </c>
      <c r="G4421" s="14">
        <v>-585600</v>
      </c>
    </row>
    <row r="4422" spans="1:7" ht="25.5" x14ac:dyDescent="0.25">
      <c r="A4422" s="1"/>
      <c r="B4422" s="15" t="s">
        <v>7856</v>
      </c>
      <c r="C4422" s="16" t="s">
        <v>7857</v>
      </c>
      <c r="D4422" s="16" t="s">
        <v>7858</v>
      </c>
      <c r="E4422" s="18" t="s">
        <v>7334</v>
      </c>
      <c r="F4422" s="17">
        <v>44323</v>
      </c>
      <c r="G4422" s="14">
        <v>-439200</v>
      </c>
    </row>
    <row r="4423" spans="1:7" ht="25.5" x14ac:dyDescent="0.25">
      <c r="A4423" s="1"/>
      <c r="B4423" s="15" t="s">
        <v>7856</v>
      </c>
      <c r="C4423" s="16" t="s">
        <v>7857</v>
      </c>
      <c r="D4423" s="16" t="s">
        <v>7488</v>
      </c>
      <c r="E4423" s="18" t="s">
        <v>7334</v>
      </c>
      <c r="F4423" s="17">
        <v>44323</v>
      </c>
      <c r="G4423" s="14">
        <v>-292800</v>
      </c>
    </row>
    <row r="4424" spans="1:7" ht="25.5" x14ac:dyDescent="0.25">
      <c r="A4424" s="1"/>
      <c r="B4424" s="15" t="s">
        <v>7856</v>
      </c>
      <c r="C4424" s="16" t="s">
        <v>7857</v>
      </c>
      <c r="D4424" s="16" t="s">
        <v>7488</v>
      </c>
      <c r="E4424" s="18" t="s">
        <v>7334</v>
      </c>
      <c r="F4424" s="17">
        <v>44323</v>
      </c>
      <c r="G4424" s="14">
        <v>-146000</v>
      </c>
    </row>
    <row r="4425" spans="1:7" ht="25.5" x14ac:dyDescent="0.25">
      <c r="A4425" s="1"/>
      <c r="B4425" s="10" t="s">
        <v>7856</v>
      </c>
      <c r="C4425" s="11" t="s">
        <v>7857</v>
      </c>
      <c r="D4425" s="11" t="s">
        <v>7858</v>
      </c>
      <c r="E4425" s="12" t="s">
        <v>7334</v>
      </c>
      <c r="F4425" s="13">
        <v>44323</v>
      </c>
      <c r="G4425" s="14">
        <v>-146000</v>
      </c>
    </row>
    <row r="4426" spans="1:7" ht="25.5" x14ac:dyDescent="0.25">
      <c r="A4426" s="1"/>
      <c r="B4426" s="10" t="s">
        <v>7856</v>
      </c>
      <c r="C4426" s="11" t="s">
        <v>7857</v>
      </c>
      <c r="D4426" s="11" t="s">
        <v>7859</v>
      </c>
      <c r="E4426" s="12" t="s">
        <v>7334</v>
      </c>
      <c r="F4426" s="13">
        <v>44323</v>
      </c>
      <c r="G4426" s="14">
        <v>-146000</v>
      </c>
    </row>
    <row r="4427" spans="1:7" ht="25.5" x14ac:dyDescent="0.25">
      <c r="A4427" s="1"/>
      <c r="B4427" s="10" t="s">
        <v>7856</v>
      </c>
      <c r="C4427" s="11" t="s">
        <v>7857</v>
      </c>
      <c r="D4427" s="11" t="s">
        <v>7159</v>
      </c>
      <c r="E4427" s="12" t="s">
        <v>7334</v>
      </c>
      <c r="F4427" s="13">
        <v>44323</v>
      </c>
      <c r="G4427" s="14">
        <v>-146000</v>
      </c>
    </row>
    <row r="4428" spans="1:7" ht="25.5" x14ac:dyDescent="0.25">
      <c r="A4428" s="1"/>
      <c r="B4428" s="10" t="s">
        <v>7856</v>
      </c>
      <c r="C4428" s="11" t="s">
        <v>7857</v>
      </c>
      <c r="D4428" s="11" t="s">
        <v>7860</v>
      </c>
      <c r="E4428" s="12" t="s">
        <v>7334</v>
      </c>
      <c r="F4428" s="13">
        <v>44323</v>
      </c>
      <c r="G4428" s="14">
        <v>-146000</v>
      </c>
    </row>
    <row r="4429" spans="1:7" x14ac:dyDescent="0.25">
      <c r="A4429" s="1"/>
      <c r="B4429" s="10" t="s">
        <v>7863</v>
      </c>
      <c r="C4429" s="11"/>
      <c r="D4429" s="11" t="s">
        <v>7864</v>
      </c>
      <c r="E4429" s="12" t="s">
        <v>19487</v>
      </c>
      <c r="F4429" s="13">
        <v>44326</v>
      </c>
      <c r="G4429" s="14">
        <v>1600000</v>
      </c>
    </row>
    <row r="4430" spans="1:7" ht="25.5" x14ac:dyDescent="0.25">
      <c r="A4430" s="1"/>
      <c r="B4430" s="10" t="s">
        <v>1218</v>
      </c>
      <c r="C4430" s="11" t="s">
        <v>1219</v>
      </c>
      <c r="D4430" s="11" t="s">
        <v>7861</v>
      </c>
      <c r="E4430" s="12" t="s">
        <v>7862</v>
      </c>
      <c r="F4430" s="13">
        <v>44326</v>
      </c>
      <c r="G4430" s="14">
        <v>-66825</v>
      </c>
    </row>
    <row r="4431" spans="1:7" ht="25.5" x14ac:dyDescent="0.25">
      <c r="A4431" s="1"/>
      <c r="B4431" s="10" t="s">
        <v>7805</v>
      </c>
      <c r="C4431" s="11" t="s">
        <v>7806</v>
      </c>
      <c r="D4431" s="11" t="s">
        <v>7865</v>
      </c>
      <c r="E4431" s="12" t="s">
        <v>7866</v>
      </c>
      <c r="F4431" s="13">
        <v>44346</v>
      </c>
      <c r="G4431" s="14">
        <v>-1381369.6</v>
      </c>
    </row>
    <row r="4432" spans="1:7" ht="25.5" x14ac:dyDescent="0.25">
      <c r="A4432" s="1"/>
      <c r="B4432" s="10" t="s">
        <v>1218</v>
      </c>
      <c r="C4432" s="11" t="s">
        <v>1219</v>
      </c>
      <c r="D4432" s="11" t="s">
        <v>7867</v>
      </c>
      <c r="E4432" s="12" t="s">
        <v>7868</v>
      </c>
      <c r="F4432" s="13">
        <v>44347</v>
      </c>
      <c r="G4432" s="14">
        <v>-314300</v>
      </c>
    </row>
    <row r="4433" spans="1:7" x14ac:dyDescent="0.25">
      <c r="A4433" s="1"/>
      <c r="B4433" s="10" t="s">
        <v>7809</v>
      </c>
      <c r="C4433" s="11" t="s">
        <v>7810</v>
      </c>
      <c r="D4433" s="11" t="s">
        <v>7811</v>
      </c>
      <c r="E4433" s="12" t="s">
        <v>6069</v>
      </c>
      <c r="F4433" s="13">
        <v>44351</v>
      </c>
      <c r="G4433" s="14">
        <v>-26886.99</v>
      </c>
    </row>
    <row r="4434" spans="1:7" ht="25.5" x14ac:dyDescent="0.25">
      <c r="A4434" s="1"/>
      <c r="B4434" s="15" t="s">
        <v>1823</v>
      </c>
      <c r="C4434" s="16" t="s">
        <v>1824</v>
      </c>
      <c r="D4434" s="16" t="s">
        <v>7869</v>
      </c>
      <c r="E4434" s="18" t="s">
        <v>7870</v>
      </c>
      <c r="F4434" s="17">
        <v>44352</v>
      </c>
      <c r="G4434" s="14">
        <v>-3696799.71</v>
      </c>
    </row>
    <row r="4435" spans="1:7" x14ac:dyDescent="0.25">
      <c r="A4435" s="1"/>
      <c r="B4435" s="15" t="s">
        <v>7871</v>
      </c>
      <c r="C4435" s="16"/>
      <c r="D4435" s="16" t="s">
        <v>7872</v>
      </c>
      <c r="E4435" s="18" t="s">
        <v>7873</v>
      </c>
      <c r="F4435" s="17">
        <v>44363</v>
      </c>
      <c r="G4435" s="14">
        <v>-635000</v>
      </c>
    </row>
    <row r="4436" spans="1:7" ht="25.5" x14ac:dyDescent="0.25">
      <c r="A4436" s="1"/>
      <c r="B4436" s="10" t="s">
        <v>7491</v>
      </c>
      <c r="C4436" s="11" t="s">
        <v>7492</v>
      </c>
      <c r="D4436" s="11" t="s">
        <v>7874</v>
      </c>
      <c r="E4436" s="12" t="s">
        <v>18002</v>
      </c>
      <c r="F4436" s="13">
        <v>44365</v>
      </c>
      <c r="G4436" s="14">
        <v>-54000</v>
      </c>
    </row>
    <row r="4437" spans="1:7" ht="25.5" x14ac:dyDescent="0.25">
      <c r="A4437" s="1"/>
      <c r="B4437" s="10" t="s">
        <v>1128</v>
      </c>
      <c r="C4437" s="11" t="s">
        <v>1129</v>
      </c>
      <c r="D4437" s="11" t="s">
        <v>7875</v>
      </c>
      <c r="E4437" s="12" t="s">
        <v>7877</v>
      </c>
      <c r="F4437" s="13">
        <v>44375</v>
      </c>
      <c r="G4437" s="14">
        <v>-14968.79</v>
      </c>
    </row>
    <row r="4438" spans="1:7" ht="25.5" x14ac:dyDescent="0.25">
      <c r="A4438" s="1"/>
      <c r="B4438" s="10" t="s">
        <v>1128</v>
      </c>
      <c r="C4438" s="11" t="s">
        <v>1129</v>
      </c>
      <c r="D4438" s="11" t="s">
        <v>7875</v>
      </c>
      <c r="E4438" s="12" t="s">
        <v>7876</v>
      </c>
      <c r="F4438" s="13">
        <v>44375</v>
      </c>
      <c r="G4438" s="14">
        <v>-12892.79</v>
      </c>
    </row>
    <row r="4439" spans="1:7" x14ac:dyDescent="0.25">
      <c r="A4439" s="1"/>
      <c r="B4439" s="10" t="s">
        <v>1823</v>
      </c>
      <c r="C4439" s="11" t="s">
        <v>1824</v>
      </c>
      <c r="D4439" s="11" t="s">
        <v>7878</v>
      </c>
      <c r="E4439" s="12" t="s">
        <v>7824</v>
      </c>
      <c r="F4439" s="13">
        <v>44382</v>
      </c>
      <c r="G4439" s="14">
        <v>-3894189.08</v>
      </c>
    </row>
    <row r="4440" spans="1:7" x14ac:dyDescent="0.25">
      <c r="A4440" s="1"/>
      <c r="B4440" s="10" t="s">
        <v>7879</v>
      </c>
      <c r="C4440" s="11" t="s">
        <v>7880</v>
      </c>
      <c r="D4440" s="11" t="s">
        <v>7881</v>
      </c>
      <c r="E4440" s="12" t="s">
        <v>19139</v>
      </c>
      <c r="F4440" s="13">
        <v>44384</v>
      </c>
      <c r="G4440" s="14">
        <v>-968957</v>
      </c>
    </row>
    <row r="4441" spans="1:7" x14ac:dyDescent="0.25">
      <c r="A4441" s="1"/>
      <c r="B4441" s="15" t="s">
        <v>7879</v>
      </c>
      <c r="C4441" s="16" t="s">
        <v>7880</v>
      </c>
      <c r="D4441" s="16" t="s">
        <v>7882</v>
      </c>
      <c r="E4441" s="18" t="s">
        <v>19140</v>
      </c>
      <c r="F4441" s="17">
        <v>44384</v>
      </c>
      <c r="G4441" s="14">
        <v>968957</v>
      </c>
    </row>
    <row r="4442" spans="1:7" x14ac:dyDescent="0.25">
      <c r="A4442" s="1"/>
      <c r="B4442" s="10" t="s">
        <v>7883</v>
      </c>
      <c r="C4442" s="11" t="s">
        <v>7884</v>
      </c>
      <c r="D4442" s="11" t="s">
        <v>7673</v>
      </c>
      <c r="E4442" s="12" t="s">
        <v>2279</v>
      </c>
      <c r="F4442" s="13">
        <v>44385</v>
      </c>
      <c r="G4442" s="14">
        <v>-614344.80000000005</v>
      </c>
    </row>
    <row r="4443" spans="1:7" x14ac:dyDescent="0.25">
      <c r="A4443" s="1"/>
      <c r="B4443" s="15" t="s">
        <v>7883</v>
      </c>
      <c r="C4443" s="16" t="s">
        <v>7884</v>
      </c>
      <c r="D4443" s="16" t="s">
        <v>7885</v>
      </c>
      <c r="E4443" s="18" t="s">
        <v>20265</v>
      </c>
      <c r="F4443" s="17">
        <v>44385</v>
      </c>
      <c r="G4443" s="14">
        <v>614344.80000000005</v>
      </c>
    </row>
    <row r="4444" spans="1:7" ht="25.5" x14ac:dyDescent="0.25">
      <c r="A4444" s="1"/>
      <c r="B4444" s="10" t="s">
        <v>7886</v>
      </c>
      <c r="C4444" s="11" t="s">
        <v>7887</v>
      </c>
      <c r="D4444" s="11" t="s">
        <v>7888</v>
      </c>
      <c r="E4444" s="12" t="s">
        <v>9133</v>
      </c>
      <c r="F4444" s="13">
        <v>44386</v>
      </c>
      <c r="G4444" s="14">
        <v>-962983.84</v>
      </c>
    </row>
    <row r="4445" spans="1:7" x14ac:dyDescent="0.25">
      <c r="A4445" s="1"/>
      <c r="B4445" s="10" t="s">
        <v>7890</v>
      </c>
      <c r="C4445" s="11" t="s">
        <v>7891</v>
      </c>
      <c r="D4445" s="11" t="s">
        <v>7892</v>
      </c>
      <c r="E4445" s="12" t="s">
        <v>17313</v>
      </c>
      <c r="F4445" s="13">
        <v>44389</v>
      </c>
      <c r="G4445" s="14">
        <v>-952401.6</v>
      </c>
    </row>
    <row r="4446" spans="1:7" ht="25.5" x14ac:dyDescent="0.25">
      <c r="A4446" s="1"/>
      <c r="B4446" s="15" t="s">
        <v>7902</v>
      </c>
      <c r="C4446" s="16"/>
      <c r="D4446" s="16" t="s">
        <v>7903</v>
      </c>
      <c r="E4446" s="18" t="s">
        <v>17115</v>
      </c>
      <c r="F4446" s="17">
        <v>44390</v>
      </c>
      <c r="G4446" s="14">
        <v>978857.2</v>
      </c>
    </row>
    <row r="4447" spans="1:7" x14ac:dyDescent="0.25">
      <c r="A4447" s="1"/>
      <c r="B4447" s="10" t="s">
        <v>7896</v>
      </c>
      <c r="C4447" s="11" t="s">
        <v>7897</v>
      </c>
      <c r="D4447" s="11" t="s">
        <v>7898</v>
      </c>
      <c r="E4447" s="12" t="s">
        <v>17313</v>
      </c>
      <c r="F4447" s="13">
        <v>44390</v>
      </c>
      <c r="G4447" s="14">
        <v>-967216.74</v>
      </c>
    </row>
    <row r="4448" spans="1:7" x14ac:dyDescent="0.25">
      <c r="A4448" s="1"/>
      <c r="B4448" s="10" t="s">
        <v>7899</v>
      </c>
      <c r="C4448" s="11" t="s">
        <v>7900</v>
      </c>
      <c r="D4448" s="11" t="s">
        <v>7901</v>
      </c>
      <c r="E4448" s="12" t="s">
        <v>17313</v>
      </c>
      <c r="F4448" s="13">
        <v>44390</v>
      </c>
      <c r="G4448" s="14">
        <v>-955800</v>
      </c>
    </row>
    <row r="4449" spans="1:7" x14ac:dyDescent="0.25">
      <c r="A4449" s="1"/>
      <c r="B4449" s="15" t="s">
        <v>7893</v>
      </c>
      <c r="C4449" s="16" t="s">
        <v>7894</v>
      </c>
      <c r="D4449" s="16" t="s">
        <v>7895</v>
      </c>
      <c r="E4449" s="18" t="s">
        <v>17115</v>
      </c>
      <c r="F4449" s="17">
        <v>44390</v>
      </c>
      <c r="G4449" s="14">
        <v>1079044.56</v>
      </c>
    </row>
    <row r="4450" spans="1:7" x14ac:dyDescent="0.25">
      <c r="A4450" s="1"/>
      <c r="B4450" s="10" t="s">
        <v>1823</v>
      </c>
      <c r="C4450" s="11" t="s">
        <v>1824</v>
      </c>
      <c r="D4450" s="11" t="s">
        <v>7904</v>
      </c>
      <c r="E4450" s="12" t="s">
        <v>7824</v>
      </c>
      <c r="F4450" s="13">
        <v>44391</v>
      </c>
      <c r="G4450" s="14">
        <v>-2132893.65</v>
      </c>
    </row>
    <row r="4451" spans="1:7" ht="25.5" x14ac:dyDescent="0.25">
      <c r="A4451" s="1"/>
      <c r="B4451" s="10" t="s">
        <v>1218</v>
      </c>
      <c r="C4451" s="11" t="s">
        <v>1219</v>
      </c>
      <c r="D4451" s="11" t="s">
        <v>7907</v>
      </c>
      <c r="E4451" s="12" t="s">
        <v>7906</v>
      </c>
      <c r="F4451" s="13">
        <v>44392</v>
      </c>
      <c r="G4451" s="14">
        <v>-11700</v>
      </c>
    </row>
    <row r="4452" spans="1:7" ht="25.5" x14ac:dyDescent="0.25">
      <c r="A4452" s="1"/>
      <c r="B4452" s="15" t="s">
        <v>1218</v>
      </c>
      <c r="C4452" s="16" t="s">
        <v>1219</v>
      </c>
      <c r="D4452" s="16" t="s">
        <v>7905</v>
      </c>
      <c r="E4452" s="18" t="s">
        <v>7906</v>
      </c>
      <c r="F4452" s="17">
        <v>44392</v>
      </c>
      <c r="G4452" s="14">
        <v>-6860</v>
      </c>
    </row>
    <row r="4453" spans="1:7" x14ac:dyDescent="0.25">
      <c r="A4453" s="1"/>
      <c r="B4453" s="10" t="s">
        <v>6568</v>
      </c>
      <c r="C4453" s="11" t="s">
        <v>6569</v>
      </c>
      <c r="D4453" s="11" t="s">
        <v>7910</v>
      </c>
      <c r="E4453" s="12" t="s">
        <v>7909</v>
      </c>
      <c r="F4453" s="13">
        <v>44393</v>
      </c>
      <c r="G4453" s="14">
        <v>-3499.45</v>
      </c>
    </row>
    <row r="4454" spans="1:7" x14ac:dyDescent="0.25">
      <c r="A4454" s="1"/>
      <c r="B4454" s="10" t="s">
        <v>6568</v>
      </c>
      <c r="C4454" s="11" t="s">
        <v>6569</v>
      </c>
      <c r="D4454" s="11" t="s">
        <v>7908</v>
      </c>
      <c r="E4454" s="12" t="s">
        <v>7909</v>
      </c>
      <c r="F4454" s="13">
        <v>44393</v>
      </c>
      <c r="G4454" s="14">
        <v>-688.27</v>
      </c>
    </row>
    <row r="4455" spans="1:7" x14ac:dyDescent="0.25">
      <c r="A4455" s="1"/>
      <c r="B4455" s="10" t="s">
        <v>7911</v>
      </c>
      <c r="C4455" s="11" t="s">
        <v>7912</v>
      </c>
      <c r="D4455" s="11" t="s">
        <v>7913</v>
      </c>
      <c r="E4455" s="12" t="s">
        <v>8956</v>
      </c>
      <c r="F4455" s="13">
        <v>44397</v>
      </c>
      <c r="G4455" s="14">
        <v>-959280.06</v>
      </c>
    </row>
    <row r="4456" spans="1:7" ht="25.5" x14ac:dyDescent="0.25">
      <c r="A4456" s="1"/>
      <c r="B4456" s="10" t="s">
        <v>7914</v>
      </c>
      <c r="C4456" s="11" t="s">
        <v>7915</v>
      </c>
      <c r="D4456" s="11" t="s">
        <v>7917</v>
      </c>
      <c r="E4456" s="12" t="s">
        <v>7918</v>
      </c>
      <c r="F4456" s="13">
        <v>44404</v>
      </c>
      <c r="G4456" s="14">
        <v>-786600</v>
      </c>
    </row>
    <row r="4457" spans="1:7" ht="25.5" x14ac:dyDescent="0.25">
      <c r="A4457" s="1"/>
      <c r="B4457" s="10" t="s">
        <v>7914</v>
      </c>
      <c r="C4457" s="11" t="s">
        <v>7915</v>
      </c>
      <c r="D4457" s="11" t="s">
        <v>7768</v>
      </c>
      <c r="E4457" s="12" t="s">
        <v>7916</v>
      </c>
      <c r="F4457" s="13">
        <v>44404</v>
      </c>
      <c r="G4457" s="14">
        <v>-655500</v>
      </c>
    </row>
    <row r="4458" spans="1:7" ht="25.5" x14ac:dyDescent="0.25">
      <c r="A4458" s="1"/>
      <c r="B4458" s="10" t="s">
        <v>7919</v>
      </c>
      <c r="C4458" s="11" t="s">
        <v>7920</v>
      </c>
      <c r="D4458" s="11" t="s">
        <v>7921</v>
      </c>
      <c r="E4458" s="12" t="s">
        <v>7922</v>
      </c>
      <c r="F4458" s="13">
        <v>44406</v>
      </c>
      <c r="G4458" s="14">
        <v>-234000</v>
      </c>
    </row>
    <row r="4459" spans="1:7" ht="25.5" x14ac:dyDescent="0.25">
      <c r="A4459" s="1"/>
      <c r="B4459" s="15" t="s">
        <v>7919</v>
      </c>
      <c r="C4459" s="16" t="s">
        <v>7920</v>
      </c>
      <c r="D4459" s="16" t="s">
        <v>7184</v>
      </c>
      <c r="E4459" s="18" t="s">
        <v>7923</v>
      </c>
      <c r="F4459" s="17">
        <v>44406</v>
      </c>
      <c r="G4459" s="14">
        <v>-234000</v>
      </c>
    </row>
    <row r="4460" spans="1:7" ht="25.5" x14ac:dyDescent="0.25">
      <c r="A4460" s="1"/>
      <c r="B4460" s="10" t="s">
        <v>7919</v>
      </c>
      <c r="C4460" s="11" t="s">
        <v>7920</v>
      </c>
      <c r="D4460" s="11" t="s">
        <v>7926</v>
      </c>
      <c r="E4460" s="12" t="s">
        <v>7927</v>
      </c>
      <c r="F4460" s="13">
        <v>44406</v>
      </c>
      <c r="G4460" s="14">
        <v>-234000</v>
      </c>
    </row>
    <row r="4461" spans="1:7" ht="25.5" x14ac:dyDescent="0.25">
      <c r="A4461" s="1"/>
      <c r="B4461" s="10" t="s">
        <v>7919</v>
      </c>
      <c r="C4461" s="11" t="s">
        <v>7920</v>
      </c>
      <c r="D4461" s="11" t="s">
        <v>7928</v>
      </c>
      <c r="E4461" s="12" t="s">
        <v>7929</v>
      </c>
      <c r="F4461" s="13">
        <v>44406</v>
      </c>
      <c r="G4461" s="14">
        <v>-234000</v>
      </c>
    </row>
    <row r="4462" spans="1:7" ht="25.5" x14ac:dyDescent="0.25">
      <c r="A4462" s="1"/>
      <c r="B4462" s="10" t="s">
        <v>7919</v>
      </c>
      <c r="C4462" s="11" t="s">
        <v>7920</v>
      </c>
      <c r="D4462" s="11" t="s">
        <v>7773</v>
      </c>
      <c r="E4462" s="12" t="s">
        <v>7930</v>
      </c>
      <c r="F4462" s="13">
        <v>44406</v>
      </c>
      <c r="G4462" s="14">
        <v>-234000</v>
      </c>
    </row>
    <row r="4463" spans="1:7" ht="25.5" x14ac:dyDescent="0.25">
      <c r="A4463" s="1"/>
      <c r="B4463" s="15" t="s">
        <v>7919</v>
      </c>
      <c r="C4463" s="16" t="s">
        <v>7920</v>
      </c>
      <c r="D4463" s="16" t="s">
        <v>7924</v>
      </c>
      <c r="E4463" s="18" t="s">
        <v>7925</v>
      </c>
      <c r="F4463" s="17">
        <v>44406</v>
      </c>
      <c r="G4463" s="14">
        <v>-136500</v>
      </c>
    </row>
    <row r="4464" spans="1:7" ht="25.5" x14ac:dyDescent="0.25">
      <c r="A4464" s="1"/>
      <c r="B4464" s="15" t="s">
        <v>7919</v>
      </c>
      <c r="C4464" s="16" t="s">
        <v>7920</v>
      </c>
      <c r="D4464" s="16" t="s">
        <v>7931</v>
      </c>
      <c r="E4464" s="18" t="s">
        <v>7932</v>
      </c>
      <c r="F4464" s="17">
        <v>44406</v>
      </c>
      <c r="G4464" s="14">
        <v>-136500</v>
      </c>
    </row>
    <row r="4465" spans="1:7" x14ac:dyDescent="0.25">
      <c r="A4465" s="1"/>
      <c r="B4465" s="10" t="s">
        <v>7560</v>
      </c>
      <c r="C4465" s="11" t="s">
        <v>7561</v>
      </c>
      <c r="D4465" s="11" t="s">
        <v>7933</v>
      </c>
      <c r="E4465" s="12" t="s">
        <v>20257</v>
      </c>
      <c r="F4465" s="13">
        <v>44410</v>
      </c>
      <c r="G4465" s="14">
        <v>-11449.54</v>
      </c>
    </row>
    <row r="4466" spans="1:7" x14ac:dyDescent="0.25">
      <c r="A4466" s="1"/>
      <c r="B4466" s="10" t="s">
        <v>7560</v>
      </c>
      <c r="C4466" s="11" t="s">
        <v>7561</v>
      </c>
      <c r="D4466" s="11" t="s">
        <v>7934</v>
      </c>
      <c r="E4466" s="12" t="s">
        <v>16504</v>
      </c>
      <c r="F4466" s="13">
        <v>44410</v>
      </c>
      <c r="G4466" s="14">
        <v>11449.54</v>
      </c>
    </row>
    <row r="4467" spans="1:7" x14ac:dyDescent="0.25">
      <c r="A4467" s="1"/>
      <c r="B4467" s="10" t="s">
        <v>7938</v>
      </c>
      <c r="C4467" s="11"/>
      <c r="D4467" s="11" t="s">
        <v>7939</v>
      </c>
      <c r="E4467" s="12" t="s">
        <v>19843</v>
      </c>
      <c r="F4467" s="13">
        <v>44414</v>
      </c>
      <c r="G4467" s="14">
        <v>-1557600</v>
      </c>
    </row>
    <row r="4468" spans="1:7" x14ac:dyDescent="0.25">
      <c r="A4468" s="1"/>
      <c r="B4468" s="10" t="s">
        <v>7935</v>
      </c>
      <c r="C4468" s="11"/>
      <c r="D4468" s="11" t="s">
        <v>7936</v>
      </c>
      <c r="E4468" s="12" t="s">
        <v>19827</v>
      </c>
      <c r="F4468" s="13">
        <v>44414</v>
      </c>
      <c r="G4468" s="14">
        <v>-540000</v>
      </c>
    </row>
    <row r="4469" spans="1:7" x14ac:dyDescent="0.25">
      <c r="A4469" s="1"/>
      <c r="B4469" s="10" t="s">
        <v>7935</v>
      </c>
      <c r="C4469" s="11"/>
      <c r="D4469" s="11" t="s">
        <v>7937</v>
      </c>
      <c r="E4469" s="12" t="s">
        <v>19828</v>
      </c>
      <c r="F4469" s="13">
        <v>44414</v>
      </c>
      <c r="G4469" s="14">
        <v>540000</v>
      </c>
    </row>
    <row r="4470" spans="1:7" ht="25.5" x14ac:dyDescent="0.25">
      <c r="A4470" s="1"/>
      <c r="B4470" s="10" t="s">
        <v>1218</v>
      </c>
      <c r="C4470" s="11" t="s">
        <v>1219</v>
      </c>
      <c r="D4470" s="11" t="s">
        <v>7940</v>
      </c>
      <c r="E4470" s="12" t="s">
        <v>7941</v>
      </c>
      <c r="F4470" s="13">
        <v>44425</v>
      </c>
      <c r="G4470" s="14">
        <v>-14000</v>
      </c>
    </row>
    <row r="4471" spans="1:7" ht="25.5" x14ac:dyDescent="0.25">
      <c r="A4471" s="1"/>
      <c r="B4471" s="15" t="s">
        <v>1218</v>
      </c>
      <c r="C4471" s="16" t="s">
        <v>1219</v>
      </c>
      <c r="D4471" s="16" t="s">
        <v>7942</v>
      </c>
      <c r="E4471" s="18" t="s">
        <v>7943</v>
      </c>
      <c r="F4471" s="17">
        <v>44432</v>
      </c>
      <c r="G4471" s="14">
        <v>-6124341.2400000002</v>
      </c>
    </row>
    <row r="4472" spans="1:7" x14ac:dyDescent="0.25">
      <c r="A4472" s="1"/>
      <c r="B4472" s="10" t="s">
        <v>7944</v>
      </c>
      <c r="C4472" s="11" t="s">
        <v>7945</v>
      </c>
      <c r="D4472" s="11" t="s">
        <v>7946</v>
      </c>
      <c r="E4472" s="12" t="s">
        <v>20079</v>
      </c>
      <c r="F4472" s="13">
        <v>44432</v>
      </c>
      <c r="G4472" s="14">
        <v>-991200</v>
      </c>
    </row>
    <row r="4473" spans="1:7" ht="25.5" x14ac:dyDescent="0.25">
      <c r="A4473" s="1"/>
      <c r="B4473" s="10" t="s">
        <v>7944</v>
      </c>
      <c r="C4473" s="11" t="s">
        <v>7945</v>
      </c>
      <c r="D4473" s="11" t="s">
        <v>7947</v>
      </c>
      <c r="E4473" s="12" t="s">
        <v>20080</v>
      </c>
      <c r="F4473" s="13">
        <v>44432</v>
      </c>
      <c r="G4473" s="14">
        <v>991200</v>
      </c>
    </row>
    <row r="4474" spans="1:7" x14ac:dyDescent="0.25">
      <c r="A4474" s="1"/>
      <c r="B4474" s="10" t="s">
        <v>7948</v>
      </c>
      <c r="C4474" s="11" t="s">
        <v>7949</v>
      </c>
      <c r="D4474" s="11" t="s">
        <v>7950</v>
      </c>
      <c r="E4474" s="12" t="s">
        <v>20142</v>
      </c>
      <c r="F4474" s="13">
        <v>44440</v>
      </c>
      <c r="G4474" s="14">
        <v>-58417874.590000004</v>
      </c>
    </row>
    <row r="4475" spans="1:7" x14ac:dyDescent="0.25">
      <c r="A4475" s="1"/>
      <c r="B4475" s="10" t="s">
        <v>7948</v>
      </c>
      <c r="C4475" s="11" t="s">
        <v>7949</v>
      </c>
      <c r="D4475" s="11" t="s">
        <v>7951</v>
      </c>
      <c r="E4475" s="12" t="s">
        <v>20143</v>
      </c>
      <c r="F4475" s="13">
        <v>44440</v>
      </c>
      <c r="G4475" s="14">
        <v>-58417873.509999998</v>
      </c>
    </row>
    <row r="4476" spans="1:7" ht="25.5" x14ac:dyDescent="0.25">
      <c r="A4476" s="1"/>
      <c r="B4476" s="10" t="s">
        <v>7952</v>
      </c>
      <c r="C4476" s="11" t="s">
        <v>7953</v>
      </c>
      <c r="D4476" s="11" t="s">
        <v>7954</v>
      </c>
      <c r="E4476" s="12" t="s">
        <v>18840</v>
      </c>
      <c r="F4476" s="13">
        <v>44441</v>
      </c>
      <c r="G4476" s="14">
        <v>-2104327230.8299999</v>
      </c>
    </row>
    <row r="4477" spans="1:7" ht="25.5" x14ac:dyDescent="0.25">
      <c r="A4477" s="1"/>
      <c r="B4477" s="10" t="s">
        <v>7955</v>
      </c>
      <c r="C4477" s="11" t="s">
        <v>7956</v>
      </c>
      <c r="D4477" s="11" t="s">
        <v>7957</v>
      </c>
      <c r="E4477" s="12" t="s">
        <v>18235</v>
      </c>
      <c r="F4477" s="13">
        <v>44442</v>
      </c>
      <c r="G4477" s="14">
        <v>-10000000.01</v>
      </c>
    </row>
    <row r="4478" spans="1:7" ht="38.25" x14ac:dyDescent="0.25">
      <c r="A4478" s="1"/>
      <c r="B4478" s="10" t="s">
        <v>6919</v>
      </c>
      <c r="C4478" s="11" t="s">
        <v>6920</v>
      </c>
      <c r="D4478" s="11" t="s">
        <v>7958</v>
      </c>
      <c r="E4478" s="12" t="s">
        <v>7959</v>
      </c>
      <c r="F4478" s="13">
        <v>44447</v>
      </c>
      <c r="G4478" s="14">
        <v>-662968</v>
      </c>
    </row>
    <row r="4479" spans="1:7" ht="51" x14ac:dyDescent="0.25">
      <c r="A4479" s="1"/>
      <c r="B4479" s="10" t="s">
        <v>6919</v>
      </c>
      <c r="C4479" s="11" t="s">
        <v>6920</v>
      </c>
      <c r="D4479" s="11"/>
      <c r="E4479" s="12" t="s">
        <v>7960</v>
      </c>
      <c r="F4479" s="13">
        <v>44459</v>
      </c>
      <c r="G4479" s="14">
        <v>662968</v>
      </c>
    </row>
    <row r="4480" spans="1:7" ht="25.5" x14ac:dyDescent="0.25">
      <c r="A4480" s="1"/>
      <c r="B4480" s="10" t="s">
        <v>1218</v>
      </c>
      <c r="C4480" s="11" t="s">
        <v>1219</v>
      </c>
      <c r="D4480" s="11" t="s">
        <v>7961</v>
      </c>
      <c r="E4480" s="12" t="s">
        <v>7962</v>
      </c>
      <c r="F4480" s="13">
        <v>44461</v>
      </c>
      <c r="G4480" s="14">
        <v>-265280</v>
      </c>
    </row>
    <row r="4481" spans="1:7" x14ac:dyDescent="0.25">
      <c r="A4481" s="1"/>
      <c r="B4481" s="10" t="s">
        <v>7963</v>
      </c>
      <c r="C4481" s="11"/>
      <c r="D4481" s="11" t="s">
        <v>7964</v>
      </c>
      <c r="E4481" s="12" t="s">
        <v>19759</v>
      </c>
      <c r="F4481" s="13">
        <v>44462</v>
      </c>
      <c r="G4481" s="14">
        <v>-888480.33</v>
      </c>
    </row>
    <row r="4482" spans="1:7" ht="25.5" x14ac:dyDescent="0.25">
      <c r="A4482" s="1"/>
      <c r="B4482" s="10" t="s">
        <v>7919</v>
      </c>
      <c r="C4482" s="11" t="s">
        <v>7920</v>
      </c>
      <c r="D4482" s="11" t="s">
        <v>7872</v>
      </c>
      <c r="E4482" s="12" t="s">
        <v>7965</v>
      </c>
      <c r="F4482" s="13">
        <v>44466</v>
      </c>
      <c r="G4482" s="14">
        <v>-78000</v>
      </c>
    </row>
    <row r="4483" spans="1:7" ht="25.5" x14ac:dyDescent="0.25">
      <c r="A4483" s="1"/>
      <c r="B4483" s="10" t="s">
        <v>7919</v>
      </c>
      <c r="C4483" s="11" t="s">
        <v>7920</v>
      </c>
      <c r="D4483" s="11" t="s">
        <v>7966</v>
      </c>
      <c r="E4483" s="12" t="s">
        <v>7967</v>
      </c>
      <c r="F4483" s="13">
        <v>44466</v>
      </c>
      <c r="G4483" s="14">
        <v>-19500</v>
      </c>
    </row>
    <row r="4484" spans="1:7" x14ac:dyDescent="0.25">
      <c r="A4484" s="1"/>
      <c r="B4484" s="15" t="s">
        <v>7968</v>
      </c>
      <c r="C4484" s="16"/>
      <c r="D4484" s="16" t="s">
        <v>7966</v>
      </c>
      <c r="E4484" s="18" t="s">
        <v>7969</v>
      </c>
      <c r="F4484" s="17">
        <v>44468</v>
      </c>
      <c r="G4484" s="14">
        <v>-121540</v>
      </c>
    </row>
    <row r="4485" spans="1:7" x14ac:dyDescent="0.25">
      <c r="A4485" s="1"/>
      <c r="B4485" s="15" t="s">
        <v>7986</v>
      </c>
      <c r="C4485" s="16"/>
      <c r="D4485" s="16" t="s">
        <v>7987</v>
      </c>
      <c r="E4485" s="12" t="s">
        <v>19415</v>
      </c>
      <c r="F4485" s="17">
        <v>44469</v>
      </c>
      <c r="G4485" s="14">
        <v>-14768628</v>
      </c>
    </row>
    <row r="4486" spans="1:7" x14ac:dyDescent="0.25">
      <c r="A4486" s="1"/>
      <c r="B4486" s="15" t="s">
        <v>8013</v>
      </c>
      <c r="C4486" s="16"/>
      <c r="D4486" s="16" t="s">
        <v>8014</v>
      </c>
      <c r="E4486" s="18" t="s">
        <v>19415</v>
      </c>
      <c r="F4486" s="17">
        <v>44469</v>
      </c>
      <c r="G4486" s="14">
        <v>-13835250</v>
      </c>
    </row>
    <row r="4487" spans="1:7" x14ac:dyDescent="0.25">
      <c r="A4487" s="1"/>
      <c r="B4487" s="15" t="s">
        <v>8022</v>
      </c>
      <c r="C4487" s="16"/>
      <c r="D4487" s="16" t="s">
        <v>8023</v>
      </c>
      <c r="E4487" s="18" t="s">
        <v>19677</v>
      </c>
      <c r="F4487" s="17">
        <v>44469</v>
      </c>
      <c r="G4487" s="14">
        <v>-6753450</v>
      </c>
    </row>
    <row r="4488" spans="1:7" x14ac:dyDescent="0.25">
      <c r="A4488" s="1"/>
      <c r="B4488" s="15" t="s">
        <v>7970</v>
      </c>
      <c r="C4488" s="16"/>
      <c r="D4488" s="16" t="s">
        <v>7971</v>
      </c>
      <c r="E4488" s="18" t="s">
        <v>19373</v>
      </c>
      <c r="F4488" s="17">
        <v>44469</v>
      </c>
      <c r="G4488" s="14">
        <v>-5173500</v>
      </c>
    </row>
    <row r="4489" spans="1:7" x14ac:dyDescent="0.25">
      <c r="A4489" s="1"/>
      <c r="B4489" s="15" t="s">
        <v>7984</v>
      </c>
      <c r="C4489" s="16"/>
      <c r="D4489" s="16" t="s">
        <v>7985</v>
      </c>
      <c r="E4489" s="18" t="s">
        <v>19373</v>
      </c>
      <c r="F4489" s="17">
        <v>44469</v>
      </c>
      <c r="G4489" s="14">
        <v>-4689420</v>
      </c>
    </row>
    <row r="4490" spans="1:7" x14ac:dyDescent="0.25">
      <c r="A4490" s="1"/>
      <c r="B4490" s="15" t="s">
        <v>7972</v>
      </c>
      <c r="C4490" s="16"/>
      <c r="D4490" s="16" t="s">
        <v>7973</v>
      </c>
      <c r="E4490" s="18" t="s">
        <v>19324</v>
      </c>
      <c r="F4490" s="17">
        <v>44469</v>
      </c>
      <c r="G4490" s="14">
        <v>-4686678</v>
      </c>
    </row>
    <row r="4491" spans="1:7" ht="25.5" x14ac:dyDescent="0.25">
      <c r="A4491" s="1"/>
      <c r="B4491" s="15" t="s">
        <v>8048</v>
      </c>
      <c r="C4491" s="16"/>
      <c r="D4491" s="16" t="s">
        <v>8049</v>
      </c>
      <c r="E4491" s="18" t="s">
        <v>19373</v>
      </c>
      <c r="F4491" s="17">
        <v>44469</v>
      </c>
      <c r="G4491" s="14">
        <v>-4638270</v>
      </c>
    </row>
    <row r="4492" spans="1:7" x14ac:dyDescent="0.25">
      <c r="A4492" s="1"/>
      <c r="B4492" s="15" t="s">
        <v>7976</v>
      </c>
      <c r="C4492" s="16"/>
      <c r="D4492" s="16" t="s">
        <v>7977</v>
      </c>
      <c r="E4492" s="18" t="s">
        <v>19339</v>
      </c>
      <c r="F4492" s="17">
        <v>44469</v>
      </c>
      <c r="G4492" s="14">
        <v>-4403000</v>
      </c>
    </row>
    <row r="4493" spans="1:7" x14ac:dyDescent="0.25">
      <c r="A4493" s="1"/>
      <c r="B4493" s="10" t="s">
        <v>3838</v>
      </c>
      <c r="C4493" s="11"/>
      <c r="D4493" s="11" t="s">
        <v>8015</v>
      </c>
      <c r="E4493" s="12" t="s">
        <v>19339</v>
      </c>
      <c r="F4493" s="13">
        <v>44469</v>
      </c>
      <c r="G4493" s="14">
        <v>-4265163</v>
      </c>
    </row>
    <row r="4494" spans="1:7" x14ac:dyDescent="0.25">
      <c r="A4494" s="1"/>
      <c r="B4494" s="10" t="s">
        <v>8003</v>
      </c>
      <c r="C4494" s="11"/>
      <c r="D4494" s="11" t="s">
        <v>8004</v>
      </c>
      <c r="E4494" s="12" t="s">
        <v>19415</v>
      </c>
      <c r="F4494" s="13">
        <v>44469</v>
      </c>
      <c r="G4494" s="14">
        <v>-3943710</v>
      </c>
    </row>
    <row r="4495" spans="1:7" x14ac:dyDescent="0.25">
      <c r="A4495" s="1"/>
      <c r="B4495" s="10" t="s">
        <v>8018</v>
      </c>
      <c r="C4495" s="11"/>
      <c r="D4495" s="11" t="s">
        <v>8019</v>
      </c>
      <c r="E4495" s="12" t="s">
        <v>19370</v>
      </c>
      <c r="F4495" s="13">
        <v>44469</v>
      </c>
      <c r="G4495" s="14">
        <v>-3936000</v>
      </c>
    </row>
    <row r="4496" spans="1:7" x14ac:dyDescent="0.25">
      <c r="A4496" s="1"/>
      <c r="B4496" s="10" t="s">
        <v>8001</v>
      </c>
      <c r="C4496" s="11"/>
      <c r="D4496" s="11" t="s">
        <v>8002</v>
      </c>
      <c r="E4496" s="12" t="s">
        <v>19677</v>
      </c>
      <c r="F4496" s="13">
        <v>44469</v>
      </c>
      <c r="G4496" s="14">
        <v>-3931968</v>
      </c>
    </row>
    <row r="4497" spans="1:7" ht="25.5" x14ac:dyDescent="0.25">
      <c r="A4497" s="1"/>
      <c r="B4497" s="10" t="s">
        <v>7988</v>
      </c>
      <c r="C4497" s="11"/>
      <c r="D4497" s="11" t="s">
        <v>7989</v>
      </c>
      <c r="E4497" s="12" t="s">
        <v>19599</v>
      </c>
      <c r="F4497" s="13">
        <v>44469</v>
      </c>
      <c r="G4497" s="14">
        <v>-3142862.5</v>
      </c>
    </row>
    <row r="4498" spans="1:7" x14ac:dyDescent="0.25">
      <c r="A4498" s="1"/>
      <c r="B4498" s="10" t="s">
        <v>8032</v>
      </c>
      <c r="C4498" s="11"/>
      <c r="D4498" s="11" t="s">
        <v>8033</v>
      </c>
      <c r="E4498" s="12" t="s">
        <v>19415</v>
      </c>
      <c r="F4498" s="13">
        <v>44469</v>
      </c>
      <c r="G4498" s="14">
        <v>-3054322.5</v>
      </c>
    </row>
    <row r="4499" spans="1:7" x14ac:dyDescent="0.25">
      <c r="A4499" s="1"/>
      <c r="B4499" s="10" t="s">
        <v>7999</v>
      </c>
      <c r="C4499" s="11"/>
      <c r="D4499" s="19" t="s">
        <v>8000</v>
      </c>
      <c r="E4499" s="20" t="s">
        <v>19415</v>
      </c>
      <c r="F4499" s="13">
        <v>44469</v>
      </c>
      <c r="G4499" s="14">
        <v>-2975000</v>
      </c>
    </row>
    <row r="4500" spans="1:7" x14ac:dyDescent="0.25">
      <c r="A4500" s="1"/>
      <c r="B4500" s="10" t="s">
        <v>8009</v>
      </c>
      <c r="C4500" s="11"/>
      <c r="D4500" s="11" t="s">
        <v>8010</v>
      </c>
      <c r="E4500" s="12" t="s">
        <v>19339</v>
      </c>
      <c r="F4500" s="13">
        <v>44469</v>
      </c>
      <c r="G4500" s="14">
        <v>-2760000</v>
      </c>
    </row>
    <row r="4501" spans="1:7" x14ac:dyDescent="0.25">
      <c r="A4501" s="1"/>
      <c r="B4501" s="10" t="s">
        <v>8036</v>
      </c>
      <c r="C4501" s="11"/>
      <c r="D4501" s="11" t="s">
        <v>8037</v>
      </c>
      <c r="E4501" s="12" t="s">
        <v>19373</v>
      </c>
      <c r="F4501" s="13">
        <v>44469</v>
      </c>
      <c r="G4501" s="14">
        <v>-2549505</v>
      </c>
    </row>
    <row r="4502" spans="1:7" x14ac:dyDescent="0.25">
      <c r="A4502" s="1"/>
      <c r="B4502" s="10" t="s">
        <v>8011</v>
      </c>
      <c r="C4502" s="11"/>
      <c r="D4502" s="11" t="s">
        <v>8012</v>
      </c>
      <c r="E4502" s="12" t="s">
        <v>19339</v>
      </c>
      <c r="F4502" s="13">
        <v>44469</v>
      </c>
      <c r="G4502" s="14">
        <v>-2512500</v>
      </c>
    </row>
    <row r="4503" spans="1:7" x14ac:dyDescent="0.25">
      <c r="A4503" s="1"/>
      <c r="B4503" s="10" t="s">
        <v>7974</v>
      </c>
      <c r="C4503" s="11"/>
      <c r="D4503" s="11" t="s">
        <v>7975</v>
      </c>
      <c r="E4503" s="12" t="s">
        <v>19379</v>
      </c>
      <c r="F4503" s="13">
        <v>44469</v>
      </c>
      <c r="G4503" s="14">
        <v>-1980000</v>
      </c>
    </row>
    <row r="4504" spans="1:7" x14ac:dyDescent="0.25">
      <c r="A4504" s="1"/>
      <c r="B4504" s="15" t="s">
        <v>8020</v>
      </c>
      <c r="C4504" s="16"/>
      <c r="D4504" s="16" t="s">
        <v>8021</v>
      </c>
      <c r="E4504" s="18" t="s">
        <v>19666</v>
      </c>
      <c r="F4504" s="17">
        <v>44469</v>
      </c>
      <c r="G4504" s="14">
        <v>-1797840</v>
      </c>
    </row>
    <row r="4505" spans="1:7" x14ac:dyDescent="0.25">
      <c r="A4505" s="1"/>
      <c r="B4505" s="10" t="s">
        <v>7978</v>
      </c>
      <c r="C4505" s="11"/>
      <c r="D4505" s="11" t="s">
        <v>7979</v>
      </c>
      <c r="E4505" s="12" t="s">
        <v>19415</v>
      </c>
      <c r="F4505" s="13">
        <v>44469</v>
      </c>
      <c r="G4505" s="14">
        <v>-1620000</v>
      </c>
    </row>
    <row r="4506" spans="1:7" x14ac:dyDescent="0.25">
      <c r="A4506" s="1"/>
      <c r="B4506" s="10" t="s">
        <v>8034</v>
      </c>
      <c r="C4506" s="11"/>
      <c r="D4506" s="11" t="s">
        <v>8035</v>
      </c>
      <c r="E4506" s="12" t="s">
        <v>19415</v>
      </c>
      <c r="F4506" s="13">
        <v>44469</v>
      </c>
      <c r="G4506" s="14">
        <v>-1576470</v>
      </c>
    </row>
    <row r="4507" spans="1:7" x14ac:dyDescent="0.25">
      <c r="A4507" s="1"/>
      <c r="B4507" s="10" t="s">
        <v>8005</v>
      </c>
      <c r="C4507" s="11"/>
      <c r="D4507" s="11" t="s">
        <v>8006</v>
      </c>
      <c r="E4507" s="12" t="s">
        <v>19348</v>
      </c>
      <c r="F4507" s="13">
        <v>44469</v>
      </c>
      <c r="G4507" s="14">
        <v>-1548000</v>
      </c>
    </row>
    <row r="4508" spans="1:7" x14ac:dyDescent="0.25">
      <c r="A4508" s="1"/>
      <c r="B4508" s="10" t="s">
        <v>8041</v>
      </c>
      <c r="C4508" s="11"/>
      <c r="D4508" s="11" t="s">
        <v>8042</v>
      </c>
      <c r="E4508" s="12" t="s">
        <v>19643</v>
      </c>
      <c r="F4508" s="13">
        <v>44469</v>
      </c>
      <c r="G4508" s="14">
        <v>-940500</v>
      </c>
    </row>
    <row r="4509" spans="1:7" ht="25.5" x14ac:dyDescent="0.25">
      <c r="A4509" s="1"/>
      <c r="B4509" s="10" t="s">
        <v>7990</v>
      </c>
      <c r="C4509" s="11"/>
      <c r="D4509" s="11" t="s">
        <v>7991</v>
      </c>
      <c r="E4509" s="12" t="s">
        <v>19599</v>
      </c>
      <c r="F4509" s="13">
        <v>44469</v>
      </c>
      <c r="G4509" s="14">
        <v>-934800</v>
      </c>
    </row>
    <row r="4510" spans="1:7" x14ac:dyDescent="0.25">
      <c r="A4510" s="1"/>
      <c r="B4510" s="10" t="s">
        <v>8046</v>
      </c>
      <c r="C4510" s="11"/>
      <c r="D4510" s="11" t="s">
        <v>8047</v>
      </c>
      <c r="E4510" s="12" t="s">
        <v>19620</v>
      </c>
      <c r="F4510" s="13">
        <v>44469</v>
      </c>
      <c r="G4510" s="14">
        <v>-825000</v>
      </c>
    </row>
    <row r="4511" spans="1:7" x14ac:dyDescent="0.25">
      <c r="A4511" s="1"/>
      <c r="B4511" s="10" t="s">
        <v>7997</v>
      </c>
      <c r="C4511" s="11"/>
      <c r="D4511" s="11" t="s">
        <v>7998</v>
      </c>
      <c r="E4511" s="12" t="s">
        <v>19415</v>
      </c>
      <c r="F4511" s="13">
        <v>44469</v>
      </c>
      <c r="G4511" s="14">
        <v>-700000</v>
      </c>
    </row>
    <row r="4512" spans="1:7" x14ac:dyDescent="0.25">
      <c r="A4512" s="1"/>
      <c r="B4512" s="15" t="s">
        <v>8016</v>
      </c>
      <c r="C4512" s="16"/>
      <c r="D4512" s="16" t="s">
        <v>8017</v>
      </c>
      <c r="E4512" s="18" t="s">
        <v>19323</v>
      </c>
      <c r="F4512" s="17">
        <v>44469</v>
      </c>
      <c r="G4512" s="14">
        <v>-681780</v>
      </c>
    </row>
    <row r="4513" spans="1:7" x14ac:dyDescent="0.25">
      <c r="A4513" s="1"/>
      <c r="B4513" s="10" t="s">
        <v>8024</v>
      </c>
      <c r="C4513" s="11"/>
      <c r="D4513" s="11" t="s">
        <v>8025</v>
      </c>
      <c r="E4513" s="12" t="s">
        <v>19453</v>
      </c>
      <c r="F4513" s="13">
        <v>44469</v>
      </c>
      <c r="G4513" s="14">
        <v>-540000</v>
      </c>
    </row>
    <row r="4514" spans="1:7" x14ac:dyDescent="0.25">
      <c r="A4514" s="1"/>
      <c r="B4514" s="15" t="s">
        <v>8030</v>
      </c>
      <c r="C4514" s="16"/>
      <c r="D4514" s="16" t="s">
        <v>8031</v>
      </c>
      <c r="E4514" s="18" t="s">
        <v>19415</v>
      </c>
      <c r="F4514" s="17">
        <v>44469</v>
      </c>
      <c r="G4514" s="14">
        <v>-529528.22</v>
      </c>
    </row>
    <row r="4515" spans="1:7" x14ac:dyDescent="0.25">
      <c r="A4515" s="1"/>
      <c r="B4515" s="10" t="s">
        <v>7982</v>
      </c>
      <c r="C4515" s="11"/>
      <c r="D4515" s="11" t="s">
        <v>7983</v>
      </c>
      <c r="E4515" s="12" t="s">
        <v>19453</v>
      </c>
      <c r="F4515" s="13">
        <v>44469</v>
      </c>
      <c r="G4515" s="14">
        <v>-392200</v>
      </c>
    </row>
    <row r="4516" spans="1:7" x14ac:dyDescent="0.25">
      <c r="A4516" s="1"/>
      <c r="B4516" s="10" t="s">
        <v>4381</v>
      </c>
      <c r="C4516" s="11"/>
      <c r="D4516" s="11" t="s">
        <v>7996</v>
      </c>
      <c r="E4516" s="12" t="s">
        <v>19323</v>
      </c>
      <c r="F4516" s="13">
        <v>44469</v>
      </c>
      <c r="G4516" s="14">
        <v>-311373.59999999998</v>
      </c>
    </row>
    <row r="4517" spans="1:7" x14ac:dyDescent="0.25">
      <c r="A4517" s="1"/>
      <c r="B4517" s="10" t="s">
        <v>7994</v>
      </c>
      <c r="C4517" s="11"/>
      <c r="D4517" s="11" t="s">
        <v>7995</v>
      </c>
      <c r="E4517" s="12" t="s">
        <v>19303</v>
      </c>
      <c r="F4517" s="13">
        <v>44469</v>
      </c>
      <c r="G4517" s="14">
        <v>-300000</v>
      </c>
    </row>
    <row r="4518" spans="1:7" x14ac:dyDescent="0.25">
      <c r="A4518" s="1"/>
      <c r="B4518" s="10" t="s">
        <v>8028</v>
      </c>
      <c r="C4518" s="11"/>
      <c r="D4518" s="11" t="s">
        <v>8029</v>
      </c>
      <c r="E4518" s="12" t="s">
        <v>19445</v>
      </c>
      <c r="F4518" s="13">
        <v>44469</v>
      </c>
      <c r="G4518" s="14">
        <v>-288029</v>
      </c>
    </row>
    <row r="4519" spans="1:7" ht="25.5" x14ac:dyDescent="0.25">
      <c r="A4519" s="1"/>
      <c r="B4519" s="10" t="s">
        <v>7992</v>
      </c>
      <c r="C4519" s="11"/>
      <c r="D4519" s="11" t="s">
        <v>7993</v>
      </c>
      <c r="E4519" s="12" t="s">
        <v>19636</v>
      </c>
      <c r="F4519" s="13">
        <v>44469</v>
      </c>
      <c r="G4519" s="14">
        <v>-250000</v>
      </c>
    </row>
    <row r="4520" spans="1:7" x14ac:dyDescent="0.25">
      <c r="A4520" s="1"/>
      <c r="B4520" s="15" t="s">
        <v>8007</v>
      </c>
      <c r="C4520" s="16"/>
      <c r="D4520" s="16" t="s">
        <v>8008</v>
      </c>
      <c r="E4520" s="18" t="s">
        <v>19445</v>
      </c>
      <c r="F4520" s="17">
        <v>44469</v>
      </c>
      <c r="G4520" s="14">
        <v>-240000</v>
      </c>
    </row>
    <row r="4521" spans="1:7" x14ac:dyDescent="0.25">
      <c r="A4521" s="1"/>
      <c r="B4521" s="15" t="s">
        <v>8038</v>
      </c>
      <c r="C4521" s="16"/>
      <c r="D4521" s="16" t="s">
        <v>8039</v>
      </c>
      <c r="E4521" s="18" t="s">
        <v>19923</v>
      </c>
      <c r="F4521" s="17">
        <v>44469</v>
      </c>
      <c r="G4521" s="14">
        <v>-225000</v>
      </c>
    </row>
    <row r="4522" spans="1:7" x14ac:dyDescent="0.25">
      <c r="A4522" s="1"/>
      <c r="B4522" s="10" t="s">
        <v>7980</v>
      </c>
      <c r="C4522" s="11"/>
      <c r="D4522" s="11" t="s">
        <v>7981</v>
      </c>
      <c r="E4522" s="12" t="s">
        <v>19445</v>
      </c>
      <c r="F4522" s="13">
        <v>44469</v>
      </c>
      <c r="G4522" s="14">
        <v>-110000</v>
      </c>
    </row>
    <row r="4523" spans="1:7" x14ac:dyDescent="0.25">
      <c r="A4523" s="1"/>
      <c r="B4523" s="10" t="s">
        <v>8026</v>
      </c>
      <c r="C4523" s="11"/>
      <c r="D4523" s="11" t="s">
        <v>8027</v>
      </c>
      <c r="E4523" s="12" t="s">
        <v>19323</v>
      </c>
      <c r="F4523" s="13">
        <v>44469</v>
      </c>
      <c r="G4523" s="14">
        <v>-59400</v>
      </c>
    </row>
    <row r="4524" spans="1:7" ht="25.5" x14ac:dyDescent="0.25">
      <c r="A4524" s="1"/>
      <c r="B4524" s="10" t="s">
        <v>5929</v>
      </c>
      <c r="C4524" s="11"/>
      <c r="D4524" s="16" t="s">
        <v>8040</v>
      </c>
      <c r="E4524" s="12" t="s">
        <v>19445</v>
      </c>
      <c r="F4524" s="13">
        <v>44469</v>
      </c>
      <c r="G4524" s="14">
        <v>-38280</v>
      </c>
    </row>
    <row r="4525" spans="1:7" x14ac:dyDescent="0.25">
      <c r="A4525" s="1"/>
      <c r="B4525" s="10" t="s">
        <v>8043</v>
      </c>
      <c r="C4525" s="11" t="s">
        <v>8044</v>
      </c>
      <c r="D4525" s="11" t="s">
        <v>8045</v>
      </c>
      <c r="E4525" s="12" t="s">
        <v>19535</v>
      </c>
      <c r="F4525" s="13">
        <v>44469</v>
      </c>
      <c r="G4525" s="14">
        <v>-1598400</v>
      </c>
    </row>
    <row r="4526" spans="1:7" x14ac:dyDescent="0.25">
      <c r="A4526" s="1"/>
      <c r="B4526" s="15" t="s">
        <v>1441</v>
      </c>
      <c r="C4526" s="16" t="s">
        <v>1442</v>
      </c>
      <c r="D4526" s="16" t="s">
        <v>8050</v>
      </c>
      <c r="E4526" s="18" t="s">
        <v>19486</v>
      </c>
      <c r="F4526" s="17">
        <v>44469</v>
      </c>
      <c r="G4526" s="14">
        <v>-181819.4</v>
      </c>
    </row>
    <row r="4527" spans="1:7" x14ac:dyDescent="0.25">
      <c r="A4527" s="1"/>
      <c r="B4527" s="10" t="s">
        <v>8091</v>
      </c>
      <c r="C4527" s="11"/>
      <c r="D4527" s="11" t="s">
        <v>8092</v>
      </c>
      <c r="E4527" s="12" t="s">
        <v>19324</v>
      </c>
      <c r="F4527" s="13">
        <v>44470</v>
      </c>
      <c r="G4527" s="14">
        <v>-3908680</v>
      </c>
    </row>
    <row r="4528" spans="1:7" x14ac:dyDescent="0.25">
      <c r="A4528" s="1"/>
      <c r="B4528" s="10" t="s">
        <v>8115</v>
      </c>
      <c r="C4528" s="11"/>
      <c r="D4528" s="11" t="s">
        <v>8116</v>
      </c>
      <c r="E4528" s="12" t="s">
        <v>19380</v>
      </c>
      <c r="F4528" s="13">
        <v>44470</v>
      </c>
      <c r="G4528" s="14">
        <v>-22365694</v>
      </c>
    </row>
    <row r="4529" spans="1:7" x14ac:dyDescent="0.25">
      <c r="A4529" s="1"/>
      <c r="B4529" s="10" t="s">
        <v>8101</v>
      </c>
      <c r="C4529" s="11"/>
      <c r="D4529" s="11" t="s">
        <v>8102</v>
      </c>
      <c r="E4529" s="12" t="s">
        <v>19339</v>
      </c>
      <c r="F4529" s="13">
        <v>44470</v>
      </c>
      <c r="G4529" s="14">
        <v>-21855111</v>
      </c>
    </row>
    <row r="4530" spans="1:7" x14ac:dyDescent="0.25">
      <c r="A4530" s="1"/>
      <c r="B4530" s="10" t="s">
        <v>8134</v>
      </c>
      <c r="C4530" s="11"/>
      <c r="D4530" s="11" t="s">
        <v>8135</v>
      </c>
      <c r="E4530" s="12" t="s">
        <v>19324</v>
      </c>
      <c r="F4530" s="13">
        <v>44470</v>
      </c>
      <c r="G4530" s="14">
        <v>-21100287.300000001</v>
      </c>
    </row>
    <row r="4531" spans="1:7" x14ac:dyDescent="0.25">
      <c r="A4531" s="1"/>
      <c r="B4531" s="10" t="s">
        <v>8245</v>
      </c>
      <c r="C4531" s="11"/>
      <c r="D4531" s="11" t="s">
        <v>8246</v>
      </c>
      <c r="E4531" s="12" t="s">
        <v>19844</v>
      </c>
      <c r="F4531" s="13">
        <v>44470</v>
      </c>
      <c r="G4531" s="14">
        <v>-18908869.050000001</v>
      </c>
    </row>
    <row r="4532" spans="1:7" x14ac:dyDescent="0.25">
      <c r="A4532" s="1"/>
      <c r="B4532" s="10" t="s">
        <v>8166</v>
      </c>
      <c r="C4532" s="11"/>
      <c r="D4532" s="11" t="s">
        <v>8167</v>
      </c>
      <c r="E4532" s="12" t="s">
        <v>19643</v>
      </c>
      <c r="F4532" s="13">
        <v>44470</v>
      </c>
      <c r="G4532" s="14">
        <v>-12210505.050000001</v>
      </c>
    </row>
    <row r="4533" spans="1:7" x14ac:dyDescent="0.25">
      <c r="A4533" s="1"/>
      <c r="B4533" s="10" t="s">
        <v>8253</v>
      </c>
      <c r="C4533" s="11"/>
      <c r="D4533" s="16" t="s">
        <v>8254</v>
      </c>
      <c r="E4533" s="12" t="s">
        <v>19373</v>
      </c>
      <c r="F4533" s="13">
        <v>44470</v>
      </c>
      <c r="G4533" s="14">
        <v>-11550000</v>
      </c>
    </row>
    <row r="4534" spans="1:7" x14ac:dyDescent="0.25">
      <c r="A4534" s="1"/>
      <c r="B4534" s="10" t="s">
        <v>8128</v>
      </c>
      <c r="C4534" s="11"/>
      <c r="D4534" s="11" t="s">
        <v>8129</v>
      </c>
      <c r="E4534" s="12" t="s">
        <v>19322</v>
      </c>
      <c r="F4534" s="13">
        <v>44470</v>
      </c>
      <c r="G4534" s="14">
        <v>-10517991.130000001</v>
      </c>
    </row>
    <row r="4535" spans="1:7" x14ac:dyDescent="0.25">
      <c r="A4535" s="1"/>
      <c r="B4535" s="10" t="s">
        <v>8095</v>
      </c>
      <c r="C4535" s="11"/>
      <c r="D4535" s="11" t="s">
        <v>8096</v>
      </c>
      <c r="E4535" s="12" t="s">
        <v>19339</v>
      </c>
      <c r="F4535" s="13">
        <v>44470</v>
      </c>
      <c r="G4535" s="14">
        <v>-10290000</v>
      </c>
    </row>
    <row r="4536" spans="1:7" x14ac:dyDescent="0.25">
      <c r="A4536" s="1"/>
      <c r="B4536" s="15" t="s">
        <v>8150</v>
      </c>
      <c r="C4536" s="16"/>
      <c r="D4536" s="16" t="s">
        <v>8151</v>
      </c>
      <c r="E4536" s="18" t="s">
        <v>19380</v>
      </c>
      <c r="F4536" s="17">
        <v>44470</v>
      </c>
      <c r="G4536" s="14">
        <v>-9273600</v>
      </c>
    </row>
    <row r="4537" spans="1:7" x14ac:dyDescent="0.25">
      <c r="A4537" s="1"/>
      <c r="B4537" s="15" t="s">
        <v>8218</v>
      </c>
      <c r="C4537" s="16"/>
      <c r="D4537" s="16" t="s">
        <v>8219</v>
      </c>
      <c r="E4537" s="18" t="s">
        <v>19339</v>
      </c>
      <c r="F4537" s="17">
        <v>44470</v>
      </c>
      <c r="G4537" s="14">
        <v>-8091094</v>
      </c>
    </row>
    <row r="4538" spans="1:7" x14ac:dyDescent="0.25">
      <c r="A4538" s="1"/>
      <c r="B4538" s="15" t="s">
        <v>8063</v>
      </c>
      <c r="C4538" s="16"/>
      <c r="D4538" s="16" t="s">
        <v>8064</v>
      </c>
      <c r="E4538" s="12" t="s">
        <v>19348</v>
      </c>
      <c r="F4538" s="17">
        <v>44470</v>
      </c>
      <c r="G4538" s="14">
        <v>-7200000</v>
      </c>
    </row>
    <row r="4539" spans="1:7" x14ac:dyDescent="0.25">
      <c r="A4539" s="1"/>
      <c r="B4539" s="15" t="s">
        <v>8228</v>
      </c>
      <c r="C4539" s="16"/>
      <c r="D4539" s="16" t="s">
        <v>8229</v>
      </c>
      <c r="E4539" s="18" t="s">
        <v>19783</v>
      </c>
      <c r="F4539" s="17">
        <v>44470</v>
      </c>
      <c r="G4539" s="14">
        <v>-6982500</v>
      </c>
    </row>
    <row r="4540" spans="1:7" x14ac:dyDescent="0.25">
      <c r="A4540" s="1"/>
      <c r="B4540" s="15" t="s">
        <v>8204</v>
      </c>
      <c r="C4540" s="16"/>
      <c r="D4540" s="16" t="s">
        <v>8205</v>
      </c>
      <c r="E4540" s="18" t="s">
        <v>19728</v>
      </c>
      <c r="F4540" s="17">
        <v>44470</v>
      </c>
      <c r="G4540" s="14">
        <v>-6900000</v>
      </c>
    </row>
    <row r="4541" spans="1:7" x14ac:dyDescent="0.25">
      <c r="A4541" s="1"/>
      <c r="B4541" s="10" t="s">
        <v>8214</v>
      </c>
      <c r="C4541" s="11"/>
      <c r="D4541" s="11" t="s">
        <v>8215</v>
      </c>
      <c r="E4541" s="12" t="s">
        <v>19379</v>
      </c>
      <c r="F4541" s="13">
        <v>44470</v>
      </c>
      <c r="G4541" s="14">
        <v>-6615000</v>
      </c>
    </row>
    <row r="4542" spans="1:7" x14ac:dyDescent="0.25">
      <c r="A4542" s="1"/>
      <c r="B4542" s="10" t="s">
        <v>8103</v>
      </c>
      <c r="C4542" s="11"/>
      <c r="D4542" s="11" t="s">
        <v>8104</v>
      </c>
      <c r="E4542" s="12" t="s">
        <v>19339</v>
      </c>
      <c r="F4542" s="13">
        <v>44470</v>
      </c>
      <c r="G4542" s="14">
        <v>-6504148</v>
      </c>
    </row>
    <row r="4543" spans="1:7" x14ac:dyDescent="0.25">
      <c r="A4543" s="1"/>
      <c r="B4543" s="10" t="s">
        <v>8079</v>
      </c>
      <c r="C4543" s="11"/>
      <c r="D4543" s="11" t="s">
        <v>8080</v>
      </c>
      <c r="E4543" s="12" t="s">
        <v>19380</v>
      </c>
      <c r="F4543" s="13">
        <v>44470</v>
      </c>
      <c r="G4543" s="14">
        <v>-6481827</v>
      </c>
    </row>
    <row r="4544" spans="1:7" x14ac:dyDescent="0.25">
      <c r="A4544" s="1"/>
      <c r="B4544" s="10" t="s">
        <v>8184</v>
      </c>
      <c r="C4544" s="11"/>
      <c r="D4544" s="11" t="s">
        <v>8185</v>
      </c>
      <c r="E4544" s="12" t="s">
        <v>19677</v>
      </c>
      <c r="F4544" s="13">
        <v>44470</v>
      </c>
      <c r="G4544" s="14">
        <v>-6223100</v>
      </c>
    </row>
    <row r="4545" spans="1:7" x14ac:dyDescent="0.25">
      <c r="A4545" s="1"/>
      <c r="B4545" s="10" t="s">
        <v>8061</v>
      </c>
      <c r="C4545" s="11"/>
      <c r="D4545" s="11" t="s">
        <v>8062</v>
      </c>
      <c r="E4545" s="12" t="s">
        <v>19339</v>
      </c>
      <c r="F4545" s="13">
        <v>44470</v>
      </c>
      <c r="G4545" s="14">
        <v>-6037500</v>
      </c>
    </row>
    <row r="4546" spans="1:7" x14ac:dyDescent="0.25">
      <c r="A4546" s="1"/>
      <c r="B4546" s="10" t="s">
        <v>8164</v>
      </c>
      <c r="C4546" s="11"/>
      <c r="D4546" s="11" t="s">
        <v>8165</v>
      </c>
      <c r="E4546" s="12" t="s">
        <v>19348</v>
      </c>
      <c r="F4546" s="13">
        <v>44470</v>
      </c>
      <c r="G4546" s="14">
        <v>-4742998.2</v>
      </c>
    </row>
    <row r="4547" spans="1:7" x14ac:dyDescent="0.25">
      <c r="A4547" s="1"/>
      <c r="B4547" s="10" t="s">
        <v>8083</v>
      </c>
      <c r="C4547" s="11"/>
      <c r="D4547" s="11" t="s">
        <v>8084</v>
      </c>
      <c r="E4547" s="12" t="s">
        <v>19351</v>
      </c>
      <c r="F4547" s="13">
        <v>44470</v>
      </c>
      <c r="G4547" s="14">
        <v>-4736970</v>
      </c>
    </row>
    <row r="4548" spans="1:7" x14ac:dyDescent="0.25">
      <c r="A4548" s="1"/>
      <c r="B4548" s="10" t="s">
        <v>8188</v>
      </c>
      <c r="C4548" s="11"/>
      <c r="D4548" s="11" t="s">
        <v>8189</v>
      </c>
      <c r="E4548" s="12" t="s">
        <v>19379</v>
      </c>
      <c r="F4548" s="13">
        <v>44470</v>
      </c>
      <c r="G4548" s="14">
        <v>-4680000</v>
      </c>
    </row>
    <row r="4549" spans="1:7" x14ac:dyDescent="0.25">
      <c r="A4549" s="1"/>
      <c r="B4549" s="10" t="s">
        <v>8069</v>
      </c>
      <c r="C4549" s="11"/>
      <c r="D4549" s="11" t="s">
        <v>8070</v>
      </c>
      <c r="E4549" s="12" t="s">
        <v>19370</v>
      </c>
      <c r="F4549" s="13">
        <v>44470</v>
      </c>
      <c r="G4549" s="14">
        <v>-4578600</v>
      </c>
    </row>
    <row r="4550" spans="1:7" x14ac:dyDescent="0.25">
      <c r="A4550" s="1"/>
      <c r="B4550" s="10" t="s">
        <v>8122</v>
      </c>
      <c r="C4550" s="11"/>
      <c r="D4550" s="11" t="s">
        <v>8123</v>
      </c>
      <c r="E4550" s="12" t="s">
        <v>19501</v>
      </c>
      <c r="F4550" s="13">
        <v>44470</v>
      </c>
      <c r="G4550" s="14">
        <v>-4447471.5</v>
      </c>
    </row>
    <row r="4551" spans="1:7" x14ac:dyDescent="0.25">
      <c r="A4551" s="1"/>
      <c r="B4551" s="10" t="s">
        <v>8247</v>
      </c>
      <c r="C4551" s="11"/>
      <c r="D4551" s="11" t="s">
        <v>8248</v>
      </c>
      <c r="E4551" s="12" t="s">
        <v>19322</v>
      </c>
      <c r="F4551" s="13">
        <v>44470</v>
      </c>
      <c r="G4551" s="14">
        <v>-4160000</v>
      </c>
    </row>
    <row r="4552" spans="1:7" x14ac:dyDescent="0.25">
      <c r="A4552" s="1"/>
      <c r="B4552" s="10" t="s">
        <v>8057</v>
      </c>
      <c r="C4552" s="11"/>
      <c r="D4552" s="11" t="s">
        <v>8058</v>
      </c>
      <c r="E4552" s="12" t="s">
        <v>19324</v>
      </c>
      <c r="F4552" s="13">
        <v>44470</v>
      </c>
      <c r="G4552" s="14">
        <v>-4064585</v>
      </c>
    </row>
    <row r="4553" spans="1:7" x14ac:dyDescent="0.25">
      <c r="A4553" s="1"/>
      <c r="B4553" s="10" t="s">
        <v>8156</v>
      </c>
      <c r="C4553" s="11"/>
      <c r="D4553" s="11" t="s">
        <v>8157</v>
      </c>
      <c r="E4553" s="12" t="s">
        <v>19606</v>
      </c>
      <c r="F4553" s="13">
        <v>44470</v>
      </c>
      <c r="G4553" s="14">
        <v>-4038800</v>
      </c>
    </row>
    <row r="4554" spans="1:7" x14ac:dyDescent="0.25">
      <c r="A4554" s="1"/>
      <c r="B4554" s="10" t="s">
        <v>8212</v>
      </c>
      <c r="C4554" s="11"/>
      <c r="D4554" s="11" t="s">
        <v>8213</v>
      </c>
      <c r="E4554" s="12" t="s">
        <v>19379</v>
      </c>
      <c r="F4554" s="13">
        <v>44470</v>
      </c>
      <c r="G4554" s="14">
        <v>-4029642</v>
      </c>
    </row>
    <row r="4555" spans="1:7" x14ac:dyDescent="0.25">
      <c r="A4555" s="1"/>
      <c r="B4555" s="10" t="s">
        <v>8124</v>
      </c>
      <c r="C4555" s="11"/>
      <c r="D4555" s="11" t="s">
        <v>8125</v>
      </c>
      <c r="E4555" s="12" t="s">
        <v>19303</v>
      </c>
      <c r="F4555" s="13">
        <v>44470</v>
      </c>
      <c r="G4555" s="14">
        <v>-4000681.55</v>
      </c>
    </row>
    <row r="4556" spans="1:7" ht="25.5" x14ac:dyDescent="0.25">
      <c r="A4556" s="1"/>
      <c r="B4556" s="10" t="s">
        <v>8190</v>
      </c>
      <c r="C4556" s="11"/>
      <c r="D4556" s="11" t="s">
        <v>8191</v>
      </c>
      <c r="E4556" s="12" t="s">
        <v>19620</v>
      </c>
      <c r="F4556" s="13">
        <v>44470</v>
      </c>
      <c r="G4556" s="14">
        <v>-4000573.2</v>
      </c>
    </row>
    <row r="4557" spans="1:7" ht="25.5" x14ac:dyDescent="0.25">
      <c r="A4557" s="1"/>
      <c r="B4557" s="10" t="s">
        <v>8140</v>
      </c>
      <c r="C4557" s="11"/>
      <c r="D4557" s="16" t="s">
        <v>8141</v>
      </c>
      <c r="E4557" s="12" t="s">
        <v>19348</v>
      </c>
      <c r="F4557" s="13">
        <v>44470</v>
      </c>
      <c r="G4557" s="14">
        <v>-3860640</v>
      </c>
    </row>
    <row r="4558" spans="1:7" x14ac:dyDescent="0.25">
      <c r="A4558" s="1"/>
      <c r="B4558" s="15" t="s">
        <v>8243</v>
      </c>
      <c r="C4558" s="16"/>
      <c r="D4558" s="16" t="s">
        <v>8244</v>
      </c>
      <c r="E4558" s="18" t="s">
        <v>19322</v>
      </c>
      <c r="F4558" s="17">
        <v>44470</v>
      </c>
      <c r="G4558" s="14">
        <v>-3708225</v>
      </c>
    </row>
    <row r="4559" spans="1:7" x14ac:dyDescent="0.25">
      <c r="A4559" s="1"/>
      <c r="B4559" s="10" t="s">
        <v>8170</v>
      </c>
      <c r="C4559" s="11"/>
      <c r="D4559" s="16" t="s">
        <v>8171</v>
      </c>
      <c r="E4559" s="12" t="s">
        <v>19380</v>
      </c>
      <c r="F4559" s="13">
        <v>44470</v>
      </c>
      <c r="G4559" s="14">
        <v>-3612500</v>
      </c>
    </row>
    <row r="4560" spans="1:7" x14ac:dyDescent="0.25">
      <c r="A4560" s="1"/>
      <c r="B4560" s="10" t="s">
        <v>8272</v>
      </c>
      <c r="C4560" s="11"/>
      <c r="D4560" s="11" t="s">
        <v>8273</v>
      </c>
      <c r="E4560" s="12" t="s">
        <v>19928</v>
      </c>
      <c r="F4560" s="13">
        <v>44470</v>
      </c>
      <c r="G4560" s="14">
        <v>-3600000</v>
      </c>
    </row>
    <row r="4561" spans="1:7" x14ac:dyDescent="0.25">
      <c r="A4561" s="1"/>
      <c r="B4561" s="10" t="s">
        <v>8109</v>
      </c>
      <c r="C4561" s="11"/>
      <c r="D4561" s="11" t="s">
        <v>8110</v>
      </c>
      <c r="E4561" s="12" t="s">
        <v>19373</v>
      </c>
      <c r="F4561" s="13">
        <v>44470</v>
      </c>
      <c r="G4561" s="14">
        <v>-3593722.5</v>
      </c>
    </row>
    <row r="4562" spans="1:7" ht="25.5" x14ac:dyDescent="0.25">
      <c r="A4562" s="1"/>
      <c r="B4562" s="10" t="s">
        <v>8120</v>
      </c>
      <c r="C4562" s="11"/>
      <c r="D4562" s="16" t="s">
        <v>8121</v>
      </c>
      <c r="E4562" s="12" t="s">
        <v>19351</v>
      </c>
      <c r="F4562" s="13">
        <v>44470</v>
      </c>
      <c r="G4562" s="14">
        <v>-3593493.4</v>
      </c>
    </row>
    <row r="4563" spans="1:7" x14ac:dyDescent="0.25">
      <c r="A4563" s="1"/>
      <c r="B4563" s="10" t="s">
        <v>8220</v>
      </c>
      <c r="C4563" s="11"/>
      <c r="D4563" s="11" t="s">
        <v>8221</v>
      </c>
      <c r="E4563" s="12" t="s">
        <v>19771</v>
      </c>
      <c r="F4563" s="13">
        <v>44470</v>
      </c>
      <c r="G4563" s="14">
        <v>-3564000</v>
      </c>
    </row>
    <row r="4564" spans="1:7" x14ac:dyDescent="0.25">
      <c r="A4564" s="1"/>
      <c r="B4564" s="10" t="s">
        <v>8071</v>
      </c>
      <c r="C4564" s="11"/>
      <c r="D4564" s="11" t="s">
        <v>8072</v>
      </c>
      <c r="E4564" s="12" t="s">
        <v>19322</v>
      </c>
      <c r="F4564" s="13">
        <v>44470</v>
      </c>
      <c r="G4564" s="14">
        <v>-3500000</v>
      </c>
    </row>
    <row r="4565" spans="1:7" x14ac:dyDescent="0.25">
      <c r="A4565" s="1"/>
      <c r="B4565" s="10" t="s">
        <v>8270</v>
      </c>
      <c r="C4565" s="11"/>
      <c r="D4565" s="11" t="s">
        <v>8271</v>
      </c>
      <c r="E4565" s="12" t="s">
        <v>19728</v>
      </c>
      <c r="F4565" s="13">
        <v>44470</v>
      </c>
      <c r="G4565" s="14">
        <v>-3444354.9</v>
      </c>
    </row>
    <row r="4566" spans="1:7" x14ac:dyDescent="0.25">
      <c r="A4566" s="1"/>
      <c r="B4566" s="10" t="s">
        <v>8160</v>
      </c>
      <c r="C4566" s="11"/>
      <c r="D4566" s="11" t="s">
        <v>8161</v>
      </c>
      <c r="E4566" s="12" t="s">
        <v>19620</v>
      </c>
      <c r="F4566" s="13">
        <v>44470</v>
      </c>
      <c r="G4566" s="14">
        <v>-3240000</v>
      </c>
    </row>
    <row r="4567" spans="1:7" ht="25.5" x14ac:dyDescent="0.25">
      <c r="A4567" s="1"/>
      <c r="B4567" s="10" t="s">
        <v>8138</v>
      </c>
      <c r="C4567" s="11"/>
      <c r="D4567" s="11" t="s">
        <v>8139</v>
      </c>
      <c r="E4567" s="12" t="s">
        <v>19539</v>
      </c>
      <c r="F4567" s="13">
        <v>44470</v>
      </c>
      <c r="G4567" s="14">
        <v>-3150000</v>
      </c>
    </row>
    <row r="4568" spans="1:7" x14ac:dyDescent="0.25">
      <c r="A4568" s="1"/>
      <c r="B4568" s="10" t="s">
        <v>8192</v>
      </c>
      <c r="C4568" s="11"/>
      <c r="D4568" s="11" t="s">
        <v>8193</v>
      </c>
      <c r="E4568" s="12" t="s">
        <v>19348</v>
      </c>
      <c r="F4568" s="13">
        <v>44470</v>
      </c>
      <c r="G4568" s="14">
        <v>-3120000</v>
      </c>
    </row>
    <row r="4569" spans="1:7" x14ac:dyDescent="0.25">
      <c r="A4569" s="1"/>
      <c r="B4569" s="10" t="s">
        <v>8099</v>
      </c>
      <c r="C4569" s="11"/>
      <c r="D4569" s="11" t="s">
        <v>8100</v>
      </c>
      <c r="E4569" s="12" t="s">
        <v>19324</v>
      </c>
      <c r="F4569" s="13">
        <v>44470</v>
      </c>
      <c r="G4569" s="14">
        <v>-3109552.5</v>
      </c>
    </row>
    <row r="4570" spans="1:7" x14ac:dyDescent="0.25">
      <c r="A4570" s="1"/>
      <c r="B4570" s="10" t="s">
        <v>8200</v>
      </c>
      <c r="C4570" s="11"/>
      <c r="D4570" s="11" t="s">
        <v>8201</v>
      </c>
      <c r="E4570" s="12" t="s">
        <v>19377</v>
      </c>
      <c r="F4570" s="13">
        <v>44470</v>
      </c>
      <c r="G4570" s="14">
        <v>-3000000</v>
      </c>
    </row>
    <row r="4571" spans="1:7" x14ac:dyDescent="0.25">
      <c r="A4571" s="1"/>
      <c r="B4571" s="10" t="s">
        <v>8126</v>
      </c>
      <c r="C4571" s="11"/>
      <c r="D4571" s="11" t="s">
        <v>8127</v>
      </c>
      <c r="E4571" s="12" t="s">
        <v>19373</v>
      </c>
      <c r="F4571" s="13">
        <v>44470</v>
      </c>
      <c r="G4571" s="14">
        <v>-2999934.5</v>
      </c>
    </row>
    <row r="4572" spans="1:7" ht="25.5" x14ac:dyDescent="0.25">
      <c r="A4572" s="1"/>
      <c r="B4572" s="15" t="s">
        <v>8216</v>
      </c>
      <c r="C4572" s="16"/>
      <c r="D4572" s="16" t="s">
        <v>8217</v>
      </c>
      <c r="E4572" s="18" t="s">
        <v>19303</v>
      </c>
      <c r="F4572" s="17">
        <v>44470</v>
      </c>
      <c r="G4572" s="14">
        <v>-2937600</v>
      </c>
    </row>
    <row r="4573" spans="1:7" x14ac:dyDescent="0.25">
      <c r="A4573" s="1"/>
      <c r="B4573" s="15" t="s">
        <v>8224</v>
      </c>
      <c r="C4573" s="16"/>
      <c r="D4573" s="16" t="s">
        <v>8225</v>
      </c>
      <c r="E4573" s="18" t="s">
        <v>19666</v>
      </c>
      <c r="F4573" s="17">
        <v>44470</v>
      </c>
      <c r="G4573" s="14">
        <v>-2850000</v>
      </c>
    </row>
    <row r="4574" spans="1:7" x14ac:dyDescent="0.25">
      <c r="A4574" s="1"/>
      <c r="B4574" s="10" t="s">
        <v>8168</v>
      </c>
      <c r="C4574" s="11"/>
      <c r="D4574" s="11" t="s">
        <v>8169</v>
      </c>
      <c r="E4574" s="12" t="s">
        <v>19322</v>
      </c>
      <c r="F4574" s="13">
        <v>44470</v>
      </c>
      <c r="G4574" s="14">
        <v>-2785252</v>
      </c>
    </row>
    <row r="4575" spans="1:7" x14ac:dyDescent="0.25">
      <c r="A4575" s="1"/>
      <c r="B4575" s="10" t="s">
        <v>5929</v>
      </c>
      <c r="C4575" s="11"/>
      <c r="D4575" s="11" t="s">
        <v>8267</v>
      </c>
      <c r="E4575" s="12" t="s">
        <v>19620</v>
      </c>
      <c r="F4575" s="13">
        <v>44470</v>
      </c>
      <c r="G4575" s="14">
        <v>-2640000</v>
      </c>
    </row>
    <row r="4576" spans="1:7" x14ac:dyDescent="0.25">
      <c r="A4576" s="1"/>
      <c r="B4576" s="10" t="s">
        <v>8261</v>
      </c>
      <c r="C4576" s="11"/>
      <c r="D4576" s="11" t="s">
        <v>8262</v>
      </c>
      <c r="E4576" s="12" t="s">
        <v>19348</v>
      </c>
      <c r="F4576" s="13">
        <v>44470</v>
      </c>
      <c r="G4576" s="14">
        <v>-2601970</v>
      </c>
    </row>
    <row r="4577" spans="1:7" x14ac:dyDescent="0.25">
      <c r="A4577" s="1"/>
      <c r="B4577" s="10" t="s">
        <v>8065</v>
      </c>
      <c r="C4577" s="11"/>
      <c r="D4577" s="11" t="s">
        <v>8066</v>
      </c>
      <c r="E4577" s="12" t="s">
        <v>19351</v>
      </c>
      <c r="F4577" s="13">
        <v>44470</v>
      </c>
      <c r="G4577" s="14">
        <v>-2574075</v>
      </c>
    </row>
    <row r="4578" spans="1:7" x14ac:dyDescent="0.25">
      <c r="A4578" s="1"/>
      <c r="B4578" s="10" t="s">
        <v>8111</v>
      </c>
      <c r="C4578" s="11"/>
      <c r="D4578" s="11" t="s">
        <v>8112</v>
      </c>
      <c r="E4578" s="12" t="s">
        <v>19324</v>
      </c>
      <c r="F4578" s="13">
        <v>44470</v>
      </c>
      <c r="G4578" s="14">
        <v>-2450407.5</v>
      </c>
    </row>
    <row r="4579" spans="1:7" ht="25.5" x14ac:dyDescent="0.25">
      <c r="A4579" s="1"/>
      <c r="B4579" s="10" t="s">
        <v>8230</v>
      </c>
      <c r="C4579" s="11"/>
      <c r="D4579" s="11" t="s">
        <v>8231</v>
      </c>
      <c r="E4579" s="12" t="s">
        <v>19787</v>
      </c>
      <c r="F4579" s="13">
        <v>44470</v>
      </c>
      <c r="G4579" s="14">
        <v>-2302045.2000000002</v>
      </c>
    </row>
    <row r="4580" spans="1:7" ht="25.5" x14ac:dyDescent="0.25">
      <c r="A4580" s="1"/>
      <c r="B4580" s="10" t="s">
        <v>8299</v>
      </c>
      <c r="C4580" s="11"/>
      <c r="D4580" s="11" t="s">
        <v>8300</v>
      </c>
      <c r="E4580" s="12" t="s">
        <v>19643</v>
      </c>
      <c r="F4580" s="13">
        <v>44470</v>
      </c>
      <c r="G4580" s="14">
        <v>-2291293.2000000002</v>
      </c>
    </row>
    <row r="4581" spans="1:7" x14ac:dyDescent="0.25">
      <c r="A4581" s="1"/>
      <c r="B4581" s="10" t="s">
        <v>8208</v>
      </c>
      <c r="C4581" s="11"/>
      <c r="D4581" s="11" t="s">
        <v>8209</v>
      </c>
      <c r="E4581" s="12" t="s">
        <v>19324</v>
      </c>
      <c r="F4581" s="13">
        <v>44470</v>
      </c>
      <c r="G4581" s="14">
        <v>-2275000</v>
      </c>
    </row>
    <row r="4582" spans="1:7" x14ac:dyDescent="0.25">
      <c r="A4582" s="1"/>
      <c r="B4582" s="15" t="s">
        <v>8325</v>
      </c>
      <c r="C4582" s="16"/>
      <c r="D4582" s="16" t="s">
        <v>8326</v>
      </c>
      <c r="E4582" s="12" t="s">
        <v>19380</v>
      </c>
      <c r="F4582" s="17">
        <v>44470</v>
      </c>
      <c r="G4582" s="14">
        <v>-2199590</v>
      </c>
    </row>
    <row r="4583" spans="1:7" x14ac:dyDescent="0.25">
      <c r="A4583" s="1"/>
      <c r="B4583" s="15" t="s">
        <v>8067</v>
      </c>
      <c r="C4583" s="16"/>
      <c r="D4583" s="16" t="s">
        <v>8068</v>
      </c>
      <c r="E4583" s="18" t="s">
        <v>19339</v>
      </c>
      <c r="F4583" s="17">
        <v>44470</v>
      </c>
      <c r="G4583" s="14">
        <v>-2199312</v>
      </c>
    </row>
    <row r="4584" spans="1:7" x14ac:dyDescent="0.25">
      <c r="A4584" s="1"/>
      <c r="B4584" s="10" t="s">
        <v>8196</v>
      </c>
      <c r="C4584" s="11"/>
      <c r="D4584" s="11" t="s">
        <v>8197</v>
      </c>
      <c r="E4584" s="12" t="s">
        <v>19348</v>
      </c>
      <c r="F4584" s="13">
        <v>44470</v>
      </c>
      <c r="G4584" s="14">
        <v>-2108000</v>
      </c>
    </row>
    <row r="4585" spans="1:7" x14ac:dyDescent="0.25">
      <c r="A4585" s="1"/>
      <c r="B4585" s="10" t="s">
        <v>8093</v>
      </c>
      <c r="C4585" s="11"/>
      <c r="D4585" s="11" t="s">
        <v>8094</v>
      </c>
      <c r="E4585" s="12" t="s">
        <v>19303</v>
      </c>
      <c r="F4585" s="13">
        <v>44470</v>
      </c>
      <c r="G4585" s="14">
        <v>-2100000</v>
      </c>
    </row>
    <row r="4586" spans="1:7" x14ac:dyDescent="0.25">
      <c r="A4586" s="1"/>
      <c r="B4586" s="15" t="s">
        <v>8055</v>
      </c>
      <c r="C4586" s="16"/>
      <c r="D4586" s="16" t="s">
        <v>8056</v>
      </c>
      <c r="E4586" s="18" t="s">
        <v>19322</v>
      </c>
      <c r="F4586" s="17">
        <v>44470</v>
      </c>
      <c r="G4586" s="14">
        <v>-1997500</v>
      </c>
    </row>
    <row r="4587" spans="1:7" x14ac:dyDescent="0.25">
      <c r="A4587" s="1"/>
      <c r="B4587" s="15" t="s">
        <v>3807</v>
      </c>
      <c r="C4587" s="16"/>
      <c r="D4587" s="16" t="s">
        <v>8117</v>
      </c>
      <c r="E4587" s="18" t="s">
        <v>19323</v>
      </c>
      <c r="F4587" s="17">
        <v>44470</v>
      </c>
      <c r="G4587" s="14">
        <v>-1981420</v>
      </c>
    </row>
    <row r="4588" spans="1:7" x14ac:dyDescent="0.25">
      <c r="A4588" s="1"/>
      <c r="B4588" s="10" t="s">
        <v>8113</v>
      </c>
      <c r="C4588" s="11"/>
      <c r="D4588" s="11" t="s">
        <v>8114</v>
      </c>
      <c r="E4588" s="12" t="s">
        <v>19380</v>
      </c>
      <c r="F4588" s="13">
        <v>44470</v>
      </c>
      <c r="G4588" s="14">
        <v>-1900267.5</v>
      </c>
    </row>
    <row r="4589" spans="1:7" x14ac:dyDescent="0.25">
      <c r="A4589" s="1"/>
      <c r="B4589" s="15" t="s">
        <v>8073</v>
      </c>
      <c r="C4589" s="16"/>
      <c r="D4589" s="16" t="s">
        <v>8074</v>
      </c>
      <c r="E4589" s="18" t="s">
        <v>19351</v>
      </c>
      <c r="F4589" s="17">
        <v>44470</v>
      </c>
      <c r="G4589" s="14">
        <v>-1891559.6</v>
      </c>
    </row>
    <row r="4590" spans="1:7" x14ac:dyDescent="0.25">
      <c r="A4590" s="1"/>
      <c r="B4590" s="10" t="s">
        <v>8085</v>
      </c>
      <c r="C4590" s="11"/>
      <c r="D4590" s="11" t="s">
        <v>8086</v>
      </c>
      <c r="E4590" s="12" t="s">
        <v>19391</v>
      </c>
      <c r="F4590" s="13">
        <v>44470</v>
      </c>
      <c r="G4590" s="14">
        <v>-1881515.57</v>
      </c>
    </row>
    <row r="4591" spans="1:7" x14ac:dyDescent="0.25">
      <c r="A4591" s="1"/>
      <c r="B4591" s="10" t="s">
        <v>8315</v>
      </c>
      <c r="C4591" s="11"/>
      <c r="D4591" s="11" t="s">
        <v>8316</v>
      </c>
      <c r="E4591" s="12" t="s">
        <v>19322</v>
      </c>
      <c r="F4591" s="13">
        <v>44470</v>
      </c>
      <c r="G4591" s="14">
        <v>-1875096</v>
      </c>
    </row>
    <row r="4592" spans="1:7" x14ac:dyDescent="0.25">
      <c r="A4592" s="1"/>
      <c r="B4592" s="10" t="s">
        <v>8158</v>
      </c>
      <c r="C4592" s="11"/>
      <c r="D4592" s="11" t="s">
        <v>8159</v>
      </c>
      <c r="E4592" s="12" t="s">
        <v>19339</v>
      </c>
      <c r="F4592" s="13">
        <v>44470</v>
      </c>
      <c r="G4592" s="14">
        <v>-1832500</v>
      </c>
    </row>
    <row r="4593" spans="1:7" x14ac:dyDescent="0.25">
      <c r="A4593" s="1"/>
      <c r="B4593" s="15" t="s">
        <v>8232</v>
      </c>
      <c r="C4593" s="16"/>
      <c r="D4593" s="16" t="s">
        <v>8233</v>
      </c>
      <c r="E4593" s="18" t="s">
        <v>19380</v>
      </c>
      <c r="F4593" s="17">
        <v>44470</v>
      </c>
      <c r="G4593" s="14">
        <v>-1768585</v>
      </c>
    </row>
    <row r="4594" spans="1:7" x14ac:dyDescent="0.25">
      <c r="A4594" s="1"/>
      <c r="B4594" s="10" t="s">
        <v>8305</v>
      </c>
      <c r="C4594" s="11"/>
      <c r="D4594" s="11" t="s">
        <v>8306</v>
      </c>
      <c r="E4594" s="12" t="s">
        <v>19339</v>
      </c>
      <c r="F4594" s="13">
        <v>44470</v>
      </c>
      <c r="G4594" s="14">
        <v>-1639250</v>
      </c>
    </row>
    <row r="4595" spans="1:7" x14ac:dyDescent="0.25">
      <c r="A4595" s="1"/>
      <c r="B4595" s="15" t="s">
        <v>8240</v>
      </c>
      <c r="C4595" s="16"/>
      <c r="D4595" s="16" t="s">
        <v>8241</v>
      </c>
      <c r="E4595" s="18" t="s">
        <v>19373</v>
      </c>
      <c r="F4595" s="17">
        <v>44470</v>
      </c>
      <c r="G4595" s="14">
        <v>-1631511</v>
      </c>
    </row>
    <row r="4596" spans="1:7" x14ac:dyDescent="0.25">
      <c r="A4596" s="1"/>
      <c r="B4596" s="10" t="s">
        <v>8130</v>
      </c>
      <c r="C4596" s="11"/>
      <c r="D4596" s="11" t="s">
        <v>8131</v>
      </c>
      <c r="E4596" s="12" t="s">
        <v>19520</v>
      </c>
      <c r="F4596" s="13">
        <v>44470</v>
      </c>
      <c r="G4596" s="14">
        <v>-1569150</v>
      </c>
    </row>
    <row r="4597" spans="1:7" x14ac:dyDescent="0.25">
      <c r="A4597" s="1"/>
      <c r="B4597" s="10" t="s">
        <v>8136</v>
      </c>
      <c r="C4597" s="11"/>
      <c r="D4597" s="11" t="s">
        <v>8137</v>
      </c>
      <c r="E4597" s="12" t="s">
        <v>19535</v>
      </c>
      <c r="F4597" s="13">
        <v>44470</v>
      </c>
      <c r="G4597" s="14">
        <v>-1555200</v>
      </c>
    </row>
    <row r="4598" spans="1:7" ht="25.5" x14ac:dyDescent="0.25">
      <c r="A4598" s="1"/>
      <c r="B4598" s="10" t="s">
        <v>8105</v>
      </c>
      <c r="C4598" s="11"/>
      <c r="D4598" s="11" t="s">
        <v>8106</v>
      </c>
      <c r="E4598" s="12" t="s">
        <v>19323</v>
      </c>
      <c r="F4598" s="13">
        <v>44470</v>
      </c>
      <c r="G4598" s="14">
        <v>-1508000</v>
      </c>
    </row>
    <row r="4599" spans="1:7" x14ac:dyDescent="0.25">
      <c r="A4599" s="1"/>
      <c r="B4599" s="10" t="s">
        <v>8255</v>
      </c>
      <c r="C4599" s="11"/>
      <c r="D4599" s="11" t="s">
        <v>8256</v>
      </c>
      <c r="E4599" s="12" t="s">
        <v>19323</v>
      </c>
      <c r="F4599" s="13">
        <v>44470</v>
      </c>
      <c r="G4599" s="14">
        <v>-1508000</v>
      </c>
    </row>
    <row r="4600" spans="1:7" ht="25.5" x14ac:dyDescent="0.25">
      <c r="A4600" s="1"/>
      <c r="B4600" s="15" t="s">
        <v>8210</v>
      </c>
      <c r="C4600" s="16"/>
      <c r="D4600" s="16" t="s">
        <v>8211</v>
      </c>
      <c r="E4600" s="18" t="s">
        <v>19339</v>
      </c>
      <c r="F4600" s="17">
        <v>44470</v>
      </c>
      <c r="G4600" s="14">
        <v>-1500000</v>
      </c>
    </row>
    <row r="4601" spans="1:7" x14ac:dyDescent="0.25">
      <c r="A4601" s="1"/>
      <c r="B4601" s="10" t="s">
        <v>8152</v>
      </c>
      <c r="C4601" s="11"/>
      <c r="D4601" s="11" t="s">
        <v>8153</v>
      </c>
      <c r="E4601" s="12" t="s">
        <v>19584</v>
      </c>
      <c r="F4601" s="13">
        <v>44470</v>
      </c>
      <c r="G4601" s="14">
        <v>-1425000</v>
      </c>
    </row>
    <row r="4602" spans="1:7" x14ac:dyDescent="0.25">
      <c r="A4602" s="1"/>
      <c r="B4602" s="10" t="s">
        <v>8075</v>
      </c>
      <c r="C4602" s="11"/>
      <c r="D4602" s="11" t="s">
        <v>8076</v>
      </c>
      <c r="E4602" s="12" t="s">
        <v>19375</v>
      </c>
      <c r="F4602" s="13">
        <v>44470</v>
      </c>
      <c r="G4602" s="14">
        <v>-1370715.07</v>
      </c>
    </row>
    <row r="4603" spans="1:7" ht="25.5" x14ac:dyDescent="0.25">
      <c r="A4603" s="1"/>
      <c r="B4603" s="10" t="s">
        <v>8081</v>
      </c>
      <c r="C4603" s="11"/>
      <c r="D4603" s="11" t="s">
        <v>8082</v>
      </c>
      <c r="E4603" s="12" t="s">
        <v>19339</v>
      </c>
      <c r="F4603" s="13">
        <v>44470</v>
      </c>
      <c r="G4603" s="14">
        <v>-1357000</v>
      </c>
    </row>
    <row r="4604" spans="1:7" x14ac:dyDescent="0.25">
      <c r="A4604" s="1"/>
      <c r="B4604" s="10" t="s">
        <v>8182</v>
      </c>
      <c r="C4604" s="11"/>
      <c r="D4604" s="11" t="s">
        <v>8183</v>
      </c>
      <c r="E4604" s="12" t="s">
        <v>19683</v>
      </c>
      <c r="F4604" s="13">
        <v>44470</v>
      </c>
      <c r="G4604" s="14">
        <v>-1319500</v>
      </c>
    </row>
    <row r="4605" spans="1:7" x14ac:dyDescent="0.25">
      <c r="A4605" s="1"/>
      <c r="B4605" s="10" t="s">
        <v>8132</v>
      </c>
      <c r="C4605" s="11"/>
      <c r="D4605" s="11" t="s">
        <v>8133</v>
      </c>
      <c r="E4605" s="12" t="s">
        <v>19303</v>
      </c>
      <c r="F4605" s="13">
        <v>44470</v>
      </c>
      <c r="G4605" s="14">
        <v>-1260000</v>
      </c>
    </row>
    <row r="4606" spans="1:7" x14ac:dyDescent="0.25">
      <c r="A4606" s="1"/>
      <c r="B4606" s="10" t="s">
        <v>8234</v>
      </c>
      <c r="C4606" s="11"/>
      <c r="D4606" s="11" t="s">
        <v>8235</v>
      </c>
      <c r="E4606" s="12" t="s">
        <v>19324</v>
      </c>
      <c r="F4606" s="13">
        <v>44470</v>
      </c>
      <c r="G4606" s="14">
        <v>-1163142.5</v>
      </c>
    </row>
    <row r="4607" spans="1:7" x14ac:dyDescent="0.25">
      <c r="A4607" s="1"/>
      <c r="B4607" s="10" t="s">
        <v>8259</v>
      </c>
      <c r="C4607" s="11"/>
      <c r="D4607" s="11" t="s">
        <v>8260</v>
      </c>
      <c r="E4607" s="12" t="s">
        <v>19380</v>
      </c>
      <c r="F4607" s="13">
        <v>44470</v>
      </c>
      <c r="G4607" s="14">
        <v>-1100750</v>
      </c>
    </row>
    <row r="4608" spans="1:7" x14ac:dyDescent="0.25">
      <c r="A4608" s="1"/>
      <c r="B4608" s="10" t="s">
        <v>8178</v>
      </c>
      <c r="C4608" s="11"/>
      <c r="D4608" s="11" t="s">
        <v>8179</v>
      </c>
      <c r="E4608" s="12" t="s">
        <v>19322</v>
      </c>
      <c r="F4608" s="13">
        <v>44470</v>
      </c>
      <c r="G4608" s="14">
        <v>-1073952.5</v>
      </c>
    </row>
    <row r="4609" spans="1:7" x14ac:dyDescent="0.25">
      <c r="A4609" s="1"/>
      <c r="B4609" s="10" t="s">
        <v>8313</v>
      </c>
      <c r="C4609" s="11"/>
      <c r="D4609" s="11" t="s">
        <v>8314</v>
      </c>
      <c r="E4609" s="12" t="s">
        <v>19324</v>
      </c>
      <c r="F4609" s="13">
        <v>44470</v>
      </c>
      <c r="G4609" s="14">
        <v>-1036926</v>
      </c>
    </row>
    <row r="4610" spans="1:7" x14ac:dyDescent="0.25">
      <c r="A4610" s="1"/>
      <c r="B4610" s="10" t="s">
        <v>8303</v>
      </c>
      <c r="C4610" s="11"/>
      <c r="D4610" s="11" t="s">
        <v>8304</v>
      </c>
      <c r="E4610" s="12" t="s">
        <v>19339</v>
      </c>
      <c r="F4610" s="13">
        <v>44470</v>
      </c>
      <c r="G4610" s="14">
        <v>-995720</v>
      </c>
    </row>
    <row r="4611" spans="1:7" x14ac:dyDescent="0.25">
      <c r="A4611" s="1"/>
      <c r="B4611" s="10" t="s">
        <v>8274</v>
      </c>
      <c r="C4611" s="11"/>
      <c r="D4611" s="11" t="s">
        <v>8275</v>
      </c>
      <c r="E4611" s="12" t="s">
        <v>19937</v>
      </c>
      <c r="F4611" s="13">
        <v>44470</v>
      </c>
      <c r="G4611" s="14">
        <v>-981021.6</v>
      </c>
    </row>
    <row r="4612" spans="1:7" x14ac:dyDescent="0.25">
      <c r="A4612" s="1"/>
      <c r="B4612" s="10" t="s">
        <v>8301</v>
      </c>
      <c r="C4612" s="11"/>
      <c r="D4612" s="11" t="s">
        <v>8302</v>
      </c>
      <c r="E4612" s="12" t="s">
        <v>19339</v>
      </c>
      <c r="F4612" s="13">
        <v>44470</v>
      </c>
      <c r="G4612" s="14">
        <v>-975000</v>
      </c>
    </row>
    <row r="4613" spans="1:7" x14ac:dyDescent="0.25">
      <c r="A4613" s="1"/>
      <c r="B4613" s="10" t="s">
        <v>8276</v>
      </c>
      <c r="C4613" s="11"/>
      <c r="D4613" s="11" t="s">
        <v>8277</v>
      </c>
      <c r="E4613" s="12" t="s">
        <v>19391</v>
      </c>
      <c r="F4613" s="13">
        <v>44470</v>
      </c>
      <c r="G4613" s="14">
        <v>-960000</v>
      </c>
    </row>
    <row r="4614" spans="1:7" x14ac:dyDescent="0.25">
      <c r="A4614" s="1"/>
      <c r="B4614" s="10" t="s">
        <v>8172</v>
      </c>
      <c r="C4614" s="11"/>
      <c r="D4614" s="11" t="s">
        <v>8173</v>
      </c>
      <c r="E4614" s="12" t="s">
        <v>19666</v>
      </c>
      <c r="F4614" s="13">
        <v>44470</v>
      </c>
      <c r="G4614" s="14">
        <v>-959000</v>
      </c>
    </row>
    <row r="4615" spans="1:7" x14ac:dyDescent="0.25">
      <c r="A4615" s="1"/>
      <c r="B4615" s="10" t="s">
        <v>8226</v>
      </c>
      <c r="C4615" s="11"/>
      <c r="D4615" s="11" t="s">
        <v>8227</v>
      </c>
      <c r="E4615" s="12" t="s">
        <v>19773</v>
      </c>
      <c r="F4615" s="13">
        <v>44470</v>
      </c>
      <c r="G4615" s="14">
        <v>-903858.9</v>
      </c>
    </row>
    <row r="4616" spans="1:7" x14ac:dyDescent="0.25">
      <c r="A4616" s="1"/>
      <c r="B4616" s="15" t="s">
        <v>8249</v>
      </c>
      <c r="C4616" s="16"/>
      <c r="D4616" s="16" t="s">
        <v>8250</v>
      </c>
      <c r="E4616" s="18" t="s">
        <v>19303</v>
      </c>
      <c r="F4616" s="17">
        <v>44470</v>
      </c>
      <c r="G4616" s="14">
        <v>-900000</v>
      </c>
    </row>
    <row r="4617" spans="1:7" ht="25.5" x14ac:dyDescent="0.25">
      <c r="A4617" s="1"/>
      <c r="B4617" s="10" t="s">
        <v>8251</v>
      </c>
      <c r="C4617" s="11"/>
      <c r="D4617" s="11" t="s">
        <v>8252</v>
      </c>
      <c r="E4617" s="12" t="s">
        <v>19375</v>
      </c>
      <c r="F4617" s="13">
        <v>44470</v>
      </c>
      <c r="G4617" s="14">
        <v>-880000</v>
      </c>
    </row>
    <row r="4618" spans="1:7" ht="25.5" x14ac:dyDescent="0.25">
      <c r="A4618" s="1"/>
      <c r="B4618" s="10" t="s">
        <v>8327</v>
      </c>
      <c r="C4618" s="11"/>
      <c r="D4618" s="11" t="s">
        <v>8328</v>
      </c>
      <c r="E4618" s="12" t="s">
        <v>19445</v>
      </c>
      <c r="F4618" s="13">
        <v>44470</v>
      </c>
      <c r="G4618" s="14">
        <v>-880000</v>
      </c>
    </row>
    <row r="4619" spans="1:7" x14ac:dyDescent="0.25">
      <c r="A4619" s="1"/>
      <c r="B4619" s="15" t="s">
        <v>8265</v>
      </c>
      <c r="C4619" s="16"/>
      <c r="D4619" s="16" t="s">
        <v>8266</v>
      </c>
      <c r="E4619" s="18" t="s">
        <v>19324</v>
      </c>
      <c r="F4619" s="17">
        <v>44470</v>
      </c>
      <c r="G4619" s="14">
        <v>-875000</v>
      </c>
    </row>
    <row r="4620" spans="1:7" ht="25.5" x14ac:dyDescent="0.25">
      <c r="A4620" s="1"/>
      <c r="B4620" s="10" t="s">
        <v>8238</v>
      </c>
      <c r="C4620" s="11"/>
      <c r="D4620" s="11" t="s">
        <v>8239</v>
      </c>
      <c r="E4620" s="12" t="s">
        <v>19677</v>
      </c>
      <c r="F4620" s="13">
        <v>44470</v>
      </c>
      <c r="G4620" s="14">
        <v>-852000</v>
      </c>
    </row>
    <row r="4621" spans="1:7" x14ac:dyDescent="0.25">
      <c r="A4621" s="1"/>
      <c r="B4621" s="15" t="s">
        <v>8263</v>
      </c>
      <c r="C4621" s="16"/>
      <c r="D4621" s="16" t="s">
        <v>8264</v>
      </c>
      <c r="E4621" s="18" t="s">
        <v>19921</v>
      </c>
      <c r="F4621" s="17">
        <v>44470</v>
      </c>
      <c r="G4621" s="14">
        <v>-840000</v>
      </c>
    </row>
    <row r="4622" spans="1:7" x14ac:dyDescent="0.25">
      <c r="A4622" s="1"/>
      <c r="B4622" s="10" t="s">
        <v>8097</v>
      </c>
      <c r="C4622" s="11"/>
      <c r="D4622" s="11" t="s">
        <v>8098</v>
      </c>
      <c r="E4622" s="12" t="s">
        <v>19323</v>
      </c>
      <c r="F4622" s="13">
        <v>44470</v>
      </c>
      <c r="G4622" s="14">
        <v>-788433.3</v>
      </c>
    </row>
    <row r="4623" spans="1:7" x14ac:dyDescent="0.25">
      <c r="A4623" s="1"/>
      <c r="B4623" s="10" t="s">
        <v>8146</v>
      </c>
      <c r="C4623" s="11"/>
      <c r="D4623" s="11" t="s">
        <v>8147</v>
      </c>
      <c r="E4623" s="12" t="s">
        <v>19351</v>
      </c>
      <c r="F4623" s="13">
        <v>44470</v>
      </c>
      <c r="G4623" s="14">
        <v>-778006.2</v>
      </c>
    </row>
    <row r="4624" spans="1:7" x14ac:dyDescent="0.25">
      <c r="A4624" s="1"/>
      <c r="B4624" s="15" t="s">
        <v>8087</v>
      </c>
      <c r="C4624" s="16"/>
      <c r="D4624" s="16" t="s">
        <v>8088</v>
      </c>
      <c r="E4624" s="18" t="s">
        <v>19339</v>
      </c>
      <c r="F4624" s="17">
        <v>44470</v>
      </c>
      <c r="G4624" s="14">
        <v>-757250</v>
      </c>
    </row>
    <row r="4625" spans="1:7" x14ac:dyDescent="0.25">
      <c r="A4625" s="1"/>
      <c r="B4625" s="15" t="s">
        <v>8059</v>
      </c>
      <c r="C4625" s="16"/>
      <c r="D4625" s="16" t="s">
        <v>8060</v>
      </c>
      <c r="E4625" s="18" t="s">
        <v>19303</v>
      </c>
      <c r="F4625" s="17">
        <v>44470</v>
      </c>
      <c r="G4625" s="14">
        <v>-650600</v>
      </c>
    </row>
    <row r="4626" spans="1:7" x14ac:dyDescent="0.25">
      <c r="A4626" s="1"/>
      <c r="B4626" s="15" t="s">
        <v>8186</v>
      </c>
      <c r="C4626" s="16"/>
      <c r="D4626" s="16" t="s">
        <v>8187</v>
      </c>
      <c r="E4626" s="18" t="s">
        <v>19677</v>
      </c>
      <c r="F4626" s="17">
        <v>44470</v>
      </c>
      <c r="G4626" s="14">
        <v>-650000</v>
      </c>
    </row>
    <row r="4627" spans="1:7" x14ac:dyDescent="0.25">
      <c r="A4627" s="1"/>
      <c r="B4627" s="15" t="s">
        <v>8176</v>
      </c>
      <c r="C4627" s="16"/>
      <c r="D4627" s="16" t="s">
        <v>8177</v>
      </c>
      <c r="E4627" s="18" t="s">
        <v>19643</v>
      </c>
      <c r="F4627" s="17">
        <v>44470</v>
      </c>
      <c r="G4627" s="14">
        <v>-643500</v>
      </c>
    </row>
    <row r="4628" spans="1:7" x14ac:dyDescent="0.25">
      <c r="A4628" s="1"/>
      <c r="B4628" s="15" t="s">
        <v>8148</v>
      </c>
      <c r="C4628" s="16"/>
      <c r="D4628" s="16" t="s">
        <v>8149</v>
      </c>
      <c r="E4628" s="18" t="s">
        <v>19391</v>
      </c>
      <c r="F4628" s="17">
        <v>44470</v>
      </c>
      <c r="G4628" s="14">
        <v>-590946.4</v>
      </c>
    </row>
    <row r="4629" spans="1:7" x14ac:dyDescent="0.25">
      <c r="A4629" s="1"/>
      <c r="B4629" s="10" t="s">
        <v>8320</v>
      </c>
      <c r="C4629" s="11"/>
      <c r="D4629" s="11" t="s">
        <v>8321</v>
      </c>
      <c r="E4629" s="12" t="s">
        <v>19370</v>
      </c>
      <c r="F4629" s="13">
        <v>44470</v>
      </c>
      <c r="G4629" s="14">
        <v>-524313.75</v>
      </c>
    </row>
    <row r="4630" spans="1:7" x14ac:dyDescent="0.25">
      <c r="A4630" s="1"/>
      <c r="B4630" s="10" t="s">
        <v>8257</v>
      </c>
      <c r="C4630" s="11"/>
      <c r="D4630" s="11" t="s">
        <v>8258</v>
      </c>
      <c r="E4630" s="12" t="s">
        <v>19339</v>
      </c>
      <c r="F4630" s="13">
        <v>44470</v>
      </c>
      <c r="G4630" s="14">
        <v>-520415.88</v>
      </c>
    </row>
    <row r="4631" spans="1:7" ht="25.5" x14ac:dyDescent="0.25">
      <c r="A4631" s="1"/>
      <c r="B4631" s="10" t="s">
        <v>8194</v>
      </c>
      <c r="C4631" s="11"/>
      <c r="D4631" s="11" t="s">
        <v>8195</v>
      </c>
      <c r="E4631" s="12" t="s">
        <v>19620</v>
      </c>
      <c r="F4631" s="13">
        <v>44470</v>
      </c>
      <c r="G4631" s="14">
        <v>-500313.59999999998</v>
      </c>
    </row>
    <row r="4632" spans="1:7" x14ac:dyDescent="0.25">
      <c r="A4632" s="1"/>
      <c r="B4632" s="15" t="s">
        <v>8198</v>
      </c>
      <c r="C4632" s="16"/>
      <c r="D4632" s="16" t="s">
        <v>8199</v>
      </c>
      <c r="E4632" s="12" t="s">
        <v>19584</v>
      </c>
      <c r="F4632" s="17">
        <v>44470</v>
      </c>
      <c r="G4632" s="14">
        <v>-500000</v>
      </c>
    </row>
    <row r="4633" spans="1:7" ht="25.5" x14ac:dyDescent="0.25">
      <c r="A4633" s="1"/>
      <c r="B4633" s="15" t="s">
        <v>8144</v>
      </c>
      <c r="C4633" s="16"/>
      <c r="D4633" s="16" t="s">
        <v>8145</v>
      </c>
      <c r="E4633" s="18" t="s">
        <v>19375</v>
      </c>
      <c r="F4633" s="17">
        <v>44470</v>
      </c>
      <c r="G4633" s="14">
        <v>-473317.6</v>
      </c>
    </row>
    <row r="4634" spans="1:7" x14ac:dyDescent="0.25">
      <c r="A4634" s="1"/>
      <c r="B4634" s="10" t="s">
        <v>8107</v>
      </c>
      <c r="C4634" s="11"/>
      <c r="D4634" s="11" t="s">
        <v>8108</v>
      </c>
      <c r="E4634" s="12" t="s">
        <v>19303</v>
      </c>
      <c r="F4634" s="13">
        <v>44470</v>
      </c>
      <c r="G4634" s="14">
        <v>-431290</v>
      </c>
    </row>
    <row r="4635" spans="1:7" x14ac:dyDescent="0.25">
      <c r="A4635" s="1"/>
      <c r="B4635" s="15" t="s">
        <v>8268</v>
      </c>
      <c r="C4635" s="16"/>
      <c r="D4635" s="16" t="s">
        <v>8269</v>
      </c>
      <c r="E4635" s="18" t="s">
        <v>19925</v>
      </c>
      <c r="F4635" s="17">
        <v>44470</v>
      </c>
      <c r="G4635" s="14">
        <v>-388800</v>
      </c>
    </row>
    <row r="4636" spans="1:7" x14ac:dyDescent="0.25">
      <c r="A4636" s="1"/>
      <c r="B4636" s="10" t="s">
        <v>8162</v>
      </c>
      <c r="C4636" s="11"/>
      <c r="D4636" s="11" t="s">
        <v>8163</v>
      </c>
      <c r="E4636" s="12" t="s">
        <v>19303</v>
      </c>
      <c r="F4636" s="13">
        <v>44470</v>
      </c>
      <c r="G4636" s="14">
        <v>-320000</v>
      </c>
    </row>
    <row r="4637" spans="1:7" x14ac:dyDescent="0.25">
      <c r="A4637" s="1"/>
      <c r="B4637" s="15" t="s">
        <v>8174</v>
      </c>
      <c r="C4637" s="16"/>
      <c r="D4637" s="16" t="s">
        <v>8175</v>
      </c>
      <c r="E4637" s="12" t="s">
        <v>19323</v>
      </c>
      <c r="F4637" s="17">
        <v>44470</v>
      </c>
      <c r="G4637" s="14">
        <v>-297100</v>
      </c>
    </row>
    <row r="4638" spans="1:7" x14ac:dyDescent="0.25">
      <c r="A4638" s="1"/>
      <c r="B4638" s="10" t="s">
        <v>8077</v>
      </c>
      <c r="C4638" s="11"/>
      <c r="D4638" s="11" t="s">
        <v>8078</v>
      </c>
      <c r="E4638" s="12" t="s">
        <v>19323</v>
      </c>
      <c r="F4638" s="13">
        <v>44470</v>
      </c>
      <c r="G4638" s="14">
        <v>-240000</v>
      </c>
    </row>
    <row r="4639" spans="1:7" x14ac:dyDescent="0.25">
      <c r="A4639" s="1"/>
      <c r="B4639" s="10" t="s">
        <v>1439</v>
      </c>
      <c r="C4639" s="11"/>
      <c r="D4639" s="11" t="s">
        <v>8242</v>
      </c>
      <c r="E4639" s="12" t="s">
        <v>19834</v>
      </c>
      <c r="F4639" s="13">
        <v>44470</v>
      </c>
      <c r="G4639" s="14">
        <v>-227480</v>
      </c>
    </row>
    <row r="4640" spans="1:7" x14ac:dyDescent="0.25">
      <c r="A4640" s="1"/>
      <c r="B4640" s="10" t="s">
        <v>8142</v>
      </c>
      <c r="C4640" s="11"/>
      <c r="D4640" s="11" t="s">
        <v>8143</v>
      </c>
      <c r="E4640" s="12" t="s">
        <v>19323</v>
      </c>
      <c r="F4640" s="13">
        <v>44470</v>
      </c>
      <c r="G4640" s="14">
        <v>-220000</v>
      </c>
    </row>
    <row r="4641" spans="1:7" x14ac:dyDescent="0.25">
      <c r="A4641" s="1"/>
      <c r="B4641" s="15" t="s">
        <v>8202</v>
      </c>
      <c r="C4641" s="16"/>
      <c r="D4641" s="16" t="s">
        <v>8203</v>
      </c>
      <c r="E4641" s="18" t="s">
        <v>19445</v>
      </c>
      <c r="F4641" s="17">
        <v>44470</v>
      </c>
      <c r="G4641" s="14">
        <v>-214980</v>
      </c>
    </row>
    <row r="4642" spans="1:7" x14ac:dyDescent="0.25">
      <c r="A4642" s="1"/>
      <c r="B4642" s="15" t="s">
        <v>8154</v>
      </c>
      <c r="C4642" s="16"/>
      <c r="D4642" s="16" t="s">
        <v>8155</v>
      </c>
      <c r="E4642" s="18" t="s">
        <v>19303</v>
      </c>
      <c r="F4642" s="17">
        <v>44470</v>
      </c>
      <c r="G4642" s="14">
        <v>-204610</v>
      </c>
    </row>
    <row r="4643" spans="1:7" x14ac:dyDescent="0.25">
      <c r="A4643" s="1"/>
      <c r="B4643" s="10" t="s">
        <v>8089</v>
      </c>
      <c r="C4643" s="11"/>
      <c r="D4643" s="16" t="s">
        <v>8090</v>
      </c>
      <c r="E4643" s="12" t="s">
        <v>19323</v>
      </c>
      <c r="F4643" s="13">
        <v>44470</v>
      </c>
      <c r="G4643" s="14">
        <v>-204103.7</v>
      </c>
    </row>
    <row r="4644" spans="1:7" x14ac:dyDescent="0.25">
      <c r="A4644" s="1"/>
      <c r="B4644" s="15" t="s">
        <v>8206</v>
      </c>
      <c r="C4644" s="16"/>
      <c r="D4644" s="16" t="s">
        <v>8207</v>
      </c>
      <c r="E4644" s="18" t="s">
        <v>19323</v>
      </c>
      <c r="F4644" s="17">
        <v>44470</v>
      </c>
      <c r="G4644" s="14">
        <v>-200000</v>
      </c>
    </row>
    <row r="4645" spans="1:7" x14ac:dyDescent="0.25">
      <c r="A4645" s="1"/>
      <c r="B4645" s="15" t="s">
        <v>8180</v>
      </c>
      <c r="C4645" s="16"/>
      <c r="D4645" s="16" t="s">
        <v>8181</v>
      </c>
      <c r="E4645" s="18" t="s">
        <v>19445</v>
      </c>
      <c r="F4645" s="17">
        <v>44470</v>
      </c>
      <c r="G4645" s="14">
        <v>-175000</v>
      </c>
    </row>
    <row r="4646" spans="1:7" x14ac:dyDescent="0.25">
      <c r="A4646" s="1"/>
      <c r="B4646" s="10" t="s">
        <v>8118</v>
      </c>
      <c r="C4646" s="11"/>
      <c r="D4646" s="16" t="s">
        <v>8119</v>
      </c>
      <c r="E4646" s="12" t="s">
        <v>19494</v>
      </c>
      <c r="F4646" s="13">
        <v>44470</v>
      </c>
      <c r="G4646" s="14">
        <v>-150300</v>
      </c>
    </row>
    <row r="4647" spans="1:7" x14ac:dyDescent="0.25">
      <c r="A4647" s="1"/>
      <c r="B4647" s="10" t="s">
        <v>8236</v>
      </c>
      <c r="C4647" s="11"/>
      <c r="D4647" s="16" t="s">
        <v>8237</v>
      </c>
      <c r="E4647" s="12" t="s">
        <v>19323</v>
      </c>
      <c r="F4647" s="13">
        <v>44470</v>
      </c>
      <c r="G4647" s="14">
        <v>-88000</v>
      </c>
    </row>
    <row r="4648" spans="1:7" ht="25.5" x14ac:dyDescent="0.25">
      <c r="A4648" s="1"/>
      <c r="B4648" s="15" t="s">
        <v>8278</v>
      </c>
      <c r="C4648" s="16"/>
      <c r="D4648" s="16" t="s">
        <v>8279</v>
      </c>
      <c r="E4648" s="18" t="s">
        <v>19494</v>
      </c>
      <c r="F4648" s="17">
        <v>44470</v>
      </c>
      <c r="G4648" s="14">
        <v>-71160</v>
      </c>
    </row>
    <row r="4649" spans="1:7" x14ac:dyDescent="0.25">
      <c r="A4649" s="1"/>
      <c r="B4649" s="10" t="s">
        <v>8222</v>
      </c>
      <c r="C4649" s="11"/>
      <c r="D4649" s="11" t="s">
        <v>8223</v>
      </c>
      <c r="E4649" s="12" t="s">
        <v>19303</v>
      </c>
      <c r="F4649" s="13">
        <v>44470</v>
      </c>
      <c r="G4649" s="14">
        <v>-30000</v>
      </c>
    </row>
    <row r="4650" spans="1:7" x14ac:dyDescent="0.25">
      <c r="A4650" s="1"/>
      <c r="B4650" s="10" t="s">
        <v>7212</v>
      </c>
      <c r="C4650" s="11" t="s">
        <v>7213</v>
      </c>
      <c r="D4650" s="16" t="s">
        <v>8051</v>
      </c>
      <c r="E4650" s="12" t="s">
        <v>8052</v>
      </c>
      <c r="F4650" s="13">
        <v>44470</v>
      </c>
      <c r="G4650" s="14">
        <v>-72150</v>
      </c>
    </row>
    <row r="4651" spans="1:7" ht="38.25" x14ac:dyDescent="0.25">
      <c r="A4651" s="1"/>
      <c r="B4651" s="10" t="s">
        <v>6919</v>
      </c>
      <c r="C4651" s="11" t="s">
        <v>6920</v>
      </c>
      <c r="D4651" s="11" t="s">
        <v>8053</v>
      </c>
      <c r="E4651" s="12" t="s">
        <v>8054</v>
      </c>
      <c r="F4651" s="13">
        <v>44470</v>
      </c>
      <c r="G4651" s="14">
        <v>621631</v>
      </c>
    </row>
    <row r="4652" spans="1:7" ht="25.5" x14ac:dyDescent="0.25">
      <c r="A4652" s="1"/>
      <c r="B4652" s="10" t="s">
        <v>8307</v>
      </c>
      <c r="C4652" s="11" t="s">
        <v>8308</v>
      </c>
      <c r="D4652" s="11" t="s">
        <v>8309</v>
      </c>
      <c r="E4652" s="12" t="s">
        <v>19380</v>
      </c>
      <c r="F4652" s="13">
        <v>44470</v>
      </c>
      <c r="G4652" s="14">
        <v>-11500000</v>
      </c>
    </row>
    <row r="4653" spans="1:7" x14ac:dyDescent="0.25">
      <c r="A4653" s="1"/>
      <c r="B4653" s="10" t="s">
        <v>8290</v>
      </c>
      <c r="C4653" s="11" t="s">
        <v>8291</v>
      </c>
      <c r="D4653" s="11" t="s">
        <v>8292</v>
      </c>
      <c r="E4653" s="12" t="s">
        <v>19324</v>
      </c>
      <c r="F4653" s="13">
        <v>44470</v>
      </c>
      <c r="G4653" s="14">
        <v>-10500000</v>
      </c>
    </row>
    <row r="4654" spans="1:7" x14ac:dyDescent="0.25">
      <c r="A4654" s="1"/>
      <c r="B4654" s="10" t="s">
        <v>8286</v>
      </c>
      <c r="C4654" s="11" t="s">
        <v>8287</v>
      </c>
      <c r="D4654" s="11" t="s">
        <v>8288</v>
      </c>
      <c r="E4654" s="12" t="s">
        <v>19643</v>
      </c>
      <c r="F4654" s="13">
        <v>44470</v>
      </c>
      <c r="G4654" s="14">
        <v>-9300000</v>
      </c>
    </row>
    <row r="4655" spans="1:7" x14ac:dyDescent="0.25">
      <c r="A4655" s="1"/>
      <c r="B4655" s="10" t="s">
        <v>8286</v>
      </c>
      <c r="C4655" s="11" t="s">
        <v>8287</v>
      </c>
      <c r="D4655" s="11" t="s">
        <v>8289</v>
      </c>
      <c r="E4655" s="12" t="s">
        <v>19677</v>
      </c>
      <c r="F4655" s="13">
        <v>44470</v>
      </c>
      <c r="G4655" s="14">
        <v>-4941118</v>
      </c>
    </row>
    <row r="4656" spans="1:7" x14ac:dyDescent="0.25">
      <c r="A4656" s="1"/>
      <c r="B4656" s="10" t="s">
        <v>8332</v>
      </c>
      <c r="C4656" s="11" t="s">
        <v>8333</v>
      </c>
      <c r="D4656" s="11" t="s">
        <v>8334</v>
      </c>
      <c r="E4656" s="12" t="s">
        <v>19322</v>
      </c>
      <c r="F4656" s="13">
        <v>44470</v>
      </c>
      <c r="G4656" s="14">
        <v>-4887500</v>
      </c>
    </row>
    <row r="4657" spans="1:7" x14ac:dyDescent="0.25">
      <c r="A4657" s="1"/>
      <c r="B4657" s="10" t="s">
        <v>8296</v>
      </c>
      <c r="C4657" s="11" t="s">
        <v>8297</v>
      </c>
      <c r="D4657" s="11" t="s">
        <v>8298</v>
      </c>
      <c r="E4657" s="12" t="s">
        <v>19323</v>
      </c>
      <c r="F4657" s="13">
        <v>44470</v>
      </c>
      <c r="G4657" s="14">
        <v>-3254385</v>
      </c>
    </row>
    <row r="4658" spans="1:7" ht="25.5" x14ac:dyDescent="0.25">
      <c r="A4658" s="1"/>
      <c r="B4658" s="10" t="s">
        <v>8310</v>
      </c>
      <c r="C4658" s="11" t="s">
        <v>8311</v>
      </c>
      <c r="D4658" s="11" t="s">
        <v>8312</v>
      </c>
      <c r="E4658" s="12" t="s">
        <v>19323</v>
      </c>
      <c r="F4658" s="13">
        <v>44470</v>
      </c>
      <c r="G4658" s="14">
        <v>-2800002</v>
      </c>
    </row>
    <row r="4659" spans="1:7" ht="25.5" x14ac:dyDescent="0.25">
      <c r="A4659" s="1"/>
      <c r="B4659" s="10" t="s">
        <v>8329</v>
      </c>
      <c r="C4659" s="11" t="s">
        <v>8330</v>
      </c>
      <c r="D4659" s="11" t="s">
        <v>8331</v>
      </c>
      <c r="E4659" s="12" t="s">
        <v>19370</v>
      </c>
      <c r="F4659" s="13">
        <v>44470</v>
      </c>
      <c r="G4659" s="14">
        <v>-1997340</v>
      </c>
    </row>
    <row r="4660" spans="1:7" x14ac:dyDescent="0.25">
      <c r="A4660" s="1"/>
      <c r="B4660" s="15" t="s">
        <v>8322</v>
      </c>
      <c r="C4660" s="16" t="s">
        <v>8323</v>
      </c>
      <c r="D4660" s="16" t="s">
        <v>8324</v>
      </c>
      <c r="E4660" s="18" t="s">
        <v>19535</v>
      </c>
      <c r="F4660" s="17">
        <v>44470</v>
      </c>
      <c r="G4660" s="14">
        <v>-1710000</v>
      </c>
    </row>
    <row r="4661" spans="1:7" x14ac:dyDescent="0.25">
      <c r="A4661" s="1"/>
      <c r="B4661" s="10" t="s">
        <v>8280</v>
      </c>
      <c r="C4661" s="11" t="s">
        <v>8281</v>
      </c>
      <c r="D4661" s="11" t="s">
        <v>8282</v>
      </c>
      <c r="E4661" s="12" t="s">
        <v>19380</v>
      </c>
      <c r="F4661" s="13">
        <v>44470</v>
      </c>
      <c r="G4661" s="14">
        <v>-900000</v>
      </c>
    </row>
    <row r="4662" spans="1:7" x14ac:dyDescent="0.25">
      <c r="A4662" s="1"/>
      <c r="B4662" s="10" t="s">
        <v>8293</v>
      </c>
      <c r="C4662" s="11" t="s">
        <v>8294</v>
      </c>
      <c r="D4662" s="11" t="s">
        <v>8295</v>
      </c>
      <c r="E4662" s="12" t="s">
        <v>19303</v>
      </c>
      <c r="F4662" s="13">
        <v>44470</v>
      </c>
      <c r="G4662" s="14">
        <v>-888828</v>
      </c>
    </row>
    <row r="4663" spans="1:7" x14ac:dyDescent="0.25">
      <c r="A4663" s="1"/>
      <c r="B4663" s="15" t="s">
        <v>8283</v>
      </c>
      <c r="C4663" s="16" t="s">
        <v>8284</v>
      </c>
      <c r="D4663" s="16" t="s">
        <v>8285</v>
      </c>
      <c r="E4663" s="12" t="s">
        <v>19377</v>
      </c>
      <c r="F4663" s="17">
        <v>44470</v>
      </c>
      <c r="G4663" s="14">
        <v>-725140.8</v>
      </c>
    </row>
    <row r="4664" spans="1:7" ht="25.5" x14ac:dyDescent="0.25">
      <c r="A4664" s="1"/>
      <c r="B4664" s="10" t="s">
        <v>8335</v>
      </c>
      <c r="C4664" s="11" t="s">
        <v>8336</v>
      </c>
      <c r="D4664" s="11" t="s">
        <v>8337</v>
      </c>
      <c r="E4664" s="12" t="s">
        <v>19303</v>
      </c>
      <c r="F4664" s="13">
        <v>44470</v>
      </c>
      <c r="G4664" s="14">
        <v>-366120</v>
      </c>
    </row>
    <row r="4665" spans="1:7" x14ac:dyDescent="0.25">
      <c r="A4665" s="1"/>
      <c r="B4665" s="15" t="s">
        <v>8317</v>
      </c>
      <c r="C4665" s="16" t="s">
        <v>8318</v>
      </c>
      <c r="D4665" s="16" t="s">
        <v>8319</v>
      </c>
      <c r="E4665" s="18" t="s">
        <v>19303</v>
      </c>
      <c r="F4665" s="17">
        <v>44470</v>
      </c>
      <c r="G4665" s="14">
        <v>-81575</v>
      </c>
    </row>
    <row r="4666" spans="1:7" x14ac:dyDescent="0.25">
      <c r="A4666" s="1"/>
      <c r="B4666" s="10" t="s">
        <v>8370</v>
      </c>
      <c r="C4666" s="11"/>
      <c r="D4666" s="11" t="s">
        <v>8371</v>
      </c>
      <c r="E4666" s="12" t="s">
        <v>19890</v>
      </c>
      <c r="F4666" s="13">
        <v>44471</v>
      </c>
      <c r="G4666" s="14">
        <v>-11040024</v>
      </c>
    </row>
    <row r="4667" spans="1:7" x14ac:dyDescent="0.25">
      <c r="A4667" s="1"/>
      <c r="B4667" s="10" t="s">
        <v>8348</v>
      </c>
      <c r="C4667" s="11"/>
      <c r="D4667" s="11" t="s">
        <v>8349</v>
      </c>
      <c r="E4667" s="12" t="s">
        <v>19597</v>
      </c>
      <c r="F4667" s="13">
        <v>44471</v>
      </c>
      <c r="G4667" s="14">
        <v>-3232987.2</v>
      </c>
    </row>
    <row r="4668" spans="1:7" x14ac:dyDescent="0.25">
      <c r="A4668" s="1"/>
      <c r="B4668" s="15" t="s">
        <v>8357</v>
      </c>
      <c r="C4668" s="16"/>
      <c r="D4668" s="16" t="s">
        <v>8358</v>
      </c>
      <c r="E4668" s="18" t="s">
        <v>19890</v>
      </c>
      <c r="F4668" s="17">
        <v>44471</v>
      </c>
      <c r="G4668" s="14">
        <v>-1500000</v>
      </c>
    </row>
    <row r="4669" spans="1:7" x14ac:dyDescent="0.25">
      <c r="A4669" s="1"/>
      <c r="B4669" s="10" t="s">
        <v>1333</v>
      </c>
      <c r="C4669" s="11"/>
      <c r="D4669" s="11" t="s">
        <v>8356</v>
      </c>
      <c r="E4669" s="12" t="s">
        <v>19620</v>
      </c>
      <c r="F4669" s="13">
        <v>44471</v>
      </c>
      <c r="G4669" s="14">
        <v>-1282500</v>
      </c>
    </row>
    <row r="4670" spans="1:7" x14ac:dyDescent="0.25">
      <c r="A4670" s="1"/>
      <c r="B4670" s="10" t="s">
        <v>8344</v>
      </c>
      <c r="C4670" s="11"/>
      <c r="D4670" s="11" t="s">
        <v>8345</v>
      </c>
      <c r="E4670" s="12" t="s">
        <v>19597</v>
      </c>
      <c r="F4670" s="13">
        <v>44471</v>
      </c>
      <c r="G4670" s="14">
        <v>-1231643.6000000001</v>
      </c>
    </row>
    <row r="4671" spans="1:7" x14ac:dyDescent="0.25">
      <c r="A4671" s="1"/>
      <c r="B4671" s="10" t="s">
        <v>8352</v>
      </c>
      <c r="C4671" s="11"/>
      <c r="D4671" s="11" t="s">
        <v>8353</v>
      </c>
      <c r="E4671" s="12" t="s">
        <v>19620</v>
      </c>
      <c r="F4671" s="13">
        <v>44471</v>
      </c>
      <c r="G4671" s="14">
        <v>-780000</v>
      </c>
    </row>
    <row r="4672" spans="1:7" x14ac:dyDescent="0.25">
      <c r="A4672" s="1"/>
      <c r="B4672" s="10" t="s">
        <v>8346</v>
      </c>
      <c r="C4672" s="11"/>
      <c r="D4672" s="11" t="s">
        <v>8347</v>
      </c>
      <c r="E4672" s="12" t="s">
        <v>19620</v>
      </c>
      <c r="F4672" s="13">
        <v>44471</v>
      </c>
      <c r="G4672" s="14">
        <v>-630000</v>
      </c>
    </row>
    <row r="4673" spans="1:7" x14ac:dyDescent="0.25">
      <c r="A4673" s="1"/>
      <c r="B4673" s="15" t="s">
        <v>8365</v>
      </c>
      <c r="C4673" s="16"/>
      <c r="D4673" s="16" t="s">
        <v>8366</v>
      </c>
      <c r="E4673" s="18" t="s">
        <v>19597</v>
      </c>
      <c r="F4673" s="17">
        <v>44471</v>
      </c>
      <c r="G4673" s="14">
        <v>-490000</v>
      </c>
    </row>
    <row r="4674" spans="1:7" ht="25.5" x14ac:dyDescent="0.25">
      <c r="A4674" s="1"/>
      <c r="B4674" s="10" t="s">
        <v>8338</v>
      </c>
      <c r="C4674" s="11"/>
      <c r="D4674" s="11" t="s">
        <v>8339</v>
      </c>
      <c r="E4674" s="12" t="s">
        <v>19323</v>
      </c>
      <c r="F4674" s="13">
        <v>44471</v>
      </c>
      <c r="G4674" s="14">
        <v>-360000</v>
      </c>
    </row>
    <row r="4675" spans="1:7" ht="25.5" x14ac:dyDescent="0.25">
      <c r="A4675" s="1"/>
      <c r="B4675" s="10" t="s">
        <v>8342</v>
      </c>
      <c r="C4675" s="11"/>
      <c r="D4675" s="11" t="s">
        <v>8343</v>
      </c>
      <c r="E4675" s="12" t="s">
        <v>19323</v>
      </c>
      <c r="F4675" s="13">
        <v>44471</v>
      </c>
      <c r="G4675" s="14">
        <v>-338664</v>
      </c>
    </row>
    <row r="4676" spans="1:7" x14ac:dyDescent="0.25">
      <c r="A4676" s="1"/>
      <c r="B4676" s="10" t="s">
        <v>8350</v>
      </c>
      <c r="C4676" s="11"/>
      <c r="D4676" s="11" t="s">
        <v>8351</v>
      </c>
      <c r="E4676" s="12" t="s">
        <v>19802</v>
      </c>
      <c r="F4676" s="13">
        <v>44471</v>
      </c>
      <c r="G4676" s="14">
        <v>-100000</v>
      </c>
    </row>
    <row r="4677" spans="1:7" x14ac:dyDescent="0.25">
      <c r="A4677" s="1"/>
      <c r="B4677" s="15" t="s">
        <v>8340</v>
      </c>
      <c r="C4677" s="16"/>
      <c r="D4677" s="16" t="s">
        <v>8341</v>
      </c>
      <c r="E4677" s="18" t="s">
        <v>19323</v>
      </c>
      <c r="F4677" s="17">
        <v>44471</v>
      </c>
      <c r="G4677" s="14">
        <v>-87845.1</v>
      </c>
    </row>
    <row r="4678" spans="1:7" ht="25.5" x14ac:dyDescent="0.25">
      <c r="A4678" s="1"/>
      <c r="B4678" s="15" t="s">
        <v>8354</v>
      </c>
      <c r="C4678" s="16"/>
      <c r="D4678" s="16" t="s">
        <v>8355</v>
      </c>
      <c r="E4678" s="18" t="s">
        <v>19323</v>
      </c>
      <c r="F4678" s="17">
        <v>44471</v>
      </c>
      <c r="G4678" s="14">
        <v>-20749.5</v>
      </c>
    </row>
    <row r="4679" spans="1:7" x14ac:dyDescent="0.25">
      <c r="A4679" s="1"/>
      <c r="B4679" s="10" t="s">
        <v>8362</v>
      </c>
      <c r="C4679" s="11" t="s">
        <v>8363</v>
      </c>
      <c r="D4679" s="11" t="s">
        <v>8364</v>
      </c>
      <c r="E4679" s="12" t="s">
        <v>19890</v>
      </c>
      <c r="F4679" s="13">
        <v>44471</v>
      </c>
      <c r="G4679" s="14">
        <v>-7150000</v>
      </c>
    </row>
    <row r="4680" spans="1:7" x14ac:dyDescent="0.25">
      <c r="A4680" s="1"/>
      <c r="B4680" s="10" t="s">
        <v>8359</v>
      </c>
      <c r="C4680" s="11" t="s">
        <v>8360</v>
      </c>
      <c r="D4680" s="11" t="s">
        <v>8361</v>
      </c>
      <c r="E4680" s="12" t="s">
        <v>19890</v>
      </c>
      <c r="F4680" s="13">
        <v>44471</v>
      </c>
      <c r="G4680" s="14">
        <v>-6375000</v>
      </c>
    </row>
    <row r="4681" spans="1:7" x14ac:dyDescent="0.25">
      <c r="A4681" s="1"/>
      <c r="B4681" s="10" t="s">
        <v>8367</v>
      </c>
      <c r="C4681" s="11" t="s">
        <v>8368</v>
      </c>
      <c r="D4681" s="11" t="s">
        <v>8369</v>
      </c>
      <c r="E4681" s="12" t="s">
        <v>19323</v>
      </c>
      <c r="F4681" s="13">
        <v>44471</v>
      </c>
      <c r="G4681" s="14">
        <v>-32130</v>
      </c>
    </row>
    <row r="4682" spans="1:7" x14ac:dyDescent="0.25">
      <c r="A4682" s="1"/>
      <c r="B4682" s="10" t="s">
        <v>8372</v>
      </c>
      <c r="C4682" s="11"/>
      <c r="D4682" s="16" t="s">
        <v>8373</v>
      </c>
      <c r="E4682" s="12" t="s">
        <v>19377</v>
      </c>
      <c r="F4682" s="13">
        <v>44473</v>
      </c>
      <c r="G4682" s="14">
        <v>-1572264</v>
      </c>
    </row>
    <row r="4683" spans="1:7" x14ac:dyDescent="0.25">
      <c r="A4683" s="1"/>
      <c r="B4683" s="10" t="s">
        <v>8376</v>
      </c>
      <c r="C4683" s="11"/>
      <c r="D4683" s="11" t="s">
        <v>8377</v>
      </c>
      <c r="E4683" s="12" t="s">
        <v>19303</v>
      </c>
      <c r="F4683" s="13">
        <v>44473</v>
      </c>
      <c r="G4683" s="14">
        <v>-1512000</v>
      </c>
    </row>
    <row r="4684" spans="1:7" x14ac:dyDescent="0.25">
      <c r="A4684" s="1"/>
      <c r="B4684" s="10" t="s">
        <v>8374</v>
      </c>
      <c r="C4684" s="11"/>
      <c r="D4684" s="11" t="s">
        <v>8375</v>
      </c>
      <c r="E4684" s="12" t="s">
        <v>19436</v>
      </c>
      <c r="F4684" s="13">
        <v>44473</v>
      </c>
      <c r="G4684" s="14">
        <v>-561787.32999999996</v>
      </c>
    </row>
    <row r="4685" spans="1:7" ht="25.5" x14ac:dyDescent="0.25">
      <c r="A4685" s="1"/>
      <c r="B4685" s="10" t="s">
        <v>8394</v>
      </c>
      <c r="C4685" s="11"/>
      <c r="D4685" s="11" t="s">
        <v>8395</v>
      </c>
      <c r="E4685" s="12" t="s">
        <v>19666</v>
      </c>
      <c r="F4685" s="13">
        <v>44474</v>
      </c>
      <c r="G4685" s="14">
        <v>-5775000</v>
      </c>
    </row>
    <row r="4686" spans="1:7" x14ac:dyDescent="0.25">
      <c r="A4686" s="1"/>
      <c r="B4686" s="15" t="s">
        <v>8399</v>
      </c>
      <c r="C4686" s="16"/>
      <c r="D4686" s="16" t="s">
        <v>8400</v>
      </c>
      <c r="E4686" s="18" t="s">
        <v>19303</v>
      </c>
      <c r="F4686" s="17">
        <v>44474</v>
      </c>
      <c r="G4686" s="14">
        <v>-3974400</v>
      </c>
    </row>
    <row r="4687" spans="1:7" x14ac:dyDescent="0.25">
      <c r="A4687" s="1"/>
      <c r="B4687" s="10" t="s">
        <v>8382</v>
      </c>
      <c r="C4687" s="11"/>
      <c r="D4687" s="11" t="s">
        <v>8383</v>
      </c>
      <c r="E4687" s="12" t="s">
        <v>19303</v>
      </c>
      <c r="F4687" s="13">
        <v>44474</v>
      </c>
      <c r="G4687" s="14">
        <v>-3150000</v>
      </c>
    </row>
    <row r="4688" spans="1:7" ht="25.5" x14ac:dyDescent="0.25">
      <c r="A4688" s="1"/>
      <c r="B4688" s="10" t="s">
        <v>8384</v>
      </c>
      <c r="C4688" s="11"/>
      <c r="D4688" s="11" t="s">
        <v>8385</v>
      </c>
      <c r="E4688" s="12" t="s">
        <v>19303</v>
      </c>
      <c r="F4688" s="13">
        <v>44474</v>
      </c>
      <c r="G4688" s="14">
        <v>-2943270</v>
      </c>
    </row>
    <row r="4689" spans="1:7" x14ac:dyDescent="0.25">
      <c r="A4689" s="1"/>
      <c r="B4689" s="10" t="s">
        <v>8407</v>
      </c>
      <c r="C4689" s="11"/>
      <c r="D4689" s="11" t="s">
        <v>8408</v>
      </c>
      <c r="E4689" s="12" t="s">
        <v>19666</v>
      </c>
      <c r="F4689" s="13">
        <v>44474</v>
      </c>
      <c r="G4689" s="14">
        <v>-1875000</v>
      </c>
    </row>
    <row r="4690" spans="1:7" x14ac:dyDescent="0.25">
      <c r="A4690" s="1"/>
      <c r="B4690" s="10" t="s">
        <v>7863</v>
      </c>
      <c r="C4690" s="11"/>
      <c r="D4690" s="11" t="s">
        <v>8396</v>
      </c>
      <c r="E4690" s="12" t="s">
        <v>19303</v>
      </c>
      <c r="F4690" s="13">
        <v>44474</v>
      </c>
      <c r="G4690" s="14">
        <v>-1600000</v>
      </c>
    </row>
    <row r="4691" spans="1:7" x14ac:dyDescent="0.25">
      <c r="A4691" s="1"/>
      <c r="B4691" s="10" t="s">
        <v>8388</v>
      </c>
      <c r="C4691" s="11"/>
      <c r="D4691" s="11" t="s">
        <v>8389</v>
      </c>
      <c r="E4691" s="12" t="s">
        <v>19303</v>
      </c>
      <c r="F4691" s="13">
        <v>44474</v>
      </c>
      <c r="G4691" s="14">
        <v>-1036800</v>
      </c>
    </row>
    <row r="4692" spans="1:7" ht="25.5" x14ac:dyDescent="0.25">
      <c r="A4692" s="1"/>
      <c r="B4692" s="10" t="s">
        <v>8392</v>
      </c>
      <c r="C4692" s="11"/>
      <c r="D4692" s="11" t="s">
        <v>8393</v>
      </c>
      <c r="E4692" s="12" t="s">
        <v>19666</v>
      </c>
      <c r="F4692" s="13">
        <v>44474</v>
      </c>
      <c r="G4692" s="14">
        <v>-900000</v>
      </c>
    </row>
    <row r="4693" spans="1:7" x14ac:dyDescent="0.25">
      <c r="A4693" s="1"/>
      <c r="B4693" s="15" t="s">
        <v>8386</v>
      </c>
      <c r="C4693" s="16"/>
      <c r="D4693" s="16" t="s">
        <v>8387</v>
      </c>
      <c r="E4693" s="18" t="s">
        <v>19303</v>
      </c>
      <c r="F4693" s="17">
        <v>44474</v>
      </c>
      <c r="G4693" s="14">
        <v>-706602</v>
      </c>
    </row>
    <row r="4694" spans="1:7" x14ac:dyDescent="0.25">
      <c r="A4694" s="1"/>
      <c r="B4694" s="10" t="s">
        <v>8405</v>
      </c>
      <c r="C4694" s="11"/>
      <c r="D4694" s="11" t="s">
        <v>8406</v>
      </c>
      <c r="E4694" s="12" t="s">
        <v>19303</v>
      </c>
      <c r="F4694" s="13">
        <v>44474</v>
      </c>
      <c r="G4694" s="14">
        <v>-701233</v>
      </c>
    </row>
    <row r="4695" spans="1:7" x14ac:dyDescent="0.25">
      <c r="A4695" s="1"/>
      <c r="B4695" s="10" t="s">
        <v>8397</v>
      </c>
      <c r="C4695" s="11"/>
      <c r="D4695" s="11" t="s">
        <v>8398</v>
      </c>
      <c r="E4695" s="12" t="s">
        <v>19303</v>
      </c>
      <c r="F4695" s="13">
        <v>44474</v>
      </c>
      <c r="G4695" s="14">
        <v>-455000</v>
      </c>
    </row>
    <row r="4696" spans="1:7" x14ac:dyDescent="0.25">
      <c r="A4696" s="1"/>
      <c r="B4696" s="10" t="s">
        <v>8390</v>
      </c>
      <c r="C4696" s="11"/>
      <c r="D4696" s="11" t="s">
        <v>8391</v>
      </c>
      <c r="E4696" s="12" t="s">
        <v>19303</v>
      </c>
      <c r="F4696" s="13">
        <v>44474</v>
      </c>
      <c r="G4696" s="14">
        <v>-345600</v>
      </c>
    </row>
    <row r="4697" spans="1:7" x14ac:dyDescent="0.25">
      <c r="A4697" s="1"/>
      <c r="B4697" s="15" t="s">
        <v>8401</v>
      </c>
      <c r="C4697" s="16"/>
      <c r="D4697" s="16" t="s">
        <v>8402</v>
      </c>
      <c r="E4697" s="12" t="s">
        <v>19825</v>
      </c>
      <c r="F4697" s="17">
        <v>44474</v>
      </c>
      <c r="G4697" s="14">
        <v>-317000</v>
      </c>
    </row>
    <row r="4698" spans="1:7" x14ac:dyDescent="0.25">
      <c r="A4698" s="1"/>
      <c r="B4698" s="10" t="s">
        <v>8403</v>
      </c>
      <c r="C4698" s="11"/>
      <c r="D4698" s="11" t="s">
        <v>8404</v>
      </c>
      <c r="E4698" s="12" t="s">
        <v>19303</v>
      </c>
      <c r="F4698" s="13">
        <v>44474</v>
      </c>
      <c r="G4698" s="14">
        <v>-202950</v>
      </c>
    </row>
    <row r="4699" spans="1:7" ht="25.5" x14ac:dyDescent="0.25">
      <c r="A4699" s="1"/>
      <c r="B4699" s="10" t="s">
        <v>8378</v>
      </c>
      <c r="C4699" s="11" t="s">
        <v>8379</v>
      </c>
      <c r="D4699" s="11" t="s">
        <v>8380</v>
      </c>
      <c r="E4699" s="12" t="s">
        <v>8381</v>
      </c>
      <c r="F4699" s="13">
        <v>44474</v>
      </c>
      <c r="G4699" s="14">
        <v>-460500</v>
      </c>
    </row>
    <row r="4700" spans="1:7" x14ac:dyDescent="0.25">
      <c r="A4700" s="1"/>
      <c r="B4700" s="15" t="s">
        <v>8409</v>
      </c>
      <c r="C4700" s="16" t="s">
        <v>8410</v>
      </c>
      <c r="D4700" s="16" t="s">
        <v>8411</v>
      </c>
      <c r="E4700" s="18" t="s">
        <v>20308</v>
      </c>
      <c r="F4700" s="17">
        <v>44476</v>
      </c>
      <c r="G4700" s="14">
        <v>-29500</v>
      </c>
    </row>
    <row r="4701" spans="1:7" ht="25.5" x14ac:dyDescent="0.25">
      <c r="A4701" s="1"/>
      <c r="B4701" s="10" t="s">
        <v>8412</v>
      </c>
      <c r="C4701" s="11" t="s">
        <v>8413</v>
      </c>
      <c r="D4701" s="11" t="s">
        <v>8414</v>
      </c>
      <c r="E4701" s="12" t="s">
        <v>8415</v>
      </c>
      <c r="F4701" s="13">
        <v>44480</v>
      </c>
      <c r="G4701" s="14">
        <v>-49950</v>
      </c>
    </row>
    <row r="4702" spans="1:7" x14ac:dyDescent="0.25">
      <c r="A4702" s="1"/>
      <c r="B4702" s="15" t="s">
        <v>8420</v>
      </c>
      <c r="C4702" s="16"/>
      <c r="D4702" s="16" t="s">
        <v>8421</v>
      </c>
      <c r="E4702" s="18" t="s">
        <v>19495</v>
      </c>
      <c r="F4702" s="17">
        <v>44481</v>
      </c>
      <c r="G4702" s="14">
        <v>-13789996</v>
      </c>
    </row>
    <row r="4703" spans="1:7" x14ac:dyDescent="0.25">
      <c r="A4703" s="1"/>
      <c r="B4703" s="15" t="s">
        <v>8441</v>
      </c>
      <c r="C4703" s="16"/>
      <c r="D4703" s="16" t="s">
        <v>8442</v>
      </c>
      <c r="E4703" s="18" t="s">
        <v>19685</v>
      </c>
      <c r="F4703" s="17">
        <v>44481</v>
      </c>
      <c r="G4703" s="14">
        <v>-10692000</v>
      </c>
    </row>
    <row r="4704" spans="1:7" x14ac:dyDescent="0.25">
      <c r="A4704" s="1"/>
      <c r="B4704" s="15" t="s">
        <v>8432</v>
      </c>
      <c r="C4704" s="16"/>
      <c r="D4704" s="16" t="s">
        <v>8433</v>
      </c>
      <c r="E4704" s="18" t="s">
        <v>19685</v>
      </c>
      <c r="F4704" s="17">
        <v>44481</v>
      </c>
      <c r="G4704" s="14">
        <v>-5220000</v>
      </c>
    </row>
    <row r="4705" spans="1:7" x14ac:dyDescent="0.25">
      <c r="A4705" s="1"/>
      <c r="B4705" s="15" t="s">
        <v>2034</v>
      </c>
      <c r="C4705" s="16"/>
      <c r="D4705" s="16" t="s">
        <v>8440</v>
      </c>
      <c r="E4705" s="18" t="s">
        <v>19685</v>
      </c>
      <c r="F4705" s="17">
        <v>44481</v>
      </c>
      <c r="G4705" s="14">
        <v>-4680000</v>
      </c>
    </row>
    <row r="4706" spans="1:7" x14ac:dyDescent="0.25">
      <c r="A4706" s="1"/>
      <c r="B4706" s="15" t="s">
        <v>8426</v>
      </c>
      <c r="C4706" s="16"/>
      <c r="D4706" s="16" t="s">
        <v>8427</v>
      </c>
      <c r="E4706" s="18" t="s">
        <v>19617</v>
      </c>
      <c r="F4706" s="17">
        <v>44481</v>
      </c>
      <c r="G4706" s="14">
        <v>-3369600</v>
      </c>
    </row>
    <row r="4707" spans="1:7" x14ac:dyDescent="0.25">
      <c r="A4707" s="1"/>
      <c r="B4707" s="10" t="s">
        <v>8443</v>
      </c>
      <c r="C4707" s="11"/>
      <c r="D4707" s="11" t="s">
        <v>8444</v>
      </c>
      <c r="E4707" s="12" t="s">
        <v>19495</v>
      </c>
      <c r="F4707" s="13">
        <v>44481</v>
      </c>
      <c r="G4707" s="14">
        <v>-1250000</v>
      </c>
    </row>
    <row r="4708" spans="1:7" x14ac:dyDescent="0.25">
      <c r="A4708" s="1"/>
      <c r="B4708" s="15" t="s">
        <v>8438</v>
      </c>
      <c r="C4708" s="16"/>
      <c r="D4708" s="16" t="s">
        <v>8439</v>
      </c>
      <c r="E4708" s="18" t="s">
        <v>19495</v>
      </c>
      <c r="F4708" s="17">
        <v>44481</v>
      </c>
      <c r="G4708" s="14">
        <v>-1152000</v>
      </c>
    </row>
    <row r="4709" spans="1:7" x14ac:dyDescent="0.25">
      <c r="A4709" s="1"/>
      <c r="B4709" s="10" t="s">
        <v>8447</v>
      </c>
      <c r="C4709" s="11"/>
      <c r="D4709" s="11" t="s">
        <v>8448</v>
      </c>
      <c r="E4709" s="12" t="s">
        <v>19422</v>
      </c>
      <c r="F4709" s="13">
        <v>44481</v>
      </c>
      <c r="G4709" s="14">
        <v>-879200</v>
      </c>
    </row>
    <row r="4710" spans="1:7" x14ac:dyDescent="0.25">
      <c r="A4710" s="1"/>
      <c r="B4710" s="10" t="s">
        <v>8422</v>
      </c>
      <c r="C4710" s="11"/>
      <c r="D4710" s="11" t="s">
        <v>8423</v>
      </c>
      <c r="E4710" s="12" t="s">
        <v>19495</v>
      </c>
      <c r="F4710" s="13">
        <v>44481</v>
      </c>
      <c r="G4710" s="14">
        <v>-777600</v>
      </c>
    </row>
    <row r="4711" spans="1:7" x14ac:dyDescent="0.25">
      <c r="A4711" s="1"/>
      <c r="B4711" s="10" t="s">
        <v>8424</v>
      </c>
      <c r="C4711" s="11"/>
      <c r="D4711" s="11" t="s">
        <v>8425</v>
      </c>
      <c r="E4711" s="12" t="s">
        <v>19422</v>
      </c>
      <c r="F4711" s="13">
        <v>44481</v>
      </c>
      <c r="G4711" s="14">
        <v>-720000</v>
      </c>
    </row>
    <row r="4712" spans="1:7" x14ac:dyDescent="0.25">
      <c r="A4712" s="1"/>
      <c r="B4712" s="10" t="s">
        <v>8428</v>
      </c>
      <c r="C4712" s="11"/>
      <c r="D4712" s="11" t="s">
        <v>8429</v>
      </c>
      <c r="E4712" s="12" t="s">
        <v>19495</v>
      </c>
      <c r="F4712" s="13">
        <v>44481</v>
      </c>
      <c r="G4712" s="14">
        <v>-648000</v>
      </c>
    </row>
    <row r="4713" spans="1:7" x14ac:dyDescent="0.25">
      <c r="A4713" s="1"/>
      <c r="B4713" s="15" t="s">
        <v>8418</v>
      </c>
      <c r="C4713" s="16"/>
      <c r="D4713" s="16" t="s">
        <v>8419</v>
      </c>
      <c r="E4713" s="18" t="s">
        <v>19493</v>
      </c>
      <c r="F4713" s="17">
        <v>44481</v>
      </c>
      <c r="G4713" s="14">
        <v>-486000</v>
      </c>
    </row>
    <row r="4714" spans="1:7" x14ac:dyDescent="0.25">
      <c r="A4714" s="1"/>
      <c r="B4714" s="10" t="s">
        <v>8430</v>
      </c>
      <c r="C4714" s="11"/>
      <c r="D4714" s="11" t="s">
        <v>8431</v>
      </c>
      <c r="E4714" s="12" t="s">
        <v>19617</v>
      </c>
      <c r="F4714" s="13">
        <v>44481</v>
      </c>
      <c r="G4714" s="14">
        <v>-405000</v>
      </c>
    </row>
    <row r="4715" spans="1:7" x14ac:dyDescent="0.25">
      <c r="A4715" s="1"/>
      <c r="B4715" s="10" t="s">
        <v>8445</v>
      </c>
      <c r="C4715" s="11"/>
      <c r="D4715" s="11" t="s">
        <v>8446</v>
      </c>
      <c r="E4715" s="12" t="s">
        <v>19617</v>
      </c>
      <c r="F4715" s="13">
        <v>44481</v>
      </c>
      <c r="G4715" s="14">
        <v>-310500</v>
      </c>
    </row>
    <row r="4716" spans="1:7" x14ac:dyDescent="0.25">
      <c r="A4716" s="1"/>
      <c r="B4716" s="10" t="s">
        <v>8449</v>
      </c>
      <c r="C4716" s="11"/>
      <c r="D4716" s="11" t="s">
        <v>8450</v>
      </c>
      <c r="E4716" s="12" t="s">
        <v>19493</v>
      </c>
      <c r="F4716" s="13">
        <v>44481</v>
      </c>
      <c r="G4716" s="14">
        <v>-216000</v>
      </c>
    </row>
    <row r="4717" spans="1:7" x14ac:dyDescent="0.25">
      <c r="A4717" s="1"/>
      <c r="B4717" s="10" t="s">
        <v>8416</v>
      </c>
      <c r="C4717" s="11"/>
      <c r="D4717" s="11" t="s">
        <v>8417</v>
      </c>
      <c r="E4717" s="12" t="s">
        <v>19422</v>
      </c>
      <c r="F4717" s="13">
        <v>44481</v>
      </c>
      <c r="G4717" s="14">
        <v>-170000</v>
      </c>
    </row>
    <row r="4718" spans="1:7" x14ac:dyDescent="0.25">
      <c r="A4718" s="1"/>
      <c r="B4718" s="10" t="s">
        <v>8436</v>
      </c>
      <c r="C4718" s="11"/>
      <c r="D4718" s="11" t="s">
        <v>8437</v>
      </c>
      <c r="E4718" s="12" t="s">
        <v>19493</v>
      </c>
      <c r="F4718" s="13">
        <v>44481</v>
      </c>
      <c r="G4718" s="14">
        <v>-132020</v>
      </c>
    </row>
    <row r="4719" spans="1:7" x14ac:dyDescent="0.25">
      <c r="A4719" s="1"/>
      <c r="B4719" s="15" t="s">
        <v>8434</v>
      </c>
      <c r="C4719" s="16"/>
      <c r="D4719" s="16" t="s">
        <v>8435</v>
      </c>
      <c r="E4719" s="12" t="s">
        <v>19685</v>
      </c>
      <c r="F4719" s="17">
        <v>44481</v>
      </c>
      <c r="G4719" s="14">
        <v>-88567</v>
      </c>
    </row>
    <row r="4720" spans="1:7" ht="25.5" x14ac:dyDescent="0.25">
      <c r="A4720" s="1"/>
      <c r="B4720" s="10" t="s">
        <v>1218</v>
      </c>
      <c r="C4720" s="11" t="s">
        <v>1219</v>
      </c>
      <c r="D4720" s="11" t="s">
        <v>8451</v>
      </c>
      <c r="E4720" s="12" t="s">
        <v>20787</v>
      </c>
      <c r="F4720" s="13">
        <v>44483</v>
      </c>
      <c r="G4720" s="14">
        <v>-1133055.33</v>
      </c>
    </row>
    <row r="4721" spans="1:7" x14ac:dyDescent="0.25">
      <c r="A4721" s="1"/>
      <c r="B4721" s="10" t="s">
        <v>8452</v>
      </c>
      <c r="C4721" s="11" t="s">
        <v>8453</v>
      </c>
      <c r="D4721" s="11" t="s">
        <v>8454</v>
      </c>
      <c r="E4721" s="12" t="s">
        <v>8455</v>
      </c>
      <c r="F4721" s="13">
        <v>44483</v>
      </c>
      <c r="G4721" s="14">
        <v>-79200</v>
      </c>
    </row>
    <row r="4722" spans="1:7" ht="25.5" x14ac:dyDescent="0.25">
      <c r="A4722" s="1"/>
      <c r="B4722" s="10" t="s">
        <v>1218</v>
      </c>
      <c r="C4722" s="11" t="s">
        <v>1219</v>
      </c>
      <c r="D4722" s="11" t="s">
        <v>8456</v>
      </c>
      <c r="E4722" s="12" t="s">
        <v>8457</v>
      </c>
      <c r="F4722" s="13">
        <v>44488</v>
      </c>
      <c r="G4722" s="14">
        <v>-1133055.33</v>
      </c>
    </row>
    <row r="4723" spans="1:7" ht="25.5" x14ac:dyDescent="0.25">
      <c r="A4723" s="1"/>
      <c r="B4723" s="10" t="s">
        <v>1218</v>
      </c>
      <c r="C4723" s="11" t="s">
        <v>1219</v>
      </c>
      <c r="D4723" s="11" t="s">
        <v>8458</v>
      </c>
      <c r="E4723" s="12" t="s">
        <v>15886</v>
      </c>
      <c r="F4723" s="13">
        <v>44488</v>
      </c>
      <c r="G4723" s="14">
        <v>-1133055.33</v>
      </c>
    </row>
    <row r="4724" spans="1:7" ht="25.5" x14ac:dyDescent="0.25">
      <c r="A4724" s="1"/>
      <c r="B4724" s="10" t="s">
        <v>8463</v>
      </c>
      <c r="C4724" s="11" t="s">
        <v>8464</v>
      </c>
      <c r="D4724" s="11" t="s">
        <v>8414</v>
      </c>
      <c r="E4724" s="12" t="s">
        <v>8465</v>
      </c>
      <c r="F4724" s="13">
        <v>44490</v>
      </c>
      <c r="G4724" s="14">
        <v>-142200</v>
      </c>
    </row>
    <row r="4725" spans="1:7" ht="25.5" x14ac:dyDescent="0.25">
      <c r="A4725" s="1"/>
      <c r="B4725" s="10" t="s">
        <v>8459</v>
      </c>
      <c r="C4725" s="11" t="s">
        <v>8460</v>
      </c>
      <c r="D4725" s="11" t="s">
        <v>8461</v>
      </c>
      <c r="E4725" s="12" t="s">
        <v>19132</v>
      </c>
      <c r="F4725" s="13">
        <v>44490</v>
      </c>
      <c r="G4725" s="14">
        <v>-79060</v>
      </c>
    </row>
    <row r="4726" spans="1:7" x14ac:dyDescent="0.25">
      <c r="A4726" s="1"/>
      <c r="B4726" s="10" t="s">
        <v>8459</v>
      </c>
      <c r="C4726" s="11" t="s">
        <v>8460</v>
      </c>
      <c r="D4726" s="11" t="s">
        <v>8462</v>
      </c>
      <c r="E4726" s="12" t="s">
        <v>19133</v>
      </c>
      <c r="F4726" s="13">
        <v>44490</v>
      </c>
      <c r="G4726" s="14">
        <v>79060</v>
      </c>
    </row>
    <row r="4727" spans="1:7" x14ac:dyDescent="0.25">
      <c r="A4727" s="1"/>
      <c r="B4727" s="10" t="s">
        <v>8466</v>
      </c>
      <c r="C4727" s="11" t="s">
        <v>8467</v>
      </c>
      <c r="D4727" s="11" t="s">
        <v>7858</v>
      </c>
      <c r="E4727" s="12" t="s">
        <v>8470</v>
      </c>
      <c r="F4727" s="13">
        <v>44494</v>
      </c>
      <c r="G4727" s="14">
        <v>-874800</v>
      </c>
    </row>
    <row r="4728" spans="1:7" x14ac:dyDescent="0.25">
      <c r="A4728" s="1"/>
      <c r="B4728" s="10" t="s">
        <v>8466</v>
      </c>
      <c r="C4728" s="11" t="s">
        <v>8467</v>
      </c>
      <c r="D4728" s="11" t="s">
        <v>7859</v>
      </c>
      <c r="E4728" s="12" t="s">
        <v>8471</v>
      </c>
      <c r="F4728" s="13">
        <v>44494</v>
      </c>
      <c r="G4728" s="14">
        <v>-874800</v>
      </c>
    </row>
    <row r="4729" spans="1:7" x14ac:dyDescent="0.25">
      <c r="A4729" s="1"/>
      <c r="B4729" s="10" t="s">
        <v>8466</v>
      </c>
      <c r="C4729" s="11" t="s">
        <v>8467</v>
      </c>
      <c r="D4729" s="11" t="s">
        <v>7488</v>
      </c>
      <c r="E4729" s="12" t="s">
        <v>8473</v>
      </c>
      <c r="F4729" s="13">
        <v>44494</v>
      </c>
      <c r="G4729" s="14">
        <v>-874800</v>
      </c>
    </row>
    <row r="4730" spans="1:7" x14ac:dyDescent="0.25">
      <c r="A4730" s="1"/>
      <c r="B4730" s="10" t="s">
        <v>8466</v>
      </c>
      <c r="C4730" s="11" t="s">
        <v>8467</v>
      </c>
      <c r="D4730" s="11" t="s">
        <v>8468</v>
      </c>
      <c r="E4730" s="12" t="s">
        <v>8469</v>
      </c>
      <c r="F4730" s="13">
        <v>44494</v>
      </c>
      <c r="G4730" s="14">
        <v>-729000</v>
      </c>
    </row>
    <row r="4731" spans="1:7" x14ac:dyDescent="0.25">
      <c r="A4731" s="1"/>
      <c r="B4731" s="10" t="s">
        <v>8466</v>
      </c>
      <c r="C4731" s="11" t="s">
        <v>8467</v>
      </c>
      <c r="D4731" s="11" t="s">
        <v>7159</v>
      </c>
      <c r="E4731" s="12" t="s">
        <v>8472</v>
      </c>
      <c r="F4731" s="13">
        <v>44494</v>
      </c>
      <c r="G4731" s="14">
        <v>-729000</v>
      </c>
    </row>
    <row r="4732" spans="1:7" ht="25.5" x14ac:dyDescent="0.25">
      <c r="A4732" s="1"/>
      <c r="B4732" s="10" t="s">
        <v>4196</v>
      </c>
      <c r="C4732" s="11" t="s">
        <v>4197</v>
      </c>
      <c r="D4732" s="11" t="s">
        <v>8474</v>
      </c>
      <c r="E4732" s="12" t="s">
        <v>17995</v>
      </c>
      <c r="F4732" s="13">
        <v>44495</v>
      </c>
      <c r="G4732" s="14">
        <v>-1824355.69</v>
      </c>
    </row>
    <row r="4733" spans="1:7" ht="25.5" x14ac:dyDescent="0.25">
      <c r="A4733" s="1"/>
      <c r="B4733" s="15" t="s">
        <v>4196</v>
      </c>
      <c r="C4733" s="16" t="s">
        <v>4197</v>
      </c>
      <c r="D4733" s="16" t="s">
        <v>8475</v>
      </c>
      <c r="E4733" s="18" t="s">
        <v>17996</v>
      </c>
      <c r="F4733" s="17">
        <v>44495</v>
      </c>
      <c r="G4733" s="14">
        <v>-91563.77</v>
      </c>
    </row>
    <row r="4734" spans="1:7" ht="25.5" x14ac:dyDescent="0.25">
      <c r="A4734" s="1"/>
      <c r="B4734" s="15" t="s">
        <v>8476</v>
      </c>
      <c r="C4734" s="16" t="s">
        <v>8477</v>
      </c>
      <c r="D4734" s="16" t="s">
        <v>8478</v>
      </c>
      <c r="E4734" s="18" t="s">
        <v>8479</v>
      </c>
      <c r="F4734" s="17">
        <v>44497</v>
      </c>
      <c r="G4734" s="14">
        <v>-67000</v>
      </c>
    </row>
    <row r="4735" spans="1:7" ht="25.5" x14ac:dyDescent="0.25">
      <c r="A4735" s="1"/>
      <c r="B4735" s="10" t="s">
        <v>8483</v>
      </c>
      <c r="C4735" s="11"/>
      <c r="D4735" s="11" t="s">
        <v>8484</v>
      </c>
      <c r="E4735" s="12" t="s">
        <v>17313</v>
      </c>
      <c r="F4735" s="13">
        <v>44501</v>
      </c>
      <c r="G4735" s="14">
        <v>-6565188.8899999997</v>
      </c>
    </row>
    <row r="4736" spans="1:7" x14ac:dyDescent="0.25">
      <c r="A4736" s="1"/>
      <c r="B4736" s="10" t="s">
        <v>8480</v>
      </c>
      <c r="C4736" s="11" t="s">
        <v>8481</v>
      </c>
      <c r="D4736" s="11" t="s">
        <v>7184</v>
      </c>
      <c r="E4736" s="12" t="s">
        <v>8482</v>
      </c>
      <c r="F4736" s="13">
        <v>44501</v>
      </c>
      <c r="G4736" s="14">
        <v>-445200</v>
      </c>
    </row>
    <row r="4737" spans="1:7" x14ac:dyDescent="0.25">
      <c r="A4737" s="1"/>
      <c r="B4737" s="10" t="s">
        <v>8485</v>
      </c>
      <c r="C4737" s="11"/>
      <c r="D4737" s="11" t="s">
        <v>8486</v>
      </c>
      <c r="E4737" s="12" t="s">
        <v>19882</v>
      </c>
      <c r="F4737" s="13">
        <v>44510</v>
      </c>
      <c r="G4737" s="14">
        <v>-5351357.3899999997</v>
      </c>
    </row>
    <row r="4738" spans="1:7" ht="25.5" x14ac:dyDescent="0.25">
      <c r="A4738" s="1"/>
      <c r="B4738" s="10" t="s">
        <v>8487</v>
      </c>
      <c r="C4738" s="11" t="s">
        <v>8488</v>
      </c>
      <c r="D4738" s="11" t="s">
        <v>7132</v>
      </c>
      <c r="E4738" s="12" t="s">
        <v>8490</v>
      </c>
      <c r="F4738" s="13">
        <v>44511</v>
      </c>
      <c r="G4738" s="14">
        <v>-979200</v>
      </c>
    </row>
    <row r="4739" spans="1:7" ht="25.5" x14ac:dyDescent="0.25">
      <c r="A4739" s="1"/>
      <c r="B4739" s="10" t="s">
        <v>8487</v>
      </c>
      <c r="C4739" s="11" t="s">
        <v>8488</v>
      </c>
      <c r="D4739" s="11" t="s">
        <v>7379</v>
      </c>
      <c r="E4739" s="12" t="s">
        <v>8491</v>
      </c>
      <c r="F4739" s="13">
        <v>44511</v>
      </c>
      <c r="G4739" s="14">
        <v>-979200</v>
      </c>
    </row>
    <row r="4740" spans="1:7" ht="25.5" x14ac:dyDescent="0.25">
      <c r="A4740" s="1"/>
      <c r="B4740" s="10" t="s">
        <v>8487</v>
      </c>
      <c r="C4740" s="11" t="s">
        <v>8488</v>
      </c>
      <c r="D4740" s="11" t="s">
        <v>7173</v>
      </c>
      <c r="E4740" s="12" t="s">
        <v>8492</v>
      </c>
      <c r="F4740" s="13">
        <v>44511</v>
      </c>
      <c r="G4740" s="14">
        <v>-979200</v>
      </c>
    </row>
    <row r="4741" spans="1:7" ht="25.5" x14ac:dyDescent="0.25">
      <c r="A4741" s="1"/>
      <c r="B4741" s="10" t="s">
        <v>8487</v>
      </c>
      <c r="C4741" s="11" t="s">
        <v>8488</v>
      </c>
      <c r="D4741" s="11" t="s">
        <v>7147</v>
      </c>
      <c r="E4741" s="12" t="s">
        <v>8489</v>
      </c>
      <c r="F4741" s="13">
        <v>44511</v>
      </c>
      <c r="G4741" s="14">
        <v>-816000</v>
      </c>
    </row>
    <row r="4742" spans="1:7" ht="25.5" x14ac:dyDescent="0.25">
      <c r="A4742" s="1"/>
      <c r="B4742" s="10" t="s">
        <v>8487</v>
      </c>
      <c r="C4742" s="11" t="s">
        <v>8488</v>
      </c>
      <c r="D4742" s="11" t="s">
        <v>8411</v>
      </c>
      <c r="E4742" s="12" t="s">
        <v>8493</v>
      </c>
      <c r="F4742" s="13">
        <v>44511</v>
      </c>
      <c r="G4742" s="14">
        <v>-816000</v>
      </c>
    </row>
    <row r="4743" spans="1:7" x14ac:dyDescent="0.25">
      <c r="A4743" s="1"/>
      <c r="B4743" s="15" t="s">
        <v>8496</v>
      </c>
      <c r="C4743" s="16"/>
      <c r="D4743" s="16" t="s">
        <v>8497</v>
      </c>
      <c r="E4743" s="18" t="s">
        <v>19507</v>
      </c>
      <c r="F4743" s="17">
        <v>44512</v>
      </c>
      <c r="G4743" s="14">
        <v>-7220256.1399999997</v>
      </c>
    </row>
    <row r="4744" spans="1:7" x14ac:dyDescent="0.25">
      <c r="A4744" s="1"/>
      <c r="B4744" s="15" t="s">
        <v>7863</v>
      </c>
      <c r="C4744" s="16"/>
      <c r="D4744" s="16" t="s">
        <v>8498</v>
      </c>
      <c r="E4744" s="18" t="s">
        <v>23195</v>
      </c>
      <c r="F4744" s="17">
        <v>44512</v>
      </c>
      <c r="G4744" s="14">
        <v>-1538800</v>
      </c>
    </row>
    <row r="4745" spans="1:7" ht="25.5" x14ac:dyDescent="0.25">
      <c r="A4745" s="1"/>
      <c r="B4745" s="10" t="s">
        <v>1218</v>
      </c>
      <c r="C4745" s="11" t="s">
        <v>1219</v>
      </c>
      <c r="D4745" s="11" t="s">
        <v>8494</v>
      </c>
      <c r="E4745" s="12" t="s">
        <v>8495</v>
      </c>
      <c r="F4745" s="13">
        <v>44512</v>
      </c>
      <c r="G4745" s="14">
        <v>-195910</v>
      </c>
    </row>
    <row r="4746" spans="1:7" ht="25.5" x14ac:dyDescent="0.25">
      <c r="A4746" s="1"/>
      <c r="B4746" s="10" t="s">
        <v>8499</v>
      </c>
      <c r="C4746" s="11" t="s">
        <v>8500</v>
      </c>
      <c r="D4746" s="16" t="s">
        <v>8501</v>
      </c>
      <c r="E4746" s="12" t="s">
        <v>8502</v>
      </c>
      <c r="F4746" s="13">
        <v>44513</v>
      </c>
      <c r="G4746" s="14">
        <v>-49350</v>
      </c>
    </row>
    <row r="4747" spans="1:7" ht="25.5" x14ac:dyDescent="0.25">
      <c r="A4747" s="1"/>
      <c r="B4747" s="10" t="s">
        <v>8499</v>
      </c>
      <c r="C4747" s="11" t="s">
        <v>8500</v>
      </c>
      <c r="D4747" s="11" t="s">
        <v>7650</v>
      </c>
      <c r="E4747" s="12" t="s">
        <v>8503</v>
      </c>
      <c r="F4747" s="13">
        <v>44513</v>
      </c>
      <c r="G4747" s="14">
        <v>-49350</v>
      </c>
    </row>
    <row r="4748" spans="1:7" x14ac:dyDescent="0.25">
      <c r="A4748" s="1"/>
      <c r="B4748" s="10" t="s">
        <v>1218</v>
      </c>
      <c r="C4748" s="11" t="s">
        <v>1219</v>
      </c>
      <c r="D4748" s="11" t="s">
        <v>8504</v>
      </c>
      <c r="E4748" s="12" t="s">
        <v>8505</v>
      </c>
      <c r="F4748" s="13">
        <v>44515</v>
      </c>
      <c r="G4748" s="14">
        <v>-195160</v>
      </c>
    </row>
    <row r="4749" spans="1:7" x14ac:dyDescent="0.25">
      <c r="A4749" s="1"/>
      <c r="B4749" s="10" t="s">
        <v>8506</v>
      </c>
      <c r="C4749" s="11" t="s">
        <v>8507</v>
      </c>
      <c r="D4749" s="11" t="s">
        <v>8508</v>
      </c>
      <c r="E4749" s="12" t="s">
        <v>17928</v>
      </c>
      <c r="F4749" s="13">
        <v>44517</v>
      </c>
      <c r="G4749" s="14">
        <v>-63620647.780000001</v>
      </c>
    </row>
    <row r="4750" spans="1:7" ht="25.5" x14ac:dyDescent="0.25">
      <c r="A4750" s="1"/>
      <c r="B4750" s="10" t="s">
        <v>8509</v>
      </c>
      <c r="C4750" s="11" t="s">
        <v>8510</v>
      </c>
      <c r="D4750" s="11" t="s">
        <v>8512</v>
      </c>
      <c r="E4750" s="12" t="s">
        <v>8511</v>
      </c>
      <c r="F4750" s="13">
        <v>44517</v>
      </c>
      <c r="G4750" s="14">
        <v>-133200</v>
      </c>
    </row>
    <row r="4751" spans="1:7" ht="25.5" x14ac:dyDescent="0.25">
      <c r="A4751" s="1"/>
      <c r="B4751" s="10" t="s">
        <v>8509</v>
      </c>
      <c r="C4751" s="11" t="s">
        <v>8510</v>
      </c>
      <c r="D4751" s="11" t="s">
        <v>8513</v>
      </c>
      <c r="E4751" s="12" t="s">
        <v>8511</v>
      </c>
      <c r="F4751" s="13">
        <v>44517</v>
      </c>
      <c r="G4751" s="14">
        <v>-133200</v>
      </c>
    </row>
    <row r="4752" spans="1:7" ht="25.5" x14ac:dyDescent="0.25">
      <c r="A4752" s="1"/>
      <c r="B4752" s="10" t="s">
        <v>8509</v>
      </c>
      <c r="C4752" s="11" t="s">
        <v>8510</v>
      </c>
      <c r="D4752" s="11" t="s">
        <v>7413</v>
      </c>
      <c r="E4752" s="12" t="s">
        <v>8511</v>
      </c>
      <c r="F4752" s="13">
        <v>44517</v>
      </c>
      <c r="G4752" s="14">
        <v>-133200</v>
      </c>
    </row>
    <row r="4753" spans="1:7" ht="25.5" x14ac:dyDescent="0.25">
      <c r="A4753" s="1"/>
      <c r="B4753" s="10" t="s">
        <v>8509</v>
      </c>
      <c r="C4753" s="11" t="s">
        <v>8510</v>
      </c>
      <c r="D4753" s="11" t="s">
        <v>7545</v>
      </c>
      <c r="E4753" s="12" t="s">
        <v>8511</v>
      </c>
      <c r="F4753" s="13">
        <v>44517</v>
      </c>
      <c r="G4753" s="14">
        <v>-111000</v>
      </c>
    </row>
    <row r="4754" spans="1:7" ht="25.5" x14ac:dyDescent="0.25">
      <c r="A4754" s="1"/>
      <c r="B4754" s="10" t="s">
        <v>8509</v>
      </c>
      <c r="C4754" s="11" t="s">
        <v>8510</v>
      </c>
      <c r="D4754" s="11" t="s">
        <v>7241</v>
      </c>
      <c r="E4754" s="12" t="s">
        <v>8511</v>
      </c>
      <c r="F4754" s="13">
        <v>44517</v>
      </c>
      <c r="G4754" s="14">
        <v>-111000</v>
      </c>
    </row>
    <row r="4755" spans="1:7" ht="25.5" x14ac:dyDescent="0.25">
      <c r="A4755" s="1"/>
      <c r="B4755" s="15" t="s">
        <v>8516</v>
      </c>
      <c r="C4755" s="16"/>
      <c r="D4755" s="16" t="s">
        <v>8517</v>
      </c>
      <c r="E4755" s="18"/>
      <c r="F4755" s="17">
        <v>44519</v>
      </c>
      <c r="G4755" s="14">
        <v>-571501.31000000006</v>
      </c>
    </row>
    <row r="4756" spans="1:7" ht="25.5" x14ac:dyDescent="0.25">
      <c r="A4756" s="1"/>
      <c r="B4756" s="10" t="s">
        <v>1218</v>
      </c>
      <c r="C4756" s="11" t="s">
        <v>1219</v>
      </c>
      <c r="D4756" s="11" t="s">
        <v>8514</v>
      </c>
      <c r="E4756" s="12" t="s">
        <v>8515</v>
      </c>
      <c r="F4756" s="13">
        <v>44519</v>
      </c>
      <c r="G4756" s="14">
        <v>-5634341.2400000002</v>
      </c>
    </row>
    <row r="4757" spans="1:7" x14ac:dyDescent="0.25">
      <c r="A4757" s="1"/>
      <c r="B4757" s="15" t="s">
        <v>5995</v>
      </c>
      <c r="C4757" s="16"/>
      <c r="D4757" s="16" t="s">
        <v>7650</v>
      </c>
      <c r="E4757" s="18" t="s">
        <v>8518</v>
      </c>
      <c r="F4757" s="17">
        <v>44525</v>
      </c>
      <c r="G4757" s="14">
        <v>-265500</v>
      </c>
    </row>
    <row r="4758" spans="1:7" ht="25.5" x14ac:dyDescent="0.25">
      <c r="A4758" s="1"/>
      <c r="B4758" s="15" t="s">
        <v>1128</v>
      </c>
      <c r="C4758" s="16" t="s">
        <v>1129</v>
      </c>
      <c r="D4758" s="16" t="s">
        <v>8519</v>
      </c>
      <c r="E4758" s="18" t="s">
        <v>8520</v>
      </c>
      <c r="F4758" s="17">
        <v>44528</v>
      </c>
      <c r="G4758" s="14">
        <v>-4377.66</v>
      </c>
    </row>
    <row r="4759" spans="1:7" ht="25.5" x14ac:dyDescent="0.25">
      <c r="A4759" s="1"/>
      <c r="B4759" s="10" t="s">
        <v>1128</v>
      </c>
      <c r="C4759" s="11" t="s">
        <v>1129</v>
      </c>
      <c r="D4759" s="11" t="s">
        <v>8519</v>
      </c>
      <c r="E4759" s="12" t="s">
        <v>8521</v>
      </c>
      <c r="F4759" s="13">
        <v>44528</v>
      </c>
      <c r="G4759" s="14">
        <v>-4377.63</v>
      </c>
    </row>
    <row r="4760" spans="1:7" ht="25.5" x14ac:dyDescent="0.25">
      <c r="A4760" s="1"/>
      <c r="B4760" s="10" t="s">
        <v>1128</v>
      </c>
      <c r="C4760" s="11" t="s">
        <v>1129</v>
      </c>
      <c r="D4760" s="11" t="s">
        <v>8522</v>
      </c>
      <c r="E4760" s="12" t="s">
        <v>8523</v>
      </c>
      <c r="F4760" s="13">
        <v>44528</v>
      </c>
      <c r="G4760" s="14">
        <v>-3984.35</v>
      </c>
    </row>
    <row r="4761" spans="1:7" x14ac:dyDescent="0.25">
      <c r="A4761" s="1"/>
      <c r="B4761" s="10" t="s">
        <v>8528</v>
      </c>
      <c r="C4761" s="11"/>
      <c r="D4761" s="11" t="s">
        <v>8529</v>
      </c>
      <c r="E4761" s="12" t="s">
        <v>19349</v>
      </c>
      <c r="F4761" s="13">
        <v>44533</v>
      </c>
      <c r="G4761" s="14">
        <v>-5550000</v>
      </c>
    </row>
    <row r="4762" spans="1:7" x14ac:dyDescent="0.25">
      <c r="A4762" s="1"/>
      <c r="B4762" s="10" t="s">
        <v>8543</v>
      </c>
      <c r="C4762" s="11"/>
      <c r="D4762" s="11" t="s">
        <v>8544</v>
      </c>
      <c r="E4762" s="12" t="s">
        <v>19349</v>
      </c>
      <c r="F4762" s="13">
        <v>44533</v>
      </c>
      <c r="G4762" s="14">
        <v>-2320000</v>
      </c>
    </row>
    <row r="4763" spans="1:7" x14ac:dyDescent="0.25">
      <c r="A4763" s="1"/>
      <c r="B4763" s="10" t="s">
        <v>8524</v>
      </c>
      <c r="C4763" s="11"/>
      <c r="D4763" s="11" t="s">
        <v>8525</v>
      </c>
      <c r="E4763" s="12" t="s">
        <v>19349</v>
      </c>
      <c r="F4763" s="13">
        <v>44533</v>
      </c>
      <c r="G4763" s="14">
        <v>-1362520</v>
      </c>
    </row>
    <row r="4764" spans="1:7" x14ac:dyDescent="0.25">
      <c r="A4764" s="1"/>
      <c r="B4764" s="15" t="s">
        <v>8537</v>
      </c>
      <c r="C4764" s="16"/>
      <c r="D4764" s="16" t="s">
        <v>8538</v>
      </c>
      <c r="E4764" s="18" t="s">
        <v>19349</v>
      </c>
      <c r="F4764" s="17">
        <v>44533</v>
      </c>
      <c r="G4764" s="14">
        <v>-1320600</v>
      </c>
    </row>
    <row r="4765" spans="1:7" x14ac:dyDescent="0.25">
      <c r="A4765" s="1"/>
      <c r="B4765" s="10" t="s">
        <v>8547</v>
      </c>
      <c r="C4765" s="11"/>
      <c r="D4765" s="11" t="s">
        <v>8548</v>
      </c>
      <c r="E4765" s="12" t="s">
        <v>19349</v>
      </c>
      <c r="F4765" s="13">
        <v>44533</v>
      </c>
      <c r="G4765" s="14">
        <v>-907200</v>
      </c>
    </row>
    <row r="4766" spans="1:7" x14ac:dyDescent="0.25">
      <c r="A4766" s="1"/>
      <c r="B4766" s="10" t="s">
        <v>8549</v>
      </c>
      <c r="C4766" s="11"/>
      <c r="D4766" s="11" t="s">
        <v>8550</v>
      </c>
      <c r="E4766" s="12" t="s">
        <v>19349</v>
      </c>
      <c r="F4766" s="13">
        <v>44533</v>
      </c>
      <c r="G4766" s="14">
        <v>-600000</v>
      </c>
    </row>
    <row r="4767" spans="1:7" x14ac:dyDescent="0.25">
      <c r="A4767" s="1"/>
      <c r="B4767" s="10" t="s">
        <v>8537</v>
      </c>
      <c r="C4767" s="11"/>
      <c r="D4767" s="11" t="s">
        <v>8539</v>
      </c>
      <c r="E4767" s="12" t="s">
        <v>19349</v>
      </c>
      <c r="F4767" s="13">
        <v>44533</v>
      </c>
      <c r="G4767" s="14">
        <v>-422322</v>
      </c>
    </row>
    <row r="4768" spans="1:7" x14ac:dyDescent="0.25">
      <c r="A4768" s="1"/>
      <c r="B4768" s="10" t="s">
        <v>8541</v>
      </c>
      <c r="C4768" s="11"/>
      <c r="D4768" s="11" t="s">
        <v>8542</v>
      </c>
      <c r="E4768" s="12" t="s">
        <v>19349</v>
      </c>
      <c r="F4768" s="13">
        <v>44533</v>
      </c>
      <c r="G4768" s="14">
        <v>-378498.31</v>
      </c>
    </row>
    <row r="4769" spans="1:7" x14ac:dyDescent="0.25">
      <c r="A4769" s="1"/>
      <c r="B4769" s="15" t="s">
        <v>8535</v>
      </c>
      <c r="C4769" s="16"/>
      <c r="D4769" s="16" t="s">
        <v>8536</v>
      </c>
      <c r="E4769" s="18" t="s">
        <v>19349</v>
      </c>
      <c r="F4769" s="17">
        <v>44533</v>
      </c>
      <c r="G4769" s="14">
        <v>-375000</v>
      </c>
    </row>
    <row r="4770" spans="1:7" x14ac:dyDescent="0.25">
      <c r="A4770" s="1"/>
      <c r="B4770" s="15" t="s">
        <v>8537</v>
      </c>
      <c r="C4770" s="16"/>
      <c r="D4770" s="16" t="s">
        <v>8540</v>
      </c>
      <c r="E4770" s="18" t="s">
        <v>19349</v>
      </c>
      <c r="F4770" s="17">
        <v>44533</v>
      </c>
      <c r="G4770" s="14">
        <v>-282600</v>
      </c>
    </row>
    <row r="4771" spans="1:7" x14ac:dyDescent="0.25">
      <c r="A4771" s="1"/>
      <c r="B4771" s="10" t="s">
        <v>8526</v>
      </c>
      <c r="C4771" s="11"/>
      <c r="D4771" s="11" t="s">
        <v>8527</v>
      </c>
      <c r="E4771" s="12" t="s">
        <v>19349</v>
      </c>
      <c r="F4771" s="13">
        <v>44533</v>
      </c>
      <c r="G4771" s="14">
        <v>-180000</v>
      </c>
    </row>
    <row r="4772" spans="1:7" x14ac:dyDescent="0.25">
      <c r="A4772" s="1"/>
      <c r="B4772" s="10" t="s">
        <v>8533</v>
      </c>
      <c r="C4772" s="11"/>
      <c r="D4772" s="11" t="s">
        <v>8534</v>
      </c>
      <c r="E4772" s="12" t="s">
        <v>19349</v>
      </c>
      <c r="F4772" s="13">
        <v>44533</v>
      </c>
      <c r="G4772" s="14">
        <v>-162879.5</v>
      </c>
    </row>
    <row r="4773" spans="1:7" x14ac:dyDescent="0.25">
      <c r="A4773" s="1"/>
      <c r="B4773" s="10" t="s">
        <v>8551</v>
      </c>
      <c r="C4773" s="11"/>
      <c r="D4773" s="11" t="s">
        <v>8552</v>
      </c>
      <c r="E4773" s="12" t="s">
        <v>19349</v>
      </c>
      <c r="F4773" s="13">
        <v>44533</v>
      </c>
      <c r="G4773" s="14">
        <v>-150000</v>
      </c>
    </row>
    <row r="4774" spans="1:7" x14ac:dyDescent="0.25">
      <c r="A4774" s="1"/>
      <c r="B4774" s="10" t="s">
        <v>8530</v>
      </c>
      <c r="C4774" s="11"/>
      <c r="D4774" s="11" t="s">
        <v>8531</v>
      </c>
      <c r="E4774" s="12" t="s">
        <v>19526</v>
      </c>
      <c r="F4774" s="13">
        <v>44533</v>
      </c>
      <c r="G4774" s="14">
        <v>-131000</v>
      </c>
    </row>
    <row r="4775" spans="1:7" x14ac:dyDescent="0.25">
      <c r="A4775" s="1"/>
      <c r="B4775" s="10" t="s">
        <v>8545</v>
      </c>
      <c r="C4775" s="11"/>
      <c r="D4775" s="11" t="s">
        <v>8546</v>
      </c>
      <c r="E4775" s="12" t="s">
        <v>19349</v>
      </c>
      <c r="F4775" s="13">
        <v>44533</v>
      </c>
      <c r="G4775" s="14">
        <v>-127246</v>
      </c>
    </row>
    <row r="4776" spans="1:7" x14ac:dyDescent="0.25">
      <c r="A4776" s="1"/>
      <c r="B4776" s="10" t="s">
        <v>3898</v>
      </c>
      <c r="C4776" s="11"/>
      <c r="D4776" s="11" t="s">
        <v>8532</v>
      </c>
      <c r="E4776" s="12" t="s">
        <v>19349</v>
      </c>
      <c r="F4776" s="13">
        <v>44533</v>
      </c>
      <c r="G4776" s="14">
        <v>-40000</v>
      </c>
    </row>
    <row r="4777" spans="1:7" x14ac:dyDescent="0.25">
      <c r="A4777" s="1"/>
      <c r="B4777" s="10" t="s">
        <v>8553</v>
      </c>
      <c r="C4777" s="11"/>
      <c r="D4777" s="11" t="s">
        <v>8554</v>
      </c>
      <c r="E4777" s="12" t="s">
        <v>19349</v>
      </c>
      <c r="F4777" s="13">
        <v>44533</v>
      </c>
      <c r="G4777" s="14">
        <v>-23403</v>
      </c>
    </row>
    <row r="4778" spans="1:7" x14ac:dyDescent="0.25">
      <c r="A4778" s="1"/>
      <c r="B4778" s="15" t="s">
        <v>8555</v>
      </c>
      <c r="C4778" s="16"/>
      <c r="D4778" s="16"/>
      <c r="E4778" s="18" t="s">
        <v>15961</v>
      </c>
      <c r="F4778" s="17">
        <v>44536</v>
      </c>
      <c r="G4778" s="14">
        <v>5517532.8700000001</v>
      </c>
    </row>
    <row r="4779" spans="1:7" x14ac:dyDescent="0.25">
      <c r="A4779" s="1"/>
      <c r="B4779" s="10" t="s">
        <v>8569</v>
      </c>
      <c r="C4779" s="11"/>
      <c r="D4779" s="11" t="s">
        <v>8570</v>
      </c>
      <c r="E4779" s="12" t="s">
        <v>19298</v>
      </c>
      <c r="F4779" s="13">
        <v>44538</v>
      </c>
      <c r="G4779" s="14">
        <v>-13500000</v>
      </c>
    </row>
    <row r="4780" spans="1:7" x14ac:dyDescent="0.25">
      <c r="A4780" s="1"/>
      <c r="B4780" s="10" t="s">
        <v>8575</v>
      </c>
      <c r="C4780" s="11"/>
      <c r="D4780" s="11" t="s">
        <v>8576</v>
      </c>
      <c r="E4780" s="12" t="s">
        <v>19437</v>
      </c>
      <c r="F4780" s="13">
        <v>44538</v>
      </c>
      <c r="G4780" s="14">
        <v>-4226250</v>
      </c>
    </row>
    <row r="4781" spans="1:7" x14ac:dyDescent="0.25">
      <c r="A4781" s="1"/>
      <c r="B4781" s="10" t="s">
        <v>8571</v>
      </c>
      <c r="C4781" s="11"/>
      <c r="D4781" s="11" t="s">
        <v>8572</v>
      </c>
      <c r="E4781" s="12" t="s">
        <v>19812</v>
      </c>
      <c r="F4781" s="13">
        <v>44538</v>
      </c>
      <c r="G4781" s="14">
        <v>-2500000</v>
      </c>
    </row>
    <row r="4782" spans="1:7" x14ac:dyDescent="0.25">
      <c r="A4782" s="1"/>
      <c r="B4782" s="10" t="s">
        <v>8561</v>
      </c>
      <c r="C4782" s="11"/>
      <c r="D4782" s="11" t="s">
        <v>8562</v>
      </c>
      <c r="E4782" s="12" t="s">
        <v>19700</v>
      </c>
      <c r="F4782" s="13">
        <v>44538</v>
      </c>
      <c r="G4782" s="14">
        <v>-1747800</v>
      </c>
    </row>
    <row r="4783" spans="1:7" x14ac:dyDescent="0.25">
      <c r="A4783" s="1"/>
      <c r="B4783" s="10" t="s">
        <v>8558</v>
      </c>
      <c r="C4783" s="11"/>
      <c r="D4783" s="11" t="s">
        <v>8559</v>
      </c>
      <c r="E4783" s="12" t="s">
        <v>19437</v>
      </c>
      <c r="F4783" s="13">
        <v>44538</v>
      </c>
      <c r="G4783" s="14">
        <v>-1690000</v>
      </c>
    </row>
    <row r="4784" spans="1:7" x14ac:dyDescent="0.25">
      <c r="A4784" s="1"/>
      <c r="B4784" s="10" t="s">
        <v>5857</v>
      </c>
      <c r="C4784" s="11"/>
      <c r="D4784" s="11" t="s">
        <v>8560</v>
      </c>
      <c r="E4784" s="12" t="s">
        <v>19437</v>
      </c>
      <c r="F4784" s="13">
        <v>44538</v>
      </c>
      <c r="G4784" s="14">
        <v>-1500000</v>
      </c>
    </row>
    <row r="4785" spans="1:7" x14ac:dyDescent="0.25">
      <c r="A4785" s="1"/>
      <c r="B4785" s="10" t="s">
        <v>8565</v>
      </c>
      <c r="C4785" s="11"/>
      <c r="D4785" s="11" t="s">
        <v>8566</v>
      </c>
      <c r="E4785" s="12" t="s">
        <v>19437</v>
      </c>
      <c r="F4785" s="13">
        <v>44538</v>
      </c>
      <c r="G4785" s="14">
        <v>-935115</v>
      </c>
    </row>
    <row r="4786" spans="1:7" x14ac:dyDescent="0.25">
      <c r="A4786" s="1"/>
      <c r="B4786" s="10" t="s">
        <v>8573</v>
      </c>
      <c r="C4786" s="11"/>
      <c r="D4786" s="11" t="s">
        <v>8574</v>
      </c>
      <c r="E4786" s="12" t="s">
        <v>19437</v>
      </c>
      <c r="F4786" s="13">
        <v>44538</v>
      </c>
      <c r="G4786" s="14">
        <v>-840000</v>
      </c>
    </row>
    <row r="4787" spans="1:7" x14ac:dyDescent="0.25">
      <c r="A4787" s="1"/>
      <c r="B4787" s="10" t="s">
        <v>8581</v>
      </c>
      <c r="C4787" s="11"/>
      <c r="D4787" s="11" t="s">
        <v>8582</v>
      </c>
      <c r="E4787" s="12" t="s">
        <v>19437</v>
      </c>
      <c r="F4787" s="13">
        <v>44538</v>
      </c>
      <c r="G4787" s="14">
        <v>-754375</v>
      </c>
    </row>
    <row r="4788" spans="1:7" x14ac:dyDescent="0.25">
      <c r="A4788" s="1"/>
      <c r="B4788" s="10" t="s">
        <v>8563</v>
      </c>
      <c r="C4788" s="11"/>
      <c r="D4788" s="11" t="s">
        <v>8564</v>
      </c>
      <c r="E4788" s="12" t="s">
        <v>19700</v>
      </c>
      <c r="F4788" s="13">
        <v>44538</v>
      </c>
      <c r="G4788" s="14">
        <v>-628926.6</v>
      </c>
    </row>
    <row r="4789" spans="1:7" x14ac:dyDescent="0.25">
      <c r="A4789" s="1"/>
      <c r="B4789" s="15" t="s">
        <v>8577</v>
      </c>
      <c r="C4789" s="16"/>
      <c r="D4789" s="16" t="s">
        <v>8578</v>
      </c>
      <c r="E4789" s="18" t="s">
        <v>19437</v>
      </c>
      <c r="F4789" s="17">
        <v>44538</v>
      </c>
      <c r="G4789" s="14">
        <v>-525000</v>
      </c>
    </row>
    <row r="4790" spans="1:7" x14ac:dyDescent="0.25">
      <c r="A4790" s="1"/>
      <c r="B4790" s="10" t="s">
        <v>8556</v>
      </c>
      <c r="C4790" s="11"/>
      <c r="D4790" s="11" t="s">
        <v>8557</v>
      </c>
      <c r="E4790" s="12" t="s">
        <v>19298</v>
      </c>
      <c r="F4790" s="13">
        <v>44538</v>
      </c>
      <c r="G4790" s="14">
        <v>-481930</v>
      </c>
    </row>
    <row r="4791" spans="1:7" x14ac:dyDescent="0.25">
      <c r="A4791" s="1"/>
      <c r="B4791" s="10" t="s">
        <v>8579</v>
      </c>
      <c r="C4791" s="11"/>
      <c r="D4791" s="11" t="s">
        <v>8580</v>
      </c>
      <c r="E4791" s="12" t="s">
        <v>19437</v>
      </c>
      <c r="F4791" s="13">
        <v>44538</v>
      </c>
      <c r="G4791" s="14">
        <v>-270000</v>
      </c>
    </row>
    <row r="4792" spans="1:7" x14ac:dyDescent="0.25">
      <c r="A4792" s="1"/>
      <c r="B4792" s="15" t="s">
        <v>8567</v>
      </c>
      <c r="C4792" s="16"/>
      <c r="D4792" s="16" t="s">
        <v>8568</v>
      </c>
      <c r="E4792" s="18" t="s">
        <v>19437</v>
      </c>
      <c r="F4792" s="17">
        <v>44538</v>
      </c>
      <c r="G4792" s="14">
        <v>-155000</v>
      </c>
    </row>
    <row r="4793" spans="1:7" x14ac:dyDescent="0.25">
      <c r="A4793" s="1"/>
      <c r="B4793" s="10" t="s">
        <v>8588</v>
      </c>
      <c r="C4793" s="11"/>
      <c r="D4793" s="11" t="s">
        <v>8589</v>
      </c>
      <c r="E4793" s="12" t="s">
        <v>19299</v>
      </c>
      <c r="F4793" s="13">
        <v>44539</v>
      </c>
      <c r="G4793" s="14">
        <v>-3575000</v>
      </c>
    </row>
    <row r="4794" spans="1:7" x14ac:dyDescent="0.25">
      <c r="A4794" s="1"/>
      <c r="B4794" s="10" t="s">
        <v>8556</v>
      </c>
      <c r="C4794" s="11"/>
      <c r="D4794" s="11" t="s">
        <v>8583</v>
      </c>
      <c r="E4794" s="12" t="s">
        <v>19299</v>
      </c>
      <c r="F4794" s="13">
        <v>44539</v>
      </c>
      <c r="G4794" s="14">
        <v>-1125000</v>
      </c>
    </row>
    <row r="4795" spans="1:7" ht="25.5" x14ac:dyDescent="0.25">
      <c r="A4795" s="1"/>
      <c r="B4795" s="10" t="s">
        <v>8590</v>
      </c>
      <c r="C4795" s="11"/>
      <c r="D4795" s="11" t="s">
        <v>8591</v>
      </c>
      <c r="E4795" s="12" t="s">
        <v>19349</v>
      </c>
      <c r="F4795" s="13">
        <v>44539</v>
      </c>
      <c r="G4795" s="14">
        <v>-935115</v>
      </c>
    </row>
    <row r="4796" spans="1:7" x14ac:dyDescent="0.25">
      <c r="A4796" s="1"/>
      <c r="B4796" s="10" t="s">
        <v>8592</v>
      </c>
      <c r="C4796" s="11"/>
      <c r="D4796" s="11" t="s">
        <v>8593</v>
      </c>
      <c r="E4796" s="12" t="s">
        <v>19349</v>
      </c>
      <c r="F4796" s="13">
        <v>44539</v>
      </c>
      <c r="G4796" s="14">
        <v>-935115</v>
      </c>
    </row>
    <row r="4797" spans="1:7" x14ac:dyDescent="0.25">
      <c r="A4797" s="1"/>
      <c r="B4797" s="15" t="s">
        <v>8586</v>
      </c>
      <c r="C4797" s="16"/>
      <c r="D4797" s="16" t="s">
        <v>8587</v>
      </c>
      <c r="E4797" s="18" t="s">
        <v>19349</v>
      </c>
      <c r="F4797" s="17">
        <v>44539</v>
      </c>
      <c r="G4797" s="14">
        <v>-828648</v>
      </c>
    </row>
    <row r="4798" spans="1:7" x14ac:dyDescent="0.25">
      <c r="A4798" s="1"/>
      <c r="B4798" s="10" t="s">
        <v>8063</v>
      </c>
      <c r="C4798" s="11"/>
      <c r="D4798" s="11" t="s">
        <v>8584</v>
      </c>
      <c r="E4798" s="12" t="s">
        <v>19349</v>
      </c>
      <c r="F4798" s="13">
        <v>44539</v>
      </c>
      <c r="G4798" s="14">
        <v>-750000</v>
      </c>
    </row>
    <row r="4799" spans="1:7" x14ac:dyDescent="0.25">
      <c r="A4799" s="1"/>
      <c r="B4799" s="10" t="s">
        <v>8594</v>
      </c>
      <c r="C4799" s="11"/>
      <c r="D4799" s="11" t="s">
        <v>8595</v>
      </c>
      <c r="E4799" s="12" t="s">
        <v>19349</v>
      </c>
      <c r="F4799" s="13">
        <v>44539</v>
      </c>
      <c r="G4799" s="14">
        <v>-477850</v>
      </c>
    </row>
    <row r="4800" spans="1:7" x14ac:dyDescent="0.25">
      <c r="A4800" s="1"/>
      <c r="B4800" s="15" t="s">
        <v>8087</v>
      </c>
      <c r="C4800" s="16"/>
      <c r="D4800" s="16" t="s">
        <v>8585</v>
      </c>
      <c r="E4800" s="18" t="s">
        <v>19349</v>
      </c>
      <c r="F4800" s="17">
        <v>44539</v>
      </c>
      <c r="G4800" s="14">
        <v>-227500</v>
      </c>
    </row>
    <row r="4801" spans="1:7" x14ac:dyDescent="0.25">
      <c r="A4801" s="1"/>
      <c r="B4801" s="10" t="s">
        <v>5747</v>
      </c>
      <c r="C4801" s="11"/>
      <c r="D4801" s="11" t="s">
        <v>8596</v>
      </c>
      <c r="E4801" s="12" t="s">
        <v>8597</v>
      </c>
      <c r="F4801" s="13">
        <v>44543</v>
      </c>
      <c r="G4801" s="14">
        <v>-24780</v>
      </c>
    </row>
    <row r="4802" spans="1:7" x14ac:dyDescent="0.25">
      <c r="A4802" s="1"/>
      <c r="B4802" s="15" t="s">
        <v>8598</v>
      </c>
      <c r="C4802" s="16"/>
      <c r="D4802" s="16" t="s">
        <v>8599</v>
      </c>
      <c r="E4802" s="18" t="s">
        <v>19536</v>
      </c>
      <c r="F4802" s="17">
        <v>44544</v>
      </c>
      <c r="G4802" s="14">
        <v>-665000</v>
      </c>
    </row>
    <row r="4803" spans="1:7" x14ac:dyDescent="0.25">
      <c r="A4803" s="1"/>
      <c r="B4803" s="10" t="s">
        <v>8598</v>
      </c>
      <c r="C4803" s="11"/>
      <c r="D4803" s="11" t="s">
        <v>8600</v>
      </c>
      <c r="E4803" s="12" t="s">
        <v>19537</v>
      </c>
      <c r="F4803" s="13">
        <v>44544</v>
      </c>
      <c r="G4803" s="14">
        <v>665000</v>
      </c>
    </row>
    <row r="4804" spans="1:7" x14ac:dyDescent="0.25">
      <c r="A4804" s="1"/>
      <c r="B4804" s="15" t="s">
        <v>8601</v>
      </c>
      <c r="C4804" s="16"/>
      <c r="D4804" s="16" t="s">
        <v>8602</v>
      </c>
      <c r="E4804" s="18" t="s">
        <v>16895</v>
      </c>
      <c r="F4804" s="17">
        <v>44550</v>
      </c>
      <c r="G4804" s="14">
        <v>-4370119.7</v>
      </c>
    </row>
    <row r="4805" spans="1:7" x14ac:dyDescent="0.25">
      <c r="A4805" s="1"/>
      <c r="B4805" s="15" t="s">
        <v>1218</v>
      </c>
      <c r="C4805" s="16" t="s">
        <v>1219</v>
      </c>
      <c r="D4805" s="16" t="s">
        <v>8603</v>
      </c>
      <c r="E4805" s="18" t="s">
        <v>8604</v>
      </c>
      <c r="F4805" s="17">
        <v>44553</v>
      </c>
      <c r="G4805" s="14">
        <v>-105990</v>
      </c>
    </row>
    <row r="4806" spans="1:7" ht="25.5" x14ac:dyDescent="0.25">
      <c r="A4806" s="1"/>
      <c r="B4806" s="10" t="s">
        <v>8613</v>
      </c>
      <c r="C4806" s="11"/>
      <c r="D4806" s="11" t="s">
        <v>8614</v>
      </c>
      <c r="E4806" s="12" t="s">
        <v>19550</v>
      </c>
      <c r="F4806" s="13">
        <v>44557</v>
      </c>
      <c r="G4806" s="14">
        <v>-4288992.34</v>
      </c>
    </row>
    <row r="4807" spans="1:7" ht="25.5" x14ac:dyDescent="0.25">
      <c r="A4807" s="1"/>
      <c r="B4807" s="10" t="s">
        <v>8611</v>
      </c>
      <c r="C4807" s="11"/>
      <c r="D4807" s="11" t="s">
        <v>8612</v>
      </c>
      <c r="E4807" s="12" t="s">
        <v>9083</v>
      </c>
      <c r="F4807" s="13">
        <v>44557</v>
      </c>
      <c r="G4807" s="14">
        <v>-2688841.94</v>
      </c>
    </row>
    <row r="4808" spans="1:7" x14ac:dyDescent="0.25">
      <c r="A4808" s="1"/>
      <c r="B4808" s="15" t="s">
        <v>8609</v>
      </c>
      <c r="C4808" s="16"/>
      <c r="D4808" s="16" t="s">
        <v>8610</v>
      </c>
      <c r="E4808" s="18" t="s">
        <v>19371</v>
      </c>
      <c r="F4808" s="17">
        <v>44557</v>
      </c>
      <c r="G4808" s="14">
        <v>-1532582.62</v>
      </c>
    </row>
    <row r="4809" spans="1:7" x14ac:dyDescent="0.25">
      <c r="A4809" s="1"/>
      <c r="B4809" s="10" t="s">
        <v>8615</v>
      </c>
      <c r="C4809" s="11"/>
      <c r="D4809" s="11" t="s">
        <v>8616</v>
      </c>
      <c r="E4809" s="12" t="s">
        <v>9188</v>
      </c>
      <c r="F4809" s="13">
        <v>44557</v>
      </c>
      <c r="G4809" s="14">
        <v>-176923.51999999999</v>
      </c>
    </row>
    <row r="4810" spans="1:7" ht="25.5" x14ac:dyDescent="0.25">
      <c r="A4810" s="1"/>
      <c r="B4810" s="15" t="s">
        <v>1218</v>
      </c>
      <c r="C4810" s="16" t="s">
        <v>1219</v>
      </c>
      <c r="D4810" s="16" t="s">
        <v>8607</v>
      </c>
      <c r="E4810" s="18" t="s">
        <v>8608</v>
      </c>
      <c r="F4810" s="17">
        <v>44557</v>
      </c>
      <c r="G4810" s="14">
        <v>-4679613.72</v>
      </c>
    </row>
    <row r="4811" spans="1:7" ht="25.5" x14ac:dyDescent="0.25">
      <c r="A4811" s="1"/>
      <c r="B4811" s="10" t="s">
        <v>1218</v>
      </c>
      <c r="C4811" s="11" t="s">
        <v>1219</v>
      </c>
      <c r="D4811" s="11" t="s">
        <v>8605</v>
      </c>
      <c r="E4811" s="12" t="s">
        <v>8606</v>
      </c>
      <c r="F4811" s="13">
        <v>44557</v>
      </c>
      <c r="G4811" s="14">
        <v>-89280</v>
      </c>
    </row>
    <row r="4812" spans="1:7" ht="25.5" x14ac:dyDescent="0.25">
      <c r="A4812" s="1"/>
      <c r="B4812" s="10" t="s">
        <v>8619</v>
      </c>
      <c r="C4812" s="11"/>
      <c r="D4812" s="11" t="s">
        <v>8620</v>
      </c>
      <c r="E4812" s="12" t="s">
        <v>9132</v>
      </c>
      <c r="F4812" s="13">
        <v>44558</v>
      </c>
      <c r="G4812" s="14">
        <v>-333233.96000000002</v>
      </c>
    </row>
    <row r="4813" spans="1:7" ht="25.5" x14ac:dyDescent="0.25">
      <c r="A4813" s="1"/>
      <c r="B4813" s="10" t="s">
        <v>8619</v>
      </c>
      <c r="C4813" s="11"/>
      <c r="D4813" s="11" t="s">
        <v>8620</v>
      </c>
      <c r="E4813" s="12" t="s">
        <v>8620</v>
      </c>
      <c r="F4813" s="13">
        <v>44558</v>
      </c>
      <c r="G4813" s="14">
        <v>66646.789999999994</v>
      </c>
    </row>
    <row r="4814" spans="1:7" x14ac:dyDescent="0.25">
      <c r="A4814" s="1"/>
      <c r="B4814" s="10" t="s">
        <v>1218</v>
      </c>
      <c r="C4814" s="11" t="s">
        <v>1219</v>
      </c>
      <c r="D4814" s="11" t="s">
        <v>8617</v>
      </c>
      <c r="E4814" s="12" t="s">
        <v>8618</v>
      </c>
      <c r="F4814" s="13">
        <v>44558</v>
      </c>
      <c r="G4814" s="14">
        <v>-1107400</v>
      </c>
    </row>
    <row r="4815" spans="1:7" x14ac:dyDescent="0.25">
      <c r="A4815" s="1"/>
      <c r="B4815" s="10" t="s">
        <v>1218</v>
      </c>
      <c r="C4815" s="11" t="s">
        <v>1219</v>
      </c>
      <c r="D4815" s="11" t="s">
        <v>8621</v>
      </c>
      <c r="E4815" s="12" t="s">
        <v>8622</v>
      </c>
      <c r="F4815" s="13">
        <v>44559</v>
      </c>
      <c r="G4815" s="14">
        <v>-11450</v>
      </c>
    </row>
    <row r="4816" spans="1:7" ht="25.5" x14ac:dyDescent="0.25">
      <c r="A4816" s="1"/>
      <c r="B4816" s="10" t="s">
        <v>7902</v>
      </c>
      <c r="C4816" s="11"/>
      <c r="D4816" s="11" t="s">
        <v>8626</v>
      </c>
      <c r="E4816" s="12" t="s">
        <v>8956</v>
      </c>
      <c r="F4816" s="13">
        <v>44566</v>
      </c>
      <c r="G4816" s="14">
        <v>-978857.2</v>
      </c>
    </row>
    <row r="4817" spans="1:7" x14ac:dyDescent="0.25">
      <c r="A4817" s="1"/>
      <c r="B4817" s="10" t="s">
        <v>8623</v>
      </c>
      <c r="C4817" s="11" t="s">
        <v>8624</v>
      </c>
      <c r="D4817" s="11" t="s">
        <v>8625</v>
      </c>
      <c r="E4817" s="12" t="s">
        <v>18453</v>
      </c>
      <c r="F4817" s="13">
        <v>44566</v>
      </c>
      <c r="G4817" s="14">
        <v>2760256</v>
      </c>
    </row>
    <row r="4818" spans="1:7" ht="25.5" x14ac:dyDescent="0.25">
      <c r="A4818" s="1"/>
      <c r="B4818" s="10" t="s">
        <v>7893</v>
      </c>
      <c r="C4818" s="11" t="s">
        <v>7894</v>
      </c>
      <c r="D4818" s="11" t="s">
        <v>8627</v>
      </c>
      <c r="E4818" s="12" t="s">
        <v>8628</v>
      </c>
      <c r="F4818" s="13">
        <v>44567</v>
      </c>
      <c r="G4818" s="14">
        <v>-1079044.56</v>
      </c>
    </row>
    <row r="4819" spans="1:7" ht="25.5" x14ac:dyDescent="0.25">
      <c r="A4819" s="1"/>
      <c r="B4819" s="10" t="s">
        <v>8629</v>
      </c>
      <c r="C4819" s="11" t="s">
        <v>8630</v>
      </c>
      <c r="D4819" s="11" t="s">
        <v>8631</v>
      </c>
      <c r="E4819" s="12" t="s">
        <v>8628</v>
      </c>
      <c r="F4819" s="13">
        <v>44567</v>
      </c>
      <c r="G4819" s="14">
        <v>-952401.6</v>
      </c>
    </row>
    <row r="4820" spans="1:7" ht="25.5" x14ac:dyDescent="0.25">
      <c r="A4820" s="1"/>
      <c r="B4820" s="10" t="s">
        <v>7212</v>
      </c>
      <c r="C4820" s="11" t="s">
        <v>7213</v>
      </c>
      <c r="D4820" s="11" t="s">
        <v>8632</v>
      </c>
      <c r="E4820" s="12" t="s">
        <v>8633</v>
      </c>
      <c r="F4820" s="13">
        <v>44572</v>
      </c>
      <c r="G4820" s="14">
        <v>-72150</v>
      </c>
    </row>
    <row r="4821" spans="1:7" x14ac:dyDescent="0.25">
      <c r="A4821" s="1"/>
      <c r="B4821" s="10" t="s">
        <v>8634</v>
      </c>
      <c r="C4821" s="11" t="s">
        <v>8635</v>
      </c>
      <c r="D4821" s="11" t="s">
        <v>8636</v>
      </c>
      <c r="E4821" s="12" t="s">
        <v>18636</v>
      </c>
      <c r="F4821" s="13">
        <v>44580</v>
      </c>
      <c r="G4821" s="14">
        <v>-250469.93</v>
      </c>
    </row>
    <row r="4822" spans="1:7" ht="25.5" x14ac:dyDescent="0.25">
      <c r="A4822" s="1"/>
      <c r="B4822" s="10" t="s">
        <v>8637</v>
      </c>
      <c r="C4822" s="11" t="s">
        <v>8638</v>
      </c>
      <c r="D4822" s="11" t="s">
        <v>8639</v>
      </c>
      <c r="E4822" s="12" t="s">
        <v>16911</v>
      </c>
      <c r="F4822" s="13">
        <v>44586</v>
      </c>
      <c r="G4822" s="14">
        <v>-4463742.49</v>
      </c>
    </row>
    <row r="4823" spans="1:7" x14ac:dyDescent="0.25">
      <c r="A4823" s="1"/>
      <c r="B4823" s="10" t="s">
        <v>7212</v>
      </c>
      <c r="C4823" s="11" t="s">
        <v>7213</v>
      </c>
      <c r="D4823" s="11" t="s">
        <v>8640</v>
      </c>
      <c r="E4823" s="12" t="s">
        <v>8641</v>
      </c>
      <c r="F4823" s="13">
        <v>44587</v>
      </c>
      <c r="G4823" s="14">
        <v>-72150</v>
      </c>
    </row>
    <row r="4824" spans="1:7" ht="89.25" x14ac:dyDescent="0.25">
      <c r="A4824" s="1"/>
      <c r="B4824" s="10" t="s">
        <v>8642</v>
      </c>
      <c r="C4824" s="11"/>
      <c r="D4824" s="11"/>
      <c r="E4824" s="12" t="s">
        <v>8643</v>
      </c>
      <c r="F4824" s="13">
        <v>44589</v>
      </c>
      <c r="G4824" s="14">
        <v>4751272.71</v>
      </c>
    </row>
    <row r="4825" spans="1:7" x14ac:dyDescent="0.25">
      <c r="A4825" s="1"/>
      <c r="B4825" s="10" t="s">
        <v>1364</v>
      </c>
      <c r="C4825" s="11"/>
      <c r="D4825" s="11"/>
      <c r="E4825" s="12"/>
      <c r="F4825" s="13">
        <v>44592</v>
      </c>
      <c r="G4825" s="14">
        <v>1402850</v>
      </c>
    </row>
    <row r="4826" spans="1:7" ht="25.5" x14ac:dyDescent="0.25">
      <c r="A4826" s="1"/>
      <c r="B4826" s="10" t="s">
        <v>8644</v>
      </c>
      <c r="C4826" s="11" t="s">
        <v>8645</v>
      </c>
      <c r="D4826" s="11" t="s">
        <v>8646</v>
      </c>
      <c r="E4826" s="12" t="s">
        <v>19366</v>
      </c>
      <c r="F4826" s="13">
        <v>44593</v>
      </c>
      <c r="G4826" s="14">
        <v>-1351487.14</v>
      </c>
    </row>
    <row r="4827" spans="1:7" x14ac:dyDescent="0.25">
      <c r="A4827" s="1"/>
      <c r="B4827" s="10" t="s">
        <v>8648</v>
      </c>
      <c r="C4827" s="11"/>
      <c r="D4827" s="11" t="s">
        <v>8649</v>
      </c>
      <c r="E4827" s="12"/>
      <c r="F4827" s="13">
        <v>44595</v>
      </c>
      <c r="G4827" s="14">
        <v>-65345.02</v>
      </c>
    </row>
    <row r="4828" spans="1:7" ht="25.5" x14ac:dyDescent="0.25">
      <c r="A4828" s="1"/>
      <c r="B4828" s="15" t="s">
        <v>8650</v>
      </c>
      <c r="C4828" s="16" t="s">
        <v>8651</v>
      </c>
      <c r="D4828" s="16" t="s">
        <v>8652</v>
      </c>
      <c r="E4828" s="18"/>
      <c r="F4828" s="17">
        <v>44595</v>
      </c>
      <c r="G4828" s="14">
        <v>-235086.94</v>
      </c>
    </row>
    <row r="4829" spans="1:7" ht="25.5" x14ac:dyDescent="0.25">
      <c r="A4829" s="1"/>
      <c r="B4829" s="10" t="s">
        <v>8656</v>
      </c>
      <c r="C4829" s="11"/>
      <c r="D4829" s="11" t="s">
        <v>8657</v>
      </c>
      <c r="E4829" s="12" t="s">
        <v>19614</v>
      </c>
      <c r="F4829" s="13">
        <v>44602</v>
      </c>
      <c r="G4829" s="14">
        <v>-3953297.26</v>
      </c>
    </row>
    <row r="4830" spans="1:7" x14ac:dyDescent="0.25">
      <c r="A4830" s="1"/>
      <c r="B4830" s="10" t="s">
        <v>8653</v>
      </c>
      <c r="C4830" s="11" t="s">
        <v>8654</v>
      </c>
      <c r="D4830" s="11" t="s">
        <v>8655</v>
      </c>
      <c r="E4830" s="12" t="s">
        <v>1285</v>
      </c>
      <c r="F4830" s="13">
        <v>44602</v>
      </c>
      <c r="G4830" s="14">
        <v>-865551.62</v>
      </c>
    </row>
    <row r="4831" spans="1:7" x14ac:dyDescent="0.25">
      <c r="A4831" s="1"/>
      <c r="B4831" s="10" t="s">
        <v>8658</v>
      </c>
      <c r="C4831" s="11" t="s">
        <v>8659</v>
      </c>
      <c r="D4831" s="11" t="s">
        <v>8660</v>
      </c>
      <c r="E4831" s="12" t="s">
        <v>17883</v>
      </c>
      <c r="F4831" s="13">
        <v>44606</v>
      </c>
      <c r="G4831" s="14">
        <v>405824.42</v>
      </c>
    </row>
    <row r="4832" spans="1:7" x14ac:dyDescent="0.25">
      <c r="A4832" s="1"/>
      <c r="B4832" s="10" t="s">
        <v>8661</v>
      </c>
      <c r="C4832" s="11" t="s">
        <v>8662</v>
      </c>
      <c r="D4832" s="11" t="s">
        <v>8663</v>
      </c>
      <c r="E4832" s="12" t="s">
        <v>8873</v>
      </c>
      <c r="F4832" s="13">
        <v>44609</v>
      </c>
      <c r="G4832" s="14">
        <v>307538.68</v>
      </c>
    </row>
    <row r="4833" spans="1:7" ht="25.5" x14ac:dyDescent="0.25">
      <c r="A4833" s="1"/>
      <c r="B4833" s="15" t="s">
        <v>1128</v>
      </c>
      <c r="C4833" s="16" t="s">
        <v>1129</v>
      </c>
      <c r="D4833" s="16" t="s">
        <v>8664</v>
      </c>
      <c r="E4833" s="18" t="s">
        <v>8665</v>
      </c>
      <c r="F4833" s="17">
        <v>44620</v>
      </c>
      <c r="G4833" s="14">
        <v>-1407.33</v>
      </c>
    </row>
    <row r="4834" spans="1:7" ht="25.5" x14ac:dyDescent="0.25">
      <c r="A4834" s="1"/>
      <c r="B4834" s="10" t="s">
        <v>8666</v>
      </c>
      <c r="C4834" s="11" t="s">
        <v>8667</v>
      </c>
      <c r="D4834" s="11" t="s">
        <v>8668</v>
      </c>
      <c r="E4834" s="12" t="s">
        <v>20156</v>
      </c>
      <c r="F4834" s="13">
        <v>44621</v>
      </c>
      <c r="G4834" s="14">
        <v>-3237518.8</v>
      </c>
    </row>
    <row r="4835" spans="1:7" x14ac:dyDescent="0.25">
      <c r="A4835" s="1"/>
      <c r="B4835" s="10" t="s">
        <v>8669</v>
      </c>
      <c r="C4835" s="11" t="s">
        <v>8670</v>
      </c>
      <c r="D4835" s="11" t="s">
        <v>8671</v>
      </c>
      <c r="E4835" s="12" t="s">
        <v>8873</v>
      </c>
      <c r="F4835" s="13">
        <v>44628</v>
      </c>
      <c r="G4835" s="14">
        <v>604087.09</v>
      </c>
    </row>
    <row r="4836" spans="1:7" x14ac:dyDescent="0.25">
      <c r="A4836" s="1"/>
      <c r="B4836" s="10" t="s">
        <v>7944</v>
      </c>
      <c r="C4836" s="11" t="s">
        <v>7945</v>
      </c>
      <c r="D4836" s="11" t="s">
        <v>8672</v>
      </c>
      <c r="E4836" s="12" t="s">
        <v>20081</v>
      </c>
      <c r="F4836" s="13">
        <v>44637</v>
      </c>
      <c r="G4836" s="14">
        <v>413000</v>
      </c>
    </row>
    <row r="4837" spans="1:7" x14ac:dyDescent="0.25">
      <c r="A4837" s="1"/>
      <c r="B4837" s="10" t="s">
        <v>6862</v>
      </c>
      <c r="C4837" s="11" t="s">
        <v>6863</v>
      </c>
      <c r="D4837" s="11" t="s">
        <v>8673</v>
      </c>
      <c r="E4837" s="12" t="s">
        <v>20392</v>
      </c>
      <c r="F4837" s="13">
        <v>44641</v>
      </c>
      <c r="G4837" s="14">
        <v>-413000</v>
      </c>
    </row>
    <row r="4838" spans="1:7" x14ac:dyDescent="0.25">
      <c r="A4838" s="1"/>
      <c r="B4838" s="10" t="s">
        <v>6862</v>
      </c>
      <c r="C4838" s="11" t="s">
        <v>6863</v>
      </c>
      <c r="D4838" s="11" t="s">
        <v>8674</v>
      </c>
      <c r="E4838" s="12" t="s">
        <v>20393</v>
      </c>
      <c r="F4838" s="13">
        <v>44641</v>
      </c>
      <c r="G4838" s="14">
        <v>413000</v>
      </c>
    </row>
    <row r="4839" spans="1:7" x14ac:dyDescent="0.25">
      <c r="A4839" s="1"/>
      <c r="B4839" s="15" t="s">
        <v>8675</v>
      </c>
      <c r="C4839" s="16" t="s">
        <v>8676</v>
      </c>
      <c r="D4839" s="16" t="s">
        <v>8677</v>
      </c>
      <c r="E4839" s="18" t="s">
        <v>20158</v>
      </c>
      <c r="F4839" s="17">
        <v>44644</v>
      </c>
      <c r="G4839" s="14">
        <v>-615031.05000000005</v>
      </c>
    </row>
    <row r="4840" spans="1:7" x14ac:dyDescent="0.25">
      <c r="A4840" s="1"/>
      <c r="B4840" s="10" t="s">
        <v>8675</v>
      </c>
      <c r="C4840" s="11" t="s">
        <v>8676</v>
      </c>
      <c r="D4840" s="11" t="s">
        <v>8678</v>
      </c>
      <c r="E4840" s="12" t="s">
        <v>20159</v>
      </c>
      <c r="F4840" s="13">
        <v>44644</v>
      </c>
      <c r="G4840" s="14">
        <v>-615031.05000000005</v>
      </c>
    </row>
    <row r="4841" spans="1:7" x14ac:dyDescent="0.25">
      <c r="A4841" s="1"/>
      <c r="B4841" s="10" t="s">
        <v>8675</v>
      </c>
      <c r="C4841" s="11" t="s">
        <v>8676</v>
      </c>
      <c r="D4841" s="11" t="s">
        <v>8679</v>
      </c>
      <c r="E4841" s="12" t="s">
        <v>20160</v>
      </c>
      <c r="F4841" s="13">
        <v>44644</v>
      </c>
      <c r="G4841" s="14">
        <v>-615031.05000000005</v>
      </c>
    </row>
    <row r="4842" spans="1:7" x14ac:dyDescent="0.25">
      <c r="A4842" s="1"/>
      <c r="B4842" s="10" t="s">
        <v>8675</v>
      </c>
      <c r="C4842" s="11" t="s">
        <v>8676</v>
      </c>
      <c r="D4842" s="11" t="s">
        <v>8680</v>
      </c>
      <c r="E4842" s="12" t="s">
        <v>8873</v>
      </c>
      <c r="F4842" s="13">
        <v>44644</v>
      </c>
      <c r="G4842" s="14">
        <v>615031.05000000005</v>
      </c>
    </row>
    <row r="4843" spans="1:7" x14ac:dyDescent="0.25">
      <c r="A4843" s="1"/>
      <c r="B4843" s="10" t="s">
        <v>8675</v>
      </c>
      <c r="C4843" s="11" t="s">
        <v>8676</v>
      </c>
      <c r="D4843" s="11" t="s">
        <v>8681</v>
      </c>
      <c r="E4843" s="12" t="s">
        <v>8873</v>
      </c>
      <c r="F4843" s="13">
        <v>44644</v>
      </c>
      <c r="G4843" s="14">
        <v>615031.05000000005</v>
      </c>
    </row>
    <row r="4844" spans="1:7" x14ac:dyDescent="0.25">
      <c r="A4844" s="1"/>
      <c r="B4844" s="10" t="s">
        <v>8675</v>
      </c>
      <c r="C4844" s="11" t="s">
        <v>8676</v>
      </c>
      <c r="D4844" s="11" t="s">
        <v>8682</v>
      </c>
      <c r="E4844" s="12" t="s">
        <v>8873</v>
      </c>
      <c r="F4844" s="13">
        <v>44644</v>
      </c>
      <c r="G4844" s="14">
        <v>615031.05000000005</v>
      </c>
    </row>
    <row r="4845" spans="1:7" x14ac:dyDescent="0.25">
      <c r="A4845" s="1"/>
      <c r="B4845" s="10" t="s">
        <v>8683</v>
      </c>
      <c r="C4845" s="11" t="s">
        <v>8684</v>
      </c>
      <c r="D4845" s="11" t="s">
        <v>8685</v>
      </c>
      <c r="E4845" s="12" t="s">
        <v>8686</v>
      </c>
      <c r="F4845" s="13">
        <v>44649</v>
      </c>
      <c r="G4845" s="14">
        <v>-451789.61</v>
      </c>
    </row>
    <row r="4846" spans="1:7" x14ac:dyDescent="0.25">
      <c r="A4846" s="1"/>
      <c r="B4846" s="10" t="s">
        <v>8689</v>
      </c>
      <c r="C4846" s="11" t="s">
        <v>8690</v>
      </c>
      <c r="D4846" s="11" t="s">
        <v>8691</v>
      </c>
      <c r="E4846" s="12" t="s">
        <v>8692</v>
      </c>
      <c r="F4846" s="13">
        <v>44655</v>
      </c>
      <c r="G4846" s="14">
        <v>-4870950.53</v>
      </c>
    </row>
    <row r="4847" spans="1:7" x14ac:dyDescent="0.25">
      <c r="A4847" s="1"/>
      <c r="B4847" s="10" t="s">
        <v>1218</v>
      </c>
      <c r="C4847" s="11" t="s">
        <v>1219</v>
      </c>
      <c r="D4847" s="11" t="s">
        <v>8687</v>
      </c>
      <c r="E4847" s="12" t="s">
        <v>8688</v>
      </c>
      <c r="F4847" s="13">
        <v>44655</v>
      </c>
      <c r="G4847" s="14">
        <v>-1604952.5</v>
      </c>
    </row>
    <row r="4848" spans="1:7" x14ac:dyDescent="0.25">
      <c r="A4848" s="1"/>
      <c r="B4848" s="10" t="s">
        <v>7652</v>
      </c>
      <c r="C4848" s="11" t="s">
        <v>7653</v>
      </c>
      <c r="D4848" s="11"/>
      <c r="E4848" s="12" t="s">
        <v>20788</v>
      </c>
      <c r="F4848" s="13">
        <v>44659</v>
      </c>
      <c r="G4848" s="14">
        <v>365113.47</v>
      </c>
    </row>
    <row r="4849" spans="1:7" ht="25.5" x14ac:dyDescent="0.25">
      <c r="A4849" s="1"/>
      <c r="B4849" s="10" t="s">
        <v>1128</v>
      </c>
      <c r="C4849" s="11" t="s">
        <v>1129</v>
      </c>
      <c r="D4849" s="11" t="s">
        <v>8695</v>
      </c>
      <c r="E4849" s="12" t="s">
        <v>8696</v>
      </c>
      <c r="F4849" s="13">
        <v>44679</v>
      </c>
      <c r="G4849" s="14">
        <v>-1455689.96</v>
      </c>
    </row>
    <row r="4850" spans="1:7" ht="25.5" x14ac:dyDescent="0.25">
      <c r="A4850" s="1"/>
      <c r="B4850" s="10" t="s">
        <v>1128</v>
      </c>
      <c r="C4850" s="11" t="s">
        <v>1129</v>
      </c>
      <c r="D4850" s="11" t="s">
        <v>8693</v>
      </c>
      <c r="E4850" s="12" t="s">
        <v>8694</v>
      </c>
      <c r="F4850" s="13">
        <v>44679</v>
      </c>
      <c r="G4850" s="14">
        <v>-116078.01</v>
      </c>
    </row>
    <row r="4851" spans="1:7" x14ac:dyDescent="0.25">
      <c r="A4851" s="1"/>
      <c r="B4851" s="10" t="s">
        <v>8623</v>
      </c>
      <c r="C4851" s="11" t="s">
        <v>8624</v>
      </c>
      <c r="D4851" s="11" t="s">
        <v>8697</v>
      </c>
      <c r="E4851" s="12" t="s">
        <v>18454</v>
      </c>
      <c r="F4851" s="13">
        <v>44682</v>
      </c>
      <c r="G4851" s="14">
        <v>-2760256</v>
      </c>
    </row>
    <row r="4852" spans="1:7" x14ac:dyDescent="0.25">
      <c r="A4852" s="1"/>
      <c r="B4852" s="10" t="s">
        <v>5533</v>
      </c>
      <c r="C4852" s="11"/>
      <c r="D4852" s="11" t="s">
        <v>8698</v>
      </c>
      <c r="E4852" s="12" t="s">
        <v>20331</v>
      </c>
      <c r="F4852" s="13">
        <v>44690</v>
      </c>
      <c r="G4852" s="14">
        <v>-938100</v>
      </c>
    </row>
    <row r="4853" spans="1:7" x14ac:dyDescent="0.25">
      <c r="A4853" s="1"/>
      <c r="B4853" s="10" t="s">
        <v>7588</v>
      </c>
      <c r="C4853" s="11" t="s">
        <v>8699</v>
      </c>
      <c r="D4853" s="11" t="s">
        <v>8700</v>
      </c>
      <c r="E4853" s="12" t="s">
        <v>20398</v>
      </c>
      <c r="F4853" s="13">
        <v>44694</v>
      </c>
      <c r="G4853" s="14">
        <v>-187620</v>
      </c>
    </row>
    <row r="4854" spans="1:7" ht="25.5" x14ac:dyDescent="0.25">
      <c r="A4854" s="1"/>
      <c r="B4854" s="10" t="s">
        <v>7657</v>
      </c>
      <c r="C4854" s="11" t="s">
        <v>7658</v>
      </c>
      <c r="D4854" s="11" t="s">
        <v>8701</v>
      </c>
      <c r="E4854" s="12" t="s">
        <v>20355</v>
      </c>
      <c r="F4854" s="13">
        <v>44698</v>
      </c>
      <c r="G4854" s="14">
        <v>-118598.44</v>
      </c>
    </row>
    <row r="4855" spans="1:7" ht="25.5" x14ac:dyDescent="0.25">
      <c r="A4855" s="1"/>
      <c r="B4855" s="15" t="s">
        <v>1218</v>
      </c>
      <c r="C4855" s="16" t="s">
        <v>1219</v>
      </c>
      <c r="D4855" s="16" t="s">
        <v>8702</v>
      </c>
      <c r="E4855" s="18" t="s">
        <v>8703</v>
      </c>
      <c r="F4855" s="17">
        <v>44699</v>
      </c>
      <c r="G4855" s="14">
        <v>-351566.4</v>
      </c>
    </row>
    <row r="4856" spans="1:7" ht="25.5" x14ac:dyDescent="0.25">
      <c r="A4856" s="1"/>
      <c r="B4856" s="10" t="s">
        <v>1218</v>
      </c>
      <c r="C4856" s="11" t="s">
        <v>1219</v>
      </c>
      <c r="D4856" s="11" t="s">
        <v>8704</v>
      </c>
      <c r="E4856" s="12" t="s">
        <v>8705</v>
      </c>
      <c r="F4856" s="13">
        <v>44701</v>
      </c>
      <c r="G4856" s="14">
        <v>-404500</v>
      </c>
    </row>
    <row r="4857" spans="1:7" ht="25.5" x14ac:dyDescent="0.25">
      <c r="A4857" s="1"/>
      <c r="B4857" s="10" t="s">
        <v>8706</v>
      </c>
      <c r="C4857" s="11" t="s">
        <v>8707</v>
      </c>
      <c r="D4857" s="11" t="s">
        <v>8708</v>
      </c>
      <c r="E4857" s="12" t="s">
        <v>8709</v>
      </c>
      <c r="F4857" s="13">
        <v>44704</v>
      </c>
      <c r="G4857" s="14">
        <v>-603000</v>
      </c>
    </row>
    <row r="4858" spans="1:7" ht="25.5" x14ac:dyDescent="0.25">
      <c r="A4858" s="1"/>
      <c r="B4858" s="10" t="s">
        <v>8706</v>
      </c>
      <c r="C4858" s="11" t="s">
        <v>8707</v>
      </c>
      <c r="D4858" s="11" t="s">
        <v>8710</v>
      </c>
      <c r="E4858" s="12" t="s">
        <v>8711</v>
      </c>
      <c r="F4858" s="13">
        <v>44704</v>
      </c>
      <c r="G4858" s="14">
        <v>-603000</v>
      </c>
    </row>
    <row r="4859" spans="1:7" ht="25.5" x14ac:dyDescent="0.25">
      <c r="A4859" s="1"/>
      <c r="B4859" s="10" t="s">
        <v>8706</v>
      </c>
      <c r="C4859" s="11" t="s">
        <v>8707</v>
      </c>
      <c r="D4859" s="11" t="s">
        <v>8712</v>
      </c>
      <c r="E4859" s="12" t="s">
        <v>8713</v>
      </c>
      <c r="F4859" s="13">
        <v>44704</v>
      </c>
      <c r="G4859" s="14">
        <v>-603000</v>
      </c>
    </row>
    <row r="4860" spans="1:7" ht="25.5" x14ac:dyDescent="0.25">
      <c r="A4860" s="1"/>
      <c r="B4860" s="10" t="s">
        <v>8706</v>
      </c>
      <c r="C4860" s="11" t="s">
        <v>8707</v>
      </c>
      <c r="D4860" s="11" t="s">
        <v>8714</v>
      </c>
      <c r="E4860" s="12" t="s">
        <v>8715</v>
      </c>
      <c r="F4860" s="13">
        <v>44704</v>
      </c>
      <c r="G4860" s="14">
        <v>-603000</v>
      </c>
    </row>
    <row r="4861" spans="1:7" x14ac:dyDescent="0.25">
      <c r="A4861" s="1"/>
      <c r="B4861" s="10" t="s">
        <v>1218</v>
      </c>
      <c r="C4861" s="11" t="s">
        <v>1219</v>
      </c>
      <c r="D4861" s="11" t="s">
        <v>8716</v>
      </c>
      <c r="E4861" s="12" t="s">
        <v>8717</v>
      </c>
      <c r="F4861" s="13">
        <v>44704</v>
      </c>
      <c r="G4861" s="14">
        <v>-268726.64</v>
      </c>
    </row>
    <row r="4862" spans="1:7" x14ac:dyDescent="0.25">
      <c r="A4862" s="1"/>
      <c r="B4862" s="10" t="s">
        <v>8718</v>
      </c>
      <c r="C4862" s="11"/>
      <c r="D4862" s="11"/>
      <c r="E4862" s="12" t="s">
        <v>8719</v>
      </c>
      <c r="F4862" s="13">
        <v>44706</v>
      </c>
      <c r="G4862" s="14">
        <v>104495.51</v>
      </c>
    </row>
    <row r="4863" spans="1:7" ht="25.5" x14ac:dyDescent="0.25">
      <c r="A4863" s="1"/>
      <c r="B4863" s="10" t="s">
        <v>19163</v>
      </c>
      <c r="C4863" s="11"/>
      <c r="D4863" s="11" t="s">
        <v>19165</v>
      </c>
      <c r="E4863" s="12"/>
      <c r="F4863" s="13">
        <v>44708</v>
      </c>
      <c r="G4863" s="14">
        <v>-1900</v>
      </c>
    </row>
    <row r="4864" spans="1:7" ht="25.5" x14ac:dyDescent="0.25">
      <c r="A4864" s="1"/>
      <c r="B4864" s="10" t="s">
        <v>7809</v>
      </c>
      <c r="C4864" s="11" t="s">
        <v>7810</v>
      </c>
      <c r="D4864" s="11" t="s">
        <v>8720</v>
      </c>
      <c r="E4864" s="12" t="s">
        <v>8721</v>
      </c>
      <c r="F4864" s="13">
        <v>44713</v>
      </c>
      <c r="G4864" s="14">
        <v>-220295.76</v>
      </c>
    </row>
    <row r="4865" spans="1:7" ht="25.5" x14ac:dyDescent="0.25">
      <c r="A4865" s="1"/>
      <c r="B4865" s="10" t="s">
        <v>7919</v>
      </c>
      <c r="C4865" s="11" t="s">
        <v>7920</v>
      </c>
      <c r="D4865" s="11" t="s">
        <v>8722</v>
      </c>
      <c r="E4865" s="12" t="s">
        <v>8723</v>
      </c>
      <c r="F4865" s="13">
        <v>44714</v>
      </c>
      <c r="G4865" s="14">
        <v>-52500</v>
      </c>
    </row>
    <row r="4866" spans="1:7" ht="25.5" x14ac:dyDescent="0.25">
      <c r="A4866" s="1"/>
      <c r="B4866" s="10" t="s">
        <v>8724</v>
      </c>
      <c r="C4866" s="11" t="s">
        <v>8725</v>
      </c>
      <c r="D4866" s="11" t="s">
        <v>8726</v>
      </c>
      <c r="E4866" s="12" t="s">
        <v>8727</v>
      </c>
      <c r="F4866" s="13">
        <v>44725</v>
      </c>
      <c r="G4866" s="14">
        <v>-97500</v>
      </c>
    </row>
    <row r="4867" spans="1:7" ht="25.5" x14ac:dyDescent="0.25">
      <c r="A4867" s="1"/>
      <c r="B4867" s="10" t="s">
        <v>8480</v>
      </c>
      <c r="C4867" s="11" t="s">
        <v>8481</v>
      </c>
      <c r="D4867" s="11" t="s">
        <v>8728</v>
      </c>
      <c r="E4867" s="12" t="s">
        <v>8511</v>
      </c>
      <c r="F4867" s="13">
        <v>44727</v>
      </c>
      <c r="G4867" s="14">
        <v>-199800</v>
      </c>
    </row>
    <row r="4868" spans="1:7" x14ac:dyDescent="0.25">
      <c r="A4868" s="1"/>
      <c r="B4868" s="10" t="s">
        <v>8729</v>
      </c>
      <c r="C4868" s="11"/>
      <c r="D4868" s="11" t="s">
        <v>7858</v>
      </c>
      <c r="E4868" s="12" t="s">
        <v>8730</v>
      </c>
      <c r="F4868" s="13">
        <v>44733</v>
      </c>
      <c r="G4868" s="14">
        <v>-83544</v>
      </c>
    </row>
    <row r="4869" spans="1:7" ht="25.5" x14ac:dyDescent="0.25">
      <c r="A4869" s="1"/>
      <c r="B4869" s="15" t="s">
        <v>8756</v>
      </c>
      <c r="C4869" s="16"/>
      <c r="D4869" s="16" t="s">
        <v>19779</v>
      </c>
      <c r="E4869" s="18"/>
      <c r="F4869" s="17">
        <v>44734</v>
      </c>
      <c r="G4869" s="14">
        <v>-618661.74</v>
      </c>
    </row>
    <row r="4870" spans="1:7" ht="25.5" x14ac:dyDescent="0.25">
      <c r="A4870" s="1"/>
      <c r="B4870" s="10" t="s">
        <v>8756</v>
      </c>
      <c r="C4870" s="11"/>
      <c r="D4870" s="11" t="s">
        <v>19779</v>
      </c>
      <c r="E4870" s="12"/>
      <c r="F4870" s="13">
        <v>44734</v>
      </c>
      <c r="G4870" s="14">
        <v>618661.74</v>
      </c>
    </row>
    <row r="4871" spans="1:7" ht="25.5" x14ac:dyDescent="0.25">
      <c r="A4871" s="1"/>
      <c r="B4871" s="10" t="s">
        <v>1218</v>
      </c>
      <c r="C4871" s="11" t="s">
        <v>1219</v>
      </c>
      <c r="D4871" s="11" t="s">
        <v>8731</v>
      </c>
      <c r="E4871" s="12" t="s">
        <v>8732</v>
      </c>
      <c r="F4871" s="13">
        <v>44734</v>
      </c>
      <c r="G4871" s="14">
        <v>-3300</v>
      </c>
    </row>
    <row r="4872" spans="1:7" x14ac:dyDescent="0.25">
      <c r="A4872" s="1"/>
      <c r="B4872" s="15" t="s">
        <v>1218</v>
      </c>
      <c r="C4872" s="16" t="s">
        <v>1219</v>
      </c>
      <c r="D4872" s="16" t="s">
        <v>8733</v>
      </c>
      <c r="E4872" s="18" t="s">
        <v>8734</v>
      </c>
      <c r="F4872" s="17">
        <v>44740</v>
      </c>
      <c r="G4872" s="14">
        <v>-445000</v>
      </c>
    </row>
    <row r="4873" spans="1:7" x14ac:dyDescent="0.25">
      <c r="A4873" s="1"/>
      <c r="B4873" s="10" t="s">
        <v>7809</v>
      </c>
      <c r="C4873" s="11" t="s">
        <v>7810</v>
      </c>
      <c r="D4873" s="11" t="s">
        <v>8737</v>
      </c>
      <c r="E4873" s="12" t="s">
        <v>8738</v>
      </c>
      <c r="F4873" s="13">
        <v>44743</v>
      </c>
      <c r="G4873" s="14">
        <v>-220295.76</v>
      </c>
    </row>
    <row r="4874" spans="1:7" x14ac:dyDescent="0.25">
      <c r="A4874" s="1"/>
      <c r="B4874" s="10" t="s">
        <v>8739</v>
      </c>
      <c r="C4874" s="11" t="s">
        <v>8740</v>
      </c>
      <c r="D4874" s="11" t="s">
        <v>8741</v>
      </c>
      <c r="E4874" s="12" t="s">
        <v>18407</v>
      </c>
      <c r="F4874" s="13">
        <v>44743</v>
      </c>
      <c r="G4874" s="14">
        <v>-102010.33</v>
      </c>
    </row>
    <row r="4875" spans="1:7" ht="25.5" x14ac:dyDescent="0.25">
      <c r="A4875" s="1"/>
      <c r="B4875" s="10" t="s">
        <v>625</v>
      </c>
      <c r="C4875" s="11" t="s">
        <v>626</v>
      </c>
      <c r="D4875" s="11" t="s">
        <v>8742</v>
      </c>
      <c r="E4875" s="12" t="s">
        <v>8743</v>
      </c>
      <c r="F4875" s="13">
        <v>44750</v>
      </c>
      <c r="G4875" s="14">
        <v>-2219106</v>
      </c>
    </row>
    <row r="4876" spans="1:7" ht="25.5" x14ac:dyDescent="0.25">
      <c r="A4876" s="1"/>
      <c r="B4876" s="10" t="s">
        <v>8744</v>
      </c>
      <c r="C4876" s="11"/>
      <c r="D4876" s="11" t="s">
        <v>8745</v>
      </c>
      <c r="E4876" s="12" t="s">
        <v>8746</v>
      </c>
      <c r="F4876" s="13">
        <v>44753</v>
      </c>
      <c r="G4876" s="14">
        <v>-236000</v>
      </c>
    </row>
    <row r="4877" spans="1:7" x14ac:dyDescent="0.25">
      <c r="A4877" s="1"/>
      <c r="B4877" s="15" t="s">
        <v>8452</v>
      </c>
      <c r="C4877" s="16" t="s">
        <v>8453</v>
      </c>
      <c r="D4877" s="16" t="s">
        <v>8747</v>
      </c>
      <c r="E4877" s="18" t="s">
        <v>7334</v>
      </c>
      <c r="F4877" s="17">
        <v>44754</v>
      </c>
      <c r="G4877" s="14">
        <v>-61200</v>
      </c>
    </row>
    <row r="4878" spans="1:7" x14ac:dyDescent="0.25">
      <c r="A4878" s="1"/>
      <c r="B4878" s="10" t="s">
        <v>8452</v>
      </c>
      <c r="C4878" s="11" t="s">
        <v>8453</v>
      </c>
      <c r="D4878" s="11" t="s">
        <v>8748</v>
      </c>
      <c r="E4878" s="12" t="s">
        <v>7334</v>
      </c>
      <c r="F4878" s="13">
        <v>44754</v>
      </c>
      <c r="G4878" s="14">
        <v>-61200</v>
      </c>
    </row>
    <row r="4879" spans="1:7" x14ac:dyDescent="0.25">
      <c r="A4879" s="1"/>
      <c r="B4879" s="15" t="s">
        <v>8749</v>
      </c>
      <c r="C4879" s="16"/>
      <c r="D4879" s="16"/>
      <c r="E4879" s="18" t="s">
        <v>16093</v>
      </c>
      <c r="F4879" s="17">
        <v>44755</v>
      </c>
      <c r="G4879" s="14">
        <v>302.14999999999998</v>
      </c>
    </row>
    <row r="4880" spans="1:7" x14ac:dyDescent="0.25">
      <c r="A4880" s="1"/>
      <c r="B4880" s="15" t="s">
        <v>8749</v>
      </c>
      <c r="C4880" s="16"/>
      <c r="D4880" s="16"/>
      <c r="E4880" s="18" t="s">
        <v>16093</v>
      </c>
      <c r="F4880" s="17">
        <v>44755</v>
      </c>
      <c r="G4880" s="14">
        <v>2790.3</v>
      </c>
    </row>
    <row r="4881" spans="1:7" x14ac:dyDescent="0.25">
      <c r="A4881" s="1"/>
      <c r="B4881" s="15" t="s">
        <v>8749</v>
      </c>
      <c r="C4881" s="16"/>
      <c r="D4881" s="16"/>
      <c r="E4881" s="18" t="s">
        <v>16093</v>
      </c>
      <c r="F4881" s="17">
        <v>44755</v>
      </c>
      <c r="G4881" s="14">
        <v>3021.55</v>
      </c>
    </row>
    <row r="4882" spans="1:7" x14ac:dyDescent="0.25">
      <c r="A4882" s="1"/>
      <c r="B4882" s="10" t="s">
        <v>8749</v>
      </c>
      <c r="C4882" s="11"/>
      <c r="D4882" s="11"/>
      <c r="E4882" s="12" t="s">
        <v>16093</v>
      </c>
      <c r="F4882" s="13">
        <v>44755</v>
      </c>
      <c r="G4882" s="14">
        <v>15941.69</v>
      </c>
    </row>
    <row r="4883" spans="1:7" x14ac:dyDescent="0.25">
      <c r="A4883" s="1"/>
      <c r="B4883" s="10" t="s">
        <v>8749</v>
      </c>
      <c r="C4883" s="11"/>
      <c r="D4883" s="11"/>
      <c r="E4883" s="12" t="s">
        <v>16093</v>
      </c>
      <c r="F4883" s="13">
        <v>44755</v>
      </c>
      <c r="G4883" s="14">
        <v>75875.13</v>
      </c>
    </row>
    <row r="4884" spans="1:7" x14ac:dyDescent="0.25">
      <c r="A4884" s="1"/>
      <c r="B4884" s="10" t="s">
        <v>8750</v>
      </c>
      <c r="C4884" s="11" t="s">
        <v>8751</v>
      </c>
      <c r="D4884" s="11"/>
      <c r="E4884" s="12" t="s">
        <v>8752</v>
      </c>
      <c r="F4884" s="13">
        <v>44755</v>
      </c>
      <c r="G4884" s="14">
        <v>6661.34</v>
      </c>
    </row>
    <row r="4885" spans="1:7" x14ac:dyDescent="0.25">
      <c r="A4885" s="1"/>
      <c r="B4885" s="10" t="s">
        <v>8750</v>
      </c>
      <c r="C4885" s="11" t="s">
        <v>8751</v>
      </c>
      <c r="D4885" s="11"/>
      <c r="E4885" s="12" t="s">
        <v>8752</v>
      </c>
      <c r="F4885" s="13">
        <v>44755</v>
      </c>
      <c r="G4885" s="14">
        <v>31065.79</v>
      </c>
    </row>
    <row r="4886" spans="1:7" x14ac:dyDescent="0.25">
      <c r="A4886" s="1"/>
      <c r="B4886" s="10" t="s">
        <v>8750</v>
      </c>
      <c r="C4886" s="11" t="s">
        <v>8751</v>
      </c>
      <c r="D4886" s="11"/>
      <c r="E4886" s="12" t="s">
        <v>8752</v>
      </c>
      <c r="F4886" s="13">
        <v>44755</v>
      </c>
      <c r="G4886" s="14">
        <v>57529.24</v>
      </c>
    </row>
    <row r="4887" spans="1:7" x14ac:dyDescent="0.25">
      <c r="A4887" s="1"/>
      <c r="B4887" s="10" t="s">
        <v>8750</v>
      </c>
      <c r="C4887" s="11" t="s">
        <v>8751</v>
      </c>
      <c r="D4887" s="11"/>
      <c r="E4887" s="12" t="s">
        <v>8752</v>
      </c>
      <c r="F4887" s="13">
        <v>44755</v>
      </c>
      <c r="G4887" s="14">
        <v>66613.399999999994</v>
      </c>
    </row>
    <row r="4888" spans="1:7" x14ac:dyDescent="0.25">
      <c r="A4888" s="1"/>
      <c r="B4888" s="10" t="s">
        <v>8750</v>
      </c>
      <c r="C4888" s="11" t="s">
        <v>8751</v>
      </c>
      <c r="D4888" s="11"/>
      <c r="E4888" s="12" t="s">
        <v>8752</v>
      </c>
      <c r="F4888" s="13">
        <v>44755</v>
      </c>
      <c r="G4888" s="14">
        <v>287646.21999999997</v>
      </c>
    </row>
    <row r="4889" spans="1:7" x14ac:dyDescent="0.25">
      <c r="A4889" s="1"/>
      <c r="B4889" s="15" t="s">
        <v>8756</v>
      </c>
      <c r="C4889" s="16"/>
      <c r="D4889" s="16"/>
      <c r="E4889" s="18" t="s">
        <v>16106</v>
      </c>
      <c r="F4889" s="17">
        <v>44760</v>
      </c>
      <c r="G4889" s="14">
        <v>2390.5</v>
      </c>
    </row>
    <row r="4890" spans="1:7" x14ac:dyDescent="0.25">
      <c r="A4890" s="1"/>
      <c r="B4890" s="10" t="s">
        <v>8756</v>
      </c>
      <c r="C4890" s="11"/>
      <c r="D4890" s="11"/>
      <c r="E4890" s="12" t="s">
        <v>16106</v>
      </c>
      <c r="F4890" s="13">
        <v>44760</v>
      </c>
      <c r="G4890" s="14">
        <v>23905.01</v>
      </c>
    </row>
    <row r="4891" spans="1:7" x14ac:dyDescent="0.25">
      <c r="A4891" s="1"/>
      <c r="B4891" s="10" t="s">
        <v>8756</v>
      </c>
      <c r="C4891" s="11"/>
      <c r="D4891" s="11"/>
      <c r="E4891" s="12" t="s">
        <v>16106</v>
      </c>
      <c r="F4891" s="13">
        <v>44760</v>
      </c>
      <c r="G4891" s="14">
        <v>27849.34</v>
      </c>
    </row>
    <row r="4892" spans="1:7" x14ac:dyDescent="0.25">
      <c r="A4892" s="1"/>
      <c r="B4892" s="15" t="s">
        <v>8756</v>
      </c>
      <c r="C4892" s="16"/>
      <c r="D4892" s="16"/>
      <c r="E4892" s="18" t="s">
        <v>16106</v>
      </c>
      <c r="F4892" s="17">
        <v>44760</v>
      </c>
      <c r="G4892" s="14">
        <v>43029.02</v>
      </c>
    </row>
    <row r="4893" spans="1:7" x14ac:dyDescent="0.25">
      <c r="A4893" s="1"/>
      <c r="B4893" s="10" t="s">
        <v>8756</v>
      </c>
      <c r="C4893" s="11"/>
      <c r="D4893" s="11"/>
      <c r="E4893" s="12" t="s">
        <v>16106</v>
      </c>
      <c r="F4893" s="13">
        <v>44760</v>
      </c>
      <c r="G4893" s="14">
        <v>239050.13</v>
      </c>
    </row>
    <row r="4894" spans="1:7" x14ac:dyDescent="0.25">
      <c r="A4894" s="1"/>
      <c r="B4894" s="10" t="s">
        <v>8753</v>
      </c>
      <c r="C4894" s="11" t="s">
        <v>8754</v>
      </c>
      <c r="D4894" s="11" t="s">
        <v>8755</v>
      </c>
      <c r="E4894" s="12" t="s">
        <v>18293</v>
      </c>
      <c r="F4894" s="13">
        <v>44760</v>
      </c>
      <c r="G4894" s="14">
        <v>-1281902.3700000001</v>
      </c>
    </row>
    <row r="4895" spans="1:7" x14ac:dyDescent="0.25">
      <c r="A4895" s="1"/>
      <c r="B4895" s="10" t="s">
        <v>8760</v>
      </c>
      <c r="C4895" s="11"/>
      <c r="D4895" s="11"/>
      <c r="E4895" s="12" t="s">
        <v>8761</v>
      </c>
      <c r="F4895" s="13">
        <v>44761</v>
      </c>
      <c r="G4895" s="14">
        <v>2960.12</v>
      </c>
    </row>
    <row r="4896" spans="1:7" x14ac:dyDescent="0.25">
      <c r="A4896" s="1"/>
      <c r="B4896" s="10" t="s">
        <v>8760</v>
      </c>
      <c r="C4896" s="11"/>
      <c r="D4896" s="11"/>
      <c r="E4896" s="12" t="s">
        <v>8761</v>
      </c>
      <c r="F4896" s="13">
        <v>44761</v>
      </c>
      <c r="G4896" s="14">
        <v>29601.15</v>
      </c>
    </row>
    <row r="4897" spans="1:7" x14ac:dyDescent="0.25">
      <c r="A4897" s="1"/>
      <c r="B4897" s="10" t="s">
        <v>8760</v>
      </c>
      <c r="C4897" s="11"/>
      <c r="D4897" s="11"/>
      <c r="E4897" s="12" t="s">
        <v>8761</v>
      </c>
      <c r="F4897" s="13">
        <v>44761</v>
      </c>
      <c r="G4897" s="14">
        <v>33893.32</v>
      </c>
    </row>
    <row r="4898" spans="1:7" x14ac:dyDescent="0.25">
      <c r="A4898" s="1"/>
      <c r="B4898" s="10" t="s">
        <v>8760</v>
      </c>
      <c r="C4898" s="11"/>
      <c r="D4898" s="11"/>
      <c r="E4898" s="12" t="s">
        <v>8761</v>
      </c>
      <c r="F4898" s="13">
        <v>44761</v>
      </c>
      <c r="G4898" s="14">
        <v>53282.07</v>
      </c>
    </row>
    <row r="4899" spans="1:7" x14ac:dyDescent="0.25">
      <c r="A4899" s="1"/>
      <c r="B4899" s="10" t="s">
        <v>8760</v>
      </c>
      <c r="C4899" s="11"/>
      <c r="D4899" s="11"/>
      <c r="E4899" s="12" t="s">
        <v>8761</v>
      </c>
      <c r="F4899" s="13">
        <v>44761</v>
      </c>
      <c r="G4899" s="14">
        <v>296011.52000000002</v>
      </c>
    </row>
    <row r="4900" spans="1:7" ht="25.5" x14ac:dyDescent="0.25">
      <c r="A4900" s="1"/>
      <c r="B4900" s="10" t="s">
        <v>8757</v>
      </c>
      <c r="C4900" s="11" t="s">
        <v>8758</v>
      </c>
      <c r="D4900" s="11"/>
      <c r="E4900" s="12" t="s">
        <v>8759</v>
      </c>
      <c r="F4900" s="13">
        <v>44761</v>
      </c>
      <c r="G4900" s="14">
        <v>18000</v>
      </c>
    </row>
    <row r="4901" spans="1:7" x14ac:dyDescent="0.25">
      <c r="A4901" s="1"/>
      <c r="B4901" s="10" t="s">
        <v>8762</v>
      </c>
      <c r="C4901" s="11"/>
      <c r="D4901" s="11"/>
      <c r="E4901" s="12" t="s">
        <v>8763</v>
      </c>
      <c r="F4901" s="13">
        <v>44762</v>
      </c>
      <c r="G4901" s="14">
        <v>892.67</v>
      </c>
    </row>
    <row r="4902" spans="1:7" x14ac:dyDescent="0.25">
      <c r="A4902" s="1"/>
      <c r="B4902" s="10" t="s">
        <v>8762</v>
      </c>
      <c r="C4902" s="11"/>
      <c r="D4902" s="11"/>
      <c r="E4902" s="12" t="s">
        <v>8763</v>
      </c>
      <c r="F4902" s="13">
        <v>44762</v>
      </c>
      <c r="G4902" s="14">
        <v>8926.7000000000007</v>
      </c>
    </row>
    <row r="4903" spans="1:7" x14ac:dyDescent="0.25">
      <c r="A4903" s="1"/>
      <c r="B4903" s="10" t="s">
        <v>8762</v>
      </c>
      <c r="C4903" s="11"/>
      <c r="D4903" s="11"/>
      <c r="E4903" s="12" t="s">
        <v>8763</v>
      </c>
      <c r="F4903" s="13">
        <v>44762</v>
      </c>
      <c r="G4903" s="14">
        <v>14725.88</v>
      </c>
    </row>
    <row r="4904" spans="1:7" x14ac:dyDescent="0.25">
      <c r="A4904" s="1"/>
      <c r="B4904" s="10" t="s">
        <v>8762</v>
      </c>
      <c r="C4904" s="11"/>
      <c r="D4904" s="11"/>
      <c r="E4904" s="12" t="s">
        <v>8763</v>
      </c>
      <c r="F4904" s="13">
        <v>44762</v>
      </c>
      <c r="G4904" s="14">
        <v>16068.07</v>
      </c>
    </row>
    <row r="4905" spans="1:7" x14ac:dyDescent="0.25">
      <c r="A4905" s="1"/>
      <c r="B4905" s="10" t="s">
        <v>8762</v>
      </c>
      <c r="C4905" s="11"/>
      <c r="D4905" s="11"/>
      <c r="E4905" s="12" t="s">
        <v>8763</v>
      </c>
      <c r="F4905" s="13">
        <v>44762</v>
      </c>
      <c r="G4905" s="14">
        <v>89267.04</v>
      </c>
    </row>
    <row r="4906" spans="1:7" x14ac:dyDescent="0.25">
      <c r="A4906" s="1"/>
      <c r="B4906" s="15" t="s">
        <v>8729</v>
      </c>
      <c r="C4906" s="16"/>
      <c r="D4906" s="16" t="s">
        <v>7858</v>
      </c>
      <c r="E4906" s="18" t="s">
        <v>8730</v>
      </c>
      <c r="F4906" s="17">
        <v>44763</v>
      </c>
      <c r="G4906" s="14">
        <v>-83544</v>
      </c>
    </row>
    <row r="4907" spans="1:7" x14ac:dyDescent="0.25">
      <c r="A4907" s="1"/>
      <c r="B4907" s="15" t="s">
        <v>8764</v>
      </c>
      <c r="C4907" s="16"/>
      <c r="D4907" s="16" t="s">
        <v>8765</v>
      </c>
      <c r="E4907" s="18" t="s">
        <v>19381</v>
      </c>
      <c r="F4907" s="17">
        <v>44763</v>
      </c>
      <c r="G4907" s="14">
        <v>-511178.75</v>
      </c>
    </row>
    <row r="4908" spans="1:7" ht="25.5" x14ac:dyDescent="0.25">
      <c r="A4908" s="1"/>
      <c r="B4908" s="15" t="s">
        <v>8766</v>
      </c>
      <c r="C4908" s="16"/>
      <c r="D4908" s="16" t="s">
        <v>8767</v>
      </c>
      <c r="E4908" s="18" t="s">
        <v>19772</v>
      </c>
      <c r="F4908" s="17">
        <v>44769</v>
      </c>
      <c r="G4908" s="14">
        <v>-33040</v>
      </c>
    </row>
    <row r="4909" spans="1:7" ht="25.5" x14ac:dyDescent="0.25">
      <c r="A4909" s="1"/>
      <c r="B4909" s="10" t="s">
        <v>8768</v>
      </c>
      <c r="C4909" s="11"/>
      <c r="D4909" s="11" t="s">
        <v>8769</v>
      </c>
      <c r="E4909" s="12" t="s">
        <v>19601</v>
      </c>
      <c r="F4909" s="13">
        <v>44770</v>
      </c>
      <c r="G4909" s="14">
        <v>-14580</v>
      </c>
    </row>
    <row r="4910" spans="1:7" x14ac:dyDescent="0.25">
      <c r="A4910" s="1"/>
      <c r="B4910" s="10" t="s">
        <v>8770</v>
      </c>
      <c r="C4910" s="11" t="s">
        <v>8771</v>
      </c>
      <c r="D4910" s="11" t="s">
        <v>8772</v>
      </c>
      <c r="E4910" s="12" t="s">
        <v>8773</v>
      </c>
      <c r="F4910" s="13">
        <v>44778</v>
      </c>
      <c r="G4910" s="14">
        <v>-53850</v>
      </c>
    </row>
    <row r="4911" spans="1:7" ht="25.5" x14ac:dyDescent="0.25">
      <c r="A4911" s="1"/>
      <c r="B4911" s="15" t="s">
        <v>8774</v>
      </c>
      <c r="C4911" s="16"/>
      <c r="D4911" s="16" t="s">
        <v>8775</v>
      </c>
      <c r="E4911" s="18" t="s">
        <v>16134</v>
      </c>
      <c r="F4911" s="17">
        <v>44805</v>
      </c>
      <c r="G4911" s="14">
        <v>-1900</v>
      </c>
    </row>
    <row r="4912" spans="1:7" ht="25.5" x14ac:dyDescent="0.25">
      <c r="A4912" s="1"/>
      <c r="B4912" s="15" t="s">
        <v>8683</v>
      </c>
      <c r="C4912" s="16" t="s">
        <v>8684</v>
      </c>
      <c r="D4912" s="16" t="s">
        <v>8776</v>
      </c>
      <c r="E4912" s="18" t="s">
        <v>8777</v>
      </c>
      <c r="F4912" s="17">
        <v>44806</v>
      </c>
      <c r="G4912" s="14">
        <v>-3529940.64</v>
      </c>
    </row>
    <row r="4913" spans="1:7" x14ac:dyDescent="0.25">
      <c r="A4913" s="1"/>
      <c r="B4913" s="10" t="s">
        <v>8778</v>
      </c>
      <c r="C4913" s="11" t="s">
        <v>8779</v>
      </c>
      <c r="D4913" s="11" t="s">
        <v>8780</v>
      </c>
      <c r="E4913" s="12" t="s">
        <v>17705</v>
      </c>
      <c r="F4913" s="13">
        <v>44810</v>
      </c>
      <c r="G4913" s="14">
        <v>-795828.09</v>
      </c>
    </row>
    <row r="4914" spans="1:7" ht="25.5" x14ac:dyDescent="0.25">
      <c r="A4914" s="1"/>
      <c r="B4914" s="15" t="s">
        <v>1218</v>
      </c>
      <c r="C4914" s="16" t="s">
        <v>1219</v>
      </c>
      <c r="D4914" s="16" t="s">
        <v>8781</v>
      </c>
      <c r="E4914" s="18" t="s">
        <v>8782</v>
      </c>
      <c r="F4914" s="17">
        <v>44813</v>
      </c>
      <c r="G4914" s="14">
        <v>-350050</v>
      </c>
    </row>
    <row r="4915" spans="1:7" x14ac:dyDescent="0.25">
      <c r="A4915" s="1"/>
      <c r="B4915" s="15" t="s">
        <v>8778</v>
      </c>
      <c r="C4915" s="16" t="s">
        <v>8779</v>
      </c>
      <c r="D4915" s="16" t="s">
        <v>8783</v>
      </c>
      <c r="E4915" s="18" t="s">
        <v>17706</v>
      </c>
      <c r="F4915" s="17">
        <v>44819</v>
      </c>
      <c r="G4915" s="14">
        <v>795828.09</v>
      </c>
    </row>
    <row r="4916" spans="1:7" ht="25.5" x14ac:dyDescent="0.25">
      <c r="A4916" s="1"/>
      <c r="B4916" s="15" t="s">
        <v>1218</v>
      </c>
      <c r="C4916" s="16" t="s">
        <v>1219</v>
      </c>
      <c r="D4916" s="16" t="s">
        <v>8784</v>
      </c>
      <c r="E4916" s="18" t="s">
        <v>8785</v>
      </c>
      <c r="F4916" s="17">
        <v>44826</v>
      </c>
      <c r="G4916" s="14">
        <v>-6729650</v>
      </c>
    </row>
    <row r="4917" spans="1:7" ht="25.5" x14ac:dyDescent="0.25">
      <c r="A4917" s="1"/>
      <c r="B4917" s="15" t="s">
        <v>987</v>
      </c>
      <c r="C4917" s="16" t="s">
        <v>988</v>
      </c>
      <c r="D4917" s="16" t="s">
        <v>8786</v>
      </c>
      <c r="E4917" s="18" t="s">
        <v>8787</v>
      </c>
      <c r="F4917" s="17">
        <v>44830</v>
      </c>
      <c r="G4917" s="14">
        <v>-1657855.5</v>
      </c>
    </row>
    <row r="4918" spans="1:7" ht="25.5" x14ac:dyDescent="0.25">
      <c r="A4918" s="1"/>
      <c r="B4918" s="10" t="s">
        <v>8788</v>
      </c>
      <c r="C4918" s="11"/>
      <c r="D4918" s="11" t="s">
        <v>8789</v>
      </c>
      <c r="E4918" s="12" t="s">
        <v>20789</v>
      </c>
      <c r="F4918" s="13">
        <v>44831</v>
      </c>
      <c r="G4918" s="14">
        <v>-450000</v>
      </c>
    </row>
    <row r="4919" spans="1:7" x14ac:dyDescent="0.25">
      <c r="A4919" s="1"/>
      <c r="B4919" s="10" t="s">
        <v>8790</v>
      </c>
      <c r="C4919" s="11" t="s">
        <v>8791</v>
      </c>
      <c r="D4919" s="11" t="s">
        <v>7654</v>
      </c>
      <c r="E4919" s="12" t="s">
        <v>20254</v>
      </c>
      <c r="F4919" s="13">
        <v>44833</v>
      </c>
      <c r="G4919" s="14">
        <v>-10462116.619999999</v>
      </c>
    </row>
    <row r="4920" spans="1:7" ht="25.5" x14ac:dyDescent="0.25">
      <c r="A4920" s="1"/>
      <c r="B4920" s="10" t="s">
        <v>1218</v>
      </c>
      <c r="C4920" s="11" t="s">
        <v>1219</v>
      </c>
      <c r="D4920" s="11" t="s">
        <v>8792</v>
      </c>
      <c r="E4920" s="12" t="s">
        <v>8793</v>
      </c>
      <c r="F4920" s="13">
        <v>44837</v>
      </c>
      <c r="G4920" s="14">
        <v>-262364312.77000001</v>
      </c>
    </row>
    <row r="4921" spans="1:7" ht="25.5" x14ac:dyDescent="0.25">
      <c r="A4921" s="1"/>
      <c r="B4921" s="10" t="s">
        <v>8794</v>
      </c>
      <c r="C4921" s="11" t="s">
        <v>8795</v>
      </c>
      <c r="D4921" s="11" t="s">
        <v>8796</v>
      </c>
      <c r="E4921" s="12" t="s">
        <v>4419</v>
      </c>
      <c r="F4921" s="13">
        <v>44837</v>
      </c>
      <c r="G4921" s="14">
        <v>35400</v>
      </c>
    </row>
    <row r="4922" spans="1:7" ht="25.5" x14ac:dyDescent="0.25">
      <c r="A4922" s="1"/>
      <c r="B4922" s="10" t="s">
        <v>1218</v>
      </c>
      <c r="C4922" s="11" t="s">
        <v>1219</v>
      </c>
      <c r="D4922" s="11" t="s">
        <v>8797</v>
      </c>
      <c r="E4922" s="12" t="s">
        <v>8798</v>
      </c>
      <c r="F4922" s="13">
        <v>44840</v>
      </c>
      <c r="G4922" s="14">
        <v>-18740</v>
      </c>
    </row>
    <row r="4923" spans="1:7" x14ac:dyDescent="0.25">
      <c r="A4923" s="1"/>
      <c r="B4923" s="10" t="s">
        <v>8799</v>
      </c>
      <c r="C4923" s="11" t="s">
        <v>8800</v>
      </c>
      <c r="D4923" s="11" t="s">
        <v>8801</v>
      </c>
      <c r="E4923" s="12" t="s">
        <v>20029</v>
      </c>
      <c r="F4923" s="13">
        <v>44844</v>
      </c>
      <c r="G4923" s="14">
        <v>-1580259.71</v>
      </c>
    </row>
    <row r="4924" spans="1:7" x14ac:dyDescent="0.25">
      <c r="A4924" s="1"/>
      <c r="B4924" s="10" t="s">
        <v>8799</v>
      </c>
      <c r="C4924" s="11" t="s">
        <v>8800</v>
      </c>
      <c r="D4924" s="11" t="s">
        <v>8802</v>
      </c>
      <c r="E4924" s="12" t="s">
        <v>20030</v>
      </c>
      <c r="F4924" s="13">
        <v>44844</v>
      </c>
      <c r="G4924" s="14">
        <v>-1580259.71</v>
      </c>
    </row>
    <row r="4925" spans="1:7" x14ac:dyDescent="0.25">
      <c r="A4925" s="1"/>
      <c r="B4925" s="10" t="s">
        <v>8799</v>
      </c>
      <c r="C4925" s="11" t="s">
        <v>8800</v>
      </c>
      <c r="D4925" s="11" t="s">
        <v>7496</v>
      </c>
      <c r="E4925" s="12" t="s">
        <v>20031</v>
      </c>
      <c r="F4925" s="13">
        <v>44844</v>
      </c>
      <c r="G4925" s="14">
        <v>-1580259.71</v>
      </c>
    </row>
    <row r="4926" spans="1:7" x14ac:dyDescent="0.25">
      <c r="A4926" s="1"/>
      <c r="B4926" s="10" t="s">
        <v>8799</v>
      </c>
      <c r="C4926" s="11" t="s">
        <v>8800</v>
      </c>
      <c r="D4926" s="11" t="s">
        <v>8803</v>
      </c>
      <c r="E4926" s="12" t="s">
        <v>20032</v>
      </c>
      <c r="F4926" s="13">
        <v>44844</v>
      </c>
      <c r="G4926" s="14">
        <v>1580259.71</v>
      </c>
    </row>
    <row r="4927" spans="1:7" x14ac:dyDescent="0.25">
      <c r="A4927" s="1"/>
      <c r="B4927" s="10" t="s">
        <v>8799</v>
      </c>
      <c r="C4927" s="11" t="s">
        <v>8800</v>
      </c>
      <c r="D4927" s="11" t="s">
        <v>8804</v>
      </c>
      <c r="E4927" s="12" t="s">
        <v>20032</v>
      </c>
      <c r="F4927" s="13">
        <v>44844</v>
      </c>
      <c r="G4927" s="14">
        <v>1580259.71</v>
      </c>
    </row>
    <row r="4928" spans="1:7" x14ac:dyDescent="0.25">
      <c r="A4928" s="1"/>
      <c r="B4928" s="10" t="s">
        <v>8799</v>
      </c>
      <c r="C4928" s="11" t="s">
        <v>8800</v>
      </c>
      <c r="D4928" s="11" t="s">
        <v>7497</v>
      </c>
      <c r="E4928" s="12" t="s">
        <v>20032</v>
      </c>
      <c r="F4928" s="13">
        <v>44844</v>
      </c>
      <c r="G4928" s="14">
        <v>1580259.71</v>
      </c>
    </row>
    <row r="4929" spans="1:7" x14ac:dyDescent="0.25">
      <c r="A4929" s="1"/>
      <c r="B4929" s="15" t="s">
        <v>8805</v>
      </c>
      <c r="C4929" s="16" t="s">
        <v>8806</v>
      </c>
      <c r="D4929" s="16" t="s">
        <v>20790</v>
      </c>
      <c r="E4929" s="18" t="s">
        <v>7654</v>
      </c>
      <c r="F4929" s="17">
        <v>44845</v>
      </c>
      <c r="G4929" s="14">
        <v>-1351664.04</v>
      </c>
    </row>
    <row r="4930" spans="1:7" x14ac:dyDescent="0.25">
      <c r="A4930" s="1"/>
      <c r="B4930" s="10" t="s">
        <v>8808</v>
      </c>
      <c r="C4930" s="11"/>
      <c r="D4930" s="11"/>
      <c r="E4930" s="12" t="s">
        <v>16156</v>
      </c>
      <c r="F4930" s="13">
        <v>44847</v>
      </c>
      <c r="G4930" s="14">
        <v>3253340.51</v>
      </c>
    </row>
    <row r="4931" spans="1:7" x14ac:dyDescent="0.25">
      <c r="A4931" s="1"/>
      <c r="B4931" s="15" t="s">
        <v>389</v>
      </c>
      <c r="C4931" s="16"/>
      <c r="D4931" s="16" t="s">
        <v>8809</v>
      </c>
      <c r="E4931" s="18" t="s">
        <v>19389</v>
      </c>
      <c r="F4931" s="17">
        <v>44851</v>
      </c>
      <c r="G4931" s="14">
        <v>-58480.800000000003</v>
      </c>
    </row>
    <row r="4932" spans="1:7" ht="25.5" x14ac:dyDescent="0.25">
      <c r="A4932" s="1"/>
      <c r="B4932" s="10" t="s">
        <v>389</v>
      </c>
      <c r="C4932" s="11"/>
      <c r="D4932" s="11" t="s">
        <v>8810</v>
      </c>
      <c r="E4932" s="12" t="s">
        <v>18473</v>
      </c>
      <c r="F4932" s="13">
        <v>44851</v>
      </c>
      <c r="G4932" s="14">
        <v>350884.8</v>
      </c>
    </row>
    <row r="4933" spans="1:7" ht="25.5" x14ac:dyDescent="0.25">
      <c r="A4933" s="1"/>
      <c r="B4933" s="10" t="s">
        <v>987</v>
      </c>
      <c r="C4933" s="11" t="s">
        <v>988</v>
      </c>
      <c r="D4933" s="11"/>
      <c r="E4933" s="12" t="s">
        <v>20791</v>
      </c>
      <c r="F4933" s="13">
        <v>44852</v>
      </c>
      <c r="G4933" s="14">
        <v>1574962.73</v>
      </c>
    </row>
    <row r="4934" spans="1:7" ht="25.5" x14ac:dyDescent="0.25">
      <c r="A4934" s="1"/>
      <c r="B4934" s="10" t="s">
        <v>1218</v>
      </c>
      <c r="C4934" s="11" t="s">
        <v>1219</v>
      </c>
      <c r="D4934" s="11" t="s">
        <v>8811</v>
      </c>
      <c r="E4934" s="12" t="s">
        <v>8812</v>
      </c>
      <c r="F4934" s="13">
        <v>44854</v>
      </c>
      <c r="G4934" s="14">
        <v>-132860</v>
      </c>
    </row>
    <row r="4935" spans="1:7" x14ac:dyDescent="0.25">
      <c r="A4935" s="1"/>
      <c r="B4935" s="10" t="s">
        <v>4466</v>
      </c>
      <c r="C4935" s="11"/>
      <c r="D4935" s="11" t="s">
        <v>8813</v>
      </c>
      <c r="E4935" s="12" t="s">
        <v>16899</v>
      </c>
      <c r="F4935" s="13">
        <v>44858</v>
      </c>
      <c r="G4935" s="14">
        <v>-59000</v>
      </c>
    </row>
    <row r="4936" spans="1:7" ht="25.5" x14ac:dyDescent="0.25">
      <c r="A4936" s="1"/>
      <c r="B4936" s="10" t="s">
        <v>4466</v>
      </c>
      <c r="C4936" s="11"/>
      <c r="D4936" s="11" t="s">
        <v>8814</v>
      </c>
      <c r="E4936" s="12" t="s">
        <v>16900</v>
      </c>
      <c r="F4936" s="13">
        <v>44858</v>
      </c>
      <c r="G4936" s="14">
        <v>59000</v>
      </c>
    </row>
    <row r="4937" spans="1:7" ht="25.5" x14ac:dyDescent="0.25">
      <c r="A4937" s="1"/>
      <c r="B4937" s="10" t="s">
        <v>8815</v>
      </c>
      <c r="C4937" s="11"/>
      <c r="D4937" s="11" t="s">
        <v>8678</v>
      </c>
      <c r="E4937" s="12" t="s">
        <v>8816</v>
      </c>
      <c r="F4937" s="13">
        <v>44859</v>
      </c>
      <c r="G4937" s="14">
        <v>-127500</v>
      </c>
    </row>
    <row r="4938" spans="1:7" x14ac:dyDescent="0.25">
      <c r="A4938" s="1"/>
      <c r="B4938" s="10" t="s">
        <v>8817</v>
      </c>
      <c r="C4938" s="11"/>
      <c r="D4938" s="11" t="s">
        <v>8818</v>
      </c>
      <c r="E4938" s="12" t="s">
        <v>19708</v>
      </c>
      <c r="F4938" s="13">
        <v>44860</v>
      </c>
      <c r="G4938" s="14">
        <v>-110691.88</v>
      </c>
    </row>
    <row r="4939" spans="1:7" ht="25.5" x14ac:dyDescent="0.25">
      <c r="A4939" s="1"/>
      <c r="B4939" s="10" t="s">
        <v>1128</v>
      </c>
      <c r="C4939" s="11" t="s">
        <v>1129</v>
      </c>
      <c r="D4939" s="11" t="s">
        <v>8819</v>
      </c>
      <c r="E4939" s="12" t="s">
        <v>8820</v>
      </c>
      <c r="F4939" s="13">
        <v>44862</v>
      </c>
      <c r="G4939" s="14">
        <v>-119242.15</v>
      </c>
    </row>
    <row r="4940" spans="1:7" ht="25.5" x14ac:dyDescent="0.25">
      <c r="A4940" s="1"/>
      <c r="B4940" s="10" t="s">
        <v>8821</v>
      </c>
      <c r="C4940" s="11" t="s">
        <v>8822</v>
      </c>
      <c r="D4940" s="11" t="s">
        <v>7132</v>
      </c>
      <c r="E4940" s="12" t="s">
        <v>8823</v>
      </c>
      <c r="F4940" s="13">
        <v>44865</v>
      </c>
      <c r="G4940" s="14">
        <v>-118800</v>
      </c>
    </row>
    <row r="4941" spans="1:7" ht="25.5" x14ac:dyDescent="0.25">
      <c r="A4941" s="1"/>
      <c r="B4941" s="15" t="s">
        <v>1218</v>
      </c>
      <c r="C4941" s="16" t="s">
        <v>1219</v>
      </c>
      <c r="D4941" s="16" t="s">
        <v>8824</v>
      </c>
      <c r="E4941" s="18" t="s">
        <v>8825</v>
      </c>
      <c r="F4941" s="17">
        <v>44866</v>
      </c>
      <c r="G4941" s="14">
        <v>-195690</v>
      </c>
    </row>
    <row r="4942" spans="1:7" ht="25.5" x14ac:dyDescent="0.25">
      <c r="A4942" s="1"/>
      <c r="B4942" s="10" t="s">
        <v>8826</v>
      </c>
      <c r="C4942" s="11"/>
      <c r="D4942" s="11" t="s">
        <v>8827</v>
      </c>
      <c r="E4942" s="12" t="s">
        <v>16172</v>
      </c>
      <c r="F4942" s="13">
        <v>44869</v>
      </c>
      <c r="G4942" s="14">
        <v>-8000</v>
      </c>
    </row>
    <row r="4943" spans="1:7" ht="25.5" x14ac:dyDescent="0.25">
      <c r="A4943" s="1"/>
      <c r="B4943" s="10" t="s">
        <v>2861</v>
      </c>
      <c r="C4943" s="11"/>
      <c r="D4943" s="11" t="s">
        <v>8833</v>
      </c>
      <c r="E4943" s="12" t="s">
        <v>8834</v>
      </c>
      <c r="F4943" s="13">
        <v>44876</v>
      </c>
      <c r="G4943" s="14">
        <v>-233640</v>
      </c>
    </row>
    <row r="4944" spans="1:7" ht="102" x14ac:dyDescent="0.25">
      <c r="A4944" s="1"/>
      <c r="B4944" s="10" t="s">
        <v>8683</v>
      </c>
      <c r="C4944" s="11" t="s">
        <v>8684</v>
      </c>
      <c r="D4944" s="11"/>
      <c r="E4944" s="12" t="s">
        <v>20792</v>
      </c>
      <c r="F4944" s="13">
        <v>44882</v>
      </c>
      <c r="G4944" s="14">
        <v>3185173.13</v>
      </c>
    </row>
    <row r="4945" spans="1:7" ht="25.5" x14ac:dyDescent="0.25">
      <c r="A4945" s="1"/>
      <c r="B4945" s="10" t="s">
        <v>1218</v>
      </c>
      <c r="C4945" s="11" t="s">
        <v>1219</v>
      </c>
      <c r="D4945" s="11" t="s">
        <v>8835</v>
      </c>
      <c r="E4945" s="12" t="s">
        <v>8836</v>
      </c>
      <c r="F4945" s="13">
        <v>44882</v>
      </c>
      <c r="G4945" s="14">
        <v>-204685</v>
      </c>
    </row>
    <row r="4946" spans="1:7" ht="25.5" x14ac:dyDescent="0.25">
      <c r="A4946" s="1"/>
      <c r="B4946" s="15" t="s">
        <v>1218</v>
      </c>
      <c r="C4946" s="16" t="s">
        <v>1219</v>
      </c>
      <c r="D4946" s="16" t="s">
        <v>8837</v>
      </c>
      <c r="E4946" s="18" t="s">
        <v>8838</v>
      </c>
      <c r="F4946" s="17">
        <v>44882</v>
      </c>
      <c r="G4946" s="14">
        <v>-20250</v>
      </c>
    </row>
    <row r="4947" spans="1:7" ht="25.5" x14ac:dyDescent="0.25">
      <c r="A4947" s="1"/>
      <c r="B4947" s="15" t="s">
        <v>1218</v>
      </c>
      <c r="C4947" s="16" t="s">
        <v>1219</v>
      </c>
      <c r="D4947" s="16" t="s">
        <v>8839</v>
      </c>
      <c r="E4947" s="18" t="s">
        <v>8840</v>
      </c>
      <c r="F4947" s="17">
        <v>44896</v>
      </c>
      <c r="G4947" s="14">
        <v>-2523067.2999999998</v>
      </c>
    </row>
    <row r="4948" spans="1:7" ht="25.5" x14ac:dyDescent="0.25">
      <c r="A4948" s="1"/>
      <c r="B4948" s="10" t="s">
        <v>7392</v>
      </c>
      <c r="C4948" s="11" t="s">
        <v>7393</v>
      </c>
      <c r="D4948" s="11" t="s">
        <v>8844</v>
      </c>
      <c r="E4948" s="12" t="s">
        <v>8845</v>
      </c>
      <c r="F4948" s="13">
        <v>44896</v>
      </c>
      <c r="G4948" s="14">
        <v>-957600</v>
      </c>
    </row>
    <row r="4949" spans="1:7" ht="25.5" x14ac:dyDescent="0.25">
      <c r="A4949" s="1"/>
      <c r="B4949" s="10" t="s">
        <v>7392</v>
      </c>
      <c r="C4949" s="11" t="s">
        <v>7393</v>
      </c>
      <c r="D4949" s="11" t="s">
        <v>8847</v>
      </c>
      <c r="E4949" s="12" t="s">
        <v>16186</v>
      </c>
      <c r="F4949" s="13">
        <v>44896</v>
      </c>
      <c r="G4949" s="14">
        <v>-957600</v>
      </c>
    </row>
    <row r="4950" spans="1:7" ht="25.5" x14ac:dyDescent="0.25">
      <c r="A4950" s="1"/>
      <c r="B4950" s="15" t="s">
        <v>7392</v>
      </c>
      <c r="C4950" s="16" t="s">
        <v>7393</v>
      </c>
      <c r="D4950" s="16" t="s">
        <v>8848</v>
      </c>
      <c r="E4950" s="18" t="s">
        <v>16188</v>
      </c>
      <c r="F4950" s="17">
        <v>44896</v>
      </c>
      <c r="G4950" s="14">
        <v>-957600</v>
      </c>
    </row>
    <row r="4951" spans="1:7" ht="25.5" x14ac:dyDescent="0.25">
      <c r="A4951" s="1"/>
      <c r="B4951" s="15" t="s">
        <v>7392</v>
      </c>
      <c r="C4951" s="16" t="s">
        <v>7393</v>
      </c>
      <c r="D4951" s="16" t="s">
        <v>8849</v>
      </c>
      <c r="E4951" s="18" t="s">
        <v>8850</v>
      </c>
      <c r="F4951" s="17">
        <v>44896</v>
      </c>
      <c r="G4951" s="14">
        <v>-718200</v>
      </c>
    </row>
    <row r="4952" spans="1:7" ht="25.5" x14ac:dyDescent="0.25">
      <c r="A4952" s="1"/>
      <c r="B4952" s="15" t="s">
        <v>7392</v>
      </c>
      <c r="C4952" s="16" t="s">
        <v>7393</v>
      </c>
      <c r="D4952" s="16" t="s">
        <v>8841</v>
      </c>
      <c r="E4952" s="18" t="s">
        <v>8641</v>
      </c>
      <c r="F4952" s="17">
        <v>44896</v>
      </c>
      <c r="G4952" s="14">
        <v>-624600</v>
      </c>
    </row>
    <row r="4953" spans="1:7" ht="25.5" x14ac:dyDescent="0.25">
      <c r="A4953" s="1"/>
      <c r="B4953" s="10" t="s">
        <v>7392</v>
      </c>
      <c r="C4953" s="11" t="s">
        <v>7393</v>
      </c>
      <c r="D4953" s="11" t="s">
        <v>8842</v>
      </c>
      <c r="E4953" s="12" t="s">
        <v>8641</v>
      </c>
      <c r="F4953" s="13">
        <v>44896</v>
      </c>
      <c r="G4953" s="14">
        <v>-624600</v>
      </c>
    </row>
    <row r="4954" spans="1:7" ht="25.5" x14ac:dyDescent="0.25">
      <c r="A4954" s="1"/>
      <c r="B4954" s="10" t="s">
        <v>7392</v>
      </c>
      <c r="C4954" s="11" t="s">
        <v>7393</v>
      </c>
      <c r="D4954" s="11" t="s">
        <v>8843</v>
      </c>
      <c r="E4954" s="12" t="s">
        <v>8641</v>
      </c>
      <c r="F4954" s="13">
        <v>44896</v>
      </c>
      <c r="G4954" s="14">
        <v>-624600</v>
      </c>
    </row>
    <row r="4955" spans="1:7" ht="25.5" x14ac:dyDescent="0.25">
      <c r="A4955" s="1"/>
      <c r="B4955" s="15" t="s">
        <v>7392</v>
      </c>
      <c r="C4955" s="16" t="s">
        <v>7393</v>
      </c>
      <c r="D4955" s="16" t="s">
        <v>8846</v>
      </c>
      <c r="E4955" s="18" t="s">
        <v>8641</v>
      </c>
      <c r="F4955" s="17">
        <v>44896</v>
      </c>
      <c r="G4955" s="14">
        <v>-468450</v>
      </c>
    </row>
    <row r="4956" spans="1:7" x14ac:dyDescent="0.25">
      <c r="A4956" s="1"/>
      <c r="B4956" s="15" t="s">
        <v>8851</v>
      </c>
      <c r="C4956" s="16" t="s">
        <v>8852</v>
      </c>
      <c r="D4956" s="16" t="s">
        <v>8853</v>
      </c>
      <c r="E4956" s="18" t="s">
        <v>8854</v>
      </c>
      <c r="F4956" s="17">
        <v>44896</v>
      </c>
      <c r="G4956" s="14">
        <v>-3373249.51</v>
      </c>
    </row>
    <row r="4957" spans="1:7" x14ac:dyDescent="0.25">
      <c r="A4957" s="1"/>
      <c r="B4957" s="10" t="s">
        <v>8855</v>
      </c>
      <c r="C4957" s="11"/>
      <c r="D4957" s="11" t="s">
        <v>8856</v>
      </c>
      <c r="E4957" s="12" t="s">
        <v>8857</v>
      </c>
      <c r="F4957" s="13">
        <v>44900</v>
      </c>
      <c r="G4957" s="14">
        <v>-159300</v>
      </c>
    </row>
    <row r="4958" spans="1:7" x14ac:dyDescent="0.25">
      <c r="A4958" s="1"/>
      <c r="B4958" s="10" t="s">
        <v>1823</v>
      </c>
      <c r="C4958" s="11" t="s">
        <v>1824</v>
      </c>
      <c r="D4958" s="11" t="s">
        <v>8858</v>
      </c>
      <c r="E4958" s="12" t="s">
        <v>8859</v>
      </c>
      <c r="F4958" s="13">
        <v>44900</v>
      </c>
      <c r="G4958" s="14">
        <v>-3741.72</v>
      </c>
    </row>
    <row r="4959" spans="1:7" x14ac:dyDescent="0.25">
      <c r="A4959" s="1"/>
      <c r="B4959" s="15" t="s">
        <v>8865</v>
      </c>
      <c r="C4959" s="16"/>
      <c r="D4959" s="16" t="s">
        <v>8866</v>
      </c>
      <c r="E4959" s="18" t="s">
        <v>8867</v>
      </c>
      <c r="F4959" s="17">
        <v>44904</v>
      </c>
      <c r="G4959" s="14">
        <v>-3060000</v>
      </c>
    </row>
    <row r="4960" spans="1:7" x14ac:dyDescent="0.25">
      <c r="A4960" s="1"/>
      <c r="B4960" s="10" t="s">
        <v>8860</v>
      </c>
      <c r="C4960" s="11"/>
      <c r="D4960" s="11" t="s">
        <v>8861</v>
      </c>
      <c r="E4960" s="12" t="s">
        <v>8862</v>
      </c>
      <c r="F4960" s="13">
        <v>44904</v>
      </c>
      <c r="G4960" s="14">
        <v>-586560</v>
      </c>
    </row>
    <row r="4961" spans="1:7" x14ac:dyDescent="0.25">
      <c r="A4961" s="1"/>
      <c r="B4961" s="10" t="s">
        <v>8860</v>
      </c>
      <c r="C4961" s="11"/>
      <c r="D4961" s="11" t="s">
        <v>8863</v>
      </c>
      <c r="E4961" s="12" t="s">
        <v>8864</v>
      </c>
      <c r="F4961" s="13">
        <v>44904</v>
      </c>
      <c r="G4961" s="14">
        <v>586560</v>
      </c>
    </row>
    <row r="4962" spans="1:7" x14ac:dyDescent="0.25">
      <c r="A4962" s="1"/>
      <c r="B4962" s="10" t="s">
        <v>8868</v>
      </c>
      <c r="C4962" s="11" t="s">
        <v>8869</v>
      </c>
      <c r="D4962" s="11" t="s">
        <v>8870</v>
      </c>
      <c r="E4962" s="12" t="s">
        <v>8871</v>
      </c>
      <c r="F4962" s="13">
        <v>44904</v>
      </c>
      <c r="G4962" s="14">
        <v>-49313498</v>
      </c>
    </row>
    <row r="4963" spans="1:7" x14ac:dyDescent="0.25">
      <c r="A4963" s="1"/>
      <c r="B4963" s="10" t="s">
        <v>8868</v>
      </c>
      <c r="C4963" s="11" t="s">
        <v>8869</v>
      </c>
      <c r="D4963" s="11" t="s">
        <v>8872</v>
      </c>
      <c r="E4963" s="12" t="s">
        <v>8873</v>
      </c>
      <c r="F4963" s="13">
        <v>44904</v>
      </c>
      <c r="G4963" s="14">
        <v>49313498</v>
      </c>
    </row>
    <row r="4964" spans="1:7" ht="25.5" x14ac:dyDescent="0.25">
      <c r="A4964" s="1"/>
      <c r="B4964" s="10" t="s">
        <v>1218</v>
      </c>
      <c r="C4964" s="11" t="s">
        <v>1219</v>
      </c>
      <c r="D4964" s="11" t="s">
        <v>8874</v>
      </c>
      <c r="E4964" s="12" t="s">
        <v>8875</v>
      </c>
      <c r="F4964" s="13">
        <v>44907</v>
      </c>
      <c r="G4964" s="14">
        <v>-1508104.91</v>
      </c>
    </row>
    <row r="4965" spans="1:7" x14ac:dyDescent="0.25">
      <c r="A4965" s="1"/>
      <c r="B4965" s="10" t="s">
        <v>8876</v>
      </c>
      <c r="C4965" s="11" t="s">
        <v>8877</v>
      </c>
      <c r="D4965" s="11" t="s">
        <v>8878</v>
      </c>
      <c r="E4965" s="12" t="s">
        <v>20231</v>
      </c>
      <c r="F4965" s="13">
        <v>44909</v>
      </c>
      <c r="G4965" s="14">
        <v>-1195945.02</v>
      </c>
    </row>
    <row r="4966" spans="1:7" x14ac:dyDescent="0.25">
      <c r="A4966" s="1"/>
      <c r="B4966" s="10" t="s">
        <v>8876</v>
      </c>
      <c r="C4966" s="11" t="s">
        <v>8877</v>
      </c>
      <c r="D4966" s="11" t="s">
        <v>8879</v>
      </c>
      <c r="E4966" s="12" t="s">
        <v>20232</v>
      </c>
      <c r="F4966" s="13">
        <v>44909</v>
      </c>
      <c r="G4966" s="14">
        <v>1195945.02</v>
      </c>
    </row>
    <row r="4967" spans="1:7" ht="25.5" x14ac:dyDescent="0.25">
      <c r="A4967" s="1"/>
      <c r="B4967" s="10" t="s">
        <v>158</v>
      </c>
      <c r="C4967" s="11" t="s">
        <v>159</v>
      </c>
      <c r="D4967" s="11"/>
      <c r="E4967" s="12" t="s">
        <v>8883</v>
      </c>
      <c r="F4967" s="13">
        <v>44911</v>
      </c>
      <c r="G4967" s="14">
        <v>-13212908.16</v>
      </c>
    </row>
    <row r="4968" spans="1:7" ht="25.5" x14ac:dyDescent="0.25">
      <c r="A4968" s="1"/>
      <c r="B4968" s="10" t="s">
        <v>158</v>
      </c>
      <c r="C4968" s="11" t="s">
        <v>159</v>
      </c>
      <c r="D4968" s="11" t="s">
        <v>8882</v>
      </c>
      <c r="E4968" s="12" t="s">
        <v>8883</v>
      </c>
      <c r="F4968" s="13">
        <v>44911</v>
      </c>
      <c r="G4968" s="14">
        <v>-13212853.859999999</v>
      </c>
    </row>
    <row r="4969" spans="1:7" x14ac:dyDescent="0.25">
      <c r="A4969" s="1"/>
      <c r="B4969" s="10" t="s">
        <v>5266</v>
      </c>
      <c r="C4969" s="11"/>
      <c r="D4969" s="11" t="s">
        <v>8884</v>
      </c>
      <c r="E4969" s="12" t="s">
        <v>8885</v>
      </c>
      <c r="F4969" s="13">
        <v>44922</v>
      </c>
      <c r="G4969" s="14">
        <v>-2860800</v>
      </c>
    </row>
    <row r="4970" spans="1:7" ht="25.5" x14ac:dyDescent="0.25">
      <c r="A4970" s="1"/>
      <c r="B4970" s="10" t="s">
        <v>1128</v>
      </c>
      <c r="C4970" s="11" t="s">
        <v>1129</v>
      </c>
      <c r="D4970" s="11" t="s">
        <v>8889</v>
      </c>
      <c r="E4970" s="12" t="s">
        <v>8887</v>
      </c>
      <c r="F4970" s="13">
        <v>44923</v>
      </c>
      <c r="G4970" s="14">
        <v>-823199.77</v>
      </c>
    </row>
    <row r="4971" spans="1:7" ht="25.5" x14ac:dyDescent="0.25">
      <c r="A4971" s="1"/>
      <c r="B4971" s="10" t="s">
        <v>1128</v>
      </c>
      <c r="C4971" s="11" t="s">
        <v>1129</v>
      </c>
      <c r="D4971" s="11" t="s">
        <v>8888</v>
      </c>
      <c r="E4971" s="12" t="s">
        <v>8887</v>
      </c>
      <c r="F4971" s="13">
        <v>44923</v>
      </c>
      <c r="G4971" s="14">
        <v>-709118.08</v>
      </c>
    </row>
    <row r="4972" spans="1:7" ht="25.5" x14ac:dyDescent="0.25">
      <c r="A4972" s="1"/>
      <c r="B4972" s="10" t="s">
        <v>1128</v>
      </c>
      <c r="C4972" s="11" t="s">
        <v>1129</v>
      </c>
      <c r="D4972" s="11" t="s">
        <v>8890</v>
      </c>
      <c r="E4972" s="12" t="s">
        <v>8887</v>
      </c>
      <c r="F4972" s="13">
        <v>44923</v>
      </c>
      <c r="G4972" s="14">
        <v>-4268.68</v>
      </c>
    </row>
    <row r="4973" spans="1:7" ht="25.5" x14ac:dyDescent="0.25">
      <c r="A4973" s="1"/>
      <c r="B4973" s="10" t="s">
        <v>1128</v>
      </c>
      <c r="C4973" s="11" t="s">
        <v>1129</v>
      </c>
      <c r="D4973" s="11" t="s">
        <v>8886</v>
      </c>
      <c r="E4973" s="12" t="s">
        <v>8887</v>
      </c>
      <c r="F4973" s="13">
        <v>44923</v>
      </c>
      <c r="G4973" s="14">
        <v>-2134.34</v>
      </c>
    </row>
    <row r="4974" spans="1:7" x14ac:dyDescent="0.25">
      <c r="A4974" s="1"/>
      <c r="B4974" s="10" t="s">
        <v>152</v>
      </c>
      <c r="C4974" s="11"/>
      <c r="D4974" s="11" t="s">
        <v>8891</v>
      </c>
      <c r="E4974" s="12" t="s">
        <v>16215</v>
      </c>
      <c r="F4974" s="13">
        <v>44926</v>
      </c>
      <c r="G4974" s="14">
        <v>-42760</v>
      </c>
    </row>
    <row r="4975" spans="1:7" ht="25.5" x14ac:dyDescent="0.25">
      <c r="A4975" s="1"/>
      <c r="B4975" s="10" t="s">
        <v>7392</v>
      </c>
      <c r="C4975" s="11" t="s">
        <v>7393</v>
      </c>
      <c r="D4975" s="11" t="s">
        <v>8893</v>
      </c>
      <c r="E4975" s="12" t="s">
        <v>8894</v>
      </c>
      <c r="F4975" s="13">
        <v>44927</v>
      </c>
      <c r="G4975" s="14">
        <v>-79800</v>
      </c>
    </row>
    <row r="4976" spans="1:7" ht="25.5" x14ac:dyDescent="0.25">
      <c r="A4976" s="1"/>
      <c r="B4976" s="10" t="s">
        <v>7392</v>
      </c>
      <c r="C4976" s="11" t="s">
        <v>7393</v>
      </c>
      <c r="D4976" s="11" t="s">
        <v>8892</v>
      </c>
      <c r="E4976" s="12" t="s">
        <v>8641</v>
      </c>
      <c r="F4976" s="13">
        <v>44927</v>
      </c>
      <c r="G4976" s="14">
        <v>-52050</v>
      </c>
    </row>
    <row r="4977" spans="1:7" x14ac:dyDescent="0.25">
      <c r="A4977" s="1"/>
      <c r="B4977" s="10" t="s">
        <v>1218</v>
      </c>
      <c r="C4977" s="11" t="s">
        <v>1219</v>
      </c>
      <c r="D4977" s="11"/>
      <c r="E4977" s="12" t="s">
        <v>8837</v>
      </c>
      <c r="F4977" s="13">
        <v>44928</v>
      </c>
      <c r="G4977" s="14">
        <v>20250</v>
      </c>
    </row>
    <row r="4978" spans="1:7" x14ac:dyDescent="0.25">
      <c r="A4978" s="1"/>
      <c r="B4978" s="10" t="s">
        <v>8895</v>
      </c>
      <c r="C4978" s="11"/>
      <c r="D4978" s="11" t="s">
        <v>8896</v>
      </c>
      <c r="E4978" s="12" t="s">
        <v>8897</v>
      </c>
      <c r="F4978" s="13">
        <v>44936</v>
      </c>
      <c r="G4978" s="14">
        <v>-1729000</v>
      </c>
    </row>
    <row r="4979" spans="1:7" ht="25.5" x14ac:dyDescent="0.25">
      <c r="A4979" s="1"/>
      <c r="B4979" s="10" t="s">
        <v>1218</v>
      </c>
      <c r="C4979" s="11" t="s">
        <v>1219</v>
      </c>
      <c r="D4979" s="11" t="s">
        <v>8898</v>
      </c>
      <c r="E4979" s="12" t="s">
        <v>8899</v>
      </c>
      <c r="F4979" s="13">
        <v>44937</v>
      </c>
      <c r="G4979" s="14">
        <v>-159383.84</v>
      </c>
    </row>
    <row r="4980" spans="1:7" x14ac:dyDescent="0.25">
      <c r="A4980" s="1"/>
      <c r="B4980" s="10" t="s">
        <v>8900</v>
      </c>
      <c r="C4980" s="11" t="s">
        <v>8901</v>
      </c>
      <c r="D4980" s="11" t="s">
        <v>8902</v>
      </c>
      <c r="E4980" s="12"/>
      <c r="F4980" s="13">
        <v>44945</v>
      </c>
      <c r="G4980" s="14">
        <v>32544.400000000001</v>
      </c>
    </row>
    <row r="4981" spans="1:7" x14ac:dyDescent="0.25">
      <c r="A4981" s="1"/>
      <c r="B4981" s="10" t="s">
        <v>8903</v>
      </c>
      <c r="C4981" s="11"/>
      <c r="D4981" s="11" t="s">
        <v>8904</v>
      </c>
      <c r="E4981" s="12" t="s">
        <v>8905</v>
      </c>
      <c r="F4981" s="13">
        <v>44946</v>
      </c>
      <c r="G4981" s="14">
        <v>-2019502.6</v>
      </c>
    </row>
    <row r="4982" spans="1:7" x14ac:dyDescent="0.25">
      <c r="A4982" s="1"/>
      <c r="B4982" s="10" t="s">
        <v>8906</v>
      </c>
      <c r="C4982" s="11" t="s">
        <v>8907</v>
      </c>
      <c r="D4982" s="11" t="s">
        <v>8908</v>
      </c>
      <c r="E4982" s="12" t="s">
        <v>8909</v>
      </c>
      <c r="F4982" s="13">
        <v>44949</v>
      </c>
      <c r="G4982" s="14">
        <v>-3009000</v>
      </c>
    </row>
    <row r="4983" spans="1:7" ht="25.5" x14ac:dyDescent="0.25">
      <c r="A4983" s="1"/>
      <c r="B4983" s="10" t="s">
        <v>1218</v>
      </c>
      <c r="C4983" s="11" t="s">
        <v>1219</v>
      </c>
      <c r="D4983" s="11" t="s">
        <v>8912</v>
      </c>
      <c r="E4983" s="12" t="s">
        <v>8913</v>
      </c>
      <c r="F4983" s="13">
        <v>44952</v>
      </c>
      <c r="G4983" s="14">
        <v>-9574298</v>
      </c>
    </row>
    <row r="4984" spans="1:7" ht="25.5" x14ac:dyDescent="0.25">
      <c r="A4984" s="1"/>
      <c r="B4984" s="10" t="s">
        <v>1218</v>
      </c>
      <c r="C4984" s="11" t="s">
        <v>1219</v>
      </c>
      <c r="D4984" s="11" t="s">
        <v>8914</v>
      </c>
      <c r="E4984" s="12" t="s">
        <v>8915</v>
      </c>
      <c r="F4984" s="13">
        <v>44952</v>
      </c>
      <c r="G4984" s="14">
        <v>-9574298</v>
      </c>
    </row>
    <row r="4985" spans="1:7" x14ac:dyDescent="0.25">
      <c r="A4985" s="1"/>
      <c r="B4985" s="10" t="s">
        <v>8916</v>
      </c>
      <c r="C4985" s="11" t="s">
        <v>8917</v>
      </c>
      <c r="D4985" s="11" t="s">
        <v>8918</v>
      </c>
      <c r="E4985" s="12" t="s">
        <v>8919</v>
      </c>
      <c r="F4985" s="13">
        <v>44953</v>
      </c>
      <c r="G4985" s="14">
        <v>-41400</v>
      </c>
    </row>
    <row r="4986" spans="1:7" ht="25.5" x14ac:dyDescent="0.25">
      <c r="A4986" s="1"/>
      <c r="B4986" s="10" t="s">
        <v>987</v>
      </c>
      <c r="C4986" s="11" t="s">
        <v>988</v>
      </c>
      <c r="D4986" s="11" t="s">
        <v>8920</v>
      </c>
      <c r="E4986" s="12" t="s">
        <v>7495</v>
      </c>
      <c r="F4986" s="13">
        <v>44964</v>
      </c>
      <c r="G4986" s="14">
        <v>-1654673.5</v>
      </c>
    </row>
    <row r="4987" spans="1:7" x14ac:dyDescent="0.25">
      <c r="A4987" s="1"/>
      <c r="B4987" s="10" t="s">
        <v>5985</v>
      </c>
      <c r="C4987" s="11" t="s">
        <v>5986</v>
      </c>
      <c r="D4987" s="11" t="s">
        <v>8921</v>
      </c>
      <c r="E4987" s="12" t="s">
        <v>8922</v>
      </c>
      <c r="F4987" s="13">
        <v>44966</v>
      </c>
      <c r="G4987" s="14">
        <v>-90694.8</v>
      </c>
    </row>
    <row r="4988" spans="1:7" x14ac:dyDescent="0.25">
      <c r="A4988" s="1"/>
      <c r="B4988" s="10" t="s">
        <v>8928</v>
      </c>
      <c r="C4988" s="11"/>
      <c r="D4988" s="11" t="s">
        <v>8929</v>
      </c>
      <c r="E4988" s="12" t="s">
        <v>8930</v>
      </c>
      <c r="F4988" s="13">
        <v>44970</v>
      </c>
      <c r="G4988" s="14">
        <v>-224200</v>
      </c>
    </row>
    <row r="4989" spans="1:7" ht="25.5" x14ac:dyDescent="0.25">
      <c r="A4989" s="1"/>
      <c r="B4989" s="15" t="s">
        <v>8925</v>
      </c>
      <c r="C4989" s="16" t="s">
        <v>8926</v>
      </c>
      <c r="D4989" s="16" t="s">
        <v>7222</v>
      </c>
      <c r="E4989" s="12" t="s">
        <v>8927</v>
      </c>
      <c r="F4989" s="17">
        <v>44970</v>
      </c>
      <c r="G4989" s="14">
        <v>-16200</v>
      </c>
    </row>
    <row r="4990" spans="1:7" x14ac:dyDescent="0.25">
      <c r="A4990" s="1"/>
      <c r="B4990" s="10" t="s">
        <v>8855</v>
      </c>
      <c r="C4990" s="11"/>
      <c r="D4990" s="11" t="s">
        <v>8931</v>
      </c>
      <c r="E4990" s="12" t="s">
        <v>8932</v>
      </c>
      <c r="F4990" s="13">
        <v>44971</v>
      </c>
      <c r="G4990" s="14">
        <v>-106200</v>
      </c>
    </row>
    <row r="4991" spans="1:7" x14ac:dyDescent="0.25">
      <c r="A4991" s="1"/>
      <c r="B4991" s="10" t="s">
        <v>8855</v>
      </c>
      <c r="C4991" s="11"/>
      <c r="D4991" s="11" t="s">
        <v>8935</v>
      </c>
      <c r="E4991" s="12" t="s">
        <v>8936</v>
      </c>
      <c r="F4991" s="13">
        <v>44971</v>
      </c>
      <c r="G4991" s="14">
        <v>90000</v>
      </c>
    </row>
    <row r="4992" spans="1:7" x14ac:dyDescent="0.25">
      <c r="A4992" s="1"/>
      <c r="B4992" s="10" t="s">
        <v>8855</v>
      </c>
      <c r="C4992" s="11"/>
      <c r="D4992" s="11" t="s">
        <v>8933</v>
      </c>
      <c r="E4992" s="12" t="s">
        <v>8934</v>
      </c>
      <c r="F4992" s="13">
        <v>44971</v>
      </c>
      <c r="G4992" s="14">
        <v>159300</v>
      </c>
    </row>
    <row r="4993" spans="1:7" x14ac:dyDescent="0.25">
      <c r="A4993" s="1"/>
      <c r="B4993" s="10" t="s">
        <v>6977</v>
      </c>
      <c r="C4993" s="11"/>
      <c r="D4993" s="11" t="s">
        <v>8937</v>
      </c>
      <c r="E4993" s="12" t="s">
        <v>8938</v>
      </c>
      <c r="F4993" s="13">
        <v>44971</v>
      </c>
      <c r="G4993" s="14">
        <v>-35400</v>
      </c>
    </row>
    <row r="4994" spans="1:7" x14ac:dyDescent="0.25">
      <c r="A4994" s="1"/>
      <c r="B4994" s="15" t="s">
        <v>8941</v>
      </c>
      <c r="C4994" s="16"/>
      <c r="D4994" s="16" t="s">
        <v>8942</v>
      </c>
      <c r="E4994" s="18" t="s">
        <v>8938</v>
      </c>
      <c r="F4994" s="17">
        <v>44977</v>
      </c>
      <c r="G4994" s="14">
        <v>-153400</v>
      </c>
    </row>
    <row r="4995" spans="1:7" x14ac:dyDescent="0.25">
      <c r="A4995" s="1"/>
      <c r="B4995" s="10" t="s">
        <v>8916</v>
      </c>
      <c r="C4995" s="11" t="s">
        <v>8917</v>
      </c>
      <c r="D4995" s="11" t="s">
        <v>8939</v>
      </c>
      <c r="E4995" s="12" t="s">
        <v>8940</v>
      </c>
      <c r="F4995" s="13">
        <v>44977</v>
      </c>
      <c r="G4995" s="14">
        <v>-113368.5</v>
      </c>
    </row>
    <row r="4996" spans="1:7" x14ac:dyDescent="0.25">
      <c r="A4996" s="1"/>
      <c r="B4996" s="10" t="s">
        <v>8944</v>
      </c>
      <c r="C4996" s="11"/>
      <c r="D4996" s="11" t="s">
        <v>8945</v>
      </c>
      <c r="E4996" s="12" t="s">
        <v>8946</v>
      </c>
      <c r="F4996" s="13">
        <v>44978</v>
      </c>
      <c r="G4996" s="14">
        <v>-129800</v>
      </c>
    </row>
    <row r="4997" spans="1:7" x14ac:dyDescent="0.25">
      <c r="A4997" s="1"/>
      <c r="B4997" s="10" t="s">
        <v>8952</v>
      </c>
      <c r="C4997" s="11"/>
      <c r="D4997" s="11" t="s">
        <v>8953</v>
      </c>
      <c r="E4997" s="12" t="s">
        <v>8943</v>
      </c>
      <c r="F4997" s="13">
        <v>44978</v>
      </c>
      <c r="G4997" s="14">
        <v>-177000</v>
      </c>
    </row>
    <row r="4998" spans="1:7" ht="25.5" x14ac:dyDescent="0.25">
      <c r="A4998" s="1"/>
      <c r="B4998" s="10" t="s">
        <v>8947</v>
      </c>
      <c r="C4998" s="11" t="s">
        <v>8948</v>
      </c>
      <c r="D4998" s="11" t="s">
        <v>8949</v>
      </c>
      <c r="E4998" s="12" t="s">
        <v>8950</v>
      </c>
      <c r="F4998" s="13">
        <v>44978</v>
      </c>
      <c r="G4998" s="14">
        <v>-200000000</v>
      </c>
    </row>
    <row r="4999" spans="1:7" ht="25.5" x14ac:dyDescent="0.25">
      <c r="A4999" s="1"/>
      <c r="B4999" s="15" t="s">
        <v>8954</v>
      </c>
      <c r="C4999" s="16"/>
      <c r="D4999" s="16" t="s">
        <v>8955</v>
      </c>
      <c r="E4999" s="18" t="s">
        <v>8956</v>
      </c>
      <c r="F4999" s="17">
        <v>44979</v>
      </c>
      <c r="G4999" s="14">
        <v>-963233.29</v>
      </c>
    </row>
    <row r="5000" spans="1:7" ht="25.5" x14ac:dyDescent="0.25">
      <c r="A5000" s="1"/>
      <c r="B5000" s="10" t="s">
        <v>8957</v>
      </c>
      <c r="C5000" s="11"/>
      <c r="D5000" s="11" t="s">
        <v>8958</v>
      </c>
      <c r="E5000" s="12"/>
      <c r="F5000" s="13">
        <v>44980</v>
      </c>
      <c r="G5000" s="14">
        <v>194327.73</v>
      </c>
    </row>
    <row r="5001" spans="1:7" ht="25.5" x14ac:dyDescent="0.25">
      <c r="A5001" s="1"/>
      <c r="B5001" s="10" t="s">
        <v>1128</v>
      </c>
      <c r="C5001" s="11" t="s">
        <v>1129</v>
      </c>
      <c r="D5001" s="11" t="s">
        <v>8965</v>
      </c>
      <c r="E5001" s="12" t="s">
        <v>8962</v>
      </c>
      <c r="F5001" s="13">
        <v>44984</v>
      </c>
      <c r="G5001" s="14">
        <v>-152217.46</v>
      </c>
    </row>
    <row r="5002" spans="1:7" ht="25.5" x14ac:dyDescent="0.25">
      <c r="A5002" s="1"/>
      <c r="B5002" s="10" t="s">
        <v>1128</v>
      </c>
      <c r="C5002" s="11" t="s">
        <v>1129</v>
      </c>
      <c r="D5002" s="11" t="s">
        <v>8963</v>
      </c>
      <c r="E5002" s="12" t="s">
        <v>8962</v>
      </c>
      <c r="F5002" s="13">
        <v>44984</v>
      </c>
      <c r="G5002" s="14">
        <v>-116075.23</v>
      </c>
    </row>
    <row r="5003" spans="1:7" ht="25.5" x14ac:dyDescent="0.25">
      <c r="A5003" s="1"/>
      <c r="B5003" s="10" t="s">
        <v>1128</v>
      </c>
      <c r="C5003" s="11" t="s">
        <v>1129</v>
      </c>
      <c r="D5003" s="11" t="s">
        <v>8964</v>
      </c>
      <c r="E5003" s="12" t="s">
        <v>8962</v>
      </c>
      <c r="F5003" s="13">
        <v>44984</v>
      </c>
      <c r="G5003" s="14">
        <v>-57946.3</v>
      </c>
    </row>
    <row r="5004" spans="1:7" ht="25.5" x14ac:dyDescent="0.25">
      <c r="A5004" s="1"/>
      <c r="B5004" s="10" t="s">
        <v>1128</v>
      </c>
      <c r="C5004" s="11" t="s">
        <v>1129</v>
      </c>
      <c r="D5004" s="11" t="s">
        <v>8961</v>
      </c>
      <c r="E5004" s="12" t="s">
        <v>8962</v>
      </c>
      <c r="F5004" s="13">
        <v>44984</v>
      </c>
      <c r="G5004" s="14">
        <v>-3984.35</v>
      </c>
    </row>
    <row r="5005" spans="1:7" ht="25.5" x14ac:dyDescent="0.25">
      <c r="A5005" s="1"/>
      <c r="B5005" s="10" t="s">
        <v>1128</v>
      </c>
      <c r="C5005" s="11" t="s">
        <v>1129</v>
      </c>
      <c r="D5005" s="11" t="s">
        <v>8959</v>
      </c>
      <c r="E5005" s="12" t="s">
        <v>8960</v>
      </c>
      <c r="F5005" s="13">
        <v>44984</v>
      </c>
      <c r="G5005" s="14">
        <v>-2978.28</v>
      </c>
    </row>
    <row r="5006" spans="1:7" ht="25.5" x14ac:dyDescent="0.25">
      <c r="A5006" s="1"/>
      <c r="B5006" s="10" t="s">
        <v>1128</v>
      </c>
      <c r="C5006" s="11" t="s">
        <v>1129</v>
      </c>
      <c r="D5006" s="11" t="s">
        <v>8966</v>
      </c>
      <c r="E5006" s="12" t="s">
        <v>8962</v>
      </c>
      <c r="F5006" s="13">
        <v>44984</v>
      </c>
      <c r="G5006" s="14">
        <v>-2978.28</v>
      </c>
    </row>
    <row r="5007" spans="1:7" x14ac:dyDescent="0.25">
      <c r="A5007" s="1"/>
      <c r="B5007" s="15" t="s">
        <v>8967</v>
      </c>
      <c r="C5007" s="16"/>
      <c r="D5007" s="16" t="s">
        <v>8968</v>
      </c>
      <c r="E5007" s="18" t="s">
        <v>8969</v>
      </c>
      <c r="F5007" s="17">
        <v>44985</v>
      </c>
      <c r="G5007" s="14">
        <v>-2112347.0699999998</v>
      </c>
    </row>
    <row r="5008" spans="1:7" ht="25.5" x14ac:dyDescent="0.25">
      <c r="A5008" s="1"/>
      <c r="B5008" s="10" t="s">
        <v>2861</v>
      </c>
      <c r="C5008" s="11"/>
      <c r="D5008" s="11" t="s">
        <v>8974</v>
      </c>
      <c r="E5008" s="12" t="s">
        <v>8975</v>
      </c>
      <c r="F5008" s="13">
        <v>44986</v>
      </c>
      <c r="G5008" s="14">
        <v>-155760</v>
      </c>
    </row>
    <row r="5009" spans="1:7" ht="25.5" x14ac:dyDescent="0.25">
      <c r="A5009" s="1"/>
      <c r="B5009" s="10" t="s">
        <v>1218</v>
      </c>
      <c r="C5009" s="11" t="s">
        <v>1219</v>
      </c>
      <c r="D5009" s="11" t="s">
        <v>8970</v>
      </c>
      <c r="E5009" s="12" t="s">
        <v>8971</v>
      </c>
      <c r="F5009" s="13">
        <v>44986</v>
      </c>
      <c r="G5009" s="14">
        <v>-4705726.67</v>
      </c>
    </row>
    <row r="5010" spans="1:7" ht="25.5" x14ac:dyDescent="0.25">
      <c r="A5010" s="1"/>
      <c r="B5010" s="15" t="s">
        <v>1218</v>
      </c>
      <c r="C5010" s="16" t="s">
        <v>1219</v>
      </c>
      <c r="D5010" s="16" t="s">
        <v>8972</v>
      </c>
      <c r="E5010" s="18" t="s">
        <v>8973</v>
      </c>
      <c r="F5010" s="17">
        <v>44986</v>
      </c>
      <c r="G5010" s="14">
        <v>-185000</v>
      </c>
    </row>
    <row r="5011" spans="1:7" ht="25.5" x14ac:dyDescent="0.25">
      <c r="A5011" s="1"/>
      <c r="B5011" s="10" t="s">
        <v>8984</v>
      </c>
      <c r="C5011" s="11"/>
      <c r="D5011" s="11" t="s">
        <v>8985</v>
      </c>
      <c r="E5011" s="12" t="s">
        <v>8985</v>
      </c>
      <c r="F5011" s="13">
        <v>44988</v>
      </c>
      <c r="G5011" s="14">
        <v>10478.469999999999</v>
      </c>
    </row>
    <row r="5012" spans="1:7" x14ac:dyDescent="0.25">
      <c r="A5012" s="1"/>
      <c r="B5012" s="10" t="s">
        <v>8906</v>
      </c>
      <c r="C5012" s="11" t="s">
        <v>8907</v>
      </c>
      <c r="D5012" s="11" t="s">
        <v>8976</v>
      </c>
      <c r="E5012" s="12" t="s">
        <v>8977</v>
      </c>
      <c r="F5012" s="13">
        <v>44988</v>
      </c>
      <c r="G5012" s="14">
        <v>-3009000</v>
      </c>
    </row>
    <row r="5013" spans="1:7" x14ac:dyDescent="0.25">
      <c r="A5013" s="1"/>
      <c r="B5013" s="10" t="s">
        <v>8906</v>
      </c>
      <c r="C5013" s="11" t="s">
        <v>8907</v>
      </c>
      <c r="D5013" s="11" t="s">
        <v>8978</v>
      </c>
      <c r="E5013" s="12" t="s">
        <v>8979</v>
      </c>
      <c r="F5013" s="13">
        <v>44988</v>
      </c>
      <c r="G5013" s="14">
        <v>-3009000</v>
      </c>
    </row>
    <row r="5014" spans="1:7" x14ac:dyDescent="0.25">
      <c r="A5014" s="1"/>
      <c r="B5014" s="10" t="s">
        <v>8906</v>
      </c>
      <c r="C5014" s="11" t="s">
        <v>8907</v>
      </c>
      <c r="D5014" s="11" t="s">
        <v>8980</v>
      </c>
      <c r="E5014" s="12" t="s">
        <v>8981</v>
      </c>
      <c r="F5014" s="13">
        <v>44988</v>
      </c>
      <c r="G5014" s="14">
        <v>3009000</v>
      </c>
    </row>
    <row r="5015" spans="1:7" x14ac:dyDescent="0.25">
      <c r="A5015" s="1"/>
      <c r="B5015" s="10" t="s">
        <v>8906</v>
      </c>
      <c r="C5015" s="11" t="s">
        <v>8907</v>
      </c>
      <c r="D5015" s="11" t="s">
        <v>8982</v>
      </c>
      <c r="E5015" s="12" t="s">
        <v>8983</v>
      </c>
      <c r="F5015" s="13">
        <v>44988</v>
      </c>
      <c r="G5015" s="14">
        <v>3009000</v>
      </c>
    </row>
    <row r="5016" spans="1:7" ht="25.5" x14ac:dyDescent="0.25">
      <c r="A5016" s="1"/>
      <c r="B5016" s="10" t="s">
        <v>1218</v>
      </c>
      <c r="C5016" s="11" t="s">
        <v>1219</v>
      </c>
      <c r="D5016" s="11" t="s">
        <v>8986</v>
      </c>
      <c r="E5016" s="12" t="s">
        <v>8987</v>
      </c>
      <c r="F5016" s="13">
        <v>44991</v>
      </c>
      <c r="G5016" s="14">
        <v>-40145087.200000003</v>
      </c>
    </row>
    <row r="5017" spans="1:7" ht="25.5" x14ac:dyDescent="0.25">
      <c r="A5017" s="1"/>
      <c r="B5017" s="10" t="s">
        <v>8999</v>
      </c>
      <c r="C5017" s="11"/>
      <c r="D5017" s="11" t="s">
        <v>9000</v>
      </c>
      <c r="E5017" s="12" t="s">
        <v>19877</v>
      </c>
      <c r="F5017" s="13">
        <v>44994</v>
      </c>
      <c r="G5017" s="14">
        <v>-3208336.31</v>
      </c>
    </row>
    <row r="5018" spans="1:7" x14ac:dyDescent="0.25">
      <c r="A5018" s="1"/>
      <c r="B5018" s="10" t="s">
        <v>8990</v>
      </c>
      <c r="C5018" s="11" t="s">
        <v>8991</v>
      </c>
      <c r="D5018" s="11" t="s">
        <v>8992</v>
      </c>
      <c r="E5018" s="12" t="s">
        <v>8993</v>
      </c>
      <c r="F5018" s="13">
        <v>44994</v>
      </c>
      <c r="G5018" s="14">
        <v>-8287687.5199999996</v>
      </c>
    </row>
    <row r="5019" spans="1:7" x14ac:dyDescent="0.25">
      <c r="A5019" s="1"/>
      <c r="B5019" s="10" t="s">
        <v>8990</v>
      </c>
      <c r="C5019" s="11" t="s">
        <v>8991</v>
      </c>
      <c r="D5019" s="11" t="s">
        <v>8994</v>
      </c>
      <c r="E5019" s="12" t="s">
        <v>8981</v>
      </c>
      <c r="F5019" s="13">
        <v>44994</v>
      </c>
      <c r="G5019" s="14">
        <v>8287687.5199999996</v>
      </c>
    </row>
    <row r="5020" spans="1:7" ht="25.5" x14ac:dyDescent="0.25">
      <c r="A5020" s="1"/>
      <c r="B5020" s="10" t="s">
        <v>8995</v>
      </c>
      <c r="C5020" s="11" t="s">
        <v>8996</v>
      </c>
      <c r="D5020" s="11" t="s">
        <v>8997</v>
      </c>
      <c r="E5020" s="12" t="s">
        <v>20793</v>
      </c>
      <c r="F5020" s="13">
        <v>44994</v>
      </c>
      <c r="G5020" s="14">
        <v>-770000</v>
      </c>
    </row>
    <row r="5021" spans="1:7" ht="25.5" x14ac:dyDescent="0.25">
      <c r="A5021" s="1"/>
      <c r="B5021" s="10" t="s">
        <v>8995</v>
      </c>
      <c r="C5021" s="11" t="s">
        <v>8996</v>
      </c>
      <c r="D5021" s="11" t="s">
        <v>8997</v>
      </c>
      <c r="E5021" s="12" t="s">
        <v>8998</v>
      </c>
      <c r="F5021" s="13">
        <v>44994</v>
      </c>
      <c r="G5021" s="14">
        <v>-770000</v>
      </c>
    </row>
    <row r="5022" spans="1:7" ht="25.5" x14ac:dyDescent="0.25">
      <c r="A5022" s="1"/>
      <c r="B5022" s="10" t="s">
        <v>7543</v>
      </c>
      <c r="C5022" s="11" t="s">
        <v>7544</v>
      </c>
      <c r="D5022" s="11" t="s">
        <v>9003</v>
      </c>
      <c r="E5022" s="12" t="s">
        <v>9004</v>
      </c>
      <c r="F5022" s="13">
        <v>45000</v>
      </c>
      <c r="G5022" s="14">
        <v>-1252000</v>
      </c>
    </row>
    <row r="5023" spans="1:7" ht="25.5" x14ac:dyDescent="0.25">
      <c r="A5023" s="1"/>
      <c r="B5023" s="15" t="s">
        <v>7543</v>
      </c>
      <c r="C5023" s="16" t="s">
        <v>7544</v>
      </c>
      <c r="D5023" s="16" t="s">
        <v>9001</v>
      </c>
      <c r="E5023" s="18" t="s">
        <v>9002</v>
      </c>
      <c r="F5023" s="17">
        <v>45000</v>
      </c>
      <c r="G5023" s="14">
        <v>-400000</v>
      </c>
    </row>
    <row r="5024" spans="1:7" ht="25.5" x14ac:dyDescent="0.25">
      <c r="A5024" s="1"/>
      <c r="B5024" s="15" t="s">
        <v>7543</v>
      </c>
      <c r="C5024" s="16" t="s">
        <v>7544</v>
      </c>
      <c r="D5024" s="16" t="s">
        <v>9005</v>
      </c>
      <c r="E5024" s="18" t="s">
        <v>9006</v>
      </c>
      <c r="F5024" s="17">
        <v>45000</v>
      </c>
      <c r="G5024" s="14">
        <v>-400000</v>
      </c>
    </row>
    <row r="5025" spans="1:7" ht="25.5" x14ac:dyDescent="0.25">
      <c r="A5025" s="1"/>
      <c r="B5025" s="15" t="s">
        <v>7286</v>
      </c>
      <c r="C5025" s="16" t="s">
        <v>7287</v>
      </c>
      <c r="D5025" s="16" t="s">
        <v>8842</v>
      </c>
      <c r="E5025" s="12" t="s">
        <v>9007</v>
      </c>
      <c r="F5025" s="17">
        <v>45000</v>
      </c>
      <c r="G5025" s="14">
        <v>-3865871.16</v>
      </c>
    </row>
    <row r="5026" spans="1:7" ht="25.5" x14ac:dyDescent="0.25">
      <c r="A5026" s="1"/>
      <c r="B5026" s="10" t="s">
        <v>7286</v>
      </c>
      <c r="C5026" s="11" t="s">
        <v>7287</v>
      </c>
      <c r="D5026" s="11" t="s">
        <v>9008</v>
      </c>
      <c r="E5026" s="12" t="s">
        <v>9009</v>
      </c>
      <c r="F5026" s="13">
        <v>45000</v>
      </c>
      <c r="G5026" s="14">
        <v>3865871.16</v>
      </c>
    </row>
    <row r="5027" spans="1:7" x14ac:dyDescent="0.25">
      <c r="A5027" s="1"/>
      <c r="B5027" s="10" t="s">
        <v>9010</v>
      </c>
      <c r="C5027" s="11" t="s">
        <v>9011</v>
      </c>
      <c r="D5027" s="11" t="s">
        <v>7115</v>
      </c>
      <c r="E5027" s="12" t="s">
        <v>9012</v>
      </c>
      <c r="F5027" s="13">
        <v>45003</v>
      </c>
      <c r="G5027" s="14">
        <v>-118000</v>
      </c>
    </row>
    <row r="5028" spans="1:7" x14ac:dyDescent="0.25">
      <c r="A5028" s="1"/>
      <c r="B5028" s="10" t="s">
        <v>9013</v>
      </c>
      <c r="C5028" s="11"/>
      <c r="D5028" s="11" t="s">
        <v>9014</v>
      </c>
      <c r="E5028" s="12" t="s">
        <v>9015</v>
      </c>
      <c r="F5028" s="13">
        <v>45005</v>
      </c>
      <c r="G5028" s="14">
        <v>-37170</v>
      </c>
    </row>
    <row r="5029" spans="1:7" ht="25.5" x14ac:dyDescent="0.25">
      <c r="A5029" s="1"/>
      <c r="B5029" s="10" t="s">
        <v>1218</v>
      </c>
      <c r="C5029" s="11" t="s">
        <v>1219</v>
      </c>
      <c r="D5029" s="11" t="s">
        <v>9023</v>
      </c>
      <c r="E5029" s="12" t="s">
        <v>9024</v>
      </c>
      <c r="F5029" s="13">
        <v>45005</v>
      </c>
      <c r="G5029" s="14">
        <v>-73297343.239999995</v>
      </c>
    </row>
    <row r="5030" spans="1:7" ht="25.5" x14ac:dyDescent="0.25">
      <c r="A5030" s="1"/>
      <c r="B5030" s="15" t="s">
        <v>1218</v>
      </c>
      <c r="C5030" s="16" t="s">
        <v>1219</v>
      </c>
      <c r="D5030" s="16" t="s">
        <v>9025</v>
      </c>
      <c r="E5030" s="18" t="s">
        <v>9024</v>
      </c>
      <c r="F5030" s="17">
        <v>45005</v>
      </c>
      <c r="G5030" s="14">
        <v>-73297343.239999995</v>
      </c>
    </row>
    <row r="5031" spans="1:7" ht="25.5" x14ac:dyDescent="0.25">
      <c r="A5031" s="1"/>
      <c r="B5031" s="15" t="s">
        <v>1218</v>
      </c>
      <c r="C5031" s="16" t="s">
        <v>1219</v>
      </c>
      <c r="D5031" s="16" t="s">
        <v>9030</v>
      </c>
      <c r="E5031" s="18" t="s">
        <v>9031</v>
      </c>
      <c r="F5031" s="17">
        <v>45005</v>
      </c>
      <c r="G5031" s="14">
        <v>-73297343.239999995</v>
      </c>
    </row>
    <row r="5032" spans="1:7" ht="25.5" x14ac:dyDescent="0.25">
      <c r="A5032" s="1"/>
      <c r="B5032" s="10" t="s">
        <v>1218</v>
      </c>
      <c r="C5032" s="11" t="s">
        <v>1219</v>
      </c>
      <c r="D5032" s="11" t="s">
        <v>9021</v>
      </c>
      <c r="E5032" s="12" t="s">
        <v>20795</v>
      </c>
      <c r="F5032" s="13">
        <v>45005</v>
      </c>
      <c r="G5032" s="14">
        <v>-40160394.68</v>
      </c>
    </row>
    <row r="5033" spans="1:7" ht="25.5" x14ac:dyDescent="0.25">
      <c r="A5033" s="1"/>
      <c r="B5033" s="10" t="s">
        <v>1218</v>
      </c>
      <c r="C5033" s="11" t="s">
        <v>1219</v>
      </c>
      <c r="D5033" s="11" t="s">
        <v>9028</v>
      </c>
      <c r="E5033" s="12" t="s">
        <v>9029</v>
      </c>
      <c r="F5033" s="13">
        <v>45005</v>
      </c>
      <c r="G5033" s="14">
        <v>-40160394.68</v>
      </c>
    </row>
    <row r="5034" spans="1:7" ht="25.5" x14ac:dyDescent="0.25">
      <c r="A5034" s="1"/>
      <c r="B5034" s="10" t="s">
        <v>1218</v>
      </c>
      <c r="C5034" s="11" t="s">
        <v>1219</v>
      </c>
      <c r="D5034" s="11" t="s">
        <v>9017</v>
      </c>
      <c r="E5034" s="12" t="s">
        <v>9018</v>
      </c>
      <c r="F5034" s="13">
        <v>45005</v>
      </c>
      <c r="G5034" s="14">
        <v>-11529753.32</v>
      </c>
    </row>
    <row r="5035" spans="1:7" ht="25.5" x14ac:dyDescent="0.25">
      <c r="A5035" s="1"/>
      <c r="B5035" s="10" t="s">
        <v>1218</v>
      </c>
      <c r="C5035" s="11" t="s">
        <v>1219</v>
      </c>
      <c r="D5035" s="11" t="s">
        <v>9019</v>
      </c>
      <c r="E5035" s="12" t="s">
        <v>9020</v>
      </c>
      <c r="F5035" s="13">
        <v>45005</v>
      </c>
      <c r="G5035" s="14">
        <v>-11529753.32</v>
      </c>
    </row>
    <row r="5036" spans="1:7" ht="25.5" x14ac:dyDescent="0.25">
      <c r="A5036" s="1"/>
      <c r="B5036" s="10" t="s">
        <v>1218</v>
      </c>
      <c r="C5036" s="11" t="s">
        <v>1219</v>
      </c>
      <c r="D5036" s="11" t="s">
        <v>9022</v>
      </c>
      <c r="E5036" s="12" t="s">
        <v>20796</v>
      </c>
      <c r="F5036" s="13">
        <v>45005</v>
      </c>
      <c r="G5036" s="14">
        <v>-11529753.32</v>
      </c>
    </row>
    <row r="5037" spans="1:7" ht="25.5" x14ac:dyDescent="0.25">
      <c r="A5037" s="1"/>
      <c r="B5037" s="10" t="s">
        <v>1218</v>
      </c>
      <c r="C5037" s="11" t="s">
        <v>1219</v>
      </c>
      <c r="D5037" s="11" t="s">
        <v>9016</v>
      </c>
      <c r="E5037" s="12" t="s">
        <v>20794</v>
      </c>
      <c r="F5037" s="13">
        <v>45005</v>
      </c>
      <c r="G5037" s="14">
        <v>-166227.96</v>
      </c>
    </row>
    <row r="5038" spans="1:7" ht="25.5" x14ac:dyDescent="0.25">
      <c r="A5038" s="1"/>
      <c r="B5038" s="10" t="s">
        <v>1218</v>
      </c>
      <c r="C5038" s="11" t="s">
        <v>1219</v>
      </c>
      <c r="D5038" s="11" t="s">
        <v>9026</v>
      </c>
      <c r="E5038" s="12" t="s">
        <v>9027</v>
      </c>
      <c r="F5038" s="13">
        <v>45005</v>
      </c>
      <c r="G5038" s="14">
        <v>-166227.96</v>
      </c>
    </row>
    <row r="5039" spans="1:7" ht="25.5" x14ac:dyDescent="0.25">
      <c r="A5039" s="1"/>
      <c r="B5039" s="10" t="s">
        <v>7286</v>
      </c>
      <c r="C5039" s="11" t="s">
        <v>7287</v>
      </c>
      <c r="D5039" s="11" t="s">
        <v>8893</v>
      </c>
      <c r="E5039" s="12" t="s">
        <v>9033</v>
      </c>
      <c r="F5039" s="13">
        <v>45008</v>
      </c>
      <c r="G5039" s="14">
        <v>-1603513.8</v>
      </c>
    </row>
    <row r="5040" spans="1:7" ht="25.5" x14ac:dyDescent="0.25">
      <c r="A5040" s="1"/>
      <c r="B5040" s="10" t="s">
        <v>9034</v>
      </c>
      <c r="C5040" s="11" t="s">
        <v>9035</v>
      </c>
      <c r="D5040" s="11"/>
      <c r="E5040" s="12" t="s">
        <v>20797</v>
      </c>
      <c r="F5040" s="13">
        <v>45009</v>
      </c>
      <c r="G5040" s="14">
        <v>226678.04</v>
      </c>
    </row>
    <row r="5041" spans="1:7" x14ac:dyDescent="0.25">
      <c r="A5041" s="1"/>
      <c r="B5041" s="10" t="s">
        <v>2861</v>
      </c>
      <c r="C5041" s="11"/>
      <c r="D5041" s="11" t="s">
        <v>9040</v>
      </c>
      <c r="E5041" s="12" t="s">
        <v>9041</v>
      </c>
      <c r="F5041" s="13">
        <v>45012</v>
      </c>
      <c r="G5041" s="14">
        <v>-19470</v>
      </c>
    </row>
    <row r="5042" spans="1:7" ht="25.5" x14ac:dyDescent="0.25">
      <c r="A5042" s="1"/>
      <c r="B5042" s="10" t="s">
        <v>1128</v>
      </c>
      <c r="C5042" s="11" t="s">
        <v>1129</v>
      </c>
      <c r="D5042" s="11" t="s">
        <v>9036</v>
      </c>
      <c r="E5042" s="12" t="s">
        <v>9037</v>
      </c>
      <c r="F5042" s="13">
        <v>45012</v>
      </c>
      <c r="G5042" s="14">
        <v>-2027793.35</v>
      </c>
    </row>
    <row r="5043" spans="1:7" x14ac:dyDescent="0.25">
      <c r="A5043" s="1"/>
      <c r="B5043" s="10" t="s">
        <v>6568</v>
      </c>
      <c r="C5043" s="11" t="s">
        <v>6569</v>
      </c>
      <c r="D5043" s="11" t="s">
        <v>9038</v>
      </c>
      <c r="E5043" s="12" t="s">
        <v>9039</v>
      </c>
      <c r="F5043" s="13">
        <v>45012</v>
      </c>
      <c r="G5043" s="14">
        <v>-183686</v>
      </c>
    </row>
    <row r="5044" spans="1:7" ht="25.5" x14ac:dyDescent="0.25">
      <c r="A5044" s="1"/>
      <c r="B5044" s="10" t="s">
        <v>1128</v>
      </c>
      <c r="C5044" s="11" t="s">
        <v>1129</v>
      </c>
      <c r="D5044" s="11" t="s">
        <v>9042</v>
      </c>
      <c r="E5044" s="12" t="s">
        <v>9043</v>
      </c>
      <c r="F5044" s="13">
        <v>45013</v>
      </c>
      <c r="G5044" s="14">
        <v>2895.74</v>
      </c>
    </row>
    <row r="5045" spans="1:7" ht="25.5" x14ac:dyDescent="0.25">
      <c r="A5045" s="1"/>
      <c r="B5045" s="10" t="s">
        <v>1128</v>
      </c>
      <c r="C5045" s="11" t="s">
        <v>1129</v>
      </c>
      <c r="D5045" s="11" t="s">
        <v>9044</v>
      </c>
      <c r="E5045" s="12" t="s">
        <v>9043</v>
      </c>
      <c r="F5045" s="13">
        <v>45013</v>
      </c>
      <c r="G5045" s="14">
        <v>823212.77</v>
      </c>
    </row>
    <row r="5046" spans="1:7" ht="25.5" x14ac:dyDescent="0.25">
      <c r="A5046" s="1"/>
      <c r="B5046" s="10" t="s">
        <v>9045</v>
      </c>
      <c r="C5046" s="11"/>
      <c r="D5046" s="11" t="s">
        <v>9046</v>
      </c>
      <c r="E5046" s="12" t="s">
        <v>9047</v>
      </c>
      <c r="F5046" s="13">
        <v>45016</v>
      </c>
      <c r="G5046" s="14">
        <v>-26941.77</v>
      </c>
    </row>
    <row r="5047" spans="1:7" x14ac:dyDescent="0.25">
      <c r="A5047" s="1"/>
      <c r="B5047" s="10" t="s">
        <v>9048</v>
      </c>
      <c r="C5047" s="11"/>
      <c r="D5047" s="11" t="s">
        <v>9049</v>
      </c>
      <c r="E5047" s="12" t="s">
        <v>9050</v>
      </c>
      <c r="F5047" s="13">
        <v>45020</v>
      </c>
      <c r="G5047" s="14">
        <v>-380000</v>
      </c>
    </row>
    <row r="5048" spans="1:7" x14ac:dyDescent="0.25">
      <c r="A5048" s="1"/>
      <c r="B5048" s="10" t="s">
        <v>9052</v>
      </c>
      <c r="C5048" s="11"/>
      <c r="D5048" s="16" t="s">
        <v>9053</v>
      </c>
      <c r="E5048" s="12" t="s">
        <v>9051</v>
      </c>
      <c r="F5048" s="13">
        <v>45020</v>
      </c>
      <c r="G5048" s="14">
        <v>-129800</v>
      </c>
    </row>
    <row r="5049" spans="1:7" ht="25.5" x14ac:dyDescent="0.25">
      <c r="A5049" s="1"/>
      <c r="B5049" s="10" t="s">
        <v>1218</v>
      </c>
      <c r="C5049" s="11" t="s">
        <v>1219</v>
      </c>
      <c r="D5049" s="11" t="s">
        <v>9056</v>
      </c>
      <c r="E5049" s="12" t="s">
        <v>9057</v>
      </c>
      <c r="F5049" s="13">
        <v>45027</v>
      </c>
      <c r="G5049" s="14">
        <v>-25811281.75</v>
      </c>
    </row>
    <row r="5050" spans="1:7" x14ac:dyDescent="0.25">
      <c r="A5050" s="1"/>
      <c r="B5050" s="10" t="s">
        <v>9065</v>
      </c>
      <c r="C5050" s="11"/>
      <c r="D5050" s="11" t="s">
        <v>9066</v>
      </c>
      <c r="E5050" s="12" t="s">
        <v>9067</v>
      </c>
      <c r="F5050" s="13">
        <v>45034</v>
      </c>
      <c r="G5050" s="14">
        <v>-42480</v>
      </c>
    </row>
    <row r="5051" spans="1:7" ht="25.5" x14ac:dyDescent="0.25">
      <c r="A5051" s="1"/>
      <c r="B5051" s="10" t="s">
        <v>9060</v>
      </c>
      <c r="C5051" s="11" t="s">
        <v>9061</v>
      </c>
      <c r="D5051" s="11" t="s">
        <v>9062</v>
      </c>
      <c r="E5051" s="12" t="s">
        <v>9063</v>
      </c>
      <c r="F5051" s="13">
        <v>45034</v>
      </c>
      <c r="G5051" s="14">
        <v>-48000</v>
      </c>
    </row>
    <row r="5052" spans="1:7" ht="25.5" x14ac:dyDescent="0.25">
      <c r="A5052" s="1"/>
      <c r="B5052" s="15" t="s">
        <v>9060</v>
      </c>
      <c r="C5052" s="16" t="s">
        <v>9061</v>
      </c>
      <c r="D5052" s="16" t="s">
        <v>9062</v>
      </c>
      <c r="E5052" s="18" t="s">
        <v>9064</v>
      </c>
      <c r="F5052" s="17">
        <v>45034</v>
      </c>
      <c r="G5052" s="14">
        <v>-48000</v>
      </c>
    </row>
    <row r="5053" spans="1:7" ht="25.5" x14ac:dyDescent="0.25">
      <c r="A5053" s="1"/>
      <c r="B5053" s="10" t="s">
        <v>7286</v>
      </c>
      <c r="C5053" s="11" t="s">
        <v>7287</v>
      </c>
      <c r="D5053" s="11" t="s">
        <v>9069</v>
      </c>
      <c r="E5053" s="12" t="s">
        <v>9070</v>
      </c>
      <c r="F5053" s="13">
        <v>45034</v>
      </c>
      <c r="G5053" s="14">
        <v>1603513.8</v>
      </c>
    </row>
    <row r="5054" spans="1:7" x14ac:dyDescent="0.25">
      <c r="A5054" s="1"/>
      <c r="B5054" s="10" t="s">
        <v>9078</v>
      </c>
      <c r="C5054" s="11" t="s">
        <v>9079</v>
      </c>
      <c r="D5054" s="11" t="s">
        <v>9080</v>
      </c>
      <c r="E5054" s="12" t="s">
        <v>9081</v>
      </c>
      <c r="F5054" s="13">
        <v>45048</v>
      </c>
      <c r="G5054" s="14">
        <v>-24150</v>
      </c>
    </row>
    <row r="5055" spans="1:7" x14ac:dyDescent="0.25">
      <c r="A5055" s="1"/>
      <c r="B5055" s="10" t="s">
        <v>7053</v>
      </c>
      <c r="C5055" s="11"/>
      <c r="D5055" s="11" t="s">
        <v>9082</v>
      </c>
      <c r="E5055" s="12" t="s">
        <v>9083</v>
      </c>
      <c r="F5055" s="13">
        <v>45049</v>
      </c>
      <c r="G5055" s="14">
        <v>-3904242.66</v>
      </c>
    </row>
    <row r="5056" spans="1:7" x14ac:dyDescent="0.25">
      <c r="A5056" s="1"/>
      <c r="B5056" s="10" t="s">
        <v>1218</v>
      </c>
      <c r="C5056" s="11" t="s">
        <v>1219</v>
      </c>
      <c r="D5056" s="11" t="s">
        <v>9084</v>
      </c>
      <c r="E5056" s="12" t="s">
        <v>9085</v>
      </c>
      <c r="F5056" s="13">
        <v>45051</v>
      </c>
      <c r="G5056" s="14">
        <v>-1006998.06</v>
      </c>
    </row>
    <row r="5057" spans="1:7" ht="25.5" x14ac:dyDescent="0.25">
      <c r="A5057" s="1"/>
      <c r="B5057" s="10" t="s">
        <v>9086</v>
      </c>
      <c r="C5057" s="11" t="s">
        <v>9087</v>
      </c>
      <c r="D5057" s="11" t="s">
        <v>9088</v>
      </c>
      <c r="E5057" s="12" t="s">
        <v>9089</v>
      </c>
      <c r="F5057" s="13">
        <v>45051</v>
      </c>
      <c r="G5057" s="14">
        <v>-175820</v>
      </c>
    </row>
    <row r="5058" spans="1:7" x14ac:dyDescent="0.25">
      <c r="A5058" s="1"/>
      <c r="B5058" s="15" t="s">
        <v>9096</v>
      </c>
      <c r="C5058" s="16" t="s">
        <v>9097</v>
      </c>
      <c r="D5058" s="16" t="s">
        <v>9102</v>
      </c>
      <c r="E5058" s="18" t="s">
        <v>9103</v>
      </c>
      <c r="F5058" s="17">
        <v>45061</v>
      </c>
      <c r="G5058" s="14">
        <v>-1028190.64</v>
      </c>
    </row>
    <row r="5059" spans="1:7" x14ac:dyDescent="0.25">
      <c r="A5059" s="1"/>
      <c r="B5059" s="10" t="s">
        <v>9096</v>
      </c>
      <c r="C5059" s="11" t="s">
        <v>9097</v>
      </c>
      <c r="D5059" s="11" t="s">
        <v>9110</v>
      </c>
      <c r="E5059" s="12" t="s">
        <v>9111</v>
      </c>
      <c r="F5059" s="13">
        <v>45061</v>
      </c>
      <c r="G5059" s="14">
        <v>-998347.26</v>
      </c>
    </row>
    <row r="5060" spans="1:7" x14ac:dyDescent="0.25">
      <c r="A5060" s="1"/>
      <c r="B5060" s="10" t="s">
        <v>9096</v>
      </c>
      <c r="C5060" s="11" t="s">
        <v>9097</v>
      </c>
      <c r="D5060" s="11" t="s">
        <v>9104</v>
      </c>
      <c r="E5060" s="12" t="s">
        <v>9105</v>
      </c>
      <c r="F5060" s="13">
        <v>45061</v>
      </c>
      <c r="G5060" s="14">
        <v>-956446.64</v>
      </c>
    </row>
    <row r="5061" spans="1:7" x14ac:dyDescent="0.25">
      <c r="A5061" s="1"/>
      <c r="B5061" s="10" t="s">
        <v>9096</v>
      </c>
      <c r="C5061" s="11" t="s">
        <v>9097</v>
      </c>
      <c r="D5061" s="11" t="s">
        <v>9098</v>
      </c>
      <c r="E5061" s="12" t="s">
        <v>9099</v>
      </c>
      <c r="F5061" s="13">
        <v>45061</v>
      </c>
      <c r="G5061" s="14">
        <v>-930156.83</v>
      </c>
    </row>
    <row r="5062" spans="1:7" x14ac:dyDescent="0.25">
      <c r="A5062" s="1"/>
      <c r="B5062" s="10" t="s">
        <v>9096</v>
      </c>
      <c r="C5062" s="11" t="s">
        <v>9097</v>
      </c>
      <c r="D5062" s="11" t="s">
        <v>9100</v>
      </c>
      <c r="E5062" s="12" t="s">
        <v>9101</v>
      </c>
      <c r="F5062" s="13">
        <v>45061</v>
      </c>
      <c r="G5062" s="14">
        <v>-693409.3</v>
      </c>
    </row>
    <row r="5063" spans="1:7" x14ac:dyDescent="0.25">
      <c r="A5063" s="1"/>
      <c r="B5063" s="15" t="s">
        <v>9096</v>
      </c>
      <c r="C5063" s="16" t="s">
        <v>9097</v>
      </c>
      <c r="D5063" s="16" t="s">
        <v>9106</v>
      </c>
      <c r="E5063" s="18" t="s">
        <v>9107</v>
      </c>
      <c r="F5063" s="17">
        <v>45061</v>
      </c>
      <c r="G5063" s="14">
        <v>-483519.75</v>
      </c>
    </row>
    <row r="5064" spans="1:7" x14ac:dyDescent="0.25">
      <c r="A5064" s="1"/>
      <c r="B5064" s="15" t="s">
        <v>9096</v>
      </c>
      <c r="C5064" s="16" t="s">
        <v>9097</v>
      </c>
      <c r="D5064" s="16" t="s">
        <v>9108</v>
      </c>
      <c r="E5064" s="18" t="s">
        <v>9109</v>
      </c>
      <c r="F5064" s="17">
        <v>45061</v>
      </c>
      <c r="G5064" s="14">
        <v>-397410.72</v>
      </c>
    </row>
    <row r="5065" spans="1:7" ht="25.5" x14ac:dyDescent="0.25">
      <c r="A5065" s="1"/>
      <c r="B5065" s="10" t="s">
        <v>9096</v>
      </c>
      <c r="C5065" s="11" t="s">
        <v>9097</v>
      </c>
      <c r="D5065" s="11" t="s">
        <v>9112</v>
      </c>
      <c r="E5065" s="12" t="s">
        <v>9113</v>
      </c>
      <c r="F5065" s="13">
        <v>45061</v>
      </c>
      <c r="G5065" s="14">
        <v>-6826.3</v>
      </c>
    </row>
    <row r="5066" spans="1:7" ht="25.5" x14ac:dyDescent="0.25">
      <c r="A5066" s="1"/>
      <c r="B5066" s="10" t="s">
        <v>1218</v>
      </c>
      <c r="C5066" s="11" t="s">
        <v>1219</v>
      </c>
      <c r="D5066" s="11" t="s">
        <v>9117</v>
      </c>
      <c r="E5066" s="12" t="s">
        <v>9118</v>
      </c>
      <c r="F5066" s="13">
        <v>45061</v>
      </c>
      <c r="G5066" s="14">
        <v>-6310</v>
      </c>
    </row>
    <row r="5067" spans="1:7" x14ac:dyDescent="0.25">
      <c r="A5067" s="1"/>
      <c r="B5067" s="10" t="s">
        <v>9096</v>
      </c>
      <c r="C5067" s="11" t="s">
        <v>9097</v>
      </c>
      <c r="D5067" s="11" t="s">
        <v>9115</v>
      </c>
      <c r="E5067" s="12" t="s">
        <v>9116</v>
      </c>
      <c r="F5067" s="13">
        <v>45061</v>
      </c>
      <c r="G5067" s="14">
        <v>-5982.6</v>
      </c>
    </row>
    <row r="5068" spans="1:7" x14ac:dyDescent="0.25">
      <c r="A5068" s="1"/>
      <c r="B5068" s="10" t="s">
        <v>1218</v>
      </c>
      <c r="C5068" s="11" t="s">
        <v>1219</v>
      </c>
      <c r="D5068" s="11" t="s">
        <v>9123</v>
      </c>
      <c r="E5068" s="12" t="s">
        <v>9124</v>
      </c>
      <c r="F5068" s="13">
        <v>45062</v>
      </c>
      <c r="G5068" s="14">
        <v>-1006998.06</v>
      </c>
    </row>
    <row r="5069" spans="1:7" x14ac:dyDescent="0.25">
      <c r="A5069" s="1"/>
      <c r="B5069" s="10" t="s">
        <v>1218</v>
      </c>
      <c r="C5069" s="11" t="s">
        <v>1219</v>
      </c>
      <c r="D5069" s="11" t="s">
        <v>9125</v>
      </c>
      <c r="E5069" s="12" t="s">
        <v>9126</v>
      </c>
      <c r="F5069" s="13">
        <v>45062</v>
      </c>
      <c r="G5069" s="14">
        <v>-394592</v>
      </c>
    </row>
    <row r="5070" spans="1:7" ht="25.5" x14ac:dyDescent="0.25">
      <c r="A5070" s="1"/>
      <c r="B5070" s="15" t="s">
        <v>1823</v>
      </c>
      <c r="C5070" s="16" t="s">
        <v>1824</v>
      </c>
      <c r="D5070" s="16" t="s">
        <v>9127</v>
      </c>
      <c r="E5070" s="18" t="s">
        <v>9128</v>
      </c>
      <c r="F5070" s="17">
        <v>45063</v>
      </c>
      <c r="G5070" s="14">
        <v>-496272.09</v>
      </c>
    </row>
    <row r="5071" spans="1:7" ht="25.5" x14ac:dyDescent="0.25">
      <c r="A5071" s="1"/>
      <c r="B5071" s="10" t="s">
        <v>1218</v>
      </c>
      <c r="C5071" s="11" t="s">
        <v>1219</v>
      </c>
      <c r="D5071" s="11" t="s">
        <v>9129</v>
      </c>
      <c r="E5071" s="12" t="s">
        <v>9130</v>
      </c>
      <c r="F5071" s="13">
        <v>45063</v>
      </c>
      <c r="G5071" s="14">
        <v>-1006998.06</v>
      </c>
    </row>
    <row r="5072" spans="1:7" ht="25.5" x14ac:dyDescent="0.25">
      <c r="A5072" s="1"/>
      <c r="B5072" s="15" t="s">
        <v>1218</v>
      </c>
      <c r="C5072" s="16" t="s">
        <v>1219</v>
      </c>
      <c r="D5072" s="16" t="s">
        <v>9136</v>
      </c>
      <c r="E5072" s="18" t="s">
        <v>9137</v>
      </c>
      <c r="F5072" s="17">
        <v>45065</v>
      </c>
      <c r="G5072" s="14">
        <v>-287725</v>
      </c>
    </row>
    <row r="5073" spans="1:7" ht="25.5" x14ac:dyDescent="0.25">
      <c r="A5073" s="1"/>
      <c r="B5073" s="10" t="s">
        <v>1218</v>
      </c>
      <c r="C5073" s="11" t="s">
        <v>1219</v>
      </c>
      <c r="D5073" s="11" t="s">
        <v>9138</v>
      </c>
      <c r="E5073" s="12" t="s">
        <v>9139</v>
      </c>
      <c r="F5073" s="13">
        <v>45068</v>
      </c>
      <c r="G5073" s="14">
        <v>-35190</v>
      </c>
    </row>
    <row r="5074" spans="1:7" ht="25.5" x14ac:dyDescent="0.25">
      <c r="A5074" s="1"/>
      <c r="B5074" s="10" t="s">
        <v>1218</v>
      </c>
      <c r="C5074" s="11" t="s">
        <v>1219</v>
      </c>
      <c r="D5074" s="11" t="s">
        <v>9140</v>
      </c>
      <c r="E5074" s="12" t="s">
        <v>9131</v>
      </c>
      <c r="F5074" s="13">
        <v>45068</v>
      </c>
      <c r="G5074" s="14">
        <v>-7360</v>
      </c>
    </row>
    <row r="5075" spans="1:7" x14ac:dyDescent="0.25">
      <c r="A5075" s="1"/>
      <c r="B5075" s="10" t="s">
        <v>9143</v>
      </c>
      <c r="C5075" s="11" t="s">
        <v>9144</v>
      </c>
      <c r="D5075" s="11" t="s">
        <v>8248</v>
      </c>
      <c r="E5075" s="12"/>
      <c r="F5075" s="13">
        <v>45068</v>
      </c>
      <c r="G5075" s="14">
        <v>2035040.8</v>
      </c>
    </row>
    <row r="5076" spans="1:7" x14ac:dyDescent="0.25">
      <c r="A5076" s="1"/>
      <c r="B5076" s="10" t="s">
        <v>9149</v>
      </c>
      <c r="C5076" s="11"/>
      <c r="D5076" s="11" t="s">
        <v>9150</v>
      </c>
      <c r="E5076" s="12"/>
      <c r="F5076" s="13">
        <v>45071</v>
      </c>
      <c r="G5076" s="14">
        <v>124897.51</v>
      </c>
    </row>
    <row r="5077" spans="1:7" ht="25.5" x14ac:dyDescent="0.25">
      <c r="A5077" s="1"/>
      <c r="B5077" s="10" t="s">
        <v>1218</v>
      </c>
      <c r="C5077" s="11" t="s">
        <v>1219</v>
      </c>
      <c r="D5077" s="11" t="s">
        <v>9147</v>
      </c>
      <c r="E5077" s="12" t="s">
        <v>9148</v>
      </c>
      <c r="F5077" s="13">
        <v>45071</v>
      </c>
      <c r="G5077" s="14">
        <v>-236544.1</v>
      </c>
    </row>
    <row r="5078" spans="1:7" ht="25.5" x14ac:dyDescent="0.25">
      <c r="A5078" s="1"/>
      <c r="B5078" s="10" t="s">
        <v>1823</v>
      </c>
      <c r="C5078" s="11" t="s">
        <v>1824</v>
      </c>
      <c r="D5078" s="11" t="s">
        <v>9152</v>
      </c>
      <c r="E5078" s="12" t="s">
        <v>9153</v>
      </c>
      <c r="F5078" s="13">
        <v>45072</v>
      </c>
      <c r="G5078" s="14">
        <v>-1350350.09</v>
      </c>
    </row>
    <row r="5079" spans="1:7" ht="25.5" x14ac:dyDescent="0.25">
      <c r="A5079" s="1"/>
      <c r="B5079" s="10" t="s">
        <v>1823</v>
      </c>
      <c r="C5079" s="11" t="s">
        <v>1824</v>
      </c>
      <c r="D5079" s="11" t="s">
        <v>9160</v>
      </c>
      <c r="E5079" s="12" t="s">
        <v>9161</v>
      </c>
      <c r="F5079" s="13">
        <v>45072</v>
      </c>
      <c r="G5079" s="14">
        <v>-1081751.05</v>
      </c>
    </row>
    <row r="5080" spans="1:7" x14ac:dyDescent="0.25">
      <c r="A5080" s="1"/>
      <c r="B5080" s="10" t="s">
        <v>1823</v>
      </c>
      <c r="C5080" s="11" t="s">
        <v>1824</v>
      </c>
      <c r="D5080" s="11" t="s">
        <v>9156</v>
      </c>
      <c r="E5080" s="12" t="s">
        <v>9157</v>
      </c>
      <c r="F5080" s="13">
        <v>45072</v>
      </c>
      <c r="G5080" s="14">
        <v>-957797.41</v>
      </c>
    </row>
    <row r="5081" spans="1:7" x14ac:dyDescent="0.25">
      <c r="A5081" s="1"/>
      <c r="B5081" s="15" t="s">
        <v>20151</v>
      </c>
      <c r="C5081" s="16" t="s">
        <v>20150</v>
      </c>
      <c r="D5081" s="16" t="s">
        <v>20153</v>
      </c>
      <c r="E5081" s="18"/>
      <c r="F5081" s="17">
        <v>45072</v>
      </c>
      <c r="G5081" s="14">
        <v>2131131.7999999998</v>
      </c>
    </row>
    <row r="5082" spans="1:7" ht="25.5" x14ac:dyDescent="0.25">
      <c r="A5082" s="1"/>
      <c r="B5082" s="10" t="s">
        <v>1218</v>
      </c>
      <c r="C5082" s="11" t="s">
        <v>1219</v>
      </c>
      <c r="D5082" s="11" t="s">
        <v>9166</v>
      </c>
      <c r="E5082" s="12" t="s">
        <v>9167</v>
      </c>
      <c r="F5082" s="13">
        <v>45077</v>
      </c>
      <c r="G5082" s="14">
        <v>-149896</v>
      </c>
    </row>
    <row r="5083" spans="1:7" ht="25.5" x14ac:dyDescent="0.25">
      <c r="A5083" s="1"/>
      <c r="B5083" s="10" t="s">
        <v>9178</v>
      </c>
      <c r="C5083" s="11"/>
      <c r="D5083" s="11" t="s">
        <v>9179</v>
      </c>
      <c r="E5083" s="12" t="s">
        <v>9180</v>
      </c>
      <c r="F5083" s="13">
        <v>45078</v>
      </c>
      <c r="G5083" s="14">
        <v>-4738359.7300000004</v>
      </c>
    </row>
    <row r="5084" spans="1:7" x14ac:dyDescent="0.25">
      <c r="A5084" s="1"/>
      <c r="B5084" s="15" t="s">
        <v>9052</v>
      </c>
      <c r="C5084" s="16"/>
      <c r="D5084" s="16" t="s">
        <v>9177</v>
      </c>
      <c r="E5084" s="18" t="s">
        <v>9175</v>
      </c>
      <c r="F5084" s="17">
        <v>45078</v>
      </c>
      <c r="G5084" s="14">
        <v>-129800</v>
      </c>
    </row>
    <row r="5085" spans="1:7" x14ac:dyDescent="0.25">
      <c r="A5085" s="1"/>
      <c r="B5085" s="15" t="s">
        <v>2861</v>
      </c>
      <c r="C5085" s="16"/>
      <c r="D5085" s="16" t="s">
        <v>9174</v>
      </c>
      <c r="E5085" s="12" t="s">
        <v>9175</v>
      </c>
      <c r="F5085" s="17">
        <v>45078</v>
      </c>
      <c r="G5085" s="14">
        <v>-38940</v>
      </c>
    </row>
    <row r="5086" spans="1:7" x14ac:dyDescent="0.25">
      <c r="A5086" s="1"/>
      <c r="B5086" s="10" t="s">
        <v>6454</v>
      </c>
      <c r="C5086" s="11"/>
      <c r="D5086" s="11" t="s">
        <v>9191</v>
      </c>
      <c r="E5086" s="12"/>
      <c r="F5086" s="13">
        <v>45082</v>
      </c>
      <c r="G5086" s="14">
        <v>111274</v>
      </c>
    </row>
    <row r="5087" spans="1:7" x14ac:dyDescent="0.25">
      <c r="A5087" s="1"/>
      <c r="B5087" s="10" t="s">
        <v>9194</v>
      </c>
      <c r="C5087" s="11"/>
      <c r="D5087" s="11" t="s">
        <v>9195</v>
      </c>
      <c r="E5087" s="12" t="s">
        <v>9168</v>
      </c>
      <c r="F5087" s="13">
        <v>45082</v>
      </c>
      <c r="G5087" s="14">
        <v>-546847.64</v>
      </c>
    </row>
    <row r="5088" spans="1:7" ht="25.5" x14ac:dyDescent="0.25">
      <c r="A5088" s="1"/>
      <c r="B5088" s="15" t="s">
        <v>9194</v>
      </c>
      <c r="C5088" s="16"/>
      <c r="D5088" s="16" t="s">
        <v>9196</v>
      </c>
      <c r="E5088" s="18" t="s">
        <v>9197</v>
      </c>
      <c r="F5088" s="17">
        <v>45082</v>
      </c>
      <c r="G5088" s="14">
        <v>546847.64</v>
      </c>
    </row>
    <row r="5089" spans="1:7" x14ac:dyDescent="0.25">
      <c r="A5089" s="1"/>
      <c r="B5089" s="10" t="s">
        <v>1218</v>
      </c>
      <c r="C5089" s="11" t="s">
        <v>1219</v>
      </c>
      <c r="D5089" s="11" t="s">
        <v>9192</v>
      </c>
      <c r="E5089" s="12" t="s">
        <v>9193</v>
      </c>
      <c r="F5089" s="13">
        <v>45082</v>
      </c>
      <c r="G5089" s="14">
        <v>-3009500</v>
      </c>
    </row>
    <row r="5090" spans="1:7" x14ac:dyDescent="0.25">
      <c r="A5090" s="1"/>
      <c r="B5090" s="10" t="s">
        <v>16756</v>
      </c>
      <c r="C5090" s="11"/>
      <c r="D5090" s="11" t="s">
        <v>7223</v>
      </c>
      <c r="E5090" s="12" t="s">
        <v>16758</v>
      </c>
      <c r="F5090" s="13">
        <v>45083</v>
      </c>
      <c r="G5090" s="14">
        <v>-116112</v>
      </c>
    </row>
    <row r="5091" spans="1:7" ht="25.5" x14ac:dyDescent="0.25">
      <c r="A5091" s="1"/>
      <c r="B5091" s="10" t="s">
        <v>1218</v>
      </c>
      <c r="C5091" s="11" t="s">
        <v>1219</v>
      </c>
      <c r="D5091" s="11" t="s">
        <v>9229</v>
      </c>
      <c r="E5091" s="12" t="s">
        <v>9230</v>
      </c>
      <c r="F5091" s="13">
        <v>45091</v>
      </c>
      <c r="G5091" s="14">
        <v>-229480</v>
      </c>
    </row>
    <row r="5092" spans="1:7" x14ac:dyDescent="0.25">
      <c r="A5092" s="1"/>
      <c r="B5092" s="10" t="s">
        <v>9275</v>
      </c>
      <c r="C5092" s="11"/>
      <c r="D5092" s="11" t="s">
        <v>7858</v>
      </c>
      <c r="E5092" s="12"/>
      <c r="F5092" s="13">
        <v>45098</v>
      </c>
      <c r="G5092" s="14">
        <v>391091.34</v>
      </c>
    </row>
    <row r="5093" spans="1:7" ht="25.5" x14ac:dyDescent="0.25">
      <c r="A5093" s="1"/>
      <c r="B5093" s="10" t="s">
        <v>1218</v>
      </c>
      <c r="C5093" s="11" t="s">
        <v>1219</v>
      </c>
      <c r="D5093" s="11" t="s">
        <v>9281</v>
      </c>
      <c r="E5093" s="12" t="s">
        <v>9282</v>
      </c>
      <c r="F5093" s="13">
        <v>45099</v>
      </c>
      <c r="G5093" s="14">
        <v>-1030420</v>
      </c>
    </row>
    <row r="5094" spans="1:7" x14ac:dyDescent="0.25">
      <c r="A5094" s="1"/>
      <c r="B5094" s="10" t="s">
        <v>9286</v>
      </c>
      <c r="C5094" s="11"/>
      <c r="D5094" s="11" t="s">
        <v>9287</v>
      </c>
      <c r="E5094" s="12"/>
      <c r="F5094" s="13">
        <v>45100</v>
      </c>
      <c r="G5094" s="14">
        <v>1692302.23</v>
      </c>
    </row>
    <row r="5095" spans="1:7" x14ac:dyDescent="0.25">
      <c r="A5095" s="1"/>
      <c r="B5095" s="10" t="s">
        <v>9301</v>
      </c>
      <c r="C5095" s="11" t="s">
        <v>9302</v>
      </c>
      <c r="D5095" s="16" t="s">
        <v>18487</v>
      </c>
      <c r="E5095" s="12" t="s">
        <v>18488</v>
      </c>
      <c r="F5095" s="13">
        <v>45111</v>
      </c>
      <c r="G5095" s="14">
        <v>-156692.20000000001</v>
      </c>
    </row>
    <row r="5096" spans="1:7" x14ac:dyDescent="0.25">
      <c r="A5096" s="1"/>
      <c r="B5096" s="10" t="s">
        <v>19571</v>
      </c>
      <c r="C5096" s="11"/>
      <c r="D5096" s="11" t="s">
        <v>19573</v>
      </c>
      <c r="E5096" s="12" t="s">
        <v>19574</v>
      </c>
      <c r="F5096" s="13">
        <v>45112</v>
      </c>
      <c r="G5096" s="14">
        <v>-4602001.55</v>
      </c>
    </row>
    <row r="5097" spans="1:7" x14ac:dyDescent="0.25">
      <c r="A5097" s="1"/>
      <c r="B5097" s="10" t="s">
        <v>18457</v>
      </c>
      <c r="C5097" s="11" t="s">
        <v>18456</v>
      </c>
      <c r="D5097" s="16" t="s">
        <v>18459</v>
      </c>
      <c r="E5097" s="12" t="s">
        <v>18460</v>
      </c>
      <c r="F5097" s="13">
        <v>45112</v>
      </c>
      <c r="G5097" s="14">
        <v>-190243.08</v>
      </c>
    </row>
    <row r="5098" spans="1:7" x14ac:dyDescent="0.25">
      <c r="A5098" s="1"/>
      <c r="B5098" s="10" t="s">
        <v>1218</v>
      </c>
      <c r="C5098" s="11" t="s">
        <v>1219</v>
      </c>
      <c r="D5098" s="11" t="s">
        <v>19177</v>
      </c>
      <c r="E5098" s="12" t="s">
        <v>20841</v>
      </c>
      <c r="F5098" s="13">
        <v>45112</v>
      </c>
      <c r="G5098" s="14">
        <v>-1760630</v>
      </c>
    </row>
    <row r="5099" spans="1:7" x14ac:dyDescent="0.25">
      <c r="A5099" s="1"/>
      <c r="B5099" s="10" t="s">
        <v>8756</v>
      </c>
      <c r="C5099" s="11"/>
      <c r="D5099" s="11" t="s">
        <v>19782</v>
      </c>
      <c r="E5099" s="12" t="s">
        <v>8989</v>
      </c>
      <c r="F5099" s="13">
        <v>45113</v>
      </c>
      <c r="G5099" s="14">
        <v>-5613360.8200000003</v>
      </c>
    </row>
    <row r="5100" spans="1:7" x14ac:dyDescent="0.25">
      <c r="A5100" s="1"/>
      <c r="B5100" s="10" t="s">
        <v>8880</v>
      </c>
      <c r="C5100" s="11"/>
      <c r="D5100" s="11" t="s">
        <v>19777</v>
      </c>
      <c r="E5100" s="12" t="s">
        <v>16642</v>
      </c>
      <c r="F5100" s="13">
        <v>45113</v>
      </c>
      <c r="G5100" s="14">
        <v>-5348492.66</v>
      </c>
    </row>
    <row r="5101" spans="1:7" x14ac:dyDescent="0.25">
      <c r="A5101" s="1"/>
      <c r="B5101" s="15" t="s">
        <v>9261</v>
      </c>
      <c r="C5101" s="16"/>
      <c r="D5101" s="16" t="s">
        <v>19723</v>
      </c>
      <c r="E5101" s="18" t="s">
        <v>9285</v>
      </c>
      <c r="F5101" s="17">
        <v>45113</v>
      </c>
      <c r="G5101" s="14">
        <v>-2252134.6</v>
      </c>
    </row>
    <row r="5102" spans="1:7" x14ac:dyDescent="0.25">
      <c r="A5102" s="1"/>
      <c r="B5102" s="10" t="s">
        <v>9163</v>
      </c>
      <c r="C5102" s="11" t="s">
        <v>9164</v>
      </c>
      <c r="D5102" s="11" t="s">
        <v>18429</v>
      </c>
      <c r="E5102" s="12" t="s">
        <v>18430</v>
      </c>
      <c r="F5102" s="13">
        <v>45117</v>
      </c>
      <c r="G5102" s="14">
        <v>-1398300</v>
      </c>
    </row>
    <row r="5103" spans="1:7" x14ac:dyDescent="0.25">
      <c r="A5103" s="1"/>
      <c r="B5103" s="10" t="s">
        <v>6201</v>
      </c>
      <c r="C5103" s="11" t="s">
        <v>6202</v>
      </c>
      <c r="D5103" s="11" t="s">
        <v>8679</v>
      </c>
      <c r="E5103" s="12"/>
      <c r="F5103" s="13">
        <v>45117</v>
      </c>
      <c r="G5103" s="14">
        <v>39077.81</v>
      </c>
    </row>
    <row r="5104" spans="1:7" x14ac:dyDescent="0.25">
      <c r="A5104" s="1"/>
      <c r="B5104" s="10" t="s">
        <v>6201</v>
      </c>
      <c r="C5104" s="11" t="s">
        <v>6202</v>
      </c>
      <c r="D5104" s="11" t="s">
        <v>16531</v>
      </c>
      <c r="E5104" s="12"/>
      <c r="F5104" s="13">
        <v>45117</v>
      </c>
      <c r="G5104" s="14">
        <v>59188.800000000003</v>
      </c>
    </row>
    <row r="5105" spans="1:7" x14ac:dyDescent="0.25">
      <c r="A5105" s="1"/>
      <c r="B5105" s="10" t="s">
        <v>20219</v>
      </c>
      <c r="C5105" s="11" t="s">
        <v>20218</v>
      </c>
      <c r="D5105" s="11" t="s">
        <v>20223</v>
      </c>
      <c r="E5105" s="12" t="s">
        <v>9209</v>
      </c>
      <c r="F5105" s="13">
        <v>45117</v>
      </c>
      <c r="G5105" s="14">
        <v>-247800</v>
      </c>
    </row>
    <row r="5106" spans="1:7" x14ac:dyDescent="0.25">
      <c r="A5106" s="1"/>
      <c r="B5106" s="10" t="s">
        <v>20219</v>
      </c>
      <c r="C5106" s="11" t="s">
        <v>20218</v>
      </c>
      <c r="D5106" s="11" t="s">
        <v>20221</v>
      </c>
      <c r="E5106" s="12" t="s">
        <v>9209</v>
      </c>
      <c r="F5106" s="13">
        <v>45117</v>
      </c>
      <c r="G5106" s="14">
        <v>-206500</v>
      </c>
    </row>
    <row r="5107" spans="1:7" ht="25.5" x14ac:dyDescent="0.25">
      <c r="A5107" s="1"/>
      <c r="B5107" s="10" t="s">
        <v>19531</v>
      </c>
      <c r="C5107" s="11"/>
      <c r="D5107" s="11" t="s">
        <v>19533</v>
      </c>
      <c r="E5107" s="12" t="s">
        <v>19534</v>
      </c>
      <c r="F5107" s="13">
        <v>45119</v>
      </c>
      <c r="G5107" s="14">
        <v>-2521998.6800000002</v>
      </c>
    </row>
    <row r="5108" spans="1:7" x14ac:dyDescent="0.25">
      <c r="A5108" s="1"/>
      <c r="B5108" s="10" t="s">
        <v>9246</v>
      </c>
      <c r="C5108" s="11" t="s">
        <v>9247</v>
      </c>
      <c r="D5108" s="11" t="s">
        <v>17438</v>
      </c>
      <c r="E5108" s="12" t="s">
        <v>20843</v>
      </c>
      <c r="F5108" s="13">
        <v>45119</v>
      </c>
      <c r="G5108" s="14">
        <v>-9837053.25</v>
      </c>
    </row>
    <row r="5109" spans="1:7" x14ac:dyDescent="0.25">
      <c r="A5109" s="1"/>
      <c r="B5109" s="10" t="s">
        <v>1218</v>
      </c>
      <c r="C5109" s="11" t="s">
        <v>1219</v>
      </c>
      <c r="D5109" s="11" t="s">
        <v>19180</v>
      </c>
      <c r="E5109" s="12" t="s">
        <v>20844</v>
      </c>
      <c r="F5109" s="13">
        <v>45119</v>
      </c>
      <c r="G5109" s="14">
        <v>-27643212</v>
      </c>
    </row>
    <row r="5110" spans="1:7" ht="25.5" x14ac:dyDescent="0.25">
      <c r="A5110" s="1"/>
      <c r="B5110" s="10" t="s">
        <v>1218</v>
      </c>
      <c r="C5110" s="11" t="s">
        <v>1219</v>
      </c>
      <c r="D5110" s="11" t="s">
        <v>21587</v>
      </c>
      <c r="E5110" s="12"/>
      <c r="F5110" s="13">
        <v>45120</v>
      </c>
      <c r="G5110" s="14">
        <v>-1877450</v>
      </c>
    </row>
    <row r="5111" spans="1:7" x14ac:dyDescent="0.25">
      <c r="A5111" s="1"/>
      <c r="B5111" s="10" t="s">
        <v>1218</v>
      </c>
      <c r="C5111" s="11" t="s">
        <v>1219</v>
      </c>
      <c r="D5111" s="11" t="s">
        <v>19182</v>
      </c>
      <c r="E5111" s="12" t="s">
        <v>20845</v>
      </c>
      <c r="F5111" s="13">
        <v>45121</v>
      </c>
      <c r="G5111" s="14">
        <v>-534222.5</v>
      </c>
    </row>
    <row r="5112" spans="1:7" x14ac:dyDescent="0.25">
      <c r="A5112" s="1"/>
      <c r="B5112" s="15" t="s">
        <v>1218</v>
      </c>
      <c r="C5112" s="16" t="s">
        <v>1219</v>
      </c>
      <c r="D5112" s="16" t="s">
        <v>19177</v>
      </c>
      <c r="E5112" s="18" t="s">
        <v>20841</v>
      </c>
      <c r="F5112" s="17">
        <v>45123</v>
      </c>
      <c r="G5112" s="14">
        <v>-1760630</v>
      </c>
    </row>
    <row r="5113" spans="1:7" x14ac:dyDescent="0.25">
      <c r="A5113" s="1"/>
      <c r="B5113" s="10" t="s">
        <v>18561</v>
      </c>
      <c r="C5113" s="11" t="s">
        <v>18560</v>
      </c>
      <c r="D5113" s="11" t="s">
        <v>18563</v>
      </c>
      <c r="E5113" s="12" t="s">
        <v>18564</v>
      </c>
      <c r="F5113" s="13">
        <v>45124</v>
      </c>
      <c r="G5113" s="14">
        <v>-1096044.2</v>
      </c>
    </row>
    <row r="5114" spans="1:7" x14ac:dyDescent="0.25">
      <c r="A5114" s="1"/>
      <c r="B5114" s="10" t="s">
        <v>18561</v>
      </c>
      <c r="C5114" s="11" t="s">
        <v>18560</v>
      </c>
      <c r="D5114" s="11" t="s">
        <v>18566</v>
      </c>
      <c r="E5114" s="12" t="s">
        <v>18567</v>
      </c>
      <c r="F5114" s="13">
        <v>45124</v>
      </c>
      <c r="G5114" s="14">
        <v>928851.02</v>
      </c>
    </row>
    <row r="5115" spans="1:7" x14ac:dyDescent="0.25">
      <c r="A5115" s="1"/>
      <c r="B5115" s="10" t="s">
        <v>1218</v>
      </c>
      <c r="C5115" s="11" t="s">
        <v>1219</v>
      </c>
      <c r="D5115" s="11" t="s">
        <v>19184</v>
      </c>
      <c r="E5115" s="12" t="s">
        <v>20846</v>
      </c>
      <c r="F5115" s="13">
        <v>45124</v>
      </c>
      <c r="G5115" s="14">
        <v>-1240750</v>
      </c>
    </row>
    <row r="5116" spans="1:7" ht="25.5" x14ac:dyDescent="0.25">
      <c r="A5116" s="1"/>
      <c r="B5116" s="10" t="s">
        <v>1218</v>
      </c>
      <c r="C5116" s="11" t="s">
        <v>1219</v>
      </c>
      <c r="D5116" s="11" t="s">
        <v>19186</v>
      </c>
      <c r="E5116" s="12" t="s">
        <v>20847</v>
      </c>
      <c r="F5116" s="13">
        <v>45125</v>
      </c>
      <c r="G5116" s="14">
        <v>-390700</v>
      </c>
    </row>
    <row r="5117" spans="1:7" ht="25.5" x14ac:dyDescent="0.25">
      <c r="A5117" s="1"/>
      <c r="B5117" s="10" t="s">
        <v>1218</v>
      </c>
      <c r="C5117" s="11" t="s">
        <v>1219</v>
      </c>
      <c r="D5117" s="11" t="s">
        <v>19188</v>
      </c>
      <c r="E5117" s="12" t="s">
        <v>20848</v>
      </c>
      <c r="F5117" s="13">
        <v>45125</v>
      </c>
      <c r="G5117" s="14">
        <v>-34480</v>
      </c>
    </row>
    <row r="5118" spans="1:7" x14ac:dyDescent="0.25">
      <c r="A5118" s="1"/>
      <c r="B5118" s="10" t="s">
        <v>9163</v>
      </c>
      <c r="C5118" s="11" t="s">
        <v>9164</v>
      </c>
      <c r="D5118" s="11" t="s">
        <v>18432</v>
      </c>
      <c r="E5118" s="12" t="s">
        <v>18433</v>
      </c>
      <c r="F5118" s="13">
        <v>45127</v>
      </c>
      <c r="G5118" s="14">
        <v>1398300</v>
      </c>
    </row>
    <row r="5119" spans="1:7" x14ac:dyDescent="0.25">
      <c r="A5119" s="1"/>
      <c r="B5119" s="10" t="s">
        <v>18991</v>
      </c>
      <c r="C5119" s="11"/>
      <c r="D5119" s="11" t="s">
        <v>8911</v>
      </c>
      <c r="E5119" s="12" t="s">
        <v>20849</v>
      </c>
      <c r="F5119" s="13">
        <v>45128</v>
      </c>
      <c r="G5119" s="14">
        <v>-29500</v>
      </c>
    </row>
    <row r="5120" spans="1:7" ht="25.5" x14ac:dyDescent="0.25">
      <c r="A5120" s="1"/>
      <c r="B5120" s="10" t="s">
        <v>1823</v>
      </c>
      <c r="C5120" s="11" t="s">
        <v>1824</v>
      </c>
      <c r="D5120" s="16" t="s">
        <v>17278</v>
      </c>
      <c r="E5120" s="12" t="s">
        <v>20850</v>
      </c>
      <c r="F5120" s="13">
        <v>45134</v>
      </c>
      <c r="G5120" s="14">
        <v>-97075.88</v>
      </c>
    </row>
    <row r="5121" spans="1:7" ht="25.5" x14ac:dyDescent="0.25">
      <c r="A5121" s="1"/>
      <c r="B5121" s="10" t="s">
        <v>6063</v>
      </c>
      <c r="C5121" s="11"/>
      <c r="D5121" s="11" t="s">
        <v>19751</v>
      </c>
      <c r="E5121" s="12" t="s">
        <v>19752</v>
      </c>
      <c r="F5121" s="13">
        <v>45135</v>
      </c>
      <c r="G5121" s="14">
        <v>229473.49</v>
      </c>
    </row>
    <row r="5122" spans="1:7" x14ac:dyDescent="0.25">
      <c r="A5122" s="1"/>
      <c r="B5122" s="15" t="s">
        <v>1823</v>
      </c>
      <c r="C5122" s="16" t="s">
        <v>1824</v>
      </c>
      <c r="D5122" s="16" t="s">
        <v>17280</v>
      </c>
      <c r="E5122" s="18" t="s">
        <v>20851</v>
      </c>
      <c r="F5122" s="17">
        <v>45135</v>
      </c>
      <c r="G5122" s="14">
        <v>-97217.03</v>
      </c>
    </row>
    <row r="5123" spans="1:7" x14ac:dyDescent="0.25">
      <c r="A5123" s="1"/>
      <c r="B5123" s="10" t="s">
        <v>497</v>
      </c>
      <c r="C5123" s="11"/>
      <c r="D5123" s="11"/>
      <c r="E5123" s="12"/>
      <c r="F5123" s="13">
        <v>45138</v>
      </c>
      <c r="G5123" s="14">
        <v>36000</v>
      </c>
    </row>
    <row r="5124" spans="1:7" ht="25.5" x14ac:dyDescent="0.25">
      <c r="A5124" s="1"/>
      <c r="B5124" s="15" t="s">
        <v>1218</v>
      </c>
      <c r="C5124" s="16" t="s">
        <v>1219</v>
      </c>
      <c r="D5124" s="16" t="s">
        <v>19190</v>
      </c>
      <c r="E5124" s="18" t="s">
        <v>20852</v>
      </c>
      <c r="F5124" s="17">
        <v>45139</v>
      </c>
      <c r="G5124" s="14">
        <v>-3696000</v>
      </c>
    </row>
    <row r="5125" spans="1:7" ht="25.5" x14ac:dyDescent="0.25">
      <c r="A5125" s="1"/>
      <c r="B5125" s="15" t="s">
        <v>1218</v>
      </c>
      <c r="C5125" s="16" t="s">
        <v>1219</v>
      </c>
      <c r="D5125" s="16" t="s">
        <v>19192</v>
      </c>
      <c r="E5125" s="18" t="s">
        <v>20853</v>
      </c>
      <c r="F5125" s="17">
        <v>45139</v>
      </c>
      <c r="G5125" s="14">
        <v>-421200</v>
      </c>
    </row>
    <row r="5126" spans="1:7" x14ac:dyDescent="0.25">
      <c r="A5126" s="1"/>
      <c r="B5126" s="10" t="s">
        <v>9238</v>
      </c>
      <c r="C5126" s="11"/>
      <c r="D5126" s="11" t="s">
        <v>19748</v>
      </c>
      <c r="E5126" s="12" t="s">
        <v>9239</v>
      </c>
      <c r="F5126" s="13">
        <v>45141</v>
      </c>
      <c r="G5126" s="14">
        <v>-1143809.95</v>
      </c>
    </row>
    <row r="5127" spans="1:7" x14ac:dyDescent="0.25">
      <c r="A5127" s="1"/>
      <c r="B5127" s="10" t="s">
        <v>19586</v>
      </c>
      <c r="C5127" s="11"/>
      <c r="D5127" s="11" t="s">
        <v>19588</v>
      </c>
      <c r="E5127" s="12" t="s">
        <v>19589</v>
      </c>
      <c r="F5127" s="13">
        <v>45145</v>
      </c>
      <c r="G5127" s="14">
        <v>-369960.92</v>
      </c>
    </row>
    <row r="5128" spans="1:7" x14ac:dyDescent="0.25">
      <c r="A5128" s="1"/>
      <c r="B5128" s="10" t="s">
        <v>19821</v>
      </c>
      <c r="C5128" s="11"/>
      <c r="D5128" s="11" t="s">
        <v>19823</v>
      </c>
      <c r="E5128" s="12" t="s">
        <v>19824</v>
      </c>
      <c r="F5128" s="13">
        <v>45145</v>
      </c>
      <c r="G5128" s="14">
        <v>-126115.88</v>
      </c>
    </row>
    <row r="5129" spans="1:7" x14ac:dyDescent="0.25">
      <c r="A5129" s="1"/>
      <c r="B5129" s="10" t="s">
        <v>2861</v>
      </c>
      <c r="C5129" s="11"/>
      <c r="D5129" s="11" t="s">
        <v>19468</v>
      </c>
      <c r="E5129" s="12" t="s">
        <v>19469</v>
      </c>
      <c r="F5129" s="13">
        <v>45146</v>
      </c>
      <c r="G5129" s="14">
        <v>-19470</v>
      </c>
    </row>
    <row r="5130" spans="1:7" x14ac:dyDescent="0.25">
      <c r="A5130" s="1"/>
      <c r="B5130" s="10" t="s">
        <v>2861</v>
      </c>
      <c r="C5130" s="11"/>
      <c r="D5130" s="11" t="s">
        <v>19471</v>
      </c>
      <c r="E5130" s="12" t="s">
        <v>19472</v>
      </c>
      <c r="F5130" s="13">
        <v>45146</v>
      </c>
      <c r="G5130" s="14">
        <v>-19470</v>
      </c>
    </row>
    <row r="5131" spans="1:7" x14ac:dyDescent="0.25">
      <c r="A5131" s="1"/>
      <c r="B5131" s="10" t="s">
        <v>1218</v>
      </c>
      <c r="C5131" s="11" t="s">
        <v>1219</v>
      </c>
      <c r="D5131" s="11" t="s">
        <v>19194</v>
      </c>
      <c r="E5131" s="12" t="s">
        <v>20854</v>
      </c>
      <c r="F5131" s="13">
        <v>45146</v>
      </c>
      <c r="G5131" s="14">
        <v>-1627550</v>
      </c>
    </row>
    <row r="5132" spans="1:7" ht="25.5" x14ac:dyDescent="0.25">
      <c r="A5132" s="1"/>
      <c r="B5132" s="10" t="s">
        <v>1218</v>
      </c>
      <c r="C5132" s="11" t="s">
        <v>1219</v>
      </c>
      <c r="D5132" s="11" t="s">
        <v>19196</v>
      </c>
      <c r="E5132" s="12" t="s">
        <v>20855</v>
      </c>
      <c r="F5132" s="13">
        <v>45146</v>
      </c>
      <c r="G5132" s="14">
        <v>-173720</v>
      </c>
    </row>
    <row r="5133" spans="1:7" x14ac:dyDescent="0.25">
      <c r="A5133" s="1"/>
      <c r="B5133" s="10" t="s">
        <v>9052</v>
      </c>
      <c r="C5133" s="11"/>
      <c r="D5133" s="16" t="s">
        <v>19645</v>
      </c>
      <c r="E5133" s="12" t="s">
        <v>19646</v>
      </c>
      <c r="F5133" s="13">
        <v>45147</v>
      </c>
      <c r="G5133" s="14">
        <v>-129800</v>
      </c>
    </row>
    <row r="5134" spans="1:7" x14ac:dyDescent="0.25">
      <c r="A5134" s="1"/>
      <c r="B5134" s="10" t="s">
        <v>17193</v>
      </c>
      <c r="C5134" s="11" t="s">
        <v>17192</v>
      </c>
      <c r="D5134" s="11" t="s">
        <v>17195</v>
      </c>
      <c r="E5134" s="12" t="s">
        <v>17196</v>
      </c>
      <c r="F5134" s="13">
        <v>45147</v>
      </c>
      <c r="G5134" s="14">
        <v>-176873.18</v>
      </c>
    </row>
    <row r="5135" spans="1:7" x14ac:dyDescent="0.25">
      <c r="A5135" s="1"/>
      <c r="B5135" s="10" t="s">
        <v>7666</v>
      </c>
      <c r="C5135" s="11" t="s">
        <v>7667</v>
      </c>
      <c r="D5135" s="11" t="s">
        <v>18076</v>
      </c>
      <c r="E5135" s="12" t="s">
        <v>18077</v>
      </c>
      <c r="F5135" s="13">
        <v>45147</v>
      </c>
      <c r="G5135" s="14">
        <v>-156122.98000000001</v>
      </c>
    </row>
    <row r="5136" spans="1:7" x14ac:dyDescent="0.25">
      <c r="A5136" s="1"/>
      <c r="B5136" s="10" t="s">
        <v>18921</v>
      </c>
      <c r="C5136" s="11" t="s">
        <v>18920</v>
      </c>
      <c r="D5136" s="11" t="s">
        <v>18923</v>
      </c>
      <c r="E5136" s="12" t="s">
        <v>18924</v>
      </c>
      <c r="F5136" s="13">
        <v>45148</v>
      </c>
      <c r="G5136" s="14">
        <v>-49560</v>
      </c>
    </row>
    <row r="5137" spans="1:7" x14ac:dyDescent="0.25">
      <c r="A5137" s="1"/>
      <c r="B5137" s="10" t="s">
        <v>9134</v>
      </c>
      <c r="C5137" s="11"/>
      <c r="D5137" s="11" t="s">
        <v>19578</v>
      </c>
      <c r="E5137" s="12" t="s">
        <v>19579</v>
      </c>
      <c r="F5137" s="13">
        <v>45152</v>
      </c>
      <c r="G5137" s="14">
        <v>-43660</v>
      </c>
    </row>
    <row r="5138" spans="1:7" x14ac:dyDescent="0.25">
      <c r="A5138" s="1"/>
      <c r="B5138" s="10" t="s">
        <v>19805</v>
      </c>
      <c r="C5138" s="11"/>
      <c r="D5138" s="11" t="s">
        <v>19807</v>
      </c>
      <c r="E5138" s="12" t="s">
        <v>19808</v>
      </c>
      <c r="F5138" s="13">
        <v>45152</v>
      </c>
      <c r="G5138" s="14">
        <v>-31860</v>
      </c>
    </row>
    <row r="5139" spans="1:7" x14ac:dyDescent="0.25">
      <c r="A5139" s="1"/>
      <c r="B5139" s="10" t="s">
        <v>19805</v>
      </c>
      <c r="C5139" s="11"/>
      <c r="D5139" s="11" t="s">
        <v>19810</v>
      </c>
      <c r="E5139" s="12" t="s">
        <v>19811</v>
      </c>
      <c r="F5139" s="13">
        <v>45152</v>
      </c>
      <c r="G5139" s="14">
        <v>31860</v>
      </c>
    </row>
    <row r="5140" spans="1:7" ht="25.5" x14ac:dyDescent="0.25">
      <c r="A5140" s="1"/>
      <c r="B5140" s="15" t="s">
        <v>1218</v>
      </c>
      <c r="C5140" s="16" t="s">
        <v>1219</v>
      </c>
      <c r="D5140" s="16" t="s">
        <v>19198</v>
      </c>
      <c r="E5140" s="18" t="s">
        <v>20856</v>
      </c>
      <c r="F5140" s="17">
        <v>45152</v>
      </c>
      <c r="G5140" s="14">
        <v>-6378406</v>
      </c>
    </row>
    <row r="5141" spans="1:7" x14ac:dyDescent="0.25">
      <c r="A5141" s="1"/>
      <c r="B5141" s="10" t="s">
        <v>18897</v>
      </c>
      <c r="C5141" s="11" t="s">
        <v>18896</v>
      </c>
      <c r="D5141" s="11" t="s">
        <v>19287</v>
      </c>
      <c r="E5141" s="12" t="s">
        <v>19288</v>
      </c>
      <c r="F5141" s="13">
        <v>45152</v>
      </c>
      <c r="G5141" s="14">
        <v>-1040000</v>
      </c>
    </row>
    <row r="5142" spans="1:7" x14ac:dyDescent="0.25">
      <c r="A5142" s="1"/>
      <c r="B5142" s="10" t="s">
        <v>16590</v>
      </c>
      <c r="C5142" s="11"/>
      <c r="D5142" s="11" t="s">
        <v>19461</v>
      </c>
      <c r="E5142" s="12" t="s">
        <v>19462</v>
      </c>
      <c r="F5142" s="13">
        <v>45153</v>
      </c>
      <c r="G5142" s="14">
        <v>-94400</v>
      </c>
    </row>
    <row r="5143" spans="1:7" x14ac:dyDescent="0.25">
      <c r="A5143" s="1"/>
      <c r="B5143" s="10" t="s">
        <v>16590</v>
      </c>
      <c r="C5143" s="11"/>
      <c r="D5143" s="11" t="s">
        <v>19464</v>
      </c>
      <c r="E5143" s="12" t="s">
        <v>19465</v>
      </c>
      <c r="F5143" s="13">
        <v>45153</v>
      </c>
      <c r="G5143" s="14">
        <v>-94400</v>
      </c>
    </row>
    <row r="5144" spans="1:7" x14ac:dyDescent="0.25">
      <c r="A5144" s="1"/>
      <c r="B5144" s="15" t="s">
        <v>9032</v>
      </c>
      <c r="C5144" s="16"/>
      <c r="D5144" s="16" t="s">
        <v>19904</v>
      </c>
      <c r="E5144" s="18" t="s">
        <v>19876</v>
      </c>
      <c r="F5144" s="17">
        <v>45155</v>
      </c>
      <c r="G5144" s="14">
        <v>-70800</v>
      </c>
    </row>
    <row r="5145" spans="1:7" x14ac:dyDescent="0.25">
      <c r="A5145" s="1"/>
      <c r="B5145" s="15" t="s">
        <v>9307</v>
      </c>
      <c r="C5145" s="16"/>
      <c r="D5145" s="16" t="s">
        <v>19875</v>
      </c>
      <c r="E5145" s="18" t="s">
        <v>19876</v>
      </c>
      <c r="F5145" s="17">
        <v>45155</v>
      </c>
      <c r="G5145" s="14">
        <v>-29500</v>
      </c>
    </row>
    <row r="5146" spans="1:7" ht="25.5" x14ac:dyDescent="0.25">
      <c r="A5146" s="1"/>
      <c r="B5146" s="10" t="s">
        <v>9096</v>
      </c>
      <c r="C5146" s="11" t="s">
        <v>9097</v>
      </c>
      <c r="D5146" s="11" t="s">
        <v>9114</v>
      </c>
      <c r="E5146" s="12" t="s">
        <v>20857</v>
      </c>
      <c r="F5146" s="13">
        <v>45159</v>
      </c>
      <c r="G5146" s="14">
        <v>-43343.76</v>
      </c>
    </row>
    <row r="5147" spans="1:7" ht="25.5" x14ac:dyDescent="0.25">
      <c r="A5147" s="1"/>
      <c r="B5147" s="10" t="s">
        <v>18940</v>
      </c>
      <c r="C5147" s="11"/>
      <c r="D5147" s="11" t="s">
        <v>18942</v>
      </c>
      <c r="E5147" s="12" t="s">
        <v>20858</v>
      </c>
      <c r="F5147" s="13">
        <v>45160</v>
      </c>
      <c r="G5147" s="14">
        <v>-15744.96</v>
      </c>
    </row>
    <row r="5148" spans="1:7" ht="25.5" x14ac:dyDescent="0.25">
      <c r="A5148" s="1"/>
      <c r="B5148" s="15" t="s">
        <v>18968</v>
      </c>
      <c r="C5148" s="16"/>
      <c r="D5148" s="16" t="s">
        <v>18942</v>
      </c>
      <c r="E5148" s="18" t="s">
        <v>20858</v>
      </c>
      <c r="F5148" s="17">
        <v>45160</v>
      </c>
      <c r="G5148" s="14">
        <v>-15744.96</v>
      </c>
    </row>
    <row r="5149" spans="1:7" ht="25.5" x14ac:dyDescent="0.25">
      <c r="A5149" s="1"/>
      <c r="B5149" s="10" t="s">
        <v>19000</v>
      </c>
      <c r="C5149" s="11"/>
      <c r="D5149" s="11" t="s">
        <v>18942</v>
      </c>
      <c r="E5149" s="12" t="s">
        <v>20858</v>
      </c>
      <c r="F5149" s="13">
        <v>45160</v>
      </c>
      <c r="G5149" s="14">
        <v>-15744.96</v>
      </c>
    </row>
    <row r="5150" spans="1:7" x14ac:dyDescent="0.25">
      <c r="A5150" s="1"/>
      <c r="B5150" s="10" t="s">
        <v>19814</v>
      </c>
      <c r="C5150" s="11"/>
      <c r="D5150" s="16" t="s">
        <v>21210</v>
      </c>
      <c r="E5150" s="12" t="s">
        <v>19486</v>
      </c>
      <c r="F5150" s="13">
        <v>45162</v>
      </c>
      <c r="G5150" s="14">
        <v>-972000</v>
      </c>
    </row>
    <row r="5151" spans="1:7" ht="25.5" x14ac:dyDescent="0.25">
      <c r="A5151" s="1"/>
      <c r="B5151" s="10" t="s">
        <v>1218</v>
      </c>
      <c r="C5151" s="11" t="s">
        <v>1219</v>
      </c>
      <c r="D5151" s="11" t="s">
        <v>19200</v>
      </c>
      <c r="E5151" s="12" t="s">
        <v>20859</v>
      </c>
      <c r="F5151" s="13">
        <v>45162</v>
      </c>
      <c r="G5151" s="14">
        <v>-229097</v>
      </c>
    </row>
    <row r="5152" spans="1:7" x14ac:dyDescent="0.25">
      <c r="A5152" s="1"/>
      <c r="B5152" s="10" t="s">
        <v>1218</v>
      </c>
      <c r="C5152" s="11" t="s">
        <v>1219</v>
      </c>
      <c r="D5152" s="16" t="s">
        <v>19202</v>
      </c>
      <c r="E5152" s="12" t="s">
        <v>20860</v>
      </c>
      <c r="F5152" s="13">
        <v>45162</v>
      </c>
      <c r="G5152" s="14">
        <v>-88000</v>
      </c>
    </row>
    <row r="5153" spans="1:7" ht="25.5" x14ac:dyDescent="0.25">
      <c r="A5153" s="1"/>
      <c r="B5153" s="10" t="s">
        <v>1218</v>
      </c>
      <c r="C5153" s="11" t="s">
        <v>1219</v>
      </c>
      <c r="D5153" s="16" t="s">
        <v>19204</v>
      </c>
      <c r="E5153" s="12" t="s">
        <v>20861</v>
      </c>
      <c r="F5153" s="13">
        <v>45162</v>
      </c>
      <c r="G5153" s="14">
        <v>-64010</v>
      </c>
    </row>
    <row r="5154" spans="1:7" x14ac:dyDescent="0.25">
      <c r="A5154" s="1"/>
      <c r="B5154" s="15" t="s">
        <v>9306</v>
      </c>
      <c r="C5154" s="16"/>
      <c r="D5154" s="16" t="s">
        <v>19413</v>
      </c>
      <c r="E5154" s="12" t="s">
        <v>19414</v>
      </c>
      <c r="F5154" s="17">
        <v>45163</v>
      </c>
      <c r="G5154" s="14">
        <v>-9440</v>
      </c>
    </row>
    <row r="5155" spans="1:7" ht="25.5" x14ac:dyDescent="0.25">
      <c r="A5155" s="1"/>
      <c r="B5155" s="10" t="s">
        <v>6975</v>
      </c>
      <c r="C5155" s="11"/>
      <c r="D5155" s="16" t="s">
        <v>19475</v>
      </c>
      <c r="E5155" s="12" t="s">
        <v>8854</v>
      </c>
      <c r="F5155" s="13">
        <v>45166</v>
      </c>
      <c r="G5155" s="14">
        <v>-465569.84</v>
      </c>
    </row>
    <row r="5156" spans="1:7" ht="25.5" x14ac:dyDescent="0.25">
      <c r="A5156" s="1"/>
      <c r="B5156" s="15" t="s">
        <v>1218</v>
      </c>
      <c r="C5156" s="16" t="s">
        <v>1219</v>
      </c>
      <c r="D5156" s="16" t="s">
        <v>19207</v>
      </c>
      <c r="E5156" s="12" t="s">
        <v>20863</v>
      </c>
      <c r="F5156" s="17">
        <v>45167</v>
      </c>
      <c r="G5156" s="14">
        <v>-148800</v>
      </c>
    </row>
    <row r="5157" spans="1:7" ht="25.5" x14ac:dyDescent="0.25">
      <c r="A5157" s="1"/>
      <c r="B5157" s="10" t="s">
        <v>1218</v>
      </c>
      <c r="C5157" s="11" t="s">
        <v>1219</v>
      </c>
      <c r="D5157" s="16" t="s">
        <v>9283</v>
      </c>
      <c r="E5157" s="12" t="s">
        <v>20862</v>
      </c>
      <c r="F5157" s="13">
        <v>45167</v>
      </c>
      <c r="G5157" s="14">
        <v>-64000</v>
      </c>
    </row>
    <row r="5158" spans="1:7" x14ac:dyDescent="0.25">
      <c r="A5158" s="1"/>
      <c r="B5158" s="10" t="s">
        <v>7384</v>
      </c>
      <c r="C5158" s="11" t="s">
        <v>7385</v>
      </c>
      <c r="D5158" s="16" t="s">
        <v>19956</v>
      </c>
      <c r="E5158" s="12" t="s">
        <v>19607</v>
      </c>
      <c r="F5158" s="13">
        <v>45169</v>
      </c>
      <c r="G5158" s="14">
        <v>-4733721</v>
      </c>
    </row>
    <row r="5159" spans="1:7" x14ac:dyDescent="0.25">
      <c r="A5159" s="1"/>
      <c r="B5159" s="10" t="s">
        <v>9171</v>
      </c>
      <c r="C5159" s="11" t="s">
        <v>9172</v>
      </c>
      <c r="D5159" s="16" t="s">
        <v>18515</v>
      </c>
      <c r="E5159" s="12" t="s">
        <v>18516</v>
      </c>
      <c r="F5159" s="13">
        <v>45175</v>
      </c>
      <c r="G5159" s="14">
        <v>-178170.56</v>
      </c>
    </row>
    <row r="5160" spans="1:7" ht="25.5" x14ac:dyDescent="0.25">
      <c r="A5160" s="1"/>
      <c r="B5160" s="10" t="s">
        <v>1218</v>
      </c>
      <c r="C5160" s="11" t="s">
        <v>1219</v>
      </c>
      <c r="D5160" s="16" t="s">
        <v>20431</v>
      </c>
      <c r="E5160" s="12" t="s">
        <v>20866</v>
      </c>
      <c r="F5160" s="13">
        <v>45175</v>
      </c>
      <c r="G5160" s="14">
        <v>-421300.88</v>
      </c>
    </row>
    <row r="5161" spans="1:7" x14ac:dyDescent="0.25">
      <c r="A5161" s="1"/>
      <c r="B5161" s="15" t="s">
        <v>8756</v>
      </c>
      <c r="C5161" s="16"/>
      <c r="D5161" s="16" t="s">
        <v>16886</v>
      </c>
      <c r="E5161" s="18"/>
      <c r="F5161" s="17">
        <v>45176</v>
      </c>
      <c r="G5161" s="14">
        <v>425394.98</v>
      </c>
    </row>
    <row r="5162" spans="1:7" ht="25.5" x14ac:dyDescent="0.25">
      <c r="A5162" s="1"/>
      <c r="B5162" s="10" t="s">
        <v>1218</v>
      </c>
      <c r="C5162" s="11" t="s">
        <v>1219</v>
      </c>
      <c r="D5162" s="16" t="s">
        <v>20433</v>
      </c>
      <c r="E5162" s="12" t="s">
        <v>20867</v>
      </c>
      <c r="F5162" s="13">
        <v>45177</v>
      </c>
      <c r="G5162" s="14">
        <v>-3195060</v>
      </c>
    </row>
    <row r="5163" spans="1:7" x14ac:dyDescent="0.25">
      <c r="A5163" s="1"/>
      <c r="B5163" s="10" t="s">
        <v>22041</v>
      </c>
      <c r="C5163" s="11"/>
      <c r="D5163" s="16" t="s">
        <v>21230</v>
      </c>
      <c r="E5163" s="12" t="s">
        <v>9077</v>
      </c>
      <c r="F5163" s="13">
        <v>45182</v>
      </c>
      <c r="G5163" s="14">
        <v>-3536848</v>
      </c>
    </row>
    <row r="5164" spans="1:7" x14ac:dyDescent="0.25">
      <c r="A5164" s="1"/>
      <c r="B5164" s="10" t="s">
        <v>7666</v>
      </c>
      <c r="C5164" s="11" t="s">
        <v>7667</v>
      </c>
      <c r="D5164" s="16" t="s">
        <v>18082</v>
      </c>
      <c r="E5164" s="12" t="s">
        <v>18083</v>
      </c>
      <c r="F5164" s="13">
        <v>45183</v>
      </c>
      <c r="G5164" s="14">
        <v>-4838554.25</v>
      </c>
    </row>
    <row r="5165" spans="1:7" x14ac:dyDescent="0.25">
      <c r="A5165" s="1"/>
      <c r="B5165" s="10" t="s">
        <v>7666</v>
      </c>
      <c r="C5165" s="11" t="s">
        <v>7667</v>
      </c>
      <c r="D5165" s="16" t="s">
        <v>18079</v>
      </c>
      <c r="E5165" s="12" t="s">
        <v>18080</v>
      </c>
      <c r="F5165" s="13">
        <v>45183</v>
      </c>
      <c r="G5165" s="14">
        <v>-43912.76</v>
      </c>
    </row>
    <row r="5166" spans="1:7" x14ac:dyDescent="0.25">
      <c r="A5166" s="1"/>
      <c r="B5166" s="10" t="s">
        <v>17987</v>
      </c>
      <c r="C5166" s="11" t="s">
        <v>17986</v>
      </c>
      <c r="D5166" s="16" t="s">
        <v>17989</v>
      </c>
      <c r="E5166" s="12" t="s">
        <v>17990</v>
      </c>
      <c r="F5166" s="13">
        <v>45187</v>
      </c>
      <c r="G5166" s="14">
        <v>-72640.800000000003</v>
      </c>
    </row>
    <row r="5167" spans="1:7" x14ac:dyDescent="0.25">
      <c r="A5167" s="1"/>
      <c r="B5167" s="10" t="s">
        <v>18858</v>
      </c>
      <c r="C5167" s="11" t="s">
        <v>18857</v>
      </c>
      <c r="D5167" s="16" t="s">
        <v>18860</v>
      </c>
      <c r="E5167" s="12" t="s">
        <v>20868</v>
      </c>
      <c r="F5167" s="13">
        <v>45188</v>
      </c>
      <c r="G5167" s="14">
        <v>-14000</v>
      </c>
    </row>
    <row r="5168" spans="1:7" x14ac:dyDescent="0.25">
      <c r="A5168" s="1"/>
      <c r="B5168" s="10" t="s">
        <v>9134</v>
      </c>
      <c r="C5168" s="11"/>
      <c r="D5168" s="16" t="s">
        <v>16708</v>
      </c>
      <c r="E5168" s="12" t="s">
        <v>16709</v>
      </c>
      <c r="F5168" s="13">
        <v>45190</v>
      </c>
      <c r="G5168" s="14">
        <v>-43660</v>
      </c>
    </row>
    <row r="5169" spans="1:7" x14ac:dyDescent="0.25">
      <c r="A5169" s="1"/>
      <c r="B5169" s="15" t="s">
        <v>8735</v>
      </c>
      <c r="C5169" s="16" t="s">
        <v>8736</v>
      </c>
      <c r="D5169" s="16" t="s">
        <v>18642</v>
      </c>
      <c r="E5169" s="18" t="s">
        <v>18643</v>
      </c>
      <c r="F5169" s="17">
        <v>45190</v>
      </c>
      <c r="G5169" s="14">
        <v>-4186219.34</v>
      </c>
    </row>
    <row r="5170" spans="1:7" x14ac:dyDescent="0.25">
      <c r="A5170" s="1"/>
      <c r="B5170" s="15" t="s">
        <v>9032</v>
      </c>
      <c r="C5170" s="16"/>
      <c r="D5170" s="16" t="s">
        <v>16989</v>
      </c>
      <c r="E5170" s="18" t="s">
        <v>16990</v>
      </c>
      <c r="F5170" s="17">
        <v>45191</v>
      </c>
      <c r="G5170" s="14">
        <v>-141600</v>
      </c>
    </row>
    <row r="5171" spans="1:7" x14ac:dyDescent="0.25">
      <c r="A5171" s="1"/>
      <c r="B5171" s="10" t="s">
        <v>9306</v>
      </c>
      <c r="C5171" s="11"/>
      <c r="D5171" s="16" t="s">
        <v>16533</v>
      </c>
      <c r="E5171" s="12" t="s">
        <v>16534</v>
      </c>
      <c r="F5171" s="13">
        <v>45191</v>
      </c>
      <c r="G5171" s="14">
        <v>-18880</v>
      </c>
    </row>
    <row r="5172" spans="1:7" x14ac:dyDescent="0.25">
      <c r="A5172" s="1"/>
      <c r="B5172" s="10" t="s">
        <v>18136</v>
      </c>
      <c r="C5172" s="11" t="s">
        <v>18135</v>
      </c>
      <c r="D5172" s="16" t="s">
        <v>18138</v>
      </c>
      <c r="E5172" s="12" t="s">
        <v>18139</v>
      </c>
      <c r="F5172" s="13">
        <v>45193</v>
      </c>
      <c r="G5172" s="14">
        <v>-18834570</v>
      </c>
    </row>
    <row r="5173" spans="1:7" x14ac:dyDescent="0.25">
      <c r="A5173" s="1"/>
      <c r="B5173" s="10" t="s">
        <v>16590</v>
      </c>
      <c r="C5173" s="11"/>
      <c r="D5173" s="16" t="s">
        <v>16592</v>
      </c>
      <c r="E5173" s="12" t="s">
        <v>16593</v>
      </c>
      <c r="F5173" s="13">
        <v>45197</v>
      </c>
      <c r="G5173" s="14">
        <v>-188800</v>
      </c>
    </row>
    <row r="5174" spans="1:7" x14ac:dyDescent="0.25">
      <c r="A5174" s="1"/>
      <c r="B5174" s="10" t="s">
        <v>9052</v>
      </c>
      <c r="C5174" s="11"/>
      <c r="D5174" s="16" t="s">
        <v>16776</v>
      </c>
      <c r="E5174" s="12" t="s">
        <v>16777</v>
      </c>
      <c r="F5174" s="13">
        <v>45197</v>
      </c>
      <c r="G5174" s="14">
        <v>-129800</v>
      </c>
    </row>
    <row r="5175" spans="1:7" x14ac:dyDescent="0.25">
      <c r="A5175" s="1"/>
      <c r="B5175" s="10" t="s">
        <v>2861</v>
      </c>
      <c r="C5175" s="11"/>
      <c r="D5175" s="16" t="s">
        <v>16597</v>
      </c>
      <c r="E5175" s="12" t="s">
        <v>16598</v>
      </c>
      <c r="F5175" s="13">
        <v>45197</v>
      </c>
      <c r="G5175" s="14">
        <v>-38940</v>
      </c>
    </row>
    <row r="5176" spans="1:7" ht="25.5" x14ac:dyDescent="0.25">
      <c r="A5176" s="1"/>
      <c r="B5176" s="10" t="s">
        <v>1218</v>
      </c>
      <c r="C5176" s="11" t="s">
        <v>1219</v>
      </c>
      <c r="D5176" s="16" t="s">
        <v>20435</v>
      </c>
      <c r="E5176" s="12" t="s">
        <v>20869</v>
      </c>
      <c r="F5176" s="13">
        <v>45198</v>
      </c>
      <c r="G5176" s="14">
        <v>-2760</v>
      </c>
    </row>
    <row r="5177" spans="1:7" x14ac:dyDescent="0.25">
      <c r="A5177" s="1"/>
      <c r="B5177" s="10" t="s">
        <v>9171</v>
      </c>
      <c r="C5177" s="11" t="s">
        <v>9172</v>
      </c>
      <c r="D5177" s="16" t="s">
        <v>9297</v>
      </c>
      <c r="E5177" s="12" t="s">
        <v>18518</v>
      </c>
      <c r="F5177" s="13">
        <v>45201</v>
      </c>
      <c r="G5177" s="14">
        <v>-91332</v>
      </c>
    </row>
    <row r="5178" spans="1:7" x14ac:dyDescent="0.25">
      <c r="A5178" s="1"/>
      <c r="B5178" s="10" t="s">
        <v>7666</v>
      </c>
      <c r="C5178" s="11" t="s">
        <v>7667</v>
      </c>
      <c r="D5178" s="11" t="s">
        <v>9228</v>
      </c>
      <c r="E5178" s="12"/>
      <c r="F5178" s="13">
        <v>45201</v>
      </c>
      <c r="G5178" s="14">
        <v>137839.1</v>
      </c>
    </row>
    <row r="5179" spans="1:7" ht="25.5" x14ac:dyDescent="0.25">
      <c r="A5179" s="1"/>
      <c r="B5179" s="10" t="s">
        <v>1218</v>
      </c>
      <c r="C5179" s="11" t="s">
        <v>1219</v>
      </c>
      <c r="D5179" s="11" t="s">
        <v>20437</v>
      </c>
      <c r="E5179" s="12" t="s">
        <v>20870</v>
      </c>
      <c r="F5179" s="13">
        <v>45201</v>
      </c>
      <c r="G5179" s="14">
        <v>-56000</v>
      </c>
    </row>
    <row r="5180" spans="1:7" ht="25.5" x14ac:dyDescent="0.25">
      <c r="A5180" s="1"/>
      <c r="B5180" s="15" t="s">
        <v>9243</v>
      </c>
      <c r="C5180" s="16" t="s">
        <v>9244</v>
      </c>
      <c r="D5180" s="16" t="s">
        <v>7548</v>
      </c>
      <c r="E5180" s="18" t="s">
        <v>20871</v>
      </c>
      <c r="F5180" s="17">
        <v>45202</v>
      </c>
      <c r="G5180" s="14">
        <v>-41300</v>
      </c>
    </row>
    <row r="5181" spans="1:7" x14ac:dyDescent="0.25">
      <c r="A5181" s="1"/>
      <c r="B5181" s="10" t="s">
        <v>16844</v>
      </c>
      <c r="C5181" s="11"/>
      <c r="D5181" s="11" t="s">
        <v>16849</v>
      </c>
      <c r="E5181" s="12" t="s">
        <v>16850</v>
      </c>
      <c r="F5181" s="13">
        <v>45203</v>
      </c>
      <c r="G5181" s="14">
        <v>-141600</v>
      </c>
    </row>
    <row r="5182" spans="1:7" ht="25.5" x14ac:dyDescent="0.25">
      <c r="A5182" s="1"/>
      <c r="B5182" s="10" t="s">
        <v>16844</v>
      </c>
      <c r="C5182" s="11"/>
      <c r="D5182" s="11" t="s">
        <v>16846</v>
      </c>
      <c r="E5182" s="12" t="s">
        <v>16847</v>
      </c>
      <c r="F5182" s="13">
        <v>45203</v>
      </c>
      <c r="G5182" s="14">
        <v>-80000</v>
      </c>
    </row>
    <row r="5183" spans="1:7" ht="25.5" x14ac:dyDescent="0.25">
      <c r="A5183" s="1"/>
      <c r="B5183" s="10" t="s">
        <v>1128</v>
      </c>
      <c r="C5183" s="11" t="s">
        <v>1129</v>
      </c>
      <c r="D5183" s="11" t="s">
        <v>17047</v>
      </c>
      <c r="E5183" s="12" t="s">
        <v>20872</v>
      </c>
      <c r="F5183" s="13">
        <v>45205</v>
      </c>
      <c r="G5183" s="14">
        <v>-72630.600000000006</v>
      </c>
    </row>
    <row r="5184" spans="1:7" x14ac:dyDescent="0.25">
      <c r="A5184" s="1"/>
      <c r="B5184" s="10" t="s">
        <v>9232</v>
      </c>
      <c r="C5184" s="11" t="s">
        <v>9233</v>
      </c>
      <c r="D5184" s="11" t="s">
        <v>17209</v>
      </c>
      <c r="E5184" s="12" t="s">
        <v>17210</v>
      </c>
      <c r="F5184" s="13">
        <v>45212</v>
      </c>
      <c r="G5184" s="14">
        <v>11445462</v>
      </c>
    </row>
    <row r="5185" spans="1:7" ht="25.5" x14ac:dyDescent="0.25">
      <c r="A5185" s="1"/>
      <c r="B5185" s="10" t="s">
        <v>7657</v>
      </c>
      <c r="C5185" s="11" t="s">
        <v>7658</v>
      </c>
      <c r="D5185" s="11" t="s">
        <v>8720</v>
      </c>
      <c r="E5185" s="12" t="s">
        <v>18801</v>
      </c>
      <c r="F5185" s="13">
        <v>45216</v>
      </c>
      <c r="G5185" s="14">
        <v>-124528.36</v>
      </c>
    </row>
    <row r="5186" spans="1:7" x14ac:dyDescent="0.25">
      <c r="A5186" s="1"/>
      <c r="B5186" s="10" t="s">
        <v>18557</v>
      </c>
      <c r="C5186" s="11" t="s">
        <v>18556</v>
      </c>
      <c r="D5186" s="11" t="s">
        <v>9242</v>
      </c>
      <c r="E5186" s="12" t="s">
        <v>18559</v>
      </c>
      <c r="F5186" s="13">
        <v>45216</v>
      </c>
      <c r="G5186" s="14">
        <v>-38708.129999999997</v>
      </c>
    </row>
    <row r="5187" spans="1:7" x14ac:dyDescent="0.25">
      <c r="A5187" s="1"/>
      <c r="B5187" s="10" t="s">
        <v>1823</v>
      </c>
      <c r="C5187" s="11" t="s">
        <v>1824</v>
      </c>
      <c r="D5187" s="11" t="s">
        <v>17286</v>
      </c>
      <c r="E5187" s="12" t="s">
        <v>20873</v>
      </c>
      <c r="F5187" s="13">
        <v>45216</v>
      </c>
      <c r="G5187" s="14">
        <v>100314.85</v>
      </c>
    </row>
    <row r="5188" spans="1:7" x14ac:dyDescent="0.25">
      <c r="A5188" s="1"/>
      <c r="B5188" s="10" t="s">
        <v>18136</v>
      </c>
      <c r="C5188" s="11" t="s">
        <v>18135</v>
      </c>
      <c r="D5188" s="11" t="s">
        <v>18141</v>
      </c>
      <c r="E5188" s="12" t="s">
        <v>18142</v>
      </c>
      <c r="F5188" s="13">
        <v>45216</v>
      </c>
      <c r="G5188" s="14">
        <v>18834570</v>
      </c>
    </row>
    <row r="5189" spans="1:7" ht="25.5" x14ac:dyDescent="0.25">
      <c r="A5189" s="1"/>
      <c r="B5189" s="10" t="s">
        <v>1218</v>
      </c>
      <c r="C5189" s="11" t="s">
        <v>1219</v>
      </c>
      <c r="D5189" s="11" t="s">
        <v>20439</v>
      </c>
      <c r="E5189" s="12" t="s">
        <v>20874</v>
      </c>
      <c r="F5189" s="13">
        <v>45216</v>
      </c>
      <c r="G5189" s="14">
        <v>-4760</v>
      </c>
    </row>
    <row r="5190" spans="1:7" ht="25.5" x14ac:dyDescent="0.25">
      <c r="A5190" s="1"/>
      <c r="B5190" s="10" t="s">
        <v>16580</v>
      </c>
      <c r="C5190" s="11"/>
      <c r="D5190" s="11" t="s">
        <v>16582</v>
      </c>
      <c r="E5190" s="12" t="s">
        <v>9222</v>
      </c>
      <c r="F5190" s="13">
        <v>45217</v>
      </c>
      <c r="G5190" s="14">
        <v>-1107868.83</v>
      </c>
    </row>
    <row r="5191" spans="1:7" x14ac:dyDescent="0.25">
      <c r="A5191" s="1"/>
      <c r="B5191" s="10" t="s">
        <v>16486</v>
      </c>
      <c r="C5191" s="11"/>
      <c r="D5191" s="11" t="s">
        <v>16488</v>
      </c>
      <c r="E5191" s="12" t="s">
        <v>16489</v>
      </c>
      <c r="F5191" s="13">
        <v>45218</v>
      </c>
      <c r="G5191" s="14">
        <v>-7336417.6900000004</v>
      </c>
    </row>
    <row r="5192" spans="1:7" x14ac:dyDescent="0.25">
      <c r="A5192" s="1"/>
      <c r="B5192" s="10" t="s">
        <v>17708</v>
      </c>
      <c r="C5192" s="11" t="s">
        <v>17707</v>
      </c>
      <c r="D5192" s="11" t="s">
        <v>17710</v>
      </c>
      <c r="E5192" s="12" t="s">
        <v>17711</v>
      </c>
      <c r="F5192" s="13">
        <v>45218</v>
      </c>
      <c r="G5192" s="14">
        <v>-9126866</v>
      </c>
    </row>
    <row r="5193" spans="1:7" x14ac:dyDescent="0.25">
      <c r="A5193" s="1"/>
      <c r="B5193" s="10" t="s">
        <v>18747</v>
      </c>
      <c r="C5193" s="11" t="s">
        <v>18746</v>
      </c>
      <c r="D5193" s="11" t="s">
        <v>8411</v>
      </c>
      <c r="E5193" s="12" t="s">
        <v>18749</v>
      </c>
      <c r="F5193" s="13">
        <v>45219</v>
      </c>
      <c r="G5193" s="14">
        <v>-356699.84</v>
      </c>
    </row>
    <row r="5194" spans="1:7" x14ac:dyDescent="0.25">
      <c r="A5194" s="1"/>
      <c r="B5194" s="10" t="s">
        <v>1823</v>
      </c>
      <c r="C5194" s="11" t="s">
        <v>1824</v>
      </c>
      <c r="D5194" s="11" t="s">
        <v>17288</v>
      </c>
      <c r="E5194" s="12" t="s">
        <v>20875</v>
      </c>
      <c r="F5194" s="13">
        <v>45219</v>
      </c>
      <c r="G5194" s="14">
        <v>-100314.84</v>
      </c>
    </row>
    <row r="5195" spans="1:7" x14ac:dyDescent="0.25">
      <c r="A5195" s="1"/>
      <c r="B5195" s="10" t="s">
        <v>20405</v>
      </c>
      <c r="C5195" s="11"/>
      <c r="D5195" s="11" t="s">
        <v>20407</v>
      </c>
      <c r="E5195" s="12" t="s">
        <v>20878</v>
      </c>
      <c r="F5195" s="13">
        <v>45222</v>
      </c>
      <c r="G5195" s="14">
        <v>-107221.4</v>
      </c>
    </row>
    <row r="5196" spans="1:7" ht="25.5" x14ac:dyDescent="0.25">
      <c r="A5196" s="1"/>
      <c r="B5196" s="10" t="s">
        <v>22722</v>
      </c>
      <c r="C5196" s="11" t="s">
        <v>21687</v>
      </c>
      <c r="D5196" s="11" t="s">
        <v>21689</v>
      </c>
      <c r="E5196" s="12"/>
      <c r="F5196" s="13">
        <v>45222</v>
      </c>
      <c r="G5196" s="14">
        <v>-27437</v>
      </c>
    </row>
    <row r="5197" spans="1:7" x14ac:dyDescent="0.25">
      <c r="A5197" s="1"/>
      <c r="B5197" s="10" t="s">
        <v>18290</v>
      </c>
      <c r="C5197" s="11" t="s">
        <v>18289</v>
      </c>
      <c r="D5197" s="11" t="s">
        <v>18292</v>
      </c>
      <c r="E5197" s="12"/>
      <c r="F5197" s="13">
        <v>45222</v>
      </c>
      <c r="G5197" s="14">
        <v>139744.04999999999</v>
      </c>
    </row>
    <row r="5198" spans="1:7" ht="25.5" x14ac:dyDescent="0.25">
      <c r="A5198" s="1"/>
      <c r="B5198" s="10" t="s">
        <v>1218</v>
      </c>
      <c r="C5198" s="11" t="s">
        <v>1219</v>
      </c>
      <c r="D5198" s="11" t="s">
        <v>20441</v>
      </c>
      <c r="E5198" s="12" t="s">
        <v>20876</v>
      </c>
      <c r="F5198" s="13">
        <v>45222</v>
      </c>
      <c r="G5198" s="14">
        <v>-3840</v>
      </c>
    </row>
    <row r="5199" spans="1:7" x14ac:dyDescent="0.25">
      <c r="A5199" s="1"/>
      <c r="B5199" s="10" t="s">
        <v>1218</v>
      </c>
      <c r="C5199" s="11" t="s">
        <v>1219</v>
      </c>
      <c r="D5199" s="11" t="s">
        <v>20467</v>
      </c>
      <c r="E5199" s="12" t="s">
        <v>20877</v>
      </c>
      <c r="F5199" s="13">
        <v>45222</v>
      </c>
      <c r="G5199" s="14">
        <v>-2600</v>
      </c>
    </row>
    <row r="5200" spans="1:7" x14ac:dyDescent="0.25">
      <c r="A5200" s="1"/>
      <c r="B5200" s="10" t="s">
        <v>9134</v>
      </c>
      <c r="C5200" s="11"/>
      <c r="D5200" s="11" t="s">
        <v>16711</v>
      </c>
      <c r="E5200" s="12" t="s">
        <v>16712</v>
      </c>
      <c r="F5200" s="13">
        <v>45223</v>
      </c>
      <c r="G5200" s="14">
        <v>-87320</v>
      </c>
    </row>
    <row r="5201" spans="1:7" x14ac:dyDescent="0.25">
      <c r="A5201" s="1"/>
      <c r="B5201" s="10" t="s">
        <v>8900</v>
      </c>
      <c r="C5201" s="11" t="s">
        <v>8901</v>
      </c>
      <c r="D5201" s="11" t="s">
        <v>8728</v>
      </c>
      <c r="E5201" s="12" t="s">
        <v>21532</v>
      </c>
      <c r="F5201" s="13">
        <v>45223</v>
      </c>
      <c r="G5201" s="14">
        <v>-699740</v>
      </c>
    </row>
    <row r="5202" spans="1:7" x14ac:dyDescent="0.25">
      <c r="A5202" s="1"/>
      <c r="B5202" s="10" t="s">
        <v>8900</v>
      </c>
      <c r="C5202" s="11" t="s">
        <v>8901</v>
      </c>
      <c r="D5202" s="11" t="s">
        <v>7966</v>
      </c>
      <c r="E5202" s="12" t="s">
        <v>21532</v>
      </c>
      <c r="F5202" s="13">
        <v>45223</v>
      </c>
      <c r="G5202" s="14">
        <v>-303212.79999999999</v>
      </c>
    </row>
    <row r="5203" spans="1:7" x14ac:dyDescent="0.25">
      <c r="A5203" s="1"/>
      <c r="B5203" s="10" t="s">
        <v>8900</v>
      </c>
      <c r="C5203" s="11" t="s">
        <v>8901</v>
      </c>
      <c r="D5203" s="11" t="s">
        <v>7872</v>
      </c>
      <c r="E5203" s="12" t="s">
        <v>21532</v>
      </c>
      <c r="F5203" s="13">
        <v>45223</v>
      </c>
      <c r="G5203" s="14">
        <v>-181248</v>
      </c>
    </row>
    <row r="5204" spans="1:7" x14ac:dyDescent="0.25">
      <c r="A5204" s="1"/>
      <c r="B5204" s="10" t="s">
        <v>8900</v>
      </c>
      <c r="C5204" s="11" t="s">
        <v>8901</v>
      </c>
      <c r="D5204" s="16" t="s">
        <v>7773</v>
      </c>
      <c r="E5204" s="12" t="s">
        <v>21532</v>
      </c>
      <c r="F5204" s="13">
        <v>45223</v>
      </c>
      <c r="G5204" s="14">
        <v>-24166.400000000001</v>
      </c>
    </row>
    <row r="5205" spans="1:7" ht="25.5" x14ac:dyDescent="0.25">
      <c r="A5205" s="1"/>
      <c r="B5205" s="10" t="s">
        <v>1218</v>
      </c>
      <c r="C5205" s="11" t="s">
        <v>1219</v>
      </c>
      <c r="D5205" s="11" t="s">
        <v>20479</v>
      </c>
      <c r="E5205" s="12" t="s">
        <v>20892</v>
      </c>
      <c r="F5205" s="13">
        <v>45224</v>
      </c>
      <c r="G5205" s="14">
        <v>-924000</v>
      </c>
    </row>
    <row r="5206" spans="1:7" ht="25.5" x14ac:dyDescent="0.25">
      <c r="A5206" s="1"/>
      <c r="B5206" s="10" t="s">
        <v>1218</v>
      </c>
      <c r="C5206" s="11" t="s">
        <v>1219</v>
      </c>
      <c r="D5206" s="11" t="s">
        <v>20481</v>
      </c>
      <c r="E5206" s="12" t="s">
        <v>20893</v>
      </c>
      <c r="F5206" s="13">
        <v>45224</v>
      </c>
      <c r="G5206" s="14">
        <v>-924000</v>
      </c>
    </row>
    <row r="5207" spans="1:7" ht="25.5" x14ac:dyDescent="0.25">
      <c r="A5207" s="1"/>
      <c r="B5207" s="10" t="s">
        <v>1218</v>
      </c>
      <c r="C5207" s="11" t="s">
        <v>1219</v>
      </c>
      <c r="D5207" s="16" t="s">
        <v>20451</v>
      </c>
      <c r="E5207" s="12" t="s">
        <v>20881</v>
      </c>
      <c r="F5207" s="13">
        <v>45224</v>
      </c>
      <c r="G5207" s="14">
        <v>-489500</v>
      </c>
    </row>
    <row r="5208" spans="1:7" ht="25.5" x14ac:dyDescent="0.25">
      <c r="A5208" s="1"/>
      <c r="B5208" s="10" t="s">
        <v>1218</v>
      </c>
      <c r="C5208" s="11" t="s">
        <v>1219</v>
      </c>
      <c r="D5208" s="11" t="s">
        <v>20477</v>
      </c>
      <c r="E5208" s="12" t="s">
        <v>20891</v>
      </c>
      <c r="F5208" s="13">
        <v>45224</v>
      </c>
      <c r="G5208" s="14">
        <v>-464200</v>
      </c>
    </row>
    <row r="5209" spans="1:7" x14ac:dyDescent="0.25">
      <c r="A5209" s="1"/>
      <c r="B5209" s="10" t="s">
        <v>1218</v>
      </c>
      <c r="C5209" s="11" t="s">
        <v>1219</v>
      </c>
      <c r="D5209" s="11" t="s">
        <v>20473</v>
      </c>
      <c r="E5209" s="12" t="s">
        <v>20889</v>
      </c>
      <c r="F5209" s="13">
        <v>45224</v>
      </c>
      <c r="G5209" s="14">
        <v>-432300</v>
      </c>
    </row>
    <row r="5210" spans="1:7" ht="25.5" x14ac:dyDescent="0.25">
      <c r="A5210" s="1"/>
      <c r="B5210" s="10" t="s">
        <v>1218</v>
      </c>
      <c r="C5210" s="11" t="s">
        <v>1219</v>
      </c>
      <c r="D5210" s="11" t="s">
        <v>20457</v>
      </c>
      <c r="E5210" s="12" t="s">
        <v>20884</v>
      </c>
      <c r="F5210" s="13">
        <v>45224</v>
      </c>
      <c r="G5210" s="14">
        <v>-403700</v>
      </c>
    </row>
    <row r="5211" spans="1:7" ht="25.5" x14ac:dyDescent="0.25">
      <c r="A5211" s="1"/>
      <c r="B5211" s="10" t="s">
        <v>1218</v>
      </c>
      <c r="C5211" s="11" t="s">
        <v>1219</v>
      </c>
      <c r="D5211" s="11" t="s">
        <v>20483</v>
      </c>
      <c r="E5211" s="12" t="s">
        <v>20894</v>
      </c>
      <c r="F5211" s="13">
        <v>45224</v>
      </c>
      <c r="G5211" s="14">
        <v>-341000</v>
      </c>
    </row>
    <row r="5212" spans="1:7" ht="25.5" x14ac:dyDescent="0.25">
      <c r="A5212" s="1"/>
      <c r="B5212" s="10" t="s">
        <v>1218</v>
      </c>
      <c r="C5212" s="11" t="s">
        <v>1219</v>
      </c>
      <c r="D5212" s="11" t="s">
        <v>20485</v>
      </c>
      <c r="E5212" s="12" t="s">
        <v>20895</v>
      </c>
      <c r="F5212" s="13">
        <v>45224</v>
      </c>
      <c r="G5212" s="14">
        <v>-279400</v>
      </c>
    </row>
    <row r="5213" spans="1:7" x14ac:dyDescent="0.25">
      <c r="A5213" s="1"/>
      <c r="B5213" s="10" t="s">
        <v>1218</v>
      </c>
      <c r="C5213" s="11" t="s">
        <v>1219</v>
      </c>
      <c r="D5213" s="11" t="s">
        <v>20489</v>
      </c>
      <c r="E5213" s="12" t="s">
        <v>20897</v>
      </c>
      <c r="F5213" s="13">
        <v>45224</v>
      </c>
      <c r="G5213" s="14">
        <v>-250800</v>
      </c>
    </row>
    <row r="5214" spans="1:7" x14ac:dyDescent="0.25">
      <c r="A5214" s="1"/>
      <c r="B5214" s="10" t="s">
        <v>1218</v>
      </c>
      <c r="C5214" s="11" t="s">
        <v>1219</v>
      </c>
      <c r="D5214" s="11" t="s">
        <v>20447</v>
      </c>
      <c r="E5214" s="12" t="s">
        <v>20879</v>
      </c>
      <c r="F5214" s="13">
        <v>45224</v>
      </c>
      <c r="G5214" s="14">
        <v>-234300</v>
      </c>
    </row>
    <row r="5215" spans="1:7" ht="25.5" x14ac:dyDescent="0.25">
      <c r="A5215" s="1"/>
      <c r="B5215" s="10" t="s">
        <v>1218</v>
      </c>
      <c r="C5215" s="11" t="s">
        <v>1219</v>
      </c>
      <c r="D5215" s="11" t="s">
        <v>20449</v>
      </c>
      <c r="E5215" s="12" t="s">
        <v>20880</v>
      </c>
      <c r="F5215" s="13">
        <v>45224</v>
      </c>
      <c r="G5215" s="14">
        <v>-220000</v>
      </c>
    </row>
    <row r="5216" spans="1:7" ht="25.5" x14ac:dyDescent="0.25">
      <c r="A5216" s="1"/>
      <c r="B5216" s="10" t="s">
        <v>1218</v>
      </c>
      <c r="C5216" s="11" t="s">
        <v>1219</v>
      </c>
      <c r="D5216" s="11" t="s">
        <v>20455</v>
      </c>
      <c r="E5216" s="12" t="s">
        <v>20883</v>
      </c>
      <c r="F5216" s="13">
        <v>45224</v>
      </c>
      <c r="G5216" s="14">
        <v>-148800</v>
      </c>
    </row>
    <row r="5217" spans="1:7" ht="25.5" x14ac:dyDescent="0.25">
      <c r="A5217" s="1"/>
      <c r="B5217" s="10" t="s">
        <v>1218</v>
      </c>
      <c r="C5217" s="11" t="s">
        <v>1219</v>
      </c>
      <c r="D5217" s="11" t="s">
        <v>20475</v>
      </c>
      <c r="E5217" s="12" t="s">
        <v>20890</v>
      </c>
      <c r="F5217" s="13">
        <v>45224</v>
      </c>
      <c r="G5217" s="14">
        <v>-136400</v>
      </c>
    </row>
    <row r="5218" spans="1:7" ht="25.5" x14ac:dyDescent="0.25">
      <c r="A5218" s="1"/>
      <c r="B5218" s="10" t="s">
        <v>1218</v>
      </c>
      <c r="C5218" s="11" t="s">
        <v>1219</v>
      </c>
      <c r="D5218" s="11" t="s">
        <v>20469</v>
      </c>
      <c r="E5218" s="12" t="s">
        <v>20887</v>
      </c>
      <c r="F5218" s="13">
        <v>45224</v>
      </c>
      <c r="G5218" s="14">
        <v>-130900</v>
      </c>
    </row>
    <row r="5219" spans="1:7" ht="25.5" x14ac:dyDescent="0.25">
      <c r="A5219" s="1"/>
      <c r="B5219" s="10" t="s">
        <v>1218</v>
      </c>
      <c r="C5219" s="11" t="s">
        <v>1219</v>
      </c>
      <c r="D5219" s="11" t="s">
        <v>20487</v>
      </c>
      <c r="E5219" s="12" t="s">
        <v>20896</v>
      </c>
      <c r="F5219" s="13">
        <v>45224</v>
      </c>
      <c r="G5219" s="14">
        <v>-115500</v>
      </c>
    </row>
    <row r="5220" spans="1:7" x14ac:dyDescent="0.25">
      <c r="A5220" s="1"/>
      <c r="B5220" s="10" t="s">
        <v>1218</v>
      </c>
      <c r="C5220" s="11" t="s">
        <v>1219</v>
      </c>
      <c r="D5220" s="11" t="s">
        <v>20461</v>
      </c>
      <c r="E5220" s="12" t="s">
        <v>20886</v>
      </c>
      <c r="F5220" s="13">
        <v>45224</v>
      </c>
      <c r="G5220" s="14">
        <v>-102300</v>
      </c>
    </row>
    <row r="5221" spans="1:7" x14ac:dyDescent="0.25">
      <c r="A5221" s="1"/>
      <c r="B5221" s="10" t="s">
        <v>1218</v>
      </c>
      <c r="C5221" s="11" t="s">
        <v>1219</v>
      </c>
      <c r="D5221" s="11" t="s">
        <v>20445</v>
      </c>
      <c r="E5221" s="12" t="s">
        <v>20879</v>
      </c>
      <c r="F5221" s="13">
        <v>45224</v>
      </c>
      <c r="G5221" s="14">
        <v>-99000</v>
      </c>
    </row>
    <row r="5222" spans="1:7" ht="25.5" x14ac:dyDescent="0.25">
      <c r="A5222" s="1"/>
      <c r="B5222" s="10" t="s">
        <v>1218</v>
      </c>
      <c r="C5222" s="11" t="s">
        <v>1219</v>
      </c>
      <c r="D5222" s="16" t="s">
        <v>20465</v>
      </c>
      <c r="E5222" s="12" t="s">
        <v>20880</v>
      </c>
      <c r="F5222" s="13">
        <v>45224</v>
      </c>
      <c r="G5222" s="14">
        <v>-99000</v>
      </c>
    </row>
    <row r="5223" spans="1:7" x14ac:dyDescent="0.25">
      <c r="A5223" s="1"/>
      <c r="B5223" s="15" t="s">
        <v>1218</v>
      </c>
      <c r="C5223" s="16" t="s">
        <v>1219</v>
      </c>
      <c r="D5223" s="16" t="s">
        <v>20443</v>
      </c>
      <c r="E5223" s="12" t="s">
        <v>20879</v>
      </c>
      <c r="F5223" s="17">
        <v>45224</v>
      </c>
      <c r="G5223" s="14">
        <v>-90200</v>
      </c>
    </row>
    <row r="5224" spans="1:7" x14ac:dyDescent="0.25">
      <c r="A5224" s="1"/>
      <c r="B5224" s="10" t="s">
        <v>1218</v>
      </c>
      <c r="C5224" s="11" t="s">
        <v>1219</v>
      </c>
      <c r="D5224" s="11" t="s">
        <v>20463</v>
      </c>
      <c r="E5224" s="12" t="s">
        <v>20886</v>
      </c>
      <c r="F5224" s="13">
        <v>45224</v>
      </c>
      <c r="G5224" s="14">
        <v>-90200</v>
      </c>
    </row>
    <row r="5225" spans="1:7" ht="25.5" x14ac:dyDescent="0.25">
      <c r="A5225" s="1"/>
      <c r="B5225" s="15" t="s">
        <v>1218</v>
      </c>
      <c r="C5225" s="16" t="s">
        <v>1219</v>
      </c>
      <c r="D5225" s="16" t="s">
        <v>20453</v>
      </c>
      <c r="E5225" s="12" t="s">
        <v>20882</v>
      </c>
      <c r="F5225" s="17">
        <v>45224</v>
      </c>
      <c r="G5225" s="14">
        <v>-83600</v>
      </c>
    </row>
    <row r="5226" spans="1:7" x14ac:dyDescent="0.25">
      <c r="A5226" s="1"/>
      <c r="B5226" s="15" t="s">
        <v>1218</v>
      </c>
      <c r="C5226" s="16" t="s">
        <v>1219</v>
      </c>
      <c r="D5226" s="16" t="s">
        <v>20491</v>
      </c>
      <c r="E5226" s="12" t="s">
        <v>20889</v>
      </c>
      <c r="F5226" s="17">
        <v>45224</v>
      </c>
      <c r="G5226" s="14">
        <v>-51700</v>
      </c>
    </row>
    <row r="5227" spans="1:7" ht="25.5" x14ac:dyDescent="0.25">
      <c r="A5227" s="1"/>
      <c r="B5227" s="10" t="s">
        <v>1218</v>
      </c>
      <c r="C5227" s="11" t="s">
        <v>1219</v>
      </c>
      <c r="D5227" s="11" t="s">
        <v>20471</v>
      </c>
      <c r="E5227" s="12" t="s">
        <v>20888</v>
      </c>
      <c r="F5227" s="13">
        <v>45224</v>
      </c>
      <c r="G5227" s="14">
        <v>-30800</v>
      </c>
    </row>
    <row r="5228" spans="1:7" ht="25.5" x14ac:dyDescent="0.25">
      <c r="A5228" s="1"/>
      <c r="B5228" s="15" t="s">
        <v>1218</v>
      </c>
      <c r="C5228" s="16" t="s">
        <v>1219</v>
      </c>
      <c r="D5228" s="16" t="s">
        <v>20459</v>
      </c>
      <c r="E5228" s="12" t="s">
        <v>20885</v>
      </c>
      <c r="F5228" s="17">
        <v>45224</v>
      </c>
      <c r="G5228" s="14">
        <v>-17600</v>
      </c>
    </row>
    <row r="5229" spans="1:7" ht="25.5" x14ac:dyDescent="0.25">
      <c r="A5229" s="1"/>
      <c r="B5229" s="10" t="s">
        <v>1128</v>
      </c>
      <c r="C5229" s="11" t="s">
        <v>1129</v>
      </c>
      <c r="D5229" s="11" t="s">
        <v>17049</v>
      </c>
      <c r="E5229" s="12" t="s">
        <v>20898</v>
      </c>
      <c r="F5229" s="13">
        <v>45225</v>
      </c>
      <c r="G5229" s="14">
        <v>-184767.87</v>
      </c>
    </row>
    <row r="5230" spans="1:7" ht="25.5" x14ac:dyDescent="0.25">
      <c r="A5230" s="1"/>
      <c r="B5230" s="10" t="s">
        <v>1128</v>
      </c>
      <c r="C5230" s="11" t="s">
        <v>1129</v>
      </c>
      <c r="D5230" s="11" t="s">
        <v>17051</v>
      </c>
      <c r="E5230" s="12" t="s">
        <v>20898</v>
      </c>
      <c r="F5230" s="13">
        <v>45226</v>
      </c>
      <c r="G5230" s="14">
        <v>-65032.3</v>
      </c>
    </row>
    <row r="5231" spans="1:7" ht="25.5" x14ac:dyDescent="0.25">
      <c r="A5231" s="1"/>
      <c r="B5231" s="10" t="s">
        <v>1128</v>
      </c>
      <c r="C5231" s="11" t="s">
        <v>1129</v>
      </c>
      <c r="D5231" s="11" t="s">
        <v>17051</v>
      </c>
      <c r="E5231" s="12" t="s">
        <v>20899</v>
      </c>
      <c r="F5231" s="13">
        <v>45226</v>
      </c>
      <c r="G5231" s="14">
        <v>-63972.79</v>
      </c>
    </row>
    <row r="5232" spans="1:7" x14ac:dyDescent="0.25">
      <c r="A5232" s="1"/>
      <c r="B5232" s="15" t="s">
        <v>18710</v>
      </c>
      <c r="C5232" s="16" t="s">
        <v>18709</v>
      </c>
      <c r="D5232" s="16" t="s">
        <v>7147</v>
      </c>
      <c r="E5232" s="12" t="s">
        <v>18712</v>
      </c>
      <c r="F5232" s="17">
        <v>45229</v>
      </c>
      <c r="G5232" s="14">
        <v>-205025</v>
      </c>
    </row>
    <row r="5233" spans="1:7" ht="25.5" x14ac:dyDescent="0.25">
      <c r="A5233" s="1"/>
      <c r="B5233" s="15" t="s">
        <v>3060</v>
      </c>
      <c r="C5233" s="16" t="s">
        <v>3061</v>
      </c>
      <c r="D5233" s="16" t="s">
        <v>6488</v>
      </c>
      <c r="E5233" s="12" t="s">
        <v>20900</v>
      </c>
      <c r="F5233" s="17">
        <v>45229</v>
      </c>
      <c r="G5233" s="14">
        <v>-199000</v>
      </c>
    </row>
    <row r="5234" spans="1:7" x14ac:dyDescent="0.25">
      <c r="A5234" s="1"/>
      <c r="B5234" s="15" t="s">
        <v>2337</v>
      </c>
      <c r="C5234" s="16" t="s">
        <v>2338</v>
      </c>
      <c r="D5234" s="16" t="s">
        <v>17157</v>
      </c>
      <c r="E5234" s="12" t="s">
        <v>17158</v>
      </c>
      <c r="F5234" s="17">
        <v>45229</v>
      </c>
      <c r="G5234" s="14">
        <v>-70800</v>
      </c>
    </row>
    <row r="5235" spans="1:7" x14ac:dyDescent="0.25">
      <c r="A5235" s="1"/>
      <c r="B5235" s="15" t="s">
        <v>2337</v>
      </c>
      <c r="C5235" s="16" t="s">
        <v>2338</v>
      </c>
      <c r="D5235" s="16" t="s">
        <v>17160</v>
      </c>
      <c r="E5235" s="18" t="s">
        <v>17161</v>
      </c>
      <c r="F5235" s="17">
        <v>45229</v>
      </c>
      <c r="G5235" s="14">
        <v>-70800</v>
      </c>
    </row>
    <row r="5236" spans="1:7" x14ac:dyDescent="0.25">
      <c r="A5236" s="1"/>
      <c r="B5236" s="15" t="s">
        <v>1993</v>
      </c>
      <c r="C5236" s="16" t="s">
        <v>1994</v>
      </c>
      <c r="D5236" s="16" t="s">
        <v>17127</v>
      </c>
      <c r="E5236" s="18"/>
      <c r="F5236" s="17">
        <v>45229</v>
      </c>
      <c r="G5236" s="14">
        <v>3137472</v>
      </c>
    </row>
    <row r="5237" spans="1:7" x14ac:dyDescent="0.25">
      <c r="A5237" s="1"/>
      <c r="B5237" s="10" t="s">
        <v>9237</v>
      </c>
      <c r="C5237" s="11"/>
      <c r="D5237" s="11" t="s">
        <v>16497</v>
      </c>
      <c r="E5237" s="12" t="s">
        <v>16498</v>
      </c>
      <c r="F5237" s="13">
        <v>45230</v>
      </c>
      <c r="G5237" s="14">
        <v>-283200</v>
      </c>
    </row>
    <row r="5238" spans="1:7" x14ac:dyDescent="0.25">
      <c r="A5238" s="1"/>
      <c r="B5238" s="10" t="s">
        <v>16652</v>
      </c>
      <c r="C5238" s="11"/>
      <c r="D5238" s="11" t="s">
        <v>7132</v>
      </c>
      <c r="E5238" s="12" t="s">
        <v>20901</v>
      </c>
      <c r="F5238" s="13">
        <v>45230</v>
      </c>
      <c r="G5238" s="14">
        <v>-118000</v>
      </c>
    </row>
    <row r="5239" spans="1:7" x14ac:dyDescent="0.25">
      <c r="A5239" s="1"/>
      <c r="B5239" s="10" t="s">
        <v>22683</v>
      </c>
      <c r="C5239" s="11" t="s">
        <v>21551</v>
      </c>
      <c r="D5239" s="11" t="s">
        <v>7811</v>
      </c>
      <c r="E5239" s="12" t="s">
        <v>21553</v>
      </c>
      <c r="F5239" s="13">
        <v>45230</v>
      </c>
      <c r="G5239" s="14">
        <v>-1032000.02</v>
      </c>
    </row>
    <row r="5240" spans="1:7" x14ac:dyDescent="0.25">
      <c r="A5240" s="1"/>
      <c r="B5240" s="10" t="s">
        <v>21915</v>
      </c>
      <c r="C5240" s="11"/>
      <c r="D5240" s="11" t="s">
        <v>9091</v>
      </c>
      <c r="E5240" s="12" t="s">
        <v>9276</v>
      </c>
      <c r="F5240" s="13">
        <v>45231</v>
      </c>
      <c r="G5240" s="14">
        <v>-1122006.02</v>
      </c>
    </row>
    <row r="5241" spans="1:7" ht="25.5" x14ac:dyDescent="0.25">
      <c r="A5241" s="1"/>
      <c r="B5241" s="10" t="s">
        <v>1218</v>
      </c>
      <c r="C5241" s="11" t="s">
        <v>1219</v>
      </c>
      <c r="D5241" s="11" t="s">
        <v>20493</v>
      </c>
      <c r="E5241" s="12" t="s">
        <v>20902</v>
      </c>
      <c r="F5241" s="13">
        <v>45231</v>
      </c>
      <c r="G5241" s="14">
        <v>-323470</v>
      </c>
    </row>
    <row r="5242" spans="1:7" x14ac:dyDescent="0.25">
      <c r="A5242" s="1"/>
      <c r="B5242" s="10" t="s">
        <v>723</v>
      </c>
      <c r="C5242" s="11" t="s">
        <v>724</v>
      </c>
      <c r="D5242" s="11" t="s">
        <v>17099</v>
      </c>
      <c r="E5242" s="12" t="s">
        <v>17100</v>
      </c>
      <c r="F5242" s="13">
        <v>45232</v>
      </c>
      <c r="G5242" s="14">
        <v>-262400000.28999999</v>
      </c>
    </row>
    <row r="5243" spans="1:7" ht="25.5" x14ac:dyDescent="0.25">
      <c r="A5243" s="1"/>
      <c r="B5243" s="10" t="s">
        <v>7657</v>
      </c>
      <c r="C5243" s="11" t="s">
        <v>7658</v>
      </c>
      <c r="D5243" s="11" t="s">
        <v>18803</v>
      </c>
      <c r="E5243" s="12" t="s">
        <v>18169</v>
      </c>
      <c r="F5243" s="13">
        <v>45232</v>
      </c>
      <c r="G5243" s="14">
        <v>124528.36</v>
      </c>
    </row>
    <row r="5244" spans="1:7" x14ac:dyDescent="0.25">
      <c r="A5244" s="1"/>
      <c r="B5244" s="10" t="s">
        <v>5916</v>
      </c>
      <c r="C5244" s="11" t="s">
        <v>5917</v>
      </c>
      <c r="D5244" s="11" t="s">
        <v>17799</v>
      </c>
      <c r="E5244" s="12" t="s">
        <v>17800</v>
      </c>
      <c r="F5244" s="13">
        <v>45233</v>
      </c>
      <c r="G5244" s="14">
        <v>-6955993.7999999998</v>
      </c>
    </row>
    <row r="5245" spans="1:7" x14ac:dyDescent="0.25">
      <c r="A5245" s="1"/>
      <c r="B5245" s="10" t="s">
        <v>6880</v>
      </c>
      <c r="C5245" s="11" t="s">
        <v>6881</v>
      </c>
      <c r="D5245" s="11" t="s">
        <v>7926</v>
      </c>
      <c r="E5245" s="12" t="s">
        <v>17746</v>
      </c>
      <c r="F5245" s="13">
        <v>45233</v>
      </c>
      <c r="G5245" s="14">
        <v>-4580099.2</v>
      </c>
    </row>
    <row r="5246" spans="1:7" x14ac:dyDescent="0.25">
      <c r="A5246" s="1"/>
      <c r="B5246" s="10" t="s">
        <v>5916</v>
      </c>
      <c r="C5246" s="11" t="s">
        <v>5917</v>
      </c>
      <c r="D5246" s="11" t="s">
        <v>17802</v>
      </c>
      <c r="E5246" s="12"/>
      <c r="F5246" s="13">
        <v>45238</v>
      </c>
      <c r="G5246" s="14">
        <v>1056961.1299999999</v>
      </c>
    </row>
    <row r="5247" spans="1:7" x14ac:dyDescent="0.25">
      <c r="A5247" s="1"/>
      <c r="B5247" s="10" t="s">
        <v>9096</v>
      </c>
      <c r="C5247" s="11" t="s">
        <v>9097</v>
      </c>
      <c r="D5247" s="11" t="s">
        <v>17587</v>
      </c>
      <c r="E5247" s="12" t="s">
        <v>20904</v>
      </c>
      <c r="F5247" s="13">
        <v>45240</v>
      </c>
      <c r="G5247" s="14">
        <v>-1258659.1399999999</v>
      </c>
    </row>
    <row r="5248" spans="1:7" x14ac:dyDescent="0.25">
      <c r="A5248" s="1"/>
      <c r="B5248" s="10" t="s">
        <v>9096</v>
      </c>
      <c r="C5248" s="11" t="s">
        <v>9097</v>
      </c>
      <c r="D5248" s="16" t="s">
        <v>17591</v>
      </c>
      <c r="E5248" s="12" t="s">
        <v>20904</v>
      </c>
      <c r="F5248" s="13">
        <v>45240</v>
      </c>
      <c r="G5248" s="14">
        <v>-909444.04</v>
      </c>
    </row>
    <row r="5249" spans="1:7" x14ac:dyDescent="0.25">
      <c r="A5249" s="1"/>
      <c r="B5249" s="10" t="s">
        <v>9096</v>
      </c>
      <c r="C5249" s="11" t="s">
        <v>9097</v>
      </c>
      <c r="D5249" s="11" t="s">
        <v>17589</v>
      </c>
      <c r="E5249" s="12" t="s">
        <v>20904</v>
      </c>
      <c r="F5249" s="13">
        <v>45240</v>
      </c>
      <c r="G5249" s="14">
        <v>-855003.17</v>
      </c>
    </row>
    <row r="5250" spans="1:7" x14ac:dyDescent="0.25">
      <c r="A5250" s="1"/>
      <c r="B5250" s="10" t="s">
        <v>9096</v>
      </c>
      <c r="C5250" s="11" t="s">
        <v>9097</v>
      </c>
      <c r="D5250" s="11" t="s">
        <v>17583</v>
      </c>
      <c r="E5250" s="12" t="s">
        <v>20904</v>
      </c>
      <c r="F5250" s="13">
        <v>45240</v>
      </c>
      <c r="G5250" s="14">
        <v>-844887.81</v>
      </c>
    </row>
    <row r="5251" spans="1:7" x14ac:dyDescent="0.25">
      <c r="A5251" s="1"/>
      <c r="B5251" s="15" t="s">
        <v>9096</v>
      </c>
      <c r="C5251" s="16" t="s">
        <v>9097</v>
      </c>
      <c r="D5251" s="16" t="s">
        <v>17581</v>
      </c>
      <c r="E5251" s="12" t="s">
        <v>20904</v>
      </c>
      <c r="F5251" s="17">
        <v>45240</v>
      </c>
      <c r="G5251" s="14">
        <v>-732831.68</v>
      </c>
    </row>
    <row r="5252" spans="1:7" ht="25.5" x14ac:dyDescent="0.25">
      <c r="A5252" s="1"/>
      <c r="B5252" s="15" t="s">
        <v>18026</v>
      </c>
      <c r="C5252" s="16" t="s">
        <v>18025</v>
      </c>
      <c r="D5252" s="16" t="s">
        <v>18030</v>
      </c>
      <c r="E5252" s="12" t="s">
        <v>18031</v>
      </c>
      <c r="F5252" s="17">
        <v>45243</v>
      </c>
      <c r="G5252" s="14">
        <v>-211364.78</v>
      </c>
    </row>
    <row r="5253" spans="1:7" x14ac:dyDescent="0.25">
      <c r="A5253" s="1"/>
      <c r="B5253" s="10" t="s">
        <v>18317</v>
      </c>
      <c r="C5253" s="11" t="s">
        <v>18316</v>
      </c>
      <c r="D5253" s="11" t="s">
        <v>18319</v>
      </c>
      <c r="E5253" s="12" t="s">
        <v>18320</v>
      </c>
      <c r="F5253" s="13">
        <v>45243</v>
      </c>
      <c r="G5253" s="14">
        <v>-204907</v>
      </c>
    </row>
    <row r="5254" spans="1:7" ht="25.5" x14ac:dyDescent="0.25">
      <c r="A5254" s="1"/>
      <c r="B5254" s="15" t="s">
        <v>1621</v>
      </c>
      <c r="C5254" s="16" t="s">
        <v>1622</v>
      </c>
      <c r="D5254" s="16" t="s">
        <v>17260</v>
      </c>
      <c r="E5254" s="12" t="s">
        <v>17242</v>
      </c>
      <c r="F5254" s="17">
        <v>45243</v>
      </c>
      <c r="G5254" s="14">
        <v>-105110.03</v>
      </c>
    </row>
    <row r="5255" spans="1:7" ht="25.5" x14ac:dyDescent="0.25">
      <c r="A5255" s="1"/>
      <c r="B5255" s="10" t="s">
        <v>1621</v>
      </c>
      <c r="C5255" s="11" t="s">
        <v>1622</v>
      </c>
      <c r="D5255" s="11" t="s">
        <v>17252</v>
      </c>
      <c r="E5255" s="12" t="s">
        <v>17242</v>
      </c>
      <c r="F5255" s="13">
        <v>45243</v>
      </c>
      <c r="G5255" s="14">
        <v>-104429.52</v>
      </c>
    </row>
    <row r="5256" spans="1:7" x14ac:dyDescent="0.25">
      <c r="A5256" s="1"/>
      <c r="B5256" s="15" t="s">
        <v>1621</v>
      </c>
      <c r="C5256" s="16" t="s">
        <v>1622</v>
      </c>
      <c r="D5256" s="16" t="s">
        <v>17254</v>
      </c>
      <c r="E5256" s="18" t="s">
        <v>17242</v>
      </c>
      <c r="F5256" s="17">
        <v>45243</v>
      </c>
      <c r="G5256" s="14">
        <v>-104429.52</v>
      </c>
    </row>
    <row r="5257" spans="1:7" x14ac:dyDescent="0.25">
      <c r="A5257" s="1"/>
      <c r="B5257" s="15" t="s">
        <v>1621</v>
      </c>
      <c r="C5257" s="16" t="s">
        <v>1622</v>
      </c>
      <c r="D5257" s="16" t="s">
        <v>17258</v>
      </c>
      <c r="E5257" s="18" t="s">
        <v>17242</v>
      </c>
      <c r="F5257" s="17">
        <v>45243</v>
      </c>
      <c r="G5257" s="14">
        <v>-104429.52</v>
      </c>
    </row>
    <row r="5258" spans="1:7" ht="25.5" x14ac:dyDescent="0.25">
      <c r="A5258" s="1"/>
      <c r="B5258" s="10" t="s">
        <v>18875</v>
      </c>
      <c r="C5258" s="11" t="s">
        <v>18874</v>
      </c>
      <c r="D5258" s="16" t="s">
        <v>18877</v>
      </c>
      <c r="E5258" s="12" t="s">
        <v>20905</v>
      </c>
      <c r="F5258" s="13">
        <v>45243</v>
      </c>
      <c r="G5258" s="14">
        <v>-80000</v>
      </c>
    </row>
    <row r="5259" spans="1:7" x14ac:dyDescent="0.25">
      <c r="A5259" s="1"/>
      <c r="B5259" s="15" t="s">
        <v>1621</v>
      </c>
      <c r="C5259" s="16" t="s">
        <v>1622</v>
      </c>
      <c r="D5259" s="16" t="s">
        <v>17256</v>
      </c>
      <c r="E5259" s="18" t="s">
        <v>17242</v>
      </c>
      <c r="F5259" s="17">
        <v>45243</v>
      </c>
      <c r="G5259" s="14">
        <v>-66170.03</v>
      </c>
    </row>
    <row r="5260" spans="1:7" ht="25.5" x14ac:dyDescent="0.25">
      <c r="A5260" s="1"/>
      <c r="B5260" s="15" t="s">
        <v>1621</v>
      </c>
      <c r="C5260" s="16" t="s">
        <v>1622</v>
      </c>
      <c r="D5260" s="16" t="s">
        <v>17250</v>
      </c>
      <c r="E5260" s="18" t="s">
        <v>17242</v>
      </c>
      <c r="F5260" s="17">
        <v>45243</v>
      </c>
      <c r="G5260" s="14">
        <v>-65485.04</v>
      </c>
    </row>
    <row r="5261" spans="1:7" x14ac:dyDescent="0.25">
      <c r="A5261" s="1"/>
      <c r="B5261" s="10" t="s">
        <v>1621</v>
      </c>
      <c r="C5261" s="11" t="s">
        <v>1622</v>
      </c>
      <c r="D5261" s="11" t="s">
        <v>17247</v>
      </c>
      <c r="E5261" s="12" t="s">
        <v>17248</v>
      </c>
      <c r="F5261" s="13">
        <v>45243</v>
      </c>
      <c r="G5261" s="14">
        <v>104430</v>
      </c>
    </row>
    <row r="5262" spans="1:7" x14ac:dyDescent="0.25">
      <c r="A5262" s="1"/>
      <c r="B5262" s="10" t="s">
        <v>7292</v>
      </c>
      <c r="C5262" s="11" t="s">
        <v>7293</v>
      </c>
      <c r="D5262" s="11"/>
      <c r="E5262" s="12"/>
      <c r="F5262" s="13">
        <v>45243</v>
      </c>
      <c r="G5262" s="14">
        <v>354960.53</v>
      </c>
    </row>
    <row r="5263" spans="1:7" x14ac:dyDescent="0.25">
      <c r="A5263" s="1"/>
      <c r="B5263" s="10" t="s">
        <v>9224</v>
      </c>
      <c r="C5263" s="11"/>
      <c r="D5263" s="11" t="s">
        <v>16760</v>
      </c>
      <c r="E5263" s="12" t="s">
        <v>16693</v>
      </c>
      <c r="F5263" s="13">
        <v>45244</v>
      </c>
      <c r="G5263" s="14">
        <v>-300000</v>
      </c>
    </row>
    <row r="5264" spans="1:7" x14ac:dyDescent="0.25">
      <c r="A5264" s="1"/>
      <c r="B5264" s="15" t="s">
        <v>17699</v>
      </c>
      <c r="C5264" s="16" t="s">
        <v>17698</v>
      </c>
      <c r="D5264" s="16" t="s">
        <v>17701</v>
      </c>
      <c r="E5264" s="18" t="s">
        <v>17702</v>
      </c>
      <c r="F5264" s="17">
        <v>45244</v>
      </c>
      <c r="G5264" s="14">
        <v>-151563.37</v>
      </c>
    </row>
    <row r="5265" spans="1:7" x14ac:dyDescent="0.25">
      <c r="A5265" s="1"/>
      <c r="B5265" s="10" t="s">
        <v>1218</v>
      </c>
      <c r="C5265" s="11" t="s">
        <v>1219</v>
      </c>
      <c r="D5265" s="11" t="s">
        <v>20495</v>
      </c>
      <c r="E5265" s="12" t="s">
        <v>20906</v>
      </c>
      <c r="F5265" s="13">
        <v>45244</v>
      </c>
      <c r="G5265" s="14">
        <v>-159500</v>
      </c>
    </row>
    <row r="5266" spans="1:7" ht="25.5" x14ac:dyDescent="0.25">
      <c r="A5266" s="1"/>
      <c r="B5266" s="10" t="s">
        <v>16872</v>
      </c>
      <c r="C5266" s="11"/>
      <c r="D5266" s="11" t="s">
        <v>16874</v>
      </c>
      <c r="E5266" s="12" t="s">
        <v>16875</v>
      </c>
      <c r="F5266" s="13">
        <v>45245</v>
      </c>
      <c r="G5266" s="14">
        <v>-417720</v>
      </c>
    </row>
    <row r="5267" spans="1:7" x14ac:dyDescent="0.25">
      <c r="A5267" s="1"/>
      <c r="B5267" s="10" t="s">
        <v>9306</v>
      </c>
      <c r="C5267" s="11"/>
      <c r="D5267" s="11" t="s">
        <v>16536</v>
      </c>
      <c r="E5267" s="12" t="s">
        <v>16537</v>
      </c>
      <c r="F5267" s="13">
        <v>45245</v>
      </c>
      <c r="G5267" s="14">
        <v>-18880</v>
      </c>
    </row>
    <row r="5268" spans="1:7" x14ac:dyDescent="0.25">
      <c r="A5268" s="1"/>
      <c r="B5268" s="10" t="s">
        <v>9224</v>
      </c>
      <c r="C5268" s="11"/>
      <c r="D5268" s="11" t="s">
        <v>16762</v>
      </c>
      <c r="E5268" s="12" t="s">
        <v>16763</v>
      </c>
      <c r="F5268" s="13">
        <v>45245</v>
      </c>
      <c r="G5268" s="14">
        <v>300000</v>
      </c>
    </row>
    <row r="5269" spans="1:7" x14ac:dyDescent="0.25">
      <c r="A5269" s="1"/>
      <c r="B5269" s="15" t="s">
        <v>16872</v>
      </c>
      <c r="C5269" s="16"/>
      <c r="D5269" s="16" t="s">
        <v>16877</v>
      </c>
      <c r="E5269" s="18" t="s">
        <v>16878</v>
      </c>
      <c r="F5269" s="17">
        <v>45245</v>
      </c>
      <c r="G5269" s="14">
        <v>417720</v>
      </c>
    </row>
    <row r="5270" spans="1:7" x14ac:dyDescent="0.25">
      <c r="A5270" s="1"/>
      <c r="B5270" s="15" t="s">
        <v>21899</v>
      </c>
      <c r="C5270" s="16"/>
      <c r="D5270" s="16" t="s">
        <v>21060</v>
      </c>
      <c r="E5270" s="18" t="s">
        <v>21061</v>
      </c>
      <c r="F5270" s="17">
        <v>45246</v>
      </c>
      <c r="G5270" s="14">
        <v>-4648638.5999999996</v>
      </c>
    </row>
    <row r="5271" spans="1:7" x14ac:dyDescent="0.25">
      <c r="A5271" s="1"/>
      <c r="B5271" s="10" t="s">
        <v>22590</v>
      </c>
      <c r="C5271" s="11" t="s">
        <v>21513</v>
      </c>
      <c r="D5271" s="11" t="s">
        <v>9225</v>
      </c>
      <c r="E5271" s="12" t="s">
        <v>21515</v>
      </c>
      <c r="F5271" s="13">
        <v>45246</v>
      </c>
      <c r="G5271" s="14">
        <v>-1942799.82</v>
      </c>
    </row>
    <row r="5272" spans="1:7" x14ac:dyDescent="0.25">
      <c r="A5272" s="1"/>
      <c r="B5272" s="15" t="s">
        <v>22590</v>
      </c>
      <c r="C5272" s="16" t="s">
        <v>21513</v>
      </c>
      <c r="D5272" s="16" t="s">
        <v>21022</v>
      </c>
      <c r="E5272" s="18" t="s">
        <v>21515</v>
      </c>
      <c r="F5272" s="17">
        <v>45246</v>
      </c>
      <c r="G5272" s="14">
        <v>-1295200.18</v>
      </c>
    </row>
    <row r="5273" spans="1:7" x14ac:dyDescent="0.25">
      <c r="A5273" s="1"/>
      <c r="B5273" s="10" t="s">
        <v>18819</v>
      </c>
      <c r="C5273" s="11" t="s">
        <v>18818</v>
      </c>
      <c r="D5273" s="11" t="s">
        <v>21727</v>
      </c>
      <c r="E5273" s="12"/>
      <c r="F5273" s="13">
        <v>45246</v>
      </c>
      <c r="G5273" s="14">
        <v>-84600</v>
      </c>
    </row>
    <row r="5274" spans="1:7" x14ac:dyDescent="0.25">
      <c r="A5274" s="1"/>
      <c r="B5274" s="10" t="s">
        <v>18819</v>
      </c>
      <c r="C5274" s="11" t="s">
        <v>18818</v>
      </c>
      <c r="D5274" s="11" t="s">
        <v>21729</v>
      </c>
      <c r="E5274" s="12"/>
      <c r="F5274" s="13">
        <v>45246</v>
      </c>
      <c r="G5274" s="14">
        <v>-84600</v>
      </c>
    </row>
    <row r="5275" spans="1:7" ht="25.5" x14ac:dyDescent="0.25">
      <c r="A5275" s="1"/>
      <c r="B5275" s="10" t="s">
        <v>1218</v>
      </c>
      <c r="C5275" s="11" t="s">
        <v>1219</v>
      </c>
      <c r="D5275" s="11" t="s">
        <v>20497</v>
      </c>
      <c r="E5275" s="12" t="s">
        <v>20908</v>
      </c>
      <c r="F5275" s="13">
        <v>45246</v>
      </c>
      <c r="G5275" s="14">
        <v>-536360</v>
      </c>
    </row>
    <row r="5276" spans="1:7" ht="25.5" x14ac:dyDescent="0.25">
      <c r="A5276" s="1"/>
      <c r="B5276" s="10" t="s">
        <v>17420</v>
      </c>
      <c r="C5276" s="11" t="s">
        <v>17419</v>
      </c>
      <c r="D5276" s="11" t="s">
        <v>17432</v>
      </c>
      <c r="E5276" s="12" t="s">
        <v>20909</v>
      </c>
      <c r="F5276" s="13">
        <v>45247</v>
      </c>
      <c r="G5276" s="14">
        <v>-18509653.199999999</v>
      </c>
    </row>
    <row r="5277" spans="1:7" x14ac:dyDescent="0.25">
      <c r="A5277" s="1"/>
      <c r="B5277" s="15" t="s">
        <v>8735</v>
      </c>
      <c r="C5277" s="16" t="s">
        <v>8736</v>
      </c>
      <c r="D5277" s="16" t="s">
        <v>9294</v>
      </c>
      <c r="E5277" s="18" t="s">
        <v>18645</v>
      </c>
      <c r="F5277" s="17">
        <v>45247</v>
      </c>
      <c r="G5277" s="14">
        <v>-54656.03</v>
      </c>
    </row>
    <row r="5278" spans="1:7" x14ac:dyDescent="0.25">
      <c r="A5278" s="1"/>
      <c r="B5278" s="15" t="s">
        <v>9032</v>
      </c>
      <c r="C5278" s="16"/>
      <c r="D5278" s="16" t="s">
        <v>16992</v>
      </c>
      <c r="E5278" s="18" t="s">
        <v>16993</v>
      </c>
      <c r="F5278" s="17">
        <v>45250</v>
      </c>
      <c r="G5278" s="14">
        <v>-141600</v>
      </c>
    </row>
    <row r="5279" spans="1:7" x14ac:dyDescent="0.25">
      <c r="A5279" s="1"/>
      <c r="B5279" s="10" t="s">
        <v>143</v>
      </c>
      <c r="C5279" s="11" t="s">
        <v>144</v>
      </c>
      <c r="D5279" s="11" t="s">
        <v>17515</v>
      </c>
      <c r="E5279" s="12"/>
      <c r="F5279" s="13">
        <v>45250</v>
      </c>
      <c r="G5279" s="14">
        <v>-59408583.539999999</v>
      </c>
    </row>
    <row r="5280" spans="1:7" x14ac:dyDescent="0.25">
      <c r="A5280" s="1"/>
      <c r="B5280" s="10" t="s">
        <v>8900</v>
      </c>
      <c r="C5280" s="11" t="s">
        <v>8901</v>
      </c>
      <c r="D5280" s="11" t="s">
        <v>7928</v>
      </c>
      <c r="E5280" s="12" t="s">
        <v>21537</v>
      </c>
      <c r="F5280" s="13">
        <v>45251</v>
      </c>
      <c r="G5280" s="14">
        <v>-574040.5</v>
      </c>
    </row>
    <row r="5281" spans="1:7" x14ac:dyDescent="0.25">
      <c r="A5281" s="1"/>
      <c r="B5281" s="10" t="s">
        <v>1218</v>
      </c>
      <c r="C5281" s="11" t="s">
        <v>1219</v>
      </c>
      <c r="D5281" s="11" t="s">
        <v>20499</v>
      </c>
      <c r="E5281" s="12" t="s">
        <v>20910</v>
      </c>
      <c r="F5281" s="13">
        <v>45251</v>
      </c>
      <c r="G5281" s="14">
        <v>-8800</v>
      </c>
    </row>
    <row r="5282" spans="1:7" x14ac:dyDescent="0.25">
      <c r="A5282" s="1"/>
      <c r="B5282" s="10" t="s">
        <v>16862</v>
      </c>
      <c r="C5282" s="11"/>
      <c r="D5282" s="11" t="s">
        <v>16864</v>
      </c>
      <c r="E5282" s="12" t="s">
        <v>1285</v>
      </c>
      <c r="F5282" s="13">
        <v>45253</v>
      </c>
      <c r="G5282" s="14">
        <v>-5042373.1900000004</v>
      </c>
    </row>
    <row r="5283" spans="1:7" x14ac:dyDescent="0.25">
      <c r="A5283" s="1"/>
      <c r="B5283" s="10" t="s">
        <v>18185</v>
      </c>
      <c r="C5283" s="11" t="s">
        <v>18184</v>
      </c>
      <c r="D5283" s="11" t="s">
        <v>18187</v>
      </c>
      <c r="E5283" s="12" t="s">
        <v>9151</v>
      </c>
      <c r="F5283" s="13">
        <v>45253</v>
      </c>
      <c r="G5283" s="14">
        <v>-14167250.880000001</v>
      </c>
    </row>
    <row r="5284" spans="1:7" x14ac:dyDescent="0.25">
      <c r="A5284" s="1"/>
      <c r="B5284" s="10" t="s">
        <v>8916</v>
      </c>
      <c r="C5284" s="11" t="s">
        <v>8917</v>
      </c>
      <c r="D5284" s="11" t="s">
        <v>17107</v>
      </c>
      <c r="E5284" s="12" t="s">
        <v>17108</v>
      </c>
      <c r="F5284" s="13">
        <v>45253</v>
      </c>
      <c r="G5284" s="14">
        <v>-3450</v>
      </c>
    </row>
    <row r="5285" spans="1:7" ht="25.5" x14ac:dyDescent="0.25">
      <c r="A5285" s="1"/>
      <c r="B5285" s="10" t="s">
        <v>1218</v>
      </c>
      <c r="C5285" s="11" t="s">
        <v>1219</v>
      </c>
      <c r="D5285" s="11" t="s">
        <v>20501</v>
      </c>
      <c r="E5285" s="12" t="s">
        <v>20911</v>
      </c>
      <c r="F5285" s="13">
        <v>45253</v>
      </c>
      <c r="G5285" s="14">
        <v>-99000</v>
      </c>
    </row>
    <row r="5286" spans="1:7" x14ac:dyDescent="0.25">
      <c r="A5286" s="1"/>
      <c r="B5286" s="10" t="s">
        <v>1218</v>
      </c>
      <c r="C5286" s="11" t="s">
        <v>1219</v>
      </c>
      <c r="D5286" s="11" t="s">
        <v>20503</v>
      </c>
      <c r="E5286" s="12" t="s">
        <v>20912</v>
      </c>
      <c r="F5286" s="13">
        <v>45253</v>
      </c>
      <c r="G5286" s="14">
        <v>-80000</v>
      </c>
    </row>
    <row r="5287" spans="1:7" ht="25.5" x14ac:dyDescent="0.25">
      <c r="A5287" s="1"/>
      <c r="B5287" s="10" t="s">
        <v>1218</v>
      </c>
      <c r="C5287" s="11" t="s">
        <v>1219</v>
      </c>
      <c r="D5287" s="11" t="s">
        <v>20505</v>
      </c>
      <c r="E5287" s="12" t="s">
        <v>20913</v>
      </c>
      <c r="F5287" s="13">
        <v>45253</v>
      </c>
      <c r="G5287" s="14">
        <v>-78100</v>
      </c>
    </row>
    <row r="5288" spans="1:7" x14ac:dyDescent="0.25">
      <c r="A5288" s="1"/>
      <c r="B5288" s="15" t="s">
        <v>16844</v>
      </c>
      <c r="C5288" s="16"/>
      <c r="D5288" s="16" t="s">
        <v>16852</v>
      </c>
      <c r="E5288" s="18" t="s">
        <v>16853</v>
      </c>
      <c r="F5288" s="17">
        <v>45254</v>
      </c>
      <c r="G5288" s="14">
        <v>-94400</v>
      </c>
    </row>
    <row r="5289" spans="1:7" x14ac:dyDescent="0.25">
      <c r="A5289" s="1"/>
      <c r="B5289" s="10" t="s">
        <v>2861</v>
      </c>
      <c r="C5289" s="11"/>
      <c r="D5289" s="11" t="s">
        <v>16600</v>
      </c>
      <c r="E5289" s="12" t="s">
        <v>16601</v>
      </c>
      <c r="F5289" s="13">
        <v>45254</v>
      </c>
      <c r="G5289" s="14">
        <v>-38940</v>
      </c>
    </row>
    <row r="5290" spans="1:7" ht="25.5" x14ac:dyDescent="0.25">
      <c r="A5290" s="1"/>
      <c r="B5290" s="10" t="s">
        <v>4120</v>
      </c>
      <c r="C5290" s="11" t="s">
        <v>4121</v>
      </c>
      <c r="D5290" s="11" t="s">
        <v>17759</v>
      </c>
      <c r="E5290" s="12" t="s">
        <v>17760</v>
      </c>
      <c r="F5290" s="13">
        <v>45257</v>
      </c>
      <c r="G5290" s="14">
        <v>-25500</v>
      </c>
    </row>
    <row r="5291" spans="1:7" x14ac:dyDescent="0.25">
      <c r="A5291" s="1"/>
      <c r="B5291" s="15" t="s">
        <v>18569</v>
      </c>
      <c r="C5291" s="16" t="s">
        <v>18568</v>
      </c>
      <c r="D5291" s="16" t="s">
        <v>18571</v>
      </c>
      <c r="E5291" s="18" t="s">
        <v>17313</v>
      </c>
      <c r="F5291" s="17">
        <v>45258</v>
      </c>
      <c r="G5291" s="14">
        <v>-161000</v>
      </c>
    </row>
    <row r="5292" spans="1:7" x14ac:dyDescent="0.25">
      <c r="A5292" s="1"/>
      <c r="B5292" s="10" t="s">
        <v>2337</v>
      </c>
      <c r="C5292" s="11" t="s">
        <v>2338</v>
      </c>
      <c r="D5292" s="11" t="s">
        <v>17163</v>
      </c>
      <c r="E5292" s="12" t="s">
        <v>17164</v>
      </c>
      <c r="F5292" s="13">
        <v>45258</v>
      </c>
      <c r="G5292" s="14">
        <v>-70800</v>
      </c>
    </row>
    <row r="5293" spans="1:7" x14ac:dyDescent="0.25">
      <c r="A5293" s="1"/>
      <c r="B5293" s="10" t="s">
        <v>2337</v>
      </c>
      <c r="C5293" s="11" t="s">
        <v>2338</v>
      </c>
      <c r="D5293" s="11" t="s">
        <v>17166</v>
      </c>
      <c r="E5293" s="12" t="s">
        <v>17164</v>
      </c>
      <c r="F5293" s="13">
        <v>45258</v>
      </c>
      <c r="G5293" s="14">
        <v>-70800</v>
      </c>
    </row>
    <row r="5294" spans="1:7" x14ac:dyDescent="0.25">
      <c r="A5294" s="1"/>
      <c r="B5294" s="10" t="s">
        <v>2337</v>
      </c>
      <c r="C5294" s="11" t="s">
        <v>2338</v>
      </c>
      <c r="D5294" s="11" t="s">
        <v>17168</v>
      </c>
      <c r="E5294" s="12" t="s">
        <v>17164</v>
      </c>
      <c r="F5294" s="13">
        <v>45258</v>
      </c>
      <c r="G5294" s="14">
        <v>-70800</v>
      </c>
    </row>
    <row r="5295" spans="1:7" ht="25.5" x14ac:dyDescent="0.25">
      <c r="A5295" s="1"/>
      <c r="B5295" s="10" t="s">
        <v>17859</v>
      </c>
      <c r="C5295" s="11" t="s">
        <v>17858</v>
      </c>
      <c r="D5295" s="11" t="s">
        <v>17861</v>
      </c>
      <c r="E5295" s="12" t="s">
        <v>17862</v>
      </c>
      <c r="F5295" s="13">
        <v>45258</v>
      </c>
      <c r="G5295" s="14">
        <v>-39583.58</v>
      </c>
    </row>
    <row r="5296" spans="1:7" x14ac:dyDescent="0.25">
      <c r="A5296" s="1"/>
      <c r="B5296" s="10" t="s">
        <v>2337</v>
      </c>
      <c r="C5296" s="11" t="s">
        <v>2338</v>
      </c>
      <c r="D5296" s="11" t="s">
        <v>17170</v>
      </c>
      <c r="E5296" s="12" t="s">
        <v>17164</v>
      </c>
      <c r="F5296" s="13">
        <v>45258</v>
      </c>
      <c r="G5296" s="14">
        <v>-25116.3</v>
      </c>
    </row>
    <row r="5297" spans="1:7" ht="25.5" x14ac:dyDescent="0.25">
      <c r="A5297" s="1"/>
      <c r="B5297" s="10" t="s">
        <v>17859</v>
      </c>
      <c r="C5297" s="11" t="s">
        <v>17858</v>
      </c>
      <c r="D5297" s="11" t="s">
        <v>17864</v>
      </c>
      <c r="E5297" s="12" t="s">
        <v>17865</v>
      </c>
      <c r="F5297" s="13">
        <v>45258</v>
      </c>
      <c r="G5297" s="14">
        <v>39583.58</v>
      </c>
    </row>
    <row r="5298" spans="1:7" x14ac:dyDescent="0.25">
      <c r="A5298" s="1"/>
      <c r="B5298" s="10" t="s">
        <v>9096</v>
      </c>
      <c r="C5298" s="11" t="s">
        <v>9097</v>
      </c>
      <c r="D5298" s="11" t="s">
        <v>21296</v>
      </c>
      <c r="E5298" s="12"/>
      <c r="F5298" s="13">
        <v>45258</v>
      </c>
      <c r="G5298" s="14">
        <v>131422.5</v>
      </c>
    </row>
    <row r="5299" spans="1:7" ht="25.5" x14ac:dyDescent="0.25">
      <c r="A5299" s="1"/>
      <c r="B5299" s="10" t="s">
        <v>1218</v>
      </c>
      <c r="C5299" s="11" t="s">
        <v>1219</v>
      </c>
      <c r="D5299" s="11" t="s">
        <v>20507</v>
      </c>
      <c r="E5299" s="12" t="s">
        <v>20914</v>
      </c>
      <c r="F5299" s="13">
        <v>45258</v>
      </c>
      <c r="G5299" s="14">
        <v>-1529700</v>
      </c>
    </row>
    <row r="5300" spans="1:7" x14ac:dyDescent="0.25">
      <c r="A5300" s="1"/>
      <c r="B5300" s="10" t="s">
        <v>16590</v>
      </c>
      <c r="C5300" s="11"/>
      <c r="D5300" s="11" t="s">
        <v>16595</v>
      </c>
      <c r="E5300" s="12" t="s">
        <v>16525</v>
      </c>
      <c r="F5300" s="13">
        <v>45259</v>
      </c>
      <c r="G5300" s="14">
        <v>-188800</v>
      </c>
    </row>
    <row r="5301" spans="1:7" x14ac:dyDescent="0.25">
      <c r="A5301" s="1"/>
      <c r="B5301" s="10" t="s">
        <v>9052</v>
      </c>
      <c r="C5301" s="11"/>
      <c r="D5301" s="11" t="s">
        <v>16779</v>
      </c>
      <c r="E5301" s="12" t="s">
        <v>16525</v>
      </c>
      <c r="F5301" s="13">
        <v>45259</v>
      </c>
      <c r="G5301" s="14">
        <v>-129800</v>
      </c>
    </row>
    <row r="5302" spans="1:7" ht="25.5" x14ac:dyDescent="0.25">
      <c r="A5302" s="1"/>
      <c r="B5302" s="10" t="s">
        <v>17949</v>
      </c>
      <c r="C5302" s="11" t="s">
        <v>17948</v>
      </c>
      <c r="D5302" s="11" t="s">
        <v>17951</v>
      </c>
      <c r="E5302" s="12" t="s">
        <v>9263</v>
      </c>
      <c r="F5302" s="13">
        <v>45259</v>
      </c>
      <c r="G5302" s="14">
        <v>-7417240.25</v>
      </c>
    </row>
    <row r="5303" spans="1:7" x14ac:dyDescent="0.25">
      <c r="A5303" s="1"/>
      <c r="B5303" s="10" t="s">
        <v>5250</v>
      </c>
      <c r="C5303" s="11" t="s">
        <v>5251</v>
      </c>
      <c r="D5303" s="11" t="s">
        <v>5628</v>
      </c>
      <c r="E5303" s="12" t="s">
        <v>20916</v>
      </c>
      <c r="F5303" s="13">
        <v>45259</v>
      </c>
      <c r="G5303" s="14">
        <v>-2094210</v>
      </c>
    </row>
    <row r="5304" spans="1:7" ht="25.5" x14ac:dyDescent="0.25">
      <c r="A5304" s="1"/>
      <c r="B5304" s="10" t="s">
        <v>703</v>
      </c>
      <c r="C5304" s="11" t="s">
        <v>704</v>
      </c>
      <c r="D5304" s="11" t="s">
        <v>17376</v>
      </c>
      <c r="E5304" s="12" t="s">
        <v>20918</v>
      </c>
      <c r="F5304" s="13">
        <v>45259</v>
      </c>
      <c r="G5304" s="14">
        <v>-126356.76</v>
      </c>
    </row>
    <row r="5305" spans="1:7" ht="25.5" x14ac:dyDescent="0.25">
      <c r="A5305" s="1"/>
      <c r="B5305" s="10" t="s">
        <v>18911</v>
      </c>
      <c r="C5305" s="11" t="s">
        <v>18910</v>
      </c>
      <c r="D5305" s="11" t="s">
        <v>7516</v>
      </c>
      <c r="E5305" s="12"/>
      <c r="F5305" s="13">
        <v>45259</v>
      </c>
      <c r="G5305" s="14">
        <v>-119793.60000000001</v>
      </c>
    </row>
    <row r="5306" spans="1:7" ht="25.5" x14ac:dyDescent="0.25">
      <c r="A5306" s="1"/>
      <c r="B5306" s="10" t="s">
        <v>18911</v>
      </c>
      <c r="C5306" s="11" t="s">
        <v>18910</v>
      </c>
      <c r="D5306" s="11" t="s">
        <v>18914</v>
      </c>
      <c r="E5306" s="12"/>
      <c r="F5306" s="13">
        <v>45259</v>
      </c>
      <c r="G5306" s="14">
        <v>-119793.60000000001</v>
      </c>
    </row>
    <row r="5307" spans="1:7" ht="25.5" x14ac:dyDescent="0.25">
      <c r="A5307" s="1"/>
      <c r="B5307" s="10" t="s">
        <v>18911</v>
      </c>
      <c r="C5307" s="11" t="s">
        <v>18910</v>
      </c>
      <c r="D5307" s="11" t="s">
        <v>18060</v>
      </c>
      <c r="E5307" s="12"/>
      <c r="F5307" s="13">
        <v>45259</v>
      </c>
      <c r="G5307" s="14">
        <v>-119793.60000000001</v>
      </c>
    </row>
    <row r="5308" spans="1:7" ht="25.5" x14ac:dyDescent="0.25">
      <c r="A5308" s="1"/>
      <c r="B5308" s="10" t="s">
        <v>18911</v>
      </c>
      <c r="C5308" s="11" t="s">
        <v>18910</v>
      </c>
      <c r="D5308" s="11" t="s">
        <v>8454</v>
      </c>
      <c r="E5308" s="12"/>
      <c r="F5308" s="13">
        <v>45259</v>
      </c>
      <c r="G5308" s="14">
        <v>-119793.60000000001</v>
      </c>
    </row>
    <row r="5309" spans="1:7" ht="25.5" x14ac:dyDescent="0.25">
      <c r="A5309" s="1"/>
      <c r="B5309" s="10" t="s">
        <v>18911</v>
      </c>
      <c r="C5309" s="11" t="s">
        <v>18910</v>
      </c>
      <c r="D5309" s="11" t="s">
        <v>9119</v>
      </c>
      <c r="E5309" s="12"/>
      <c r="F5309" s="13">
        <v>45259</v>
      </c>
      <c r="G5309" s="14">
        <v>-119793.60000000001</v>
      </c>
    </row>
    <row r="5310" spans="1:7" ht="25.5" x14ac:dyDescent="0.25">
      <c r="A5310" s="1"/>
      <c r="B5310" s="10" t="s">
        <v>18911</v>
      </c>
      <c r="C5310" s="11" t="s">
        <v>18910</v>
      </c>
      <c r="D5310" s="11" t="s">
        <v>7241</v>
      </c>
      <c r="E5310" s="12"/>
      <c r="F5310" s="13">
        <v>45259</v>
      </c>
      <c r="G5310" s="14">
        <v>-119793.60000000001</v>
      </c>
    </row>
    <row r="5311" spans="1:7" ht="25.5" x14ac:dyDescent="0.25">
      <c r="A5311" s="1"/>
      <c r="B5311" s="15" t="s">
        <v>18911</v>
      </c>
      <c r="C5311" s="16" t="s">
        <v>18910</v>
      </c>
      <c r="D5311" s="16" t="s">
        <v>7413</v>
      </c>
      <c r="E5311" s="18"/>
      <c r="F5311" s="17">
        <v>45259</v>
      </c>
      <c r="G5311" s="14">
        <v>-119793.60000000001</v>
      </c>
    </row>
    <row r="5312" spans="1:7" ht="25.5" x14ac:dyDescent="0.25">
      <c r="A5312" s="1"/>
      <c r="B5312" s="10" t="s">
        <v>703</v>
      </c>
      <c r="C5312" s="11" t="s">
        <v>704</v>
      </c>
      <c r="D5312" s="11" t="s">
        <v>17368</v>
      </c>
      <c r="E5312" s="12" t="s">
        <v>20918</v>
      </c>
      <c r="F5312" s="13">
        <v>45259</v>
      </c>
      <c r="G5312" s="14">
        <v>-109521.7</v>
      </c>
    </row>
    <row r="5313" spans="1:7" ht="25.5" x14ac:dyDescent="0.25">
      <c r="A5313" s="1"/>
      <c r="B5313" s="10" t="s">
        <v>703</v>
      </c>
      <c r="C5313" s="11" t="s">
        <v>704</v>
      </c>
      <c r="D5313" s="11" t="s">
        <v>17400</v>
      </c>
      <c r="E5313" s="12" t="s">
        <v>18130</v>
      </c>
      <c r="F5313" s="13">
        <v>45259</v>
      </c>
      <c r="G5313" s="14">
        <v>-107200.64</v>
      </c>
    </row>
    <row r="5314" spans="1:7" ht="25.5" x14ac:dyDescent="0.25">
      <c r="A5314" s="1"/>
      <c r="B5314" s="10" t="s">
        <v>703</v>
      </c>
      <c r="C5314" s="11" t="s">
        <v>704</v>
      </c>
      <c r="D5314" s="11" t="s">
        <v>17374</v>
      </c>
      <c r="E5314" s="12" t="s">
        <v>20918</v>
      </c>
      <c r="F5314" s="13">
        <v>45259</v>
      </c>
      <c r="G5314" s="14">
        <v>-69850.100000000006</v>
      </c>
    </row>
    <row r="5315" spans="1:7" ht="25.5" x14ac:dyDescent="0.25">
      <c r="A5315" s="1"/>
      <c r="B5315" s="10" t="s">
        <v>703</v>
      </c>
      <c r="C5315" s="11" t="s">
        <v>704</v>
      </c>
      <c r="D5315" s="11" t="s">
        <v>6240</v>
      </c>
      <c r="E5315" s="12" t="s">
        <v>20918</v>
      </c>
      <c r="F5315" s="13">
        <v>45259</v>
      </c>
      <c r="G5315" s="14">
        <v>-45736.800000000003</v>
      </c>
    </row>
    <row r="5316" spans="1:7" ht="25.5" x14ac:dyDescent="0.25">
      <c r="A5316" s="1"/>
      <c r="B5316" s="10" t="s">
        <v>703</v>
      </c>
      <c r="C5316" s="11" t="s">
        <v>704</v>
      </c>
      <c r="D5316" s="11" t="s">
        <v>17357</v>
      </c>
      <c r="E5316" s="12" t="s">
        <v>20918</v>
      </c>
      <c r="F5316" s="13">
        <v>45259</v>
      </c>
      <c r="G5316" s="14">
        <v>-43306</v>
      </c>
    </row>
    <row r="5317" spans="1:7" ht="25.5" x14ac:dyDescent="0.25">
      <c r="A5317" s="1"/>
      <c r="B5317" s="10" t="s">
        <v>703</v>
      </c>
      <c r="C5317" s="11" t="s">
        <v>704</v>
      </c>
      <c r="D5317" s="11" t="s">
        <v>17359</v>
      </c>
      <c r="E5317" s="12" t="s">
        <v>20918</v>
      </c>
      <c r="F5317" s="13">
        <v>45259</v>
      </c>
      <c r="G5317" s="14">
        <v>-43028.7</v>
      </c>
    </row>
    <row r="5318" spans="1:7" x14ac:dyDescent="0.25">
      <c r="A5318" s="1"/>
      <c r="B5318" s="10" t="s">
        <v>22746</v>
      </c>
      <c r="C5318" s="11" t="s">
        <v>21762</v>
      </c>
      <c r="D5318" s="11" t="s">
        <v>21425</v>
      </c>
      <c r="E5318" s="12"/>
      <c r="F5318" s="13">
        <v>45259</v>
      </c>
      <c r="G5318" s="14">
        <v>-42300</v>
      </c>
    </row>
    <row r="5319" spans="1:7" ht="25.5" x14ac:dyDescent="0.25">
      <c r="A5319" s="1"/>
      <c r="B5319" s="10" t="s">
        <v>703</v>
      </c>
      <c r="C5319" s="11" t="s">
        <v>704</v>
      </c>
      <c r="D5319" s="11" t="s">
        <v>17388</v>
      </c>
      <c r="E5319" s="12" t="s">
        <v>18130</v>
      </c>
      <c r="F5319" s="13">
        <v>45259</v>
      </c>
      <c r="G5319" s="14">
        <v>-36438.400000000001</v>
      </c>
    </row>
    <row r="5320" spans="1:7" ht="25.5" x14ac:dyDescent="0.25">
      <c r="A5320" s="1"/>
      <c r="B5320" s="10" t="s">
        <v>703</v>
      </c>
      <c r="C5320" s="11" t="s">
        <v>704</v>
      </c>
      <c r="D5320" s="11" t="s">
        <v>17378</v>
      </c>
      <c r="E5320" s="12" t="s">
        <v>20918</v>
      </c>
      <c r="F5320" s="13">
        <v>45259</v>
      </c>
      <c r="G5320" s="14">
        <v>-36007.699999999997</v>
      </c>
    </row>
    <row r="5321" spans="1:7" ht="25.5" x14ac:dyDescent="0.25">
      <c r="A5321" s="1"/>
      <c r="B5321" s="10" t="s">
        <v>703</v>
      </c>
      <c r="C5321" s="11" t="s">
        <v>704</v>
      </c>
      <c r="D5321" s="11" t="s">
        <v>17384</v>
      </c>
      <c r="E5321" s="12" t="s">
        <v>20918</v>
      </c>
      <c r="F5321" s="13">
        <v>45259</v>
      </c>
      <c r="G5321" s="14">
        <v>-34544.5</v>
      </c>
    </row>
    <row r="5322" spans="1:7" ht="25.5" x14ac:dyDescent="0.25">
      <c r="A5322" s="1"/>
      <c r="B5322" s="10" t="s">
        <v>703</v>
      </c>
      <c r="C5322" s="11" t="s">
        <v>704</v>
      </c>
      <c r="D5322" s="11" t="s">
        <v>17366</v>
      </c>
      <c r="E5322" s="12" t="s">
        <v>20918</v>
      </c>
      <c r="F5322" s="13">
        <v>45259</v>
      </c>
      <c r="G5322" s="14">
        <v>-28066.3</v>
      </c>
    </row>
    <row r="5323" spans="1:7" ht="25.5" x14ac:dyDescent="0.25">
      <c r="A5323" s="1"/>
      <c r="B5323" s="10" t="s">
        <v>703</v>
      </c>
      <c r="C5323" s="11" t="s">
        <v>704</v>
      </c>
      <c r="D5323" s="11" t="s">
        <v>17386</v>
      </c>
      <c r="E5323" s="12" t="s">
        <v>20918</v>
      </c>
      <c r="F5323" s="13">
        <v>45259</v>
      </c>
      <c r="G5323" s="14">
        <v>-28066.3</v>
      </c>
    </row>
    <row r="5324" spans="1:7" ht="25.5" x14ac:dyDescent="0.25">
      <c r="A5324" s="1"/>
      <c r="B5324" s="10" t="s">
        <v>703</v>
      </c>
      <c r="C5324" s="11" t="s">
        <v>704</v>
      </c>
      <c r="D5324" s="11" t="s">
        <v>17372</v>
      </c>
      <c r="E5324" s="12" t="s">
        <v>20918</v>
      </c>
      <c r="F5324" s="13">
        <v>45259</v>
      </c>
      <c r="G5324" s="14">
        <v>-25216.6</v>
      </c>
    </row>
    <row r="5325" spans="1:7" ht="25.5" x14ac:dyDescent="0.25">
      <c r="A5325" s="1"/>
      <c r="B5325" s="10" t="s">
        <v>703</v>
      </c>
      <c r="C5325" s="11" t="s">
        <v>704</v>
      </c>
      <c r="D5325" s="11" t="s">
        <v>17398</v>
      </c>
      <c r="E5325" s="12" t="s">
        <v>18130</v>
      </c>
      <c r="F5325" s="13">
        <v>45259</v>
      </c>
      <c r="G5325" s="14">
        <v>-21712</v>
      </c>
    </row>
    <row r="5326" spans="1:7" ht="25.5" x14ac:dyDescent="0.25">
      <c r="A5326" s="1"/>
      <c r="B5326" s="10" t="s">
        <v>703</v>
      </c>
      <c r="C5326" s="11" t="s">
        <v>704</v>
      </c>
      <c r="D5326" s="11" t="s">
        <v>17392</v>
      </c>
      <c r="E5326" s="12" t="s">
        <v>18130</v>
      </c>
      <c r="F5326" s="13">
        <v>45259</v>
      </c>
      <c r="G5326" s="14">
        <v>-20596.900000000001</v>
      </c>
    </row>
    <row r="5327" spans="1:7" ht="25.5" x14ac:dyDescent="0.25">
      <c r="A5327" s="1"/>
      <c r="B5327" s="10" t="s">
        <v>703</v>
      </c>
      <c r="C5327" s="11" t="s">
        <v>704</v>
      </c>
      <c r="D5327" s="11" t="s">
        <v>17361</v>
      </c>
      <c r="E5327" s="12" t="s">
        <v>20918</v>
      </c>
      <c r="F5327" s="13">
        <v>45259</v>
      </c>
      <c r="G5327" s="14">
        <v>-19936.099999999999</v>
      </c>
    </row>
    <row r="5328" spans="1:7" ht="25.5" x14ac:dyDescent="0.25">
      <c r="A5328" s="1"/>
      <c r="B5328" s="10" t="s">
        <v>703</v>
      </c>
      <c r="C5328" s="11" t="s">
        <v>704</v>
      </c>
      <c r="D5328" s="11" t="s">
        <v>17402</v>
      </c>
      <c r="E5328" s="12" t="s">
        <v>18130</v>
      </c>
      <c r="F5328" s="13">
        <v>45259</v>
      </c>
      <c r="G5328" s="14">
        <v>-16579</v>
      </c>
    </row>
    <row r="5329" spans="1:7" ht="25.5" x14ac:dyDescent="0.25">
      <c r="A5329" s="1"/>
      <c r="B5329" s="15" t="s">
        <v>703</v>
      </c>
      <c r="C5329" s="16" t="s">
        <v>704</v>
      </c>
      <c r="D5329" s="16" t="s">
        <v>17355</v>
      </c>
      <c r="E5329" s="12" t="s">
        <v>20918</v>
      </c>
      <c r="F5329" s="17">
        <v>45259</v>
      </c>
      <c r="G5329" s="14">
        <v>-15900.5</v>
      </c>
    </row>
    <row r="5330" spans="1:7" ht="25.5" x14ac:dyDescent="0.25">
      <c r="A5330" s="1"/>
      <c r="B5330" s="10" t="s">
        <v>703</v>
      </c>
      <c r="C5330" s="11" t="s">
        <v>704</v>
      </c>
      <c r="D5330" s="11" t="s">
        <v>17382</v>
      </c>
      <c r="E5330" s="12" t="s">
        <v>20918</v>
      </c>
      <c r="F5330" s="13">
        <v>45259</v>
      </c>
      <c r="G5330" s="14">
        <v>-13865</v>
      </c>
    </row>
    <row r="5331" spans="1:7" ht="25.5" x14ac:dyDescent="0.25">
      <c r="A5331" s="1"/>
      <c r="B5331" s="10" t="s">
        <v>703</v>
      </c>
      <c r="C5331" s="11" t="s">
        <v>704</v>
      </c>
      <c r="D5331" s="11" t="s">
        <v>17396</v>
      </c>
      <c r="E5331" s="12" t="s">
        <v>18130</v>
      </c>
      <c r="F5331" s="13">
        <v>45259</v>
      </c>
      <c r="G5331" s="14">
        <v>-11971.1</v>
      </c>
    </row>
    <row r="5332" spans="1:7" ht="25.5" x14ac:dyDescent="0.25">
      <c r="A5332" s="1"/>
      <c r="B5332" s="10" t="s">
        <v>703</v>
      </c>
      <c r="C5332" s="11" t="s">
        <v>704</v>
      </c>
      <c r="D5332" s="11" t="s">
        <v>17370</v>
      </c>
      <c r="E5332" s="12" t="s">
        <v>20918</v>
      </c>
      <c r="F5332" s="13">
        <v>45259</v>
      </c>
      <c r="G5332" s="14">
        <v>-8425.2000000000007</v>
      </c>
    </row>
    <row r="5333" spans="1:7" ht="25.5" x14ac:dyDescent="0.25">
      <c r="A5333" s="1"/>
      <c r="B5333" s="10" t="s">
        <v>703</v>
      </c>
      <c r="C5333" s="11" t="s">
        <v>704</v>
      </c>
      <c r="D5333" s="11" t="s">
        <v>17364</v>
      </c>
      <c r="E5333" s="12" t="s">
        <v>20918</v>
      </c>
      <c r="F5333" s="13">
        <v>45259</v>
      </c>
      <c r="G5333" s="14">
        <v>-5776.1</v>
      </c>
    </row>
    <row r="5334" spans="1:7" ht="25.5" x14ac:dyDescent="0.25">
      <c r="A5334" s="1"/>
      <c r="B5334" s="15" t="s">
        <v>703</v>
      </c>
      <c r="C5334" s="16" t="s">
        <v>704</v>
      </c>
      <c r="D5334" s="16" t="s">
        <v>17394</v>
      </c>
      <c r="E5334" s="18" t="s">
        <v>18130</v>
      </c>
      <c r="F5334" s="17">
        <v>45259</v>
      </c>
      <c r="G5334" s="14">
        <v>-5664</v>
      </c>
    </row>
    <row r="5335" spans="1:7" ht="25.5" x14ac:dyDescent="0.25">
      <c r="A5335" s="1"/>
      <c r="B5335" s="10" t="s">
        <v>703</v>
      </c>
      <c r="C5335" s="11" t="s">
        <v>704</v>
      </c>
      <c r="D5335" s="11" t="s">
        <v>17353</v>
      </c>
      <c r="E5335" s="12" t="s">
        <v>18130</v>
      </c>
      <c r="F5335" s="13">
        <v>45259</v>
      </c>
      <c r="G5335" s="14">
        <v>-5315.9</v>
      </c>
    </row>
    <row r="5336" spans="1:7" ht="25.5" x14ac:dyDescent="0.25">
      <c r="A5336" s="1"/>
      <c r="B5336" s="15" t="s">
        <v>703</v>
      </c>
      <c r="C5336" s="16" t="s">
        <v>704</v>
      </c>
      <c r="D5336" s="16" t="s">
        <v>17390</v>
      </c>
      <c r="E5336" s="18" t="s">
        <v>18130</v>
      </c>
      <c r="F5336" s="17">
        <v>45259</v>
      </c>
      <c r="G5336" s="14">
        <v>-5274.6</v>
      </c>
    </row>
    <row r="5337" spans="1:7" ht="25.5" x14ac:dyDescent="0.25">
      <c r="A5337" s="1"/>
      <c r="B5337" s="10" t="s">
        <v>703</v>
      </c>
      <c r="C5337" s="11" t="s">
        <v>704</v>
      </c>
      <c r="D5337" s="11" t="s">
        <v>17380</v>
      </c>
      <c r="E5337" s="12" t="s">
        <v>20918</v>
      </c>
      <c r="F5337" s="13">
        <v>45259</v>
      </c>
      <c r="G5337" s="14">
        <v>-4389.6000000000004</v>
      </c>
    </row>
    <row r="5338" spans="1:7" ht="25.5" x14ac:dyDescent="0.25">
      <c r="A5338" s="1"/>
      <c r="B5338" s="10" t="s">
        <v>703</v>
      </c>
      <c r="C5338" s="11" t="s">
        <v>704</v>
      </c>
      <c r="D5338" s="11" t="s">
        <v>17404</v>
      </c>
      <c r="E5338" s="12" t="s">
        <v>18130</v>
      </c>
      <c r="F5338" s="13">
        <v>45259</v>
      </c>
      <c r="G5338" s="14">
        <v>-4348.3</v>
      </c>
    </row>
    <row r="5339" spans="1:7" x14ac:dyDescent="0.25">
      <c r="A5339" s="1"/>
      <c r="B5339" s="10" t="s">
        <v>18774</v>
      </c>
      <c r="C5339" s="11"/>
      <c r="D5339" s="11" t="s">
        <v>18776</v>
      </c>
      <c r="E5339" s="12" t="s">
        <v>18777</v>
      </c>
      <c r="F5339" s="13">
        <v>45260</v>
      </c>
      <c r="G5339" s="14">
        <v>-13571030.789999999</v>
      </c>
    </row>
    <row r="5340" spans="1:7" x14ac:dyDescent="0.25">
      <c r="A5340" s="1"/>
      <c r="B5340" s="15" t="s">
        <v>9237</v>
      </c>
      <c r="C5340" s="16"/>
      <c r="D5340" s="16" t="s">
        <v>16500</v>
      </c>
      <c r="E5340" s="18" t="s">
        <v>16501</v>
      </c>
      <c r="F5340" s="17">
        <v>45260</v>
      </c>
      <c r="G5340" s="14">
        <v>-94400</v>
      </c>
    </row>
    <row r="5341" spans="1:7" x14ac:dyDescent="0.25">
      <c r="A5341" s="1"/>
      <c r="B5341" s="10" t="s">
        <v>9237</v>
      </c>
      <c r="C5341" s="11"/>
      <c r="D5341" s="11" t="s">
        <v>16503</v>
      </c>
      <c r="E5341" s="12" t="s">
        <v>16504</v>
      </c>
      <c r="F5341" s="13">
        <v>45260</v>
      </c>
      <c r="G5341" s="14">
        <v>94400</v>
      </c>
    </row>
    <row r="5342" spans="1:7" ht="25.5" x14ac:dyDescent="0.25">
      <c r="A5342" s="1"/>
      <c r="B5342" s="10" t="s">
        <v>6090</v>
      </c>
      <c r="C5342" s="11" t="s">
        <v>6091</v>
      </c>
      <c r="D5342" s="11" t="s">
        <v>7488</v>
      </c>
      <c r="E5342" s="12" t="s">
        <v>9200</v>
      </c>
      <c r="F5342" s="13">
        <v>45260</v>
      </c>
      <c r="G5342" s="14">
        <v>-698689.8</v>
      </c>
    </row>
    <row r="5343" spans="1:7" x14ac:dyDescent="0.25">
      <c r="A5343" s="1"/>
      <c r="B5343" s="10" t="s">
        <v>18467</v>
      </c>
      <c r="C5343" s="11" t="s">
        <v>18466</v>
      </c>
      <c r="D5343" s="11" t="s">
        <v>18469</v>
      </c>
      <c r="E5343" s="12" t="s">
        <v>18470</v>
      </c>
      <c r="F5343" s="13">
        <v>45260</v>
      </c>
      <c r="G5343" s="14">
        <v>-400191.92</v>
      </c>
    </row>
    <row r="5344" spans="1:7" ht="25.5" x14ac:dyDescent="0.25">
      <c r="A5344" s="1"/>
      <c r="B5344" s="15" t="s">
        <v>703</v>
      </c>
      <c r="C5344" s="16" t="s">
        <v>704</v>
      </c>
      <c r="D5344" s="16" t="s">
        <v>17414</v>
      </c>
      <c r="E5344" s="18" t="s">
        <v>20918</v>
      </c>
      <c r="F5344" s="17">
        <v>45260</v>
      </c>
      <c r="G5344" s="14">
        <v>-37789.5</v>
      </c>
    </row>
    <row r="5345" spans="1:7" ht="25.5" x14ac:dyDescent="0.25">
      <c r="A5345" s="1"/>
      <c r="B5345" s="10" t="s">
        <v>703</v>
      </c>
      <c r="C5345" s="11" t="s">
        <v>704</v>
      </c>
      <c r="D5345" s="11" t="s">
        <v>17408</v>
      </c>
      <c r="E5345" s="12" t="s">
        <v>20918</v>
      </c>
      <c r="F5345" s="13">
        <v>45260</v>
      </c>
      <c r="G5345" s="14">
        <v>-32361.5</v>
      </c>
    </row>
    <row r="5346" spans="1:7" ht="25.5" x14ac:dyDescent="0.25">
      <c r="A5346" s="1"/>
      <c r="B5346" s="10" t="s">
        <v>703</v>
      </c>
      <c r="C5346" s="11" t="s">
        <v>704</v>
      </c>
      <c r="D5346" s="11" t="s">
        <v>17406</v>
      </c>
      <c r="E5346" s="12" t="s">
        <v>20918</v>
      </c>
      <c r="F5346" s="13">
        <v>45260</v>
      </c>
      <c r="G5346" s="14">
        <v>-8242.2999999999993</v>
      </c>
    </row>
    <row r="5347" spans="1:7" ht="25.5" x14ac:dyDescent="0.25">
      <c r="A5347" s="1"/>
      <c r="B5347" s="10" t="s">
        <v>703</v>
      </c>
      <c r="C5347" s="11" t="s">
        <v>704</v>
      </c>
      <c r="D5347" s="11" t="s">
        <v>17410</v>
      </c>
      <c r="E5347" s="12" t="s">
        <v>20918</v>
      </c>
      <c r="F5347" s="13">
        <v>45260</v>
      </c>
      <c r="G5347" s="14">
        <v>-5274.6</v>
      </c>
    </row>
    <row r="5348" spans="1:7" ht="25.5" x14ac:dyDescent="0.25">
      <c r="A5348" s="1"/>
      <c r="B5348" s="10" t="s">
        <v>703</v>
      </c>
      <c r="C5348" s="11" t="s">
        <v>704</v>
      </c>
      <c r="D5348" s="11" t="s">
        <v>17412</v>
      </c>
      <c r="E5348" s="12" t="s">
        <v>20918</v>
      </c>
      <c r="F5348" s="13">
        <v>45260</v>
      </c>
      <c r="G5348" s="14">
        <v>-5274.6</v>
      </c>
    </row>
    <row r="5349" spans="1:7" x14ac:dyDescent="0.25">
      <c r="A5349" s="1"/>
      <c r="B5349" s="10" t="s">
        <v>16889</v>
      </c>
      <c r="C5349" s="11"/>
      <c r="D5349" s="11" t="s">
        <v>16891</v>
      </c>
      <c r="E5349" s="12" t="s">
        <v>16892</v>
      </c>
      <c r="F5349" s="13">
        <v>45261</v>
      </c>
      <c r="G5349" s="14">
        <v>-8263909.0300000003</v>
      </c>
    </row>
    <row r="5350" spans="1:7" x14ac:dyDescent="0.25">
      <c r="A5350" s="1"/>
      <c r="B5350" s="10" t="s">
        <v>16510</v>
      </c>
      <c r="C5350" s="11"/>
      <c r="D5350" s="11" t="s">
        <v>7205</v>
      </c>
      <c r="E5350" s="12" t="s">
        <v>20920</v>
      </c>
      <c r="F5350" s="13">
        <v>45261</v>
      </c>
      <c r="G5350" s="14">
        <v>-74340</v>
      </c>
    </row>
    <row r="5351" spans="1:7" ht="25.5" x14ac:dyDescent="0.25">
      <c r="A5351" s="1"/>
      <c r="B5351" s="10" t="s">
        <v>18911</v>
      </c>
      <c r="C5351" s="11" t="s">
        <v>18910</v>
      </c>
      <c r="D5351" s="11" t="s">
        <v>8468</v>
      </c>
      <c r="E5351" s="12"/>
      <c r="F5351" s="13">
        <v>45261</v>
      </c>
      <c r="G5351" s="14">
        <v>-2580070</v>
      </c>
    </row>
    <row r="5352" spans="1:7" ht="25.5" x14ac:dyDescent="0.25">
      <c r="A5352" s="1"/>
      <c r="B5352" s="10" t="s">
        <v>18911</v>
      </c>
      <c r="C5352" s="11" t="s">
        <v>18910</v>
      </c>
      <c r="D5352" s="11" t="s">
        <v>18905</v>
      </c>
      <c r="E5352" s="12"/>
      <c r="F5352" s="13">
        <v>45261</v>
      </c>
      <c r="G5352" s="14">
        <v>-2534050</v>
      </c>
    </row>
    <row r="5353" spans="1:7" ht="25.5" x14ac:dyDescent="0.25">
      <c r="A5353" s="1"/>
      <c r="B5353" s="10" t="s">
        <v>18911</v>
      </c>
      <c r="C5353" s="11" t="s">
        <v>18910</v>
      </c>
      <c r="D5353" s="11" t="s">
        <v>8512</v>
      </c>
      <c r="E5353" s="12"/>
      <c r="F5353" s="13">
        <v>45261</v>
      </c>
      <c r="G5353" s="14">
        <v>-2000690</v>
      </c>
    </row>
    <row r="5354" spans="1:7" ht="25.5" x14ac:dyDescent="0.25">
      <c r="A5354" s="1"/>
      <c r="B5354" s="10" t="s">
        <v>18911</v>
      </c>
      <c r="C5354" s="11" t="s">
        <v>18910</v>
      </c>
      <c r="D5354" s="11" t="s">
        <v>7422</v>
      </c>
      <c r="E5354" s="12"/>
      <c r="F5354" s="13">
        <v>45261</v>
      </c>
      <c r="G5354" s="14">
        <v>-1985550</v>
      </c>
    </row>
    <row r="5355" spans="1:7" ht="25.5" x14ac:dyDescent="0.25">
      <c r="A5355" s="1"/>
      <c r="B5355" s="15" t="s">
        <v>18911</v>
      </c>
      <c r="C5355" s="16" t="s">
        <v>18910</v>
      </c>
      <c r="D5355" s="16" t="s">
        <v>7545</v>
      </c>
      <c r="E5355" s="18"/>
      <c r="F5355" s="17">
        <v>45261</v>
      </c>
      <c r="G5355" s="14">
        <v>-1879858</v>
      </c>
    </row>
    <row r="5356" spans="1:7" ht="25.5" x14ac:dyDescent="0.25">
      <c r="A5356" s="1"/>
      <c r="B5356" s="10" t="s">
        <v>18911</v>
      </c>
      <c r="C5356" s="11" t="s">
        <v>18910</v>
      </c>
      <c r="D5356" s="11" t="s">
        <v>8513</v>
      </c>
      <c r="E5356" s="12"/>
      <c r="F5356" s="13">
        <v>45261</v>
      </c>
      <c r="G5356" s="14">
        <v>-1827230</v>
      </c>
    </row>
    <row r="5357" spans="1:7" ht="25.5" x14ac:dyDescent="0.25">
      <c r="A5357" s="1"/>
      <c r="B5357" s="10" t="s">
        <v>18911</v>
      </c>
      <c r="C5357" s="11" t="s">
        <v>18910</v>
      </c>
      <c r="D5357" s="11" t="s">
        <v>9215</v>
      </c>
      <c r="E5357" s="12"/>
      <c r="F5357" s="13">
        <v>45261</v>
      </c>
      <c r="G5357" s="14">
        <v>-1560750</v>
      </c>
    </row>
    <row r="5358" spans="1:7" ht="25.5" x14ac:dyDescent="0.25">
      <c r="A5358" s="1"/>
      <c r="B5358" s="10" t="s">
        <v>18911</v>
      </c>
      <c r="C5358" s="11" t="s">
        <v>18910</v>
      </c>
      <c r="D5358" s="16" t="s">
        <v>7195</v>
      </c>
      <c r="E5358" s="12"/>
      <c r="F5358" s="13">
        <v>45261</v>
      </c>
      <c r="G5358" s="14">
        <v>-1380210</v>
      </c>
    </row>
    <row r="5359" spans="1:7" ht="25.5" x14ac:dyDescent="0.25">
      <c r="A5359" s="1"/>
      <c r="B5359" s="10" t="s">
        <v>18911</v>
      </c>
      <c r="C5359" s="11" t="s">
        <v>18910</v>
      </c>
      <c r="D5359" s="11" t="s">
        <v>8673</v>
      </c>
      <c r="E5359" s="12"/>
      <c r="F5359" s="13">
        <v>45261</v>
      </c>
      <c r="G5359" s="14">
        <v>-1309410</v>
      </c>
    </row>
    <row r="5360" spans="1:7" ht="25.5" x14ac:dyDescent="0.25">
      <c r="A5360" s="1"/>
      <c r="B5360" s="10" t="s">
        <v>18911</v>
      </c>
      <c r="C5360" s="11" t="s">
        <v>18910</v>
      </c>
      <c r="D5360" s="11" t="s">
        <v>7288</v>
      </c>
      <c r="E5360" s="12"/>
      <c r="F5360" s="13">
        <v>45261</v>
      </c>
      <c r="G5360" s="14">
        <v>-1132410</v>
      </c>
    </row>
    <row r="5361" spans="1:7" x14ac:dyDescent="0.25">
      <c r="A5361" s="1"/>
      <c r="B5361" s="10" t="s">
        <v>22746</v>
      </c>
      <c r="C5361" s="11" t="s">
        <v>21762</v>
      </c>
      <c r="D5361" s="11" t="s">
        <v>7219</v>
      </c>
      <c r="E5361" s="12"/>
      <c r="F5361" s="13">
        <v>45261</v>
      </c>
      <c r="G5361" s="14">
        <v>-77550</v>
      </c>
    </row>
    <row r="5362" spans="1:7" x14ac:dyDescent="0.25">
      <c r="A5362" s="1"/>
      <c r="B5362" s="10" t="s">
        <v>16725</v>
      </c>
      <c r="C5362" s="11"/>
      <c r="D5362" s="11" t="s">
        <v>16727</v>
      </c>
      <c r="E5362" s="12" t="s">
        <v>1285</v>
      </c>
      <c r="F5362" s="13">
        <v>45264</v>
      </c>
      <c r="G5362" s="14">
        <v>-5801655.0999999996</v>
      </c>
    </row>
    <row r="5363" spans="1:7" ht="25.5" x14ac:dyDescent="0.25">
      <c r="A5363" s="1"/>
      <c r="B5363" s="10" t="s">
        <v>16964</v>
      </c>
      <c r="C5363" s="11"/>
      <c r="D5363" s="11" t="s">
        <v>16966</v>
      </c>
      <c r="E5363" s="12" t="s">
        <v>16967</v>
      </c>
      <c r="F5363" s="13">
        <v>45264</v>
      </c>
      <c r="G5363" s="14">
        <v>-5328108.29</v>
      </c>
    </row>
    <row r="5364" spans="1:7" x14ac:dyDescent="0.25">
      <c r="A5364" s="1"/>
      <c r="B5364" s="10" t="s">
        <v>9221</v>
      </c>
      <c r="C5364" s="11"/>
      <c r="D5364" s="11" t="s">
        <v>21025</v>
      </c>
      <c r="E5364" s="12" t="s">
        <v>21026</v>
      </c>
      <c r="F5364" s="13">
        <v>45264</v>
      </c>
      <c r="G5364" s="14">
        <v>-234299.44</v>
      </c>
    </row>
    <row r="5365" spans="1:7" ht="25.5" x14ac:dyDescent="0.25">
      <c r="A5365" s="1"/>
      <c r="B5365" s="10" t="s">
        <v>16663</v>
      </c>
      <c r="C5365" s="11"/>
      <c r="D5365" s="11" t="s">
        <v>16665</v>
      </c>
      <c r="E5365" s="12" t="s">
        <v>16614</v>
      </c>
      <c r="F5365" s="13">
        <v>45264</v>
      </c>
      <c r="G5365" s="14">
        <v>-140000</v>
      </c>
    </row>
    <row r="5366" spans="1:7" x14ac:dyDescent="0.25">
      <c r="A5366" s="1"/>
      <c r="B5366" s="10" t="s">
        <v>8683</v>
      </c>
      <c r="C5366" s="11" t="s">
        <v>8684</v>
      </c>
      <c r="D5366" s="11" t="s">
        <v>7921</v>
      </c>
      <c r="E5366" s="12" t="s">
        <v>9220</v>
      </c>
      <c r="F5366" s="13">
        <v>45264</v>
      </c>
      <c r="G5366" s="14">
        <v>-1144740</v>
      </c>
    </row>
    <row r="5367" spans="1:7" x14ac:dyDescent="0.25">
      <c r="A5367" s="1"/>
      <c r="B5367" s="15" t="s">
        <v>18586</v>
      </c>
      <c r="C5367" s="16" t="s">
        <v>18585</v>
      </c>
      <c r="D5367" s="16" t="s">
        <v>21426</v>
      </c>
      <c r="E5367" s="18" t="s">
        <v>18588</v>
      </c>
      <c r="F5367" s="17">
        <v>45264</v>
      </c>
      <c r="G5367" s="14">
        <v>-400610</v>
      </c>
    </row>
    <row r="5368" spans="1:7" x14ac:dyDescent="0.25">
      <c r="A5368" s="1"/>
      <c r="B5368" s="10" t="s">
        <v>17420</v>
      </c>
      <c r="C5368" s="11" t="s">
        <v>17419</v>
      </c>
      <c r="D5368" s="11"/>
      <c r="E5368" s="12"/>
      <c r="F5368" s="13">
        <v>45264</v>
      </c>
      <c r="G5368" s="14">
        <v>133749.18</v>
      </c>
    </row>
    <row r="5369" spans="1:7" x14ac:dyDescent="0.25">
      <c r="A5369" s="1"/>
      <c r="B5369" s="10" t="s">
        <v>1218</v>
      </c>
      <c r="C5369" s="11" t="s">
        <v>1219</v>
      </c>
      <c r="D5369" s="11" t="s">
        <v>20514</v>
      </c>
      <c r="E5369" s="12" t="s">
        <v>1243</v>
      </c>
      <c r="F5369" s="13">
        <v>45264</v>
      </c>
      <c r="G5369" s="14">
        <v>-477105.5</v>
      </c>
    </row>
    <row r="5370" spans="1:7" x14ac:dyDescent="0.25">
      <c r="A5370" s="1"/>
      <c r="B5370" s="15" t="s">
        <v>1218</v>
      </c>
      <c r="C5370" s="16" t="s">
        <v>1219</v>
      </c>
      <c r="D5370" s="16" t="s">
        <v>20511</v>
      </c>
      <c r="E5370" s="18" t="s">
        <v>20897</v>
      </c>
      <c r="F5370" s="17">
        <v>45264</v>
      </c>
      <c r="G5370" s="14">
        <v>-99000</v>
      </c>
    </row>
    <row r="5371" spans="1:7" ht="25.5" x14ac:dyDescent="0.25">
      <c r="A5371" s="1"/>
      <c r="B5371" s="10" t="s">
        <v>1218</v>
      </c>
      <c r="C5371" s="11" t="s">
        <v>1219</v>
      </c>
      <c r="D5371" s="11" t="s">
        <v>20509</v>
      </c>
      <c r="E5371" s="12" t="s">
        <v>20921</v>
      </c>
      <c r="F5371" s="13">
        <v>45264</v>
      </c>
      <c r="G5371" s="14">
        <v>-20461.2</v>
      </c>
    </row>
    <row r="5372" spans="1:7" ht="25.5" x14ac:dyDescent="0.25">
      <c r="A5372" s="1"/>
      <c r="B5372" s="15" t="s">
        <v>1218</v>
      </c>
      <c r="C5372" s="16" t="s">
        <v>1219</v>
      </c>
      <c r="D5372" s="16"/>
      <c r="E5372" s="18" t="s">
        <v>20922</v>
      </c>
      <c r="F5372" s="17">
        <v>45264</v>
      </c>
      <c r="G5372" s="14">
        <v>-1100</v>
      </c>
    </row>
    <row r="5373" spans="1:7" x14ac:dyDescent="0.25">
      <c r="A5373" s="1"/>
      <c r="B5373" s="15" t="s">
        <v>9201</v>
      </c>
      <c r="C5373" s="16"/>
      <c r="D5373" s="16" t="s">
        <v>16902</v>
      </c>
      <c r="E5373" s="18" t="s">
        <v>16903</v>
      </c>
      <c r="F5373" s="17">
        <v>45265</v>
      </c>
      <c r="G5373" s="14">
        <v>-2429778.9500000002</v>
      </c>
    </row>
    <row r="5374" spans="1:7" x14ac:dyDescent="0.25">
      <c r="A5374" s="1"/>
      <c r="B5374" s="10" t="s">
        <v>8762</v>
      </c>
      <c r="C5374" s="11"/>
      <c r="D5374" s="11" t="s">
        <v>17039</v>
      </c>
      <c r="E5374" s="12" t="s">
        <v>9263</v>
      </c>
      <c r="F5374" s="13">
        <v>45265</v>
      </c>
      <c r="G5374" s="14">
        <v>-2130685.46</v>
      </c>
    </row>
    <row r="5375" spans="1:7" x14ac:dyDescent="0.25">
      <c r="A5375" s="1"/>
      <c r="B5375" s="15" t="s">
        <v>17310</v>
      </c>
      <c r="C5375" s="16" t="s">
        <v>17309</v>
      </c>
      <c r="D5375" s="16" t="s">
        <v>17312</v>
      </c>
      <c r="E5375" s="18" t="s">
        <v>9284</v>
      </c>
      <c r="F5375" s="17">
        <v>45265</v>
      </c>
      <c r="G5375" s="14">
        <v>-11678840.99</v>
      </c>
    </row>
    <row r="5376" spans="1:7" x14ac:dyDescent="0.25">
      <c r="A5376" s="1"/>
      <c r="B5376" s="10" t="s">
        <v>18622</v>
      </c>
      <c r="C5376" s="11" t="s">
        <v>18621</v>
      </c>
      <c r="D5376" s="11" t="s">
        <v>9162</v>
      </c>
      <c r="E5376" s="12" t="s">
        <v>18624</v>
      </c>
      <c r="F5376" s="13">
        <v>45265</v>
      </c>
      <c r="G5376" s="14">
        <v>-340725</v>
      </c>
    </row>
    <row r="5377" spans="1:7" x14ac:dyDescent="0.25">
      <c r="A5377" s="1"/>
      <c r="B5377" s="10" t="s">
        <v>1218</v>
      </c>
      <c r="C5377" s="11" t="s">
        <v>1219</v>
      </c>
      <c r="D5377" s="11" t="s">
        <v>20520</v>
      </c>
      <c r="E5377" s="12" t="s">
        <v>9235</v>
      </c>
      <c r="F5377" s="13">
        <v>45265</v>
      </c>
      <c r="G5377" s="14">
        <v>-450750</v>
      </c>
    </row>
    <row r="5378" spans="1:7" ht="25.5" x14ac:dyDescent="0.25">
      <c r="A5378" s="1"/>
      <c r="B5378" s="10" t="s">
        <v>1218</v>
      </c>
      <c r="C5378" s="11" t="s">
        <v>1219</v>
      </c>
      <c r="D5378" s="11" t="s">
        <v>20518</v>
      </c>
      <c r="E5378" s="12" t="s">
        <v>20923</v>
      </c>
      <c r="F5378" s="13">
        <v>45265</v>
      </c>
      <c r="G5378" s="14">
        <v>-3960</v>
      </c>
    </row>
    <row r="5379" spans="1:7" x14ac:dyDescent="0.25">
      <c r="A5379" s="1"/>
      <c r="B5379" s="10" t="s">
        <v>9266</v>
      </c>
      <c r="C5379" s="11" t="s">
        <v>9267</v>
      </c>
      <c r="D5379" s="11" t="s">
        <v>18050</v>
      </c>
      <c r="E5379" s="12" t="s">
        <v>9141</v>
      </c>
      <c r="F5379" s="13">
        <v>45266</v>
      </c>
      <c r="G5379" s="14">
        <v>-5036198.3600000003</v>
      </c>
    </row>
    <row r="5380" spans="1:7" ht="25.5" x14ac:dyDescent="0.25">
      <c r="A5380" s="1"/>
      <c r="B5380" s="10" t="s">
        <v>18026</v>
      </c>
      <c r="C5380" s="11" t="s">
        <v>18025</v>
      </c>
      <c r="D5380" s="11" t="s">
        <v>7654</v>
      </c>
      <c r="E5380" s="12" t="s">
        <v>18028</v>
      </c>
      <c r="F5380" s="13">
        <v>45266</v>
      </c>
      <c r="G5380" s="14">
        <v>-3812532.95</v>
      </c>
    </row>
    <row r="5381" spans="1:7" ht="25.5" x14ac:dyDescent="0.25">
      <c r="A5381" s="1"/>
      <c r="B5381" s="10" t="s">
        <v>7491</v>
      </c>
      <c r="C5381" s="11" t="s">
        <v>7492</v>
      </c>
      <c r="D5381" s="11" t="s">
        <v>18004</v>
      </c>
      <c r="E5381" s="12" t="s">
        <v>18005</v>
      </c>
      <c r="F5381" s="13">
        <v>45266</v>
      </c>
      <c r="G5381" s="14">
        <v>-711594.95</v>
      </c>
    </row>
    <row r="5382" spans="1:7" x14ac:dyDescent="0.25">
      <c r="A5382" s="1"/>
      <c r="B5382" s="10" t="s">
        <v>18714</v>
      </c>
      <c r="C5382" s="11" t="s">
        <v>18713</v>
      </c>
      <c r="D5382" s="11" t="s">
        <v>18716</v>
      </c>
      <c r="E5382" s="12" t="s">
        <v>18169</v>
      </c>
      <c r="F5382" s="13">
        <v>45266</v>
      </c>
      <c r="G5382" s="14">
        <v>664458</v>
      </c>
    </row>
    <row r="5383" spans="1:7" ht="25.5" x14ac:dyDescent="0.25">
      <c r="A5383" s="1"/>
      <c r="B5383" s="10" t="s">
        <v>7491</v>
      </c>
      <c r="C5383" s="11" t="s">
        <v>7492</v>
      </c>
      <c r="D5383" s="11" t="s">
        <v>18004</v>
      </c>
      <c r="E5383" s="12"/>
      <c r="F5383" s="13">
        <v>45266</v>
      </c>
      <c r="G5383" s="14">
        <v>711594.95</v>
      </c>
    </row>
    <row r="5384" spans="1:7" x14ac:dyDescent="0.25">
      <c r="A5384" s="1"/>
      <c r="B5384" s="10" t="s">
        <v>16577</v>
      </c>
      <c r="C5384" s="11"/>
      <c r="D5384" s="11" t="s">
        <v>7173</v>
      </c>
      <c r="E5384" s="12" t="s">
        <v>20928</v>
      </c>
      <c r="F5384" s="13">
        <v>45267</v>
      </c>
      <c r="G5384" s="14">
        <v>-100000</v>
      </c>
    </row>
    <row r="5385" spans="1:7" x14ac:dyDescent="0.25">
      <c r="A5385" s="1"/>
      <c r="B5385" s="15" t="s">
        <v>16462</v>
      </c>
      <c r="C5385" s="16"/>
      <c r="D5385" s="16" t="s">
        <v>7243</v>
      </c>
      <c r="E5385" s="18" t="s">
        <v>20849</v>
      </c>
      <c r="F5385" s="17">
        <v>45267</v>
      </c>
      <c r="G5385" s="14">
        <v>-59000</v>
      </c>
    </row>
    <row r="5386" spans="1:7" x14ac:dyDescent="0.25">
      <c r="A5386" s="1"/>
      <c r="B5386" s="10" t="s">
        <v>17944</v>
      </c>
      <c r="C5386" s="11" t="s">
        <v>17943</v>
      </c>
      <c r="D5386" s="11" t="s">
        <v>17946</v>
      </c>
      <c r="E5386" s="12" t="s">
        <v>17947</v>
      </c>
      <c r="F5386" s="13">
        <v>45267</v>
      </c>
      <c r="G5386" s="14">
        <v>-18502796.27</v>
      </c>
    </row>
    <row r="5387" spans="1:7" ht="38.25" x14ac:dyDescent="0.25">
      <c r="A5387" s="1"/>
      <c r="B5387" s="10" t="s">
        <v>18058</v>
      </c>
      <c r="C5387" s="11" t="s">
        <v>18057</v>
      </c>
      <c r="D5387" s="11" t="s">
        <v>18062</v>
      </c>
      <c r="E5387" s="12" t="s">
        <v>18063</v>
      </c>
      <c r="F5387" s="13">
        <v>45267</v>
      </c>
      <c r="G5387" s="14">
        <v>-8047600</v>
      </c>
    </row>
    <row r="5388" spans="1:7" ht="25.5" x14ac:dyDescent="0.25">
      <c r="A5388" s="1"/>
      <c r="B5388" s="10" t="s">
        <v>18902</v>
      </c>
      <c r="C5388" s="11" t="s">
        <v>18901</v>
      </c>
      <c r="D5388" s="11" t="s">
        <v>7859</v>
      </c>
      <c r="E5388" s="12"/>
      <c r="F5388" s="13">
        <v>45267</v>
      </c>
      <c r="G5388" s="14">
        <v>-2148199.94</v>
      </c>
    </row>
    <row r="5389" spans="1:7" x14ac:dyDescent="0.25">
      <c r="A5389" s="1"/>
      <c r="B5389" s="10" t="s">
        <v>18365</v>
      </c>
      <c r="C5389" s="11" t="s">
        <v>18364</v>
      </c>
      <c r="D5389" s="11" t="s">
        <v>7446</v>
      </c>
      <c r="E5389" s="12" t="s">
        <v>18367</v>
      </c>
      <c r="F5389" s="13">
        <v>45267</v>
      </c>
      <c r="G5389" s="14">
        <v>-1498500</v>
      </c>
    </row>
    <row r="5390" spans="1:7" ht="25.5" x14ac:dyDescent="0.25">
      <c r="A5390" s="1"/>
      <c r="B5390" s="10" t="s">
        <v>1218</v>
      </c>
      <c r="C5390" s="11" t="s">
        <v>1219</v>
      </c>
      <c r="D5390" s="11" t="s">
        <v>20516</v>
      </c>
      <c r="E5390" s="12" t="s">
        <v>20924</v>
      </c>
      <c r="F5390" s="13">
        <v>45267</v>
      </c>
      <c r="G5390" s="14">
        <v>-350050</v>
      </c>
    </row>
    <row r="5391" spans="1:7" ht="25.5" x14ac:dyDescent="0.25">
      <c r="A5391" s="1"/>
      <c r="B5391" s="10" t="s">
        <v>1218</v>
      </c>
      <c r="C5391" s="11" t="s">
        <v>1219</v>
      </c>
      <c r="D5391" s="11" t="s">
        <v>20524</v>
      </c>
      <c r="E5391" s="12" t="s">
        <v>20925</v>
      </c>
      <c r="F5391" s="13">
        <v>45267</v>
      </c>
      <c r="G5391" s="14">
        <v>-154603.68</v>
      </c>
    </row>
    <row r="5392" spans="1:7" ht="25.5" x14ac:dyDescent="0.25">
      <c r="A5392" s="1"/>
      <c r="B5392" s="10" t="s">
        <v>1218</v>
      </c>
      <c r="C5392" s="11" t="s">
        <v>1219</v>
      </c>
      <c r="D5392" s="11" t="s">
        <v>20526</v>
      </c>
      <c r="E5392" s="12" t="s">
        <v>20926</v>
      </c>
      <c r="F5392" s="13">
        <v>45267</v>
      </c>
      <c r="G5392" s="14">
        <v>-154603.68</v>
      </c>
    </row>
    <row r="5393" spans="1:7" ht="25.5" x14ac:dyDescent="0.25">
      <c r="A5393" s="1"/>
      <c r="B5393" s="10" t="s">
        <v>1218</v>
      </c>
      <c r="C5393" s="11" t="s">
        <v>1219</v>
      </c>
      <c r="D5393" s="11" t="s">
        <v>20530</v>
      </c>
      <c r="E5393" s="12" t="s">
        <v>20927</v>
      </c>
      <c r="F5393" s="13">
        <v>45267</v>
      </c>
      <c r="G5393" s="14">
        <v>-2402.5</v>
      </c>
    </row>
    <row r="5394" spans="1:7" x14ac:dyDescent="0.25">
      <c r="A5394" s="1"/>
      <c r="B5394" s="15" t="s">
        <v>16947</v>
      </c>
      <c r="C5394" s="16"/>
      <c r="D5394" s="16" t="s">
        <v>16949</v>
      </c>
      <c r="E5394" s="18" t="s">
        <v>16950</v>
      </c>
      <c r="F5394" s="17">
        <v>45268</v>
      </c>
      <c r="G5394" s="14">
        <v>-10529211.18</v>
      </c>
    </row>
    <row r="5395" spans="1:7" ht="25.5" x14ac:dyDescent="0.25">
      <c r="A5395" s="1"/>
      <c r="B5395" s="15" t="s">
        <v>16866</v>
      </c>
      <c r="C5395" s="16"/>
      <c r="D5395" s="16" t="s">
        <v>16868</v>
      </c>
      <c r="E5395" s="18" t="s">
        <v>16869</v>
      </c>
      <c r="F5395" s="17">
        <v>45268</v>
      </c>
      <c r="G5395" s="14">
        <v>-5014859.5999999996</v>
      </c>
    </row>
    <row r="5396" spans="1:7" ht="25.5" x14ac:dyDescent="0.25">
      <c r="A5396" s="1"/>
      <c r="B5396" s="10" t="s">
        <v>16702</v>
      </c>
      <c r="C5396" s="11"/>
      <c r="D5396" s="11" t="s">
        <v>16704</v>
      </c>
      <c r="E5396" s="12" t="s">
        <v>16637</v>
      </c>
      <c r="F5396" s="13">
        <v>45268</v>
      </c>
      <c r="G5396" s="14">
        <v>-2636635.7000000002</v>
      </c>
    </row>
    <row r="5397" spans="1:7" x14ac:dyDescent="0.25">
      <c r="A5397" s="1"/>
      <c r="B5397" s="15" t="s">
        <v>8988</v>
      </c>
      <c r="C5397" s="16"/>
      <c r="D5397" s="16" t="s">
        <v>16828</v>
      </c>
      <c r="E5397" s="18" t="s">
        <v>8924</v>
      </c>
      <c r="F5397" s="17">
        <v>45268</v>
      </c>
      <c r="G5397" s="14">
        <v>-1335402</v>
      </c>
    </row>
    <row r="5398" spans="1:7" x14ac:dyDescent="0.25">
      <c r="A5398" s="1"/>
      <c r="B5398" s="10" t="s">
        <v>17870</v>
      </c>
      <c r="C5398" s="11" t="s">
        <v>17869</v>
      </c>
      <c r="D5398" s="11" t="s">
        <v>17872</v>
      </c>
      <c r="E5398" s="12" t="s">
        <v>17873</v>
      </c>
      <c r="F5398" s="13">
        <v>45268</v>
      </c>
      <c r="G5398" s="14">
        <v>-364112.6</v>
      </c>
    </row>
    <row r="5399" spans="1:7" ht="25.5" x14ac:dyDescent="0.25">
      <c r="A5399" s="1"/>
      <c r="B5399" s="10" t="s">
        <v>9243</v>
      </c>
      <c r="C5399" s="11" t="s">
        <v>9244</v>
      </c>
      <c r="D5399" s="11" t="s">
        <v>18752</v>
      </c>
      <c r="E5399" s="12" t="s">
        <v>20931</v>
      </c>
      <c r="F5399" s="13">
        <v>45268</v>
      </c>
      <c r="G5399" s="14">
        <v>-118000</v>
      </c>
    </row>
    <row r="5400" spans="1:7" x14ac:dyDescent="0.25">
      <c r="A5400" s="1"/>
      <c r="B5400" s="10" t="s">
        <v>1218</v>
      </c>
      <c r="C5400" s="11" t="s">
        <v>1219</v>
      </c>
      <c r="D5400" s="11" t="s">
        <v>20528</v>
      </c>
      <c r="E5400" s="12" t="s">
        <v>20930</v>
      </c>
      <c r="F5400" s="13">
        <v>45268</v>
      </c>
      <c r="G5400" s="14">
        <v>-684500</v>
      </c>
    </row>
    <row r="5401" spans="1:7" x14ac:dyDescent="0.25">
      <c r="A5401" s="1"/>
      <c r="B5401" s="10" t="s">
        <v>16981</v>
      </c>
      <c r="C5401" s="11"/>
      <c r="D5401" s="11" t="s">
        <v>16983</v>
      </c>
      <c r="E5401" s="12" t="s">
        <v>9263</v>
      </c>
      <c r="F5401" s="13">
        <v>45271</v>
      </c>
      <c r="G5401" s="14">
        <v>-17139397.100000001</v>
      </c>
    </row>
    <row r="5402" spans="1:7" ht="25.5" x14ac:dyDescent="0.25">
      <c r="A5402" s="1"/>
      <c r="B5402" s="10" t="s">
        <v>18215</v>
      </c>
      <c r="C5402" s="11" t="s">
        <v>18214</v>
      </c>
      <c r="D5402" s="11" t="s">
        <v>18217</v>
      </c>
      <c r="E5402" s="12" t="s">
        <v>9076</v>
      </c>
      <c r="F5402" s="13">
        <v>45271</v>
      </c>
      <c r="G5402" s="14">
        <v>-1773849.74</v>
      </c>
    </row>
    <row r="5403" spans="1:7" x14ac:dyDescent="0.25">
      <c r="A5403" s="1"/>
      <c r="B5403" s="10" t="s">
        <v>9182</v>
      </c>
      <c r="C5403" s="11" t="s">
        <v>9183</v>
      </c>
      <c r="D5403" s="11" t="s">
        <v>8747</v>
      </c>
      <c r="E5403" s="12" t="s">
        <v>18740</v>
      </c>
      <c r="F5403" s="13">
        <v>45271</v>
      </c>
      <c r="G5403" s="14">
        <v>-26550</v>
      </c>
    </row>
    <row r="5404" spans="1:7" x14ac:dyDescent="0.25">
      <c r="A5404" s="1"/>
      <c r="B5404" s="10" t="s">
        <v>1218</v>
      </c>
      <c r="C5404" s="11" t="s">
        <v>1219</v>
      </c>
      <c r="D5404" s="11" t="s">
        <v>20534</v>
      </c>
      <c r="E5404" s="12" t="s">
        <v>20932</v>
      </c>
      <c r="F5404" s="13">
        <v>45271</v>
      </c>
      <c r="G5404" s="14">
        <v>-47790</v>
      </c>
    </row>
    <row r="5405" spans="1:7" x14ac:dyDescent="0.25">
      <c r="A5405" s="1"/>
      <c r="B5405" s="10" t="s">
        <v>16572</v>
      </c>
      <c r="C5405" s="11"/>
      <c r="D5405" s="11" t="s">
        <v>16574</v>
      </c>
      <c r="E5405" s="12" t="s">
        <v>16575</v>
      </c>
      <c r="F5405" s="13">
        <v>45272</v>
      </c>
      <c r="G5405" s="14">
        <v>-5297192.42</v>
      </c>
    </row>
    <row r="5406" spans="1:7" x14ac:dyDescent="0.25">
      <c r="A5406" s="1"/>
      <c r="B5406" s="10" t="s">
        <v>16669</v>
      </c>
      <c r="C5406" s="11"/>
      <c r="D5406" s="11" t="s">
        <v>16671</v>
      </c>
      <c r="E5406" s="12" t="s">
        <v>16672</v>
      </c>
      <c r="F5406" s="13">
        <v>45272</v>
      </c>
      <c r="G5406" s="14">
        <v>-2741224.51</v>
      </c>
    </row>
    <row r="5407" spans="1:7" x14ac:dyDescent="0.25">
      <c r="A5407" s="1"/>
      <c r="B5407" s="10" t="s">
        <v>9173</v>
      </c>
      <c r="C5407" s="11"/>
      <c r="D5407" s="11" t="s">
        <v>7227</v>
      </c>
      <c r="E5407" s="12" t="s">
        <v>20934</v>
      </c>
      <c r="F5407" s="13">
        <v>45272</v>
      </c>
      <c r="G5407" s="14">
        <v>-295000</v>
      </c>
    </row>
    <row r="5408" spans="1:7" x14ac:dyDescent="0.25">
      <c r="A5408" s="1"/>
      <c r="B5408" s="10" t="s">
        <v>17009</v>
      </c>
      <c r="C5408" s="11"/>
      <c r="D5408" s="11" t="s">
        <v>7523</v>
      </c>
      <c r="E5408" s="12" t="s">
        <v>20934</v>
      </c>
      <c r="F5408" s="13">
        <v>45272</v>
      </c>
      <c r="G5408" s="14">
        <v>-295000</v>
      </c>
    </row>
    <row r="5409" spans="1:7" ht="25.5" x14ac:dyDescent="0.25">
      <c r="A5409" s="1"/>
      <c r="B5409" s="10" t="s">
        <v>16627</v>
      </c>
      <c r="C5409" s="11"/>
      <c r="D5409" s="11" t="s">
        <v>16629</v>
      </c>
      <c r="E5409" s="12" t="s">
        <v>20935</v>
      </c>
      <c r="F5409" s="13">
        <v>45272</v>
      </c>
      <c r="G5409" s="14">
        <v>-138650</v>
      </c>
    </row>
    <row r="5410" spans="1:7" ht="25.5" x14ac:dyDescent="0.25">
      <c r="A5410" s="1"/>
      <c r="B5410" s="10" t="s">
        <v>16432</v>
      </c>
      <c r="C5410" s="11"/>
      <c r="D5410" s="11" t="s">
        <v>7548</v>
      </c>
      <c r="E5410" s="12" t="s">
        <v>20936</v>
      </c>
      <c r="F5410" s="13">
        <v>45272</v>
      </c>
      <c r="G5410" s="14">
        <v>-118000</v>
      </c>
    </row>
    <row r="5411" spans="1:7" x14ac:dyDescent="0.25">
      <c r="A5411" s="1"/>
      <c r="B5411" s="10" t="s">
        <v>16436</v>
      </c>
      <c r="C5411" s="11"/>
      <c r="D5411" s="11" t="s">
        <v>7736</v>
      </c>
      <c r="E5411" s="12" t="s">
        <v>9015</v>
      </c>
      <c r="F5411" s="13">
        <v>45272</v>
      </c>
      <c r="G5411" s="14">
        <v>-118000</v>
      </c>
    </row>
    <row r="5412" spans="1:7" x14ac:dyDescent="0.25">
      <c r="A5412" s="1"/>
      <c r="B5412" s="15" t="s">
        <v>16441</v>
      </c>
      <c r="C5412" s="16"/>
      <c r="D5412" s="16" t="s">
        <v>7858</v>
      </c>
      <c r="E5412" s="18" t="s">
        <v>20933</v>
      </c>
      <c r="F5412" s="17">
        <v>45272</v>
      </c>
      <c r="G5412" s="14">
        <v>-118000</v>
      </c>
    </row>
    <row r="5413" spans="1:7" ht="25.5" x14ac:dyDescent="0.25">
      <c r="A5413" s="1"/>
      <c r="B5413" s="10" t="s">
        <v>16444</v>
      </c>
      <c r="C5413" s="11"/>
      <c r="D5413" s="11" t="s">
        <v>8512</v>
      </c>
      <c r="E5413" s="12" t="s">
        <v>20937</v>
      </c>
      <c r="F5413" s="13">
        <v>45272</v>
      </c>
      <c r="G5413" s="14">
        <v>-118000</v>
      </c>
    </row>
    <row r="5414" spans="1:7" x14ac:dyDescent="0.25">
      <c r="A5414" s="1"/>
      <c r="B5414" s="10" t="s">
        <v>16529</v>
      </c>
      <c r="C5414" s="11"/>
      <c r="D5414" s="11" t="s">
        <v>16531</v>
      </c>
      <c r="E5414" s="12" t="s">
        <v>9015</v>
      </c>
      <c r="F5414" s="13">
        <v>45272</v>
      </c>
      <c r="G5414" s="14">
        <v>-118000</v>
      </c>
    </row>
    <row r="5415" spans="1:7" x14ac:dyDescent="0.25">
      <c r="A5415" s="1"/>
      <c r="B5415" s="15" t="s">
        <v>16564</v>
      </c>
      <c r="C5415" s="16"/>
      <c r="D5415" s="16" t="s">
        <v>9215</v>
      </c>
      <c r="E5415" s="18" t="s">
        <v>9015</v>
      </c>
      <c r="F5415" s="17">
        <v>45272</v>
      </c>
      <c r="G5415" s="14">
        <v>-118000</v>
      </c>
    </row>
    <row r="5416" spans="1:7" x14ac:dyDescent="0.25">
      <c r="A5416" s="1"/>
      <c r="B5416" s="10" t="s">
        <v>16623</v>
      </c>
      <c r="C5416" s="11"/>
      <c r="D5416" s="11" t="s">
        <v>7195</v>
      </c>
      <c r="E5416" s="12" t="s">
        <v>20933</v>
      </c>
      <c r="F5416" s="13">
        <v>45272</v>
      </c>
      <c r="G5416" s="14">
        <v>-118000</v>
      </c>
    </row>
    <row r="5417" spans="1:7" x14ac:dyDescent="0.25">
      <c r="A5417" s="1"/>
      <c r="B5417" s="15" t="s">
        <v>7713</v>
      </c>
      <c r="C5417" s="16"/>
      <c r="D5417" s="16" t="s">
        <v>9250</v>
      </c>
      <c r="E5417" s="18" t="s">
        <v>20933</v>
      </c>
      <c r="F5417" s="17">
        <v>45272</v>
      </c>
      <c r="G5417" s="14">
        <v>-118000</v>
      </c>
    </row>
    <row r="5418" spans="1:7" ht="38.25" x14ac:dyDescent="0.25">
      <c r="A5418" s="1"/>
      <c r="B5418" s="10" t="s">
        <v>18058</v>
      </c>
      <c r="C5418" s="11" t="s">
        <v>18057</v>
      </c>
      <c r="D5418" s="11" t="s">
        <v>18060</v>
      </c>
      <c r="E5418" s="12" t="s">
        <v>16419</v>
      </c>
      <c r="F5418" s="13">
        <v>45272</v>
      </c>
      <c r="G5418" s="14">
        <v>-562293.6</v>
      </c>
    </row>
    <row r="5419" spans="1:7" ht="25.5" x14ac:dyDescent="0.25">
      <c r="A5419" s="1"/>
      <c r="B5419" s="10" t="s">
        <v>18796</v>
      </c>
      <c r="C5419" s="11" t="s">
        <v>18795</v>
      </c>
      <c r="D5419" s="11" t="s">
        <v>18798</v>
      </c>
      <c r="E5419" s="12" t="s">
        <v>18799</v>
      </c>
      <c r="F5419" s="13">
        <v>45272</v>
      </c>
      <c r="G5419" s="14">
        <v>-188800</v>
      </c>
    </row>
    <row r="5420" spans="1:7" x14ac:dyDescent="0.25">
      <c r="A5420" s="1"/>
      <c r="B5420" s="10" t="s">
        <v>7486</v>
      </c>
      <c r="C5420" s="11" t="s">
        <v>7487</v>
      </c>
      <c r="D5420" s="11" t="s">
        <v>8893</v>
      </c>
      <c r="E5420" s="12" t="s">
        <v>18106</v>
      </c>
      <c r="F5420" s="13">
        <v>45272</v>
      </c>
      <c r="G5420" s="14">
        <v>-149087.69</v>
      </c>
    </row>
    <row r="5421" spans="1:7" ht="25.5" x14ac:dyDescent="0.25">
      <c r="A5421" s="1"/>
      <c r="B5421" s="10" t="s">
        <v>9243</v>
      </c>
      <c r="C5421" s="11" t="s">
        <v>9244</v>
      </c>
      <c r="D5421" s="11" t="s">
        <v>8468</v>
      </c>
      <c r="E5421" s="12" t="s">
        <v>9015</v>
      </c>
      <c r="F5421" s="13">
        <v>45272</v>
      </c>
      <c r="G5421" s="14">
        <v>-118000</v>
      </c>
    </row>
    <row r="5422" spans="1:7" x14ac:dyDescent="0.25">
      <c r="A5422" s="1"/>
      <c r="B5422" s="10" t="s">
        <v>18586</v>
      </c>
      <c r="C5422" s="11" t="s">
        <v>18585</v>
      </c>
      <c r="D5422" s="11" t="s">
        <v>7343</v>
      </c>
      <c r="E5422" s="12" t="s">
        <v>18588</v>
      </c>
      <c r="F5422" s="13">
        <v>45272</v>
      </c>
      <c r="G5422" s="14">
        <v>-37760</v>
      </c>
    </row>
    <row r="5423" spans="1:7" x14ac:dyDescent="0.25">
      <c r="A5423" s="1"/>
      <c r="B5423" s="10" t="s">
        <v>16398</v>
      </c>
      <c r="C5423" s="11"/>
      <c r="D5423" s="11" t="s">
        <v>7811</v>
      </c>
      <c r="E5423" s="12" t="s">
        <v>20934</v>
      </c>
      <c r="F5423" s="13">
        <v>45273</v>
      </c>
      <c r="G5423" s="14">
        <v>-135700</v>
      </c>
    </row>
    <row r="5424" spans="1:7" x14ac:dyDescent="0.25">
      <c r="A5424" s="1"/>
      <c r="B5424" s="10" t="s">
        <v>16398</v>
      </c>
      <c r="C5424" s="11"/>
      <c r="D5424" s="11" t="s">
        <v>9093</v>
      </c>
      <c r="E5424" s="12" t="s">
        <v>20871</v>
      </c>
      <c r="F5424" s="13">
        <v>45273</v>
      </c>
      <c r="G5424" s="14">
        <v>-118000</v>
      </c>
    </row>
    <row r="5425" spans="1:7" ht="25.5" x14ac:dyDescent="0.25">
      <c r="A5425" s="1"/>
      <c r="B5425" s="10" t="s">
        <v>16478</v>
      </c>
      <c r="C5425" s="11"/>
      <c r="D5425" s="11" t="s">
        <v>7241</v>
      </c>
      <c r="E5425" s="12" t="s">
        <v>20871</v>
      </c>
      <c r="F5425" s="13">
        <v>45273</v>
      </c>
      <c r="G5425" s="14">
        <v>-41300</v>
      </c>
    </row>
    <row r="5426" spans="1:7" x14ac:dyDescent="0.25">
      <c r="A5426" s="1"/>
      <c r="B5426" s="10" t="s">
        <v>7617</v>
      </c>
      <c r="C5426" s="11" t="s">
        <v>7618</v>
      </c>
      <c r="D5426" s="11" t="s">
        <v>17911</v>
      </c>
      <c r="E5426" s="12" t="s">
        <v>17746</v>
      </c>
      <c r="F5426" s="13">
        <v>45273</v>
      </c>
      <c r="G5426" s="14">
        <v>-19700042.870000001</v>
      </c>
    </row>
    <row r="5427" spans="1:7" x14ac:dyDescent="0.25">
      <c r="A5427" s="1"/>
      <c r="B5427" s="15" t="s">
        <v>9226</v>
      </c>
      <c r="C5427" s="16" t="s">
        <v>9227</v>
      </c>
      <c r="D5427" s="16" t="s">
        <v>21426</v>
      </c>
      <c r="E5427" s="18" t="s">
        <v>21483</v>
      </c>
      <c r="F5427" s="17">
        <v>45273</v>
      </c>
      <c r="G5427" s="14">
        <v>-3777490.5</v>
      </c>
    </row>
    <row r="5428" spans="1:7" x14ac:dyDescent="0.25">
      <c r="A5428" s="1"/>
      <c r="B5428" s="15" t="s">
        <v>9096</v>
      </c>
      <c r="C5428" s="16" t="s">
        <v>9097</v>
      </c>
      <c r="D5428" s="16" t="s">
        <v>17599</v>
      </c>
      <c r="E5428" s="18" t="s">
        <v>20941</v>
      </c>
      <c r="F5428" s="17">
        <v>45273</v>
      </c>
      <c r="G5428" s="14">
        <v>-1821904.8</v>
      </c>
    </row>
    <row r="5429" spans="1:7" x14ac:dyDescent="0.25">
      <c r="A5429" s="1"/>
      <c r="B5429" s="10" t="s">
        <v>7809</v>
      </c>
      <c r="C5429" s="11" t="s">
        <v>7810</v>
      </c>
      <c r="D5429" s="11" t="s">
        <v>17916</v>
      </c>
      <c r="E5429" s="12" t="s">
        <v>20939</v>
      </c>
      <c r="F5429" s="13">
        <v>45273</v>
      </c>
      <c r="G5429" s="14">
        <v>-1065150.25</v>
      </c>
    </row>
    <row r="5430" spans="1:7" ht="25.5" x14ac:dyDescent="0.25">
      <c r="A5430" s="1"/>
      <c r="B5430" s="15" t="s">
        <v>18020</v>
      </c>
      <c r="C5430" s="16" t="s">
        <v>18019</v>
      </c>
      <c r="D5430" s="16" t="s">
        <v>18022</v>
      </c>
      <c r="E5430" s="18" t="s">
        <v>7654</v>
      </c>
      <c r="F5430" s="17">
        <v>45273</v>
      </c>
      <c r="G5430" s="14">
        <v>-879510.73</v>
      </c>
    </row>
    <row r="5431" spans="1:7" x14ac:dyDescent="0.25">
      <c r="A5431" s="1"/>
      <c r="B5431" s="15" t="s">
        <v>9096</v>
      </c>
      <c r="C5431" s="16" t="s">
        <v>9097</v>
      </c>
      <c r="D5431" s="16" t="s">
        <v>17607</v>
      </c>
      <c r="E5431" s="18" t="s">
        <v>20942</v>
      </c>
      <c r="F5431" s="17">
        <v>45273</v>
      </c>
      <c r="G5431" s="14">
        <v>-852390.66</v>
      </c>
    </row>
    <row r="5432" spans="1:7" x14ac:dyDescent="0.25">
      <c r="A5432" s="1"/>
      <c r="B5432" s="15" t="s">
        <v>9096</v>
      </c>
      <c r="C5432" s="16" t="s">
        <v>9097</v>
      </c>
      <c r="D5432" s="16" t="s">
        <v>17609</v>
      </c>
      <c r="E5432" s="18" t="s">
        <v>20942</v>
      </c>
      <c r="F5432" s="17">
        <v>45273</v>
      </c>
      <c r="G5432" s="14">
        <v>-594467.46</v>
      </c>
    </row>
    <row r="5433" spans="1:7" x14ac:dyDescent="0.25">
      <c r="A5433" s="1"/>
      <c r="B5433" s="10" t="s">
        <v>9096</v>
      </c>
      <c r="C5433" s="11" t="s">
        <v>9097</v>
      </c>
      <c r="D5433" s="11" t="s">
        <v>17603</v>
      </c>
      <c r="E5433" s="12" t="s">
        <v>20942</v>
      </c>
      <c r="F5433" s="13">
        <v>45273</v>
      </c>
      <c r="G5433" s="14">
        <v>-562271.16</v>
      </c>
    </row>
    <row r="5434" spans="1:7" x14ac:dyDescent="0.25">
      <c r="A5434" s="1"/>
      <c r="B5434" s="10" t="s">
        <v>9096</v>
      </c>
      <c r="C5434" s="11" t="s">
        <v>9097</v>
      </c>
      <c r="D5434" s="11" t="s">
        <v>17605</v>
      </c>
      <c r="E5434" s="12" t="s">
        <v>20942</v>
      </c>
      <c r="F5434" s="13">
        <v>45273</v>
      </c>
      <c r="G5434" s="14">
        <v>-516255.49</v>
      </c>
    </row>
    <row r="5435" spans="1:7" x14ac:dyDescent="0.25">
      <c r="A5435" s="1"/>
      <c r="B5435" s="10" t="s">
        <v>7809</v>
      </c>
      <c r="C5435" s="11" t="s">
        <v>7810</v>
      </c>
      <c r="D5435" s="11" t="s">
        <v>17918</v>
      </c>
      <c r="E5435" s="12" t="s">
        <v>20939</v>
      </c>
      <c r="F5435" s="13">
        <v>45273</v>
      </c>
      <c r="G5435" s="14">
        <v>-347527.71</v>
      </c>
    </row>
    <row r="5436" spans="1:7" x14ac:dyDescent="0.25">
      <c r="A5436" s="1"/>
      <c r="B5436" s="10" t="s">
        <v>9096</v>
      </c>
      <c r="C5436" s="11" t="s">
        <v>9097</v>
      </c>
      <c r="D5436" s="11" t="s">
        <v>17611</v>
      </c>
      <c r="E5436" s="12" t="s">
        <v>20943</v>
      </c>
      <c r="F5436" s="13">
        <v>45273</v>
      </c>
      <c r="G5436" s="14">
        <v>-254500.94</v>
      </c>
    </row>
    <row r="5437" spans="1:7" x14ac:dyDescent="0.25">
      <c r="A5437" s="1"/>
      <c r="B5437" s="10" t="s">
        <v>7809</v>
      </c>
      <c r="C5437" s="11" t="s">
        <v>7810</v>
      </c>
      <c r="D5437" s="11" t="s">
        <v>17920</v>
      </c>
      <c r="E5437" s="12" t="s">
        <v>20940</v>
      </c>
      <c r="F5437" s="13">
        <v>45273</v>
      </c>
      <c r="G5437" s="14">
        <v>-253437.6</v>
      </c>
    </row>
    <row r="5438" spans="1:7" x14ac:dyDescent="0.25">
      <c r="A5438" s="1"/>
      <c r="B5438" s="10" t="s">
        <v>9304</v>
      </c>
      <c r="C5438" s="11" t="s">
        <v>9305</v>
      </c>
      <c r="D5438" s="11" t="s">
        <v>18413</v>
      </c>
      <c r="E5438" s="12" t="s">
        <v>18414</v>
      </c>
      <c r="F5438" s="13">
        <v>45273</v>
      </c>
      <c r="G5438" s="14">
        <v>-139240</v>
      </c>
    </row>
    <row r="5439" spans="1:7" ht="25.5" x14ac:dyDescent="0.25">
      <c r="A5439" s="1"/>
      <c r="B5439" s="10" t="s">
        <v>18897</v>
      </c>
      <c r="C5439" s="11" t="s">
        <v>18896</v>
      </c>
      <c r="D5439" s="11" t="s">
        <v>18899</v>
      </c>
      <c r="E5439" s="12" t="s">
        <v>18900</v>
      </c>
      <c r="F5439" s="13">
        <v>45273</v>
      </c>
      <c r="G5439" s="14">
        <v>1040000</v>
      </c>
    </row>
    <row r="5440" spans="1:7" x14ac:dyDescent="0.25">
      <c r="A5440" s="1"/>
      <c r="B5440" s="10" t="s">
        <v>1218</v>
      </c>
      <c r="C5440" s="11" t="s">
        <v>1219</v>
      </c>
      <c r="D5440" s="11" t="s">
        <v>20536</v>
      </c>
      <c r="E5440" s="12" t="s">
        <v>20938</v>
      </c>
      <c r="F5440" s="13">
        <v>45273</v>
      </c>
      <c r="G5440" s="14">
        <v>-208060</v>
      </c>
    </row>
    <row r="5441" spans="1:7" ht="25.5" x14ac:dyDescent="0.25">
      <c r="A5441" s="1"/>
      <c r="B5441" s="10" t="s">
        <v>16800</v>
      </c>
      <c r="C5441" s="11"/>
      <c r="D5441" s="11" t="s">
        <v>16802</v>
      </c>
      <c r="E5441" s="12" t="s">
        <v>16803</v>
      </c>
      <c r="F5441" s="13">
        <v>45274</v>
      </c>
      <c r="G5441" s="14">
        <v>-25620849.09</v>
      </c>
    </row>
    <row r="5442" spans="1:7" ht="25.5" x14ac:dyDescent="0.25">
      <c r="A5442" s="1"/>
      <c r="B5442" s="10" t="s">
        <v>16908</v>
      </c>
      <c r="C5442" s="11"/>
      <c r="D5442" s="11" t="s">
        <v>16910</v>
      </c>
      <c r="E5442" s="12" t="s">
        <v>16911</v>
      </c>
      <c r="F5442" s="13">
        <v>45274</v>
      </c>
      <c r="G5442" s="14">
        <v>-6886334.1100000003</v>
      </c>
    </row>
    <row r="5443" spans="1:7" x14ac:dyDescent="0.25">
      <c r="A5443" s="1"/>
      <c r="B5443" s="10" t="s">
        <v>16839</v>
      </c>
      <c r="C5443" s="11"/>
      <c r="D5443" s="11" t="s">
        <v>16841</v>
      </c>
      <c r="E5443" s="12" t="s">
        <v>9181</v>
      </c>
      <c r="F5443" s="13">
        <v>45274</v>
      </c>
      <c r="G5443" s="14">
        <v>-5702651.96</v>
      </c>
    </row>
    <row r="5444" spans="1:7" x14ac:dyDescent="0.25">
      <c r="A5444" s="1"/>
      <c r="B5444" s="10" t="s">
        <v>16674</v>
      </c>
      <c r="C5444" s="11"/>
      <c r="D5444" s="11" t="s">
        <v>16676</v>
      </c>
      <c r="E5444" s="12" t="s">
        <v>16677</v>
      </c>
      <c r="F5444" s="13">
        <v>45274</v>
      </c>
      <c r="G5444" s="14">
        <v>-1149450.33</v>
      </c>
    </row>
    <row r="5445" spans="1:7" x14ac:dyDescent="0.25">
      <c r="A5445" s="1"/>
      <c r="B5445" s="10" t="s">
        <v>21917</v>
      </c>
      <c r="C5445" s="11"/>
      <c r="D5445" s="11" t="s">
        <v>8745</v>
      </c>
      <c r="E5445" s="12"/>
      <c r="F5445" s="13">
        <v>45274</v>
      </c>
      <c r="G5445" s="14">
        <v>-59000</v>
      </c>
    </row>
    <row r="5446" spans="1:7" ht="25.5" x14ac:dyDescent="0.25">
      <c r="A5446" s="1"/>
      <c r="B5446" s="10" t="s">
        <v>223</v>
      </c>
      <c r="C5446" s="11" t="s">
        <v>224</v>
      </c>
      <c r="D5446" s="11" t="s">
        <v>21683</v>
      </c>
      <c r="E5446" s="12" t="s">
        <v>21684</v>
      </c>
      <c r="F5446" s="13">
        <v>45274</v>
      </c>
      <c r="G5446" s="14">
        <v>-15000000</v>
      </c>
    </row>
    <row r="5447" spans="1:7" x14ac:dyDescent="0.25">
      <c r="A5447" s="1"/>
      <c r="B5447" s="15" t="s">
        <v>8828</v>
      </c>
      <c r="C5447" s="16" t="s">
        <v>8829</v>
      </c>
      <c r="D5447" s="16" t="s">
        <v>7488</v>
      </c>
      <c r="E5447" s="18" t="s">
        <v>17746</v>
      </c>
      <c r="F5447" s="17">
        <v>45274</v>
      </c>
      <c r="G5447" s="14">
        <v>-10885189.85</v>
      </c>
    </row>
    <row r="5448" spans="1:7" x14ac:dyDescent="0.25">
      <c r="A5448" s="1"/>
      <c r="B5448" s="10" t="s">
        <v>18046</v>
      </c>
      <c r="C5448" s="11" t="s">
        <v>18045</v>
      </c>
      <c r="D5448" s="11" t="s">
        <v>18048</v>
      </c>
      <c r="E5448" s="12" t="s">
        <v>1285</v>
      </c>
      <c r="F5448" s="13">
        <v>45274</v>
      </c>
      <c r="G5448" s="14">
        <v>-6070301.1900000004</v>
      </c>
    </row>
    <row r="5449" spans="1:7" x14ac:dyDescent="0.25">
      <c r="A5449" s="1"/>
      <c r="B5449" s="10" t="s">
        <v>9096</v>
      </c>
      <c r="C5449" s="11" t="s">
        <v>9097</v>
      </c>
      <c r="D5449" s="11" t="s">
        <v>17615</v>
      </c>
      <c r="E5449" s="12" t="s">
        <v>20946</v>
      </c>
      <c r="F5449" s="13">
        <v>45274</v>
      </c>
      <c r="G5449" s="14">
        <v>-5391388.25</v>
      </c>
    </row>
    <row r="5450" spans="1:7" x14ac:dyDescent="0.25">
      <c r="A5450" s="1"/>
      <c r="B5450" s="10" t="s">
        <v>5966</v>
      </c>
      <c r="C5450" s="11" t="s">
        <v>5967</v>
      </c>
      <c r="D5450" s="11" t="s">
        <v>9252</v>
      </c>
      <c r="E5450" s="12" t="s">
        <v>17788</v>
      </c>
      <c r="F5450" s="13">
        <v>45274</v>
      </c>
      <c r="G5450" s="14">
        <v>-4681902.95</v>
      </c>
    </row>
    <row r="5451" spans="1:7" x14ac:dyDescent="0.25">
      <c r="A5451" s="1"/>
      <c r="B5451" s="10" t="s">
        <v>17805</v>
      </c>
      <c r="C5451" s="11" t="s">
        <v>17804</v>
      </c>
      <c r="D5451" s="11" t="s">
        <v>17807</v>
      </c>
      <c r="E5451" s="12" t="s">
        <v>9165</v>
      </c>
      <c r="F5451" s="13">
        <v>45274</v>
      </c>
      <c r="G5451" s="14">
        <v>-3654624.74</v>
      </c>
    </row>
    <row r="5452" spans="1:7" ht="25.5" x14ac:dyDescent="0.25">
      <c r="A5452" s="1"/>
      <c r="B5452" s="10" t="s">
        <v>17831</v>
      </c>
      <c r="C5452" s="11" t="s">
        <v>17830</v>
      </c>
      <c r="D5452" s="11" t="s">
        <v>9206</v>
      </c>
      <c r="E5452" s="12" t="s">
        <v>20945</v>
      </c>
      <c r="F5452" s="13">
        <v>45274</v>
      </c>
      <c r="G5452" s="14">
        <v>-1052742.03</v>
      </c>
    </row>
    <row r="5453" spans="1:7" x14ac:dyDescent="0.25">
      <c r="A5453" s="1"/>
      <c r="B5453" s="15" t="s">
        <v>9096</v>
      </c>
      <c r="C5453" s="16" t="s">
        <v>9097</v>
      </c>
      <c r="D5453" s="16" t="s">
        <v>17613</v>
      </c>
      <c r="E5453" s="18" t="s">
        <v>9159</v>
      </c>
      <c r="F5453" s="17">
        <v>45274</v>
      </c>
      <c r="G5453" s="14">
        <v>-783324.99</v>
      </c>
    </row>
    <row r="5454" spans="1:7" ht="25.5" x14ac:dyDescent="0.25">
      <c r="A5454" s="1"/>
      <c r="B5454" s="10" t="s">
        <v>18907</v>
      </c>
      <c r="C5454" s="11" t="s">
        <v>18906</v>
      </c>
      <c r="D5454" s="11" t="s">
        <v>18909</v>
      </c>
      <c r="E5454" s="12" t="s">
        <v>20944</v>
      </c>
      <c r="F5454" s="13">
        <v>45274</v>
      </c>
      <c r="G5454" s="14">
        <v>-270000</v>
      </c>
    </row>
    <row r="5455" spans="1:7" x14ac:dyDescent="0.25">
      <c r="A5455" s="1"/>
      <c r="B5455" s="10" t="s">
        <v>1218</v>
      </c>
      <c r="C5455" s="11" t="s">
        <v>1219</v>
      </c>
      <c r="D5455" s="11" t="s">
        <v>20538</v>
      </c>
      <c r="E5455" s="12" t="s">
        <v>20897</v>
      </c>
      <c r="F5455" s="13">
        <v>45274</v>
      </c>
      <c r="G5455" s="14">
        <v>-924000</v>
      </c>
    </row>
    <row r="5456" spans="1:7" x14ac:dyDescent="0.25">
      <c r="A5456" s="1"/>
      <c r="B5456" s="10" t="s">
        <v>7257</v>
      </c>
      <c r="C5456" s="11"/>
      <c r="D5456" s="11" t="s">
        <v>16918</v>
      </c>
      <c r="E5456" s="12" t="s">
        <v>16919</v>
      </c>
      <c r="F5456" s="13">
        <v>45275</v>
      </c>
      <c r="G5456" s="14">
        <v>-7694784.4000000004</v>
      </c>
    </row>
    <row r="5457" spans="1:7" x14ac:dyDescent="0.25">
      <c r="A5457" s="1"/>
      <c r="B5457" s="15" t="s">
        <v>16455</v>
      </c>
      <c r="C5457" s="16"/>
      <c r="D5457" s="16" t="s">
        <v>16457</v>
      </c>
      <c r="E5457" s="18" t="s">
        <v>16458</v>
      </c>
      <c r="F5457" s="17">
        <v>45275</v>
      </c>
      <c r="G5457" s="14">
        <v>-4182573.75</v>
      </c>
    </row>
    <row r="5458" spans="1:7" x14ac:dyDescent="0.25">
      <c r="A5458" s="1"/>
      <c r="B5458" s="10" t="s">
        <v>9203</v>
      </c>
      <c r="C5458" s="11"/>
      <c r="D5458" s="11" t="s">
        <v>16466</v>
      </c>
      <c r="E5458" s="12" t="s">
        <v>20950</v>
      </c>
      <c r="F5458" s="13">
        <v>45275</v>
      </c>
      <c r="G5458" s="14">
        <v>-118000</v>
      </c>
    </row>
    <row r="5459" spans="1:7" x14ac:dyDescent="0.25">
      <c r="A5459" s="1"/>
      <c r="B5459" s="10" t="s">
        <v>7515</v>
      </c>
      <c r="C5459" s="11"/>
      <c r="D5459" s="11" t="s">
        <v>16481</v>
      </c>
      <c r="E5459" s="12" t="s">
        <v>20951</v>
      </c>
      <c r="F5459" s="13">
        <v>45275</v>
      </c>
      <c r="G5459" s="14">
        <v>-118000</v>
      </c>
    </row>
    <row r="5460" spans="1:7" x14ac:dyDescent="0.25">
      <c r="A5460" s="1"/>
      <c r="B5460" s="10" t="s">
        <v>8815</v>
      </c>
      <c r="C5460" s="11"/>
      <c r="D5460" s="11" t="s">
        <v>16547</v>
      </c>
      <c r="E5460" s="12" t="s">
        <v>20951</v>
      </c>
      <c r="F5460" s="13">
        <v>45275</v>
      </c>
      <c r="G5460" s="14">
        <v>-118000</v>
      </c>
    </row>
    <row r="5461" spans="1:7" x14ac:dyDescent="0.25">
      <c r="A5461" s="1"/>
      <c r="B5461" s="10" t="s">
        <v>16620</v>
      </c>
      <c r="C5461" s="11"/>
      <c r="D5461" s="11" t="s">
        <v>7726</v>
      </c>
      <c r="E5461" s="12" t="s">
        <v>20951</v>
      </c>
      <c r="F5461" s="13">
        <v>45275</v>
      </c>
      <c r="G5461" s="14">
        <v>-118000</v>
      </c>
    </row>
    <row r="5462" spans="1:7" x14ac:dyDescent="0.25">
      <c r="A5462" s="1"/>
      <c r="B5462" s="15" t="s">
        <v>16825</v>
      </c>
      <c r="C5462" s="16"/>
      <c r="D5462" s="16" t="s">
        <v>7219</v>
      </c>
      <c r="E5462" s="18" t="s">
        <v>20951</v>
      </c>
      <c r="F5462" s="17">
        <v>45275</v>
      </c>
      <c r="G5462" s="14">
        <v>-118000</v>
      </c>
    </row>
    <row r="5463" spans="1:7" x14ac:dyDescent="0.25">
      <c r="A5463" s="1"/>
      <c r="B5463" s="15" t="s">
        <v>16513</v>
      </c>
      <c r="C5463" s="16"/>
      <c r="D5463" s="16" t="s">
        <v>7501</v>
      </c>
      <c r="E5463" s="18" t="s">
        <v>20950</v>
      </c>
      <c r="F5463" s="17">
        <v>45275</v>
      </c>
      <c r="G5463" s="14">
        <v>-21830</v>
      </c>
    </row>
    <row r="5464" spans="1:7" x14ac:dyDescent="0.25">
      <c r="A5464" s="1"/>
      <c r="B5464" s="10" t="s">
        <v>18397</v>
      </c>
      <c r="C5464" s="11" t="s">
        <v>18396</v>
      </c>
      <c r="D5464" s="11" t="s">
        <v>18399</v>
      </c>
      <c r="E5464" s="12" t="s">
        <v>18400</v>
      </c>
      <c r="F5464" s="13">
        <v>45275</v>
      </c>
      <c r="G5464" s="14">
        <v>-21927990.98</v>
      </c>
    </row>
    <row r="5465" spans="1:7" x14ac:dyDescent="0.25">
      <c r="A5465" s="1"/>
      <c r="B5465" s="15" t="s">
        <v>18192</v>
      </c>
      <c r="C5465" s="16" t="s">
        <v>18191</v>
      </c>
      <c r="D5465" s="16" t="s">
        <v>7226</v>
      </c>
      <c r="E5465" s="18" t="s">
        <v>18194</v>
      </c>
      <c r="F5465" s="17">
        <v>45275</v>
      </c>
      <c r="G5465" s="14">
        <v>-9868670.4000000004</v>
      </c>
    </row>
    <row r="5466" spans="1:7" x14ac:dyDescent="0.25">
      <c r="A5466" s="1"/>
      <c r="B5466" s="10" t="s">
        <v>18494</v>
      </c>
      <c r="C5466" s="11" t="s">
        <v>18493</v>
      </c>
      <c r="D5466" s="11" t="s">
        <v>18496</v>
      </c>
      <c r="E5466" s="12" t="s">
        <v>18183</v>
      </c>
      <c r="F5466" s="13">
        <v>45275</v>
      </c>
      <c r="G5466" s="14">
        <v>-7752006.7300000004</v>
      </c>
    </row>
    <row r="5467" spans="1:7" ht="25.5" x14ac:dyDescent="0.25">
      <c r="A5467" s="1"/>
      <c r="B5467" s="10" t="s">
        <v>18356</v>
      </c>
      <c r="C5467" s="11" t="s">
        <v>18355</v>
      </c>
      <c r="D5467" s="11" t="s">
        <v>18358</v>
      </c>
      <c r="E5467" s="12" t="s">
        <v>9145</v>
      </c>
      <c r="F5467" s="13">
        <v>45275</v>
      </c>
      <c r="G5467" s="14">
        <v>-6310811.6600000001</v>
      </c>
    </row>
    <row r="5468" spans="1:7" x14ac:dyDescent="0.25">
      <c r="A5468" s="1"/>
      <c r="B5468" s="15" t="s">
        <v>8735</v>
      </c>
      <c r="C5468" s="16" t="s">
        <v>8736</v>
      </c>
      <c r="D5468" s="16" t="s">
        <v>18647</v>
      </c>
      <c r="E5468" s="18" t="s">
        <v>18648</v>
      </c>
      <c r="F5468" s="17">
        <v>45275</v>
      </c>
      <c r="G5468" s="14">
        <v>-4157961.63</v>
      </c>
    </row>
    <row r="5469" spans="1:7" ht="25.5" x14ac:dyDescent="0.25">
      <c r="A5469" s="1"/>
      <c r="B5469" s="15" t="s">
        <v>17831</v>
      </c>
      <c r="C5469" s="16" t="s">
        <v>17830</v>
      </c>
      <c r="D5469" s="16" t="s">
        <v>17834</v>
      </c>
      <c r="E5469" s="18" t="s">
        <v>20956</v>
      </c>
      <c r="F5469" s="17">
        <v>45275</v>
      </c>
      <c r="G5469" s="14">
        <v>-3889600</v>
      </c>
    </row>
    <row r="5470" spans="1:7" x14ac:dyDescent="0.25">
      <c r="A5470" s="1"/>
      <c r="B5470" s="10" t="s">
        <v>18605</v>
      </c>
      <c r="C5470" s="11" t="s">
        <v>18604</v>
      </c>
      <c r="D5470" s="11" t="s">
        <v>18607</v>
      </c>
      <c r="E5470" s="12" t="s">
        <v>9145</v>
      </c>
      <c r="F5470" s="13">
        <v>45275</v>
      </c>
      <c r="G5470" s="14">
        <v>-3590842.87</v>
      </c>
    </row>
    <row r="5471" spans="1:7" x14ac:dyDescent="0.25">
      <c r="A5471" s="1"/>
      <c r="B5471" s="10" t="s">
        <v>18490</v>
      </c>
      <c r="C5471" s="11" t="s">
        <v>18489</v>
      </c>
      <c r="D5471" s="11" t="s">
        <v>18492</v>
      </c>
      <c r="E5471" s="12" t="s">
        <v>9145</v>
      </c>
      <c r="F5471" s="13">
        <v>45275</v>
      </c>
      <c r="G5471" s="14">
        <v>-1320173.8400000001</v>
      </c>
    </row>
    <row r="5472" spans="1:7" ht="25.5" x14ac:dyDescent="0.25">
      <c r="A5472" s="1"/>
      <c r="B5472" s="10" t="s">
        <v>18633</v>
      </c>
      <c r="C5472" s="11" t="s">
        <v>18632</v>
      </c>
      <c r="D5472" s="11" t="s">
        <v>9234</v>
      </c>
      <c r="E5472" s="12" t="s">
        <v>18635</v>
      </c>
      <c r="F5472" s="13">
        <v>45275</v>
      </c>
      <c r="G5472" s="14">
        <v>-551650</v>
      </c>
    </row>
    <row r="5473" spans="1:7" ht="25.5" x14ac:dyDescent="0.25">
      <c r="A5473" s="1"/>
      <c r="B5473" s="10" t="s">
        <v>18849</v>
      </c>
      <c r="C5473" s="11" t="s">
        <v>18848</v>
      </c>
      <c r="D5473" s="11" t="s">
        <v>18851</v>
      </c>
      <c r="E5473" s="12" t="s">
        <v>18852</v>
      </c>
      <c r="F5473" s="13">
        <v>45275</v>
      </c>
      <c r="G5473" s="14">
        <v>-305966.7</v>
      </c>
    </row>
    <row r="5474" spans="1:7" x14ac:dyDescent="0.25">
      <c r="A5474" s="1"/>
      <c r="B5474" s="10" t="s">
        <v>9182</v>
      </c>
      <c r="C5474" s="11" t="s">
        <v>9183</v>
      </c>
      <c r="D5474" s="11" t="s">
        <v>8748</v>
      </c>
      <c r="E5474" s="12" t="s">
        <v>18742</v>
      </c>
      <c r="F5474" s="13">
        <v>45275</v>
      </c>
      <c r="G5474" s="14">
        <v>-193992</v>
      </c>
    </row>
    <row r="5475" spans="1:7" x14ac:dyDescent="0.25">
      <c r="A5475" s="1"/>
      <c r="B5475" s="10" t="s">
        <v>18317</v>
      </c>
      <c r="C5475" s="11" t="s">
        <v>18316</v>
      </c>
      <c r="D5475" s="11" t="s">
        <v>18322</v>
      </c>
      <c r="E5475" s="12" t="s">
        <v>18323</v>
      </c>
      <c r="F5475" s="13">
        <v>45275</v>
      </c>
      <c r="G5475" s="14">
        <v>-154580</v>
      </c>
    </row>
    <row r="5476" spans="1:7" x14ac:dyDescent="0.25">
      <c r="A5476" s="1"/>
      <c r="B5476" s="10" t="s">
        <v>18622</v>
      </c>
      <c r="C5476" s="11" t="s">
        <v>18621</v>
      </c>
      <c r="D5476" s="11" t="s">
        <v>18626</v>
      </c>
      <c r="E5476" s="12" t="s">
        <v>18627</v>
      </c>
      <c r="F5476" s="13">
        <v>45275</v>
      </c>
      <c r="G5476" s="14">
        <v>-120360</v>
      </c>
    </row>
    <row r="5477" spans="1:7" ht="25.5" x14ac:dyDescent="0.25">
      <c r="A5477" s="1"/>
      <c r="B5477" s="10" t="s">
        <v>18893</v>
      </c>
      <c r="C5477" s="11" t="s">
        <v>18892</v>
      </c>
      <c r="D5477" s="11" t="s">
        <v>7115</v>
      </c>
      <c r="E5477" s="12" t="s">
        <v>20954</v>
      </c>
      <c r="F5477" s="13">
        <v>45275</v>
      </c>
      <c r="G5477" s="14">
        <v>-59400</v>
      </c>
    </row>
    <row r="5478" spans="1:7" ht="25.5" x14ac:dyDescent="0.25">
      <c r="A5478" s="1"/>
      <c r="B5478" s="10" t="s">
        <v>18893</v>
      </c>
      <c r="C5478" s="11" t="s">
        <v>18892</v>
      </c>
      <c r="D5478" s="11" t="s">
        <v>7243</v>
      </c>
      <c r="E5478" s="12" t="s">
        <v>20953</v>
      </c>
      <c r="F5478" s="13">
        <v>45275</v>
      </c>
      <c r="G5478" s="14">
        <v>-32400</v>
      </c>
    </row>
    <row r="5479" spans="1:7" x14ac:dyDescent="0.25">
      <c r="A5479" s="1"/>
      <c r="B5479" s="15" t="s">
        <v>9226</v>
      </c>
      <c r="C5479" s="16" t="s">
        <v>9227</v>
      </c>
      <c r="D5479" s="16"/>
      <c r="E5479" s="18"/>
      <c r="F5479" s="17">
        <v>45275</v>
      </c>
      <c r="G5479" s="14">
        <v>3408544.93</v>
      </c>
    </row>
    <row r="5480" spans="1:7" ht="25.5" x14ac:dyDescent="0.25">
      <c r="A5480" s="1"/>
      <c r="B5480" s="15" t="s">
        <v>1218</v>
      </c>
      <c r="C5480" s="16" t="s">
        <v>1219</v>
      </c>
      <c r="D5480" s="16" t="s">
        <v>20540</v>
      </c>
      <c r="E5480" s="18" t="s">
        <v>9186</v>
      </c>
      <c r="F5480" s="17">
        <v>45275</v>
      </c>
      <c r="G5480" s="14">
        <v>-6560</v>
      </c>
    </row>
    <row r="5481" spans="1:7" x14ac:dyDescent="0.25">
      <c r="A5481" s="1"/>
      <c r="B5481" s="10" t="s">
        <v>18770</v>
      </c>
      <c r="C5481" s="11"/>
      <c r="D5481" s="11" t="s">
        <v>18772</v>
      </c>
      <c r="E5481" s="12" t="s">
        <v>16837</v>
      </c>
      <c r="F5481" s="13">
        <v>45278</v>
      </c>
      <c r="G5481" s="14">
        <v>-9096792.7599999998</v>
      </c>
    </row>
    <row r="5482" spans="1:7" ht="25.5" x14ac:dyDescent="0.25">
      <c r="A5482" s="1"/>
      <c r="B5482" s="10" t="s">
        <v>16634</v>
      </c>
      <c r="C5482" s="11"/>
      <c r="D5482" s="11" t="s">
        <v>16636</v>
      </c>
      <c r="E5482" s="12" t="s">
        <v>16637</v>
      </c>
      <c r="F5482" s="13">
        <v>45278</v>
      </c>
      <c r="G5482" s="14">
        <v>-4121701.08</v>
      </c>
    </row>
    <row r="5483" spans="1:7" x14ac:dyDescent="0.25">
      <c r="A5483" s="1"/>
      <c r="B5483" s="10" t="s">
        <v>16930</v>
      </c>
      <c r="C5483" s="11"/>
      <c r="D5483" s="11" t="s">
        <v>16932</v>
      </c>
      <c r="E5483" s="12" t="s">
        <v>8969</v>
      </c>
      <c r="F5483" s="13">
        <v>45278</v>
      </c>
      <c r="G5483" s="14">
        <v>-3565422.24</v>
      </c>
    </row>
    <row r="5484" spans="1:7" ht="25.5" x14ac:dyDescent="0.25">
      <c r="A5484" s="1"/>
      <c r="B5484" s="10" t="s">
        <v>16539</v>
      </c>
      <c r="C5484" s="11"/>
      <c r="D5484" s="11" t="s">
        <v>16541</v>
      </c>
      <c r="E5484" s="12" t="s">
        <v>9268</v>
      </c>
      <c r="F5484" s="13">
        <v>45278</v>
      </c>
      <c r="G5484" s="14">
        <v>-840281.92</v>
      </c>
    </row>
    <row r="5485" spans="1:7" x14ac:dyDescent="0.25">
      <c r="A5485" s="1"/>
      <c r="B5485" s="10" t="s">
        <v>16971</v>
      </c>
      <c r="C5485" s="11"/>
      <c r="D5485" s="11" t="s">
        <v>16973</v>
      </c>
      <c r="E5485" s="12" t="s">
        <v>9141</v>
      </c>
      <c r="F5485" s="13">
        <v>45278</v>
      </c>
      <c r="G5485" s="14">
        <v>-818099.05</v>
      </c>
    </row>
    <row r="5486" spans="1:7" x14ac:dyDescent="0.25">
      <c r="A5486" s="1"/>
      <c r="B5486" s="10" t="s">
        <v>640</v>
      </c>
      <c r="C5486" s="11"/>
      <c r="D5486" s="11" t="s">
        <v>16766</v>
      </c>
      <c r="E5486" s="12" t="s">
        <v>16767</v>
      </c>
      <c r="F5486" s="13">
        <v>45278</v>
      </c>
      <c r="G5486" s="14">
        <v>-736253.26</v>
      </c>
    </row>
    <row r="5487" spans="1:7" x14ac:dyDescent="0.25">
      <c r="A5487" s="1"/>
      <c r="B5487" s="10" t="s">
        <v>7889</v>
      </c>
      <c r="C5487" s="11"/>
      <c r="D5487" s="11" t="s">
        <v>8596</v>
      </c>
      <c r="E5487" s="12" t="s">
        <v>16419</v>
      </c>
      <c r="F5487" s="13">
        <v>45278</v>
      </c>
      <c r="G5487" s="14">
        <v>-150096</v>
      </c>
    </row>
    <row r="5488" spans="1:7" x14ac:dyDescent="0.25">
      <c r="A5488" s="1"/>
      <c r="B5488" s="10" t="s">
        <v>9163</v>
      </c>
      <c r="C5488" s="11" t="s">
        <v>9164</v>
      </c>
      <c r="D5488" s="11" t="s">
        <v>18435</v>
      </c>
      <c r="E5488" s="12" t="s">
        <v>18436</v>
      </c>
      <c r="F5488" s="13">
        <v>45278</v>
      </c>
      <c r="G5488" s="14">
        <v>-39162312</v>
      </c>
    </row>
    <row r="5489" spans="1:7" x14ac:dyDescent="0.25">
      <c r="A5489" s="1"/>
      <c r="B5489" s="10" t="s">
        <v>18449</v>
      </c>
      <c r="C5489" s="11" t="s">
        <v>18448</v>
      </c>
      <c r="D5489" s="11" t="s">
        <v>7858</v>
      </c>
      <c r="E5489" s="12" t="s">
        <v>18451</v>
      </c>
      <c r="F5489" s="13">
        <v>45278</v>
      </c>
      <c r="G5489" s="14">
        <v>-9305881.1999999993</v>
      </c>
    </row>
    <row r="5490" spans="1:7" x14ac:dyDescent="0.25">
      <c r="A5490" s="1"/>
      <c r="B5490" s="10" t="s">
        <v>18271</v>
      </c>
      <c r="C5490" s="11" t="s">
        <v>18270</v>
      </c>
      <c r="D5490" s="11" t="s">
        <v>18273</v>
      </c>
      <c r="E5490" s="12" t="s">
        <v>18183</v>
      </c>
      <c r="F5490" s="13">
        <v>45278</v>
      </c>
      <c r="G5490" s="14">
        <v>-5914311.2599999998</v>
      </c>
    </row>
    <row r="5491" spans="1:7" x14ac:dyDescent="0.25">
      <c r="A5491" s="1"/>
      <c r="B5491" s="10" t="s">
        <v>18651</v>
      </c>
      <c r="C5491" s="11" t="s">
        <v>18650</v>
      </c>
      <c r="D5491" s="11" t="s">
        <v>18655</v>
      </c>
      <c r="E5491" s="12" t="s">
        <v>18485</v>
      </c>
      <c r="F5491" s="13">
        <v>45278</v>
      </c>
      <c r="G5491" s="14">
        <v>-4487686.3</v>
      </c>
    </row>
    <row r="5492" spans="1:7" ht="25.5" x14ac:dyDescent="0.25">
      <c r="A5492" s="1"/>
      <c r="B5492" s="10" t="s">
        <v>9264</v>
      </c>
      <c r="C5492" s="11" t="s">
        <v>9265</v>
      </c>
      <c r="D5492" s="11" t="s">
        <v>17881</v>
      </c>
      <c r="E5492" s="12" t="s">
        <v>17882</v>
      </c>
      <c r="F5492" s="13">
        <v>45278</v>
      </c>
      <c r="G5492" s="14">
        <v>-1746854.43</v>
      </c>
    </row>
    <row r="5493" spans="1:7" ht="25.5" x14ac:dyDescent="0.25">
      <c r="A5493" s="1"/>
      <c r="B5493" s="10" t="s">
        <v>18462</v>
      </c>
      <c r="C5493" s="11" t="s">
        <v>18461</v>
      </c>
      <c r="D5493" s="11" t="s">
        <v>18464</v>
      </c>
      <c r="E5493" s="12" t="s">
        <v>1285</v>
      </c>
      <c r="F5493" s="13">
        <v>45278</v>
      </c>
      <c r="G5493" s="14">
        <v>-976577.5</v>
      </c>
    </row>
    <row r="5494" spans="1:7" x14ac:dyDescent="0.25">
      <c r="A5494" s="1"/>
      <c r="B5494" s="15" t="s">
        <v>18239</v>
      </c>
      <c r="C5494" s="16" t="s">
        <v>18238</v>
      </c>
      <c r="D5494" s="16" t="s">
        <v>18241</v>
      </c>
      <c r="E5494" s="18" t="s">
        <v>18242</v>
      </c>
      <c r="F5494" s="17">
        <v>45278</v>
      </c>
      <c r="G5494" s="14">
        <v>-757984.8</v>
      </c>
    </row>
    <row r="5495" spans="1:7" x14ac:dyDescent="0.25">
      <c r="A5495" s="1"/>
      <c r="B5495" s="15" t="s">
        <v>18714</v>
      </c>
      <c r="C5495" s="16" t="s">
        <v>18713</v>
      </c>
      <c r="D5495" s="16" t="s">
        <v>18718</v>
      </c>
      <c r="E5495" s="18" t="s">
        <v>18719</v>
      </c>
      <c r="F5495" s="17">
        <v>45278</v>
      </c>
      <c r="G5495" s="14">
        <v>-664458</v>
      </c>
    </row>
    <row r="5496" spans="1:7" x14ac:dyDescent="0.25">
      <c r="A5496" s="1"/>
      <c r="B5496" s="15" t="s">
        <v>17014</v>
      </c>
      <c r="C5496" s="16"/>
      <c r="D5496" s="16" t="s">
        <v>17016</v>
      </c>
      <c r="E5496" s="18" t="s">
        <v>8989</v>
      </c>
      <c r="F5496" s="17">
        <v>45279</v>
      </c>
      <c r="G5496" s="14">
        <v>-3464500.4</v>
      </c>
    </row>
    <row r="5497" spans="1:7" x14ac:dyDescent="0.25">
      <c r="A5497" s="1"/>
      <c r="B5497" s="10" t="s">
        <v>17009</v>
      </c>
      <c r="C5497" s="11"/>
      <c r="D5497" s="11" t="s">
        <v>7373</v>
      </c>
      <c r="E5497" s="12" t="s">
        <v>20934</v>
      </c>
      <c r="F5497" s="13">
        <v>45279</v>
      </c>
      <c r="G5497" s="14">
        <v>-236000</v>
      </c>
    </row>
    <row r="5498" spans="1:7" x14ac:dyDescent="0.25">
      <c r="A5498" s="1"/>
      <c r="B5498" s="10" t="s">
        <v>4080</v>
      </c>
      <c r="C5498" s="11"/>
      <c r="D5498" s="11" t="s">
        <v>16473</v>
      </c>
      <c r="E5498" s="12" t="s">
        <v>9015</v>
      </c>
      <c r="F5498" s="13">
        <v>45279</v>
      </c>
      <c r="G5498" s="14">
        <v>-118000</v>
      </c>
    </row>
    <row r="5499" spans="1:7" ht="25.5" x14ac:dyDescent="0.25">
      <c r="A5499" s="1"/>
      <c r="B5499" s="15" t="s">
        <v>16411</v>
      </c>
      <c r="C5499" s="16"/>
      <c r="D5499" s="16" t="s">
        <v>7933</v>
      </c>
      <c r="E5499" s="18" t="s">
        <v>20959</v>
      </c>
      <c r="F5499" s="17">
        <v>45279</v>
      </c>
      <c r="G5499" s="14">
        <v>-70800</v>
      </c>
    </row>
    <row r="5500" spans="1:7" x14ac:dyDescent="0.25">
      <c r="A5500" s="1"/>
      <c r="B5500" s="10" t="s">
        <v>16462</v>
      </c>
      <c r="C5500" s="11"/>
      <c r="D5500" s="11" t="s">
        <v>7115</v>
      </c>
      <c r="E5500" s="12" t="s">
        <v>20934</v>
      </c>
      <c r="F5500" s="13">
        <v>45279</v>
      </c>
      <c r="G5500" s="14">
        <v>-59000</v>
      </c>
    </row>
    <row r="5501" spans="1:7" ht="25.5" x14ac:dyDescent="0.25">
      <c r="A5501" s="1"/>
      <c r="B5501" s="10" t="s">
        <v>17893</v>
      </c>
      <c r="C5501" s="11" t="s">
        <v>17892</v>
      </c>
      <c r="D5501" s="11" t="s">
        <v>17895</v>
      </c>
      <c r="E5501" s="12" t="s">
        <v>9145</v>
      </c>
      <c r="F5501" s="13">
        <v>45279</v>
      </c>
      <c r="G5501" s="14">
        <v>-16804502.050000001</v>
      </c>
    </row>
    <row r="5502" spans="1:7" x14ac:dyDescent="0.25">
      <c r="A5502" s="1"/>
      <c r="B5502" s="10" t="s">
        <v>18478</v>
      </c>
      <c r="C5502" s="11" t="s">
        <v>18477</v>
      </c>
      <c r="D5502" s="11" t="s">
        <v>18480</v>
      </c>
      <c r="E5502" s="12" t="s">
        <v>16718</v>
      </c>
      <c r="F5502" s="13">
        <v>45279</v>
      </c>
      <c r="G5502" s="14">
        <v>-12582982.109999999</v>
      </c>
    </row>
    <row r="5503" spans="1:7" ht="25.5" x14ac:dyDescent="0.25">
      <c r="A5503" s="1"/>
      <c r="B5503" s="10" t="s">
        <v>17969</v>
      </c>
      <c r="C5503" s="11" t="s">
        <v>17968</v>
      </c>
      <c r="D5503" s="11" t="s">
        <v>17971</v>
      </c>
      <c r="E5503" s="12" t="s">
        <v>9145</v>
      </c>
      <c r="F5503" s="13">
        <v>45279</v>
      </c>
      <c r="G5503" s="14">
        <v>-7722786.6600000001</v>
      </c>
    </row>
    <row r="5504" spans="1:7" x14ac:dyDescent="0.25">
      <c r="A5504" s="1"/>
      <c r="B5504" s="15" t="s">
        <v>8828</v>
      </c>
      <c r="C5504" s="16" t="s">
        <v>8829</v>
      </c>
      <c r="D5504" s="16" t="s">
        <v>7288</v>
      </c>
      <c r="E5504" s="18" t="s">
        <v>17744</v>
      </c>
      <c r="F5504" s="17">
        <v>45279</v>
      </c>
      <c r="G5504" s="14">
        <v>-4096649.91</v>
      </c>
    </row>
    <row r="5505" spans="1:7" x14ac:dyDescent="0.25">
      <c r="A5505" s="1"/>
      <c r="B5505" s="10" t="s">
        <v>18311</v>
      </c>
      <c r="C5505" s="11" t="s">
        <v>18310</v>
      </c>
      <c r="D5505" s="11" t="s">
        <v>18313</v>
      </c>
      <c r="E5505" s="12" t="s">
        <v>18314</v>
      </c>
      <c r="F5505" s="13">
        <v>45279</v>
      </c>
      <c r="G5505" s="14">
        <v>-1951284.34</v>
      </c>
    </row>
    <row r="5506" spans="1:7" ht="25.5" x14ac:dyDescent="0.25">
      <c r="A5506" s="1"/>
      <c r="B5506" s="15" t="s">
        <v>16934</v>
      </c>
      <c r="C5506" s="16"/>
      <c r="D5506" s="16" t="s">
        <v>16936</v>
      </c>
      <c r="E5506" s="18" t="s">
        <v>16937</v>
      </c>
      <c r="F5506" s="17">
        <v>45280</v>
      </c>
      <c r="G5506" s="14">
        <v>-9143820.2699999996</v>
      </c>
    </row>
    <row r="5507" spans="1:7" x14ac:dyDescent="0.25">
      <c r="A5507" s="1"/>
      <c r="B5507" s="15" t="s">
        <v>16794</v>
      </c>
      <c r="C5507" s="16"/>
      <c r="D5507" s="16" t="s">
        <v>16796</v>
      </c>
      <c r="E5507" s="18" t="s">
        <v>16718</v>
      </c>
      <c r="F5507" s="17">
        <v>45280</v>
      </c>
      <c r="G5507" s="14">
        <v>-7297309.8399999999</v>
      </c>
    </row>
    <row r="5508" spans="1:7" x14ac:dyDescent="0.25">
      <c r="A5508" s="1"/>
      <c r="B5508" s="10" t="s">
        <v>16831</v>
      </c>
      <c r="C5508" s="11"/>
      <c r="D5508" s="11" t="s">
        <v>16833</v>
      </c>
      <c r="E5508" s="12" t="s">
        <v>16834</v>
      </c>
      <c r="F5508" s="13">
        <v>45280</v>
      </c>
      <c r="G5508" s="14">
        <v>-346750.17</v>
      </c>
    </row>
    <row r="5509" spans="1:7" x14ac:dyDescent="0.25">
      <c r="A5509" s="1"/>
      <c r="B5509" s="15" t="s">
        <v>9203</v>
      </c>
      <c r="C5509" s="16"/>
      <c r="D5509" s="16" t="s">
        <v>16468</v>
      </c>
      <c r="E5509" s="18" t="s">
        <v>20960</v>
      </c>
      <c r="F5509" s="17">
        <v>45280</v>
      </c>
      <c r="G5509" s="14">
        <v>-118000</v>
      </c>
    </row>
    <row r="5510" spans="1:7" ht="25.5" x14ac:dyDescent="0.25">
      <c r="A5510" s="1"/>
      <c r="B5510" s="10" t="s">
        <v>16451</v>
      </c>
      <c r="C5510" s="11"/>
      <c r="D5510" s="11" t="s">
        <v>16453</v>
      </c>
      <c r="E5510" s="12" t="s">
        <v>20964</v>
      </c>
      <c r="F5510" s="13">
        <v>45280</v>
      </c>
      <c r="G5510" s="14">
        <v>-59000</v>
      </c>
    </row>
    <row r="5511" spans="1:7" x14ac:dyDescent="0.25">
      <c r="A5511" s="1"/>
      <c r="B5511" s="15" t="s">
        <v>9298</v>
      </c>
      <c r="C5511" s="16"/>
      <c r="D5511" s="16" t="s">
        <v>7205</v>
      </c>
      <c r="E5511" s="18" t="s">
        <v>20960</v>
      </c>
      <c r="F5511" s="17">
        <v>45280</v>
      </c>
      <c r="G5511" s="14">
        <v>-59000</v>
      </c>
    </row>
    <row r="5512" spans="1:7" x14ac:dyDescent="0.25">
      <c r="A5512" s="1"/>
      <c r="B5512" s="15" t="s">
        <v>16553</v>
      </c>
      <c r="C5512" s="16"/>
      <c r="D5512" s="16" t="s">
        <v>8910</v>
      </c>
      <c r="E5512" s="18" t="s">
        <v>20849</v>
      </c>
      <c r="F5512" s="17">
        <v>45280</v>
      </c>
      <c r="G5512" s="14">
        <v>-47200</v>
      </c>
    </row>
    <row r="5513" spans="1:7" ht="25.5" x14ac:dyDescent="0.25">
      <c r="A5513" s="1"/>
      <c r="B5513" s="10" t="s">
        <v>16585</v>
      </c>
      <c r="C5513" s="11"/>
      <c r="D5513" s="11" t="s">
        <v>16587</v>
      </c>
      <c r="E5513" s="12" t="s">
        <v>20961</v>
      </c>
      <c r="F5513" s="13">
        <v>45280</v>
      </c>
      <c r="G5513" s="14">
        <v>-41300</v>
      </c>
    </row>
    <row r="5514" spans="1:7" x14ac:dyDescent="0.25">
      <c r="A5514" s="1"/>
      <c r="B5514" s="10" t="s">
        <v>20413</v>
      </c>
      <c r="C5514" s="11"/>
      <c r="D5514" s="11" t="s">
        <v>7147</v>
      </c>
      <c r="E5514" s="12" t="s">
        <v>9015</v>
      </c>
      <c r="F5514" s="13">
        <v>45280</v>
      </c>
      <c r="G5514" s="14">
        <v>-118000</v>
      </c>
    </row>
    <row r="5515" spans="1:7" ht="25.5" x14ac:dyDescent="0.25">
      <c r="A5515" s="1"/>
      <c r="B5515" s="10" t="s">
        <v>20413</v>
      </c>
      <c r="C5515" s="11"/>
      <c r="D5515" s="11" t="s">
        <v>7132</v>
      </c>
      <c r="E5515" s="12" t="s">
        <v>20962</v>
      </c>
      <c r="F5515" s="13">
        <v>45280</v>
      </c>
      <c r="G5515" s="14">
        <v>-118000</v>
      </c>
    </row>
    <row r="5516" spans="1:7" x14ac:dyDescent="0.25">
      <c r="A5516" s="1"/>
      <c r="B5516" s="10" t="s">
        <v>20611</v>
      </c>
      <c r="C5516" s="11"/>
      <c r="D5516" s="11" t="s">
        <v>20613</v>
      </c>
      <c r="E5516" s="12" t="s">
        <v>20965</v>
      </c>
      <c r="F5516" s="13">
        <v>45280</v>
      </c>
      <c r="G5516" s="14">
        <v>-9600</v>
      </c>
    </row>
    <row r="5517" spans="1:7" ht="25.5" x14ac:dyDescent="0.25">
      <c r="A5517" s="1"/>
      <c r="B5517" s="10" t="s">
        <v>18529</v>
      </c>
      <c r="C5517" s="11" t="s">
        <v>18528</v>
      </c>
      <c r="D5517" s="11" t="s">
        <v>9250</v>
      </c>
      <c r="E5517" s="12" t="s">
        <v>18531</v>
      </c>
      <c r="F5517" s="13">
        <v>45280</v>
      </c>
      <c r="G5517" s="14">
        <v>-1920520.8</v>
      </c>
    </row>
    <row r="5518" spans="1:7" x14ac:dyDescent="0.25">
      <c r="A5518" s="1"/>
      <c r="B5518" s="10" t="s">
        <v>9279</v>
      </c>
      <c r="C5518" s="11" t="s">
        <v>9280</v>
      </c>
      <c r="D5518" s="11" t="s">
        <v>9228</v>
      </c>
      <c r="E5518" s="12" t="s">
        <v>9209</v>
      </c>
      <c r="F5518" s="13">
        <v>45280</v>
      </c>
      <c r="G5518" s="14">
        <v>-1857784.04</v>
      </c>
    </row>
    <row r="5519" spans="1:7" x14ac:dyDescent="0.25">
      <c r="A5519" s="1"/>
      <c r="B5519" s="10" t="s">
        <v>18144</v>
      </c>
      <c r="C5519" s="11" t="s">
        <v>18143</v>
      </c>
      <c r="D5519" s="11" t="s">
        <v>9058</v>
      </c>
      <c r="E5519" s="12" t="s">
        <v>18146</v>
      </c>
      <c r="F5519" s="13">
        <v>45280</v>
      </c>
      <c r="G5519" s="14">
        <v>-182144.8</v>
      </c>
    </row>
    <row r="5520" spans="1:7" x14ac:dyDescent="0.25">
      <c r="A5520" s="1"/>
      <c r="B5520" s="15" t="s">
        <v>18759</v>
      </c>
      <c r="C5520" s="16" t="s">
        <v>18758</v>
      </c>
      <c r="D5520" s="16" t="s">
        <v>7379</v>
      </c>
      <c r="E5520" s="18" t="s">
        <v>18761</v>
      </c>
      <c r="F5520" s="17">
        <v>45280</v>
      </c>
      <c r="G5520" s="14">
        <v>-138561.5</v>
      </c>
    </row>
    <row r="5521" spans="1:7" ht="25.5" x14ac:dyDescent="0.25">
      <c r="A5521" s="1"/>
      <c r="B5521" s="10" t="s">
        <v>18890</v>
      </c>
      <c r="C5521" s="11" t="s">
        <v>18889</v>
      </c>
      <c r="D5521" s="11" t="s">
        <v>7243</v>
      </c>
      <c r="E5521" s="12"/>
      <c r="F5521" s="13">
        <v>45280</v>
      </c>
      <c r="G5521" s="14">
        <v>-80850</v>
      </c>
    </row>
    <row r="5522" spans="1:7" x14ac:dyDescent="0.25">
      <c r="A5522" s="1"/>
      <c r="B5522" s="10" t="s">
        <v>9096</v>
      </c>
      <c r="C5522" s="11" t="s">
        <v>9097</v>
      </c>
      <c r="D5522" s="11" t="s">
        <v>17617</v>
      </c>
      <c r="E5522" s="12" t="s">
        <v>20966</v>
      </c>
      <c r="F5522" s="13">
        <v>45280</v>
      </c>
      <c r="G5522" s="14">
        <v>-71685</v>
      </c>
    </row>
    <row r="5523" spans="1:7" x14ac:dyDescent="0.25">
      <c r="A5523" s="1"/>
      <c r="B5523" s="15" t="s">
        <v>2351</v>
      </c>
      <c r="C5523" s="16" t="s">
        <v>2352</v>
      </c>
      <c r="D5523" s="16" t="s">
        <v>17091</v>
      </c>
      <c r="E5523" s="18" t="s">
        <v>17092</v>
      </c>
      <c r="F5523" s="17">
        <v>45280</v>
      </c>
      <c r="G5523" s="14">
        <v>-47200</v>
      </c>
    </row>
    <row r="5524" spans="1:7" x14ac:dyDescent="0.25">
      <c r="A5524" s="1"/>
      <c r="B5524" s="10" t="s">
        <v>8916</v>
      </c>
      <c r="C5524" s="11" t="s">
        <v>8917</v>
      </c>
      <c r="D5524" s="11" t="s">
        <v>17110</v>
      </c>
      <c r="E5524" s="12" t="s">
        <v>17111</v>
      </c>
      <c r="F5524" s="13">
        <v>45280</v>
      </c>
      <c r="G5524" s="14">
        <v>-43194.51</v>
      </c>
    </row>
    <row r="5525" spans="1:7" ht="25.5" x14ac:dyDescent="0.25">
      <c r="A5525" s="1"/>
      <c r="B5525" s="10" t="s">
        <v>9240</v>
      </c>
      <c r="C5525" s="11"/>
      <c r="D5525" s="11" t="s">
        <v>16928</v>
      </c>
      <c r="E5525" s="12" t="s">
        <v>16426</v>
      </c>
      <c r="F5525" s="13">
        <v>45281</v>
      </c>
      <c r="G5525" s="14">
        <v>-38935677.68</v>
      </c>
    </row>
    <row r="5526" spans="1:7" ht="25.5" x14ac:dyDescent="0.25">
      <c r="A5526" s="1"/>
      <c r="B5526" s="15" t="s">
        <v>16913</v>
      </c>
      <c r="C5526" s="16"/>
      <c r="D5526" s="16" t="s">
        <v>16915</v>
      </c>
      <c r="E5526" s="18" t="s">
        <v>16916</v>
      </c>
      <c r="F5526" s="17">
        <v>45281</v>
      </c>
      <c r="G5526" s="14">
        <v>-10743653.18</v>
      </c>
    </row>
    <row r="5527" spans="1:7" x14ac:dyDescent="0.25">
      <c r="A5527" s="1"/>
      <c r="B5527" s="10" t="s">
        <v>9259</v>
      </c>
      <c r="C5527" s="11"/>
      <c r="D5527" s="11" t="s">
        <v>16483</v>
      </c>
      <c r="E5527" s="12" t="s">
        <v>16484</v>
      </c>
      <c r="F5527" s="13">
        <v>45281</v>
      </c>
      <c r="G5527" s="14">
        <v>-6435536.1100000003</v>
      </c>
    </row>
    <row r="5528" spans="1:7" x14ac:dyDescent="0.25">
      <c r="A5528" s="1"/>
      <c r="B5528" s="10" t="s">
        <v>7275</v>
      </c>
      <c r="C5528" s="11"/>
      <c r="D5528" s="11" t="s">
        <v>16506</v>
      </c>
      <c r="E5528" s="12" t="s">
        <v>16507</v>
      </c>
      <c r="F5528" s="13">
        <v>45281</v>
      </c>
      <c r="G5528" s="14">
        <v>-4135414.14</v>
      </c>
    </row>
    <row r="5529" spans="1:7" x14ac:dyDescent="0.25">
      <c r="A5529" s="1"/>
      <c r="B5529" s="15" t="s">
        <v>5409</v>
      </c>
      <c r="C5529" s="16"/>
      <c r="D5529" s="16" t="s">
        <v>7115</v>
      </c>
      <c r="E5529" s="18" t="s">
        <v>20871</v>
      </c>
      <c r="F5529" s="17">
        <v>45281</v>
      </c>
      <c r="G5529" s="14">
        <v>-135700</v>
      </c>
    </row>
    <row r="5530" spans="1:7" x14ac:dyDescent="0.25">
      <c r="A5530" s="1"/>
      <c r="B5530" s="10" t="s">
        <v>5995</v>
      </c>
      <c r="C5530" s="11"/>
      <c r="D5530" s="11" t="s">
        <v>7926</v>
      </c>
      <c r="E5530" s="12" t="s">
        <v>20934</v>
      </c>
      <c r="F5530" s="13">
        <v>45281</v>
      </c>
      <c r="G5530" s="14">
        <v>-135700</v>
      </c>
    </row>
    <row r="5531" spans="1:7" x14ac:dyDescent="0.25">
      <c r="A5531" s="1"/>
      <c r="B5531" s="10" t="s">
        <v>17029</v>
      </c>
      <c r="C5531" s="11"/>
      <c r="D5531" s="11" t="s">
        <v>17031</v>
      </c>
      <c r="E5531" s="12" t="s">
        <v>20979</v>
      </c>
      <c r="F5531" s="13">
        <v>45281</v>
      </c>
      <c r="G5531" s="14">
        <v>-129800</v>
      </c>
    </row>
    <row r="5532" spans="1:7" ht="25.5" x14ac:dyDescent="0.25">
      <c r="A5532" s="1"/>
      <c r="B5532" s="15" t="s">
        <v>5409</v>
      </c>
      <c r="C5532" s="16"/>
      <c r="D5532" s="16" t="s">
        <v>7344</v>
      </c>
      <c r="E5532" s="18" t="s">
        <v>20978</v>
      </c>
      <c r="F5532" s="17">
        <v>45281</v>
      </c>
      <c r="G5532" s="14">
        <v>-129800</v>
      </c>
    </row>
    <row r="5533" spans="1:7" x14ac:dyDescent="0.25">
      <c r="A5533" s="1"/>
      <c r="B5533" s="10" t="s">
        <v>5409</v>
      </c>
      <c r="C5533" s="11"/>
      <c r="D5533" s="11" t="s">
        <v>7726</v>
      </c>
      <c r="E5533" s="12" t="s">
        <v>20950</v>
      </c>
      <c r="F5533" s="13">
        <v>45281</v>
      </c>
      <c r="G5533" s="14">
        <v>-129800</v>
      </c>
    </row>
    <row r="5534" spans="1:7" x14ac:dyDescent="0.25">
      <c r="A5534" s="1"/>
      <c r="B5534" s="10" t="s">
        <v>5995</v>
      </c>
      <c r="C5534" s="11"/>
      <c r="D5534" s="11" t="s">
        <v>7317</v>
      </c>
      <c r="E5534" s="12" t="s">
        <v>9015</v>
      </c>
      <c r="F5534" s="13">
        <v>45281</v>
      </c>
      <c r="G5534" s="14">
        <v>-129800</v>
      </c>
    </row>
    <row r="5535" spans="1:7" x14ac:dyDescent="0.25">
      <c r="A5535" s="1"/>
      <c r="B5535" s="10" t="s">
        <v>5995</v>
      </c>
      <c r="C5535" s="11"/>
      <c r="D5535" s="11" t="s">
        <v>7921</v>
      </c>
      <c r="E5535" s="12" t="s">
        <v>9015</v>
      </c>
      <c r="F5535" s="13">
        <v>45281</v>
      </c>
      <c r="G5535" s="14">
        <v>-129800</v>
      </c>
    </row>
    <row r="5536" spans="1:7" x14ac:dyDescent="0.25">
      <c r="A5536" s="1"/>
      <c r="B5536" s="10" t="s">
        <v>16543</v>
      </c>
      <c r="C5536" s="11"/>
      <c r="D5536" s="11" t="s">
        <v>16545</v>
      </c>
      <c r="E5536" s="12" t="s">
        <v>20920</v>
      </c>
      <c r="F5536" s="13">
        <v>45281</v>
      </c>
      <c r="G5536" s="14">
        <v>-59000</v>
      </c>
    </row>
    <row r="5537" spans="1:7" x14ac:dyDescent="0.25">
      <c r="A5537" s="1"/>
      <c r="B5537" s="15" t="s">
        <v>16627</v>
      </c>
      <c r="C5537" s="16"/>
      <c r="D5537" s="16" t="s">
        <v>16631</v>
      </c>
      <c r="E5537" s="18" t="s">
        <v>9015</v>
      </c>
      <c r="F5537" s="17">
        <v>45281</v>
      </c>
      <c r="G5537" s="14">
        <v>-59000</v>
      </c>
    </row>
    <row r="5538" spans="1:7" x14ac:dyDescent="0.25">
      <c r="A5538" s="1"/>
      <c r="B5538" s="10" t="s">
        <v>20402</v>
      </c>
      <c r="C5538" s="11"/>
      <c r="D5538" s="11" t="s">
        <v>7147</v>
      </c>
      <c r="E5538" s="12" t="s">
        <v>20920</v>
      </c>
      <c r="F5538" s="13">
        <v>45281</v>
      </c>
      <c r="G5538" s="14">
        <v>-82600</v>
      </c>
    </row>
    <row r="5539" spans="1:7" ht="25.5" x14ac:dyDescent="0.25">
      <c r="A5539" s="1"/>
      <c r="B5539" s="15" t="s">
        <v>18902</v>
      </c>
      <c r="C5539" s="16" t="s">
        <v>18901</v>
      </c>
      <c r="D5539" s="16" t="s">
        <v>7373</v>
      </c>
      <c r="E5539" s="18" t="s">
        <v>20967</v>
      </c>
      <c r="F5539" s="17">
        <v>45281</v>
      </c>
      <c r="G5539" s="14">
        <v>-12059899.65</v>
      </c>
    </row>
    <row r="5540" spans="1:7" ht="25.5" x14ac:dyDescent="0.25">
      <c r="A5540" s="1"/>
      <c r="B5540" s="10" t="s">
        <v>17831</v>
      </c>
      <c r="C5540" s="11" t="s">
        <v>17830</v>
      </c>
      <c r="D5540" s="11" t="s">
        <v>7343</v>
      </c>
      <c r="E5540" s="12" t="s">
        <v>20984</v>
      </c>
      <c r="F5540" s="13">
        <v>45281</v>
      </c>
      <c r="G5540" s="14">
        <v>-8212048.6399999997</v>
      </c>
    </row>
    <row r="5541" spans="1:7" x14ac:dyDescent="0.25">
      <c r="A5541" s="1"/>
      <c r="B5541" s="10" t="s">
        <v>17754</v>
      </c>
      <c r="C5541" s="11" t="s">
        <v>17753</v>
      </c>
      <c r="D5541" s="11" t="s">
        <v>17756</v>
      </c>
      <c r="E5541" s="12" t="s">
        <v>17757</v>
      </c>
      <c r="F5541" s="13">
        <v>45281</v>
      </c>
      <c r="G5541" s="14">
        <v>-8000000</v>
      </c>
    </row>
    <row r="5542" spans="1:7" x14ac:dyDescent="0.25">
      <c r="A5542" s="1"/>
      <c r="B5542" s="10" t="s">
        <v>18332</v>
      </c>
      <c r="C5542" s="11" t="s">
        <v>18331</v>
      </c>
      <c r="D5542" s="11" t="s">
        <v>17199</v>
      </c>
      <c r="E5542" s="12" t="s">
        <v>18334</v>
      </c>
      <c r="F5542" s="13">
        <v>45281</v>
      </c>
      <c r="G5542" s="14">
        <v>-4022636.52</v>
      </c>
    </row>
    <row r="5543" spans="1:7" ht="25.5" x14ac:dyDescent="0.25">
      <c r="A5543" s="1"/>
      <c r="B5543" s="10" t="s">
        <v>18902</v>
      </c>
      <c r="C5543" s="11" t="s">
        <v>18901</v>
      </c>
      <c r="D5543" s="11" t="s">
        <v>18905</v>
      </c>
      <c r="E5543" s="12" t="s">
        <v>20942</v>
      </c>
      <c r="F5543" s="13">
        <v>45281</v>
      </c>
      <c r="G5543" s="14">
        <v>-2779000.18</v>
      </c>
    </row>
    <row r="5544" spans="1:7" ht="25.5" x14ac:dyDescent="0.25">
      <c r="A5544" s="1"/>
      <c r="B5544" s="15" t="s">
        <v>18529</v>
      </c>
      <c r="C5544" s="16" t="s">
        <v>18528</v>
      </c>
      <c r="D5544" s="16" t="s">
        <v>7396</v>
      </c>
      <c r="E5544" s="18" t="s">
        <v>18531</v>
      </c>
      <c r="F5544" s="17">
        <v>45281</v>
      </c>
      <c r="G5544" s="14">
        <v>-1799067.85</v>
      </c>
    </row>
    <row r="5545" spans="1:7" x14ac:dyDescent="0.25">
      <c r="A5545" s="1"/>
      <c r="B5545" s="10" t="s">
        <v>9295</v>
      </c>
      <c r="C5545" s="11" t="s">
        <v>9296</v>
      </c>
      <c r="D5545" s="11" t="s">
        <v>17467</v>
      </c>
      <c r="E5545" s="12" t="s">
        <v>20974</v>
      </c>
      <c r="F5545" s="13">
        <v>45281</v>
      </c>
      <c r="G5545" s="14">
        <v>-1188357.5900000001</v>
      </c>
    </row>
    <row r="5546" spans="1:7" ht="25.5" x14ac:dyDescent="0.25">
      <c r="A5546" s="1"/>
      <c r="B5546" s="10" t="s">
        <v>9096</v>
      </c>
      <c r="C5546" s="11" t="s">
        <v>9097</v>
      </c>
      <c r="D5546" s="11" t="s">
        <v>17593</v>
      </c>
      <c r="E5546" s="12" t="s">
        <v>20987</v>
      </c>
      <c r="F5546" s="13">
        <v>45281</v>
      </c>
      <c r="G5546" s="14">
        <v>-1054966.3500000001</v>
      </c>
    </row>
    <row r="5547" spans="1:7" ht="25.5" x14ac:dyDescent="0.25">
      <c r="A5547" s="1"/>
      <c r="B5547" s="10" t="s">
        <v>17831</v>
      </c>
      <c r="C5547" s="11" t="s">
        <v>17830</v>
      </c>
      <c r="D5547" s="11" t="s">
        <v>17837</v>
      </c>
      <c r="E5547" s="12" t="s">
        <v>20985</v>
      </c>
      <c r="F5547" s="13">
        <v>45281</v>
      </c>
      <c r="G5547" s="14">
        <v>-912177.64</v>
      </c>
    </row>
    <row r="5548" spans="1:7" ht="25.5" x14ac:dyDescent="0.25">
      <c r="A5548" s="1"/>
      <c r="B5548" s="15" t="s">
        <v>9096</v>
      </c>
      <c r="C5548" s="16" t="s">
        <v>9097</v>
      </c>
      <c r="D5548" s="16" t="s">
        <v>17597</v>
      </c>
      <c r="E5548" s="18" t="s">
        <v>20989</v>
      </c>
      <c r="F5548" s="17">
        <v>45281</v>
      </c>
      <c r="G5548" s="14">
        <v>-820640.38</v>
      </c>
    </row>
    <row r="5549" spans="1:7" ht="25.5" x14ac:dyDescent="0.25">
      <c r="A5549" s="1"/>
      <c r="B5549" s="10" t="s">
        <v>17831</v>
      </c>
      <c r="C5549" s="11" t="s">
        <v>17830</v>
      </c>
      <c r="D5549" s="11" t="s">
        <v>17840</v>
      </c>
      <c r="E5549" s="12" t="s">
        <v>20986</v>
      </c>
      <c r="F5549" s="13">
        <v>45281</v>
      </c>
      <c r="G5549" s="14">
        <v>-601913.22</v>
      </c>
    </row>
    <row r="5550" spans="1:7" ht="25.5" x14ac:dyDescent="0.25">
      <c r="A5550" s="1"/>
      <c r="B5550" s="15" t="s">
        <v>17897</v>
      </c>
      <c r="C5550" s="16" t="s">
        <v>17896</v>
      </c>
      <c r="D5550" s="16" t="s">
        <v>17899</v>
      </c>
      <c r="E5550" s="18" t="s">
        <v>9133</v>
      </c>
      <c r="F5550" s="17">
        <v>45281</v>
      </c>
      <c r="G5550" s="14">
        <v>-563347.27</v>
      </c>
    </row>
    <row r="5551" spans="1:7" x14ac:dyDescent="0.25">
      <c r="A5551" s="1"/>
      <c r="B5551" s="15" t="s">
        <v>9096</v>
      </c>
      <c r="C5551" s="16" t="s">
        <v>9097</v>
      </c>
      <c r="D5551" s="16" t="s">
        <v>17595</v>
      </c>
      <c r="E5551" s="18" t="s">
        <v>20988</v>
      </c>
      <c r="F5551" s="17">
        <v>45281</v>
      </c>
      <c r="G5551" s="14">
        <v>-533688.42000000004</v>
      </c>
    </row>
    <row r="5552" spans="1:7" x14ac:dyDescent="0.25">
      <c r="A5552" s="1"/>
      <c r="B5552" s="10" t="s">
        <v>18657</v>
      </c>
      <c r="C5552" s="11" t="s">
        <v>18656</v>
      </c>
      <c r="D5552" s="11" t="s">
        <v>18659</v>
      </c>
      <c r="E5552" s="12" t="s">
        <v>18660</v>
      </c>
      <c r="F5552" s="13">
        <v>45281</v>
      </c>
      <c r="G5552" s="14">
        <v>-203550</v>
      </c>
    </row>
    <row r="5553" spans="1:7" x14ac:dyDescent="0.25">
      <c r="A5553" s="1"/>
      <c r="B5553" s="10" t="s">
        <v>18573</v>
      </c>
      <c r="C5553" s="11" t="s">
        <v>18572</v>
      </c>
      <c r="D5553" s="11" t="s">
        <v>18575</v>
      </c>
      <c r="E5553" s="12" t="s">
        <v>18576</v>
      </c>
      <c r="F5553" s="13">
        <v>45281</v>
      </c>
      <c r="G5553" s="14">
        <v>-185320.18</v>
      </c>
    </row>
    <row r="5554" spans="1:7" x14ac:dyDescent="0.25">
      <c r="A5554" s="1"/>
      <c r="B5554" s="10" t="s">
        <v>18594</v>
      </c>
      <c r="C5554" s="11" t="s">
        <v>18593</v>
      </c>
      <c r="D5554" s="11" t="s">
        <v>8720</v>
      </c>
      <c r="E5554" s="12" t="s">
        <v>18596</v>
      </c>
      <c r="F5554" s="13">
        <v>45281</v>
      </c>
      <c r="G5554" s="14">
        <v>-176705</v>
      </c>
    </row>
    <row r="5555" spans="1:7" ht="25.5" x14ac:dyDescent="0.25">
      <c r="A5555" s="1"/>
      <c r="B5555" s="15" t="s">
        <v>8378</v>
      </c>
      <c r="C5555" s="16" t="s">
        <v>8379</v>
      </c>
      <c r="D5555" s="16" t="s">
        <v>18836</v>
      </c>
      <c r="E5555" s="18" t="s">
        <v>8511</v>
      </c>
      <c r="F5555" s="17">
        <v>45281</v>
      </c>
      <c r="G5555" s="14">
        <v>-104850</v>
      </c>
    </row>
    <row r="5556" spans="1:7" x14ac:dyDescent="0.25">
      <c r="A5556" s="1"/>
      <c r="B5556" s="10" t="s">
        <v>18734</v>
      </c>
      <c r="C5556" s="11" t="s">
        <v>18733</v>
      </c>
      <c r="D5556" s="11" t="s">
        <v>7132</v>
      </c>
      <c r="E5556" s="12" t="s">
        <v>18736</v>
      </c>
      <c r="F5556" s="13">
        <v>45281</v>
      </c>
      <c r="G5556" s="14">
        <v>-70000</v>
      </c>
    </row>
    <row r="5557" spans="1:7" ht="25.5" x14ac:dyDescent="0.25">
      <c r="A5557" s="1"/>
      <c r="B5557" s="10" t="s">
        <v>17831</v>
      </c>
      <c r="C5557" s="11" t="s">
        <v>17830</v>
      </c>
      <c r="D5557" s="11" t="s">
        <v>9245</v>
      </c>
      <c r="E5557" s="12" t="s">
        <v>20986</v>
      </c>
      <c r="F5557" s="13">
        <v>45281</v>
      </c>
      <c r="G5557" s="14">
        <v>-10455.799999999999</v>
      </c>
    </row>
    <row r="5558" spans="1:7" x14ac:dyDescent="0.25">
      <c r="A5558" s="1"/>
      <c r="B5558" s="10" t="s">
        <v>18703</v>
      </c>
      <c r="C5558" s="11" t="s">
        <v>18702</v>
      </c>
      <c r="D5558" s="11" t="s">
        <v>7151</v>
      </c>
      <c r="E5558" s="12" t="s">
        <v>18705</v>
      </c>
      <c r="F5558" s="13">
        <v>45281</v>
      </c>
      <c r="G5558" s="14">
        <v>2101161.16</v>
      </c>
    </row>
    <row r="5559" spans="1:7" x14ac:dyDescent="0.25">
      <c r="A5559" s="1"/>
      <c r="B5559" s="10" t="s">
        <v>18332</v>
      </c>
      <c r="C5559" s="11" t="s">
        <v>18331</v>
      </c>
      <c r="D5559" s="11" t="s">
        <v>18336</v>
      </c>
      <c r="E5559" s="12" t="s">
        <v>18337</v>
      </c>
      <c r="F5559" s="13">
        <v>45281</v>
      </c>
      <c r="G5559" s="14">
        <v>4022636.52</v>
      </c>
    </row>
    <row r="5560" spans="1:7" ht="25.5" x14ac:dyDescent="0.25">
      <c r="A5560" s="1"/>
      <c r="B5560" s="15" t="s">
        <v>1218</v>
      </c>
      <c r="C5560" s="16" t="s">
        <v>1219</v>
      </c>
      <c r="D5560" s="16" t="s">
        <v>20546</v>
      </c>
      <c r="E5560" s="18" t="s">
        <v>20982</v>
      </c>
      <c r="F5560" s="17">
        <v>45281</v>
      </c>
      <c r="G5560" s="14">
        <v>-2207000</v>
      </c>
    </row>
    <row r="5561" spans="1:7" x14ac:dyDescent="0.25">
      <c r="A5561" s="1"/>
      <c r="B5561" s="10" t="s">
        <v>1218</v>
      </c>
      <c r="C5561" s="11" t="s">
        <v>1219</v>
      </c>
      <c r="D5561" s="11" t="s">
        <v>20548</v>
      </c>
      <c r="E5561" s="12" t="s">
        <v>9235</v>
      </c>
      <c r="F5561" s="13">
        <v>45281</v>
      </c>
      <c r="G5561" s="14">
        <v>-512202.5</v>
      </c>
    </row>
    <row r="5562" spans="1:7" ht="25.5" x14ac:dyDescent="0.25">
      <c r="A5562" s="1"/>
      <c r="B5562" s="10" t="s">
        <v>1218</v>
      </c>
      <c r="C5562" s="11" t="s">
        <v>1219</v>
      </c>
      <c r="D5562" s="11" t="s">
        <v>20544</v>
      </c>
      <c r="E5562" s="12" t="s">
        <v>20981</v>
      </c>
      <c r="F5562" s="13">
        <v>45281</v>
      </c>
      <c r="G5562" s="14">
        <v>-66225.600000000006</v>
      </c>
    </row>
    <row r="5563" spans="1:7" ht="25.5" x14ac:dyDescent="0.25">
      <c r="A5563" s="1"/>
      <c r="B5563" s="10" t="s">
        <v>1218</v>
      </c>
      <c r="C5563" s="11" t="s">
        <v>1219</v>
      </c>
      <c r="D5563" s="11" t="s">
        <v>20542</v>
      </c>
      <c r="E5563" s="12" t="s">
        <v>20980</v>
      </c>
      <c r="F5563" s="13">
        <v>45281</v>
      </c>
      <c r="G5563" s="14">
        <v>-6000</v>
      </c>
    </row>
    <row r="5564" spans="1:7" x14ac:dyDescent="0.25">
      <c r="A5564" s="1"/>
      <c r="B5564" s="10" t="s">
        <v>4080</v>
      </c>
      <c r="C5564" s="11"/>
      <c r="D5564" s="11" t="s">
        <v>16475</v>
      </c>
      <c r="E5564" s="12" t="s">
        <v>20995</v>
      </c>
      <c r="F5564" s="13">
        <v>45282</v>
      </c>
      <c r="G5564" s="14">
        <v>-118000</v>
      </c>
    </row>
    <row r="5565" spans="1:7" ht="25.5" x14ac:dyDescent="0.25">
      <c r="A5565" s="1"/>
      <c r="B5565" s="10" t="s">
        <v>16402</v>
      </c>
      <c r="C5565" s="11"/>
      <c r="D5565" s="11" t="s">
        <v>16404</v>
      </c>
      <c r="E5565" s="12" t="s">
        <v>20994</v>
      </c>
      <c r="F5565" s="13">
        <v>45282</v>
      </c>
      <c r="G5565" s="14">
        <v>-59000</v>
      </c>
    </row>
    <row r="5566" spans="1:7" ht="25.5" x14ac:dyDescent="0.25">
      <c r="A5566" s="1"/>
      <c r="B5566" s="10" t="s">
        <v>16406</v>
      </c>
      <c r="C5566" s="11"/>
      <c r="D5566" s="11" t="s">
        <v>7115</v>
      </c>
      <c r="E5566" s="12" t="s">
        <v>20992</v>
      </c>
      <c r="F5566" s="13">
        <v>45282</v>
      </c>
      <c r="G5566" s="14">
        <v>-59000</v>
      </c>
    </row>
    <row r="5567" spans="1:7" ht="25.5" x14ac:dyDescent="0.25">
      <c r="A5567" s="1"/>
      <c r="B5567" s="10" t="s">
        <v>18224</v>
      </c>
      <c r="C5567" s="11" t="s">
        <v>18223</v>
      </c>
      <c r="D5567" s="11" t="s">
        <v>18226</v>
      </c>
      <c r="E5567" s="12" t="s">
        <v>9090</v>
      </c>
      <c r="F5567" s="13">
        <v>45282</v>
      </c>
      <c r="G5567" s="14">
        <v>-19820034.84</v>
      </c>
    </row>
    <row r="5568" spans="1:7" x14ac:dyDescent="0.25">
      <c r="A5568" s="1"/>
      <c r="B5568" s="10" t="s">
        <v>1993</v>
      </c>
      <c r="C5568" s="11" t="s">
        <v>1994</v>
      </c>
      <c r="D5568" s="11" t="s">
        <v>17137</v>
      </c>
      <c r="E5568" s="12" t="s">
        <v>17151</v>
      </c>
      <c r="F5568" s="13">
        <v>45282</v>
      </c>
      <c r="G5568" s="14">
        <v>-14838514</v>
      </c>
    </row>
    <row r="5569" spans="1:7" x14ac:dyDescent="0.25">
      <c r="A5569" s="1"/>
      <c r="B5569" s="10" t="s">
        <v>7617</v>
      </c>
      <c r="C5569" s="11" t="s">
        <v>7618</v>
      </c>
      <c r="D5569" s="11" t="s">
        <v>17909</v>
      </c>
      <c r="E5569" s="12" t="s">
        <v>17746</v>
      </c>
      <c r="F5569" s="13">
        <v>45282</v>
      </c>
      <c r="G5569" s="14">
        <v>-13035882.17</v>
      </c>
    </row>
    <row r="5570" spans="1:7" ht="25.5" x14ac:dyDescent="0.25">
      <c r="A5570" s="1"/>
      <c r="B5570" s="10" t="s">
        <v>9121</v>
      </c>
      <c r="C5570" s="11" t="s">
        <v>9122</v>
      </c>
      <c r="D5570" s="11" t="s">
        <v>17297</v>
      </c>
      <c r="E5570" s="12" t="s">
        <v>16419</v>
      </c>
      <c r="F5570" s="13">
        <v>45282</v>
      </c>
      <c r="G5570" s="14">
        <v>-9136032</v>
      </c>
    </row>
    <row r="5571" spans="1:7" x14ac:dyDescent="0.25">
      <c r="A5571" s="1"/>
      <c r="B5571" s="10" t="s">
        <v>17321</v>
      </c>
      <c r="C5571" s="11" t="s">
        <v>17320</v>
      </c>
      <c r="D5571" s="11" t="s">
        <v>17323</v>
      </c>
      <c r="E5571" s="12" t="s">
        <v>17324</v>
      </c>
      <c r="F5571" s="13">
        <v>45282</v>
      </c>
      <c r="G5571" s="14">
        <v>-8000000</v>
      </c>
    </row>
    <row r="5572" spans="1:7" ht="25.5" x14ac:dyDescent="0.25">
      <c r="A5572" s="1"/>
      <c r="B5572" s="10" t="s">
        <v>17455</v>
      </c>
      <c r="C5572" s="11" t="s">
        <v>17454</v>
      </c>
      <c r="D5572" s="11" t="s">
        <v>17457</v>
      </c>
      <c r="E5572" s="12" t="s">
        <v>17458</v>
      </c>
      <c r="F5572" s="13">
        <v>45282</v>
      </c>
      <c r="G5572" s="14">
        <v>-5000000</v>
      </c>
    </row>
    <row r="5573" spans="1:7" x14ac:dyDescent="0.25">
      <c r="A5573" s="1"/>
      <c r="B5573" s="15" t="s">
        <v>1823</v>
      </c>
      <c r="C5573" s="16" t="s">
        <v>1824</v>
      </c>
      <c r="D5573" s="16" t="s">
        <v>17290</v>
      </c>
      <c r="E5573" s="18" t="s">
        <v>20990</v>
      </c>
      <c r="F5573" s="17">
        <v>45282</v>
      </c>
      <c r="G5573" s="14">
        <v>-4674523.5599999996</v>
      </c>
    </row>
    <row r="5574" spans="1:7" x14ac:dyDescent="0.25">
      <c r="A5574" s="1"/>
      <c r="B5574" s="10" t="s">
        <v>9299</v>
      </c>
      <c r="C5574" s="11" t="s">
        <v>9300</v>
      </c>
      <c r="D5574" s="11" t="s">
        <v>17875</v>
      </c>
      <c r="E5574" s="12" t="s">
        <v>17876</v>
      </c>
      <c r="F5574" s="13">
        <v>45282</v>
      </c>
      <c r="G5574" s="14">
        <v>-3947354.88</v>
      </c>
    </row>
    <row r="5575" spans="1:7" x14ac:dyDescent="0.25">
      <c r="A5575" s="1"/>
      <c r="B5575" s="15" t="s">
        <v>18421</v>
      </c>
      <c r="C5575" s="16" t="s">
        <v>18420</v>
      </c>
      <c r="D5575" s="16" t="s">
        <v>18423</v>
      </c>
      <c r="E5575" s="18" t="s">
        <v>18424</v>
      </c>
      <c r="F5575" s="17">
        <v>45282</v>
      </c>
      <c r="G5575" s="14">
        <v>-1767929.19</v>
      </c>
    </row>
    <row r="5576" spans="1:7" ht="25.5" x14ac:dyDescent="0.25">
      <c r="A5576" s="1"/>
      <c r="B5576" s="10" t="s">
        <v>9121</v>
      </c>
      <c r="C5576" s="11" t="s">
        <v>9122</v>
      </c>
      <c r="D5576" s="11" t="s">
        <v>17295</v>
      </c>
      <c r="E5576" s="12" t="s">
        <v>16419</v>
      </c>
      <c r="F5576" s="13">
        <v>45282</v>
      </c>
      <c r="G5576" s="14">
        <v>-673583.3</v>
      </c>
    </row>
    <row r="5577" spans="1:7" x14ac:dyDescent="0.25">
      <c r="A5577" s="1"/>
      <c r="B5577" s="10" t="s">
        <v>9226</v>
      </c>
      <c r="C5577" s="11" t="s">
        <v>9227</v>
      </c>
      <c r="D5577" s="11" t="s">
        <v>18121</v>
      </c>
      <c r="E5577" s="12" t="s">
        <v>18122</v>
      </c>
      <c r="F5577" s="13">
        <v>45282</v>
      </c>
      <c r="G5577" s="14">
        <v>-631997.52</v>
      </c>
    </row>
    <row r="5578" spans="1:7" x14ac:dyDescent="0.25">
      <c r="A5578" s="1"/>
      <c r="B5578" s="15" t="s">
        <v>8805</v>
      </c>
      <c r="C5578" s="16" t="s">
        <v>17959</v>
      </c>
      <c r="D5578" s="16" t="s">
        <v>17961</v>
      </c>
      <c r="E5578" s="18" t="s">
        <v>17962</v>
      </c>
      <c r="F5578" s="17">
        <v>45282</v>
      </c>
      <c r="G5578" s="14">
        <v>-576709.99</v>
      </c>
    </row>
    <row r="5579" spans="1:7" x14ac:dyDescent="0.25">
      <c r="A5579" s="1"/>
      <c r="B5579" s="10" t="s">
        <v>18594</v>
      </c>
      <c r="C5579" s="11" t="s">
        <v>18593</v>
      </c>
      <c r="D5579" s="11" t="s">
        <v>18598</v>
      </c>
      <c r="E5579" s="12" t="s">
        <v>18599</v>
      </c>
      <c r="F5579" s="13">
        <v>45282</v>
      </c>
      <c r="G5579" s="14">
        <v>-453120</v>
      </c>
    </row>
    <row r="5580" spans="1:7" x14ac:dyDescent="0.25">
      <c r="A5580" s="1"/>
      <c r="B5580" s="10" t="s">
        <v>7553</v>
      </c>
      <c r="C5580" s="11" t="s">
        <v>7554</v>
      </c>
      <c r="D5580" s="11" t="s">
        <v>9277</v>
      </c>
      <c r="E5580" s="12" t="s">
        <v>18233</v>
      </c>
      <c r="F5580" s="13">
        <v>45282</v>
      </c>
      <c r="G5580" s="14">
        <v>-326919</v>
      </c>
    </row>
    <row r="5581" spans="1:7" x14ac:dyDescent="0.25">
      <c r="A5581" s="1"/>
      <c r="B5581" s="10" t="s">
        <v>18609</v>
      </c>
      <c r="C5581" s="11" t="s">
        <v>18608</v>
      </c>
      <c r="D5581" s="11" t="s">
        <v>8636</v>
      </c>
      <c r="E5581" s="12" t="s">
        <v>18611</v>
      </c>
      <c r="F5581" s="13">
        <v>45282</v>
      </c>
      <c r="G5581" s="14">
        <v>-172752</v>
      </c>
    </row>
    <row r="5582" spans="1:7" x14ac:dyDescent="0.25">
      <c r="A5582" s="1"/>
      <c r="B5582" s="10" t="s">
        <v>17749</v>
      </c>
      <c r="C5582" s="11" t="s">
        <v>17748</v>
      </c>
      <c r="D5582" s="11" t="s">
        <v>17751</v>
      </c>
      <c r="E5582" s="12" t="s">
        <v>17752</v>
      </c>
      <c r="F5582" s="13">
        <v>45282</v>
      </c>
      <c r="G5582" s="14">
        <v>-163560</v>
      </c>
    </row>
    <row r="5583" spans="1:7" x14ac:dyDescent="0.25">
      <c r="A5583" s="1"/>
      <c r="B5583" s="10" t="s">
        <v>18665</v>
      </c>
      <c r="C5583" s="11" t="s">
        <v>18664</v>
      </c>
      <c r="D5583" s="11" t="s">
        <v>7231</v>
      </c>
      <c r="E5583" s="12" t="s">
        <v>18667</v>
      </c>
      <c r="F5583" s="13">
        <v>45282</v>
      </c>
      <c r="G5583" s="14">
        <v>-48800</v>
      </c>
    </row>
    <row r="5584" spans="1:7" x14ac:dyDescent="0.25">
      <c r="A5584" s="1"/>
      <c r="B5584" s="15" t="s">
        <v>18734</v>
      </c>
      <c r="C5584" s="16" t="s">
        <v>18733</v>
      </c>
      <c r="D5584" s="16" t="s">
        <v>7147</v>
      </c>
      <c r="E5584" s="18" t="s">
        <v>18738</v>
      </c>
      <c r="F5584" s="17">
        <v>45282</v>
      </c>
      <c r="G5584" s="14">
        <v>-20000</v>
      </c>
    </row>
    <row r="5585" spans="1:7" x14ac:dyDescent="0.25">
      <c r="A5585" s="1"/>
      <c r="B5585" s="10" t="s">
        <v>18665</v>
      </c>
      <c r="C5585" s="11" t="s">
        <v>18664</v>
      </c>
      <c r="D5585" s="11" t="s">
        <v>7224</v>
      </c>
      <c r="E5585" s="12" t="s">
        <v>18667</v>
      </c>
      <c r="F5585" s="13">
        <v>45282</v>
      </c>
      <c r="G5585" s="14">
        <v>-19600</v>
      </c>
    </row>
    <row r="5586" spans="1:7" x14ac:dyDescent="0.25">
      <c r="A5586" s="1"/>
      <c r="B5586" s="10" t="s">
        <v>1993</v>
      </c>
      <c r="C5586" s="11" t="s">
        <v>1994</v>
      </c>
      <c r="D5586" s="11" t="s">
        <v>17146</v>
      </c>
      <c r="E5586" s="12" t="s">
        <v>17147</v>
      </c>
      <c r="F5586" s="13">
        <v>45282</v>
      </c>
      <c r="G5586" s="14">
        <v>6280</v>
      </c>
    </row>
    <row r="5587" spans="1:7" x14ac:dyDescent="0.25">
      <c r="A5587" s="1"/>
      <c r="B5587" s="10" t="s">
        <v>1993</v>
      </c>
      <c r="C5587" s="11" t="s">
        <v>1994</v>
      </c>
      <c r="D5587" s="11" t="s">
        <v>17133</v>
      </c>
      <c r="E5587" s="12"/>
      <c r="F5587" s="13">
        <v>45282</v>
      </c>
      <c r="G5587" s="14">
        <v>2186994</v>
      </c>
    </row>
    <row r="5588" spans="1:7" x14ac:dyDescent="0.25">
      <c r="A5588" s="1"/>
      <c r="B5588" s="10" t="s">
        <v>1993</v>
      </c>
      <c r="C5588" s="11" t="s">
        <v>1994</v>
      </c>
      <c r="D5588" s="11" t="s">
        <v>17139</v>
      </c>
      <c r="E5588" s="12"/>
      <c r="F5588" s="13">
        <v>45282</v>
      </c>
      <c r="G5588" s="14">
        <v>2892386</v>
      </c>
    </row>
    <row r="5589" spans="1:7" x14ac:dyDescent="0.25">
      <c r="A5589" s="1"/>
      <c r="B5589" s="10" t="s">
        <v>1993</v>
      </c>
      <c r="C5589" s="11" t="s">
        <v>1994</v>
      </c>
      <c r="D5589" s="11" t="s">
        <v>17137</v>
      </c>
      <c r="E5589" s="12"/>
      <c r="F5589" s="13">
        <v>45282</v>
      </c>
      <c r="G5589" s="14">
        <v>3653704</v>
      </c>
    </row>
    <row r="5590" spans="1:7" x14ac:dyDescent="0.25">
      <c r="A5590" s="1"/>
      <c r="B5590" s="10" t="s">
        <v>1993</v>
      </c>
      <c r="C5590" s="11" t="s">
        <v>1994</v>
      </c>
      <c r="D5590" s="11" t="s">
        <v>17135</v>
      </c>
      <c r="E5590" s="12"/>
      <c r="F5590" s="13">
        <v>45282</v>
      </c>
      <c r="G5590" s="14">
        <v>3768768</v>
      </c>
    </row>
    <row r="5591" spans="1:7" x14ac:dyDescent="0.25">
      <c r="A5591" s="1"/>
      <c r="B5591" s="10" t="s">
        <v>1993</v>
      </c>
      <c r="C5591" s="11" t="s">
        <v>1994</v>
      </c>
      <c r="D5591" s="11" t="s">
        <v>17129</v>
      </c>
      <c r="E5591" s="12"/>
      <c r="F5591" s="13">
        <v>45282</v>
      </c>
      <c r="G5591" s="14">
        <v>4063932</v>
      </c>
    </row>
    <row r="5592" spans="1:7" x14ac:dyDescent="0.25">
      <c r="A5592" s="1"/>
      <c r="B5592" s="10" t="s">
        <v>1993</v>
      </c>
      <c r="C5592" s="11" t="s">
        <v>1994</v>
      </c>
      <c r="D5592" s="11" t="s">
        <v>17131</v>
      </c>
      <c r="E5592" s="12"/>
      <c r="F5592" s="13">
        <v>45282</v>
      </c>
      <c r="G5592" s="14">
        <v>4063932</v>
      </c>
    </row>
    <row r="5593" spans="1:7" ht="25.5" x14ac:dyDescent="0.25">
      <c r="A5593" s="1"/>
      <c r="B5593" s="15" t="s">
        <v>1218</v>
      </c>
      <c r="C5593" s="16" t="s">
        <v>1219</v>
      </c>
      <c r="D5593" s="16" t="s">
        <v>20560</v>
      </c>
      <c r="E5593" s="18" t="s">
        <v>20998</v>
      </c>
      <c r="F5593" s="17">
        <v>45282</v>
      </c>
      <c r="G5593" s="14">
        <v>-917400</v>
      </c>
    </row>
    <row r="5594" spans="1:7" ht="25.5" x14ac:dyDescent="0.25">
      <c r="A5594" s="1"/>
      <c r="B5594" s="10" t="s">
        <v>1218</v>
      </c>
      <c r="C5594" s="11" t="s">
        <v>1219</v>
      </c>
      <c r="D5594" s="11" t="s">
        <v>20558</v>
      </c>
      <c r="E5594" s="12" t="s">
        <v>20997</v>
      </c>
      <c r="F5594" s="13">
        <v>45282</v>
      </c>
      <c r="G5594" s="14">
        <v>-588227.5</v>
      </c>
    </row>
    <row r="5595" spans="1:7" ht="25.5" x14ac:dyDescent="0.25">
      <c r="A5595" s="1"/>
      <c r="B5595" s="10" t="s">
        <v>1218</v>
      </c>
      <c r="C5595" s="11" t="s">
        <v>1219</v>
      </c>
      <c r="D5595" s="11" t="s">
        <v>20562</v>
      </c>
      <c r="E5595" s="12" t="s">
        <v>20999</v>
      </c>
      <c r="F5595" s="13">
        <v>45282</v>
      </c>
      <c r="G5595" s="14">
        <v>-459705</v>
      </c>
    </row>
    <row r="5596" spans="1:7" x14ac:dyDescent="0.25">
      <c r="A5596" s="1"/>
      <c r="B5596" s="10" t="s">
        <v>1218</v>
      </c>
      <c r="C5596" s="11" t="s">
        <v>1219</v>
      </c>
      <c r="D5596" s="11" t="s">
        <v>20572</v>
      </c>
      <c r="E5596" s="12" t="s">
        <v>9278</v>
      </c>
      <c r="F5596" s="13">
        <v>45282</v>
      </c>
      <c r="G5596" s="14">
        <v>-202710</v>
      </c>
    </row>
    <row r="5597" spans="1:7" ht="25.5" x14ac:dyDescent="0.25">
      <c r="A5597" s="1"/>
      <c r="B5597" s="10" t="s">
        <v>1218</v>
      </c>
      <c r="C5597" s="11" t="s">
        <v>1219</v>
      </c>
      <c r="D5597" s="11" t="s">
        <v>20564</v>
      </c>
      <c r="E5597" s="12" t="s">
        <v>21000</v>
      </c>
      <c r="F5597" s="13">
        <v>45282</v>
      </c>
      <c r="G5597" s="14">
        <v>-84520</v>
      </c>
    </row>
    <row r="5598" spans="1:7" x14ac:dyDescent="0.25">
      <c r="A5598" s="1"/>
      <c r="B5598" s="10" t="s">
        <v>1218</v>
      </c>
      <c r="C5598" s="11" t="s">
        <v>1219</v>
      </c>
      <c r="D5598" s="11" t="s">
        <v>20568</v>
      </c>
      <c r="E5598" s="12" t="s">
        <v>9235</v>
      </c>
      <c r="F5598" s="13">
        <v>45282</v>
      </c>
      <c r="G5598" s="14">
        <v>-77257.5</v>
      </c>
    </row>
    <row r="5599" spans="1:7" x14ac:dyDescent="0.25">
      <c r="A5599" s="1"/>
      <c r="B5599" s="10" t="s">
        <v>1218</v>
      </c>
      <c r="C5599" s="11" t="s">
        <v>1219</v>
      </c>
      <c r="D5599" s="11" t="s">
        <v>20574</v>
      </c>
      <c r="E5599" s="12" t="s">
        <v>21002</v>
      </c>
      <c r="F5599" s="13">
        <v>45282</v>
      </c>
      <c r="G5599" s="14">
        <v>-74360</v>
      </c>
    </row>
    <row r="5600" spans="1:7" x14ac:dyDescent="0.25">
      <c r="A5600" s="1"/>
      <c r="B5600" s="15" t="s">
        <v>1218</v>
      </c>
      <c r="C5600" s="16" t="s">
        <v>1219</v>
      </c>
      <c r="D5600" s="16" t="s">
        <v>20570</v>
      </c>
      <c r="E5600" s="18"/>
      <c r="F5600" s="17">
        <v>45282</v>
      </c>
      <c r="G5600" s="14">
        <v>-56000</v>
      </c>
    </row>
    <row r="5601" spans="1:7" ht="25.5" x14ac:dyDescent="0.25">
      <c r="A5601" s="1"/>
      <c r="B5601" s="10" t="s">
        <v>1218</v>
      </c>
      <c r="C5601" s="11" t="s">
        <v>1219</v>
      </c>
      <c r="D5601" s="11" t="s">
        <v>20566</v>
      </c>
      <c r="E5601" s="12" t="s">
        <v>21001</v>
      </c>
      <c r="F5601" s="13">
        <v>45282</v>
      </c>
      <c r="G5601" s="14">
        <v>-54930</v>
      </c>
    </row>
    <row r="5602" spans="1:7" ht="25.5" x14ac:dyDescent="0.25">
      <c r="A5602" s="1"/>
      <c r="B5602" s="10" t="s">
        <v>1218</v>
      </c>
      <c r="C5602" s="11" t="s">
        <v>1219</v>
      </c>
      <c r="D5602" s="11" t="s">
        <v>20550</v>
      </c>
      <c r="E5602" s="12" t="s">
        <v>20996</v>
      </c>
      <c r="F5602" s="13">
        <v>45282</v>
      </c>
      <c r="G5602" s="14">
        <v>-38060</v>
      </c>
    </row>
    <row r="5603" spans="1:7" x14ac:dyDescent="0.25">
      <c r="A5603" s="1"/>
      <c r="B5603" s="10" t="s">
        <v>18678</v>
      </c>
      <c r="C5603" s="11" t="s">
        <v>18677</v>
      </c>
      <c r="D5603" s="11" t="s">
        <v>18680</v>
      </c>
      <c r="E5603" s="12" t="s">
        <v>9145</v>
      </c>
      <c r="F5603" s="13">
        <v>45286</v>
      </c>
      <c r="G5603" s="14">
        <v>-3295966.81</v>
      </c>
    </row>
    <row r="5604" spans="1:7" x14ac:dyDescent="0.25">
      <c r="A5604" s="1"/>
      <c r="B5604" s="15" t="s">
        <v>1218</v>
      </c>
      <c r="C5604" s="16" t="s">
        <v>1219</v>
      </c>
      <c r="D5604" s="16" t="s">
        <v>20578</v>
      </c>
      <c r="E5604" s="18" t="s">
        <v>21006</v>
      </c>
      <c r="F5604" s="17">
        <v>45286</v>
      </c>
      <c r="G5604" s="14">
        <v>-1182500</v>
      </c>
    </row>
    <row r="5605" spans="1:7" x14ac:dyDescent="0.25">
      <c r="A5605" s="1"/>
      <c r="B5605" s="15" t="s">
        <v>1218</v>
      </c>
      <c r="C5605" s="16" t="s">
        <v>1219</v>
      </c>
      <c r="D5605" s="16" t="s">
        <v>20552</v>
      </c>
      <c r="E5605" s="18" t="s">
        <v>9131</v>
      </c>
      <c r="F5605" s="17">
        <v>45286</v>
      </c>
      <c r="G5605" s="14">
        <v>-1013050</v>
      </c>
    </row>
    <row r="5606" spans="1:7" x14ac:dyDescent="0.25">
      <c r="A5606" s="1"/>
      <c r="B5606" s="10" t="s">
        <v>1218</v>
      </c>
      <c r="C5606" s="11" t="s">
        <v>1219</v>
      </c>
      <c r="D5606" s="11" t="s">
        <v>20556</v>
      </c>
      <c r="E5606" s="12" t="s">
        <v>21004</v>
      </c>
      <c r="F5606" s="13">
        <v>45286</v>
      </c>
      <c r="G5606" s="14">
        <v>-401700</v>
      </c>
    </row>
    <row r="5607" spans="1:7" x14ac:dyDescent="0.25">
      <c r="A5607" s="1"/>
      <c r="B5607" s="15" t="s">
        <v>1218</v>
      </c>
      <c r="C5607" s="16" t="s">
        <v>1219</v>
      </c>
      <c r="D5607" s="16" t="s">
        <v>20554</v>
      </c>
      <c r="E5607" s="18" t="s">
        <v>21003</v>
      </c>
      <c r="F5607" s="17">
        <v>45286</v>
      </c>
      <c r="G5607" s="14">
        <v>-131580</v>
      </c>
    </row>
    <row r="5608" spans="1:7" x14ac:dyDescent="0.25">
      <c r="A5608" s="1"/>
      <c r="B5608" s="10" t="s">
        <v>1218</v>
      </c>
      <c r="C5608" s="11" t="s">
        <v>1219</v>
      </c>
      <c r="D5608" s="11" t="s">
        <v>20576</v>
      </c>
      <c r="E5608" s="12" t="s">
        <v>21005</v>
      </c>
      <c r="F5608" s="13">
        <v>45286</v>
      </c>
      <c r="G5608" s="14">
        <v>-81000</v>
      </c>
    </row>
    <row r="5609" spans="1:7" ht="25.5" x14ac:dyDescent="0.25">
      <c r="A5609" s="1"/>
      <c r="B5609" s="10" t="s">
        <v>18053</v>
      </c>
      <c r="C5609" s="11" t="s">
        <v>18052</v>
      </c>
      <c r="D5609" s="11" t="s">
        <v>18055</v>
      </c>
      <c r="E5609" s="12" t="s">
        <v>18056</v>
      </c>
      <c r="F5609" s="13">
        <v>45287</v>
      </c>
      <c r="G5609" s="14">
        <v>-8000000</v>
      </c>
    </row>
    <row r="5610" spans="1:7" ht="25.5" x14ac:dyDescent="0.25">
      <c r="A5610" s="1"/>
      <c r="B5610" s="15" t="s">
        <v>18356</v>
      </c>
      <c r="C5610" s="16" t="s">
        <v>18355</v>
      </c>
      <c r="D5610" s="16" t="s">
        <v>18360</v>
      </c>
      <c r="E5610" s="18" t="s">
        <v>9165</v>
      </c>
      <c r="F5610" s="17">
        <v>45287</v>
      </c>
      <c r="G5610" s="14">
        <v>-4998359.32</v>
      </c>
    </row>
    <row r="5611" spans="1:7" x14ac:dyDescent="0.25">
      <c r="A5611" s="1"/>
      <c r="B5611" s="10" t="s">
        <v>18638</v>
      </c>
      <c r="C5611" s="11" t="s">
        <v>18637</v>
      </c>
      <c r="D5611" s="11" t="s">
        <v>18640</v>
      </c>
      <c r="E5611" s="12" t="s">
        <v>9145</v>
      </c>
      <c r="F5611" s="13">
        <v>45287</v>
      </c>
      <c r="G5611" s="14">
        <v>-4457486.18</v>
      </c>
    </row>
    <row r="5612" spans="1:7" ht="25.5" x14ac:dyDescent="0.25">
      <c r="A5612" s="1"/>
      <c r="B5612" s="10" t="s">
        <v>18529</v>
      </c>
      <c r="C5612" s="11" t="s">
        <v>18528</v>
      </c>
      <c r="D5612" s="11" t="s">
        <v>18534</v>
      </c>
      <c r="E5612" s="12" t="s">
        <v>18531</v>
      </c>
      <c r="F5612" s="13">
        <v>45287</v>
      </c>
      <c r="G5612" s="14">
        <v>-2199663.08</v>
      </c>
    </row>
    <row r="5613" spans="1:7" ht="25.5" x14ac:dyDescent="0.25">
      <c r="A5613" s="1"/>
      <c r="B5613" s="15" t="s">
        <v>17455</v>
      </c>
      <c r="C5613" s="16" t="s">
        <v>17454</v>
      </c>
      <c r="D5613" s="16" t="s">
        <v>17460</v>
      </c>
      <c r="E5613" s="18" t="s">
        <v>17458</v>
      </c>
      <c r="F5613" s="17">
        <v>45287</v>
      </c>
      <c r="G5613" s="14">
        <v>-2000000</v>
      </c>
    </row>
    <row r="5614" spans="1:7" x14ac:dyDescent="0.25">
      <c r="A5614" s="1"/>
      <c r="B5614" s="10" t="s">
        <v>17182</v>
      </c>
      <c r="C5614" s="11" t="s">
        <v>17181</v>
      </c>
      <c r="D5614" s="11" t="s">
        <v>17184</v>
      </c>
      <c r="E5614" s="12" t="s">
        <v>17185</v>
      </c>
      <c r="F5614" s="13">
        <v>45287</v>
      </c>
      <c r="G5614" s="14">
        <v>-1756810.85</v>
      </c>
    </row>
    <row r="5615" spans="1:7" x14ac:dyDescent="0.25">
      <c r="A5615" s="1"/>
      <c r="B5615" s="10" t="s">
        <v>432</v>
      </c>
      <c r="C5615" s="11" t="s">
        <v>433</v>
      </c>
      <c r="D5615" s="11" t="s">
        <v>17507</v>
      </c>
      <c r="E5615" s="12" t="s">
        <v>17508</v>
      </c>
      <c r="F5615" s="13">
        <v>45287</v>
      </c>
      <c r="G5615" s="14">
        <v>-1645560.83</v>
      </c>
    </row>
    <row r="5616" spans="1:7" ht="25.5" x14ac:dyDescent="0.25">
      <c r="A5616" s="1"/>
      <c r="B5616" s="10" t="s">
        <v>9243</v>
      </c>
      <c r="C5616" s="11" t="s">
        <v>9244</v>
      </c>
      <c r="D5616" s="11" t="s">
        <v>7488</v>
      </c>
      <c r="E5616" s="12" t="s">
        <v>20849</v>
      </c>
      <c r="F5616" s="13">
        <v>45287</v>
      </c>
      <c r="G5616" s="14">
        <v>-123900</v>
      </c>
    </row>
    <row r="5617" spans="1:7" x14ac:dyDescent="0.25">
      <c r="A5617" s="1"/>
      <c r="B5617" s="15" t="s">
        <v>1218</v>
      </c>
      <c r="C5617" s="16" t="s">
        <v>1219</v>
      </c>
      <c r="D5617" s="16" t="s">
        <v>20603</v>
      </c>
      <c r="E5617" s="18" t="s">
        <v>21010</v>
      </c>
      <c r="F5617" s="17">
        <v>45287</v>
      </c>
      <c r="G5617" s="14">
        <v>-117125.4</v>
      </c>
    </row>
    <row r="5618" spans="1:7" ht="25.5" x14ac:dyDescent="0.25">
      <c r="A5618" s="1"/>
      <c r="B5618" s="10" t="s">
        <v>1218</v>
      </c>
      <c r="C5618" s="11" t="s">
        <v>1219</v>
      </c>
      <c r="D5618" s="11" t="s">
        <v>20601</v>
      </c>
      <c r="E5618" s="12" t="s">
        <v>21009</v>
      </c>
      <c r="F5618" s="13">
        <v>45287</v>
      </c>
      <c r="G5618" s="14">
        <v>-42000</v>
      </c>
    </row>
    <row r="5619" spans="1:7" ht="25.5" x14ac:dyDescent="0.25">
      <c r="A5619" s="1"/>
      <c r="B5619" s="15" t="s">
        <v>1218</v>
      </c>
      <c r="C5619" s="16" t="s">
        <v>1219</v>
      </c>
      <c r="D5619" s="16" t="s">
        <v>20582</v>
      </c>
      <c r="E5619" s="18" t="s">
        <v>21008</v>
      </c>
      <c r="F5619" s="17">
        <v>45287</v>
      </c>
      <c r="G5619" s="14">
        <v>-40000</v>
      </c>
    </row>
    <row r="5620" spans="1:7" ht="25.5" x14ac:dyDescent="0.25">
      <c r="A5620" s="1"/>
      <c r="B5620" s="15" t="s">
        <v>1218</v>
      </c>
      <c r="C5620" s="16" t="s">
        <v>1219</v>
      </c>
      <c r="D5620" s="16" t="s">
        <v>20580</v>
      </c>
      <c r="E5620" s="18" t="s">
        <v>21007</v>
      </c>
      <c r="F5620" s="17">
        <v>45287</v>
      </c>
      <c r="G5620" s="14">
        <v>-10550</v>
      </c>
    </row>
    <row r="5621" spans="1:7" x14ac:dyDescent="0.25">
      <c r="A5621" s="1"/>
      <c r="B5621" s="10" t="s">
        <v>1218</v>
      </c>
      <c r="C5621" s="11" t="s">
        <v>1219</v>
      </c>
      <c r="D5621" s="11" t="s">
        <v>20607</v>
      </c>
      <c r="E5621" s="12" t="s">
        <v>9131</v>
      </c>
      <c r="F5621" s="13">
        <v>45287</v>
      </c>
      <c r="G5621" s="14">
        <v>-9700</v>
      </c>
    </row>
    <row r="5622" spans="1:7" ht="25.5" x14ac:dyDescent="0.25">
      <c r="A5622" s="1"/>
      <c r="B5622" s="15" t="s">
        <v>16954</v>
      </c>
      <c r="C5622" s="16"/>
      <c r="D5622" s="16" t="s">
        <v>16956</v>
      </c>
      <c r="E5622" s="18" t="s">
        <v>9076</v>
      </c>
      <c r="F5622" s="17">
        <v>45288</v>
      </c>
      <c r="G5622" s="14">
        <v>-24626616.739999998</v>
      </c>
    </row>
    <row r="5623" spans="1:7" x14ac:dyDescent="0.25">
      <c r="A5623" s="1"/>
      <c r="B5623" s="10" t="s">
        <v>16744</v>
      </c>
      <c r="C5623" s="11"/>
      <c r="D5623" s="11" t="s">
        <v>16746</v>
      </c>
      <c r="E5623" s="12" t="s">
        <v>8924</v>
      </c>
      <c r="F5623" s="13">
        <v>45288</v>
      </c>
      <c r="G5623" s="14">
        <v>-4575713.16</v>
      </c>
    </row>
    <row r="5624" spans="1:7" ht="25.5" x14ac:dyDescent="0.25">
      <c r="A5624" s="1"/>
      <c r="B5624" s="10" t="s">
        <v>16975</v>
      </c>
      <c r="C5624" s="11"/>
      <c r="D5624" s="11" t="s">
        <v>16977</v>
      </c>
      <c r="E5624" s="12" t="s">
        <v>9141</v>
      </c>
      <c r="F5624" s="13">
        <v>45288</v>
      </c>
      <c r="G5624" s="14">
        <v>-2253389.2799999998</v>
      </c>
    </row>
    <row r="5625" spans="1:7" x14ac:dyDescent="0.25">
      <c r="A5625" s="1"/>
      <c r="B5625" s="15" t="s">
        <v>7902</v>
      </c>
      <c r="C5625" s="16"/>
      <c r="D5625" s="16" t="s">
        <v>18807</v>
      </c>
      <c r="E5625" s="18" t="s">
        <v>16419</v>
      </c>
      <c r="F5625" s="17">
        <v>45288</v>
      </c>
      <c r="G5625" s="14">
        <v>-526752</v>
      </c>
    </row>
    <row r="5626" spans="1:7" x14ac:dyDescent="0.25">
      <c r="A5626" s="1"/>
      <c r="B5626" s="15" t="s">
        <v>6752</v>
      </c>
      <c r="C5626" s="16" t="s">
        <v>6753</v>
      </c>
      <c r="D5626" s="16" t="s">
        <v>17779</v>
      </c>
      <c r="E5626" s="18" t="s">
        <v>17780</v>
      </c>
      <c r="F5626" s="17">
        <v>45288</v>
      </c>
      <c r="G5626" s="14">
        <v>-14786590</v>
      </c>
    </row>
    <row r="5627" spans="1:7" x14ac:dyDescent="0.25">
      <c r="A5627" s="1"/>
      <c r="B5627" s="10" t="s">
        <v>4472</v>
      </c>
      <c r="C5627" s="11" t="s">
        <v>4473</v>
      </c>
      <c r="D5627" s="11" t="s">
        <v>17199</v>
      </c>
      <c r="E5627" s="12" t="s">
        <v>17123</v>
      </c>
      <c r="F5627" s="13">
        <v>45288</v>
      </c>
      <c r="G5627" s="14">
        <v>-1614539.06</v>
      </c>
    </row>
    <row r="5628" spans="1:7" ht="25.5" x14ac:dyDescent="0.25">
      <c r="A5628" s="1"/>
      <c r="B5628" s="10" t="s">
        <v>17340</v>
      </c>
      <c r="C5628" s="11" t="s">
        <v>17339</v>
      </c>
      <c r="D5628" s="11" t="s">
        <v>17342</v>
      </c>
      <c r="E5628" s="12" t="s">
        <v>17343</v>
      </c>
      <c r="F5628" s="13">
        <v>45288</v>
      </c>
      <c r="G5628" s="14">
        <v>-1129855.32</v>
      </c>
    </row>
    <row r="5629" spans="1:7" ht="25.5" x14ac:dyDescent="0.25">
      <c r="A5629" s="1"/>
      <c r="B5629" s="10" t="s">
        <v>17965</v>
      </c>
      <c r="C5629" s="11" t="s">
        <v>17964</v>
      </c>
      <c r="D5629" s="11" t="s">
        <v>17967</v>
      </c>
      <c r="E5629" s="12" t="s">
        <v>9133</v>
      </c>
      <c r="F5629" s="13">
        <v>45288</v>
      </c>
      <c r="G5629" s="14">
        <v>-926285.84</v>
      </c>
    </row>
    <row r="5630" spans="1:7" x14ac:dyDescent="0.25">
      <c r="A5630" s="1"/>
      <c r="B5630" s="10" t="s">
        <v>18616</v>
      </c>
      <c r="C5630" s="11" t="s">
        <v>18615</v>
      </c>
      <c r="D5630" s="11" t="s">
        <v>18618</v>
      </c>
      <c r="E5630" s="12" t="s">
        <v>18619</v>
      </c>
      <c r="F5630" s="13">
        <v>45288</v>
      </c>
      <c r="G5630" s="14">
        <v>-583722.23</v>
      </c>
    </row>
    <row r="5631" spans="1:7" x14ac:dyDescent="0.25">
      <c r="A5631" s="1"/>
      <c r="B5631" s="15" t="s">
        <v>18688</v>
      </c>
      <c r="C5631" s="16" t="s">
        <v>18687</v>
      </c>
      <c r="D5631" s="16" t="s">
        <v>7481</v>
      </c>
      <c r="E5631" s="18" t="s">
        <v>18407</v>
      </c>
      <c r="F5631" s="17">
        <v>45288</v>
      </c>
      <c r="G5631" s="14">
        <v>-339840</v>
      </c>
    </row>
    <row r="5632" spans="1:7" x14ac:dyDescent="0.25">
      <c r="A5632" s="1"/>
      <c r="B5632" s="10" t="s">
        <v>18390</v>
      </c>
      <c r="C5632" s="11" t="s">
        <v>18389</v>
      </c>
      <c r="D5632" s="11" t="s">
        <v>18394</v>
      </c>
      <c r="E5632" s="12" t="s">
        <v>18395</v>
      </c>
      <c r="F5632" s="13">
        <v>45288</v>
      </c>
      <c r="G5632" s="14">
        <v>16200</v>
      </c>
    </row>
    <row r="5633" spans="1:7" x14ac:dyDescent="0.25">
      <c r="A5633" s="1"/>
      <c r="B5633" s="10" t="s">
        <v>18365</v>
      </c>
      <c r="C5633" s="11" t="s">
        <v>18364</v>
      </c>
      <c r="D5633" s="11" t="s">
        <v>18369</v>
      </c>
      <c r="E5633" s="12" t="s">
        <v>18370</v>
      </c>
      <c r="F5633" s="13">
        <v>45288</v>
      </c>
      <c r="G5633" s="14">
        <v>1498500</v>
      </c>
    </row>
    <row r="5634" spans="1:7" x14ac:dyDescent="0.25">
      <c r="A5634" s="1"/>
      <c r="B5634" s="15" t="s">
        <v>1993</v>
      </c>
      <c r="C5634" s="16" t="s">
        <v>1994</v>
      </c>
      <c r="D5634" s="16" t="s">
        <v>17144</v>
      </c>
      <c r="E5634" s="18"/>
      <c r="F5634" s="17">
        <v>45288</v>
      </c>
      <c r="G5634" s="14">
        <v>3430006</v>
      </c>
    </row>
    <row r="5635" spans="1:7" ht="25.5" x14ac:dyDescent="0.25">
      <c r="A5635" s="1"/>
      <c r="B5635" s="10" t="s">
        <v>1993</v>
      </c>
      <c r="C5635" s="11" t="s">
        <v>1994</v>
      </c>
      <c r="D5635" s="11" t="s">
        <v>17149</v>
      </c>
      <c r="E5635" s="12"/>
      <c r="F5635" s="13">
        <v>45288</v>
      </c>
      <c r="G5635" s="14">
        <v>3438286</v>
      </c>
    </row>
    <row r="5636" spans="1:7" x14ac:dyDescent="0.25">
      <c r="A5636" s="1"/>
      <c r="B5636" s="10" t="s">
        <v>1993</v>
      </c>
      <c r="C5636" s="11" t="s">
        <v>1994</v>
      </c>
      <c r="D5636" s="11" t="s">
        <v>17141</v>
      </c>
      <c r="E5636" s="12" t="s">
        <v>17142</v>
      </c>
      <c r="F5636" s="13">
        <v>45288</v>
      </c>
      <c r="G5636" s="14">
        <v>18262240</v>
      </c>
    </row>
    <row r="5637" spans="1:7" x14ac:dyDescent="0.25">
      <c r="A5637" s="1"/>
      <c r="B5637" s="10" t="s">
        <v>1218</v>
      </c>
      <c r="C5637" s="11" t="s">
        <v>1219</v>
      </c>
      <c r="D5637" s="11" t="s">
        <v>20598</v>
      </c>
      <c r="E5637" s="12" t="s">
        <v>9278</v>
      </c>
      <c r="F5637" s="13">
        <v>45288</v>
      </c>
      <c r="G5637" s="14">
        <v>-492890</v>
      </c>
    </row>
    <row r="5638" spans="1:7" ht="25.5" x14ac:dyDescent="0.25">
      <c r="A5638" s="1"/>
      <c r="B5638" s="10" t="s">
        <v>1218</v>
      </c>
      <c r="C5638" s="11" t="s">
        <v>1219</v>
      </c>
      <c r="D5638" s="11" t="s">
        <v>20586</v>
      </c>
      <c r="E5638" s="12" t="s">
        <v>21013</v>
      </c>
      <c r="F5638" s="13">
        <v>45288</v>
      </c>
      <c r="G5638" s="14">
        <v>-389450</v>
      </c>
    </row>
    <row r="5639" spans="1:7" ht="25.5" x14ac:dyDescent="0.25">
      <c r="A5639" s="1"/>
      <c r="B5639" s="10" t="s">
        <v>1218</v>
      </c>
      <c r="C5639" s="11" t="s">
        <v>1219</v>
      </c>
      <c r="D5639" s="11" t="s">
        <v>20590</v>
      </c>
      <c r="E5639" s="12" t="s">
        <v>21014</v>
      </c>
      <c r="F5639" s="13">
        <v>45288</v>
      </c>
      <c r="G5639" s="14">
        <v>-304800</v>
      </c>
    </row>
    <row r="5640" spans="1:7" ht="25.5" x14ac:dyDescent="0.25">
      <c r="A5640" s="1"/>
      <c r="B5640" s="10" t="s">
        <v>1218</v>
      </c>
      <c r="C5640" s="11" t="s">
        <v>1219</v>
      </c>
      <c r="D5640" s="11" t="s">
        <v>20596</v>
      </c>
      <c r="E5640" s="12" t="s">
        <v>21016</v>
      </c>
      <c r="F5640" s="13">
        <v>45288</v>
      </c>
      <c r="G5640" s="14">
        <v>-114090</v>
      </c>
    </row>
    <row r="5641" spans="1:7" ht="25.5" x14ac:dyDescent="0.25">
      <c r="A5641" s="1"/>
      <c r="B5641" s="10" t="s">
        <v>1218</v>
      </c>
      <c r="C5641" s="11" t="s">
        <v>1219</v>
      </c>
      <c r="D5641" s="11" t="s">
        <v>20584</v>
      </c>
      <c r="E5641" s="12" t="s">
        <v>21012</v>
      </c>
      <c r="F5641" s="13">
        <v>45288</v>
      </c>
      <c r="G5641" s="14">
        <v>-64615</v>
      </c>
    </row>
    <row r="5642" spans="1:7" x14ac:dyDescent="0.25">
      <c r="A5642" s="1"/>
      <c r="B5642" s="10" t="s">
        <v>1218</v>
      </c>
      <c r="C5642" s="11" t="s">
        <v>1219</v>
      </c>
      <c r="D5642" s="11" t="s">
        <v>20588</v>
      </c>
      <c r="E5642" s="12" t="s">
        <v>8622</v>
      </c>
      <c r="F5642" s="13">
        <v>45288</v>
      </c>
      <c r="G5642" s="14">
        <v>-26912.799999999999</v>
      </c>
    </row>
    <row r="5643" spans="1:7" x14ac:dyDescent="0.25">
      <c r="A5643" s="1"/>
      <c r="B5643" s="10" t="s">
        <v>1218</v>
      </c>
      <c r="C5643" s="11" t="s">
        <v>1219</v>
      </c>
      <c r="D5643" s="11" t="s">
        <v>20592</v>
      </c>
      <c r="E5643" s="12" t="s">
        <v>8622</v>
      </c>
      <c r="F5643" s="13">
        <v>45288</v>
      </c>
      <c r="G5643" s="14">
        <v>-22302.5</v>
      </c>
    </row>
    <row r="5644" spans="1:7" ht="25.5" x14ac:dyDescent="0.25">
      <c r="A5644" s="1"/>
      <c r="B5644" s="10" t="s">
        <v>1218</v>
      </c>
      <c r="C5644" s="11" t="s">
        <v>1219</v>
      </c>
      <c r="D5644" s="11" t="s">
        <v>20411</v>
      </c>
      <c r="E5644" s="12" t="s">
        <v>1243</v>
      </c>
      <c r="F5644" s="13">
        <v>45288</v>
      </c>
      <c r="G5644" s="14">
        <v>-7970</v>
      </c>
    </row>
    <row r="5645" spans="1:7" ht="25.5" x14ac:dyDescent="0.25">
      <c r="A5645" s="1"/>
      <c r="B5645" s="10" t="s">
        <v>1218</v>
      </c>
      <c r="C5645" s="11" t="s">
        <v>1219</v>
      </c>
      <c r="D5645" s="11" t="s">
        <v>20594</v>
      </c>
      <c r="E5645" s="12" t="s">
        <v>21015</v>
      </c>
      <c r="F5645" s="13">
        <v>45288</v>
      </c>
      <c r="G5645" s="14">
        <v>-4750</v>
      </c>
    </row>
    <row r="5646" spans="1:7" ht="25.5" x14ac:dyDescent="0.25">
      <c r="A5646" s="1"/>
      <c r="B5646" s="15" t="s">
        <v>16423</v>
      </c>
      <c r="C5646" s="16"/>
      <c r="D5646" s="16" t="s">
        <v>16425</v>
      </c>
      <c r="E5646" s="18" t="s">
        <v>16426</v>
      </c>
      <c r="F5646" s="17">
        <v>45289</v>
      </c>
      <c r="G5646" s="14">
        <v>-18779252.039999999</v>
      </c>
    </row>
    <row r="5647" spans="1:7" ht="25.5" x14ac:dyDescent="0.25">
      <c r="A5647" s="1"/>
      <c r="B5647" s="10" t="s">
        <v>17005</v>
      </c>
      <c r="C5647" s="11"/>
      <c r="D5647" s="11" t="s">
        <v>17007</v>
      </c>
      <c r="E5647" s="12" t="s">
        <v>9076</v>
      </c>
      <c r="F5647" s="13">
        <v>45289</v>
      </c>
      <c r="G5647" s="14">
        <v>-13670210.189999999</v>
      </c>
    </row>
    <row r="5648" spans="1:7" ht="25.5" x14ac:dyDescent="0.25">
      <c r="A5648" s="1"/>
      <c r="B5648" s="10" t="s">
        <v>16880</v>
      </c>
      <c r="C5648" s="11"/>
      <c r="D5648" s="11" t="s">
        <v>16882</v>
      </c>
      <c r="E5648" s="12" t="s">
        <v>9076</v>
      </c>
      <c r="F5648" s="13">
        <v>45289</v>
      </c>
      <c r="G5648" s="14">
        <v>-10822969.210000001</v>
      </c>
    </row>
    <row r="5649" spans="1:7" ht="25.5" x14ac:dyDescent="0.25">
      <c r="A5649" s="1"/>
      <c r="B5649" s="10" t="s">
        <v>16794</v>
      </c>
      <c r="C5649" s="11"/>
      <c r="D5649" s="11" t="s">
        <v>16798</v>
      </c>
      <c r="E5649" s="12" t="s">
        <v>9076</v>
      </c>
      <c r="F5649" s="13">
        <v>45289</v>
      </c>
      <c r="G5649" s="14">
        <v>-8196704.4800000004</v>
      </c>
    </row>
    <row r="5650" spans="1:7" x14ac:dyDescent="0.25">
      <c r="A5650" s="1"/>
      <c r="B5650" s="15" t="s">
        <v>16686</v>
      </c>
      <c r="C5650" s="16"/>
      <c r="D5650" s="16" t="s">
        <v>16688</v>
      </c>
      <c r="E5650" s="18" t="s">
        <v>16484</v>
      </c>
      <c r="F5650" s="17">
        <v>45289</v>
      </c>
      <c r="G5650" s="14">
        <v>-7058664.9100000001</v>
      </c>
    </row>
    <row r="5651" spans="1:7" ht="25.5" x14ac:dyDescent="0.25">
      <c r="A5651" s="1"/>
      <c r="B5651" s="15" t="s">
        <v>16985</v>
      </c>
      <c r="C5651" s="16"/>
      <c r="D5651" s="16" t="s">
        <v>16987</v>
      </c>
      <c r="E5651" s="18" t="s">
        <v>9076</v>
      </c>
      <c r="F5651" s="17">
        <v>45289</v>
      </c>
      <c r="G5651" s="14">
        <v>-6936750.6699999999</v>
      </c>
    </row>
    <row r="5652" spans="1:7" ht="25.5" x14ac:dyDescent="0.25">
      <c r="A5652" s="1"/>
      <c r="B5652" s="15" t="s">
        <v>16567</v>
      </c>
      <c r="C5652" s="16"/>
      <c r="D5652" s="16" t="s">
        <v>16569</v>
      </c>
      <c r="E5652" s="18" t="s">
        <v>16570</v>
      </c>
      <c r="F5652" s="17">
        <v>45289</v>
      </c>
      <c r="G5652" s="14">
        <v>-5916673.1299999999</v>
      </c>
    </row>
    <row r="5653" spans="1:7" ht="25.5" x14ac:dyDescent="0.25">
      <c r="A5653" s="1"/>
      <c r="B5653" s="15" t="s">
        <v>9190</v>
      </c>
      <c r="C5653" s="16"/>
      <c r="D5653" s="16" t="s">
        <v>18767</v>
      </c>
      <c r="E5653" s="18" t="s">
        <v>16903</v>
      </c>
      <c r="F5653" s="17">
        <v>45289</v>
      </c>
      <c r="G5653" s="14">
        <v>-5907129.1900000004</v>
      </c>
    </row>
    <row r="5654" spans="1:7" ht="25.5" x14ac:dyDescent="0.25">
      <c r="A5654" s="1"/>
      <c r="B5654" s="10" t="s">
        <v>16447</v>
      </c>
      <c r="C5654" s="11"/>
      <c r="D5654" s="11" t="s">
        <v>16449</v>
      </c>
      <c r="E5654" s="12" t="s">
        <v>9202</v>
      </c>
      <c r="F5654" s="13">
        <v>45289</v>
      </c>
      <c r="G5654" s="14">
        <v>-4727741.5999999996</v>
      </c>
    </row>
    <row r="5655" spans="1:7" ht="25.5" x14ac:dyDescent="0.25">
      <c r="A5655" s="1"/>
      <c r="B5655" s="10" t="s">
        <v>16729</v>
      </c>
      <c r="C5655" s="11"/>
      <c r="D5655" s="11" t="s">
        <v>16731</v>
      </c>
      <c r="E5655" s="12" t="s">
        <v>9076</v>
      </c>
      <c r="F5655" s="13">
        <v>45289</v>
      </c>
      <c r="G5655" s="14">
        <v>-4327028.91</v>
      </c>
    </row>
    <row r="5656" spans="1:7" x14ac:dyDescent="0.25">
      <c r="A5656" s="1"/>
      <c r="B5656" s="15" t="s">
        <v>16735</v>
      </c>
      <c r="C5656" s="16"/>
      <c r="D5656" s="16" t="s">
        <v>16737</v>
      </c>
      <c r="E5656" s="18" t="s">
        <v>16738</v>
      </c>
      <c r="F5656" s="17">
        <v>45289</v>
      </c>
      <c r="G5656" s="14">
        <v>-3317743.18</v>
      </c>
    </row>
    <row r="5657" spans="1:7" ht="25.5" x14ac:dyDescent="0.25">
      <c r="A5657" s="1"/>
      <c r="B5657" s="10" t="s">
        <v>16659</v>
      </c>
      <c r="C5657" s="11"/>
      <c r="D5657" s="11" t="s">
        <v>16661</v>
      </c>
      <c r="E5657" s="12" t="s">
        <v>9187</v>
      </c>
      <c r="F5657" s="13">
        <v>45289</v>
      </c>
      <c r="G5657" s="14">
        <v>-982458.3</v>
      </c>
    </row>
    <row r="5658" spans="1:7" ht="25.5" x14ac:dyDescent="0.25">
      <c r="A5658" s="1"/>
      <c r="B5658" s="15" t="s">
        <v>7660</v>
      </c>
      <c r="C5658" s="16"/>
      <c r="D5658" s="16" t="s">
        <v>16641</v>
      </c>
      <c r="E5658" s="18" t="s">
        <v>16642</v>
      </c>
      <c r="F5658" s="17">
        <v>45289</v>
      </c>
      <c r="G5658" s="14">
        <v>-674036.26</v>
      </c>
    </row>
    <row r="5659" spans="1:7" ht="25.5" x14ac:dyDescent="0.25">
      <c r="A5659" s="1"/>
      <c r="B5659" s="15" t="s">
        <v>16740</v>
      </c>
      <c r="C5659" s="16"/>
      <c r="D5659" s="16" t="s">
        <v>16742</v>
      </c>
      <c r="E5659" s="18" t="s">
        <v>9073</v>
      </c>
      <c r="F5659" s="17">
        <v>45289</v>
      </c>
      <c r="G5659" s="14">
        <v>-661665.91</v>
      </c>
    </row>
    <row r="5660" spans="1:7" x14ac:dyDescent="0.25">
      <c r="A5660" s="1"/>
      <c r="B5660" s="10" t="s">
        <v>18178</v>
      </c>
      <c r="C5660" s="11" t="s">
        <v>18177</v>
      </c>
      <c r="D5660" s="11" t="s">
        <v>18182</v>
      </c>
      <c r="E5660" s="12" t="s">
        <v>18183</v>
      </c>
      <c r="F5660" s="13">
        <v>45289</v>
      </c>
      <c r="G5660" s="14">
        <v>-12014908.82</v>
      </c>
    </row>
    <row r="5661" spans="1:7" ht="25.5" x14ac:dyDescent="0.25">
      <c r="A5661" s="1"/>
      <c r="B5661" s="15" t="s">
        <v>18695</v>
      </c>
      <c r="C5661" s="16" t="s">
        <v>18694</v>
      </c>
      <c r="D5661" s="16" t="s">
        <v>18697</v>
      </c>
      <c r="E5661" s="18" t="s">
        <v>9076</v>
      </c>
      <c r="F5661" s="17">
        <v>45289</v>
      </c>
      <c r="G5661" s="14">
        <v>-8204270.8099999996</v>
      </c>
    </row>
    <row r="5662" spans="1:7" x14ac:dyDescent="0.25">
      <c r="A5662" s="1"/>
      <c r="B5662" s="10" t="s">
        <v>7082</v>
      </c>
      <c r="C5662" s="11" t="s">
        <v>7083</v>
      </c>
      <c r="D5662" s="11" t="s">
        <v>18042</v>
      </c>
      <c r="E5662" s="12" t="s">
        <v>18043</v>
      </c>
      <c r="F5662" s="13">
        <v>45289</v>
      </c>
      <c r="G5662" s="14">
        <v>-8000000</v>
      </c>
    </row>
    <row r="5663" spans="1:7" ht="25.5" x14ac:dyDescent="0.25">
      <c r="A5663" s="1"/>
      <c r="B5663" s="10" t="s">
        <v>18381</v>
      </c>
      <c r="C5663" s="11" t="s">
        <v>18380</v>
      </c>
      <c r="D5663" s="11" t="s">
        <v>18383</v>
      </c>
      <c r="E5663" s="12" t="s">
        <v>18384</v>
      </c>
      <c r="F5663" s="13">
        <v>45289</v>
      </c>
      <c r="G5663" s="14">
        <v>-5631957.6900000004</v>
      </c>
    </row>
    <row r="5664" spans="1:7" x14ac:dyDescent="0.25">
      <c r="A5664" s="1"/>
      <c r="B5664" s="10" t="s">
        <v>9292</v>
      </c>
      <c r="C5664" s="11" t="s">
        <v>9293</v>
      </c>
      <c r="D5664" s="11" t="s">
        <v>18520</v>
      </c>
      <c r="E5664" s="12" t="s">
        <v>18521</v>
      </c>
      <c r="F5664" s="13">
        <v>45289</v>
      </c>
      <c r="G5664" s="14">
        <v>-2415639.36</v>
      </c>
    </row>
    <row r="5665" spans="1:7" x14ac:dyDescent="0.25">
      <c r="A5665" s="1"/>
      <c r="B5665" s="15" t="s">
        <v>18386</v>
      </c>
      <c r="C5665" s="16" t="s">
        <v>18385</v>
      </c>
      <c r="D5665" s="16" t="s">
        <v>18388</v>
      </c>
      <c r="E5665" s="18" t="s">
        <v>9145</v>
      </c>
      <c r="F5665" s="17">
        <v>45289</v>
      </c>
      <c r="G5665" s="14">
        <v>-2393709.94</v>
      </c>
    </row>
    <row r="5666" spans="1:7" x14ac:dyDescent="0.25">
      <c r="A5666" s="1"/>
      <c r="B5666" s="10" t="s">
        <v>9207</v>
      </c>
      <c r="C5666" s="11" t="s">
        <v>9208</v>
      </c>
      <c r="D5666" s="11" t="s">
        <v>18221</v>
      </c>
      <c r="E5666" s="12" t="s">
        <v>18222</v>
      </c>
      <c r="F5666" s="13">
        <v>45289</v>
      </c>
      <c r="G5666" s="14">
        <v>-2365299.61</v>
      </c>
    </row>
    <row r="5667" spans="1:7" x14ac:dyDescent="0.25">
      <c r="A5667" s="1"/>
      <c r="B5667" s="10" t="s">
        <v>18714</v>
      </c>
      <c r="C5667" s="11" t="s">
        <v>18713</v>
      </c>
      <c r="D5667" s="11" t="s">
        <v>18727</v>
      </c>
      <c r="E5667" s="12" t="s">
        <v>18721</v>
      </c>
      <c r="F5667" s="13">
        <v>45289</v>
      </c>
      <c r="G5667" s="14">
        <v>-841859.2</v>
      </c>
    </row>
    <row r="5668" spans="1:7" x14ac:dyDescent="0.25">
      <c r="A5668" s="1"/>
      <c r="B5668" s="15" t="s">
        <v>18714</v>
      </c>
      <c r="C5668" s="16" t="s">
        <v>18713</v>
      </c>
      <c r="D5668" s="16" t="s">
        <v>18732</v>
      </c>
      <c r="E5668" s="18" t="s">
        <v>18721</v>
      </c>
      <c r="F5668" s="17">
        <v>45289</v>
      </c>
      <c r="G5668" s="14">
        <v>-694878.4</v>
      </c>
    </row>
    <row r="5669" spans="1:7" x14ac:dyDescent="0.25">
      <c r="A5669" s="1"/>
      <c r="B5669" s="10" t="s">
        <v>18714</v>
      </c>
      <c r="C5669" s="11" t="s">
        <v>18713</v>
      </c>
      <c r="D5669" s="11" t="s">
        <v>18725</v>
      </c>
      <c r="E5669" s="12" t="s">
        <v>18721</v>
      </c>
      <c r="F5669" s="13">
        <v>45289</v>
      </c>
      <c r="G5669" s="14">
        <v>-680718.4</v>
      </c>
    </row>
    <row r="5670" spans="1:7" x14ac:dyDescent="0.25">
      <c r="A5670" s="1"/>
      <c r="B5670" s="10" t="s">
        <v>18714</v>
      </c>
      <c r="C5670" s="11" t="s">
        <v>18713</v>
      </c>
      <c r="D5670" s="11" t="s">
        <v>18004</v>
      </c>
      <c r="E5670" s="12" t="s">
        <v>18721</v>
      </c>
      <c r="F5670" s="13">
        <v>45289</v>
      </c>
      <c r="G5670" s="14">
        <v>-505842.4</v>
      </c>
    </row>
    <row r="5671" spans="1:7" x14ac:dyDescent="0.25">
      <c r="A5671" s="1"/>
      <c r="B5671" s="15" t="s">
        <v>18306</v>
      </c>
      <c r="C5671" s="16" t="s">
        <v>18305</v>
      </c>
      <c r="D5671" s="16" t="s">
        <v>18308</v>
      </c>
      <c r="E5671" s="18" t="s">
        <v>18309</v>
      </c>
      <c r="F5671" s="17">
        <v>45289</v>
      </c>
      <c r="G5671" s="14">
        <v>-414770</v>
      </c>
    </row>
    <row r="5672" spans="1:7" x14ac:dyDescent="0.25">
      <c r="A5672" s="1"/>
      <c r="B5672" s="15" t="s">
        <v>18714</v>
      </c>
      <c r="C5672" s="16" t="s">
        <v>18713</v>
      </c>
      <c r="D5672" s="16" t="s">
        <v>18729</v>
      </c>
      <c r="E5672" s="18" t="s">
        <v>18721</v>
      </c>
      <c r="F5672" s="17">
        <v>45289</v>
      </c>
      <c r="G5672" s="14">
        <v>-203432</v>
      </c>
    </row>
    <row r="5673" spans="1:7" x14ac:dyDescent="0.25">
      <c r="A5673" s="1"/>
      <c r="B5673" s="10" t="s">
        <v>18714</v>
      </c>
      <c r="C5673" s="11" t="s">
        <v>18713</v>
      </c>
      <c r="D5673" s="11" t="s">
        <v>18723</v>
      </c>
      <c r="E5673" s="12" t="s">
        <v>18721</v>
      </c>
      <c r="F5673" s="13">
        <v>45289</v>
      </c>
      <c r="G5673" s="14">
        <v>-186723.20000000001</v>
      </c>
    </row>
    <row r="5674" spans="1:7" x14ac:dyDescent="0.25">
      <c r="A5674" s="1"/>
      <c r="B5674" s="10" t="s">
        <v>18714</v>
      </c>
      <c r="C5674" s="11" t="s">
        <v>18713</v>
      </c>
      <c r="D5674" s="11" t="s">
        <v>18153</v>
      </c>
      <c r="E5674" s="12" t="s">
        <v>18721</v>
      </c>
      <c r="F5674" s="13">
        <v>45289</v>
      </c>
      <c r="G5674" s="14">
        <v>-110448</v>
      </c>
    </row>
    <row r="5675" spans="1:7" x14ac:dyDescent="0.25">
      <c r="A5675" s="1"/>
      <c r="B5675" s="10" t="s">
        <v>17729</v>
      </c>
      <c r="C5675" s="11" t="s">
        <v>17728</v>
      </c>
      <c r="D5675" s="11" t="s">
        <v>17731</v>
      </c>
      <c r="E5675" s="12" t="s">
        <v>17123</v>
      </c>
      <c r="F5675" s="13">
        <v>45289</v>
      </c>
      <c r="G5675" s="14">
        <v>-101956.96</v>
      </c>
    </row>
    <row r="5676" spans="1:7" x14ac:dyDescent="0.25">
      <c r="A5676" s="1"/>
      <c r="B5676" s="15" t="s">
        <v>1218</v>
      </c>
      <c r="C5676" s="16" t="s">
        <v>1219</v>
      </c>
      <c r="D5676" s="16" t="s">
        <v>20605</v>
      </c>
      <c r="E5676" s="18" t="s">
        <v>21017</v>
      </c>
      <c r="F5676" s="17">
        <v>45289</v>
      </c>
      <c r="G5676" s="14">
        <v>-5600</v>
      </c>
    </row>
    <row r="5677" spans="1:7" x14ac:dyDescent="0.25">
      <c r="A5677" s="1"/>
      <c r="B5677" s="15" t="s">
        <v>1218</v>
      </c>
      <c r="C5677" s="16" t="s">
        <v>1219</v>
      </c>
      <c r="D5677" s="16" t="s">
        <v>20609</v>
      </c>
      <c r="E5677" s="18" t="s">
        <v>21018</v>
      </c>
      <c r="F5677" s="17">
        <v>45291</v>
      </c>
      <c r="G5677" s="14">
        <v>-179182.5</v>
      </c>
    </row>
    <row r="5678" spans="1:7" ht="25.5" x14ac:dyDescent="0.25">
      <c r="A5678" s="1"/>
      <c r="B5678" s="15" t="s">
        <v>1218</v>
      </c>
      <c r="C5678" s="16" t="s">
        <v>1219</v>
      </c>
      <c r="D5678" s="16" t="s">
        <v>21595</v>
      </c>
      <c r="E5678" s="18" t="s">
        <v>24202</v>
      </c>
      <c r="F5678" s="17">
        <v>45293</v>
      </c>
      <c r="G5678" s="14">
        <v>-470112</v>
      </c>
    </row>
    <row r="5679" spans="1:7" x14ac:dyDescent="0.25">
      <c r="A5679" s="1"/>
      <c r="B5679" s="15" t="s">
        <v>1218</v>
      </c>
      <c r="C5679" s="16" t="s">
        <v>1219</v>
      </c>
      <c r="D5679" s="16" t="s">
        <v>21589</v>
      </c>
      <c r="E5679" s="18" t="s">
        <v>9278</v>
      </c>
      <c r="F5679" s="17">
        <v>45293</v>
      </c>
      <c r="G5679" s="14">
        <v>-232267.5</v>
      </c>
    </row>
    <row r="5680" spans="1:7" x14ac:dyDescent="0.25">
      <c r="A5680" s="1"/>
      <c r="B5680" s="15" t="s">
        <v>1218</v>
      </c>
      <c r="C5680" s="16" t="s">
        <v>1219</v>
      </c>
      <c r="D5680" s="16" t="s">
        <v>21591</v>
      </c>
      <c r="E5680" s="18" t="s">
        <v>24203</v>
      </c>
      <c r="F5680" s="17">
        <v>45293</v>
      </c>
      <c r="G5680" s="14">
        <v>-56000</v>
      </c>
    </row>
    <row r="5681" spans="1:7" ht="25.5" x14ac:dyDescent="0.25">
      <c r="A5681" s="1"/>
      <c r="B5681" s="10" t="s">
        <v>1218</v>
      </c>
      <c r="C5681" s="11" t="s">
        <v>1219</v>
      </c>
      <c r="D5681" s="11" t="s">
        <v>21593</v>
      </c>
      <c r="E5681" s="12" t="s">
        <v>24204</v>
      </c>
      <c r="F5681" s="13">
        <v>45293</v>
      </c>
      <c r="G5681" s="14">
        <v>-24660</v>
      </c>
    </row>
    <row r="5682" spans="1:7" x14ac:dyDescent="0.25">
      <c r="A5682" s="1"/>
      <c r="B5682" s="15" t="s">
        <v>4350</v>
      </c>
      <c r="C5682" s="16"/>
      <c r="D5682" s="16" t="s">
        <v>7654</v>
      </c>
      <c r="E5682" s="18" t="s">
        <v>21212</v>
      </c>
      <c r="F5682" s="17">
        <v>45294</v>
      </c>
      <c r="G5682" s="14">
        <v>-9445036.5600000005</v>
      </c>
    </row>
    <row r="5683" spans="1:7" ht="25.5" x14ac:dyDescent="0.25">
      <c r="A5683" s="1"/>
      <c r="B5683" s="10" t="s">
        <v>9096</v>
      </c>
      <c r="C5683" s="11" t="s">
        <v>9097</v>
      </c>
      <c r="D5683" s="11" t="s">
        <v>21316</v>
      </c>
      <c r="E5683" s="12" t="s">
        <v>24205</v>
      </c>
      <c r="F5683" s="13">
        <v>45294</v>
      </c>
      <c r="G5683" s="14">
        <v>-1717321.17</v>
      </c>
    </row>
    <row r="5684" spans="1:7" x14ac:dyDescent="0.25">
      <c r="A5684" s="1"/>
      <c r="B5684" s="10" t="s">
        <v>9096</v>
      </c>
      <c r="C5684" s="11" t="s">
        <v>9097</v>
      </c>
      <c r="D5684" s="11" t="s">
        <v>21300</v>
      </c>
      <c r="E5684" s="12" t="s">
        <v>24206</v>
      </c>
      <c r="F5684" s="13">
        <v>45294</v>
      </c>
      <c r="G5684" s="14">
        <v>-1050699.8400000001</v>
      </c>
    </row>
    <row r="5685" spans="1:7" x14ac:dyDescent="0.25">
      <c r="A5685" s="1"/>
      <c r="B5685" s="15" t="s">
        <v>9096</v>
      </c>
      <c r="C5685" s="16" t="s">
        <v>9097</v>
      </c>
      <c r="D5685" s="16" t="s">
        <v>21306</v>
      </c>
      <c r="E5685" s="18" t="s">
        <v>24206</v>
      </c>
      <c r="F5685" s="17">
        <v>45294</v>
      </c>
      <c r="G5685" s="14">
        <v>-914862.22</v>
      </c>
    </row>
    <row r="5686" spans="1:7" x14ac:dyDescent="0.25">
      <c r="A5686" s="1"/>
      <c r="B5686" s="10" t="s">
        <v>9096</v>
      </c>
      <c r="C5686" s="11" t="s">
        <v>9097</v>
      </c>
      <c r="D5686" s="11" t="s">
        <v>21320</v>
      </c>
      <c r="E5686" s="12" t="s">
        <v>20942</v>
      </c>
      <c r="F5686" s="13">
        <v>45294</v>
      </c>
      <c r="G5686" s="14">
        <v>-905905.61</v>
      </c>
    </row>
    <row r="5687" spans="1:7" ht="25.5" x14ac:dyDescent="0.25">
      <c r="A5687" s="1"/>
      <c r="B5687" s="15" t="s">
        <v>9096</v>
      </c>
      <c r="C5687" s="16" t="s">
        <v>9097</v>
      </c>
      <c r="D5687" s="16" t="s">
        <v>21312</v>
      </c>
      <c r="E5687" s="18" t="s">
        <v>24205</v>
      </c>
      <c r="F5687" s="17">
        <v>45294</v>
      </c>
      <c r="G5687" s="14">
        <v>-854000.55</v>
      </c>
    </row>
    <row r="5688" spans="1:7" x14ac:dyDescent="0.25">
      <c r="A5688" s="1"/>
      <c r="B5688" s="10" t="s">
        <v>9096</v>
      </c>
      <c r="C5688" s="11" t="s">
        <v>9097</v>
      </c>
      <c r="D5688" s="11" t="s">
        <v>21308</v>
      </c>
      <c r="E5688" s="12" t="s">
        <v>24206</v>
      </c>
      <c r="F5688" s="13">
        <v>45294</v>
      </c>
      <c r="G5688" s="14">
        <v>-621815.53</v>
      </c>
    </row>
    <row r="5689" spans="1:7" x14ac:dyDescent="0.25">
      <c r="A5689" s="1"/>
      <c r="B5689" s="10" t="s">
        <v>9096</v>
      </c>
      <c r="C5689" s="11" t="s">
        <v>9097</v>
      </c>
      <c r="D5689" s="11" t="s">
        <v>21302</v>
      </c>
      <c r="E5689" s="12" t="s">
        <v>24206</v>
      </c>
      <c r="F5689" s="13">
        <v>45294</v>
      </c>
      <c r="G5689" s="14">
        <v>-618878.9</v>
      </c>
    </row>
    <row r="5690" spans="1:7" ht="25.5" x14ac:dyDescent="0.25">
      <c r="A5690" s="1"/>
      <c r="B5690" s="10" t="s">
        <v>9096</v>
      </c>
      <c r="C5690" s="11" t="s">
        <v>9097</v>
      </c>
      <c r="D5690" s="11" t="s">
        <v>21314</v>
      </c>
      <c r="E5690" s="12" t="s">
        <v>24205</v>
      </c>
      <c r="F5690" s="13">
        <v>45294</v>
      </c>
      <c r="G5690" s="14">
        <v>-586057.19999999995</v>
      </c>
    </row>
    <row r="5691" spans="1:7" x14ac:dyDescent="0.25">
      <c r="A5691" s="1"/>
      <c r="B5691" s="15" t="s">
        <v>9096</v>
      </c>
      <c r="C5691" s="16" t="s">
        <v>9097</v>
      </c>
      <c r="D5691" s="16" t="s">
        <v>21318</v>
      </c>
      <c r="E5691" s="18" t="s">
        <v>20942</v>
      </c>
      <c r="F5691" s="17">
        <v>45294</v>
      </c>
      <c r="G5691" s="14">
        <v>-575148.1</v>
      </c>
    </row>
    <row r="5692" spans="1:7" x14ac:dyDescent="0.25">
      <c r="A5692" s="1"/>
      <c r="B5692" s="15" t="s">
        <v>9096</v>
      </c>
      <c r="C5692" s="16" t="s">
        <v>9097</v>
      </c>
      <c r="D5692" s="16" t="s">
        <v>21304</v>
      </c>
      <c r="E5692" s="18" t="s">
        <v>24206</v>
      </c>
      <c r="F5692" s="17">
        <v>45294</v>
      </c>
      <c r="G5692" s="14">
        <v>-573128.35</v>
      </c>
    </row>
    <row r="5693" spans="1:7" x14ac:dyDescent="0.25">
      <c r="A5693" s="1"/>
      <c r="B5693" s="10" t="s">
        <v>9096</v>
      </c>
      <c r="C5693" s="11" t="s">
        <v>9097</v>
      </c>
      <c r="D5693" s="11" t="s">
        <v>21298</v>
      </c>
      <c r="E5693" s="12" t="s">
        <v>24206</v>
      </c>
      <c r="F5693" s="13">
        <v>45294</v>
      </c>
      <c r="G5693" s="14">
        <v>-549078.76</v>
      </c>
    </row>
    <row r="5694" spans="1:7" ht="25.5" x14ac:dyDescent="0.25">
      <c r="A5694" s="1"/>
      <c r="B5694" s="10" t="s">
        <v>9096</v>
      </c>
      <c r="C5694" s="11" t="s">
        <v>9097</v>
      </c>
      <c r="D5694" s="11" t="s">
        <v>21310</v>
      </c>
      <c r="E5694" s="12" t="s">
        <v>24205</v>
      </c>
      <c r="F5694" s="13">
        <v>45294</v>
      </c>
      <c r="G5694" s="14">
        <v>-488506.22</v>
      </c>
    </row>
    <row r="5695" spans="1:7" ht="25.5" x14ac:dyDescent="0.25">
      <c r="A5695" s="1"/>
      <c r="B5695" s="10" t="s">
        <v>158</v>
      </c>
      <c r="C5695" s="11" t="s">
        <v>159</v>
      </c>
      <c r="D5695" s="11" t="s">
        <v>21263</v>
      </c>
      <c r="E5695" s="12" t="s">
        <v>20993</v>
      </c>
      <c r="F5695" s="13">
        <v>45295</v>
      </c>
      <c r="G5695" s="14">
        <v>-1042.8599999999999</v>
      </c>
    </row>
    <row r="5696" spans="1:7" x14ac:dyDescent="0.25">
      <c r="A5696" s="1"/>
      <c r="B5696" s="10" t="s">
        <v>21996</v>
      </c>
      <c r="C5696" s="11"/>
      <c r="D5696" s="11" t="s">
        <v>21205</v>
      </c>
      <c r="E5696" s="12" t="s">
        <v>21206</v>
      </c>
      <c r="F5696" s="13">
        <v>45296</v>
      </c>
      <c r="G5696" s="14">
        <v>-1687581.97</v>
      </c>
    </row>
    <row r="5697" spans="1:7" x14ac:dyDescent="0.25">
      <c r="A5697" s="1"/>
      <c r="B5697" s="10" t="s">
        <v>18271</v>
      </c>
      <c r="C5697" s="11" t="s">
        <v>18270</v>
      </c>
      <c r="D5697" s="11" t="s">
        <v>21503</v>
      </c>
      <c r="E5697" s="12" t="s">
        <v>1285</v>
      </c>
      <c r="F5697" s="13">
        <v>45296</v>
      </c>
      <c r="G5697" s="14">
        <v>-3115168.94</v>
      </c>
    </row>
    <row r="5698" spans="1:7" ht="25.5" x14ac:dyDescent="0.25">
      <c r="A5698" s="1"/>
      <c r="B5698" s="10" t="s">
        <v>1218</v>
      </c>
      <c r="C5698" s="11" t="s">
        <v>1219</v>
      </c>
      <c r="D5698" s="11" t="s">
        <v>21597</v>
      </c>
      <c r="E5698" s="12" t="s">
        <v>24207</v>
      </c>
      <c r="F5698" s="13">
        <v>45296</v>
      </c>
      <c r="G5698" s="14">
        <v>-21659.85</v>
      </c>
    </row>
    <row r="5699" spans="1:7" x14ac:dyDescent="0.25">
      <c r="A5699" s="1"/>
      <c r="B5699" s="10" t="s">
        <v>1218</v>
      </c>
      <c r="C5699" s="11" t="s">
        <v>1219</v>
      </c>
      <c r="D5699" s="11" t="s">
        <v>21599</v>
      </c>
      <c r="E5699" s="12" t="s">
        <v>24208</v>
      </c>
      <c r="F5699" s="13">
        <v>45296</v>
      </c>
      <c r="G5699" s="14">
        <v>-980</v>
      </c>
    </row>
    <row r="5700" spans="1:7" x14ac:dyDescent="0.25">
      <c r="A5700" s="1"/>
      <c r="B5700" s="10" t="s">
        <v>22037</v>
      </c>
      <c r="C5700" s="11"/>
      <c r="D5700" s="11" t="s">
        <v>7654</v>
      </c>
      <c r="E5700" s="12" t="s">
        <v>21227</v>
      </c>
      <c r="F5700" s="13">
        <v>45299</v>
      </c>
      <c r="G5700" s="14">
        <v>-15765468.75</v>
      </c>
    </row>
    <row r="5701" spans="1:7" ht="25.5" x14ac:dyDescent="0.25">
      <c r="A5701" s="1"/>
      <c r="B5701" s="10" t="s">
        <v>21905</v>
      </c>
      <c r="C5701" s="11"/>
      <c r="D5701" s="11" t="s">
        <v>21079</v>
      </c>
      <c r="E5701" s="12" t="s">
        <v>9076</v>
      </c>
      <c r="F5701" s="13">
        <v>45299</v>
      </c>
      <c r="G5701" s="14">
        <v>-15549799.33</v>
      </c>
    </row>
    <row r="5702" spans="1:7" ht="25.5" x14ac:dyDescent="0.25">
      <c r="A5702" s="1"/>
      <c r="B5702" s="10" t="s">
        <v>24110</v>
      </c>
      <c r="C5702" s="11"/>
      <c r="D5702" s="11" t="s">
        <v>21191</v>
      </c>
      <c r="E5702" s="12" t="s">
        <v>24210</v>
      </c>
      <c r="F5702" s="13">
        <v>45299</v>
      </c>
      <c r="G5702" s="14">
        <v>-14880</v>
      </c>
    </row>
    <row r="5703" spans="1:7" ht="25.5" x14ac:dyDescent="0.25">
      <c r="A5703" s="1"/>
      <c r="B5703" s="10" t="s">
        <v>24111</v>
      </c>
      <c r="C5703" s="11"/>
      <c r="D5703" s="11" t="s">
        <v>21246</v>
      </c>
      <c r="E5703" s="12" t="s">
        <v>24211</v>
      </c>
      <c r="F5703" s="13">
        <v>45299</v>
      </c>
      <c r="G5703" s="14">
        <v>-11700</v>
      </c>
    </row>
    <row r="5704" spans="1:7" x14ac:dyDescent="0.25">
      <c r="A5704" s="1"/>
      <c r="B5704" s="10" t="s">
        <v>24111</v>
      </c>
      <c r="C5704" s="11"/>
      <c r="D5704" s="11" t="s">
        <v>21244</v>
      </c>
      <c r="E5704" s="12" t="s">
        <v>20965</v>
      </c>
      <c r="F5704" s="13">
        <v>45299</v>
      </c>
      <c r="G5704" s="14">
        <v>-9480</v>
      </c>
    </row>
    <row r="5705" spans="1:7" x14ac:dyDescent="0.25">
      <c r="A5705" s="1"/>
      <c r="B5705" s="10" t="s">
        <v>24104</v>
      </c>
      <c r="C5705" s="11"/>
      <c r="D5705" s="11" t="s">
        <v>21095</v>
      </c>
      <c r="E5705" s="12" t="s">
        <v>24212</v>
      </c>
      <c r="F5705" s="13">
        <v>45299</v>
      </c>
      <c r="G5705" s="14">
        <v>-9150</v>
      </c>
    </row>
    <row r="5706" spans="1:7" ht="25.5" x14ac:dyDescent="0.25">
      <c r="A5706" s="1"/>
      <c r="B5706" s="10" t="s">
        <v>22539</v>
      </c>
      <c r="C5706" s="11" t="s">
        <v>21504</v>
      </c>
      <c r="D5706" s="11" t="s">
        <v>21506</v>
      </c>
      <c r="E5706" s="12" t="s">
        <v>9076</v>
      </c>
      <c r="F5706" s="13">
        <v>45299</v>
      </c>
      <c r="G5706" s="14">
        <v>-8360704.3200000003</v>
      </c>
    </row>
    <row r="5707" spans="1:7" ht="25.5" x14ac:dyDescent="0.25">
      <c r="A5707" s="1"/>
      <c r="B5707" s="10" t="s">
        <v>22622</v>
      </c>
      <c r="C5707" s="11" t="s">
        <v>21521</v>
      </c>
      <c r="D5707" s="11" t="s">
        <v>21523</v>
      </c>
      <c r="E5707" s="12" t="s">
        <v>9076</v>
      </c>
      <c r="F5707" s="13">
        <v>45299</v>
      </c>
      <c r="G5707" s="14">
        <v>-7614866.9100000001</v>
      </c>
    </row>
    <row r="5708" spans="1:7" x14ac:dyDescent="0.25">
      <c r="A5708" s="1"/>
      <c r="B5708" s="10" t="s">
        <v>18616</v>
      </c>
      <c r="C5708" s="11" t="s">
        <v>18615</v>
      </c>
      <c r="D5708" s="11" t="s">
        <v>21545</v>
      </c>
      <c r="E5708" s="12" t="s">
        <v>21543</v>
      </c>
      <c r="F5708" s="13">
        <v>45299</v>
      </c>
      <c r="G5708" s="14">
        <v>-97256.02</v>
      </c>
    </row>
    <row r="5709" spans="1:7" x14ac:dyDescent="0.25">
      <c r="A5709" s="1"/>
      <c r="B5709" s="10" t="s">
        <v>1218</v>
      </c>
      <c r="C5709" s="11" t="s">
        <v>1219</v>
      </c>
      <c r="D5709" s="11" t="s">
        <v>21605</v>
      </c>
      <c r="E5709" s="12" t="s">
        <v>9278</v>
      </c>
      <c r="F5709" s="13">
        <v>45299</v>
      </c>
      <c r="G5709" s="14">
        <v>-275285</v>
      </c>
    </row>
    <row r="5710" spans="1:7" x14ac:dyDescent="0.25">
      <c r="A5710" s="1"/>
      <c r="B5710" s="15" t="s">
        <v>1218</v>
      </c>
      <c r="C5710" s="16" t="s">
        <v>1219</v>
      </c>
      <c r="D5710" s="16" t="s">
        <v>21603</v>
      </c>
      <c r="E5710" s="18" t="s">
        <v>9137</v>
      </c>
      <c r="F5710" s="17">
        <v>45299</v>
      </c>
      <c r="G5710" s="14">
        <v>-243860</v>
      </c>
    </row>
    <row r="5711" spans="1:7" x14ac:dyDescent="0.25">
      <c r="A5711" s="1"/>
      <c r="B5711" s="10" t="s">
        <v>1218</v>
      </c>
      <c r="C5711" s="11" t="s">
        <v>1219</v>
      </c>
      <c r="D5711" s="11" t="s">
        <v>21601</v>
      </c>
      <c r="E5711" s="12" t="s">
        <v>24209</v>
      </c>
      <c r="F5711" s="13">
        <v>45299</v>
      </c>
      <c r="G5711" s="14">
        <v>-15800</v>
      </c>
    </row>
    <row r="5712" spans="1:7" ht="25.5" x14ac:dyDescent="0.25">
      <c r="A5712" s="1"/>
      <c r="B5712" s="15" t="s">
        <v>22700</v>
      </c>
      <c r="C5712" s="16"/>
      <c r="D5712" s="16" t="s">
        <v>21566</v>
      </c>
      <c r="E5712" s="18" t="s">
        <v>9076</v>
      </c>
      <c r="F5712" s="17">
        <v>45300</v>
      </c>
      <c r="G5712" s="14">
        <v>-8994007.9499999993</v>
      </c>
    </row>
    <row r="5713" spans="1:7" ht="25.5" x14ac:dyDescent="0.25">
      <c r="A5713" s="1"/>
      <c r="B5713" s="10" t="s">
        <v>22411</v>
      </c>
      <c r="C5713" s="11" t="s">
        <v>21473</v>
      </c>
      <c r="D5713" s="11" t="s">
        <v>21475</v>
      </c>
      <c r="E5713" s="12" t="s">
        <v>9076</v>
      </c>
      <c r="F5713" s="13">
        <v>45300</v>
      </c>
      <c r="G5713" s="14">
        <v>-9211457.9000000004</v>
      </c>
    </row>
    <row r="5714" spans="1:7" ht="25.5" x14ac:dyDescent="0.25">
      <c r="A5714" s="1"/>
      <c r="B5714" s="15" t="s">
        <v>22528</v>
      </c>
      <c r="C5714" s="16" t="s">
        <v>21499</v>
      </c>
      <c r="D5714" s="16" t="s">
        <v>21501</v>
      </c>
      <c r="E5714" s="18" t="s">
        <v>9076</v>
      </c>
      <c r="F5714" s="17">
        <v>45300</v>
      </c>
      <c r="G5714" s="14">
        <v>-8917338.5099999998</v>
      </c>
    </row>
    <row r="5715" spans="1:7" ht="25.5" x14ac:dyDescent="0.25">
      <c r="A5715" s="1"/>
      <c r="B5715" s="10" t="s">
        <v>22342</v>
      </c>
      <c r="C5715" s="11" t="s">
        <v>21468</v>
      </c>
      <c r="D5715" s="11" t="s">
        <v>21470</v>
      </c>
      <c r="E5715" s="12" t="s">
        <v>9076</v>
      </c>
      <c r="F5715" s="13">
        <v>45300</v>
      </c>
      <c r="G5715" s="14">
        <v>-8131963.4699999997</v>
      </c>
    </row>
    <row r="5716" spans="1:7" ht="25.5" x14ac:dyDescent="0.25">
      <c r="A5716" s="1"/>
      <c r="B5716" s="15" t="s">
        <v>18674</v>
      </c>
      <c r="C5716" s="16" t="s">
        <v>18673</v>
      </c>
      <c r="D5716" s="16" t="s">
        <v>21547</v>
      </c>
      <c r="E5716" s="18" t="s">
        <v>9076</v>
      </c>
      <c r="F5716" s="17">
        <v>45300</v>
      </c>
      <c r="G5716" s="14">
        <v>-7928440.0499999998</v>
      </c>
    </row>
    <row r="5717" spans="1:7" ht="25.5" x14ac:dyDescent="0.25">
      <c r="A5717" s="1"/>
      <c r="B5717" s="10" t="s">
        <v>22639</v>
      </c>
      <c r="C5717" s="11" t="s">
        <v>21525</v>
      </c>
      <c r="D5717" s="11" t="s">
        <v>21527</v>
      </c>
      <c r="E5717" s="12" t="s">
        <v>9076</v>
      </c>
      <c r="F5717" s="13">
        <v>45300</v>
      </c>
      <c r="G5717" s="14">
        <v>-7494881.6399999997</v>
      </c>
    </row>
    <row r="5718" spans="1:7" x14ac:dyDescent="0.25">
      <c r="A5718" s="1"/>
      <c r="B5718" s="10" t="s">
        <v>17817</v>
      </c>
      <c r="C5718" s="11" t="s">
        <v>17816</v>
      </c>
      <c r="D5718" s="11" t="s">
        <v>7115</v>
      </c>
      <c r="E5718" s="12" t="s">
        <v>24213</v>
      </c>
      <c r="F5718" s="13">
        <v>45300</v>
      </c>
      <c r="G5718" s="14">
        <v>-386375.6</v>
      </c>
    </row>
    <row r="5719" spans="1:7" ht="25.5" x14ac:dyDescent="0.25">
      <c r="A5719" s="1"/>
      <c r="B5719" s="10" t="s">
        <v>22025</v>
      </c>
      <c r="C5719" s="11"/>
      <c r="D5719" s="11" t="s">
        <v>21219</v>
      </c>
      <c r="E5719" s="12" t="s">
        <v>9076</v>
      </c>
      <c r="F5719" s="13">
        <v>45301</v>
      </c>
      <c r="G5719" s="14">
        <v>-23628469.190000001</v>
      </c>
    </row>
    <row r="5720" spans="1:7" ht="25.5" x14ac:dyDescent="0.25">
      <c r="A5720" s="1"/>
      <c r="B5720" s="10" t="s">
        <v>22035</v>
      </c>
      <c r="C5720" s="11"/>
      <c r="D5720" s="11" t="s">
        <v>21224</v>
      </c>
      <c r="E5720" s="12" t="s">
        <v>21132</v>
      </c>
      <c r="F5720" s="13">
        <v>45301</v>
      </c>
      <c r="G5720" s="14">
        <v>-8491878.8699999992</v>
      </c>
    </row>
    <row r="5721" spans="1:7" ht="25.5" x14ac:dyDescent="0.25">
      <c r="A5721" s="1"/>
      <c r="B5721" s="10" t="s">
        <v>19353</v>
      </c>
      <c r="C5721" s="11"/>
      <c r="D5721" s="11" t="s">
        <v>21034</v>
      </c>
      <c r="E5721" s="12" t="s">
        <v>21035</v>
      </c>
      <c r="F5721" s="13">
        <v>45301</v>
      </c>
      <c r="G5721" s="14">
        <v>-4191120.17</v>
      </c>
    </row>
    <row r="5722" spans="1:7" x14ac:dyDescent="0.25">
      <c r="A5722" s="1"/>
      <c r="B5722" s="15" t="s">
        <v>22005</v>
      </c>
      <c r="C5722" s="16"/>
      <c r="D5722" s="16" t="s">
        <v>7120</v>
      </c>
      <c r="E5722" s="18" t="s">
        <v>24216</v>
      </c>
      <c r="F5722" s="17">
        <v>45301</v>
      </c>
      <c r="G5722" s="14">
        <v>-59000</v>
      </c>
    </row>
    <row r="5723" spans="1:7" x14ac:dyDescent="0.25">
      <c r="A5723" s="1"/>
      <c r="B5723" s="15" t="s">
        <v>24108</v>
      </c>
      <c r="C5723" s="16"/>
      <c r="D5723" s="16" t="s">
        <v>21141</v>
      </c>
      <c r="E5723" s="18" t="s">
        <v>24219</v>
      </c>
      <c r="F5723" s="17">
        <v>45301</v>
      </c>
      <c r="G5723" s="14">
        <v>-26339.83</v>
      </c>
    </row>
    <row r="5724" spans="1:7" ht="25.5" x14ac:dyDescent="0.25">
      <c r="A5724" s="1"/>
      <c r="B5724" s="10" t="s">
        <v>1683</v>
      </c>
      <c r="C5724" s="11" t="s">
        <v>1684</v>
      </c>
      <c r="D5724" s="11" t="s">
        <v>21446</v>
      </c>
      <c r="E5724" s="12" t="s">
        <v>18400</v>
      </c>
      <c r="F5724" s="13">
        <v>45301</v>
      </c>
      <c r="G5724" s="14">
        <v>-18096099.66</v>
      </c>
    </row>
    <row r="5725" spans="1:7" ht="25.5" x14ac:dyDescent="0.25">
      <c r="A5725" s="1"/>
      <c r="B5725" s="10" t="s">
        <v>1128</v>
      </c>
      <c r="C5725" s="11" t="s">
        <v>1129</v>
      </c>
      <c r="D5725" s="11" t="s">
        <v>21248</v>
      </c>
      <c r="E5725" s="12" t="s">
        <v>24214</v>
      </c>
      <c r="F5725" s="13">
        <v>45301</v>
      </c>
      <c r="G5725" s="14">
        <v>-8529333.6500000004</v>
      </c>
    </row>
    <row r="5726" spans="1:7" ht="25.5" x14ac:dyDescent="0.25">
      <c r="A5726" s="1"/>
      <c r="B5726" s="10" t="s">
        <v>22314</v>
      </c>
      <c r="C5726" s="11" t="s">
        <v>21442</v>
      </c>
      <c r="D5726" s="11" t="s">
        <v>21444</v>
      </c>
      <c r="E5726" s="12" t="s">
        <v>9076</v>
      </c>
      <c r="F5726" s="13">
        <v>45301</v>
      </c>
      <c r="G5726" s="14">
        <v>-7751818.4400000004</v>
      </c>
    </row>
    <row r="5727" spans="1:7" x14ac:dyDescent="0.25">
      <c r="A5727" s="1"/>
      <c r="B5727" s="10" t="s">
        <v>1823</v>
      </c>
      <c r="C5727" s="11" t="s">
        <v>1824</v>
      </c>
      <c r="D5727" s="11" t="s">
        <v>21266</v>
      </c>
      <c r="E5727" s="12" t="s">
        <v>24215</v>
      </c>
      <c r="F5727" s="13">
        <v>45301</v>
      </c>
      <c r="G5727" s="14">
        <v>-3370339.15</v>
      </c>
    </row>
    <row r="5728" spans="1:7" ht="25.5" x14ac:dyDescent="0.25">
      <c r="A5728" s="1"/>
      <c r="B5728" s="15" t="s">
        <v>22432</v>
      </c>
      <c r="C5728" s="16" t="s">
        <v>21476</v>
      </c>
      <c r="D5728" s="16" t="s">
        <v>21478</v>
      </c>
      <c r="E5728" s="18" t="s">
        <v>21062</v>
      </c>
      <c r="F5728" s="17">
        <v>45301</v>
      </c>
      <c r="G5728" s="14">
        <v>-2312661.19</v>
      </c>
    </row>
    <row r="5729" spans="1:7" ht="25.5" x14ac:dyDescent="0.25">
      <c r="A5729" s="1"/>
      <c r="B5729" s="10" t="s">
        <v>1218</v>
      </c>
      <c r="C5729" s="11" t="s">
        <v>1219</v>
      </c>
      <c r="D5729" s="11" t="s">
        <v>21609</v>
      </c>
      <c r="E5729" s="12" t="s">
        <v>24217</v>
      </c>
      <c r="F5729" s="13">
        <v>45301</v>
      </c>
      <c r="G5729" s="14">
        <v>-1815760</v>
      </c>
    </row>
    <row r="5730" spans="1:7" ht="25.5" x14ac:dyDescent="0.25">
      <c r="A5730" s="1"/>
      <c r="B5730" s="10" t="s">
        <v>1218</v>
      </c>
      <c r="C5730" s="11" t="s">
        <v>1219</v>
      </c>
      <c r="D5730" s="11" t="s">
        <v>21607</v>
      </c>
      <c r="E5730" s="12" t="s">
        <v>24218</v>
      </c>
      <c r="F5730" s="13">
        <v>45301</v>
      </c>
      <c r="G5730" s="14">
        <v>-195900</v>
      </c>
    </row>
    <row r="5731" spans="1:7" x14ac:dyDescent="0.25">
      <c r="A5731" s="1"/>
      <c r="B5731" s="15" t="s">
        <v>1218</v>
      </c>
      <c r="C5731" s="16" t="s">
        <v>1219</v>
      </c>
      <c r="D5731" s="16" t="s">
        <v>21611</v>
      </c>
      <c r="E5731" s="18" t="s">
        <v>24220</v>
      </c>
      <c r="F5731" s="17">
        <v>45301</v>
      </c>
      <c r="G5731" s="14">
        <v>-7700</v>
      </c>
    </row>
    <row r="5732" spans="1:7" x14ac:dyDescent="0.25">
      <c r="A5732" s="1"/>
      <c r="B5732" s="10" t="s">
        <v>21967</v>
      </c>
      <c r="C5732" s="11"/>
      <c r="D5732" s="11" t="s">
        <v>21172</v>
      </c>
      <c r="E5732" s="12" t="s">
        <v>24223</v>
      </c>
      <c r="F5732" s="13">
        <v>45302</v>
      </c>
      <c r="G5732" s="14">
        <v>-1684660.69</v>
      </c>
    </row>
    <row r="5733" spans="1:7" x14ac:dyDescent="0.25">
      <c r="A5733" s="1"/>
      <c r="B5733" s="10" t="s">
        <v>24177</v>
      </c>
      <c r="C5733" s="11"/>
      <c r="D5733" s="11" t="s">
        <v>21724</v>
      </c>
      <c r="E5733" s="12" t="s">
        <v>20965</v>
      </c>
      <c r="F5733" s="13">
        <v>45302</v>
      </c>
      <c r="G5733" s="14">
        <v>-10270</v>
      </c>
    </row>
    <row r="5734" spans="1:7" x14ac:dyDescent="0.25">
      <c r="A5734" s="1"/>
      <c r="B5734" s="10" t="s">
        <v>24109</v>
      </c>
      <c r="C5734" s="11"/>
      <c r="D5734" s="11" t="s">
        <v>21186</v>
      </c>
      <c r="E5734" s="12" t="s">
        <v>24228</v>
      </c>
      <c r="F5734" s="13">
        <v>45302</v>
      </c>
      <c r="G5734" s="14">
        <v>-9600</v>
      </c>
    </row>
    <row r="5735" spans="1:7" x14ac:dyDescent="0.25">
      <c r="A5735" s="1"/>
      <c r="B5735" s="10" t="s">
        <v>17679</v>
      </c>
      <c r="C5735" s="11" t="s">
        <v>17678</v>
      </c>
      <c r="D5735" s="11" t="s">
        <v>22212</v>
      </c>
      <c r="E5735" s="12" t="s">
        <v>24221</v>
      </c>
      <c r="F5735" s="13">
        <v>45302</v>
      </c>
      <c r="G5735" s="14">
        <v>-4037200.01</v>
      </c>
    </row>
    <row r="5736" spans="1:7" x14ac:dyDescent="0.25">
      <c r="A5736" s="1"/>
      <c r="B5736" s="10" t="s">
        <v>6925</v>
      </c>
      <c r="C5736" s="11" t="s">
        <v>6926</v>
      </c>
      <c r="D5736" s="11" t="s">
        <v>22078</v>
      </c>
      <c r="E5736" s="12" t="s">
        <v>22079</v>
      </c>
      <c r="F5736" s="13">
        <v>45302</v>
      </c>
      <c r="G5736" s="14">
        <v>-2433600</v>
      </c>
    </row>
    <row r="5737" spans="1:7" ht="25.5" x14ac:dyDescent="0.25">
      <c r="A5737" s="1"/>
      <c r="B5737" s="10" t="s">
        <v>1128</v>
      </c>
      <c r="C5737" s="11" t="s">
        <v>1129</v>
      </c>
      <c r="D5737" s="11" t="s">
        <v>21250</v>
      </c>
      <c r="E5737" s="12" t="s">
        <v>24222</v>
      </c>
      <c r="F5737" s="13">
        <v>45302</v>
      </c>
      <c r="G5737" s="14">
        <v>-1843229.88</v>
      </c>
    </row>
    <row r="5738" spans="1:7" x14ac:dyDescent="0.25">
      <c r="A5738" s="1"/>
      <c r="B5738" s="15" t="s">
        <v>17215</v>
      </c>
      <c r="C5738" s="16" t="s">
        <v>17214</v>
      </c>
      <c r="D5738" s="16" t="s">
        <v>21259</v>
      </c>
      <c r="E5738" s="18" t="s">
        <v>21260</v>
      </c>
      <c r="F5738" s="17">
        <v>45302</v>
      </c>
      <c r="G5738" s="14">
        <v>-1487390</v>
      </c>
    </row>
    <row r="5739" spans="1:7" x14ac:dyDescent="0.25">
      <c r="A5739" s="1"/>
      <c r="B5739" s="10" t="s">
        <v>22514</v>
      </c>
      <c r="C5739" s="11" t="s">
        <v>21492</v>
      </c>
      <c r="D5739" s="11" t="s">
        <v>21494</v>
      </c>
      <c r="E5739" s="12" t="s">
        <v>21495</v>
      </c>
      <c r="F5739" s="13">
        <v>45302</v>
      </c>
      <c r="G5739" s="14">
        <v>-429519.75</v>
      </c>
    </row>
    <row r="5740" spans="1:7" ht="25.5" x14ac:dyDescent="0.25">
      <c r="A5740" s="1"/>
      <c r="B5740" s="10" t="s">
        <v>18796</v>
      </c>
      <c r="C5740" s="11" t="s">
        <v>18795</v>
      </c>
      <c r="D5740" s="11" t="s">
        <v>21047</v>
      </c>
      <c r="E5740" s="12" t="s">
        <v>21681</v>
      </c>
      <c r="F5740" s="13">
        <v>45302</v>
      </c>
      <c r="G5740" s="14">
        <v>-188800</v>
      </c>
    </row>
    <row r="5741" spans="1:7" x14ac:dyDescent="0.25">
      <c r="A5741" s="1"/>
      <c r="B5741" s="10" t="s">
        <v>1218</v>
      </c>
      <c r="C5741" s="11" t="s">
        <v>1219</v>
      </c>
      <c r="D5741" s="11" t="s">
        <v>21615</v>
      </c>
      <c r="E5741" s="12" t="s">
        <v>24224</v>
      </c>
      <c r="F5741" s="13">
        <v>45302</v>
      </c>
      <c r="G5741" s="14">
        <v>-317817.5</v>
      </c>
    </row>
    <row r="5742" spans="1:7" x14ac:dyDescent="0.25">
      <c r="A5742" s="1"/>
      <c r="B5742" s="10" t="s">
        <v>1218</v>
      </c>
      <c r="C5742" s="11" t="s">
        <v>1219</v>
      </c>
      <c r="D5742" s="11" t="s">
        <v>21626</v>
      </c>
      <c r="E5742" s="12" t="s">
        <v>9278</v>
      </c>
      <c r="F5742" s="13">
        <v>45302</v>
      </c>
      <c r="G5742" s="14">
        <v>-216320</v>
      </c>
    </row>
    <row r="5743" spans="1:7" x14ac:dyDescent="0.25">
      <c r="A5743" s="1"/>
      <c r="B5743" s="10" t="s">
        <v>1218</v>
      </c>
      <c r="C5743" s="11" t="s">
        <v>1219</v>
      </c>
      <c r="D5743" s="11" t="s">
        <v>21630</v>
      </c>
      <c r="E5743" s="12" t="s">
        <v>24225</v>
      </c>
      <c r="F5743" s="13">
        <v>45302</v>
      </c>
      <c r="G5743" s="14">
        <v>-145482.5</v>
      </c>
    </row>
    <row r="5744" spans="1:7" ht="25.5" x14ac:dyDescent="0.25">
      <c r="A5744" s="1"/>
      <c r="B5744" s="10" t="s">
        <v>1218</v>
      </c>
      <c r="C5744" s="11" t="s">
        <v>1219</v>
      </c>
      <c r="D5744" s="11" t="s">
        <v>21624</v>
      </c>
      <c r="E5744" s="12" t="s">
        <v>24226</v>
      </c>
      <c r="F5744" s="13">
        <v>45302</v>
      </c>
      <c r="G5744" s="14">
        <v>-131397.5</v>
      </c>
    </row>
    <row r="5745" spans="1:7" x14ac:dyDescent="0.25">
      <c r="A5745" s="1"/>
      <c r="B5745" s="10" t="s">
        <v>1218</v>
      </c>
      <c r="C5745" s="11" t="s">
        <v>1219</v>
      </c>
      <c r="D5745" s="11" t="s">
        <v>21620</v>
      </c>
      <c r="E5745" s="12" t="s">
        <v>8622</v>
      </c>
      <c r="F5745" s="13">
        <v>45302</v>
      </c>
      <c r="G5745" s="14">
        <v>-58202.5</v>
      </c>
    </row>
    <row r="5746" spans="1:7" ht="25.5" x14ac:dyDescent="0.25">
      <c r="A5746" s="1"/>
      <c r="B5746" s="15" t="s">
        <v>1218</v>
      </c>
      <c r="C5746" s="16" t="s">
        <v>1219</v>
      </c>
      <c r="D5746" s="16" t="s">
        <v>21622</v>
      </c>
      <c r="E5746" s="18" t="s">
        <v>24227</v>
      </c>
      <c r="F5746" s="17">
        <v>45302</v>
      </c>
      <c r="G5746" s="14">
        <v>-40100</v>
      </c>
    </row>
    <row r="5747" spans="1:7" x14ac:dyDescent="0.25">
      <c r="A5747" s="1"/>
      <c r="B5747" s="15" t="s">
        <v>1218</v>
      </c>
      <c r="C5747" s="16" t="s">
        <v>1219</v>
      </c>
      <c r="D5747" s="16" t="s">
        <v>21613</v>
      </c>
      <c r="E5747" s="18" t="s">
        <v>9235</v>
      </c>
      <c r="F5747" s="17">
        <v>45302</v>
      </c>
      <c r="G5747" s="14">
        <v>-9765</v>
      </c>
    </row>
    <row r="5748" spans="1:7" x14ac:dyDescent="0.25">
      <c r="A5748" s="1"/>
      <c r="B5748" s="10" t="s">
        <v>1218</v>
      </c>
      <c r="C5748" s="11" t="s">
        <v>1219</v>
      </c>
      <c r="D5748" s="11" t="s">
        <v>21628</v>
      </c>
      <c r="E5748" s="12" t="s">
        <v>24229</v>
      </c>
      <c r="F5748" s="13">
        <v>45302</v>
      </c>
      <c r="G5748" s="14">
        <v>-6060</v>
      </c>
    </row>
    <row r="5749" spans="1:7" x14ac:dyDescent="0.25">
      <c r="A5749" s="1"/>
      <c r="B5749" s="15" t="s">
        <v>1218</v>
      </c>
      <c r="C5749" s="16" t="s">
        <v>1219</v>
      </c>
      <c r="D5749" s="16" t="s">
        <v>21617</v>
      </c>
      <c r="E5749" s="18" t="s">
        <v>24230</v>
      </c>
      <c r="F5749" s="17">
        <v>45302</v>
      </c>
      <c r="G5749" s="14">
        <v>-1000</v>
      </c>
    </row>
    <row r="5750" spans="1:7" ht="25.5" x14ac:dyDescent="0.25">
      <c r="A5750" s="1"/>
      <c r="B5750" s="10" t="s">
        <v>21907</v>
      </c>
      <c r="C5750" s="11"/>
      <c r="D5750" s="11" t="s">
        <v>21089</v>
      </c>
      <c r="E5750" s="12" t="s">
        <v>8924</v>
      </c>
      <c r="F5750" s="13">
        <v>45303</v>
      </c>
      <c r="G5750" s="14">
        <v>-2175173.7599999998</v>
      </c>
    </row>
    <row r="5751" spans="1:7" x14ac:dyDescent="0.25">
      <c r="A5751" s="1"/>
      <c r="B5751" s="15" t="s">
        <v>22248</v>
      </c>
      <c r="C5751" s="16" t="s">
        <v>21411</v>
      </c>
      <c r="D5751" s="16" t="s">
        <v>21413</v>
      </c>
      <c r="E5751" s="18" t="s">
        <v>16803</v>
      </c>
      <c r="F5751" s="17">
        <v>45303</v>
      </c>
      <c r="G5751" s="14">
        <v>-27664114.010000002</v>
      </c>
    </row>
    <row r="5752" spans="1:7" ht="25.5" x14ac:dyDescent="0.25">
      <c r="A5752" s="1"/>
      <c r="B5752" s="15" t="s">
        <v>1823</v>
      </c>
      <c r="C5752" s="16" t="s">
        <v>1824</v>
      </c>
      <c r="D5752" s="16" t="s">
        <v>21268</v>
      </c>
      <c r="E5752" s="18" t="s">
        <v>24231</v>
      </c>
      <c r="F5752" s="17">
        <v>45303</v>
      </c>
      <c r="G5752" s="14">
        <v>-376075.35</v>
      </c>
    </row>
    <row r="5753" spans="1:7" x14ac:dyDescent="0.25">
      <c r="A5753" s="1"/>
      <c r="B5753" s="10" t="s">
        <v>8739</v>
      </c>
      <c r="C5753" s="11" t="s">
        <v>8740</v>
      </c>
      <c r="D5753" s="11" t="s">
        <v>21261</v>
      </c>
      <c r="E5753" s="12" t="s">
        <v>21519</v>
      </c>
      <c r="F5753" s="13">
        <v>45303</v>
      </c>
      <c r="G5753" s="14">
        <v>-283200</v>
      </c>
    </row>
    <row r="5754" spans="1:7" x14ac:dyDescent="0.25">
      <c r="A5754" s="1"/>
      <c r="B5754" s="10" t="s">
        <v>1218</v>
      </c>
      <c r="C5754" s="11" t="s">
        <v>1219</v>
      </c>
      <c r="D5754" s="11" t="s">
        <v>21634</v>
      </c>
      <c r="E5754" s="12" t="s">
        <v>24224</v>
      </c>
      <c r="F5754" s="13">
        <v>45303</v>
      </c>
      <c r="G5754" s="14">
        <v>-365097.5</v>
      </c>
    </row>
    <row r="5755" spans="1:7" x14ac:dyDescent="0.25">
      <c r="A5755" s="1"/>
      <c r="B5755" s="10" t="s">
        <v>1218</v>
      </c>
      <c r="C5755" s="11" t="s">
        <v>1219</v>
      </c>
      <c r="D5755" s="11" t="s">
        <v>21632</v>
      </c>
      <c r="E5755" s="12" t="s">
        <v>8622</v>
      </c>
      <c r="F5755" s="13">
        <v>45303</v>
      </c>
      <c r="G5755" s="14">
        <v>-269070</v>
      </c>
    </row>
    <row r="5756" spans="1:7" x14ac:dyDescent="0.25">
      <c r="A5756" s="1"/>
      <c r="B5756" s="15" t="s">
        <v>1218</v>
      </c>
      <c r="C5756" s="16" t="s">
        <v>1219</v>
      </c>
      <c r="D5756" s="16" t="s">
        <v>21638</v>
      </c>
      <c r="E5756" s="18" t="s">
        <v>9139</v>
      </c>
      <c r="F5756" s="17">
        <v>45303</v>
      </c>
      <c r="G5756" s="14">
        <v>-191210</v>
      </c>
    </row>
    <row r="5757" spans="1:7" x14ac:dyDescent="0.25">
      <c r="A5757" s="1"/>
      <c r="B5757" s="10" t="s">
        <v>1218</v>
      </c>
      <c r="C5757" s="11" t="s">
        <v>1219</v>
      </c>
      <c r="D5757" s="11" t="s">
        <v>21644</v>
      </c>
      <c r="E5757" s="12" t="s">
        <v>24232</v>
      </c>
      <c r="F5757" s="13">
        <v>45303</v>
      </c>
      <c r="G5757" s="14">
        <v>-117850</v>
      </c>
    </row>
    <row r="5758" spans="1:7" ht="25.5" x14ac:dyDescent="0.25">
      <c r="A5758" s="1"/>
      <c r="B5758" s="10" t="s">
        <v>1218</v>
      </c>
      <c r="C5758" s="11" t="s">
        <v>1219</v>
      </c>
      <c r="D5758" s="11" t="s">
        <v>21642</v>
      </c>
      <c r="E5758" s="12" t="s">
        <v>24233</v>
      </c>
      <c r="F5758" s="13">
        <v>45303</v>
      </c>
      <c r="G5758" s="14">
        <v>-60490</v>
      </c>
    </row>
    <row r="5759" spans="1:7" ht="25.5" x14ac:dyDescent="0.25">
      <c r="A5759" s="1"/>
      <c r="B5759" s="10" t="s">
        <v>1218</v>
      </c>
      <c r="C5759" s="11" t="s">
        <v>1219</v>
      </c>
      <c r="D5759" s="11" t="s">
        <v>21636</v>
      </c>
      <c r="E5759" s="12" t="s">
        <v>24234</v>
      </c>
      <c r="F5759" s="13">
        <v>45303</v>
      </c>
      <c r="G5759" s="14">
        <v>-55320</v>
      </c>
    </row>
    <row r="5760" spans="1:7" ht="25.5" x14ac:dyDescent="0.25">
      <c r="A5760" s="1"/>
      <c r="B5760" s="10" t="s">
        <v>1218</v>
      </c>
      <c r="C5760" s="11" t="s">
        <v>1219</v>
      </c>
      <c r="D5760" s="11" t="s">
        <v>21640</v>
      </c>
      <c r="E5760" s="12" t="s">
        <v>24235</v>
      </c>
      <c r="F5760" s="13">
        <v>45303</v>
      </c>
      <c r="G5760" s="14">
        <v>-25415</v>
      </c>
    </row>
    <row r="5761" spans="1:7" ht="25.5" x14ac:dyDescent="0.25">
      <c r="A5761" s="1"/>
      <c r="B5761" s="10" t="s">
        <v>21930</v>
      </c>
      <c r="C5761" s="11"/>
      <c r="D5761" s="11" t="s">
        <v>21131</v>
      </c>
      <c r="E5761" s="12" t="s">
        <v>21053</v>
      </c>
      <c r="F5761" s="13">
        <v>45306</v>
      </c>
      <c r="G5761" s="14">
        <v>-16260940.33</v>
      </c>
    </row>
    <row r="5762" spans="1:7" ht="25.5" x14ac:dyDescent="0.25">
      <c r="A5762" s="1"/>
      <c r="B5762" s="10" t="s">
        <v>22225</v>
      </c>
      <c r="C5762" s="11"/>
      <c r="D5762" s="11" t="s">
        <v>7654</v>
      </c>
      <c r="E5762" s="12" t="s">
        <v>21408</v>
      </c>
      <c r="F5762" s="13">
        <v>45306</v>
      </c>
      <c r="G5762" s="14">
        <v>-6377275.3499999996</v>
      </c>
    </row>
    <row r="5763" spans="1:7" x14ac:dyDescent="0.25">
      <c r="A5763" s="1"/>
      <c r="B5763" s="10" t="s">
        <v>21903</v>
      </c>
      <c r="C5763" s="11"/>
      <c r="D5763" s="11" t="s">
        <v>21073</v>
      </c>
      <c r="E5763" s="12" t="s">
        <v>16950</v>
      </c>
      <c r="F5763" s="13">
        <v>45306</v>
      </c>
      <c r="G5763" s="14">
        <v>-1548434.44</v>
      </c>
    </row>
    <row r="5764" spans="1:7" ht="25.5" x14ac:dyDescent="0.25">
      <c r="A5764" s="1"/>
      <c r="B5764" s="10" t="s">
        <v>17831</v>
      </c>
      <c r="C5764" s="11" t="s">
        <v>17830</v>
      </c>
      <c r="D5764" s="11" t="s">
        <v>21419</v>
      </c>
      <c r="E5764" s="12" t="s">
        <v>24236</v>
      </c>
      <c r="F5764" s="13">
        <v>45306</v>
      </c>
      <c r="G5764" s="14">
        <v>-16478272.25</v>
      </c>
    </row>
    <row r="5765" spans="1:7" ht="25.5" x14ac:dyDescent="0.25">
      <c r="A5765" s="1"/>
      <c r="B5765" s="10" t="s">
        <v>17831</v>
      </c>
      <c r="C5765" s="11" t="s">
        <v>17830</v>
      </c>
      <c r="D5765" s="11" t="s">
        <v>21417</v>
      </c>
      <c r="E5765" s="12" t="s">
        <v>6069</v>
      </c>
      <c r="F5765" s="13">
        <v>45306</v>
      </c>
      <c r="G5765" s="14">
        <v>-3721650.72</v>
      </c>
    </row>
    <row r="5766" spans="1:7" ht="25.5" x14ac:dyDescent="0.25">
      <c r="A5766" s="1"/>
      <c r="B5766" s="10" t="s">
        <v>17831</v>
      </c>
      <c r="C5766" s="11" t="s">
        <v>17830</v>
      </c>
      <c r="D5766" s="11" t="s">
        <v>21418</v>
      </c>
      <c r="E5766" s="12" t="s">
        <v>20942</v>
      </c>
      <c r="F5766" s="13">
        <v>45306</v>
      </c>
      <c r="G5766" s="14">
        <v>-1062771.17</v>
      </c>
    </row>
    <row r="5767" spans="1:7" ht="25.5" x14ac:dyDescent="0.25">
      <c r="A5767" s="1"/>
      <c r="B5767" s="15" t="s">
        <v>9299</v>
      </c>
      <c r="C5767" s="16" t="s">
        <v>9300</v>
      </c>
      <c r="D5767" s="16" t="s">
        <v>21437</v>
      </c>
      <c r="E5767" s="18" t="s">
        <v>9133</v>
      </c>
      <c r="F5767" s="17">
        <v>45306</v>
      </c>
      <c r="G5767" s="14">
        <v>-986838.72</v>
      </c>
    </row>
    <row r="5768" spans="1:7" ht="25.5" x14ac:dyDescent="0.25">
      <c r="A5768" s="1"/>
      <c r="B5768" s="15" t="s">
        <v>18020</v>
      </c>
      <c r="C5768" s="16" t="s">
        <v>18019</v>
      </c>
      <c r="D5768" s="16" t="s">
        <v>21472</v>
      </c>
      <c r="E5768" s="18" t="s">
        <v>21252</v>
      </c>
      <c r="F5768" s="17">
        <v>45306</v>
      </c>
      <c r="G5768" s="14">
        <v>-857119.6</v>
      </c>
    </row>
    <row r="5769" spans="1:7" ht="25.5" x14ac:dyDescent="0.25">
      <c r="A5769" s="1"/>
      <c r="B5769" s="10" t="s">
        <v>22492</v>
      </c>
      <c r="C5769" s="11" t="s">
        <v>21489</v>
      </c>
      <c r="D5769" s="11" t="s">
        <v>21491</v>
      </c>
      <c r="E5769" s="12" t="s">
        <v>21216</v>
      </c>
      <c r="F5769" s="13">
        <v>45306</v>
      </c>
      <c r="G5769" s="14">
        <v>-416263.1</v>
      </c>
    </row>
    <row r="5770" spans="1:7" ht="25.5" x14ac:dyDescent="0.25">
      <c r="A5770" s="1"/>
      <c r="B5770" s="10" t="s">
        <v>7809</v>
      </c>
      <c r="C5770" s="11" t="s">
        <v>7810</v>
      </c>
      <c r="D5770" s="11" t="s">
        <v>7501</v>
      </c>
      <c r="E5770" s="12" t="s">
        <v>24237</v>
      </c>
      <c r="F5770" s="13">
        <v>45306</v>
      </c>
      <c r="G5770" s="14">
        <v>-26886.98</v>
      </c>
    </row>
    <row r="5771" spans="1:7" ht="25.5" x14ac:dyDescent="0.25">
      <c r="A5771" s="1"/>
      <c r="B5771" s="10" t="s">
        <v>24112</v>
      </c>
      <c r="C5771" s="11" t="s">
        <v>21365</v>
      </c>
      <c r="D5771" s="11" t="s">
        <v>8454</v>
      </c>
      <c r="E5771" s="12" t="s">
        <v>24238</v>
      </c>
      <c r="F5771" s="13">
        <v>45306</v>
      </c>
      <c r="G5771" s="14">
        <v>-2415252.96</v>
      </c>
    </row>
    <row r="5772" spans="1:7" ht="25.5" x14ac:dyDescent="0.25">
      <c r="A5772" s="1"/>
      <c r="B5772" s="10" t="s">
        <v>24112</v>
      </c>
      <c r="C5772" s="11" t="s">
        <v>21365</v>
      </c>
      <c r="D5772" s="11" t="s">
        <v>7860</v>
      </c>
      <c r="E5772" s="12" t="s">
        <v>24238</v>
      </c>
      <c r="F5772" s="13">
        <v>45306</v>
      </c>
      <c r="G5772" s="14">
        <v>-2233532.96</v>
      </c>
    </row>
    <row r="5773" spans="1:7" ht="25.5" x14ac:dyDescent="0.25">
      <c r="A5773" s="1"/>
      <c r="B5773" s="10" t="s">
        <v>24112</v>
      </c>
      <c r="C5773" s="11" t="s">
        <v>21365</v>
      </c>
      <c r="D5773" s="11" t="s">
        <v>8512</v>
      </c>
      <c r="E5773" s="12" t="s">
        <v>24238</v>
      </c>
      <c r="F5773" s="13">
        <v>45306</v>
      </c>
      <c r="G5773" s="14">
        <v>-1669492.96</v>
      </c>
    </row>
    <row r="5774" spans="1:7" ht="25.5" x14ac:dyDescent="0.25">
      <c r="A5774" s="1"/>
      <c r="B5774" s="15" t="s">
        <v>24112</v>
      </c>
      <c r="C5774" s="16" t="s">
        <v>21365</v>
      </c>
      <c r="D5774" s="16" t="s">
        <v>18905</v>
      </c>
      <c r="E5774" s="18" t="s">
        <v>24238</v>
      </c>
      <c r="F5774" s="17">
        <v>45306</v>
      </c>
      <c r="G5774" s="14">
        <v>-1629372.96</v>
      </c>
    </row>
    <row r="5775" spans="1:7" ht="25.5" x14ac:dyDescent="0.25">
      <c r="A5775" s="1"/>
      <c r="B5775" s="10" t="s">
        <v>24112</v>
      </c>
      <c r="C5775" s="11" t="s">
        <v>21365</v>
      </c>
      <c r="D5775" s="11" t="s">
        <v>7373</v>
      </c>
      <c r="E5775" s="12" t="s">
        <v>24238</v>
      </c>
      <c r="F5775" s="13">
        <v>45306</v>
      </c>
      <c r="G5775" s="14">
        <v>-1547952.96</v>
      </c>
    </row>
    <row r="5776" spans="1:7" ht="25.5" x14ac:dyDescent="0.25">
      <c r="A5776" s="1"/>
      <c r="B5776" s="10" t="s">
        <v>24112</v>
      </c>
      <c r="C5776" s="11" t="s">
        <v>21365</v>
      </c>
      <c r="D5776" s="11" t="s">
        <v>9119</v>
      </c>
      <c r="E5776" s="12" t="s">
        <v>24238</v>
      </c>
      <c r="F5776" s="13">
        <v>45306</v>
      </c>
      <c r="G5776" s="14">
        <v>-1525532.96</v>
      </c>
    </row>
    <row r="5777" spans="1:7" ht="25.5" x14ac:dyDescent="0.25">
      <c r="A5777" s="1"/>
      <c r="B5777" s="10" t="s">
        <v>24112</v>
      </c>
      <c r="C5777" s="11" t="s">
        <v>21365</v>
      </c>
      <c r="D5777" s="11" t="s">
        <v>7545</v>
      </c>
      <c r="E5777" s="12" t="s">
        <v>24238</v>
      </c>
      <c r="F5777" s="13">
        <v>45306</v>
      </c>
      <c r="G5777" s="14">
        <v>-1438212.96</v>
      </c>
    </row>
    <row r="5778" spans="1:7" ht="25.5" x14ac:dyDescent="0.25">
      <c r="A5778" s="1"/>
      <c r="B5778" s="10" t="s">
        <v>24112</v>
      </c>
      <c r="C5778" s="11" t="s">
        <v>21365</v>
      </c>
      <c r="D5778" s="11" t="s">
        <v>9120</v>
      </c>
      <c r="E5778" s="12" t="s">
        <v>24238</v>
      </c>
      <c r="F5778" s="13">
        <v>45306</v>
      </c>
      <c r="G5778" s="14">
        <v>-1360332.96</v>
      </c>
    </row>
    <row r="5779" spans="1:7" ht="25.5" x14ac:dyDescent="0.25">
      <c r="A5779" s="1"/>
      <c r="B5779" s="10" t="s">
        <v>24112</v>
      </c>
      <c r="C5779" s="11" t="s">
        <v>21365</v>
      </c>
      <c r="D5779" s="11" t="s">
        <v>8513</v>
      </c>
      <c r="E5779" s="12" t="s">
        <v>24238</v>
      </c>
      <c r="F5779" s="13">
        <v>45306</v>
      </c>
      <c r="G5779" s="14">
        <v>-1276552.96</v>
      </c>
    </row>
    <row r="5780" spans="1:7" ht="25.5" x14ac:dyDescent="0.25">
      <c r="A5780" s="1"/>
      <c r="B5780" s="10" t="s">
        <v>24112</v>
      </c>
      <c r="C5780" s="11" t="s">
        <v>21365</v>
      </c>
      <c r="D5780" s="11" t="s">
        <v>7523</v>
      </c>
      <c r="E5780" s="12" t="s">
        <v>24238</v>
      </c>
      <c r="F5780" s="13">
        <v>45306</v>
      </c>
      <c r="G5780" s="14">
        <v>-1139672.96</v>
      </c>
    </row>
    <row r="5781" spans="1:7" ht="25.5" x14ac:dyDescent="0.25">
      <c r="A5781" s="1"/>
      <c r="B5781" s="10" t="s">
        <v>24112</v>
      </c>
      <c r="C5781" s="11" t="s">
        <v>21365</v>
      </c>
      <c r="D5781" s="11" t="s">
        <v>7241</v>
      </c>
      <c r="E5781" s="12" t="s">
        <v>24238</v>
      </c>
      <c r="F5781" s="13">
        <v>45306</v>
      </c>
      <c r="G5781" s="14">
        <v>-1111352.96</v>
      </c>
    </row>
    <row r="5782" spans="1:7" x14ac:dyDescent="0.25">
      <c r="A5782" s="1"/>
      <c r="B5782" s="10" t="s">
        <v>1218</v>
      </c>
      <c r="C5782" s="11" t="s">
        <v>1219</v>
      </c>
      <c r="D5782" s="11" t="s">
        <v>21646</v>
      </c>
      <c r="E5782" s="12" t="s">
        <v>24239</v>
      </c>
      <c r="F5782" s="13">
        <v>45306</v>
      </c>
      <c r="G5782" s="14">
        <v>-104666</v>
      </c>
    </row>
    <row r="5783" spans="1:7" x14ac:dyDescent="0.25">
      <c r="A5783" s="1"/>
      <c r="B5783" s="15" t="s">
        <v>16663</v>
      </c>
      <c r="C5783" s="16"/>
      <c r="D5783" s="16" t="s">
        <v>21118</v>
      </c>
      <c r="E5783" s="18" t="s">
        <v>21119</v>
      </c>
      <c r="F5783" s="17">
        <v>45307</v>
      </c>
      <c r="G5783" s="14">
        <v>-330400</v>
      </c>
    </row>
    <row r="5784" spans="1:7" x14ac:dyDescent="0.25">
      <c r="A5784" s="1"/>
      <c r="B5784" s="15" t="s">
        <v>16462</v>
      </c>
      <c r="C5784" s="16"/>
      <c r="D5784" s="16" t="s">
        <v>7726</v>
      </c>
      <c r="E5784" s="18" t="s">
        <v>24242</v>
      </c>
      <c r="F5784" s="17">
        <v>45307</v>
      </c>
      <c r="G5784" s="14">
        <v>-118000</v>
      </c>
    </row>
    <row r="5785" spans="1:7" ht="25.5" x14ac:dyDescent="0.25">
      <c r="A5785" s="1"/>
      <c r="B5785" s="10" t="s">
        <v>17831</v>
      </c>
      <c r="C5785" s="11" t="s">
        <v>17830</v>
      </c>
      <c r="D5785" s="11" t="s">
        <v>8737</v>
      </c>
      <c r="E5785" s="12" t="s">
        <v>24236</v>
      </c>
      <c r="F5785" s="13">
        <v>45307</v>
      </c>
      <c r="G5785" s="14">
        <v>-7036057.9800000004</v>
      </c>
    </row>
    <row r="5786" spans="1:7" x14ac:dyDescent="0.25">
      <c r="A5786" s="1"/>
      <c r="B5786" s="15" t="s">
        <v>18703</v>
      </c>
      <c r="C5786" s="16" t="s">
        <v>18702</v>
      </c>
      <c r="D5786" s="16" t="s">
        <v>7379</v>
      </c>
      <c r="E5786" s="18" t="s">
        <v>21420</v>
      </c>
      <c r="F5786" s="17">
        <v>45307</v>
      </c>
      <c r="G5786" s="14">
        <v>-4032080.31</v>
      </c>
    </row>
    <row r="5787" spans="1:7" x14ac:dyDescent="0.25">
      <c r="A5787" s="1"/>
      <c r="B5787" s="10" t="s">
        <v>7809</v>
      </c>
      <c r="C5787" s="11" t="s">
        <v>7810</v>
      </c>
      <c r="D5787" s="11" t="s">
        <v>21031</v>
      </c>
      <c r="E5787" s="12" t="s">
        <v>24240</v>
      </c>
      <c r="F5787" s="13">
        <v>45307</v>
      </c>
      <c r="G5787" s="14">
        <v>-1065150.25</v>
      </c>
    </row>
    <row r="5788" spans="1:7" x14ac:dyDescent="0.25">
      <c r="A5788" s="1"/>
      <c r="B5788" s="10" t="s">
        <v>7809</v>
      </c>
      <c r="C5788" s="11" t="s">
        <v>7810</v>
      </c>
      <c r="D5788" s="11" t="s">
        <v>8992</v>
      </c>
      <c r="E5788" s="12" t="s">
        <v>24240</v>
      </c>
      <c r="F5788" s="13">
        <v>45307</v>
      </c>
      <c r="G5788" s="14">
        <v>-347527.71</v>
      </c>
    </row>
    <row r="5789" spans="1:7" ht="25.5" x14ac:dyDescent="0.25">
      <c r="A5789" s="1"/>
      <c r="B5789" s="10" t="s">
        <v>7809</v>
      </c>
      <c r="C5789" s="11" t="s">
        <v>7810</v>
      </c>
      <c r="D5789" s="11" t="s">
        <v>21271</v>
      </c>
      <c r="E5789" s="12" t="s">
        <v>24241</v>
      </c>
      <c r="F5789" s="13">
        <v>45307</v>
      </c>
      <c r="G5789" s="14">
        <v>-253437.6</v>
      </c>
    </row>
    <row r="5790" spans="1:7" x14ac:dyDescent="0.25">
      <c r="A5790" s="1"/>
      <c r="B5790" s="10" t="s">
        <v>1218</v>
      </c>
      <c r="C5790" s="11" t="s">
        <v>1219</v>
      </c>
      <c r="D5790" s="11" t="s">
        <v>21648</v>
      </c>
      <c r="E5790" s="12" t="s">
        <v>8622</v>
      </c>
      <c r="F5790" s="13">
        <v>45307</v>
      </c>
      <c r="G5790" s="14">
        <v>-302352.2</v>
      </c>
    </row>
    <row r="5791" spans="1:7" ht="25.5" x14ac:dyDescent="0.25">
      <c r="A5791" s="1"/>
      <c r="B5791" s="10" t="s">
        <v>1218</v>
      </c>
      <c r="C5791" s="11" t="s">
        <v>1219</v>
      </c>
      <c r="D5791" s="11" t="s">
        <v>21654</v>
      </c>
      <c r="E5791" s="12" t="s">
        <v>24243</v>
      </c>
      <c r="F5791" s="13">
        <v>45307</v>
      </c>
      <c r="G5791" s="14">
        <v>-131802.5</v>
      </c>
    </row>
    <row r="5792" spans="1:7" ht="25.5" x14ac:dyDescent="0.25">
      <c r="A5792" s="1"/>
      <c r="B5792" s="10" t="s">
        <v>1218</v>
      </c>
      <c r="C5792" s="11" t="s">
        <v>1219</v>
      </c>
      <c r="D5792" s="11" t="s">
        <v>21650</v>
      </c>
      <c r="E5792" s="12" t="s">
        <v>24244</v>
      </c>
      <c r="F5792" s="13">
        <v>45307</v>
      </c>
      <c r="G5792" s="14">
        <v>-127709</v>
      </c>
    </row>
    <row r="5793" spans="1:7" x14ac:dyDescent="0.25">
      <c r="A5793" s="1"/>
      <c r="B5793" s="10" t="s">
        <v>1218</v>
      </c>
      <c r="C5793" s="11" t="s">
        <v>1219</v>
      </c>
      <c r="D5793" s="11" t="s">
        <v>21656</v>
      </c>
      <c r="E5793" s="12" t="s">
        <v>9131</v>
      </c>
      <c r="F5793" s="13">
        <v>45307</v>
      </c>
      <c r="G5793" s="14">
        <v>-115950</v>
      </c>
    </row>
    <row r="5794" spans="1:7" ht="25.5" x14ac:dyDescent="0.25">
      <c r="A5794" s="1"/>
      <c r="B5794" s="10" t="s">
        <v>1218</v>
      </c>
      <c r="C5794" s="11" t="s">
        <v>1219</v>
      </c>
      <c r="D5794" s="11" t="s">
        <v>21652</v>
      </c>
      <c r="E5794" s="12" t="s">
        <v>24245</v>
      </c>
      <c r="F5794" s="13">
        <v>45307</v>
      </c>
      <c r="G5794" s="14">
        <v>-80120</v>
      </c>
    </row>
    <row r="5795" spans="1:7" x14ac:dyDescent="0.25">
      <c r="A5795" s="1"/>
      <c r="B5795" s="10" t="s">
        <v>1218</v>
      </c>
      <c r="C5795" s="11" t="s">
        <v>1219</v>
      </c>
      <c r="D5795" s="11" t="s">
        <v>21618</v>
      </c>
      <c r="E5795" s="12" t="s">
        <v>21005</v>
      </c>
      <c r="F5795" s="13">
        <v>45307</v>
      </c>
      <c r="G5795" s="14">
        <v>-18047.5</v>
      </c>
    </row>
    <row r="5796" spans="1:7" ht="25.5" x14ac:dyDescent="0.25">
      <c r="A5796" s="1"/>
      <c r="B5796" s="10" t="s">
        <v>18902</v>
      </c>
      <c r="C5796" s="11" t="s">
        <v>18901</v>
      </c>
      <c r="D5796" s="11" t="s">
        <v>7545</v>
      </c>
      <c r="E5796" s="12" t="s">
        <v>24246</v>
      </c>
      <c r="F5796" s="13">
        <v>45308</v>
      </c>
      <c r="G5796" s="14">
        <v>-48730508.659999996</v>
      </c>
    </row>
    <row r="5797" spans="1:7" ht="25.5" x14ac:dyDescent="0.25">
      <c r="A5797" s="1"/>
      <c r="B5797" s="15" t="s">
        <v>18902</v>
      </c>
      <c r="C5797" s="16" t="s">
        <v>18901</v>
      </c>
      <c r="D5797" s="16" t="s">
        <v>8512</v>
      </c>
      <c r="E5797" s="18" t="s">
        <v>24247</v>
      </c>
      <c r="F5797" s="17">
        <v>45308</v>
      </c>
      <c r="G5797" s="14">
        <v>-21672003.850000001</v>
      </c>
    </row>
    <row r="5798" spans="1:7" ht="25.5" x14ac:dyDescent="0.25">
      <c r="A5798" s="1"/>
      <c r="B5798" s="15" t="s">
        <v>9096</v>
      </c>
      <c r="C5798" s="16" t="s">
        <v>9097</v>
      </c>
      <c r="D5798" s="16" t="s">
        <v>21330</v>
      </c>
      <c r="E5798" s="18" t="s">
        <v>24248</v>
      </c>
      <c r="F5798" s="17">
        <v>45308</v>
      </c>
      <c r="G5798" s="14">
        <v>-5933066.2800000003</v>
      </c>
    </row>
    <row r="5799" spans="1:7" ht="25.5" x14ac:dyDescent="0.25">
      <c r="A5799" s="1"/>
      <c r="B5799" s="10" t="s">
        <v>18902</v>
      </c>
      <c r="C5799" s="11" t="s">
        <v>18901</v>
      </c>
      <c r="D5799" s="11" t="s">
        <v>8513</v>
      </c>
      <c r="E5799" s="12" t="s">
        <v>24249</v>
      </c>
      <c r="F5799" s="13">
        <v>45308</v>
      </c>
      <c r="G5799" s="14">
        <v>-3776299.96</v>
      </c>
    </row>
    <row r="5800" spans="1:7" x14ac:dyDescent="0.25">
      <c r="A5800" s="1"/>
      <c r="B5800" s="10" t="s">
        <v>9096</v>
      </c>
      <c r="C5800" s="11" t="s">
        <v>9097</v>
      </c>
      <c r="D5800" s="11" t="s">
        <v>21326</v>
      </c>
      <c r="E5800" s="12" t="s">
        <v>24250</v>
      </c>
      <c r="F5800" s="13">
        <v>45308</v>
      </c>
      <c r="G5800" s="14">
        <v>-1095044.67</v>
      </c>
    </row>
    <row r="5801" spans="1:7" x14ac:dyDescent="0.25">
      <c r="A5801" s="1"/>
      <c r="B5801" s="10" t="s">
        <v>9096</v>
      </c>
      <c r="C5801" s="11" t="s">
        <v>9097</v>
      </c>
      <c r="D5801" s="11" t="s">
        <v>21328</v>
      </c>
      <c r="E5801" s="12" t="s">
        <v>9159</v>
      </c>
      <c r="F5801" s="13">
        <v>45308</v>
      </c>
      <c r="G5801" s="14">
        <v>-782949.81</v>
      </c>
    </row>
    <row r="5802" spans="1:7" x14ac:dyDescent="0.25">
      <c r="A5802" s="1"/>
      <c r="B5802" s="10" t="s">
        <v>7459</v>
      </c>
      <c r="C5802" s="11" t="s">
        <v>7460</v>
      </c>
      <c r="D5802" s="11" t="s">
        <v>21676</v>
      </c>
      <c r="E5802" s="12" t="s">
        <v>24251</v>
      </c>
      <c r="F5802" s="13">
        <v>45308</v>
      </c>
      <c r="G5802" s="14">
        <v>-241640</v>
      </c>
    </row>
    <row r="5803" spans="1:7" ht="25.5" x14ac:dyDescent="0.25">
      <c r="A5803" s="1"/>
      <c r="B5803" s="10" t="s">
        <v>9096</v>
      </c>
      <c r="C5803" s="11" t="s">
        <v>9097</v>
      </c>
      <c r="D5803" s="11" t="s">
        <v>21324</v>
      </c>
      <c r="E5803" s="12" t="s">
        <v>24252</v>
      </c>
      <c r="F5803" s="13">
        <v>45308</v>
      </c>
      <c r="G5803" s="14">
        <v>-205902.92</v>
      </c>
    </row>
    <row r="5804" spans="1:7" ht="25.5" x14ac:dyDescent="0.25">
      <c r="A5804" s="1"/>
      <c r="B5804" s="10" t="s">
        <v>22739</v>
      </c>
      <c r="C5804" s="11" t="s">
        <v>21740</v>
      </c>
      <c r="D5804" s="11" t="s">
        <v>21343</v>
      </c>
      <c r="E5804" s="12" t="s">
        <v>24253</v>
      </c>
      <c r="F5804" s="13">
        <v>45308</v>
      </c>
      <c r="G5804" s="14">
        <v>-176250</v>
      </c>
    </row>
    <row r="5805" spans="1:7" ht="25.5" x14ac:dyDescent="0.25">
      <c r="A5805" s="1"/>
      <c r="B5805" s="10" t="s">
        <v>9096</v>
      </c>
      <c r="C5805" s="11" t="s">
        <v>9097</v>
      </c>
      <c r="D5805" s="11" t="s">
        <v>21322</v>
      </c>
      <c r="E5805" s="12" t="s">
        <v>24254</v>
      </c>
      <c r="F5805" s="13">
        <v>45308</v>
      </c>
      <c r="G5805" s="14">
        <v>-104731.9</v>
      </c>
    </row>
    <row r="5806" spans="1:7" ht="25.5" x14ac:dyDescent="0.25">
      <c r="A5806" s="1"/>
      <c r="B5806" s="10" t="s">
        <v>18819</v>
      </c>
      <c r="C5806" s="11" t="s">
        <v>18818</v>
      </c>
      <c r="D5806" s="11" t="s">
        <v>21731</v>
      </c>
      <c r="E5806" s="12" t="s">
        <v>24255</v>
      </c>
      <c r="F5806" s="13">
        <v>45308</v>
      </c>
      <c r="G5806" s="14">
        <v>-84600</v>
      </c>
    </row>
    <row r="5807" spans="1:7" ht="25.5" x14ac:dyDescent="0.25">
      <c r="A5807" s="1"/>
      <c r="B5807" s="10" t="s">
        <v>22745</v>
      </c>
      <c r="C5807" s="11" t="s">
        <v>21759</v>
      </c>
      <c r="D5807" s="11" t="s">
        <v>21344</v>
      </c>
      <c r="E5807" s="12" t="s">
        <v>24256</v>
      </c>
      <c r="F5807" s="13">
        <v>45308</v>
      </c>
      <c r="G5807" s="14">
        <v>-40500</v>
      </c>
    </row>
    <row r="5808" spans="1:7" x14ac:dyDescent="0.25">
      <c r="A5808" s="1"/>
      <c r="B5808" s="15" t="s">
        <v>22301</v>
      </c>
      <c r="C5808" s="16" t="s">
        <v>21438</v>
      </c>
      <c r="D5808" s="16" t="s">
        <v>21440</v>
      </c>
      <c r="E5808" s="18" t="s">
        <v>21441</v>
      </c>
      <c r="F5808" s="17">
        <v>45308</v>
      </c>
      <c r="G5808" s="14">
        <v>-37701</v>
      </c>
    </row>
    <row r="5809" spans="1:7" ht="25.5" x14ac:dyDescent="0.25">
      <c r="A5809" s="1"/>
      <c r="B5809" s="10" t="s">
        <v>9078</v>
      </c>
      <c r="C5809" s="11" t="s">
        <v>9079</v>
      </c>
      <c r="D5809" s="11" t="s">
        <v>21447</v>
      </c>
      <c r="E5809" s="12" t="s">
        <v>24257</v>
      </c>
      <c r="F5809" s="13">
        <v>45308</v>
      </c>
      <c r="G5809" s="14">
        <v>-24150</v>
      </c>
    </row>
    <row r="5810" spans="1:7" x14ac:dyDescent="0.25">
      <c r="A5810" s="1"/>
      <c r="B5810" s="10" t="s">
        <v>8499</v>
      </c>
      <c r="C5810" s="11" t="s">
        <v>8500</v>
      </c>
      <c r="D5810" s="11" t="s">
        <v>21023</v>
      </c>
      <c r="E5810" s="12" t="s">
        <v>24258</v>
      </c>
      <c r="F5810" s="13">
        <v>45308</v>
      </c>
      <c r="G5810" s="14">
        <v>-22650</v>
      </c>
    </row>
    <row r="5811" spans="1:7" ht="25.5" x14ac:dyDescent="0.25">
      <c r="A5811" s="1"/>
      <c r="B5811" s="15" t="s">
        <v>22745</v>
      </c>
      <c r="C5811" s="16" t="s">
        <v>21759</v>
      </c>
      <c r="D5811" s="16" t="s">
        <v>18138</v>
      </c>
      <c r="E5811" s="18" t="s">
        <v>24259</v>
      </c>
      <c r="F5811" s="17">
        <v>45308</v>
      </c>
      <c r="G5811" s="14">
        <v>-20250</v>
      </c>
    </row>
    <row r="5812" spans="1:7" ht="25.5" x14ac:dyDescent="0.25">
      <c r="A5812" s="1"/>
      <c r="B5812" s="10" t="s">
        <v>1218</v>
      </c>
      <c r="C5812" s="11" t="s">
        <v>1219</v>
      </c>
      <c r="D5812" s="11" t="s">
        <v>21661</v>
      </c>
      <c r="E5812" s="12" t="s">
        <v>24260</v>
      </c>
      <c r="F5812" s="13">
        <v>45308</v>
      </c>
      <c r="G5812" s="14">
        <v>-484350</v>
      </c>
    </row>
    <row r="5813" spans="1:7" ht="25.5" x14ac:dyDescent="0.25">
      <c r="A5813" s="1"/>
      <c r="B5813" s="15" t="s">
        <v>1218</v>
      </c>
      <c r="C5813" s="16" t="s">
        <v>1219</v>
      </c>
      <c r="D5813" s="16" t="s">
        <v>21659</v>
      </c>
      <c r="E5813" s="18" t="s">
        <v>24261</v>
      </c>
      <c r="F5813" s="17">
        <v>45308</v>
      </c>
      <c r="G5813" s="14">
        <v>-4950</v>
      </c>
    </row>
    <row r="5814" spans="1:7" ht="25.5" x14ac:dyDescent="0.25">
      <c r="A5814" s="1"/>
      <c r="B5814" s="15" t="s">
        <v>21983</v>
      </c>
      <c r="C5814" s="16"/>
      <c r="D5814" s="16" t="s">
        <v>21202</v>
      </c>
      <c r="E5814" s="18" t="s">
        <v>8881</v>
      </c>
      <c r="F5814" s="17">
        <v>45309</v>
      </c>
      <c r="G5814" s="14">
        <v>-5289076.09</v>
      </c>
    </row>
    <row r="5815" spans="1:7" x14ac:dyDescent="0.25">
      <c r="A5815" s="1"/>
      <c r="B5815" s="15" t="s">
        <v>8999</v>
      </c>
      <c r="C5815" s="16"/>
      <c r="D5815" s="16" t="s">
        <v>21221</v>
      </c>
      <c r="E5815" s="18" t="s">
        <v>16892</v>
      </c>
      <c r="F5815" s="17">
        <v>45309</v>
      </c>
      <c r="G5815" s="14">
        <v>-1378852.36</v>
      </c>
    </row>
    <row r="5816" spans="1:7" x14ac:dyDescent="0.25">
      <c r="A5816" s="1"/>
      <c r="B5816" s="15" t="s">
        <v>17019</v>
      </c>
      <c r="C5816" s="16"/>
      <c r="D5816" s="16"/>
      <c r="E5816" s="18" t="s">
        <v>24265</v>
      </c>
      <c r="F5816" s="17">
        <v>45309</v>
      </c>
      <c r="G5816" s="14">
        <v>94400</v>
      </c>
    </row>
    <row r="5817" spans="1:7" ht="25.5" x14ac:dyDescent="0.25">
      <c r="A5817" s="1"/>
      <c r="B5817" s="15" t="s">
        <v>17019</v>
      </c>
      <c r="C5817" s="16"/>
      <c r="D5817" s="16" t="s">
        <v>21241</v>
      </c>
      <c r="E5817" s="18" t="s">
        <v>18169</v>
      </c>
      <c r="F5817" s="17">
        <v>45309</v>
      </c>
      <c r="G5817" s="14">
        <v>334176</v>
      </c>
    </row>
    <row r="5818" spans="1:7" x14ac:dyDescent="0.25">
      <c r="A5818" s="1"/>
      <c r="B5818" s="15" t="s">
        <v>143</v>
      </c>
      <c r="C5818" s="16" t="s">
        <v>144</v>
      </c>
      <c r="D5818" s="16" t="s">
        <v>21294</v>
      </c>
      <c r="E5818" s="18" t="s">
        <v>24262</v>
      </c>
      <c r="F5818" s="17">
        <v>45309</v>
      </c>
      <c r="G5818" s="14">
        <v>-21588265.530000001</v>
      </c>
    </row>
    <row r="5819" spans="1:7" ht="25.5" x14ac:dyDescent="0.25">
      <c r="A5819" s="1"/>
      <c r="B5819" s="15" t="s">
        <v>1823</v>
      </c>
      <c r="C5819" s="16" t="s">
        <v>1824</v>
      </c>
      <c r="D5819" s="16" t="s">
        <v>21270</v>
      </c>
      <c r="E5819" s="18" t="s">
        <v>24263</v>
      </c>
      <c r="F5819" s="17">
        <v>45309</v>
      </c>
      <c r="G5819" s="14">
        <v>-16474977.68</v>
      </c>
    </row>
    <row r="5820" spans="1:7" x14ac:dyDescent="0.25">
      <c r="A5820" s="1"/>
      <c r="B5820" s="15" t="s">
        <v>18703</v>
      </c>
      <c r="C5820" s="16" t="s">
        <v>18702</v>
      </c>
      <c r="D5820" s="16" t="s">
        <v>21051</v>
      </c>
      <c r="E5820" s="18" t="s">
        <v>21550</v>
      </c>
      <c r="F5820" s="17">
        <v>45309</v>
      </c>
      <c r="G5820" s="14">
        <v>-7777151.6200000001</v>
      </c>
    </row>
    <row r="5821" spans="1:7" x14ac:dyDescent="0.25">
      <c r="A5821" s="1"/>
      <c r="B5821" s="15" t="s">
        <v>9096</v>
      </c>
      <c r="C5821" s="16" t="s">
        <v>9097</v>
      </c>
      <c r="D5821" s="16" t="s">
        <v>21332</v>
      </c>
      <c r="E5821" s="18" t="s">
        <v>24264</v>
      </c>
      <c r="F5821" s="17">
        <v>45309</v>
      </c>
      <c r="G5821" s="14">
        <v>-1504574.04</v>
      </c>
    </row>
    <row r="5822" spans="1:7" x14ac:dyDescent="0.25">
      <c r="A5822" s="1"/>
      <c r="B5822" s="15" t="s">
        <v>22643</v>
      </c>
      <c r="C5822" s="16" t="s">
        <v>21538</v>
      </c>
      <c r="D5822" s="16" t="s">
        <v>21540</v>
      </c>
      <c r="E5822" s="18" t="s">
        <v>7654</v>
      </c>
      <c r="F5822" s="17">
        <v>45309</v>
      </c>
      <c r="G5822" s="14">
        <v>-657496</v>
      </c>
    </row>
    <row r="5823" spans="1:7" ht="25.5" x14ac:dyDescent="0.25">
      <c r="A5823" s="1"/>
      <c r="B5823" s="15" t="s">
        <v>1218</v>
      </c>
      <c r="C5823" s="16" t="s">
        <v>1219</v>
      </c>
      <c r="D5823" s="16" t="s">
        <v>21662</v>
      </c>
      <c r="E5823" s="18" t="s">
        <v>24266</v>
      </c>
      <c r="F5823" s="17">
        <v>45309</v>
      </c>
      <c r="G5823" s="14">
        <v>-173000</v>
      </c>
    </row>
    <row r="5824" spans="1:7" x14ac:dyDescent="0.25">
      <c r="A5824" s="1"/>
      <c r="B5824" s="15" t="s">
        <v>22147</v>
      </c>
      <c r="C5824" s="16" t="s">
        <v>21279</v>
      </c>
      <c r="D5824" s="16" t="s">
        <v>21281</v>
      </c>
      <c r="E5824" s="18" t="s">
        <v>24267</v>
      </c>
      <c r="F5824" s="17">
        <v>45310</v>
      </c>
      <c r="G5824" s="14">
        <v>-54443199.979999997</v>
      </c>
    </row>
    <row r="5825" spans="1:7" x14ac:dyDescent="0.25">
      <c r="A5825" s="1"/>
      <c r="B5825" s="15" t="s">
        <v>17817</v>
      </c>
      <c r="C5825" s="16" t="s">
        <v>17816</v>
      </c>
      <c r="D5825" s="16" t="s">
        <v>7243</v>
      </c>
      <c r="E5825" s="18" t="s">
        <v>24268</v>
      </c>
      <c r="F5825" s="17">
        <v>45310</v>
      </c>
      <c r="G5825" s="14">
        <v>-26971650.199999999</v>
      </c>
    </row>
    <row r="5826" spans="1:7" ht="25.5" x14ac:dyDescent="0.25">
      <c r="A5826" s="1"/>
      <c r="B5826" s="15" t="s">
        <v>22330</v>
      </c>
      <c r="C5826" s="16" t="s">
        <v>21460</v>
      </c>
      <c r="D5826" s="16" t="s">
        <v>21462</v>
      </c>
      <c r="E5826" s="18" t="s">
        <v>1285</v>
      </c>
      <c r="F5826" s="17">
        <v>45310</v>
      </c>
      <c r="G5826" s="14">
        <v>-16744735.800000001</v>
      </c>
    </row>
    <row r="5827" spans="1:7" x14ac:dyDescent="0.25">
      <c r="A5827" s="1"/>
      <c r="B5827" s="15" t="s">
        <v>6925</v>
      </c>
      <c r="C5827" s="16" t="s">
        <v>6926</v>
      </c>
      <c r="D5827" s="16" t="s">
        <v>21255</v>
      </c>
      <c r="E5827" s="18" t="s">
        <v>21253</v>
      </c>
      <c r="F5827" s="17">
        <v>45310</v>
      </c>
      <c r="G5827" s="14">
        <v>-2208960</v>
      </c>
    </row>
    <row r="5828" spans="1:7" x14ac:dyDescent="0.25">
      <c r="A5828" s="1"/>
      <c r="B5828" s="15" t="s">
        <v>22147</v>
      </c>
      <c r="C5828" s="16" t="s">
        <v>21279</v>
      </c>
      <c r="D5828" s="16" t="s">
        <v>21285</v>
      </c>
      <c r="E5828" s="18" t="s">
        <v>24269</v>
      </c>
      <c r="F5828" s="17">
        <v>45310</v>
      </c>
      <c r="G5828" s="14">
        <v>-1063199.99</v>
      </c>
    </row>
    <row r="5829" spans="1:7" x14ac:dyDescent="0.25">
      <c r="A5829" s="1"/>
      <c r="B5829" s="15" t="s">
        <v>9096</v>
      </c>
      <c r="C5829" s="16" t="s">
        <v>9097</v>
      </c>
      <c r="D5829" s="16" t="s">
        <v>21336</v>
      </c>
      <c r="E5829" s="18" t="s">
        <v>24269</v>
      </c>
      <c r="F5829" s="17">
        <v>45310</v>
      </c>
      <c r="G5829" s="14">
        <v>-1004308.95</v>
      </c>
    </row>
    <row r="5830" spans="1:7" x14ac:dyDescent="0.25">
      <c r="A5830" s="1"/>
      <c r="B5830" s="15" t="s">
        <v>9096</v>
      </c>
      <c r="C5830" s="16" t="s">
        <v>9097</v>
      </c>
      <c r="D5830" s="16" t="s">
        <v>21334</v>
      </c>
      <c r="E5830" s="18" t="s">
        <v>24269</v>
      </c>
      <c r="F5830" s="17">
        <v>45310</v>
      </c>
      <c r="G5830" s="14">
        <v>-906762.68</v>
      </c>
    </row>
    <row r="5831" spans="1:7" x14ac:dyDescent="0.25">
      <c r="A5831" s="1"/>
      <c r="B5831" s="15" t="s">
        <v>22147</v>
      </c>
      <c r="C5831" s="16" t="s">
        <v>21279</v>
      </c>
      <c r="D5831" s="16" t="s">
        <v>21283</v>
      </c>
      <c r="E5831" s="18" t="s">
        <v>24270</v>
      </c>
      <c r="F5831" s="17">
        <v>45310</v>
      </c>
      <c r="G5831" s="14">
        <v>-721100.01</v>
      </c>
    </row>
    <row r="5832" spans="1:7" x14ac:dyDescent="0.25">
      <c r="A5832" s="1"/>
      <c r="B5832" s="15" t="s">
        <v>17817</v>
      </c>
      <c r="C5832" s="16" t="s">
        <v>17816</v>
      </c>
      <c r="D5832" s="16" t="s">
        <v>8414</v>
      </c>
      <c r="E5832" s="18" t="s">
        <v>24213</v>
      </c>
      <c r="F5832" s="17">
        <v>45310</v>
      </c>
      <c r="G5832" s="14">
        <v>-509610.4</v>
      </c>
    </row>
    <row r="5833" spans="1:7" ht="25.5" x14ac:dyDescent="0.25">
      <c r="A5833" s="1"/>
      <c r="B5833" s="15" t="s">
        <v>6931</v>
      </c>
      <c r="C5833" s="16" t="s">
        <v>6932</v>
      </c>
      <c r="D5833" s="16" t="s">
        <v>21748</v>
      </c>
      <c r="E5833" s="18" t="s">
        <v>24257</v>
      </c>
      <c r="F5833" s="17">
        <v>45310</v>
      </c>
      <c r="G5833" s="14">
        <v>-423600</v>
      </c>
    </row>
    <row r="5834" spans="1:7" ht="25.5" x14ac:dyDescent="0.25">
      <c r="A5834" s="1"/>
      <c r="B5834" s="15" t="s">
        <v>22147</v>
      </c>
      <c r="C5834" s="16" t="s">
        <v>21279</v>
      </c>
      <c r="D5834" s="16" t="s">
        <v>21287</v>
      </c>
      <c r="E5834" s="18" t="s">
        <v>24271</v>
      </c>
      <c r="F5834" s="17">
        <v>45310</v>
      </c>
      <c r="G5834" s="14">
        <v>-303899.99</v>
      </c>
    </row>
    <row r="5835" spans="1:7" ht="25.5" x14ac:dyDescent="0.25">
      <c r="A5835" s="1"/>
      <c r="B5835" s="15" t="s">
        <v>22147</v>
      </c>
      <c r="C5835" s="16" t="s">
        <v>21279</v>
      </c>
      <c r="D5835" s="16" t="s">
        <v>21289</v>
      </c>
      <c r="E5835" s="18" t="s">
        <v>24271</v>
      </c>
      <c r="F5835" s="17">
        <v>45310</v>
      </c>
      <c r="G5835" s="14">
        <v>-303899.99</v>
      </c>
    </row>
    <row r="5836" spans="1:7" ht="25.5" x14ac:dyDescent="0.25">
      <c r="A5836" s="1"/>
      <c r="B5836" s="15" t="s">
        <v>1218</v>
      </c>
      <c r="C5836" s="16" t="s">
        <v>1219</v>
      </c>
      <c r="D5836" s="16" t="s">
        <v>21667</v>
      </c>
      <c r="E5836" s="18" t="s">
        <v>24272</v>
      </c>
      <c r="F5836" s="17">
        <v>45310</v>
      </c>
      <c r="G5836" s="14">
        <v>-95963.839999999997</v>
      </c>
    </row>
    <row r="5837" spans="1:7" x14ac:dyDescent="0.25">
      <c r="A5837" s="1"/>
      <c r="B5837" s="15" t="s">
        <v>1218</v>
      </c>
      <c r="C5837" s="16" t="s">
        <v>1219</v>
      </c>
      <c r="D5837" s="16" t="s">
        <v>21665</v>
      </c>
      <c r="E5837" s="18" t="s">
        <v>24273</v>
      </c>
      <c r="F5837" s="17">
        <v>45310</v>
      </c>
      <c r="G5837" s="14">
        <v>-8620</v>
      </c>
    </row>
    <row r="5838" spans="1:7" ht="25.5" x14ac:dyDescent="0.25">
      <c r="A5838" s="1"/>
      <c r="B5838" s="15" t="s">
        <v>17679</v>
      </c>
      <c r="C5838" s="16" t="s">
        <v>17678</v>
      </c>
      <c r="D5838" s="16" t="s">
        <v>21348</v>
      </c>
      <c r="E5838" s="18" t="s">
        <v>24274</v>
      </c>
      <c r="F5838" s="17">
        <v>45313</v>
      </c>
      <c r="G5838" s="14">
        <v>-63130000.07</v>
      </c>
    </row>
    <row r="5839" spans="1:7" ht="25.5" x14ac:dyDescent="0.25">
      <c r="A5839" s="1"/>
      <c r="B5839" s="15" t="s">
        <v>17831</v>
      </c>
      <c r="C5839" s="16" t="s">
        <v>17830</v>
      </c>
      <c r="D5839" s="16" t="s">
        <v>21432</v>
      </c>
      <c r="E5839" s="18" t="s">
        <v>24275</v>
      </c>
      <c r="F5839" s="17">
        <v>45313</v>
      </c>
      <c r="G5839" s="14">
        <v>-14663520.75</v>
      </c>
    </row>
    <row r="5840" spans="1:7" ht="25.5" x14ac:dyDescent="0.25">
      <c r="A5840" s="1"/>
      <c r="B5840" s="15" t="s">
        <v>17316</v>
      </c>
      <c r="C5840" s="16" t="s">
        <v>17315</v>
      </c>
      <c r="D5840" s="16" t="s">
        <v>7184</v>
      </c>
      <c r="E5840" s="18" t="s">
        <v>21278</v>
      </c>
      <c r="F5840" s="17">
        <v>45313</v>
      </c>
      <c r="G5840" s="14">
        <v>-13042231.57</v>
      </c>
    </row>
    <row r="5841" spans="1:7" ht="25.5" x14ac:dyDescent="0.25">
      <c r="A5841" s="1"/>
      <c r="B5841" s="15" t="s">
        <v>17831</v>
      </c>
      <c r="C5841" s="16" t="s">
        <v>17830</v>
      </c>
      <c r="D5841" s="16" t="s">
        <v>18598</v>
      </c>
      <c r="E5841" s="18" t="s">
        <v>24276</v>
      </c>
      <c r="F5841" s="17">
        <v>45313</v>
      </c>
      <c r="G5841" s="14">
        <v>-4303299</v>
      </c>
    </row>
    <row r="5842" spans="1:7" x14ac:dyDescent="0.25">
      <c r="A5842" s="1"/>
      <c r="B5842" s="15" t="s">
        <v>22339</v>
      </c>
      <c r="C5842" s="16" t="s">
        <v>21464</v>
      </c>
      <c r="D5842" s="16" t="s">
        <v>21466</v>
      </c>
      <c r="E5842" s="18" t="s">
        <v>21251</v>
      </c>
      <c r="F5842" s="17">
        <v>45313</v>
      </c>
      <c r="G5842" s="14">
        <v>-4151000</v>
      </c>
    </row>
    <row r="5843" spans="1:7" ht="25.5" x14ac:dyDescent="0.25">
      <c r="A5843" s="1"/>
      <c r="B5843" s="15" t="s">
        <v>625</v>
      </c>
      <c r="C5843" s="16" t="s">
        <v>626</v>
      </c>
      <c r="D5843" s="16" t="s">
        <v>21678</v>
      </c>
      <c r="E5843" s="18" t="s">
        <v>24277</v>
      </c>
      <c r="F5843" s="17">
        <v>45313</v>
      </c>
      <c r="G5843" s="14">
        <v>-2365432.7999999998</v>
      </c>
    </row>
    <row r="5844" spans="1:7" ht="25.5" x14ac:dyDescent="0.25">
      <c r="A5844" s="1"/>
      <c r="B5844" s="15" t="s">
        <v>9096</v>
      </c>
      <c r="C5844" s="16" t="s">
        <v>9097</v>
      </c>
      <c r="D5844" s="16" t="s">
        <v>21338</v>
      </c>
      <c r="E5844" s="18" t="s">
        <v>24278</v>
      </c>
      <c r="F5844" s="17">
        <v>45313</v>
      </c>
      <c r="G5844" s="14">
        <v>-1867239.26</v>
      </c>
    </row>
    <row r="5845" spans="1:7" x14ac:dyDescent="0.25">
      <c r="A5845" s="1"/>
      <c r="B5845" s="15" t="s">
        <v>17679</v>
      </c>
      <c r="C5845" s="16" t="s">
        <v>17678</v>
      </c>
      <c r="D5845" s="16" t="s">
        <v>21346</v>
      </c>
      <c r="E5845" s="18" t="s">
        <v>24279</v>
      </c>
      <c r="F5845" s="17">
        <v>45313</v>
      </c>
      <c r="G5845" s="14">
        <v>-1029899.99</v>
      </c>
    </row>
    <row r="5846" spans="1:7" x14ac:dyDescent="0.25">
      <c r="A5846" s="1"/>
      <c r="B5846" s="15" t="s">
        <v>6510</v>
      </c>
      <c r="C5846" s="16" t="s">
        <v>6511</v>
      </c>
      <c r="D5846" s="16" t="s">
        <v>21734</v>
      </c>
      <c r="E5846" s="18" t="s">
        <v>7465</v>
      </c>
      <c r="F5846" s="17">
        <v>45313</v>
      </c>
      <c r="G5846" s="14">
        <v>-747659</v>
      </c>
    </row>
    <row r="5847" spans="1:7" ht="25.5" x14ac:dyDescent="0.25">
      <c r="A5847" s="1"/>
      <c r="B5847" s="15" t="s">
        <v>17831</v>
      </c>
      <c r="C5847" s="16" t="s">
        <v>17830</v>
      </c>
      <c r="D5847" s="16" t="s">
        <v>17909</v>
      </c>
      <c r="E5847" s="18" t="s">
        <v>24275</v>
      </c>
      <c r="F5847" s="17">
        <v>45313</v>
      </c>
      <c r="G5847" s="14">
        <v>-730401.03</v>
      </c>
    </row>
    <row r="5848" spans="1:7" ht="25.5" x14ac:dyDescent="0.25">
      <c r="A5848" s="1"/>
      <c r="B5848" s="15" t="s">
        <v>299</v>
      </c>
      <c r="C5848" s="16" t="s">
        <v>300</v>
      </c>
      <c r="D5848" s="16" t="s">
        <v>21693</v>
      </c>
      <c r="E5848" s="18" t="s">
        <v>24259</v>
      </c>
      <c r="F5848" s="17">
        <v>45313</v>
      </c>
      <c r="G5848" s="14">
        <v>-708017</v>
      </c>
    </row>
    <row r="5849" spans="1:7" x14ac:dyDescent="0.25">
      <c r="A5849" s="1"/>
      <c r="B5849" s="15" t="s">
        <v>9290</v>
      </c>
      <c r="C5849" s="16" t="s">
        <v>9291</v>
      </c>
      <c r="D5849" s="16" t="s">
        <v>8759</v>
      </c>
      <c r="E5849" s="18" t="s">
        <v>21509</v>
      </c>
      <c r="F5849" s="17">
        <v>45313</v>
      </c>
      <c r="G5849" s="14">
        <v>-325848.78000000003</v>
      </c>
    </row>
    <row r="5850" spans="1:7" x14ac:dyDescent="0.25">
      <c r="A5850" s="1"/>
      <c r="B5850" s="15" t="s">
        <v>7693</v>
      </c>
      <c r="C5850" s="16" t="s">
        <v>7694</v>
      </c>
      <c r="D5850" s="16" t="s">
        <v>21752</v>
      </c>
      <c r="E5850" s="18" t="s">
        <v>24280</v>
      </c>
      <c r="F5850" s="17">
        <v>45313</v>
      </c>
      <c r="G5850" s="14">
        <v>-230700</v>
      </c>
    </row>
    <row r="5851" spans="1:7" x14ac:dyDescent="0.25">
      <c r="A5851" s="1"/>
      <c r="B5851" s="15" t="s">
        <v>7693</v>
      </c>
      <c r="C5851" s="16" t="s">
        <v>7694</v>
      </c>
      <c r="D5851" s="16" t="s">
        <v>21754</v>
      </c>
      <c r="E5851" s="18" t="s">
        <v>24280</v>
      </c>
      <c r="F5851" s="17">
        <v>45313</v>
      </c>
      <c r="G5851" s="14">
        <v>-160200</v>
      </c>
    </row>
    <row r="5852" spans="1:7" ht="25.5" x14ac:dyDescent="0.25">
      <c r="A5852" s="1"/>
      <c r="B5852" s="15" t="s">
        <v>9096</v>
      </c>
      <c r="C5852" s="16" t="s">
        <v>9097</v>
      </c>
      <c r="D5852" s="16" t="s">
        <v>21340</v>
      </c>
      <c r="E5852" s="18" t="s">
        <v>24281</v>
      </c>
      <c r="F5852" s="17">
        <v>45313</v>
      </c>
      <c r="G5852" s="14">
        <v>-127252.32</v>
      </c>
    </row>
    <row r="5853" spans="1:7" x14ac:dyDescent="0.25">
      <c r="A5853" s="1"/>
      <c r="B5853" s="15" t="s">
        <v>4468</v>
      </c>
      <c r="C5853" s="16" t="s">
        <v>4469</v>
      </c>
      <c r="D5853" s="16" t="s">
        <v>21738</v>
      </c>
      <c r="E5853" s="18" t="s">
        <v>24282</v>
      </c>
      <c r="F5853" s="17">
        <v>45313</v>
      </c>
      <c r="G5853" s="14">
        <v>-114750</v>
      </c>
    </row>
    <row r="5854" spans="1:7" ht="25.5" x14ac:dyDescent="0.25">
      <c r="A5854" s="1"/>
      <c r="B5854" s="15" t="s">
        <v>9257</v>
      </c>
      <c r="C5854" s="16" t="s">
        <v>9258</v>
      </c>
      <c r="D5854" s="16" t="s">
        <v>21757</v>
      </c>
      <c r="E5854" s="18" t="s">
        <v>24283</v>
      </c>
      <c r="F5854" s="17">
        <v>45313</v>
      </c>
      <c r="G5854" s="14">
        <v>-109500</v>
      </c>
    </row>
    <row r="5855" spans="1:7" ht="25.5" x14ac:dyDescent="0.25">
      <c r="A5855" s="1"/>
      <c r="B5855" s="15" t="s">
        <v>8378</v>
      </c>
      <c r="C5855" s="16" t="s">
        <v>8379</v>
      </c>
      <c r="D5855" s="16" t="s">
        <v>21057</v>
      </c>
      <c r="E5855" s="18" t="s">
        <v>24284</v>
      </c>
      <c r="F5855" s="17">
        <v>45313</v>
      </c>
      <c r="G5855" s="14">
        <v>-104850</v>
      </c>
    </row>
    <row r="5856" spans="1:7" ht="25.5" x14ac:dyDescent="0.25">
      <c r="A5856" s="1"/>
      <c r="B5856" s="15" t="s">
        <v>1218</v>
      </c>
      <c r="C5856" s="16" t="s">
        <v>1219</v>
      </c>
      <c r="D5856" s="16" t="s">
        <v>21668</v>
      </c>
      <c r="E5856" s="18" t="s">
        <v>24285</v>
      </c>
      <c r="F5856" s="17">
        <v>45313</v>
      </c>
      <c r="G5856" s="14">
        <v>-1963158.09</v>
      </c>
    </row>
    <row r="5857" spans="1:7" x14ac:dyDescent="0.25">
      <c r="A5857" s="1"/>
      <c r="B5857" s="15" t="s">
        <v>1218</v>
      </c>
      <c r="C5857" s="16" t="s">
        <v>1219</v>
      </c>
      <c r="D5857" s="16" t="s">
        <v>21672</v>
      </c>
      <c r="E5857" s="18" t="s">
        <v>20965</v>
      </c>
      <c r="F5857" s="17">
        <v>45313</v>
      </c>
      <c r="G5857" s="14">
        <v>-66090</v>
      </c>
    </row>
    <row r="5858" spans="1:7" x14ac:dyDescent="0.25">
      <c r="A5858" s="1"/>
      <c r="B5858" s="15" t="s">
        <v>1218</v>
      </c>
      <c r="C5858" s="16" t="s">
        <v>1219</v>
      </c>
      <c r="D5858" s="16" t="s">
        <v>21670</v>
      </c>
      <c r="E5858" s="18" t="s">
        <v>8622</v>
      </c>
      <c r="F5858" s="17">
        <v>45313</v>
      </c>
      <c r="G5858" s="14">
        <v>-14750</v>
      </c>
    </row>
    <row r="5859" spans="1:7" x14ac:dyDescent="0.25">
      <c r="A5859" s="1"/>
      <c r="B5859" s="15" t="s">
        <v>17299</v>
      </c>
      <c r="C5859" s="16" t="s">
        <v>17298</v>
      </c>
      <c r="D5859" s="16" t="s">
        <v>9271</v>
      </c>
      <c r="E5859" s="18" t="s">
        <v>21272</v>
      </c>
      <c r="F5859" s="17">
        <v>45314</v>
      </c>
      <c r="G5859" s="14">
        <v>-15530820.199999999</v>
      </c>
    </row>
    <row r="5860" spans="1:7" x14ac:dyDescent="0.25">
      <c r="A5860" s="1"/>
      <c r="B5860" s="15" t="s">
        <v>17679</v>
      </c>
      <c r="C5860" s="16" t="s">
        <v>17678</v>
      </c>
      <c r="D5860" s="16" t="s">
        <v>21358</v>
      </c>
      <c r="E5860" s="18" t="s">
        <v>24286</v>
      </c>
      <c r="F5860" s="17">
        <v>45314</v>
      </c>
      <c r="G5860" s="14">
        <v>-13828502.460000001</v>
      </c>
    </row>
    <row r="5861" spans="1:7" x14ac:dyDescent="0.25">
      <c r="A5861" s="1"/>
      <c r="B5861" s="15" t="s">
        <v>17299</v>
      </c>
      <c r="C5861" s="16" t="s">
        <v>17298</v>
      </c>
      <c r="D5861" s="16" t="s">
        <v>9272</v>
      </c>
      <c r="E5861" s="18" t="s">
        <v>21272</v>
      </c>
      <c r="F5861" s="17">
        <v>45314</v>
      </c>
      <c r="G5861" s="14">
        <v>-12232873.279999999</v>
      </c>
    </row>
    <row r="5862" spans="1:7" x14ac:dyDescent="0.25">
      <c r="A5862" s="1"/>
      <c r="B5862" s="15" t="s">
        <v>17679</v>
      </c>
      <c r="C5862" s="16" t="s">
        <v>17678</v>
      </c>
      <c r="D5862" s="16" t="s">
        <v>21350</v>
      </c>
      <c r="E5862" s="18" t="s">
        <v>24286</v>
      </c>
      <c r="F5862" s="17">
        <v>45314</v>
      </c>
      <c r="G5862" s="14">
        <v>-10584001.880000001</v>
      </c>
    </row>
    <row r="5863" spans="1:7" x14ac:dyDescent="0.25">
      <c r="A5863" s="1"/>
      <c r="B5863" s="15" t="s">
        <v>8828</v>
      </c>
      <c r="C5863" s="16" t="s">
        <v>8829</v>
      </c>
      <c r="D5863" s="16" t="s">
        <v>7859</v>
      </c>
      <c r="E5863" s="18" t="s">
        <v>17800</v>
      </c>
      <c r="F5863" s="17">
        <v>45314</v>
      </c>
      <c r="G5863" s="14">
        <v>-9946728.7200000007</v>
      </c>
    </row>
    <row r="5864" spans="1:7" x14ac:dyDescent="0.25">
      <c r="A5864" s="1"/>
      <c r="B5864" s="15" t="s">
        <v>17679</v>
      </c>
      <c r="C5864" s="16" t="s">
        <v>17678</v>
      </c>
      <c r="D5864" s="16" t="s">
        <v>21356</v>
      </c>
      <c r="E5864" s="18" t="s">
        <v>24286</v>
      </c>
      <c r="F5864" s="17">
        <v>45314</v>
      </c>
      <c r="G5864" s="14">
        <v>-6205501.0999999996</v>
      </c>
    </row>
    <row r="5865" spans="1:7" ht="25.5" x14ac:dyDescent="0.25">
      <c r="A5865" s="1"/>
      <c r="B5865" s="15" t="s">
        <v>17831</v>
      </c>
      <c r="C5865" s="16" t="s">
        <v>17830</v>
      </c>
      <c r="D5865" s="16" t="s">
        <v>17911</v>
      </c>
      <c r="E5865" s="18" t="s">
        <v>24287</v>
      </c>
      <c r="F5865" s="17">
        <v>45314</v>
      </c>
      <c r="G5865" s="14">
        <v>-5975179.5800000001</v>
      </c>
    </row>
    <row r="5866" spans="1:7" x14ac:dyDescent="0.25">
      <c r="A5866" s="1"/>
      <c r="B5866" s="15" t="s">
        <v>17679</v>
      </c>
      <c r="C5866" s="16" t="s">
        <v>17678</v>
      </c>
      <c r="D5866" s="16" t="s">
        <v>21354</v>
      </c>
      <c r="E5866" s="18" t="s">
        <v>24286</v>
      </c>
      <c r="F5866" s="17">
        <v>45314</v>
      </c>
      <c r="G5866" s="14">
        <v>-3748500.67</v>
      </c>
    </row>
    <row r="5867" spans="1:7" x14ac:dyDescent="0.25">
      <c r="A5867" s="1"/>
      <c r="B5867" s="15" t="s">
        <v>17679</v>
      </c>
      <c r="C5867" s="16" t="s">
        <v>17678</v>
      </c>
      <c r="D5867" s="16" t="s">
        <v>21352</v>
      </c>
      <c r="E5867" s="18" t="s">
        <v>24286</v>
      </c>
      <c r="F5867" s="17">
        <v>45314</v>
      </c>
      <c r="G5867" s="14">
        <v>-3528000.63</v>
      </c>
    </row>
    <row r="5868" spans="1:7" x14ac:dyDescent="0.25">
      <c r="A5868" s="1"/>
      <c r="B5868" s="15" t="s">
        <v>17299</v>
      </c>
      <c r="C5868" s="16" t="s">
        <v>17298</v>
      </c>
      <c r="D5868" s="16" t="s">
        <v>21274</v>
      </c>
      <c r="E5868" s="18" t="s">
        <v>21272</v>
      </c>
      <c r="F5868" s="17">
        <v>45314</v>
      </c>
      <c r="G5868" s="14">
        <v>-3155859.54</v>
      </c>
    </row>
    <row r="5869" spans="1:7" x14ac:dyDescent="0.25">
      <c r="A5869" s="1"/>
      <c r="B5869" s="15" t="s">
        <v>4472</v>
      </c>
      <c r="C5869" s="16" t="s">
        <v>4473</v>
      </c>
      <c r="D5869" s="16" t="s">
        <v>21257</v>
      </c>
      <c r="E5869" s="18" t="s">
        <v>16419</v>
      </c>
      <c r="F5869" s="17">
        <v>45314</v>
      </c>
      <c r="G5869" s="14">
        <v>-2464706.9700000002</v>
      </c>
    </row>
    <row r="5870" spans="1:7" ht="25.5" x14ac:dyDescent="0.25">
      <c r="A5870" s="1"/>
      <c r="B5870" s="15" t="s">
        <v>6510</v>
      </c>
      <c r="C5870" s="16" t="s">
        <v>6511</v>
      </c>
      <c r="D5870" s="16" t="s">
        <v>21736</v>
      </c>
      <c r="E5870" s="18" t="s">
        <v>24288</v>
      </c>
      <c r="F5870" s="17">
        <v>45314</v>
      </c>
      <c r="G5870" s="14">
        <v>-745330</v>
      </c>
    </row>
    <row r="5871" spans="1:7" x14ac:dyDescent="0.25">
      <c r="A5871" s="1"/>
      <c r="B5871" s="15" t="s">
        <v>6931</v>
      </c>
      <c r="C5871" s="16" t="s">
        <v>6932</v>
      </c>
      <c r="D5871" s="16" t="s">
        <v>21750</v>
      </c>
      <c r="E5871" s="18" t="s">
        <v>24289</v>
      </c>
      <c r="F5871" s="17">
        <v>45314</v>
      </c>
      <c r="G5871" s="14">
        <v>-423600</v>
      </c>
    </row>
    <row r="5872" spans="1:7" ht="25.5" x14ac:dyDescent="0.25">
      <c r="A5872" s="1"/>
      <c r="B5872" s="15" t="s">
        <v>9290</v>
      </c>
      <c r="C5872" s="16" t="s">
        <v>9291</v>
      </c>
      <c r="D5872" s="16" t="s">
        <v>21261</v>
      </c>
      <c r="E5872" s="18" t="s">
        <v>21512</v>
      </c>
      <c r="F5872" s="17">
        <v>45314</v>
      </c>
      <c r="G5872" s="14">
        <v>-253437.94</v>
      </c>
    </row>
    <row r="5873" spans="1:7" ht="25.5" x14ac:dyDescent="0.25">
      <c r="A5873" s="1"/>
      <c r="B5873" s="15" t="s">
        <v>5603</v>
      </c>
      <c r="C5873" s="16" t="s">
        <v>5604</v>
      </c>
      <c r="D5873" s="16" t="s">
        <v>21767</v>
      </c>
      <c r="E5873" s="18" t="s">
        <v>7495</v>
      </c>
      <c r="F5873" s="17">
        <v>45314</v>
      </c>
      <c r="G5873" s="14">
        <v>-235029</v>
      </c>
    </row>
    <row r="5874" spans="1:7" x14ac:dyDescent="0.25">
      <c r="A5874" s="1"/>
      <c r="B5874" s="15" t="s">
        <v>21918</v>
      </c>
      <c r="C5874" s="16"/>
      <c r="D5874" s="16" t="s">
        <v>21109</v>
      </c>
      <c r="E5874" s="18" t="s">
        <v>16575</v>
      </c>
      <c r="F5874" s="17">
        <v>45315</v>
      </c>
      <c r="G5874" s="14">
        <v>-31852157.420000002</v>
      </c>
    </row>
    <row r="5875" spans="1:7" ht="25.5" x14ac:dyDescent="0.25">
      <c r="A5875" s="1"/>
      <c r="B5875" s="15" t="s">
        <v>21940</v>
      </c>
      <c r="C5875" s="16"/>
      <c r="D5875" s="16" t="s">
        <v>21144</v>
      </c>
      <c r="E5875" s="18" t="s">
        <v>9076</v>
      </c>
      <c r="F5875" s="17">
        <v>45315</v>
      </c>
      <c r="G5875" s="14">
        <v>-9145724.8300000001</v>
      </c>
    </row>
    <row r="5876" spans="1:7" x14ac:dyDescent="0.25">
      <c r="A5876" s="1"/>
      <c r="B5876" s="15" t="s">
        <v>22047</v>
      </c>
      <c r="C5876" s="16"/>
      <c r="D5876" s="16" t="s">
        <v>21239</v>
      </c>
      <c r="E5876" s="18" t="s">
        <v>9260</v>
      </c>
      <c r="F5876" s="17">
        <v>45315</v>
      </c>
      <c r="G5876" s="14">
        <v>-7293501.4699999997</v>
      </c>
    </row>
    <row r="5877" spans="1:7" x14ac:dyDescent="0.25">
      <c r="A5877" s="1"/>
      <c r="B5877" s="15" t="s">
        <v>21876</v>
      </c>
      <c r="C5877" s="16"/>
      <c r="D5877" s="16" t="s">
        <v>21038</v>
      </c>
      <c r="E5877" s="18" t="s">
        <v>21039</v>
      </c>
      <c r="F5877" s="17">
        <v>45315</v>
      </c>
      <c r="G5877" s="14">
        <v>-2758966.33</v>
      </c>
    </row>
    <row r="5878" spans="1:7" ht="25.5" x14ac:dyDescent="0.25">
      <c r="A5878" s="1"/>
      <c r="B5878" s="15" t="s">
        <v>21884</v>
      </c>
      <c r="C5878" s="16"/>
      <c r="D5878" s="16" t="s">
        <v>21050</v>
      </c>
      <c r="E5878" s="18" t="s">
        <v>16937</v>
      </c>
      <c r="F5878" s="17">
        <v>45315</v>
      </c>
      <c r="G5878" s="14">
        <v>-2196435.09</v>
      </c>
    </row>
    <row r="5879" spans="1:7" x14ac:dyDescent="0.25">
      <c r="A5879" s="1"/>
      <c r="B5879" s="15" t="s">
        <v>22434</v>
      </c>
      <c r="C5879" s="16" t="s">
        <v>21479</v>
      </c>
      <c r="D5879" s="16" t="s">
        <v>21481</v>
      </c>
      <c r="E5879" s="18" t="s">
        <v>21053</v>
      </c>
      <c r="F5879" s="17">
        <v>45315</v>
      </c>
      <c r="G5879" s="14">
        <v>-9383227.0099999998</v>
      </c>
    </row>
    <row r="5880" spans="1:7" ht="25.5" x14ac:dyDescent="0.25">
      <c r="A5880" s="1"/>
      <c r="B5880" s="15" t="s">
        <v>22465</v>
      </c>
      <c r="C5880" s="16" t="s">
        <v>21487</v>
      </c>
      <c r="D5880" s="16" t="s">
        <v>22467</v>
      </c>
      <c r="E5880" s="18" t="s">
        <v>9076</v>
      </c>
      <c r="F5880" s="17">
        <v>45315</v>
      </c>
      <c r="G5880" s="14">
        <v>-9146054.2799999993</v>
      </c>
    </row>
    <row r="5881" spans="1:7" ht="25.5" x14ac:dyDescent="0.25">
      <c r="A5881" s="1"/>
      <c r="B5881" s="15" t="s">
        <v>22148</v>
      </c>
      <c r="C5881" s="16" t="s">
        <v>21290</v>
      </c>
      <c r="D5881" s="16" t="s">
        <v>21292</v>
      </c>
      <c r="E5881" s="18" t="s">
        <v>9076</v>
      </c>
      <c r="F5881" s="17">
        <v>45315</v>
      </c>
      <c r="G5881" s="14">
        <v>-8917340.2799999993</v>
      </c>
    </row>
    <row r="5882" spans="1:7" ht="25.5" x14ac:dyDescent="0.25">
      <c r="A5882" s="1"/>
      <c r="B5882" s="15" t="s">
        <v>22116</v>
      </c>
      <c r="C5882" s="16" t="s">
        <v>21264</v>
      </c>
      <c r="D5882" s="16" t="s">
        <v>22118</v>
      </c>
      <c r="E5882" s="18" t="s">
        <v>9076</v>
      </c>
      <c r="F5882" s="17">
        <v>45315</v>
      </c>
      <c r="G5882" s="14">
        <v>-8549117.0399999991</v>
      </c>
    </row>
    <row r="5883" spans="1:7" ht="25.5" x14ac:dyDescent="0.25">
      <c r="A5883" s="1"/>
      <c r="B5883" s="15" t="s">
        <v>22593</v>
      </c>
      <c r="C5883" s="16" t="s">
        <v>21517</v>
      </c>
      <c r="D5883" s="16" t="s">
        <v>22595</v>
      </c>
      <c r="E5883" s="18" t="s">
        <v>9076</v>
      </c>
      <c r="F5883" s="17">
        <v>45315</v>
      </c>
      <c r="G5883" s="14">
        <v>-8402943.2300000004</v>
      </c>
    </row>
    <row r="5884" spans="1:7" ht="25.5" x14ac:dyDescent="0.25">
      <c r="A5884" s="1"/>
      <c r="B5884" s="15" t="s">
        <v>22456</v>
      </c>
      <c r="C5884" s="16" t="s">
        <v>21484</v>
      </c>
      <c r="D5884" s="16" t="s">
        <v>21486</v>
      </c>
      <c r="E5884" s="18" t="s">
        <v>9076</v>
      </c>
      <c r="F5884" s="17">
        <v>45315</v>
      </c>
      <c r="G5884" s="14">
        <v>-8138695.4900000002</v>
      </c>
    </row>
    <row r="5885" spans="1:7" ht="25.5" x14ac:dyDescent="0.25">
      <c r="A5885" s="1"/>
      <c r="B5885" s="15" t="s">
        <v>22685</v>
      </c>
      <c r="C5885" s="16" t="s">
        <v>21554</v>
      </c>
      <c r="D5885" s="16" t="s">
        <v>22687</v>
      </c>
      <c r="E5885" s="18" t="s">
        <v>9076</v>
      </c>
      <c r="F5885" s="17">
        <v>45315</v>
      </c>
      <c r="G5885" s="14">
        <v>-7984628.2599999998</v>
      </c>
    </row>
    <row r="5886" spans="1:7" ht="25.5" x14ac:dyDescent="0.25">
      <c r="A5886" s="1"/>
      <c r="B5886" s="15" t="s">
        <v>22520</v>
      </c>
      <c r="C5886" s="16" t="s">
        <v>21496</v>
      </c>
      <c r="D5886" s="16" t="s">
        <v>21498</v>
      </c>
      <c r="E5886" s="18" t="s">
        <v>9076</v>
      </c>
      <c r="F5886" s="17">
        <v>45315</v>
      </c>
      <c r="G5886" s="14">
        <v>-7494880.0999999996</v>
      </c>
    </row>
    <row r="5887" spans="1:7" ht="25.5" x14ac:dyDescent="0.25">
      <c r="A5887" s="1"/>
      <c r="B5887" s="15" t="s">
        <v>22544</v>
      </c>
      <c r="C5887" s="16" t="s">
        <v>21507</v>
      </c>
      <c r="D5887" s="16" t="s">
        <v>22546</v>
      </c>
      <c r="E5887" s="18" t="s">
        <v>9076</v>
      </c>
      <c r="F5887" s="17">
        <v>45315</v>
      </c>
      <c r="G5887" s="14">
        <v>-7090142.8099999996</v>
      </c>
    </row>
    <row r="5888" spans="1:7" ht="25.5" x14ac:dyDescent="0.25">
      <c r="A5888" s="1"/>
      <c r="B5888" s="15" t="s">
        <v>1559</v>
      </c>
      <c r="C5888" s="16" t="s">
        <v>1560</v>
      </c>
      <c r="D5888" s="16" t="s">
        <v>22144</v>
      </c>
      <c r="E5888" s="18" t="s">
        <v>9133</v>
      </c>
      <c r="F5888" s="17">
        <v>45315</v>
      </c>
      <c r="G5888" s="14">
        <v>-637049.05000000005</v>
      </c>
    </row>
    <row r="5889" spans="1:7" ht="25.5" x14ac:dyDescent="0.25">
      <c r="A5889" s="1"/>
      <c r="B5889" s="15" t="s">
        <v>22722</v>
      </c>
      <c r="C5889" s="16" t="s">
        <v>21687</v>
      </c>
      <c r="D5889" s="16" t="s">
        <v>21691</v>
      </c>
      <c r="E5889" s="18" t="s">
        <v>24290</v>
      </c>
      <c r="F5889" s="17">
        <v>45315</v>
      </c>
      <c r="G5889" s="14">
        <v>-268006.95</v>
      </c>
    </row>
    <row r="5890" spans="1:7" ht="25.5" x14ac:dyDescent="0.25">
      <c r="A5890" s="1"/>
      <c r="B5890" s="15" t="s">
        <v>6568</v>
      </c>
      <c r="C5890" s="16" t="s">
        <v>6569</v>
      </c>
      <c r="D5890" s="16" t="s">
        <v>21387</v>
      </c>
      <c r="E5890" s="18" t="s">
        <v>24291</v>
      </c>
      <c r="F5890" s="17">
        <v>45315</v>
      </c>
      <c r="G5890" s="14">
        <v>-16640.5</v>
      </c>
    </row>
    <row r="5891" spans="1:7" ht="25.5" x14ac:dyDescent="0.25">
      <c r="A5891" s="1"/>
      <c r="B5891" s="15" t="s">
        <v>6568</v>
      </c>
      <c r="C5891" s="16" t="s">
        <v>6569</v>
      </c>
      <c r="D5891" s="16" t="s">
        <v>21383</v>
      </c>
      <c r="E5891" s="18" t="s">
        <v>24292</v>
      </c>
      <c r="F5891" s="17">
        <v>45315</v>
      </c>
      <c r="G5891" s="14">
        <v>-9150.5499999999993</v>
      </c>
    </row>
    <row r="5892" spans="1:7" ht="25.5" x14ac:dyDescent="0.25">
      <c r="A5892" s="1"/>
      <c r="B5892" s="15" t="s">
        <v>6568</v>
      </c>
      <c r="C5892" s="16" t="s">
        <v>6569</v>
      </c>
      <c r="D5892" s="16" t="s">
        <v>21401</v>
      </c>
      <c r="E5892" s="18" t="s">
        <v>24293</v>
      </c>
      <c r="F5892" s="17">
        <v>45315</v>
      </c>
      <c r="G5892" s="14">
        <v>-7371.5</v>
      </c>
    </row>
    <row r="5893" spans="1:7" x14ac:dyDescent="0.25">
      <c r="A5893" s="1"/>
      <c r="B5893" s="15" t="s">
        <v>6568</v>
      </c>
      <c r="C5893" s="16" t="s">
        <v>6569</v>
      </c>
      <c r="D5893" s="16" t="s">
        <v>21381</v>
      </c>
      <c r="E5893" s="18" t="s">
        <v>24294</v>
      </c>
      <c r="F5893" s="17">
        <v>45315</v>
      </c>
      <c r="G5893" s="14">
        <v>-6773.5</v>
      </c>
    </row>
    <row r="5894" spans="1:7" ht="25.5" x14ac:dyDescent="0.25">
      <c r="A5894" s="1"/>
      <c r="B5894" s="15" t="s">
        <v>6568</v>
      </c>
      <c r="C5894" s="16" t="s">
        <v>6569</v>
      </c>
      <c r="D5894" s="16" t="s">
        <v>21378</v>
      </c>
      <c r="E5894" s="18" t="s">
        <v>24295</v>
      </c>
      <c r="F5894" s="17">
        <v>45315</v>
      </c>
      <c r="G5894" s="14">
        <v>-4904.75</v>
      </c>
    </row>
    <row r="5895" spans="1:7" x14ac:dyDescent="0.25">
      <c r="A5895" s="1"/>
      <c r="B5895" s="15" t="s">
        <v>6568</v>
      </c>
      <c r="C5895" s="16" t="s">
        <v>6569</v>
      </c>
      <c r="D5895" s="16" t="s">
        <v>21389</v>
      </c>
      <c r="E5895" s="18" t="s">
        <v>24296</v>
      </c>
      <c r="F5895" s="17">
        <v>45315</v>
      </c>
      <c r="G5895" s="14">
        <v>-4710.3999999999996</v>
      </c>
    </row>
    <row r="5896" spans="1:7" ht="25.5" x14ac:dyDescent="0.25">
      <c r="A5896" s="1"/>
      <c r="B5896" s="15" t="s">
        <v>6568</v>
      </c>
      <c r="C5896" s="16" t="s">
        <v>6569</v>
      </c>
      <c r="D5896" s="16" t="s">
        <v>21393</v>
      </c>
      <c r="E5896" s="18" t="s">
        <v>24297</v>
      </c>
      <c r="F5896" s="17">
        <v>45315</v>
      </c>
      <c r="G5896" s="14">
        <v>-4516.05</v>
      </c>
    </row>
    <row r="5897" spans="1:7" x14ac:dyDescent="0.25">
      <c r="A5897" s="1"/>
      <c r="B5897" s="15" t="s">
        <v>6568</v>
      </c>
      <c r="C5897" s="16" t="s">
        <v>6569</v>
      </c>
      <c r="D5897" s="16" t="s">
        <v>21341</v>
      </c>
      <c r="E5897" s="18" t="s">
        <v>24298</v>
      </c>
      <c r="F5897" s="17">
        <v>45315</v>
      </c>
      <c r="G5897" s="14">
        <v>-4157.25</v>
      </c>
    </row>
    <row r="5898" spans="1:7" ht="25.5" x14ac:dyDescent="0.25">
      <c r="A5898" s="1"/>
      <c r="B5898" s="15" t="s">
        <v>6568</v>
      </c>
      <c r="C5898" s="16" t="s">
        <v>6569</v>
      </c>
      <c r="D5898" s="16" t="s">
        <v>21405</v>
      </c>
      <c r="E5898" s="18" t="s">
        <v>24299</v>
      </c>
      <c r="F5898" s="17">
        <v>45315</v>
      </c>
      <c r="G5898" s="14">
        <v>-3783.5</v>
      </c>
    </row>
    <row r="5899" spans="1:7" ht="25.5" x14ac:dyDescent="0.25">
      <c r="A5899" s="1"/>
      <c r="B5899" s="15" t="s">
        <v>6568</v>
      </c>
      <c r="C5899" s="16" t="s">
        <v>6569</v>
      </c>
      <c r="D5899" s="16" t="s">
        <v>21397</v>
      </c>
      <c r="E5899" s="18" t="s">
        <v>24300</v>
      </c>
      <c r="F5899" s="17">
        <v>45315</v>
      </c>
      <c r="G5899" s="14">
        <v>-3514.4</v>
      </c>
    </row>
    <row r="5900" spans="1:7" ht="25.5" x14ac:dyDescent="0.25">
      <c r="A5900" s="1"/>
      <c r="B5900" s="15" t="s">
        <v>6568</v>
      </c>
      <c r="C5900" s="16" t="s">
        <v>6569</v>
      </c>
      <c r="D5900" s="16" t="s">
        <v>21391</v>
      </c>
      <c r="E5900" s="18" t="s">
        <v>24301</v>
      </c>
      <c r="F5900" s="17">
        <v>45315</v>
      </c>
      <c r="G5900" s="14">
        <v>-1607.7</v>
      </c>
    </row>
    <row r="5901" spans="1:7" x14ac:dyDescent="0.25">
      <c r="A5901" s="1"/>
      <c r="B5901" s="15" t="s">
        <v>6568</v>
      </c>
      <c r="C5901" s="16" t="s">
        <v>6569</v>
      </c>
      <c r="D5901" s="16" t="s">
        <v>21399</v>
      </c>
      <c r="E5901" s="18" t="s">
        <v>24302</v>
      </c>
      <c r="F5901" s="17">
        <v>45315</v>
      </c>
      <c r="G5901" s="14">
        <v>-792.92</v>
      </c>
    </row>
    <row r="5902" spans="1:7" x14ac:dyDescent="0.25">
      <c r="A5902" s="1"/>
      <c r="B5902" s="15" t="s">
        <v>6568</v>
      </c>
      <c r="C5902" s="16" t="s">
        <v>6569</v>
      </c>
      <c r="D5902" s="16" t="s">
        <v>21395</v>
      </c>
      <c r="E5902" s="18" t="s">
        <v>24303</v>
      </c>
      <c r="F5902" s="17">
        <v>45315</v>
      </c>
      <c r="G5902" s="14">
        <v>-740.6</v>
      </c>
    </row>
    <row r="5903" spans="1:7" x14ac:dyDescent="0.25">
      <c r="A5903" s="1"/>
      <c r="B5903" s="15" t="s">
        <v>6568</v>
      </c>
      <c r="C5903" s="16" t="s">
        <v>6569</v>
      </c>
      <c r="D5903" s="16" t="s">
        <v>21403</v>
      </c>
      <c r="E5903" s="18" t="s">
        <v>24304</v>
      </c>
      <c r="F5903" s="17">
        <v>45315</v>
      </c>
      <c r="G5903" s="14">
        <v>-703.22</v>
      </c>
    </row>
    <row r="5904" spans="1:7" x14ac:dyDescent="0.25">
      <c r="A5904" s="1"/>
      <c r="B5904" s="15" t="s">
        <v>6568</v>
      </c>
      <c r="C5904" s="16" t="s">
        <v>6569</v>
      </c>
      <c r="D5904" s="16" t="s">
        <v>21385</v>
      </c>
      <c r="E5904" s="18" t="s">
        <v>24305</v>
      </c>
      <c r="F5904" s="17">
        <v>45315</v>
      </c>
      <c r="G5904" s="14">
        <v>-344.12</v>
      </c>
    </row>
    <row r="5905" spans="1:7" ht="25.5" x14ac:dyDescent="0.25">
      <c r="A5905" s="1"/>
      <c r="B5905" s="15" t="s">
        <v>1218</v>
      </c>
      <c r="C5905" s="16" t="s">
        <v>1219</v>
      </c>
      <c r="D5905" s="16" t="s">
        <v>24152</v>
      </c>
      <c r="E5905" s="18" t="s">
        <v>24306</v>
      </c>
      <c r="F5905" s="17">
        <v>45315</v>
      </c>
      <c r="G5905" s="14">
        <v>-350000</v>
      </c>
    </row>
    <row r="5906" spans="1:7" x14ac:dyDescent="0.25">
      <c r="A5906" s="1"/>
      <c r="B5906" s="15" t="s">
        <v>1218</v>
      </c>
      <c r="C5906" s="16" t="s">
        <v>1219</v>
      </c>
      <c r="D5906" s="16" t="s">
        <v>24148</v>
      </c>
      <c r="E5906" s="18" t="s">
        <v>24307</v>
      </c>
      <c r="F5906" s="17">
        <v>45315</v>
      </c>
      <c r="G5906" s="14">
        <v>-306504</v>
      </c>
    </row>
    <row r="5907" spans="1:7" x14ac:dyDescent="0.25">
      <c r="A5907" s="1"/>
      <c r="B5907" s="15" t="s">
        <v>1218</v>
      </c>
      <c r="C5907" s="16" t="s">
        <v>1219</v>
      </c>
      <c r="D5907" s="16" t="s">
        <v>24144</v>
      </c>
      <c r="E5907" s="18" t="s">
        <v>8622</v>
      </c>
      <c r="F5907" s="17">
        <v>45315</v>
      </c>
      <c r="G5907" s="14">
        <v>-227195</v>
      </c>
    </row>
    <row r="5908" spans="1:7" x14ac:dyDescent="0.25">
      <c r="A5908" s="1"/>
      <c r="B5908" s="15" t="s">
        <v>1218</v>
      </c>
      <c r="C5908" s="16" t="s">
        <v>1219</v>
      </c>
      <c r="D5908" s="16" t="s">
        <v>24146</v>
      </c>
      <c r="E5908" s="18" t="s">
        <v>9235</v>
      </c>
      <c r="F5908" s="17">
        <v>45315</v>
      </c>
      <c r="G5908" s="14">
        <v>-68600</v>
      </c>
    </row>
    <row r="5909" spans="1:7" x14ac:dyDescent="0.25">
      <c r="A5909" s="1"/>
      <c r="B5909" s="15" t="s">
        <v>1218</v>
      </c>
      <c r="C5909" s="16" t="s">
        <v>1219</v>
      </c>
      <c r="D5909" s="16" t="s">
        <v>24156</v>
      </c>
      <c r="E5909" s="18" t="s">
        <v>9235</v>
      </c>
      <c r="F5909" s="17">
        <v>45315</v>
      </c>
      <c r="G5909" s="14">
        <v>-59305</v>
      </c>
    </row>
    <row r="5910" spans="1:7" ht="25.5" x14ac:dyDescent="0.25">
      <c r="A5910" s="1"/>
      <c r="B5910" s="15" t="s">
        <v>1218</v>
      </c>
      <c r="C5910" s="16" t="s">
        <v>1219</v>
      </c>
      <c r="D5910" s="16" t="s">
        <v>24154</v>
      </c>
      <c r="E5910" s="18" t="s">
        <v>24308</v>
      </c>
      <c r="F5910" s="17">
        <v>45315</v>
      </c>
      <c r="G5910" s="14">
        <v>-36645</v>
      </c>
    </row>
    <row r="5911" spans="1:7" x14ac:dyDescent="0.25">
      <c r="A5911" s="1"/>
      <c r="B5911" s="15" t="s">
        <v>1218</v>
      </c>
      <c r="C5911" s="16" t="s">
        <v>1219</v>
      </c>
      <c r="D5911" s="16" t="s">
        <v>24150</v>
      </c>
      <c r="E5911" s="18" t="s">
        <v>9131</v>
      </c>
      <c r="F5911" s="17">
        <v>45315</v>
      </c>
      <c r="G5911" s="14">
        <v>-32135</v>
      </c>
    </row>
    <row r="5912" spans="1:7" x14ac:dyDescent="0.25">
      <c r="A5912" s="1"/>
      <c r="B5912" s="15" t="s">
        <v>9290</v>
      </c>
      <c r="C5912" s="16" t="s">
        <v>9291</v>
      </c>
      <c r="D5912" s="16" t="s">
        <v>8685</v>
      </c>
      <c r="E5912" s="18" t="s">
        <v>21509</v>
      </c>
      <c r="F5912" s="17">
        <v>45316</v>
      </c>
      <c r="G5912" s="14">
        <v>-543020.48</v>
      </c>
    </row>
    <row r="5913" spans="1:7" x14ac:dyDescent="0.25">
      <c r="A5913" s="1"/>
      <c r="B5913" s="15" t="s">
        <v>1218</v>
      </c>
      <c r="C5913" s="16" t="s">
        <v>1219</v>
      </c>
      <c r="D5913" s="16" t="s">
        <v>24158</v>
      </c>
      <c r="E5913" s="18" t="s">
        <v>9131</v>
      </c>
      <c r="F5913" s="17">
        <v>45316</v>
      </c>
      <c r="G5913" s="14">
        <v>-3529108.7</v>
      </c>
    </row>
    <row r="5914" spans="1:7" x14ac:dyDescent="0.25">
      <c r="A5914" s="1"/>
      <c r="B5914" s="15" t="s">
        <v>1218</v>
      </c>
      <c r="C5914" s="16" t="s">
        <v>1219</v>
      </c>
      <c r="D5914" s="16" t="s">
        <v>24160</v>
      </c>
      <c r="E5914" s="18" t="s">
        <v>9131</v>
      </c>
      <c r="F5914" s="17">
        <v>45316</v>
      </c>
      <c r="G5914" s="14">
        <v>-34900</v>
      </c>
    </row>
    <row r="5915" spans="1:7" ht="25.5" x14ac:dyDescent="0.25">
      <c r="A5915" s="1"/>
      <c r="B5915" s="15" t="s">
        <v>16913</v>
      </c>
      <c r="C5915" s="16"/>
      <c r="D5915" s="16" t="s">
        <v>22010</v>
      </c>
      <c r="E5915" s="18" t="s">
        <v>16484</v>
      </c>
      <c r="F5915" s="17">
        <v>45317</v>
      </c>
      <c r="G5915" s="14">
        <v>-13653337.25</v>
      </c>
    </row>
    <row r="5916" spans="1:7" x14ac:dyDescent="0.25">
      <c r="A5916" s="1"/>
      <c r="B5916" s="15" t="s">
        <v>8718</v>
      </c>
      <c r="C5916" s="16"/>
      <c r="D5916" s="16" t="s">
        <v>22033</v>
      </c>
      <c r="E5916" s="18" t="s">
        <v>16507</v>
      </c>
      <c r="F5916" s="17">
        <v>45317</v>
      </c>
      <c r="G5916" s="14">
        <v>-8003157.7599999998</v>
      </c>
    </row>
    <row r="5917" spans="1:7" x14ac:dyDescent="0.25">
      <c r="A5917" s="1"/>
      <c r="B5917" s="15" t="s">
        <v>22060</v>
      </c>
      <c r="C5917" s="16"/>
      <c r="D5917" s="16" t="s">
        <v>22062</v>
      </c>
      <c r="E5917" s="18" t="s">
        <v>19546</v>
      </c>
      <c r="F5917" s="17">
        <v>45317</v>
      </c>
      <c r="G5917" s="14">
        <v>-7283181.5999999996</v>
      </c>
    </row>
    <row r="5918" spans="1:7" x14ac:dyDescent="0.25">
      <c r="A5918" s="1"/>
      <c r="B5918" s="15" t="s">
        <v>22635</v>
      </c>
      <c r="C5918" s="16" t="s">
        <v>21524</v>
      </c>
      <c r="D5918" s="16" t="s">
        <v>8454</v>
      </c>
      <c r="E5918" s="18" t="s">
        <v>21520</v>
      </c>
      <c r="F5918" s="17">
        <v>45317</v>
      </c>
      <c r="G5918" s="14">
        <v>-22853107.199999999</v>
      </c>
    </row>
    <row r="5919" spans="1:7" x14ac:dyDescent="0.25">
      <c r="A5919" s="1"/>
      <c r="B5919" s="15" t="s">
        <v>9213</v>
      </c>
      <c r="C5919" s="16" t="s">
        <v>9214</v>
      </c>
      <c r="D5919" s="16" t="s">
        <v>7509</v>
      </c>
      <c r="E5919" s="18" t="s">
        <v>21541</v>
      </c>
      <c r="F5919" s="17">
        <v>45317</v>
      </c>
      <c r="G5919" s="14">
        <v>-1374756.26</v>
      </c>
    </row>
    <row r="5920" spans="1:7" ht="25.5" x14ac:dyDescent="0.25">
      <c r="A5920" s="1"/>
      <c r="B5920" s="15" t="s">
        <v>7657</v>
      </c>
      <c r="C5920" s="16" t="s">
        <v>7658</v>
      </c>
      <c r="D5920" s="16" t="s">
        <v>21417</v>
      </c>
      <c r="E5920" s="18" t="s">
        <v>22727</v>
      </c>
      <c r="F5920" s="17">
        <v>45317</v>
      </c>
      <c r="G5920" s="14">
        <v>-130754.77</v>
      </c>
    </row>
    <row r="5921" spans="1:7" ht="25.5" x14ac:dyDescent="0.25">
      <c r="A5921" s="1"/>
      <c r="B5921" s="15" t="s">
        <v>7657</v>
      </c>
      <c r="C5921" s="16" t="s">
        <v>7658</v>
      </c>
      <c r="D5921" s="16" t="s">
        <v>19043</v>
      </c>
      <c r="E5921" s="18" t="s">
        <v>22729</v>
      </c>
      <c r="F5921" s="17">
        <v>45317</v>
      </c>
      <c r="G5921" s="14">
        <v>-130754.77</v>
      </c>
    </row>
    <row r="5922" spans="1:7" x14ac:dyDescent="0.25">
      <c r="A5922" s="1"/>
      <c r="B5922" s="15" t="s">
        <v>7944</v>
      </c>
      <c r="C5922" s="16" t="s">
        <v>7945</v>
      </c>
      <c r="D5922" s="16" t="s">
        <v>21113</v>
      </c>
      <c r="E5922" s="18" t="s">
        <v>22208</v>
      </c>
      <c r="F5922" s="17">
        <v>45317</v>
      </c>
      <c r="G5922" s="14">
        <v>-107380</v>
      </c>
    </row>
    <row r="5923" spans="1:7" ht="25.5" x14ac:dyDescent="0.25">
      <c r="A5923" s="1"/>
      <c r="B5923" s="15" t="s">
        <v>1218</v>
      </c>
      <c r="C5923" s="16" t="s">
        <v>1219</v>
      </c>
      <c r="D5923" s="16" t="s">
        <v>24162</v>
      </c>
      <c r="E5923" s="18" t="s">
        <v>24309</v>
      </c>
      <c r="F5923" s="17">
        <v>45317</v>
      </c>
      <c r="G5923" s="14">
        <v>-18200</v>
      </c>
    </row>
    <row r="5924" spans="1:7" ht="25.5" x14ac:dyDescent="0.25">
      <c r="A5924" s="1"/>
      <c r="B5924" s="15" t="s">
        <v>21968</v>
      </c>
      <c r="C5924" s="16"/>
      <c r="D5924" s="16" t="s">
        <v>21970</v>
      </c>
      <c r="E5924" s="18" t="s">
        <v>9076</v>
      </c>
      <c r="F5924" s="17">
        <v>45321</v>
      </c>
      <c r="G5924" s="14">
        <v>-7793419.5300000003</v>
      </c>
    </row>
    <row r="5925" spans="1:7" ht="25.5" x14ac:dyDescent="0.25">
      <c r="A5925" s="1"/>
      <c r="B5925" s="15" t="s">
        <v>9176</v>
      </c>
      <c r="C5925" s="16"/>
      <c r="D5925" s="16" t="s">
        <v>21945</v>
      </c>
      <c r="E5925" s="18" t="s">
        <v>21946</v>
      </c>
      <c r="F5925" s="17">
        <v>45321</v>
      </c>
      <c r="G5925" s="14">
        <v>-6238523.1200000001</v>
      </c>
    </row>
    <row r="5926" spans="1:7" x14ac:dyDescent="0.25">
      <c r="A5926" s="1"/>
      <c r="B5926" s="15" t="s">
        <v>21949</v>
      </c>
      <c r="C5926" s="16"/>
      <c r="D5926" s="16" t="s">
        <v>21951</v>
      </c>
      <c r="E5926" s="18" t="s">
        <v>16950</v>
      </c>
      <c r="F5926" s="17">
        <v>45321</v>
      </c>
      <c r="G5926" s="14">
        <v>-3722596.45</v>
      </c>
    </row>
    <row r="5927" spans="1:7" ht="25.5" x14ac:dyDescent="0.25">
      <c r="A5927" s="1"/>
      <c r="B5927" s="15" t="s">
        <v>22712</v>
      </c>
      <c r="C5927" s="16" t="s">
        <v>21674</v>
      </c>
      <c r="D5927" s="16" t="s">
        <v>22714</v>
      </c>
      <c r="E5927" s="18" t="s">
        <v>24310</v>
      </c>
      <c r="F5927" s="17">
        <v>45321</v>
      </c>
      <c r="G5927" s="14">
        <v>-42119440</v>
      </c>
    </row>
    <row r="5928" spans="1:7" x14ac:dyDescent="0.25">
      <c r="A5928" s="1"/>
      <c r="B5928" s="15" t="s">
        <v>22544</v>
      </c>
      <c r="C5928" s="16" t="s">
        <v>21507</v>
      </c>
      <c r="D5928" s="16" t="s">
        <v>9091</v>
      </c>
      <c r="E5928" s="18" t="s">
        <v>21508</v>
      </c>
      <c r="F5928" s="17">
        <v>45321</v>
      </c>
      <c r="G5928" s="14">
        <v>-34892989.210000001</v>
      </c>
    </row>
    <row r="5929" spans="1:7" ht="25.5" x14ac:dyDescent="0.25">
      <c r="A5929" s="1"/>
      <c r="B5929" s="15" t="s">
        <v>9246</v>
      </c>
      <c r="C5929" s="16" t="s">
        <v>9247</v>
      </c>
      <c r="D5929" s="16" t="s">
        <v>22159</v>
      </c>
      <c r="E5929" s="18" t="s">
        <v>24311</v>
      </c>
      <c r="F5929" s="17">
        <v>45321</v>
      </c>
      <c r="G5929" s="14">
        <v>-4469216.29</v>
      </c>
    </row>
    <row r="5930" spans="1:7" x14ac:dyDescent="0.25">
      <c r="A5930" s="1"/>
      <c r="B5930" s="15" t="s">
        <v>18332</v>
      </c>
      <c r="C5930" s="16" t="s">
        <v>18331</v>
      </c>
      <c r="D5930" s="16" t="s">
        <v>22565</v>
      </c>
      <c r="E5930" s="18" t="s">
        <v>22566</v>
      </c>
      <c r="F5930" s="17">
        <v>45321</v>
      </c>
      <c r="G5930" s="14">
        <v>-4083040.99</v>
      </c>
    </row>
    <row r="5931" spans="1:7" x14ac:dyDescent="0.25">
      <c r="A5931" s="1"/>
      <c r="B5931" s="15" t="s">
        <v>22281</v>
      </c>
      <c r="C5931" s="16" t="s">
        <v>7352</v>
      </c>
      <c r="D5931" s="16" t="s">
        <v>22283</v>
      </c>
      <c r="E5931" s="18" t="s">
        <v>22284</v>
      </c>
      <c r="F5931" s="17">
        <v>45321</v>
      </c>
      <c r="G5931" s="14">
        <v>-2416770.09</v>
      </c>
    </row>
    <row r="5932" spans="1:7" x14ac:dyDescent="0.25">
      <c r="A5932" s="1"/>
      <c r="B5932" s="15" t="s">
        <v>22281</v>
      </c>
      <c r="C5932" s="16" t="s">
        <v>7352</v>
      </c>
      <c r="D5932" s="16" t="s">
        <v>21488</v>
      </c>
      <c r="E5932" s="18" t="s">
        <v>22287</v>
      </c>
      <c r="F5932" s="17">
        <v>45321</v>
      </c>
      <c r="G5932" s="14">
        <v>-2416770.08</v>
      </c>
    </row>
    <row r="5933" spans="1:7" x14ac:dyDescent="0.25">
      <c r="A5933" s="1"/>
      <c r="B5933" s="15" t="s">
        <v>22281</v>
      </c>
      <c r="C5933" s="16" t="s">
        <v>7352</v>
      </c>
      <c r="D5933" s="16" t="s">
        <v>22289</v>
      </c>
      <c r="E5933" s="18" t="s">
        <v>22290</v>
      </c>
      <c r="F5933" s="17">
        <v>45321</v>
      </c>
      <c r="G5933" s="14">
        <v>-2416770.08</v>
      </c>
    </row>
    <row r="5934" spans="1:7" ht="25.5" x14ac:dyDescent="0.25">
      <c r="A5934" s="1"/>
      <c r="B5934" s="15" t="s">
        <v>625</v>
      </c>
      <c r="C5934" s="16" t="s">
        <v>626</v>
      </c>
      <c r="D5934" s="16" t="s">
        <v>22717</v>
      </c>
      <c r="E5934" s="18" t="s">
        <v>7495</v>
      </c>
      <c r="F5934" s="17">
        <v>45321</v>
      </c>
      <c r="G5934" s="14">
        <v>-2001792</v>
      </c>
    </row>
    <row r="5935" spans="1:7" ht="25.5" x14ac:dyDescent="0.25">
      <c r="A5935" s="1"/>
      <c r="B5935" s="15" t="s">
        <v>9096</v>
      </c>
      <c r="C5935" s="16" t="s">
        <v>9097</v>
      </c>
      <c r="D5935" s="16" t="s">
        <v>22187</v>
      </c>
      <c r="E5935" s="18" t="s">
        <v>24312</v>
      </c>
      <c r="F5935" s="17">
        <v>45321</v>
      </c>
      <c r="G5935" s="14">
        <v>-1747333.65</v>
      </c>
    </row>
    <row r="5936" spans="1:7" ht="25.5" x14ac:dyDescent="0.25">
      <c r="A5936" s="1"/>
      <c r="B5936" s="15" t="s">
        <v>987</v>
      </c>
      <c r="C5936" s="16" t="s">
        <v>988</v>
      </c>
      <c r="D5936" s="16" t="s">
        <v>22731</v>
      </c>
      <c r="E5936" s="18" t="s">
        <v>24313</v>
      </c>
      <c r="F5936" s="17">
        <v>45321</v>
      </c>
      <c r="G5936" s="14">
        <v>-1626712</v>
      </c>
    </row>
    <row r="5937" spans="1:7" x14ac:dyDescent="0.25">
      <c r="A5937" s="1"/>
      <c r="B5937" s="15" t="s">
        <v>9096</v>
      </c>
      <c r="C5937" s="16" t="s">
        <v>9097</v>
      </c>
      <c r="D5937" s="16" t="s">
        <v>22195</v>
      </c>
      <c r="E5937" s="18" t="s">
        <v>24314</v>
      </c>
      <c r="F5937" s="17">
        <v>45321</v>
      </c>
      <c r="G5937" s="14">
        <v>-1376016.04</v>
      </c>
    </row>
    <row r="5938" spans="1:7" x14ac:dyDescent="0.25">
      <c r="A5938" s="1"/>
      <c r="B5938" s="15" t="s">
        <v>9096</v>
      </c>
      <c r="C5938" s="16" t="s">
        <v>9097</v>
      </c>
      <c r="D5938" s="16" t="s">
        <v>22197</v>
      </c>
      <c r="E5938" s="18" t="s">
        <v>24315</v>
      </c>
      <c r="F5938" s="17">
        <v>45321</v>
      </c>
      <c r="G5938" s="14">
        <v>-1303144.3600000001</v>
      </c>
    </row>
    <row r="5939" spans="1:7" ht="25.5" x14ac:dyDescent="0.25">
      <c r="A5939" s="1"/>
      <c r="B5939" s="15" t="s">
        <v>9096</v>
      </c>
      <c r="C5939" s="16" t="s">
        <v>9097</v>
      </c>
      <c r="D5939" s="16" t="s">
        <v>22199</v>
      </c>
      <c r="E5939" s="18" t="s">
        <v>24316</v>
      </c>
      <c r="F5939" s="17">
        <v>45321</v>
      </c>
      <c r="G5939" s="14">
        <v>-975800.15</v>
      </c>
    </row>
    <row r="5940" spans="1:7" ht="25.5" x14ac:dyDescent="0.25">
      <c r="A5940" s="1"/>
      <c r="B5940" s="15" t="s">
        <v>9096</v>
      </c>
      <c r="C5940" s="16" t="s">
        <v>9097</v>
      </c>
      <c r="D5940" s="16" t="s">
        <v>22191</v>
      </c>
      <c r="E5940" s="18" t="s">
        <v>24317</v>
      </c>
      <c r="F5940" s="17">
        <v>45321</v>
      </c>
      <c r="G5940" s="14">
        <v>-765080.08</v>
      </c>
    </row>
    <row r="5941" spans="1:7" x14ac:dyDescent="0.25">
      <c r="A5941" s="1"/>
      <c r="B5941" s="15" t="s">
        <v>6510</v>
      </c>
      <c r="C5941" s="16" t="s">
        <v>6511</v>
      </c>
      <c r="D5941" s="16" t="s">
        <v>22738</v>
      </c>
      <c r="E5941" s="18" t="s">
        <v>7465</v>
      </c>
      <c r="F5941" s="17">
        <v>45321</v>
      </c>
      <c r="G5941" s="14">
        <v>-738965</v>
      </c>
    </row>
    <row r="5942" spans="1:7" ht="25.5" x14ac:dyDescent="0.25">
      <c r="A5942" s="1"/>
      <c r="B5942" s="15" t="s">
        <v>22120</v>
      </c>
      <c r="C5942" s="16" t="s">
        <v>22119</v>
      </c>
      <c r="D5942" s="16" t="s">
        <v>22122</v>
      </c>
      <c r="E5942" s="18" t="s">
        <v>22123</v>
      </c>
      <c r="F5942" s="17">
        <v>45321</v>
      </c>
      <c r="G5942" s="14">
        <v>-616490.32999999996</v>
      </c>
    </row>
    <row r="5943" spans="1:7" ht="25.5" x14ac:dyDescent="0.25">
      <c r="A5943" s="1"/>
      <c r="B5943" s="15" t="s">
        <v>9096</v>
      </c>
      <c r="C5943" s="16" t="s">
        <v>9097</v>
      </c>
      <c r="D5943" s="16" t="s">
        <v>22189</v>
      </c>
      <c r="E5943" s="18" t="s">
        <v>24312</v>
      </c>
      <c r="F5943" s="17">
        <v>45321</v>
      </c>
      <c r="G5943" s="14">
        <v>-583931.63</v>
      </c>
    </row>
    <row r="5944" spans="1:7" ht="25.5" x14ac:dyDescent="0.25">
      <c r="A5944" s="1"/>
      <c r="B5944" s="15" t="s">
        <v>9096</v>
      </c>
      <c r="C5944" s="16" t="s">
        <v>9097</v>
      </c>
      <c r="D5944" s="16" t="s">
        <v>22201</v>
      </c>
      <c r="E5944" s="18" t="s">
        <v>24318</v>
      </c>
      <c r="F5944" s="17">
        <v>45321</v>
      </c>
      <c r="G5944" s="14">
        <v>-529194.18999999994</v>
      </c>
    </row>
    <row r="5945" spans="1:7" x14ac:dyDescent="0.25">
      <c r="A5945" s="1"/>
      <c r="B5945" s="15" t="s">
        <v>9096</v>
      </c>
      <c r="C5945" s="16" t="s">
        <v>9097</v>
      </c>
      <c r="D5945" s="16" t="s">
        <v>22193</v>
      </c>
      <c r="E5945" s="18" t="s">
        <v>24319</v>
      </c>
      <c r="F5945" s="17">
        <v>45321</v>
      </c>
      <c r="G5945" s="14">
        <v>-485252.18</v>
      </c>
    </row>
    <row r="5946" spans="1:7" x14ac:dyDescent="0.25">
      <c r="A5946" s="1"/>
      <c r="B5946" s="15" t="s">
        <v>1823</v>
      </c>
      <c r="C5946" s="16" t="s">
        <v>1824</v>
      </c>
      <c r="D5946" s="16" t="s">
        <v>22125</v>
      </c>
      <c r="E5946" s="18" t="s">
        <v>24320</v>
      </c>
      <c r="F5946" s="17">
        <v>45321</v>
      </c>
      <c r="G5946" s="14">
        <v>-379805.52</v>
      </c>
    </row>
    <row r="5947" spans="1:7" x14ac:dyDescent="0.25">
      <c r="A5947" s="1"/>
      <c r="B5947" s="15" t="s">
        <v>24113</v>
      </c>
      <c r="C5947" s="16" t="s">
        <v>21424</v>
      </c>
      <c r="D5947" s="16" t="s">
        <v>21449</v>
      </c>
      <c r="E5947" s="18" t="s">
        <v>24321</v>
      </c>
      <c r="F5947" s="17">
        <v>45321</v>
      </c>
      <c r="G5947" s="14">
        <v>-39536</v>
      </c>
    </row>
    <row r="5948" spans="1:7" x14ac:dyDescent="0.25">
      <c r="A5948" s="1"/>
      <c r="B5948" s="15" t="s">
        <v>24113</v>
      </c>
      <c r="C5948" s="16" t="s">
        <v>21424</v>
      </c>
      <c r="D5948" s="16" t="s">
        <v>21463</v>
      </c>
      <c r="E5948" s="18" t="s">
        <v>24321</v>
      </c>
      <c r="F5948" s="17">
        <v>45321</v>
      </c>
      <c r="G5948" s="14">
        <v>-26926</v>
      </c>
    </row>
    <row r="5949" spans="1:7" x14ac:dyDescent="0.25">
      <c r="A5949" s="1"/>
      <c r="B5949" s="15" t="s">
        <v>24113</v>
      </c>
      <c r="C5949" s="16" t="s">
        <v>21424</v>
      </c>
      <c r="D5949" s="16" t="s">
        <v>21448</v>
      </c>
      <c r="E5949" s="18" t="s">
        <v>24321</v>
      </c>
      <c r="F5949" s="17">
        <v>45321</v>
      </c>
      <c r="G5949" s="14">
        <v>-26926</v>
      </c>
    </row>
    <row r="5950" spans="1:7" x14ac:dyDescent="0.25">
      <c r="A5950" s="1"/>
      <c r="B5950" s="15" t="s">
        <v>24113</v>
      </c>
      <c r="C5950" s="16" t="s">
        <v>21424</v>
      </c>
      <c r="D5950" s="16" t="s">
        <v>21416</v>
      </c>
      <c r="E5950" s="18" t="s">
        <v>24321</v>
      </c>
      <c r="F5950" s="17">
        <v>45321</v>
      </c>
      <c r="G5950" s="14">
        <v>-26926</v>
      </c>
    </row>
    <row r="5951" spans="1:7" x14ac:dyDescent="0.25">
      <c r="A5951" s="1"/>
      <c r="B5951" s="15" t="s">
        <v>24113</v>
      </c>
      <c r="C5951" s="16" t="s">
        <v>21424</v>
      </c>
      <c r="D5951" s="16" t="s">
        <v>21415</v>
      </c>
      <c r="E5951" s="18" t="s">
        <v>24321</v>
      </c>
      <c r="F5951" s="17">
        <v>45321</v>
      </c>
      <c r="G5951" s="14">
        <v>-26926</v>
      </c>
    </row>
    <row r="5952" spans="1:7" x14ac:dyDescent="0.25">
      <c r="A5952" s="1"/>
      <c r="B5952" s="15" t="s">
        <v>24113</v>
      </c>
      <c r="C5952" s="16" t="s">
        <v>21424</v>
      </c>
      <c r="D5952" s="16" t="s">
        <v>21414</v>
      </c>
      <c r="E5952" s="18" t="s">
        <v>24321</v>
      </c>
      <c r="F5952" s="17">
        <v>45321</v>
      </c>
      <c r="G5952" s="14">
        <v>-26926</v>
      </c>
    </row>
    <row r="5953" spans="1:7" x14ac:dyDescent="0.25">
      <c r="A5953" s="1"/>
      <c r="B5953" s="15" t="s">
        <v>24113</v>
      </c>
      <c r="C5953" s="16" t="s">
        <v>21424</v>
      </c>
      <c r="D5953" s="16" t="s">
        <v>21052</v>
      </c>
      <c r="E5953" s="18" t="s">
        <v>24321</v>
      </c>
      <c r="F5953" s="17">
        <v>45321</v>
      </c>
      <c r="G5953" s="14">
        <v>-26926</v>
      </c>
    </row>
    <row r="5954" spans="1:7" x14ac:dyDescent="0.25">
      <c r="A5954" s="1"/>
      <c r="B5954" s="15" t="s">
        <v>24113</v>
      </c>
      <c r="C5954" s="16" t="s">
        <v>21424</v>
      </c>
      <c r="D5954" s="16" t="s">
        <v>18313</v>
      </c>
      <c r="E5954" s="18" t="s">
        <v>24321</v>
      </c>
      <c r="F5954" s="17">
        <v>45321</v>
      </c>
      <c r="G5954" s="14">
        <v>-26926</v>
      </c>
    </row>
    <row r="5955" spans="1:7" x14ac:dyDescent="0.25">
      <c r="A5955" s="1"/>
      <c r="B5955" s="15" t="s">
        <v>24113</v>
      </c>
      <c r="C5955" s="16" t="s">
        <v>21424</v>
      </c>
      <c r="D5955" s="16" t="s">
        <v>21342</v>
      </c>
      <c r="E5955" s="18" t="s">
        <v>24321</v>
      </c>
      <c r="F5955" s="17">
        <v>45321</v>
      </c>
      <c r="G5955" s="14">
        <v>-26926</v>
      </c>
    </row>
    <row r="5956" spans="1:7" x14ac:dyDescent="0.25">
      <c r="A5956" s="1"/>
      <c r="B5956" s="15" t="s">
        <v>24113</v>
      </c>
      <c r="C5956" s="16" t="s">
        <v>21424</v>
      </c>
      <c r="D5956" s="16" t="s">
        <v>21450</v>
      </c>
      <c r="E5956" s="18" t="s">
        <v>24321</v>
      </c>
      <c r="F5956" s="17">
        <v>45321</v>
      </c>
      <c r="G5956" s="14">
        <v>-26926</v>
      </c>
    </row>
    <row r="5957" spans="1:7" x14ac:dyDescent="0.25">
      <c r="A5957" s="1"/>
      <c r="B5957" s="15" t="s">
        <v>24113</v>
      </c>
      <c r="C5957" s="16" t="s">
        <v>21424</v>
      </c>
      <c r="D5957" s="16" t="s">
        <v>17961</v>
      </c>
      <c r="E5957" s="18" t="s">
        <v>24321</v>
      </c>
      <c r="F5957" s="17">
        <v>45321</v>
      </c>
      <c r="G5957" s="14">
        <v>-26926</v>
      </c>
    </row>
    <row r="5958" spans="1:7" x14ac:dyDescent="0.25">
      <c r="A5958" s="1"/>
      <c r="B5958" s="15" t="s">
        <v>24113</v>
      </c>
      <c r="C5958" s="16" t="s">
        <v>21424</v>
      </c>
      <c r="D5958" s="16" t="s">
        <v>9303</v>
      </c>
      <c r="E5958" s="18" t="s">
        <v>24321</v>
      </c>
      <c r="F5958" s="17">
        <v>45321</v>
      </c>
      <c r="G5958" s="14">
        <v>-26926</v>
      </c>
    </row>
    <row r="5959" spans="1:7" x14ac:dyDescent="0.25">
      <c r="A5959" s="1"/>
      <c r="B5959" s="15" t="s">
        <v>24113</v>
      </c>
      <c r="C5959" s="16" t="s">
        <v>21424</v>
      </c>
      <c r="D5959" s="16" t="s">
        <v>9253</v>
      </c>
      <c r="E5959" s="18" t="s">
        <v>24321</v>
      </c>
      <c r="F5959" s="17">
        <v>45321</v>
      </c>
      <c r="G5959" s="14">
        <v>-26926</v>
      </c>
    </row>
    <row r="5960" spans="1:7" x14ac:dyDescent="0.25">
      <c r="A5960" s="1"/>
      <c r="B5960" s="15" t="s">
        <v>24105</v>
      </c>
      <c r="C5960" s="16"/>
      <c r="D5960" s="16" t="s">
        <v>24107</v>
      </c>
      <c r="E5960" s="18" t="s">
        <v>20878</v>
      </c>
      <c r="F5960" s="17">
        <v>45322</v>
      </c>
      <c r="G5960" s="14">
        <v>-105172.5</v>
      </c>
    </row>
    <row r="5961" spans="1:7" x14ac:dyDescent="0.25">
      <c r="A5961" s="1"/>
      <c r="B5961" s="15" t="s">
        <v>17679</v>
      </c>
      <c r="C5961" s="16" t="s">
        <v>17678</v>
      </c>
      <c r="D5961" s="16" t="s">
        <v>22218</v>
      </c>
      <c r="E5961" s="18" t="s">
        <v>24322</v>
      </c>
      <c r="F5961" s="17">
        <v>45322</v>
      </c>
      <c r="G5961" s="14">
        <v>-20712500.030000001</v>
      </c>
    </row>
    <row r="5962" spans="1:7" x14ac:dyDescent="0.25">
      <c r="A5962" s="1"/>
      <c r="B5962" s="15" t="s">
        <v>22129</v>
      </c>
      <c r="C5962" s="16" t="s">
        <v>22128</v>
      </c>
      <c r="D5962" s="16" t="s">
        <v>22131</v>
      </c>
      <c r="E5962" s="18" t="s">
        <v>6069</v>
      </c>
      <c r="F5962" s="17">
        <v>45322</v>
      </c>
      <c r="G5962" s="14">
        <v>-10126799.789999999</v>
      </c>
    </row>
    <row r="5963" spans="1:7" x14ac:dyDescent="0.25">
      <c r="A5963" s="1"/>
      <c r="B5963" s="15" t="s">
        <v>9246</v>
      </c>
      <c r="C5963" s="16" t="s">
        <v>9247</v>
      </c>
      <c r="D5963" s="16" t="s">
        <v>22163</v>
      </c>
      <c r="E5963" s="18" t="s">
        <v>24323</v>
      </c>
      <c r="F5963" s="17">
        <v>45322</v>
      </c>
      <c r="G5963" s="14">
        <v>-8682476.1300000008</v>
      </c>
    </row>
    <row r="5964" spans="1:7" ht="25.5" x14ac:dyDescent="0.25">
      <c r="A5964" s="1"/>
      <c r="B5964" s="15" t="s">
        <v>9246</v>
      </c>
      <c r="C5964" s="16" t="s">
        <v>9247</v>
      </c>
      <c r="D5964" s="16" t="s">
        <v>22161</v>
      </c>
      <c r="E5964" s="18" t="s">
        <v>24324</v>
      </c>
      <c r="F5964" s="17">
        <v>45322</v>
      </c>
      <c r="G5964" s="14">
        <v>-6295517.7800000003</v>
      </c>
    </row>
    <row r="5965" spans="1:7" ht="25.5" x14ac:dyDescent="0.25">
      <c r="A5965" s="1"/>
      <c r="B5965" s="15" t="s">
        <v>9246</v>
      </c>
      <c r="C5965" s="16" t="s">
        <v>9247</v>
      </c>
      <c r="D5965" s="16" t="s">
        <v>22165</v>
      </c>
      <c r="E5965" s="18" t="s">
        <v>24325</v>
      </c>
      <c r="F5965" s="17">
        <v>45322</v>
      </c>
      <c r="G5965" s="14">
        <v>-4766650.5</v>
      </c>
    </row>
    <row r="5966" spans="1:7" x14ac:dyDescent="0.25">
      <c r="A5966" s="1"/>
      <c r="B5966" s="15" t="s">
        <v>18332</v>
      </c>
      <c r="C5966" s="16" t="s">
        <v>18331</v>
      </c>
      <c r="D5966" s="16" t="s">
        <v>22570</v>
      </c>
      <c r="E5966" s="18" t="s">
        <v>22571</v>
      </c>
      <c r="F5966" s="17">
        <v>45322</v>
      </c>
      <c r="G5966" s="14">
        <v>-3923368.66</v>
      </c>
    </row>
    <row r="5967" spans="1:7" x14ac:dyDescent="0.25">
      <c r="A5967" s="1"/>
      <c r="B5967" s="15" t="s">
        <v>17679</v>
      </c>
      <c r="C5967" s="16" t="s">
        <v>17678</v>
      </c>
      <c r="D5967" s="16" t="s">
        <v>22216</v>
      </c>
      <c r="E5967" s="18" t="s">
        <v>24326</v>
      </c>
      <c r="F5967" s="17">
        <v>45322</v>
      </c>
      <c r="G5967" s="14">
        <v>-2350200.0099999998</v>
      </c>
    </row>
    <row r="5968" spans="1:7" ht="25.5" x14ac:dyDescent="0.25">
      <c r="A5968" s="1"/>
      <c r="B5968" s="15" t="s">
        <v>17679</v>
      </c>
      <c r="C5968" s="16" t="s">
        <v>17678</v>
      </c>
      <c r="D5968" s="16" t="s">
        <v>22214</v>
      </c>
      <c r="E5968" s="18" t="s">
        <v>24327</v>
      </c>
      <c r="F5968" s="17">
        <v>45322</v>
      </c>
      <c r="G5968" s="14">
        <v>-739200.01</v>
      </c>
    </row>
    <row r="5969" spans="1:7" x14ac:dyDescent="0.25">
      <c r="A5969" s="1"/>
      <c r="B5969" s="15" t="s">
        <v>22508</v>
      </c>
      <c r="C5969" s="16" t="s">
        <v>22507</v>
      </c>
      <c r="D5969" s="16" t="s">
        <v>7773</v>
      </c>
      <c r="E5969" s="18" t="s">
        <v>22510</v>
      </c>
      <c r="F5969" s="17">
        <v>45322</v>
      </c>
      <c r="G5969" s="14">
        <f>-656080+7.69</f>
        <v>-656072.31000000006</v>
      </c>
    </row>
    <row r="5970" spans="1:7" ht="25.5" x14ac:dyDescent="0.25">
      <c r="A5970" s="1"/>
      <c r="B5970" s="15" t="s">
        <v>22722</v>
      </c>
      <c r="C5970" s="16" t="s">
        <v>21687</v>
      </c>
      <c r="D5970" s="16" t="s">
        <v>22724</v>
      </c>
      <c r="E5970" s="18" t="s">
        <v>24328</v>
      </c>
      <c r="F5970" s="17">
        <v>45322</v>
      </c>
      <c r="G5970" s="14">
        <v>-6657.28</v>
      </c>
    </row>
    <row r="5971" spans="1:7" x14ac:dyDescent="0.25">
      <c r="A5971" s="1"/>
      <c r="B5971" s="15" t="s">
        <v>24113</v>
      </c>
      <c r="C5971" s="16" t="s">
        <v>21424</v>
      </c>
      <c r="D5971" s="16" t="s">
        <v>21452</v>
      </c>
      <c r="E5971" s="18" t="s">
        <v>20942</v>
      </c>
      <c r="F5971" s="17">
        <v>45322</v>
      </c>
      <c r="G5971" s="14">
        <v>-728650</v>
      </c>
    </row>
    <row r="5972" spans="1:7" x14ac:dyDescent="0.25">
      <c r="A5972" s="1"/>
      <c r="B5972" s="15" t="s">
        <v>24113</v>
      </c>
      <c r="C5972" s="16" t="s">
        <v>21424</v>
      </c>
      <c r="D5972" s="16" t="s">
        <v>18642</v>
      </c>
      <c r="E5972" s="18" t="s">
        <v>20942</v>
      </c>
      <c r="F5972" s="17">
        <v>45322</v>
      </c>
      <c r="G5972" s="14">
        <v>-728650</v>
      </c>
    </row>
    <row r="5973" spans="1:7" x14ac:dyDescent="0.25">
      <c r="A5973" s="1"/>
      <c r="B5973" s="15" t="s">
        <v>24113</v>
      </c>
      <c r="C5973" s="16" t="s">
        <v>21424</v>
      </c>
      <c r="D5973" s="16" t="s">
        <v>24134</v>
      </c>
      <c r="E5973" s="18" t="s">
        <v>24329</v>
      </c>
      <c r="F5973" s="17">
        <v>45322</v>
      </c>
      <c r="G5973" s="14">
        <v>-728650</v>
      </c>
    </row>
    <row r="5974" spans="1:7" x14ac:dyDescent="0.25">
      <c r="A5974" s="1"/>
      <c r="B5974" s="15" t="s">
        <v>24113</v>
      </c>
      <c r="C5974" s="16" t="s">
        <v>21424</v>
      </c>
      <c r="D5974" s="16" t="s">
        <v>21454</v>
      </c>
      <c r="E5974" s="18" t="s">
        <v>20942</v>
      </c>
      <c r="F5974" s="17">
        <v>45322</v>
      </c>
      <c r="G5974" s="14">
        <v>-728650</v>
      </c>
    </row>
    <row r="5975" spans="1:7" x14ac:dyDescent="0.25">
      <c r="A5975" s="1"/>
      <c r="B5975" s="15" t="s">
        <v>24113</v>
      </c>
      <c r="C5975" s="16" t="s">
        <v>21424</v>
      </c>
      <c r="D5975" s="16" t="s">
        <v>9255</v>
      </c>
      <c r="E5975" s="18" t="s">
        <v>24330</v>
      </c>
      <c r="F5975" s="17">
        <v>45322</v>
      </c>
      <c r="G5975" s="14">
        <v>-728650</v>
      </c>
    </row>
    <row r="5976" spans="1:7" x14ac:dyDescent="0.25">
      <c r="A5976" s="1"/>
      <c r="B5976" s="15" t="s">
        <v>24113</v>
      </c>
      <c r="C5976" s="16" t="s">
        <v>21424</v>
      </c>
      <c r="D5976" s="16" t="s">
        <v>21453</v>
      </c>
      <c r="E5976" s="18" t="s">
        <v>24331</v>
      </c>
      <c r="F5976" s="17">
        <v>45322</v>
      </c>
      <c r="G5976" s="14">
        <v>-728650</v>
      </c>
    </row>
    <row r="5977" spans="1:7" x14ac:dyDescent="0.25">
      <c r="A5977" s="1"/>
      <c r="B5977" s="15" t="s">
        <v>1218</v>
      </c>
      <c r="C5977" s="16" t="s">
        <v>1219</v>
      </c>
      <c r="D5977" s="16" t="s">
        <v>24176</v>
      </c>
      <c r="E5977" s="18" t="s">
        <v>9055</v>
      </c>
      <c r="F5977" s="17">
        <v>45322</v>
      </c>
      <c r="G5977" s="14">
        <v>-420120</v>
      </c>
    </row>
    <row r="5978" spans="1:7" x14ac:dyDescent="0.25">
      <c r="A5978" s="1"/>
      <c r="B5978" s="15" t="s">
        <v>1218</v>
      </c>
      <c r="C5978" s="16" t="s">
        <v>1219</v>
      </c>
      <c r="D5978" s="16" t="s">
        <v>24164</v>
      </c>
      <c r="E5978" s="18" t="s">
        <v>24332</v>
      </c>
      <c r="F5978" s="17">
        <v>45322</v>
      </c>
      <c r="G5978" s="14">
        <v>-108196.05</v>
      </c>
    </row>
    <row r="5979" spans="1:7" x14ac:dyDescent="0.25">
      <c r="A5979" s="1"/>
      <c r="B5979" s="15" t="s">
        <v>1218</v>
      </c>
      <c r="C5979" s="16" t="s">
        <v>1219</v>
      </c>
      <c r="D5979" s="16" t="s">
        <v>24170</v>
      </c>
      <c r="E5979" s="18" t="s">
        <v>8622</v>
      </c>
      <c r="F5979" s="17">
        <v>45322</v>
      </c>
      <c r="G5979" s="14">
        <v>-70070</v>
      </c>
    </row>
    <row r="5980" spans="1:7" x14ac:dyDescent="0.25">
      <c r="A5980" s="1"/>
      <c r="B5980" s="15" t="s">
        <v>1218</v>
      </c>
      <c r="C5980" s="16" t="s">
        <v>1219</v>
      </c>
      <c r="D5980" s="16" t="s">
        <v>24174</v>
      </c>
      <c r="E5980" s="18" t="s">
        <v>9131</v>
      </c>
      <c r="F5980" s="17">
        <v>45322</v>
      </c>
      <c r="G5980" s="14">
        <v>-49300</v>
      </c>
    </row>
    <row r="5981" spans="1:7" x14ac:dyDescent="0.25">
      <c r="A5981" s="1"/>
      <c r="B5981" s="15" t="s">
        <v>24113</v>
      </c>
      <c r="C5981" s="16" t="s">
        <v>21424</v>
      </c>
      <c r="D5981" s="16" t="s">
        <v>24130</v>
      </c>
      <c r="E5981" s="18" t="s">
        <v>24329</v>
      </c>
      <c r="F5981" s="17">
        <v>45322</v>
      </c>
      <c r="G5981" s="14">
        <v>-48896</v>
      </c>
    </row>
    <row r="5982" spans="1:7" x14ac:dyDescent="0.25">
      <c r="A5982" s="1"/>
      <c r="B5982" s="15" t="s">
        <v>24113</v>
      </c>
      <c r="C5982" s="16" t="s">
        <v>21424</v>
      </c>
      <c r="D5982" s="16" t="s">
        <v>21451</v>
      </c>
      <c r="E5982" s="18" t="s">
        <v>24329</v>
      </c>
      <c r="F5982" s="17">
        <v>45322</v>
      </c>
      <c r="G5982" s="14">
        <v>-48896</v>
      </c>
    </row>
    <row r="5983" spans="1:7" ht="25.5" x14ac:dyDescent="0.25">
      <c r="A5983" s="1"/>
      <c r="B5983" s="15" t="s">
        <v>24113</v>
      </c>
      <c r="C5983" s="16" t="s">
        <v>21424</v>
      </c>
      <c r="D5983" s="16" t="s">
        <v>9256</v>
      </c>
      <c r="E5983" s="18" t="s">
        <v>24333</v>
      </c>
      <c r="F5983" s="17">
        <v>45322</v>
      </c>
      <c r="G5983" s="14">
        <v>-48896</v>
      </c>
    </row>
    <row r="5984" spans="1:7" ht="25.5" x14ac:dyDescent="0.25">
      <c r="A5984" s="1"/>
      <c r="B5984" s="15" t="s">
        <v>24113</v>
      </c>
      <c r="C5984" s="16" t="s">
        <v>21424</v>
      </c>
      <c r="D5984" s="16" t="s">
        <v>24142</v>
      </c>
      <c r="E5984" s="18" t="s">
        <v>24334</v>
      </c>
      <c r="F5984" s="17">
        <v>45322</v>
      </c>
      <c r="G5984" s="14">
        <v>-48896</v>
      </c>
    </row>
    <row r="5985" spans="1:7" x14ac:dyDescent="0.25">
      <c r="A5985" s="1"/>
      <c r="B5985" s="15" t="s">
        <v>24113</v>
      </c>
      <c r="C5985" s="16" t="s">
        <v>21424</v>
      </c>
      <c r="D5985" s="16" t="s">
        <v>21030</v>
      </c>
      <c r="E5985" s="18" t="s">
        <v>24329</v>
      </c>
      <c r="F5985" s="17">
        <v>45322</v>
      </c>
      <c r="G5985" s="14">
        <v>-46868</v>
      </c>
    </row>
    <row r="5986" spans="1:7" x14ac:dyDescent="0.25">
      <c r="A5986" s="1"/>
      <c r="B5986" s="15" t="s">
        <v>24113</v>
      </c>
      <c r="C5986" s="16" t="s">
        <v>21424</v>
      </c>
      <c r="D5986" s="16" t="s">
        <v>21455</v>
      </c>
      <c r="E5986" s="18" t="s">
        <v>24329</v>
      </c>
      <c r="F5986" s="17">
        <v>45322</v>
      </c>
      <c r="G5986" s="14">
        <v>-46868</v>
      </c>
    </row>
    <row r="5987" spans="1:7" ht="25.5" x14ac:dyDescent="0.25">
      <c r="A5987" s="1"/>
      <c r="B5987" s="15" t="s">
        <v>1218</v>
      </c>
      <c r="C5987" s="16" t="s">
        <v>1219</v>
      </c>
      <c r="D5987" s="16" t="s">
        <v>24168</v>
      </c>
      <c r="E5987" s="18" t="s">
        <v>24335</v>
      </c>
      <c r="F5987" s="17">
        <v>45322</v>
      </c>
      <c r="G5987" s="14">
        <v>-46557.5</v>
      </c>
    </row>
    <row r="5988" spans="1:7" x14ac:dyDescent="0.25">
      <c r="A5988" s="1"/>
      <c r="B5988" s="15" t="s">
        <v>1218</v>
      </c>
      <c r="C5988" s="16" t="s">
        <v>1219</v>
      </c>
      <c r="D5988" s="16" t="s">
        <v>24172</v>
      </c>
      <c r="E5988" s="18" t="s">
        <v>24336</v>
      </c>
      <c r="F5988" s="17">
        <v>45322</v>
      </c>
      <c r="G5988" s="14">
        <v>-31971.8</v>
      </c>
    </row>
    <row r="5989" spans="1:7" x14ac:dyDescent="0.25">
      <c r="A5989" s="1"/>
      <c r="B5989" s="15" t="s">
        <v>24113</v>
      </c>
      <c r="C5989" s="16" t="s">
        <v>21424</v>
      </c>
      <c r="D5989" s="16" t="s">
        <v>9254</v>
      </c>
      <c r="E5989" s="18" t="s">
        <v>24329</v>
      </c>
      <c r="F5989" s="17">
        <v>45322</v>
      </c>
      <c r="G5989" s="14">
        <v>-26926</v>
      </c>
    </row>
    <row r="5990" spans="1:7" ht="25.5" x14ac:dyDescent="0.25">
      <c r="A5990" s="1"/>
      <c r="B5990" s="15" t="s">
        <v>1218</v>
      </c>
      <c r="C5990" s="16" t="s">
        <v>1219</v>
      </c>
      <c r="D5990" s="16" t="s">
        <v>24166</v>
      </c>
      <c r="E5990" s="18" t="s">
        <v>24337</v>
      </c>
      <c r="F5990" s="17">
        <v>45322</v>
      </c>
      <c r="G5990" s="14">
        <v>-12260</v>
      </c>
    </row>
    <row r="5991" spans="1:7" ht="15.75" thickBot="1" x14ac:dyDescent="0.3">
      <c r="A5991" s="21"/>
      <c r="B5991" s="22" t="s">
        <v>9308</v>
      </c>
      <c r="C5991" s="23"/>
      <c r="D5991" s="24"/>
      <c r="E5991" s="24"/>
      <c r="F5991" s="25"/>
      <c r="G5991" s="26">
        <f>SUBTOTAL(109,Tabla64[MONTO EN $])</f>
        <v>-8297619326.9500132</v>
      </c>
    </row>
    <row r="5992" spans="1:7" ht="15.75" thickTop="1" x14ac:dyDescent="0.25">
      <c r="A5992" s="21"/>
      <c r="B5992" s="21"/>
      <c r="C5992" s="21"/>
      <c r="D5992" s="21"/>
      <c r="E5992" s="21"/>
      <c r="F5992" s="27"/>
      <c r="G5992" s="28"/>
    </row>
    <row r="5993" spans="1:7" x14ac:dyDescent="0.25">
      <c r="A5993" s="21"/>
      <c r="B5993" s="21"/>
      <c r="C5993" s="21"/>
      <c r="D5993" s="21"/>
      <c r="E5993" s="21"/>
      <c r="F5993" s="27"/>
      <c r="G5993" s="29"/>
    </row>
    <row r="5994" spans="1:7" x14ac:dyDescent="0.25">
      <c r="A5994" s="21"/>
      <c r="B5994" s="21"/>
      <c r="C5994" s="21"/>
      <c r="D5994" s="21"/>
      <c r="E5994" s="21"/>
      <c r="F5994" s="27"/>
      <c r="G5994" s="29"/>
    </row>
    <row r="5995" spans="1:7" x14ac:dyDescent="0.25">
      <c r="A5995" s="21"/>
      <c r="B5995" s="21"/>
      <c r="C5995" s="21"/>
      <c r="D5995" s="21"/>
      <c r="E5995" s="21"/>
      <c r="F5995" s="27"/>
      <c r="G5995" s="29"/>
    </row>
    <row r="5996" spans="1:7" x14ac:dyDescent="0.25">
      <c r="A5996" s="21"/>
      <c r="B5996" s="21"/>
      <c r="C5996" s="21"/>
      <c r="D5996" s="21"/>
      <c r="E5996" s="21"/>
      <c r="F5996" s="27"/>
      <c r="G5996" s="29"/>
    </row>
    <row r="5997" spans="1:7" x14ac:dyDescent="0.25">
      <c r="A5997" s="21"/>
      <c r="B5997" s="21"/>
      <c r="C5997" s="21"/>
      <c r="D5997" s="21"/>
      <c r="E5997" s="21"/>
      <c r="F5997" s="27"/>
      <c r="G5997" s="29"/>
    </row>
    <row r="5998" spans="1:7" x14ac:dyDescent="0.25">
      <c r="A5998" s="21"/>
      <c r="B5998" s="21"/>
      <c r="C5998" s="21"/>
      <c r="D5998" s="21"/>
      <c r="E5998" s="21"/>
      <c r="F5998" s="27"/>
      <c r="G5998" s="29"/>
    </row>
    <row r="5999" spans="1:7" x14ac:dyDescent="0.25">
      <c r="A5999" s="21"/>
      <c r="B5999" s="21"/>
      <c r="C5999" s="21"/>
      <c r="D5999" s="21"/>
      <c r="E5999" s="21"/>
      <c r="F5999" s="27"/>
      <c r="G5999" s="29"/>
    </row>
    <row r="6000" spans="1:7" x14ac:dyDescent="0.25">
      <c r="A6000" s="21"/>
      <c r="B6000" s="21"/>
      <c r="C6000" s="21"/>
      <c r="D6000" s="21"/>
      <c r="E6000" s="21"/>
      <c r="F6000" s="27"/>
      <c r="G6000" s="29"/>
    </row>
    <row r="6001" spans="1:7" x14ac:dyDescent="0.25">
      <c r="A6001" s="21"/>
      <c r="B6001" s="21"/>
      <c r="C6001" s="21"/>
      <c r="D6001" s="21"/>
      <c r="E6001" s="21"/>
      <c r="F6001" s="27"/>
      <c r="G6001" s="29"/>
    </row>
    <row r="6002" spans="1:7" x14ac:dyDescent="0.25">
      <c r="A6002" s="21"/>
      <c r="B6002" s="21"/>
      <c r="C6002" s="21"/>
      <c r="D6002" s="21"/>
      <c r="E6002" s="21"/>
      <c r="F6002" s="27"/>
      <c r="G6002" s="29"/>
    </row>
    <row r="6003" spans="1:7" x14ac:dyDescent="0.25">
      <c r="A6003" s="21"/>
      <c r="B6003" s="21"/>
      <c r="C6003" s="21"/>
      <c r="D6003" s="21"/>
      <c r="E6003" s="21"/>
      <c r="F6003" s="27"/>
      <c r="G6003" s="29"/>
    </row>
    <row r="6004" spans="1:7" x14ac:dyDescent="0.25">
      <c r="A6004" s="21"/>
      <c r="B6004" s="21"/>
      <c r="C6004" s="21"/>
      <c r="D6004" s="21"/>
      <c r="E6004" s="21"/>
      <c r="F6004" s="27"/>
      <c r="G6004" s="29"/>
    </row>
    <row r="6005" spans="1:7" x14ac:dyDescent="0.25">
      <c r="A6005" s="21"/>
      <c r="B6005" s="21"/>
      <c r="C6005" s="21"/>
      <c r="D6005" s="21"/>
      <c r="E6005" s="21"/>
      <c r="F6005" s="27"/>
      <c r="G6005" s="29"/>
    </row>
    <row r="6006" spans="1:7" x14ac:dyDescent="0.25">
      <c r="A6006" s="21"/>
      <c r="B6006" s="21"/>
      <c r="C6006" s="21"/>
      <c r="D6006" s="21"/>
      <c r="E6006" s="21"/>
      <c r="F6006" s="27"/>
      <c r="G6006" s="29"/>
    </row>
    <row r="6007" spans="1:7" x14ac:dyDescent="0.25">
      <c r="A6007" s="21"/>
      <c r="B6007" s="30"/>
      <c r="C6007" s="31"/>
      <c r="D6007" s="32"/>
      <c r="E6007" s="33"/>
      <c r="F6007" s="34"/>
      <c r="G6007" s="35"/>
    </row>
    <row r="6008" spans="1:7" x14ac:dyDescent="0.25">
      <c r="A6008" s="21"/>
      <c r="B6008" s="36" t="s">
        <v>9309</v>
      </c>
      <c r="C6008" s="31"/>
      <c r="D6008" s="32"/>
      <c r="E6008" s="33"/>
      <c r="F6008" s="61" t="s">
        <v>9310</v>
      </c>
      <c r="G6008" s="61"/>
    </row>
    <row r="6009" spans="1:7" x14ac:dyDescent="0.25">
      <c r="A6009" s="21"/>
      <c r="B6009" s="37" t="s">
        <v>9311</v>
      </c>
      <c r="C6009" s="38"/>
      <c r="D6009" s="32"/>
      <c r="E6009" s="33"/>
      <c r="F6009" s="62" t="s">
        <v>9312</v>
      </c>
      <c r="G6009" s="62"/>
    </row>
    <row r="6010" spans="1:7" x14ac:dyDescent="0.25">
      <c r="A6010" s="21"/>
      <c r="B6010" s="36" t="s">
        <v>9313</v>
      </c>
      <c r="C6010" s="31"/>
      <c r="D6010" s="32"/>
      <c r="E6010" s="33"/>
      <c r="F6010" s="54" t="s">
        <v>9314</v>
      </c>
      <c r="G6010" s="54"/>
    </row>
    <row r="6011" spans="1:7" x14ac:dyDescent="0.25">
      <c r="A6011" s="21"/>
      <c r="B6011" s="31"/>
      <c r="C6011" s="21"/>
      <c r="D6011" s="32"/>
      <c r="E6011" s="33"/>
      <c r="F6011" s="34"/>
      <c r="G6011" s="35"/>
    </row>
    <row r="6012" spans="1:7" x14ac:dyDescent="0.25">
      <c r="A6012" s="21"/>
      <c r="B6012" s="31"/>
      <c r="C6012" s="21"/>
      <c r="D6012" s="39"/>
      <c r="E6012" s="39"/>
      <c r="F6012" s="34"/>
      <c r="G6012" s="35"/>
    </row>
    <row r="6013" spans="1:7" x14ac:dyDescent="0.25">
      <c r="A6013" s="21"/>
      <c r="B6013" s="31"/>
      <c r="C6013" s="21"/>
      <c r="D6013" s="55" t="s">
        <v>9315</v>
      </c>
      <c r="E6013" s="55"/>
      <c r="F6013" s="34"/>
      <c r="G6013" s="35"/>
    </row>
    <row r="6014" spans="1:7" x14ac:dyDescent="0.25">
      <c r="A6014" s="21"/>
      <c r="B6014" s="31"/>
      <c r="C6014" s="21"/>
      <c r="D6014" s="56" t="s">
        <v>9316</v>
      </c>
      <c r="E6014" s="56"/>
      <c r="F6014" s="34"/>
      <c r="G6014" s="35"/>
    </row>
    <row r="6015" spans="1:7" x14ac:dyDescent="0.25">
      <c r="A6015" s="21"/>
      <c r="B6015" s="31"/>
      <c r="C6015" s="21"/>
      <c r="D6015" s="57" t="s">
        <v>9317</v>
      </c>
      <c r="E6015" s="57"/>
      <c r="F6015" s="34"/>
      <c r="G6015" s="35"/>
    </row>
    <row r="6016" spans="1:7" x14ac:dyDescent="0.25">
      <c r="A6016" s="21"/>
      <c r="B6016" s="31"/>
      <c r="C6016" s="32"/>
      <c r="D6016" s="32"/>
      <c r="E6016" s="33"/>
      <c r="F6016" s="34"/>
      <c r="G6016" s="35"/>
    </row>
    <row r="6017" spans="1:7" x14ac:dyDescent="0.25">
      <c r="A6017" s="21"/>
      <c r="B6017" s="21"/>
      <c r="C6017" s="21"/>
      <c r="D6017" s="21"/>
      <c r="E6017" s="21"/>
      <c r="F6017" s="40"/>
      <c r="G6017" s="28"/>
    </row>
    <row r="6018" spans="1:7" x14ac:dyDescent="0.25">
      <c r="A6018" s="21"/>
      <c r="B6018" s="21"/>
      <c r="C6018" s="21"/>
      <c r="D6018" s="21"/>
      <c r="E6018" s="21"/>
      <c r="F6018" s="40"/>
      <c r="G6018" s="28"/>
    </row>
    <row r="6019" spans="1:7" x14ac:dyDescent="0.25">
      <c r="A6019" s="21"/>
      <c r="B6019" s="21"/>
      <c r="C6019" s="21"/>
      <c r="D6019" s="21"/>
      <c r="E6019" s="21"/>
      <c r="F6019" s="27"/>
      <c r="G6019" s="29"/>
    </row>
    <row r="6020" spans="1:7" x14ac:dyDescent="0.25">
      <c r="A6020" s="21"/>
      <c r="B6020" s="21"/>
      <c r="C6020" s="21"/>
      <c r="D6020" s="21"/>
      <c r="E6020" s="21"/>
      <c r="F6020" s="27"/>
      <c r="G6020" s="29"/>
    </row>
    <row r="6021" spans="1:7" x14ac:dyDescent="0.25">
      <c r="A6021" s="21"/>
      <c r="B6021" s="21"/>
      <c r="C6021" s="21"/>
      <c r="D6021" s="21"/>
      <c r="E6021" s="21"/>
      <c r="F6021" s="27"/>
      <c r="G6021" s="29"/>
    </row>
    <row r="6022" spans="1:7" x14ac:dyDescent="0.25">
      <c r="B6022" s="21"/>
      <c r="C6022" s="21"/>
      <c r="D6022" s="21"/>
      <c r="E6022" s="21"/>
      <c r="F6022" s="27"/>
      <c r="G6022" s="29"/>
    </row>
  </sheetData>
  <mergeCells count="10">
    <mergeCell ref="F6010:G6010"/>
    <mergeCell ref="D6013:E6013"/>
    <mergeCell ref="D6014:E6014"/>
    <mergeCell ref="D6015:E6015"/>
    <mergeCell ref="B1:G1"/>
    <mergeCell ref="B2:G2"/>
    <mergeCell ref="B3:G3"/>
    <mergeCell ref="B4:G4"/>
    <mergeCell ref="F6008:G6008"/>
    <mergeCell ref="F6009:G6009"/>
  </mergeCells>
  <pageMargins left="0.70866141732283472" right="0.70866141732283472" top="0.93" bottom="0.74803149606299213" header="0.31496062992125984" footer="0.31496062992125984"/>
  <pageSetup scale="52" fitToHeight="0" orientation="portrait" r:id="rId1"/>
  <headerFooter>
    <oddHeader>&amp;C&amp;G</oddHeader>
    <oddFooter>&amp;C&amp;P de &amp;N</oddFooter>
  </headerFooter>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A44E9-C48E-43B8-844F-83E3CA987103}">
  <sheetPr codeName="Hoja3"/>
  <dimension ref="A1:L5809"/>
  <sheetViews>
    <sheetView topLeftCell="A295" workbookViewId="0">
      <selection activeCell="B2" sqref="B2:G2"/>
    </sheetView>
  </sheetViews>
  <sheetFormatPr baseColWidth="10" defaultRowHeight="15" x14ac:dyDescent="0.25"/>
  <cols>
    <col min="1" max="1" width="20.140625" customWidth="1"/>
    <col min="2" max="2" width="17" customWidth="1"/>
    <col min="3" max="3" width="17.42578125" customWidth="1"/>
    <col min="4" max="4" width="13" customWidth="1"/>
    <col min="5" max="5" width="31.28515625" customWidth="1"/>
    <col min="6" max="6" width="12" customWidth="1"/>
    <col min="7" max="8" width="16.140625" bestFit="1" customWidth="1"/>
  </cols>
  <sheetData>
    <row r="1" spans="1:8" x14ac:dyDescent="0.25">
      <c r="A1" s="43" t="s">
        <v>9318</v>
      </c>
      <c r="B1" t="s">
        <v>16394</v>
      </c>
      <c r="C1" s="43" t="s">
        <v>9320</v>
      </c>
      <c r="D1" t="s">
        <v>9321</v>
      </c>
      <c r="E1" t="s">
        <v>16395</v>
      </c>
      <c r="F1" t="s">
        <v>9323</v>
      </c>
      <c r="G1" t="s">
        <v>9324</v>
      </c>
      <c r="H1" t="s">
        <v>9325</v>
      </c>
    </row>
    <row r="2" spans="1:8" x14ac:dyDescent="0.25">
      <c r="A2" s="43" t="s">
        <v>9326</v>
      </c>
      <c r="B2" t="s">
        <v>9</v>
      </c>
      <c r="C2" s="43" t="s">
        <v>10</v>
      </c>
      <c r="D2">
        <v>6668</v>
      </c>
      <c r="E2" t="s">
        <v>11</v>
      </c>
      <c r="F2" s="41">
        <v>39412</v>
      </c>
      <c r="G2" s="44">
        <v>-1500000</v>
      </c>
      <c r="H2" t="s">
        <v>9327</v>
      </c>
    </row>
    <row r="3" spans="1:8" x14ac:dyDescent="0.25">
      <c r="A3" s="43" t="s">
        <v>9328</v>
      </c>
      <c r="B3" t="s">
        <v>12</v>
      </c>
      <c r="C3" s="43" t="s">
        <v>9329</v>
      </c>
      <c r="D3">
        <v>9420</v>
      </c>
      <c r="E3" t="s">
        <v>9330</v>
      </c>
      <c r="F3" s="41">
        <v>39653</v>
      </c>
      <c r="G3" s="44">
        <v>-88708.57</v>
      </c>
      <c r="H3" t="s">
        <v>9331</v>
      </c>
    </row>
    <row r="4" spans="1:8" x14ac:dyDescent="0.25">
      <c r="A4" s="43" t="s">
        <v>9326</v>
      </c>
      <c r="B4" t="s">
        <v>13</v>
      </c>
      <c r="C4" s="43" t="s">
        <v>14</v>
      </c>
      <c r="D4">
        <v>1018</v>
      </c>
      <c r="E4" t="s">
        <v>15</v>
      </c>
      <c r="F4" s="41">
        <v>39987</v>
      </c>
      <c r="G4" s="44">
        <v>-22040</v>
      </c>
      <c r="H4" t="s">
        <v>9332</v>
      </c>
    </row>
    <row r="5" spans="1:8" x14ac:dyDescent="0.25">
      <c r="A5" s="43" t="s">
        <v>9326</v>
      </c>
      <c r="B5" t="s">
        <v>16</v>
      </c>
      <c r="C5" s="43" t="s">
        <v>17</v>
      </c>
      <c r="D5">
        <v>306</v>
      </c>
      <c r="E5" t="s">
        <v>18</v>
      </c>
      <c r="F5" s="41">
        <v>40021</v>
      </c>
      <c r="G5" s="44">
        <v>-2608387</v>
      </c>
      <c r="H5" t="s">
        <v>9333</v>
      </c>
    </row>
    <row r="6" spans="1:8" x14ac:dyDescent="0.25">
      <c r="A6" s="43" t="s">
        <v>9326</v>
      </c>
      <c r="B6" t="s">
        <v>16</v>
      </c>
      <c r="C6" s="43" t="s">
        <v>17</v>
      </c>
      <c r="D6">
        <v>307</v>
      </c>
      <c r="E6" t="s">
        <v>19</v>
      </c>
      <c r="F6" s="41">
        <v>40021</v>
      </c>
      <c r="G6">
        <v>-930</v>
      </c>
      <c r="H6" t="s">
        <v>9334</v>
      </c>
    </row>
    <row r="7" spans="1:8" x14ac:dyDescent="0.25">
      <c r="A7" s="43" t="s">
        <v>9326</v>
      </c>
      <c r="B7" t="s">
        <v>20</v>
      </c>
      <c r="C7" s="43" t="s">
        <v>21</v>
      </c>
      <c r="D7">
        <v>456</v>
      </c>
      <c r="E7" t="s">
        <v>22</v>
      </c>
      <c r="F7" s="41">
        <v>40116</v>
      </c>
      <c r="G7" s="44">
        <v>-478500</v>
      </c>
      <c r="H7" t="s">
        <v>9335</v>
      </c>
    </row>
    <row r="8" spans="1:8" x14ac:dyDescent="0.25">
      <c r="A8" s="43" t="s">
        <v>9326</v>
      </c>
      <c r="B8" t="s">
        <v>23</v>
      </c>
      <c r="C8" s="43" t="s">
        <v>9336</v>
      </c>
      <c r="D8">
        <v>752</v>
      </c>
      <c r="E8" t="s">
        <v>24</v>
      </c>
      <c r="F8" s="41">
        <v>40155</v>
      </c>
      <c r="G8" s="44">
        <v>-60540.68</v>
      </c>
      <c r="H8" t="s">
        <v>9337</v>
      </c>
    </row>
    <row r="9" spans="1:8" x14ac:dyDescent="0.25">
      <c r="A9" s="43" t="s">
        <v>9326</v>
      </c>
      <c r="B9" t="s">
        <v>25</v>
      </c>
      <c r="C9" s="43" t="s">
        <v>26</v>
      </c>
      <c r="D9">
        <v>1900</v>
      </c>
      <c r="E9" t="s">
        <v>27</v>
      </c>
      <c r="F9" s="41">
        <v>40165</v>
      </c>
      <c r="G9" s="44">
        <v>-4686.3999999999996</v>
      </c>
      <c r="H9" t="s">
        <v>9338</v>
      </c>
    </row>
    <row r="10" spans="1:8" x14ac:dyDescent="0.25">
      <c r="A10" s="43" t="s">
        <v>9326</v>
      </c>
      <c r="B10" t="s">
        <v>16</v>
      </c>
      <c r="C10" s="43" t="s">
        <v>17</v>
      </c>
      <c r="D10">
        <v>8</v>
      </c>
      <c r="E10" t="s">
        <v>28</v>
      </c>
      <c r="F10" s="41">
        <v>40189</v>
      </c>
      <c r="G10" s="44">
        <v>-5560</v>
      </c>
      <c r="H10" t="s">
        <v>9339</v>
      </c>
    </row>
    <row r="11" spans="1:8" x14ac:dyDescent="0.25">
      <c r="A11" s="43" t="s">
        <v>9328</v>
      </c>
      <c r="B11" t="s">
        <v>29</v>
      </c>
      <c r="C11" s="43" t="s">
        <v>9340</v>
      </c>
      <c r="D11">
        <v>4</v>
      </c>
      <c r="E11" t="s">
        <v>30</v>
      </c>
      <c r="F11" s="41">
        <v>40193</v>
      </c>
      <c r="G11" s="44">
        <v>-4453181.0999999996</v>
      </c>
      <c r="H11" t="s">
        <v>9341</v>
      </c>
    </row>
    <row r="12" spans="1:8" x14ac:dyDescent="0.25">
      <c r="A12" s="43" t="s">
        <v>9326</v>
      </c>
      <c r="B12" t="s">
        <v>31</v>
      </c>
      <c r="C12" s="43" t="s">
        <v>9342</v>
      </c>
      <c r="D12">
        <v>4192</v>
      </c>
      <c r="E12" t="s">
        <v>24</v>
      </c>
      <c r="F12" s="41">
        <v>40207</v>
      </c>
      <c r="G12" s="44">
        <v>-336000</v>
      </c>
      <c r="H12" t="s">
        <v>9343</v>
      </c>
    </row>
    <row r="13" spans="1:8" x14ac:dyDescent="0.25">
      <c r="A13" s="43" t="s">
        <v>9326</v>
      </c>
      <c r="B13" t="s">
        <v>32</v>
      </c>
      <c r="C13" s="43" t="s">
        <v>33</v>
      </c>
      <c r="D13">
        <v>4202</v>
      </c>
      <c r="E13" t="s">
        <v>34</v>
      </c>
      <c r="F13" s="41">
        <v>40214</v>
      </c>
      <c r="G13" s="44">
        <v>-18270</v>
      </c>
      <c r="H13" t="s">
        <v>9344</v>
      </c>
    </row>
    <row r="14" spans="1:8" x14ac:dyDescent="0.25">
      <c r="A14" s="43" t="s">
        <v>9326</v>
      </c>
      <c r="B14" t="s">
        <v>35</v>
      </c>
      <c r="C14" s="43" t="s">
        <v>36</v>
      </c>
      <c r="D14">
        <v>153</v>
      </c>
      <c r="E14" t="s">
        <v>37</v>
      </c>
      <c r="F14" s="41">
        <v>40219</v>
      </c>
      <c r="G14" s="44">
        <v>-38500</v>
      </c>
      <c r="H14" t="s">
        <v>9345</v>
      </c>
    </row>
    <row r="15" spans="1:8" x14ac:dyDescent="0.25">
      <c r="A15" s="43" t="s">
        <v>9326</v>
      </c>
      <c r="B15" t="s">
        <v>38</v>
      </c>
      <c r="C15" s="43" t="s">
        <v>39</v>
      </c>
      <c r="D15">
        <v>152</v>
      </c>
      <c r="E15" t="s">
        <v>40</v>
      </c>
      <c r="F15" s="41">
        <v>40219</v>
      </c>
      <c r="G15" s="44">
        <v>-24500</v>
      </c>
      <c r="H15" t="s">
        <v>9346</v>
      </c>
    </row>
    <row r="16" spans="1:8" x14ac:dyDescent="0.25">
      <c r="A16" s="43" t="s">
        <v>9326</v>
      </c>
      <c r="B16" t="s">
        <v>41</v>
      </c>
      <c r="C16" s="43" t="s">
        <v>9347</v>
      </c>
      <c r="D16">
        <v>110</v>
      </c>
      <c r="E16" t="s">
        <v>42</v>
      </c>
      <c r="F16" s="41">
        <v>40221</v>
      </c>
      <c r="G16" s="44">
        <v>-8000</v>
      </c>
      <c r="H16" t="s">
        <v>9348</v>
      </c>
    </row>
    <row r="17" spans="1:8" x14ac:dyDescent="0.25">
      <c r="A17" s="43" t="s">
        <v>9326</v>
      </c>
      <c r="B17" t="s">
        <v>43</v>
      </c>
      <c r="C17" s="43" t="s">
        <v>9349</v>
      </c>
      <c r="D17">
        <v>110</v>
      </c>
      <c r="E17" t="s">
        <v>44</v>
      </c>
      <c r="F17" s="41">
        <v>40221</v>
      </c>
      <c r="G17" s="44">
        <v>-8000</v>
      </c>
      <c r="H17" t="s">
        <v>9350</v>
      </c>
    </row>
    <row r="18" spans="1:8" x14ac:dyDescent="0.25">
      <c r="A18" s="43" t="s">
        <v>9326</v>
      </c>
      <c r="B18" t="s">
        <v>45</v>
      </c>
      <c r="C18" s="43" t="s">
        <v>46</v>
      </c>
      <c r="D18">
        <v>14</v>
      </c>
      <c r="E18" t="s">
        <v>47</v>
      </c>
      <c r="F18" s="41">
        <v>40223</v>
      </c>
      <c r="G18" s="44">
        <v>-18645.89</v>
      </c>
      <c r="H18" t="s">
        <v>9351</v>
      </c>
    </row>
    <row r="19" spans="1:8" x14ac:dyDescent="0.25">
      <c r="A19" s="43" t="s">
        <v>9326</v>
      </c>
      <c r="B19" t="s">
        <v>48</v>
      </c>
      <c r="C19" s="43" t="s">
        <v>49</v>
      </c>
      <c r="D19">
        <v>302</v>
      </c>
      <c r="E19" t="s">
        <v>50</v>
      </c>
      <c r="F19" s="41">
        <v>40233</v>
      </c>
      <c r="G19" s="44">
        <v>-19547.759999999998</v>
      </c>
      <c r="H19" t="s">
        <v>9352</v>
      </c>
    </row>
    <row r="20" spans="1:8" x14ac:dyDescent="0.25">
      <c r="A20" s="43" t="s">
        <v>9326</v>
      </c>
      <c r="B20" t="s">
        <v>54</v>
      </c>
      <c r="C20" s="43" t="s">
        <v>55</v>
      </c>
      <c r="D20">
        <v>178</v>
      </c>
      <c r="E20" t="s">
        <v>53</v>
      </c>
      <c r="F20" s="41">
        <v>40234</v>
      </c>
      <c r="G20" s="44">
        <v>-5117.5</v>
      </c>
      <c r="H20" t="s">
        <v>9354</v>
      </c>
    </row>
    <row r="21" spans="1:8" x14ac:dyDescent="0.25">
      <c r="A21" s="43" t="s">
        <v>9326</v>
      </c>
      <c r="B21" t="s">
        <v>51</v>
      </c>
      <c r="C21" s="43" t="s">
        <v>52</v>
      </c>
      <c r="D21">
        <v>178</v>
      </c>
      <c r="E21" t="s">
        <v>53</v>
      </c>
      <c r="F21" s="41">
        <v>40234</v>
      </c>
      <c r="G21" s="44">
        <v>-5117.5</v>
      </c>
      <c r="H21" t="s">
        <v>9353</v>
      </c>
    </row>
    <row r="22" spans="1:8" x14ac:dyDescent="0.25">
      <c r="A22" s="43" t="s">
        <v>9326</v>
      </c>
      <c r="B22" t="s">
        <v>16</v>
      </c>
      <c r="C22" s="43" t="s">
        <v>17</v>
      </c>
      <c r="D22">
        <v>133</v>
      </c>
      <c r="E22" t="s">
        <v>56</v>
      </c>
      <c r="F22" s="41">
        <v>40240</v>
      </c>
      <c r="G22" s="44">
        <v>-360788</v>
      </c>
      <c r="H22" t="s">
        <v>9355</v>
      </c>
    </row>
    <row r="23" spans="1:8" x14ac:dyDescent="0.25">
      <c r="A23" s="43" t="s">
        <v>9326</v>
      </c>
      <c r="B23" t="s">
        <v>58</v>
      </c>
      <c r="C23" s="43" t="s">
        <v>59</v>
      </c>
      <c r="D23">
        <v>292</v>
      </c>
      <c r="E23" t="s">
        <v>60</v>
      </c>
      <c r="F23" s="41">
        <v>40256</v>
      </c>
      <c r="G23" s="44">
        <v>-20000</v>
      </c>
      <c r="H23" t="s">
        <v>9357</v>
      </c>
    </row>
    <row r="24" spans="1:8" x14ac:dyDescent="0.25">
      <c r="A24" s="43" t="s">
        <v>9326</v>
      </c>
      <c r="B24" t="s">
        <v>61</v>
      </c>
      <c r="C24" s="43" t="s">
        <v>9358</v>
      </c>
      <c r="D24">
        <v>220</v>
      </c>
      <c r="E24" t="s">
        <v>62</v>
      </c>
      <c r="F24" s="41">
        <v>40263</v>
      </c>
      <c r="G24" s="44">
        <v>-11223.37</v>
      </c>
      <c r="H24" t="s">
        <v>9359</v>
      </c>
    </row>
    <row r="25" spans="1:8" x14ac:dyDescent="0.25">
      <c r="A25" s="43" t="s">
        <v>9326</v>
      </c>
      <c r="B25" t="s">
        <v>63</v>
      </c>
      <c r="C25" s="43" t="s">
        <v>9360</v>
      </c>
      <c r="D25">
        <v>105</v>
      </c>
      <c r="E25" t="s">
        <v>64</v>
      </c>
      <c r="F25" s="41">
        <v>40267</v>
      </c>
      <c r="G25" s="44">
        <v>-10000</v>
      </c>
      <c r="H25" t="s">
        <v>9361</v>
      </c>
    </row>
    <row r="26" spans="1:8" x14ac:dyDescent="0.25">
      <c r="A26" s="43" t="s">
        <v>9326</v>
      </c>
      <c r="B26" t="s">
        <v>65</v>
      </c>
      <c r="C26" s="43" t="s">
        <v>66</v>
      </c>
      <c r="D26">
        <v>500</v>
      </c>
      <c r="E26" t="s">
        <v>67</v>
      </c>
      <c r="F26" s="41">
        <v>40273</v>
      </c>
      <c r="G26" s="44">
        <v>-22200</v>
      </c>
      <c r="H26" t="s">
        <v>9362</v>
      </c>
    </row>
    <row r="27" spans="1:8" x14ac:dyDescent="0.25">
      <c r="A27" s="43" t="s">
        <v>9326</v>
      </c>
      <c r="B27" t="s">
        <v>68</v>
      </c>
      <c r="C27" s="43" t="s">
        <v>69</v>
      </c>
      <c r="D27">
        <v>1301</v>
      </c>
      <c r="E27" t="s">
        <v>70</v>
      </c>
      <c r="F27" s="41">
        <v>40281</v>
      </c>
      <c r="G27">
        <v>-875</v>
      </c>
      <c r="H27" t="s">
        <v>9363</v>
      </c>
    </row>
    <row r="28" spans="1:8" x14ac:dyDescent="0.25">
      <c r="A28" s="43" t="s">
        <v>9326</v>
      </c>
      <c r="B28" t="s">
        <v>76</v>
      </c>
      <c r="C28" s="43" t="s">
        <v>77</v>
      </c>
      <c r="D28">
        <v>125</v>
      </c>
      <c r="E28" t="s">
        <v>78</v>
      </c>
      <c r="F28" s="41">
        <v>40284</v>
      </c>
      <c r="G28" s="44">
        <v>-8000</v>
      </c>
      <c r="H28" t="s">
        <v>9369</v>
      </c>
    </row>
    <row r="29" spans="1:8" x14ac:dyDescent="0.25">
      <c r="A29" s="43" t="s">
        <v>9326</v>
      </c>
      <c r="B29" t="s">
        <v>71</v>
      </c>
      <c r="C29" s="43" t="s">
        <v>9364</v>
      </c>
      <c r="D29">
        <v>126</v>
      </c>
      <c r="E29" t="s">
        <v>72</v>
      </c>
      <c r="F29" s="41">
        <v>40284</v>
      </c>
      <c r="G29" s="44">
        <v>-8000</v>
      </c>
      <c r="H29" t="s">
        <v>9365</v>
      </c>
    </row>
    <row r="30" spans="1:8" x14ac:dyDescent="0.25">
      <c r="A30" s="43" t="s">
        <v>9326</v>
      </c>
      <c r="B30" t="s">
        <v>73</v>
      </c>
      <c r="C30" s="43" t="s">
        <v>9366</v>
      </c>
      <c r="D30">
        <v>116</v>
      </c>
      <c r="E30" t="s">
        <v>74</v>
      </c>
      <c r="F30" s="41">
        <v>40284</v>
      </c>
      <c r="G30" s="44">
        <v>-8000</v>
      </c>
      <c r="H30" t="s">
        <v>9367</v>
      </c>
    </row>
    <row r="31" spans="1:8" x14ac:dyDescent="0.25">
      <c r="A31" s="43" t="s">
        <v>9326</v>
      </c>
      <c r="B31" t="s">
        <v>73</v>
      </c>
      <c r="C31" s="43" t="s">
        <v>9366</v>
      </c>
      <c r="D31">
        <v>111</v>
      </c>
      <c r="E31" t="s">
        <v>75</v>
      </c>
      <c r="F31" s="41">
        <v>40284</v>
      </c>
      <c r="G31" s="44">
        <v>-8000</v>
      </c>
      <c r="H31" t="s">
        <v>9368</v>
      </c>
    </row>
    <row r="32" spans="1:8" x14ac:dyDescent="0.25">
      <c r="A32" s="43" t="s">
        <v>9326</v>
      </c>
      <c r="B32" t="s">
        <v>79</v>
      </c>
      <c r="C32" s="43" t="s">
        <v>9370</v>
      </c>
      <c r="D32">
        <v>413</v>
      </c>
      <c r="E32" t="s">
        <v>80</v>
      </c>
      <c r="F32" s="41">
        <v>40285</v>
      </c>
      <c r="G32" s="44">
        <v>-34000</v>
      </c>
      <c r="H32" t="s">
        <v>9371</v>
      </c>
    </row>
    <row r="33" spans="1:8" x14ac:dyDescent="0.25">
      <c r="A33" s="43" t="s">
        <v>9326</v>
      </c>
      <c r="B33" t="s">
        <v>81</v>
      </c>
      <c r="C33" s="43" t="s">
        <v>82</v>
      </c>
      <c r="D33">
        <v>4309</v>
      </c>
      <c r="E33" t="s">
        <v>83</v>
      </c>
      <c r="F33" s="41">
        <v>40290</v>
      </c>
      <c r="G33" s="44">
        <v>-42456</v>
      </c>
      <c r="H33" t="s">
        <v>9372</v>
      </c>
    </row>
    <row r="34" spans="1:8" x14ac:dyDescent="0.25">
      <c r="A34" s="43" t="s">
        <v>9326</v>
      </c>
      <c r="B34" t="s">
        <v>84</v>
      </c>
      <c r="C34" s="43" t="s">
        <v>85</v>
      </c>
      <c r="D34">
        <v>4299</v>
      </c>
      <c r="E34" t="s">
        <v>86</v>
      </c>
      <c r="F34" s="41">
        <v>40291</v>
      </c>
      <c r="G34" s="44">
        <v>-6656.08</v>
      </c>
      <c r="H34" t="s">
        <v>9373</v>
      </c>
    </row>
    <row r="35" spans="1:8" x14ac:dyDescent="0.25">
      <c r="A35" s="43" t="s">
        <v>9326</v>
      </c>
      <c r="B35" t="s">
        <v>87</v>
      </c>
      <c r="C35" s="43" t="s">
        <v>88</v>
      </c>
      <c r="D35">
        <v>10</v>
      </c>
      <c r="E35" t="s">
        <v>89</v>
      </c>
      <c r="F35" s="41">
        <v>40294</v>
      </c>
      <c r="G35" s="44">
        <v>-87500</v>
      </c>
      <c r="H35" t="s">
        <v>9374</v>
      </c>
    </row>
    <row r="36" spans="1:8" x14ac:dyDescent="0.25">
      <c r="A36" s="43" t="s">
        <v>9326</v>
      </c>
      <c r="B36" t="s">
        <v>68</v>
      </c>
      <c r="C36" s="43" t="s">
        <v>69</v>
      </c>
      <c r="E36" t="s">
        <v>90</v>
      </c>
      <c r="F36" s="41">
        <v>40297</v>
      </c>
      <c r="G36" s="44">
        <v>-4167.6499999999996</v>
      </c>
      <c r="H36" t="s">
        <v>9375</v>
      </c>
    </row>
    <row r="37" spans="1:8" x14ac:dyDescent="0.25">
      <c r="A37" s="43" t="s">
        <v>9326</v>
      </c>
      <c r="B37" t="s">
        <v>91</v>
      </c>
      <c r="C37" s="43" t="s">
        <v>92</v>
      </c>
      <c r="D37">
        <v>196</v>
      </c>
      <c r="E37" t="s">
        <v>93</v>
      </c>
      <c r="F37" s="41">
        <v>40302</v>
      </c>
      <c r="G37" s="44">
        <v>-3480</v>
      </c>
      <c r="H37" t="s">
        <v>9376</v>
      </c>
    </row>
    <row r="38" spans="1:8" x14ac:dyDescent="0.25">
      <c r="A38" s="43" t="s">
        <v>9326</v>
      </c>
      <c r="B38" t="s">
        <v>79</v>
      </c>
      <c r="C38" s="43" t="s">
        <v>9370</v>
      </c>
      <c r="D38">
        <v>611</v>
      </c>
      <c r="E38" t="s">
        <v>40</v>
      </c>
      <c r="F38" s="41">
        <v>40303</v>
      </c>
      <c r="G38" s="44">
        <v>-34000</v>
      </c>
      <c r="H38" t="s">
        <v>9377</v>
      </c>
    </row>
    <row r="39" spans="1:8" x14ac:dyDescent="0.25">
      <c r="A39" s="43" t="s">
        <v>9326</v>
      </c>
      <c r="B39" t="s">
        <v>94</v>
      </c>
      <c r="C39" s="43" t="s">
        <v>9378</v>
      </c>
      <c r="D39">
        <v>213</v>
      </c>
      <c r="E39" t="s">
        <v>95</v>
      </c>
      <c r="F39" s="41">
        <v>40308</v>
      </c>
      <c r="G39" s="44">
        <v>-86133.6</v>
      </c>
      <c r="H39" t="s">
        <v>9379</v>
      </c>
    </row>
    <row r="40" spans="1:8" x14ac:dyDescent="0.25">
      <c r="A40" s="43" t="s">
        <v>9326</v>
      </c>
      <c r="B40" t="s">
        <v>96</v>
      </c>
      <c r="C40" s="43" t="s">
        <v>9380</v>
      </c>
      <c r="D40">
        <v>515</v>
      </c>
      <c r="E40" t="s">
        <v>97</v>
      </c>
      <c r="F40" s="41">
        <v>40322</v>
      </c>
      <c r="G40" s="44">
        <v>-5000</v>
      </c>
      <c r="H40" t="s">
        <v>9381</v>
      </c>
    </row>
    <row r="41" spans="1:8" x14ac:dyDescent="0.25">
      <c r="A41" s="43" t="s">
        <v>9326</v>
      </c>
      <c r="B41" t="s">
        <v>20614</v>
      </c>
      <c r="C41" s="43" t="s">
        <v>99</v>
      </c>
      <c r="D41">
        <v>4363</v>
      </c>
      <c r="E41" t="s">
        <v>100</v>
      </c>
      <c r="F41" s="41">
        <v>40324</v>
      </c>
      <c r="G41" s="44">
        <v>-17850</v>
      </c>
      <c r="H41" t="s">
        <v>9382</v>
      </c>
    </row>
    <row r="42" spans="1:8" x14ac:dyDescent="0.25">
      <c r="A42" s="43" t="s">
        <v>9326</v>
      </c>
      <c r="B42" t="s">
        <v>101</v>
      </c>
      <c r="C42" s="43" t="s">
        <v>9383</v>
      </c>
      <c r="D42">
        <v>545</v>
      </c>
      <c r="E42" t="s">
        <v>102</v>
      </c>
      <c r="F42" s="41">
        <v>40330</v>
      </c>
      <c r="G42" s="44">
        <v>-8000</v>
      </c>
      <c r="H42" t="s">
        <v>9384</v>
      </c>
    </row>
    <row r="43" spans="1:8" x14ac:dyDescent="0.25">
      <c r="A43" s="43" t="s">
        <v>9326</v>
      </c>
      <c r="B43" t="s">
        <v>103</v>
      </c>
      <c r="C43" s="43" t="s">
        <v>104</v>
      </c>
      <c r="D43">
        <v>1344</v>
      </c>
      <c r="E43" t="s">
        <v>105</v>
      </c>
      <c r="F43" s="41">
        <v>40352</v>
      </c>
      <c r="G43" s="44">
        <v>-64850</v>
      </c>
      <c r="H43" t="s">
        <v>9385</v>
      </c>
    </row>
    <row r="44" spans="1:8" x14ac:dyDescent="0.25">
      <c r="A44" s="43" t="s">
        <v>9328</v>
      </c>
      <c r="B44" t="s">
        <v>106</v>
      </c>
      <c r="C44" s="43" t="s">
        <v>107</v>
      </c>
      <c r="D44">
        <v>194</v>
      </c>
      <c r="E44" t="s">
        <v>108</v>
      </c>
      <c r="F44" s="41">
        <v>40357</v>
      </c>
      <c r="G44" s="44">
        <v>-183767.74</v>
      </c>
      <c r="H44" t="s">
        <v>9386</v>
      </c>
    </row>
    <row r="45" spans="1:8" x14ac:dyDescent="0.25">
      <c r="A45" s="43" t="s">
        <v>9326</v>
      </c>
      <c r="B45" t="s">
        <v>109</v>
      </c>
      <c r="C45" s="43" t="s">
        <v>110</v>
      </c>
      <c r="D45">
        <v>708</v>
      </c>
      <c r="E45" t="s">
        <v>111</v>
      </c>
      <c r="F45" s="41">
        <v>40361</v>
      </c>
      <c r="G45" s="44">
        <v>-18131.400000000001</v>
      </c>
      <c r="H45" t="s">
        <v>9387</v>
      </c>
    </row>
    <row r="46" spans="1:8" x14ac:dyDescent="0.25">
      <c r="A46" s="43" t="s">
        <v>9326</v>
      </c>
      <c r="B46" t="s">
        <v>112</v>
      </c>
      <c r="C46" s="43" t="s">
        <v>113</v>
      </c>
      <c r="D46">
        <v>1037</v>
      </c>
      <c r="E46" t="s">
        <v>40</v>
      </c>
      <c r="F46" s="41">
        <v>40364</v>
      </c>
      <c r="G46" s="44">
        <v>-18000</v>
      </c>
      <c r="H46" t="s">
        <v>9388</v>
      </c>
    </row>
    <row r="47" spans="1:8" x14ac:dyDescent="0.25">
      <c r="A47" s="43" t="s">
        <v>9326</v>
      </c>
      <c r="B47" t="s">
        <v>114</v>
      </c>
      <c r="C47" s="43" t="s">
        <v>115</v>
      </c>
      <c r="D47">
        <v>205</v>
      </c>
      <c r="E47" t="s">
        <v>116</v>
      </c>
      <c r="F47" s="41">
        <v>40371</v>
      </c>
      <c r="G47" s="44">
        <v>-2800</v>
      </c>
      <c r="H47" t="s">
        <v>9389</v>
      </c>
    </row>
    <row r="48" spans="1:8" x14ac:dyDescent="0.25">
      <c r="A48" s="43" t="s">
        <v>9326</v>
      </c>
      <c r="B48" t="s">
        <v>119</v>
      </c>
      <c r="C48" s="43" t="s">
        <v>9392</v>
      </c>
      <c r="D48">
        <v>787</v>
      </c>
      <c r="E48" t="s">
        <v>120</v>
      </c>
      <c r="F48" s="41">
        <v>40378</v>
      </c>
      <c r="G48" s="44">
        <v>-8000</v>
      </c>
      <c r="H48" t="s">
        <v>9393</v>
      </c>
    </row>
    <row r="49" spans="1:8" x14ac:dyDescent="0.25">
      <c r="A49" s="43" t="s">
        <v>9326</v>
      </c>
      <c r="B49" t="s">
        <v>117</v>
      </c>
      <c r="C49" s="43" t="s">
        <v>9390</v>
      </c>
      <c r="D49">
        <v>781</v>
      </c>
      <c r="E49" t="s">
        <v>118</v>
      </c>
      <c r="F49" s="41">
        <v>40378</v>
      </c>
      <c r="G49" s="44">
        <v>-5317.36</v>
      </c>
      <c r="H49" t="s">
        <v>9391</v>
      </c>
    </row>
    <row r="50" spans="1:8" x14ac:dyDescent="0.25">
      <c r="A50" s="43" t="s">
        <v>9326</v>
      </c>
      <c r="B50" t="s">
        <v>121</v>
      </c>
      <c r="C50" s="43" t="s">
        <v>9394</v>
      </c>
      <c r="D50">
        <v>787</v>
      </c>
      <c r="E50" t="s">
        <v>122</v>
      </c>
      <c r="F50" s="41">
        <v>40378</v>
      </c>
      <c r="G50" s="44">
        <v>-8000</v>
      </c>
      <c r="H50" t="s">
        <v>9395</v>
      </c>
    </row>
    <row r="51" spans="1:8" x14ac:dyDescent="0.25">
      <c r="A51" s="43" t="s">
        <v>9326</v>
      </c>
      <c r="B51" t="s">
        <v>123</v>
      </c>
      <c r="C51" s="43" t="s">
        <v>124</v>
      </c>
      <c r="D51">
        <v>1167</v>
      </c>
      <c r="E51" t="s">
        <v>125</v>
      </c>
      <c r="F51" s="41">
        <v>40387</v>
      </c>
      <c r="G51" s="44">
        <v>-43000</v>
      </c>
      <c r="H51" t="s">
        <v>9396</v>
      </c>
    </row>
    <row r="52" spans="1:8" x14ac:dyDescent="0.25">
      <c r="A52" s="43" t="s">
        <v>9326</v>
      </c>
      <c r="B52" t="s">
        <v>123</v>
      </c>
      <c r="C52" s="43" t="s">
        <v>124</v>
      </c>
      <c r="D52">
        <v>1305</v>
      </c>
      <c r="E52" t="s">
        <v>40</v>
      </c>
      <c r="F52" s="41">
        <v>40403</v>
      </c>
      <c r="G52" s="44">
        <v>-21500</v>
      </c>
      <c r="H52" t="s">
        <v>9397</v>
      </c>
    </row>
    <row r="53" spans="1:8" x14ac:dyDescent="0.25">
      <c r="A53" s="43" t="s">
        <v>9326</v>
      </c>
      <c r="B53" t="s">
        <v>126</v>
      </c>
      <c r="C53" s="43" t="s">
        <v>9398</v>
      </c>
      <c r="D53">
        <v>345</v>
      </c>
      <c r="E53" t="s">
        <v>9399</v>
      </c>
      <c r="F53" s="41">
        <v>40408</v>
      </c>
      <c r="G53" s="44">
        <v>-1100</v>
      </c>
      <c r="H53" t="s">
        <v>9400</v>
      </c>
    </row>
    <row r="54" spans="1:8" x14ac:dyDescent="0.25">
      <c r="A54" s="43" t="s">
        <v>9326</v>
      </c>
      <c r="B54" t="s">
        <v>127</v>
      </c>
      <c r="C54" s="43" t="s">
        <v>128</v>
      </c>
      <c r="D54">
        <v>4675</v>
      </c>
      <c r="E54" t="s">
        <v>129</v>
      </c>
      <c r="F54" s="41">
        <v>40420</v>
      </c>
      <c r="G54" s="44">
        <v>-44080</v>
      </c>
      <c r="H54" t="s">
        <v>9401</v>
      </c>
    </row>
    <row r="55" spans="1:8" x14ac:dyDescent="0.25">
      <c r="A55" s="43" t="s">
        <v>9326</v>
      </c>
      <c r="B55" t="s">
        <v>130</v>
      </c>
      <c r="C55" s="43" t="s">
        <v>9402</v>
      </c>
      <c r="D55">
        <v>168</v>
      </c>
      <c r="E55" t="s">
        <v>24</v>
      </c>
      <c r="F55" s="41">
        <v>40422</v>
      </c>
      <c r="G55">
        <v>-563</v>
      </c>
      <c r="H55" t="s">
        <v>9403</v>
      </c>
    </row>
    <row r="56" spans="1:8" x14ac:dyDescent="0.25">
      <c r="A56" s="43" t="s">
        <v>9326</v>
      </c>
      <c r="B56" t="s">
        <v>131</v>
      </c>
      <c r="C56" s="43" t="s">
        <v>9404</v>
      </c>
      <c r="D56">
        <v>1037</v>
      </c>
      <c r="E56" t="s">
        <v>132</v>
      </c>
      <c r="F56" s="41">
        <v>40424</v>
      </c>
      <c r="G56" s="44">
        <v>-3048.01</v>
      </c>
      <c r="H56" t="s">
        <v>9405</v>
      </c>
    </row>
    <row r="57" spans="1:8" x14ac:dyDescent="0.25">
      <c r="A57" s="43" t="s">
        <v>9326</v>
      </c>
      <c r="B57" t="s">
        <v>133</v>
      </c>
      <c r="C57" s="43" t="s">
        <v>134</v>
      </c>
      <c r="D57">
        <v>1008</v>
      </c>
      <c r="E57" t="s">
        <v>135</v>
      </c>
      <c r="F57" s="41">
        <v>40427</v>
      </c>
      <c r="G57" s="44">
        <v>-270860</v>
      </c>
      <c r="H57" t="s">
        <v>9406</v>
      </c>
    </row>
    <row r="58" spans="1:8" x14ac:dyDescent="0.25">
      <c r="A58" s="43" t="s">
        <v>9326</v>
      </c>
      <c r="B58" t="s">
        <v>136</v>
      </c>
      <c r="C58" s="43" t="s">
        <v>9407</v>
      </c>
      <c r="D58">
        <v>1044</v>
      </c>
      <c r="E58" t="s">
        <v>137</v>
      </c>
      <c r="F58" s="41">
        <v>40427</v>
      </c>
      <c r="G58" s="44">
        <v>-31600</v>
      </c>
      <c r="H58" t="s">
        <v>9408</v>
      </c>
    </row>
    <row r="59" spans="1:8" x14ac:dyDescent="0.25">
      <c r="A59" s="43" t="s">
        <v>9326</v>
      </c>
      <c r="B59" t="s">
        <v>138</v>
      </c>
      <c r="C59" s="43" t="s">
        <v>139</v>
      </c>
      <c r="D59">
        <v>1473</v>
      </c>
      <c r="E59" t="s">
        <v>80</v>
      </c>
      <c r="F59" s="41">
        <v>40428</v>
      </c>
      <c r="G59" s="44">
        <v>-40000</v>
      </c>
      <c r="H59" t="s">
        <v>9409</v>
      </c>
    </row>
    <row r="60" spans="1:8" x14ac:dyDescent="0.25">
      <c r="A60" s="43" t="s">
        <v>9328</v>
      </c>
      <c r="B60" t="s">
        <v>140</v>
      </c>
      <c r="C60" s="43" t="s">
        <v>141</v>
      </c>
      <c r="D60">
        <v>4827</v>
      </c>
      <c r="E60" t="s">
        <v>142</v>
      </c>
      <c r="F60" s="41">
        <v>40435</v>
      </c>
      <c r="G60" s="44">
        <v>-130785.01</v>
      </c>
      <c r="H60" t="s">
        <v>9410</v>
      </c>
    </row>
    <row r="61" spans="1:8" x14ac:dyDescent="0.25">
      <c r="A61" s="43" t="s">
        <v>9326</v>
      </c>
      <c r="B61" t="s">
        <v>143</v>
      </c>
      <c r="C61" s="43" t="s">
        <v>144</v>
      </c>
      <c r="D61">
        <v>1177</v>
      </c>
      <c r="E61" t="s">
        <v>145</v>
      </c>
      <c r="F61" s="41">
        <v>40443</v>
      </c>
      <c r="G61" s="44">
        <v>-180247.98</v>
      </c>
      <c r="H61" t="s">
        <v>9411</v>
      </c>
    </row>
    <row r="62" spans="1:8" x14ac:dyDescent="0.25">
      <c r="A62" s="43" t="s">
        <v>9326</v>
      </c>
      <c r="B62" t="s">
        <v>65</v>
      </c>
      <c r="C62" s="43" t="s">
        <v>66</v>
      </c>
      <c r="D62">
        <v>1097</v>
      </c>
      <c r="E62" t="s">
        <v>146</v>
      </c>
      <c r="F62" s="41">
        <v>40449</v>
      </c>
      <c r="G62" s="44">
        <v>-44168.83</v>
      </c>
      <c r="H62" t="s">
        <v>9412</v>
      </c>
    </row>
    <row r="63" spans="1:8" x14ac:dyDescent="0.25">
      <c r="A63" s="43" t="s">
        <v>9326</v>
      </c>
      <c r="B63" t="s">
        <v>143</v>
      </c>
      <c r="C63" s="43" t="s">
        <v>144</v>
      </c>
      <c r="D63">
        <v>1264</v>
      </c>
      <c r="E63" t="s">
        <v>147</v>
      </c>
      <c r="F63" s="41">
        <v>40459</v>
      </c>
      <c r="G63" s="44">
        <v>-651322.28</v>
      </c>
      <c r="H63" t="s">
        <v>9413</v>
      </c>
    </row>
    <row r="64" spans="1:8" x14ac:dyDescent="0.25">
      <c r="A64" s="43" t="s">
        <v>9326</v>
      </c>
      <c r="B64" t="s">
        <v>148</v>
      </c>
      <c r="C64" s="43" t="s">
        <v>149</v>
      </c>
      <c r="D64">
        <v>454</v>
      </c>
      <c r="E64" t="s">
        <v>150</v>
      </c>
      <c r="F64" s="41">
        <v>40466</v>
      </c>
      <c r="G64">
        <v>-700</v>
      </c>
      <c r="H64" t="s">
        <v>9414</v>
      </c>
    </row>
    <row r="65" spans="1:8" x14ac:dyDescent="0.25">
      <c r="A65" s="43" t="s">
        <v>9326</v>
      </c>
      <c r="B65" t="s">
        <v>151</v>
      </c>
      <c r="C65" s="43" t="s">
        <v>9415</v>
      </c>
      <c r="D65">
        <v>454</v>
      </c>
      <c r="E65" t="s">
        <v>150</v>
      </c>
      <c r="F65" s="41">
        <v>40466</v>
      </c>
      <c r="G65" s="44">
        <v>-2100</v>
      </c>
      <c r="H65" t="s">
        <v>9416</v>
      </c>
    </row>
    <row r="66" spans="1:8" x14ac:dyDescent="0.25">
      <c r="A66" s="43" t="s">
        <v>9326</v>
      </c>
      <c r="B66" t="s">
        <v>152</v>
      </c>
      <c r="C66" s="43" t="s">
        <v>153</v>
      </c>
      <c r="D66">
        <v>163</v>
      </c>
      <c r="E66" t="s">
        <v>154</v>
      </c>
      <c r="F66" s="41">
        <v>40483</v>
      </c>
      <c r="G66" s="44">
        <v>-55200</v>
      </c>
      <c r="H66" t="s">
        <v>9417</v>
      </c>
    </row>
    <row r="67" spans="1:8" x14ac:dyDescent="0.25">
      <c r="A67" s="43" t="s">
        <v>9326</v>
      </c>
      <c r="B67" t="s">
        <v>158</v>
      </c>
      <c r="C67" s="43" t="s">
        <v>159</v>
      </c>
      <c r="D67">
        <v>1392</v>
      </c>
      <c r="E67" t="s">
        <v>160</v>
      </c>
      <c r="F67" s="41">
        <v>40490</v>
      </c>
      <c r="G67" s="44">
        <v>-119691</v>
      </c>
      <c r="H67" t="s">
        <v>9419</v>
      </c>
    </row>
    <row r="68" spans="1:8" x14ac:dyDescent="0.25">
      <c r="A68" s="43" t="s">
        <v>9326</v>
      </c>
      <c r="B68" t="s">
        <v>158</v>
      </c>
      <c r="C68" s="43" t="s">
        <v>159</v>
      </c>
      <c r="D68">
        <v>1393</v>
      </c>
      <c r="E68" t="s">
        <v>161</v>
      </c>
      <c r="F68" s="41">
        <v>40490</v>
      </c>
      <c r="G68" s="44">
        <v>-80075.350000000006</v>
      </c>
      <c r="H68" t="s">
        <v>9420</v>
      </c>
    </row>
    <row r="69" spans="1:8" x14ac:dyDescent="0.25">
      <c r="A69" s="43" t="s">
        <v>9326</v>
      </c>
      <c r="B69" t="s">
        <v>155</v>
      </c>
      <c r="C69" s="43" t="s">
        <v>156</v>
      </c>
      <c r="D69">
        <v>778</v>
      </c>
      <c r="E69" t="s">
        <v>157</v>
      </c>
      <c r="F69" s="41">
        <v>40490</v>
      </c>
      <c r="G69" s="44">
        <v>-1603089.3</v>
      </c>
      <c r="H69" t="s">
        <v>9418</v>
      </c>
    </row>
    <row r="70" spans="1:8" x14ac:dyDescent="0.25">
      <c r="A70" s="43" t="s">
        <v>9326</v>
      </c>
      <c r="B70" t="s">
        <v>148</v>
      </c>
      <c r="C70" s="43" t="s">
        <v>149</v>
      </c>
      <c r="D70">
        <v>503</v>
      </c>
      <c r="E70" t="s">
        <v>165</v>
      </c>
      <c r="F70" s="41">
        <v>40497</v>
      </c>
      <c r="G70">
        <v>-700</v>
      </c>
      <c r="H70" t="s">
        <v>9422</v>
      </c>
    </row>
    <row r="71" spans="1:8" x14ac:dyDescent="0.25">
      <c r="A71" s="43" t="s">
        <v>9326</v>
      </c>
      <c r="B71" t="s">
        <v>162</v>
      </c>
      <c r="C71" s="43" t="s">
        <v>163</v>
      </c>
      <c r="D71">
        <v>5098</v>
      </c>
      <c r="E71" t="s">
        <v>164</v>
      </c>
      <c r="F71" s="41">
        <v>40497</v>
      </c>
      <c r="G71" s="44">
        <v>-8700</v>
      </c>
      <c r="H71" t="s">
        <v>9421</v>
      </c>
    </row>
    <row r="72" spans="1:8" x14ac:dyDescent="0.25">
      <c r="A72" s="43" t="s">
        <v>9326</v>
      </c>
      <c r="B72" t="s">
        <v>166</v>
      </c>
      <c r="C72" s="43" t="s">
        <v>9423</v>
      </c>
      <c r="D72">
        <v>548</v>
      </c>
      <c r="E72" t="s">
        <v>167</v>
      </c>
      <c r="F72" s="41">
        <v>40500</v>
      </c>
      <c r="G72" s="44">
        <v>-25000</v>
      </c>
      <c r="H72" t="s">
        <v>9424</v>
      </c>
    </row>
    <row r="73" spans="1:8" x14ac:dyDescent="0.25">
      <c r="A73" s="43" t="s">
        <v>9326</v>
      </c>
      <c r="B73" t="s">
        <v>168</v>
      </c>
      <c r="C73" s="43" t="s">
        <v>169</v>
      </c>
      <c r="D73">
        <v>510</v>
      </c>
      <c r="E73" t="s">
        <v>170</v>
      </c>
      <c r="F73" s="41">
        <v>40501</v>
      </c>
      <c r="G73" s="44">
        <v>-63684</v>
      </c>
      <c r="H73" t="s">
        <v>9425</v>
      </c>
    </row>
    <row r="74" spans="1:8" x14ac:dyDescent="0.25">
      <c r="A74" s="43" t="s">
        <v>9326</v>
      </c>
      <c r="B74" t="s">
        <v>171</v>
      </c>
      <c r="C74" s="43" t="s">
        <v>172</v>
      </c>
      <c r="D74">
        <v>410</v>
      </c>
      <c r="E74" t="s">
        <v>173</v>
      </c>
      <c r="F74" s="41">
        <v>40514</v>
      </c>
      <c r="G74" s="44">
        <v>-56600</v>
      </c>
      <c r="H74" t="s">
        <v>9426</v>
      </c>
    </row>
    <row r="75" spans="1:8" x14ac:dyDescent="0.25">
      <c r="A75" s="43" t="s">
        <v>9326</v>
      </c>
      <c r="B75" t="s">
        <v>174</v>
      </c>
      <c r="C75" s="43" t="s">
        <v>175</v>
      </c>
      <c r="D75">
        <v>1502</v>
      </c>
      <c r="E75" t="s">
        <v>176</v>
      </c>
      <c r="F75" s="41">
        <v>40517</v>
      </c>
      <c r="G75" s="44">
        <v>-4125</v>
      </c>
      <c r="H75" t="s">
        <v>9427</v>
      </c>
    </row>
    <row r="76" spans="1:8" x14ac:dyDescent="0.25">
      <c r="A76" s="43" t="s">
        <v>9326</v>
      </c>
      <c r="B76" t="s">
        <v>180</v>
      </c>
      <c r="C76" s="43" t="s">
        <v>181</v>
      </c>
      <c r="D76">
        <v>274</v>
      </c>
      <c r="E76" t="s">
        <v>182</v>
      </c>
      <c r="F76" s="41">
        <v>40518</v>
      </c>
      <c r="G76" s="44">
        <v>-40000</v>
      </c>
      <c r="H76" t="s">
        <v>9429</v>
      </c>
    </row>
    <row r="77" spans="1:8" x14ac:dyDescent="0.25">
      <c r="A77" s="43" t="s">
        <v>9326</v>
      </c>
      <c r="B77" t="s">
        <v>183</v>
      </c>
      <c r="C77" s="43" t="s">
        <v>184</v>
      </c>
      <c r="D77">
        <v>1501</v>
      </c>
      <c r="E77" t="s">
        <v>185</v>
      </c>
      <c r="F77" s="41">
        <v>40518</v>
      </c>
      <c r="G77" s="44">
        <v>-34962.400000000001</v>
      </c>
      <c r="H77" t="s">
        <v>9430</v>
      </c>
    </row>
    <row r="78" spans="1:8" x14ac:dyDescent="0.25">
      <c r="A78" s="43" t="s">
        <v>9326</v>
      </c>
      <c r="B78" t="s">
        <v>177</v>
      </c>
      <c r="C78" s="43" t="s">
        <v>178</v>
      </c>
      <c r="D78">
        <v>5174</v>
      </c>
      <c r="E78" t="s">
        <v>179</v>
      </c>
      <c r="F78" s="41">
        <v>40518</v>
      </c>
      <c r="G78" s="44">
        <v>-18096</v>
      </c>
      <c r="H78" t="s">
        <v>9428</v>
      </c>
    </row>
    <row r="79" spans="1:8" x14ac:dyDescent="0.25">
      <c r="A79" s="43" t="s">
        <v>9326</v>
      </c>
      <c r="B79" t="s">
        <v>186</v>
      </c>
      <c r="C79" s="43" t="s">
        <v>187</v>
      </c>
      <c r="D79">
        <v>267</v>
      </c>
      <c r="E79" t="s">
        <v>188</v>
      </c>
      <c r="F79" s="41">
        <v>40527</v>
      </c>
      <c r="G79" s="44">
        <v>-10056.02</v>
      </c>
      <c r="H79" t="s">
        <v>9431</v>
      </c>
    </row>
    <row r="80" spans="1:8" x14ac:dyDescent="0.25">
      <c r="A80" s="43" t="s">
        <v>9326</v>
      </c>
      <c r="B80" t="s">
        <v>148</v>
      </c>
      <c r="C80" s="43" t="s">
        <v>149</v>
      </c>
      <c r="D80">
        <v>547</v>
      </c>
      <c r="E80" t="s">
        <v>189</v>
      </c>
      <c r="F80" s="41">
        <v>40528</v>
      </c>
      <c r="G80">
        <v>-700</v>
      </c>
      <c r="H80" t="s">
        <v>9432</v>
      </c>
    </row>
    <row r="81" spans="1:8" x14ac:dyDescent="0.25">
      <c r="A81" s="43" t="s">
        <v>9326</v>
      </c>
      <c r="B81" t="s">
        <v>190</v>
      </c>
      <c r="C81" s="43" t="s">
        <v>9433</v>
      </c>
      <c r="D81">
        <v>629</v>
      </c>
      <c r="E81" t="s">
        <v>191</v>
      </c>
      <c r="F81" s="41">
        <v>40535</v>
      </c>
      <c r="G81" s="44">
        <v>-20000</v>
      </c>
      <c r="H81" t="s">
        <v>9434</v>
      </c>
    </row>
    <row r="82" spans="1:8" x14ac:dyDescent="0.25">
      <c r="A82" s="43" t="s">
        <v>9326</v>
      </c>
      <c r="B82" t="s">
        <v>197</v>
      </c>
      <c r="C82" s="43" t="s">
        <v>198</v>
      </c>
      <c r="D82">
        <v>637</v>
      </c>
      <c r="E82" t="s">
        <v>199</v>
      </c>
      <c r="F82" s="41">
        <v>40540</v>
      </c>
      <c r="G82" s="44">
        <v>-288162.21999999997</v>
      </c>
      <c r="H82" t="s">
        <v>9438</v>
      </c>
    </row>
    <row r="83" spans="1:8" x14ac:dyDescent="0.25">
      <c r="A83" s="43" t="s">
        <v>9326</v>
      </c>
      <c r="B83" t="s">
        <v>192</v>
      </c>
      <c r="C83" s="43" t="s">
        <v>9435</v>
      </c>
      <c r="D83">
        <v>2031</v>
      </c>
      <c r="E83" t="s">
        <v>193</v>
      </c>
      <c r="F83" s="41">
        <v>40540</v>
      </c>
      <c r="G83" s="44">
        <v>-2792600</v>
      </c>
      <c r="H83" t="s">
        <v>9436</v>
      </c>
    </row>
    <row r="84" spans="1:8" x14ac:dyDescent="0.25">
      <c r="A84" s="43" t="s">
        <v>9326</v>
      </c>
      <c r="B84" t="s">
        <v>194</v>
      </c>
      <c r="C84" s="43" t="s">
        <v>195</v>
      </c>
      <c r="D84">
        <v>636</v>
      </c>
      <c r="E84" t="s">
        <v>196</v>
      </c>
      <c r="F84" s="41">
        <v>40540</v>
      </c>
      <c r="G84" s="44">
        <v>-43848</v>
      </c>
      <c r="H84" t="s">
        <v>9437</v>
      </c>
    </row>
    <row r="85" spans="1:8" x14ac:dyDescent="0.25">
      <c r="A85" s="43" t="s">
        <v>9326</v>
      </c>
      <c r="B85" t="s">
        <v>208</v>
      </c>
      <c r="C85" s="43" t="s">
        <v>9447</v>
      </c>
      <c r="D85">
        <v>1602</v>
      </c>
      <c r="E85" t="s">
        <v>209</v>
      </c>
      <c r="F85" s="41">
        <v>40541</v>
      </c>
      <c r="G85" s="44">
        <v>-15000</v>
      </c>
      <c r="H85" t="s">
        <v>9448</v>
      </c>
    </row>
    <row r="86" spans="1:8" x14ac:dyDescent="0.25">
      <c r="A86" s="43" t="s">
        <v>9326</v>
      </c>
      <c r="B86" t="s">
        <v>202</v>
      </c>
      <c r="C86" s="43" t="s">
        <v>9441</v>
      </c>
      <c r="D86">
        <v>1601</v>
      </c>
      <c r="E86" t="s">
        <v>203</v>
      </c>
      <c r="F86" s="41">
        <v>40541</v>
      </c>
      <c r="G86" s="44">
        <v>-8000</v>
      </c>
      <c r="H86" t="s">
        <v>9442</v>
      </c>
    </row>
    <row r="87" spans="1:8" x14ac:dyDescent="0.25">
      <c r="A87" s="43" t="s">
        <v>9326</v>
      </c>
      <c r="B87" t="s">
        <v>204</v>
      </c>
      <c r="C87" s="43" t="s">
        <v>9443</v>
      </c>
      <c r="D87">
        <v>1601</v>
      </c>
      <c r="E87" t="s">
        <v>205</v>
      </c>
      <c r="F87" s="41">
        <v>40541</v>
      </c>
      <c r="G87" s="44">
        <v>-8000</v>
      </c>
      <c r="H87" t="s">
        <v>9444</v>
      </c>
    </row>
    <row r="88" spans="1:8" x14ac:dyDescent="0.25">
      <c r="A88" s="43" t="s">
        <v>9326</v>
      </c>
      <c r="B88" t="s">
        <v>200</v>
      </c>
      <c r="C88" s="43" t="s">
        <v>9439</v>
      </c>
      <c r="D88">
        <v>1601</v>
      </c>
      <c r="E88" t="s">
        <v>201</v>
      </c>
      <c r="F88" s="41">
        <v>40541</v>
      </c>
      <c r="G88" s="44">
        <v>-8000</v>
      </c>
      <c r="H88" t="s">
        <v>9440</v>
      </c>
    </row>
    <row r="89" spans="1:8" x14ac:dyDescent="0.25">
      <c r="A89" s="43" t="s">
        <v>9326</v>
      </c>
      <c r="B89" t="s">
        <v>210</v>
      </c>
      <c r="C89" s="43" t="s">
        <v>9449</v>
      </c>
      <c r="D89">
        <v>1601</v>
      </c>
      <c r="E89" t="s">
        <v>211</v>
      </c>
      <c r="F89" s="41">
        <v>40541</v>
      </c>
      <c r="G89" s="44">
        <v>-8000</v>
      </c>
      <c r="H89" t="s">
        <v>9450</v>
      </c>
    </row>
    <row r="90" spans="1:8" x14ac:dyDescent="0.25">
      <c r="A90" s="43" t="s">
        <v>9326</v>
      </c>
      <c r="B90" t="s">
        <v>206</v>
      </c>
      <c r="C90" s="43" t="s">
        <v>9445</v>
      </c>
      <c r="D90">
        <v>1601</v>
      </c>
      <c r="E90" t="s">
        <v>207</v>
      </c>
      <c r="F90" s="41">
        <v>40541</v>
      </c>
      <c r="G90" s="44">
        <v>-8000</v>
      </c>
      <c r="H90" t="s">
        <v>9446</v>
      </c>
    </row>
    <row r="91" spans="1:8" x14ac:dyDescent="0.25">
      <c r="A91" s="43" t="s">
        <v>9326</v>
      </c>
      <c r="B91" t="s">
        <v>212</v>
      </c>
      <c r="C91" s="43" t="s">
        <v>9451</v>
      </c>
      <c r="D91">
        <v>1601</v>
      </c>
      <c r="E91" t="s">
        <v>213</v>
      </c>
      <c r="F91" s="41">
        <v>40541</v>
      </c>
      <c r="G91" s="44">
        <v>-8000</v>
      </c>
      <c r="H91" t="s">
        <v>9452</v>
      </c>
    </row>
    <row r="92" spans="1:8" x14ac:dyDescent="0.25">
      <c r="A92" s="43" t="s">
        <v>9326</v>
      </c>
      <c r="B92" t="s">
        <v>214</v>
      </c>
      <c r="C92" s="43" t="s">
        <v>9453</v>
      </c>
      <c r="D92">
        <v>1</v>
      </c>
      <c r="E92" t="s">
        <v>215</v>
      </c>
      <c r="F92" s="41">
        <v>40546</v>
      </c>
      <c r="G92" s="44">
        <v>-4000</v>
      </c>
      <c r="H92" t="s">
        <v>9454</v>
      </c>
    </row>
    <row r="93" spans="1:8" x14ac:dyDescent="0.25">
      <c r="A93" s="43" t="s">
        <v>9326</v>
      </c>
      <c r="B93" t="s">
        <v>216</v>
      </c>
      <c r="C93" s="43" t="s">
        <v>217</v>
      </c>
      <c r="D93">
        <v>38</v>
      </c>
      <c r="E93" t="s">
        <v>218</v>
      </c>
      <c r="F93" s="41">
        <v>40551</v>
      </c>
      <c r="G93" s="44">
        <v>-27144</v>
      </c>
      <c r="H93" t="s">
        <v>9455</v>
      </c>
    </row>
    <row r="94" spans="1:8" x14ac:dyDescent="0.25">
      <c r="A94" s="43" t="s">
        <v>9326</v>
      </c>
      <c r="B94" t="s">
        <v>219</v>
      </c>
      <c r="C94" s="43" t="s">
        <v>9456</v>
      </c>
      <c r="D94">
        <v>1</v>
      </c>
      <c r="E94" t="s">
        <v>220</v>
      </c>
      <c r="F94" s="41">
        <v>40554</v>
      </c>
      <c r="G94" s="44">
        <v>-4000</v>
      </c>
      <c r="H94" t="s">
        <v>9457</v>
      </c>
    </row>
    <row r="95" spans="1:8" x14ac:dyDescent="0.25">
      <c r="A95" s="43" t="s">
        <v>9326</v>
      </c>
      <c r="B95" t="s">
        <v>221</v>
      </c>
      <c r="C95" s="43" t="s">
        <v>9458</v>
      </c>
      <c r="D95">
        <v>41</v>
      </c>
      <c r="E95" t="s">
        <v>222</v>
      </c>
      <c r="F95" s="41">
        <v>40557</v>
      </c>
      <c r="G95" s="44">
        <v>-100000</v>
      </c>
      <c r="H95" t="s">
        <v>9459</v>
      </c>
    </row>
    <row r="96" spans="1:8" x14ac:dyDescent="0.25">
      <c r="A96" s="43" t="s">
        <v>9326</v>
      </c>
      <c r="B96" t="s">
        <v>239</v>
      </c>
      <c r="C96" s="43" t="s">
        <v>9473</v>
      </c>
      <c r="D96">
        <v>18</v>
      </c>
      <c r="E96" t="s">
        <v>229</v>
      </c>
      <c r="F96" s="41">
        <v>40560</v>
      </c>
      <c r="G96" s="44">
        <v>-2000</v>
      </c>
      <c r="H96" t="s">
        <v>9474</v>
      </c>
    </row>
    <row r="97" spans="1:8" x14ac:dyDescent="0.25">
      <c r="A97" s="43" t="s">
        <v>9326</v>
      </c>
      <c r="B97" t="s">
        <v>223</v>
      </c>
      <c r="C97" s="43" t="s">
        <v>224</v>
      </c>
      <c r="D97">
        <v>50</v>
      </c>
      <c r="E97" t="s">
        <v>225</v>
      </c>
      <c r="F97" s="41">
        <v>40560</v>
      </c>
      <c r="G97" s="44">
        <v>-72343.62</v>
      </c>
      <c r="H97" t="s">
        <v>9460</v>
      </c>
    </row>
    <row r="98" spans="1:8" x14ac:dyDescent="0.25">
      <c r="A98" s="43" t="s">
        <v>9326</v>
      </c>
      <c r="B98" t="s">
        <v>223</v>
      </c>
      <c r="C98" s="43" t="s">
        <v>224</v>
      </c>
      <c r="D98" t="s">
        <v>226</v>
      </c>
      <c r="E98" t="s">
        <v>227</v>
      </c>
      <c r="F98" s="41">
        <v>40560</v>
      </c>
      <c r="G98" s="44">
        <v>-72343.62</v>
      </c>
      <c r="H98" t="s">
        <v>9461</v>
      </c>
    </row>
    <row r="99" spans="1:8" x14ac:dyDescent="0.25">
      <c r="A99" s="43" t="s">
        <v>9326</v>
      </c>
      <c r="B99" t="s">
        <v>234</v>
      </c>
      <c r="C99" s="43" t="s">
        <v>235</v>
      </c>
      <c r="D99">
        <v>18</v>
      </c>
      <c r="E99" t="s">
        <v>229</v>
      </c>
      <c r="F99" s="41">
        <v>40560</v>
      </c>
      <c r="G99" s="44">
        <v>-4000</v>
      </c>
      <c r="H99" t="s">
        <v>9466</v>
      </c>
    </row>
    <row r="100" spans="1:8" x14ac:dyDescent="0.25">
      <c r="A100" s="43" t="s">
        <v>9326</v>
      </c>
      <c r="B100" t="s">
        <v>237</v>
      </c>
      <c r="C100" s="43" t="s">
        <v>9469</v>
      </c>
      <c r="D100">
        <v>18</v>
      </c>
      <c r="E100" t="s">
        <v>229</v>
      </c>
      <c r="F100" s="41">
        <v>40560</v>
      </c>
      <c r="G100" s="44">
        <v>-5000</v>
      </c>
      <c r="H100" t="s">
        <v>9470</v>
      </c>
    </row>
    <row r="101" spans="1:8" x14ac:dyDescent="0.25">
      <c r="A101" s="43" t="s">
        <v>9326</v>
      </c>
      <c r="B101" t="s">
        <v>232</v>
      </c>
      <c r="C101" s="43" t="s">
        <v>233</v>
      </c>
      <c r="D101">
        <v>18</v>
      </c>
      <c r="E101" t="s">
        <v>229</v>
      </c>
      <c r="F101" s="41">
        <v>40560</v>
      </c>
      <c r="G101" s="44">
        <v>-2000</v>
      </c>
      <c r="H101" t="s">
        <v>9465</v>
      </c>
    </row>
    <row r="102" spans="1:8" x14ac:dyDescent="0.25">
      <c r="A102" s="43" t="s">
        <v>9326</v>
      </c>
      <c r="B102" t="s">
        <v>230</v>
      </c>
      <c r="C102" s="43" t="s">
        <v>231</v>
      </c>
      <c r="D102">
        <v>18</v>
      </c>
      <c r="E102" t="s">
        <v>229</v>
      </c>
      <c r="F102" s="41">
        <v>40560</v>
      </c>
      <c r="G102" s="44">
        <v>-6000</v>
      </c>
      <c r="H102" t="s">
        <v>9464</v>
      </c>
    </row>
    <row r="103" spans="1:8" x14ac:dyDescent="0.25">
      <c r="A103" s="43" t="s">
        <v>9326</v>
      </c>
      <c r="B103" t="s">
        <v>236</v>
      </c>
      <c r="C103" s="43" t="s">
        <v>9467</v>
      </c>
      <c r="D103">
        <v>18</v>
      </c>
      <c r="E103" t="s">
        <v>229</v>
      </c>
      <c r="F103" s="41">
        <v>40560</v>
      </c>
      <c r="G103" s="44">
        <v>-4000</v>
      </c>
      <c r="H103" t="s">
        <v>9468</v>
      </c>
    </row>
    <row r="104" spans="1:8" x14ac:dyDescent="0.25">
      <c r="A104" s="43" t="s">
        <v>9326</v>
      </c>
      <c r="B104" t="s">
        <v>228</v>
      </c>
      <c r="C104" s="43" t="s">
        <v>9462</v>
      </c>
      <c r="D104">
        <v>18</v>
      </c>
      <c r="E104" t="s">
        <v>229</v>
      </c>
      <c r="F104" s="41">
        <v>40560</v>
      </c>
      <c r="G104" s="44">
        <v>-1800</v>
      </c>
      <c r="H104" t="s">
        <v>9463</v>
      </c>
    </row>
    <row r="105" spans="1:8" x14ac:dyDescent="0.25">
      <c r="A105" s="43" t="s">
        <v>9326</v>
      </c>
      <c r="B105" t="s">
        <v>238</v>
      </c>
      <c r="C105" s="43" t="s">
        <v>9471</v>
      </c>
      <c r="D105">
        <v>18</v>
      </c>
      <c r="E105" t="s">
        <v>229</v>
      </c>
      <c r="F105" s="41">
        <v>40560</v>
      </c>
      <c r="G105" s="44">
        <v>-2000</v>
      </c>
      <c r="H105" t="s">
        <v>9472</v>
      </c>
    </row>
    <row r="106" spans="1:8" x14ac:dyDescent="0.25">
      <c r="A106" s="43" t="s">
        <v>9326</v>
      </c>
      <c r="B106" t="s">
        <v>240</v>
      </c>
      <c r="C106" s="43" t="s">
        <v>241</v>
      </c>
      <c r="D106">
        <v>45</v>
      </c>
      <c r="E106" t="s">
        <v>242</v>
      </c>
      <c r="F106" s="41">
        <v>40561</v>
      </c>
      <c r="G106" s="44">
        <v>-20000</v>
      </c>
      <c r="H106" t="s">
        <v>9475</v>
      </c>
    </row>
    <row r="107" spans="1:8" x14ac:dyDescent="0.25">
      <c r="A107" s="43" t="s">
        <v>9326</v>
      </c>
      <c r="B107" t="s">
        <v>174</v>
      </c>
      <c r="C107" s="43" t="s">
        <v>175</v>
      </c>
      <c r="D107">
        <v>4</v>
      </c>
      <c r="E107" t="s">
        <v>243</v>
      </c>
      <c r="F107" s="41">
        <v>40563</v>
      </c>
      <c r="G107" s="44">
        <v>-16272</v>
      </c>
      <c r="H107" t="s">
        <v>9476</v>
      </c>
    </row>
    <row r="108" spans="1:8" x14ac:dyDescent="0.25">
      <c r="A108" s="43" t="s">
        <v>9326</v>
      </c>
      <c r="B108" t="s">
        <v>16</v>
      </c>
      <c r="C108" s="43" t="s">
        <v>17</v>
      </c>
      <c r="D108">
        <v>11</v>
      </c>
      <c r="E108" t="s">
        <v>229</v>
      </c>
      <c r="F108" s="41">
        <v>40563</v>
      </c>
      <c r="G108" s="44">
        <v>-22825</v>
      </c>
      <c r="H108" t="s">
        <v>9477</v>
      </c>
    </row>
    <row r="109" spans="1:8" x14ac:dyDescent="0.25">
      <c r="A109" s="43" t="s">
        <v>9326</v>
      </c>
      <c r="B109" t="s">
        <v>244</v>
      </c>
      <c r="C109" s="43" t="s">
        <v>245</v>
      </c>
      <c r="D109">
        <v>44</v>
      </c>
      <c r="E109" t="s">
        <v>246</v>
      </c>
      <c r="F109" s="41">
        <v>40569</v>
      </c>
      <c r="G109" s="44">
        <v>-5220</v>
      </c>
      <c r="H109" t="s">
        <v>9478</v>
      </c>
    </row>
    <row r="110" spans="1:8" x14ac:dyDescent="0.25">
      <c r="A110" s="43" t="s">
        <v>9326</v>
      </c>
      <c r="B110" t="s">
        <v>247</v>
      </c>
      <c r="C110" s="43" t="s">
        <v>9479</v>
      </c>
      <c r="D110">
        <v>120</v>
      </c>
      <c r="E110" t="s">
        <v>248</v>
      </c>
      <c r="F110" s="41">
        <v>40570</v>
      </c>
      <c r="G110" s="44">
        <v>-10000</v>
      </c>
      <c r="H110" t="s">
        <v>9480</v>
      </c>
    </row>
    <row r="111" spans="1:8" x14ac:dyDescent="0.25">
      <c r="A111" s="43" t="s">
        <v>9326</v>
      </c>
      <c r="B111" t="s">
        <v>249</v>
      </c>
      <c r="C111" s="43" t="s">
        <v>250</v>
      </c>
      <c r="D111">
        <v>9</v>
      </c>
      <c r="E111" t="s">
        <v>251</v>
      </c>
      <c r="F111" s="41">
        <v>40571</v>
      </c>
      <c r="G111" s="44">
        <v>-15000</v>
      </c>
      <c r="H111" t="s">
        <v>9481</v>
      </c>
    </row>
    <row r="112" spans="1:8" x14ac:dyDescent="0.25">
      <c r="A112" s="43" t="s">
        <v>9326</v>
      </c>
      <c r="B112" t="s">
        <v>252</v>
      </c>
      <c r="C112" s="43" t="s">
        <v>9483</v>
      </c>
      <c r="D112">
        <v>94</v>
      </c>
      <c r="E112" t="s">
        <v>253</v>
      </c>
      <c r="F112" s="41">
        <v>40574</v>
      </c>
      <c r="G112" s="44">
        <v>-8000</v>
      </c>
      <c r="H112" t="s">
        <v>9484</v>
      </c>
    </row>
    <row r="113" spans="1:8" x14ac:dyDescent="0.25">
      <c r="A113" s="43" t="s">
        <v>9326</v>
      </c>
      <c r="B113" t="s">
        <v>259</v>
      </c>
      <c r="C113" s="43" t="s">
        <v>260</v>
      </c>
      <c r="D113">
        <v>2011</v>
      </c>
      <c r="E113" t="s">
        <v>261</v>
      </c>
      <c r="F113" s="41">
        <v>40574</v>
      </c>
      <c r="G113" s="44">
        <v>-18285.400000000001</v>
      </c>
      <c r="H113" t="s">
        <v>9488</v>
      </c>
    </row>
    <row r="114" spans="1:8" x14ac:dyDescent="0.25">
      <c r="A114" s="43" t="s">
        <v>9326</v>
      </c>
      <c r="B114" t="s">
        <v>254</v>
      </c>
      <c r="C114" s="43" t="s">
        <v>9485</v>
      </c>
      <c r="D114">
        <v>94</v>
      </c>
      <c r="E114" t="s">
        <v>255</v>
      </c>
      <c r="F114" s="41">
        <v>40574</v>
      </c>
      <c r="G114" s="44">
        <v>-8000</v>
      </c>
      <c r="H114" t="s">
        <v>9486</v>
      </c>
    </row>
    <row r="115" spans="1:8" x14ac:dyDescent="0.25">
      <c r="A115" s="43" t="s">
        <v>9326</v>
      </c>
      <c r="B115" t="s">
        <v>96</v>
      </c>
      <c r="C115" s="43" t="s">
        <v>9380</v>
      </c>
      <c r="D115">
        <v>10</v>
      </c>
      <c r="E115" t="s">
        <v>97</v>
      </c>
      <c r="F115" s="41">
        <v>40574</v>
      </c>
      <c r="G115" s="44">
        <v>-5000</v>
      </c>
      <c r="H115" t="s">
        <v>9482</v>
      </c>
    </row>
    <row r="116" spans="1:8" x14ac:dyDescent="0.25">
      <c r="A116" s="43" t="s">
        <v>9326</v>
      </c>
      <c r="B116" t="s">
        <v>256</v>
      </c>
      <c r="C116" s="43" t="s">
        <v>257</v>
      </c>
      <c r="D116">
        <v>88</v>
      </c>
      <c r="E116" t="s">
        <v>258</v>
      </c>
      <c r="F116" s="41">
        <v>40574</v>
      </c>
      <c r="G116" s="44">
        <v>-3500</v>
      </c>
      <c r="H116" t="s">
        <v>9487</v>
      </c>
    </row>
    <row r="117" spans="1:8" x14ac:dyDescent="0.25">
      <c r="A117" s="43" t="s">
        <v>9326</v>
      </c>
      <c r="B117" t="s">
        <v>262</v>
      </c>
      <c r="C117" s="43" t="s">
        <v>263</v>
      </c>
      <c r="D117">
        <v>15</v>
      </c>
      <c r="E117" t="s">
        <v>264</v>
      </c>
      <c r="F117" s="41">
        <v>40576</v>
      </c>
      <c r="G117" s="44">
        <v>-50000</v>
      </c>
      <c r="H117" t="s">
        <v>9489</v>
      </c>
    </row>
    <row r="118" spans="1:8" x14ac:dyDescent="0.25">
      <c r="A118" s="43" t="s">
        <v>9326</v>
      </c>
      <c r="B118" t="s">
        <v>268</v>
      </c>
      <c r="C118" s="43" t="s">
        <v>269</v>
      </c>
      <c r="D118">
        <v>17</v>
      </c>
      <c r="E118" t="s">
        <v>270</v>
      </c>
      <c r="F118" s="41">
        <v>40577</v>
      </c>
      <c r="G118" s="44">
        <v>-3000</v>
      </c>
      <c r="H118" t="s">
        <v>9491</v>
      </c>
    </row>
    <row r="119" spans="1:8" x14ac:dyDescent="0.25">
      <c r="A119" s="43" t="s">
        <v>9328</v>
      </c>
      <c r="B119" t="s">
        <v>265</v>
      </c>
      <c r="C119" s="43" t="s">
        <v>266</v>
      </c>
      <c r="D119">
        <v>125</v>
      </c>
      <c r="E119" t="s">
        <v>267</v>
      </c>
      <c r="F119" s="41">
        <v>40577</v>
      </c>
      <c r="G119" s="44">
        <v>-113360</v>
      </c>
      <c r="H119" t="s">
        <v>9490</v>
      </c>
    </row>
    <row r="120" spans="1:8" x14ac:dyDescent="0.25">
      <c r="A120" s="43" t="s">
        <v>9326</v>
      </c>
      <c r="B120" t="s">
        <v>271</v>
      </c>
      <c r="C120" s="43" t="s">
        <v>9492</v>
      </c>
      <c r="D120">
        <v>2011</v>
      </c>
      <c r="E120" t="s">
        <v>272</v>
      </c>
      <c r="F120" s="41">
        <v>40581</v>
      </c>
      <c r="G120" s="44">
        <v>-20522.849999999999</v>
      </c>
      <c r="H120" t="s">
        <v>9493</v>
      </c>
    </row>
    <row r="121" spans="1:8" x14ac:dyDescent="0.25">
      <c r="A121" s="43" t="s">
        <v>9326</v>
      </c>
      <c r="B121" t="s">
        <v>275</v>
      </c>
      <c r="C121" s="43" t="s">
        <v>9496</v>
      </c>
      <c r="D121">
        <v>68</v>
      </c>
      <c r="E121" t="s">
        <v>276</v>
      </c>
      <c r="F121" s="41">
        <v>40582</v>
      </c>
      <c r="G121" s="44">
        <v>-15376.67</v>
      </c>
      <c r="H121" t="s">
        <v>9497</v>
      </c>
    </row>
    <row r="122" spans="1:8" x14ac:dyDescent="0.25">
      <c r="A122" s="43" t="s">
        <v>9326</v>
      </c>
      <c r="B122" t="s">
        <v>281</v>
      </c>
      <c r="C122" s="43" t="s">
        <v>282</v>
      </c>
      <c r="D122">
        <v>31</v>
      </c>
      <c r="E122" t="s">
        <v>283</v>
      </c>
      <c r="F122" s="41">
        <v>40582</v>
      </c>
      <c r="G122" s="44">
        <v>-7263.29</v>
      </c>
      <c r="H122" t="s">
        <v>9502</v>
      </c>
    </row>
    <row r="123" spans="1:8" x14ac:dyDescent="0.25">
      <c r="A123" s="43" t="s">
        <v>9326</v>
      </c>
      <c r="B123" t="s">
        <v>273</v>
      </c>
      <c r="C123" s="43" t="s">
        <v>9494</v>
      </c>
      <c r="D123">
        <v>26</v>
      </c>
      <c r="E123" t="s">
        <v>274</v>
      </c>
      <c r="F123" s="41">
        <v>40582</v>
      </c>
      <c r="G123" s="44">
        <v>-10000</v>
      </c>
      <c r="H123" t="s">
        <v>9495</v>
      </c>
    </row>
    <row r="124" spans="1:8" x14ac:dyDescent="0.25">
      <c r="A124" s="43" t="s">
        <v>9326</v>
      </c>
      <c r="B124" t="s">
        <v>279</v>
      </c>
      <c r="C124" s="43" t="s">
        <v>9500</v>
      </c>
      <c r="D124">
        <v>123</v>
      </c>
      <c r="E124" t="s">
        <v>280</v>
      </c>
      <c r="F124" s="41">
        <v>40582</v>
      </c>
      <c r="G124" s="44">
        <v>-20522.849999999999</v>
      </c>
      <c r="H124" t="s">
        <v>9501</v>
      </c>
    </row>
    <row r="125" spans="1:8" x14ac:dyDescent="0.25">
      <c r="A125" s="43" t="s">
        <v>9326</v>
      </c>
      <c r="B125" t="s">
        <v>277</v>
      </c>
      <c r="C125" s="43" t="s">
        <v>9498</v>
      </c>
      <c r="D125">
        <v>123</v>
      </c>
      <c r="E125" t="s">
        <v>278</v>
      </c>
      <c r="F125" s="41">
        <v>40582</v>
      </c>
      <c r="G125" s="44">
        <v>-13681.9</v>
      </c>
      <c r="H125" t="s">
        <v>9499</v>
      </c>
    </row>
    <row r="126" spans="1:8" x14ac:dyDescent="0.25">
      <c r="A126" s="43" t="s">
        <v>9326</v>
      </c>
      <c r="B126" t="s">
        <v>286</v>
      </c>
      <c r="C126" s="43" t="s">
        <v>287</v>
      </c>
      <c r="D126">
        <v>29</v>
      </c>
      <c r="E126" t="s">
        <v>288</v>
      </c>
      <c r="F126" s="41">
        <v>40584</v>
      </c>
      <c r="G126" s="44">
        <v>-3000</v>
      </c>
      <c r="H126" t="s">
        <v>9505</v>
      </c>
    </row>
    <row r="127" spans="1:8" x14ac:dyDescent="0.25">
      <c r="A127" s="43" t="s">
        <v>9326</v>
      </c>
      <c r="B127" t="s">
        <v>284</v>
      </c>
      <c r="C127" s="43" t="s">
        <v>9503</v>
      </c>
      <c r="D127">
        <v>134</v>
      </c>
      <c r="E127" t="s">
        <v>285</v>
      </c>
      <c r="F127" s="41">
        <v>40584</v>
      </c>
      <c r="G127" s="44">
        <v>-5800</v>
      </c>
      <c r="H127" t="s">
        <v>9504</v>
      </c>
    </row>
    <row r="128" spans="1:8" x14ac:dyDescent="0.25">
      <c r="A128" s="43" t="s">
        <v>9326</v>
      </c>
      <c r="B128" t="s">
        <v>239</v>
      </c>
      <c r="C128" s="43" t="s">
        <v>9473</v>
      </c>
      <c r="D128">
        <v>78</v>
      </c>
      <c r="E128" t="s">
        <v>9514</v>
      </c>
      <c r="F128" s="41">
        <v>40585</v>
      </c>
      <c r="G128" s="44">
        <v>-2000</v>
      </c>
      <c r="H128" t="s">
        <v>9516</v>
      </c>
    </row>
    <row r="129" spans="1:8" x14ac:dyDescent="0.25">
      <c r="A129" s="43" t="s">
        <v>9326</v>
      </c>
      <c r="B129" t="s">
        <v>299</v>
      </c>
      <c r="C129" s="43" t="s">
        <v>300</v>
      </c>
      <c r="D129">
        <v>141</v>
      </c>
      <c r="E129" t="s">
        <v>301</v>
      </c>
      <c r="F129" s="41">
        <v>40585</v>
      </c>
      <c r="G129" s="44">
        <v>-1000</v>
      </c>
      <c r="H129" t="s">
        <v>9512</v>
      </c>
    </row>
    <row r="130" spans="1:8" x14ac:dyDescent="0.25">
      <c r="A130" s="43" t="s">
        <v>9326</v>
      </c>
      <c r="B130" t="s">
        <v>293</v>
      </c>
      <c r="C130" s="43" t="s">
        <v>294</v>
      </c>
      <c r="D130">
        <v>169</v>
      </c>
      <c r="E130" t="s">
        <v>80</v>
      </c>
      <c r="F130" s="41">
        <v>40585</v>
      </c>
      <c r="G130" s="44">
        <v>-20725</v>
      </c>
      <c r="H130" t="s">
        <v>9509</v>
      </c>
    </row>
    <row r="131" spans="1:8" x14ac:dyDescent="0.25">
      <c r="A131" s="43" t="s">
        <v>9326</v>
      </c>
      <c r="B131" t="s">
        <v>289</v>
      </c>
      <c r="C131" s="43" t="s">
        <v>9506</v>
      </c>
      <c r="D131">
        <v>169</v>
      </c>
      <c r="E131" t="s">
        <v>80</v>
      </c>
      <c r="F131" s="41">
        <v>40585</v>
      </c>
      <c r="G131" s="44">
        <v>-21500</v>
      </c>
      <c r="H131" t="s">
        <v>9507</v>
      </c>
    </row>
    <row r="132" spans="1:8" x14ac:dyDescent="0.25">
      <c r="A132" s="43" t="s">
        <v>9326</v>
      </c>
      <c r="B132" t="s">
        <v>290</v>
      </c>
      <c r="C132" s="43" t="s">
        <v>291</v>
      </c>
      <c r="D132">
        <v>24</v>
      </c>
      <c r="E132" t="s">
        <v>292</v>
      </c>
      <c r="F132" s="41">
        <v>40585</v>
      </c>
      <c r="G132">
        <v>-945</v>
      </c>
      <c r="H132" t="s">
        <v>9508</v>
      </c>
    </row>
    <row r="133" spans="1:8" x14ac:dyDescent="0.25">
      <c r="A133" s="43" t="s">
        <v>9326</v>
      </c>
      <c r="B133" t="s">
        <v>295</v>
      </c>
      <c r="C133" s="43" t="s">
        <v>296</v>
      </c>
      <c r="D133">
        <v>169</v>
      </c>
      <c r="E133" t="s">
        <v>80</v>
      </c>
      <c r="F133" s="41">
        <v>40585</v>
      </c>
      <c r="G133" s="44">
        <v>-35000</v>
      </c>
      <c r="H133" t="s">
        <v>9510</v>
      </c>
    </row>
    <row r="134" spans="1:8" x14ac:dyDescent="0.25">
      <c r="A134" s="43" t="s">
        <v>9326</v>
      </c>
      <c r="B134" t="s">
        <v>297</v>
      </c>
      <c r="C134" s="43" t="s">
        <v>298</v>
      </c>
      <c r="D134">
        <v>169</v>
      </c>
      <c r="E134" t="s">
        <v>80</v>
      </c>
      <c r="F134" s="41">
        <v>40585</v>
      </c>
      <c r="G134" s="44">
        <v>-22700</v>
      </c>
      <c r="H134" t="s">
        <v>9511</v>
      </c>
    </row>
    <row r="135" spans="1:8" x14ac:dyDescent="0.25">
      <c r="A135" s="43" t="s">
        <v>9326</v>
      </c>
      <c r="B135" t="s">
        <v>302</v>
      </c>
      <c r="C135" s="43" t="s">
        <v>9513</v>
      </c>
      <c r="D135">
        <v>78</v>
      </c>
      <c r="E135" t="s">
        <v>9514</v>
      </c>
      <c r="F135" s="41">
        <v>40585</v>
      </c>
      <c r="G135" s="44">
        <v>-4000</v>
      </c>
      <c r="H135" t="s">
        <v>9515</v>
      </c>
    </row>
    <row r="136" spans="1:8" x14ac:dyDescent="0.25">
      <c r="A136" s="43" t="s">
        <v>9326</v>
      </c>
      <c r="B136" t="s">
        <v>303</v>
      </c>
      <c r="C136" s="43" t="s">
        <v>304</v>
      </c>
      <c r="D136">
        <v>93</v>
      </c>
      <c r="E136" t="s">
        <v>305</v>
      </c>
      <c r="F136" s="41">
        <v>40588</v>
      </c>
      <c r="G136" s="44">
        <v>-65100</v>
      </c>
      <c r="H136" t="s">
        <v>9517</v>
      </c>
    </row>
    <row r="137" spans="1:8" x14ac:dyDescent="0.25">
      <c r="A137" s="43" t="s">
        <v>9326</v>
      </c>
      <c r="B137" t="s">
        <v>306</v>
      </c>
      <c r="C137" s="43" t="s">
        <v>9518</v>
      </c>
      <c r="D137">
        <v>21</v>
      </c>
      <c r="E137" t="s">
        <v>307</v>
      </c>
      <c r="F137" s="41">
        <v>40588</v>
      </c>
      <c r="G137" s="44">
        <v>-35990</v>
      </c>
      <c r="H137" t="s">
        <v>9519</v>
      </c>
    </row>
    <row r="138" spans="1:8" x14ac:dyDescent="0.25">
      <c r="A138" s="43" t="s">
        <v>9326</v>
      </c>
      <c r="B138" t="s">
        <v>315</v>
      </c>
      <c r="C138" s="43" t="s">
        <v>316</v>
      </c>
      <c r="D138">
        <v>31</v>
      </c>
      <c r="E138" t="s">
        <v>317</v>
      </c>
      <c r="F138" s="41">
        <v>40589</v>
      </c>
      <c r="G138" s="44">
        <v>-5176</v>
      </c>
      <c r="H138" t="s">
        <v>9526</v>
      </c>
    </row>
    <row r="139" spans="1:8" x14ac:dyDescent="0.25">
      <c r="A139" s="43" t="s">
        <v>9326</v>
      </c>
      <c r="B139" t="s">
        <v>23</v>
      </c>
      <c r="C139" s="43" t="s">
        <v>9336</v>
      </c>
      <c r="D139">
        <v>68</v>
      </c>
      <c r="E139" t="s">
        <v>24</v>
      </c>
      <c r="F139" s="41">
        <v>40589</v>
      </c>
      <c r="G139">
        <v>-742.11</v>
      </c>
      <c r="H139" t="s">
        <v>9520</v>
      </c>
    </row>
    <row r="140" spans="1:8" x14ac:dyDescent="0.25">
      <c r="A140" s="43" t="s">
        <v>9326</v>
      </c>
      <c r="B140" t="s">
        <v>290</v>
      </c>
      <c r="C140" s="43" t="s">
        <v>291</v>
      </c>
      <c r="D140">
        <v>26</v>
      </c>
      <c r="E140" t="s">
        <v>310</v>
      </c>
      <c r="F140" s="41">
        <v>40589</v>
      </c>
      <c r="G140" s="44">
        <v>-1800</v>
      </c>
      <c r="H140" t="s">
        <v>9523</v>
      </c>
    </row>
    <row r="141" spans="1:8" x14ac:dyDescent="0.25">
      <c r="A141" s="43" t="s">
        <v>9326</v>
      </c>
      <c r="B141" t="s">
        <v>290</v>
      </c>
      <c r="C141" s="43" t="s">
        <v>291</v>
      </c>
      <c r="D141">
        <v>30</v>
      </c>
      <c r="E141" t="s">
        <v>311</v>
      </c>
      <c r="F141" s="41">
        <v>40589</v>
      </c>
      <c r="G141" s="44">
        <v>-1600</v>
      </c>
      <c r="H141" t="s">
        <v>9524</v>
      </c>
    </row>
    <row r="142" spans="1:8" x14ac:dyDescent="0.25">
      <c r="A142" s="43" t="s">
        <v>9326</v>
      </c>
      <c r="B142" t="s">
        <v>312</v>
      </c>
      <c r="C142" s="43" t="s">
        <v>313</v>
      </c>
      <c r="D142">
        <v>43</v>
      </c>
      <c r="E142" t="s">
        <v>314</v>
      </c>
      <c r="F142" s="41">
        <v>40589</v>
      </c>
      <c r="G142">
        <v>-800</v>
      </c>
      <c r="H142" t="s">
        <v>9525</v>
      </c>
    </row>
    <row r="143" spans="1:8" x14ac:dyDescent="0.25">
      <c r="A143" s="43" t="s">
        <v>9326</v>
      </c>
      <c r="B143" t="s">
        <v>308</v>
      </c>
      <c r="C143" s="43" t="s">
        <v>9521</v>
      </c>
      <c r="D143">
        <v>278</v>
      </c>
      <c r="E143" t="s">
        <v>309</v>
      </c>
      <c r="F143" s="41">
        <v>40589</v>
      </c>
      <c r="G143" s="44">
        <v>-7697.61</v>
      </c>
      <c r="H143" t="s">
        <v>9522</v>
      </c>
    </row>
    <row r="144" spans="1:8" x14ac:dyDescent="0.25">
      <c r="A144" s="43" t="s">
        <v>9326</v>
      </c>
      <c r="B144" t="s">
        <v>318</v>
      </c>
      <c r="C144" s="43" t="s">
        <v>319</v>
      </c>
      <c r="D144">
        <v>92</v>
      </c>
      <c r="E144" t="s">
        <v>320</v>
      </c>
      <c r="F144" s="41">
        <v>40591</v>
      </c>
      <c r="G144" s="44">
        <v>-38672.68</v>
      </c>
      <c r="H144" t="s">
        <v>9527</v>
      </c>
    </row>
    <row r="145" spans="1:8" x14ac:dyDescent="0.25">
      <c r="A145" s="43" t="s">
        <v>9326</v>
      </c>
      <c r="B145" t="s">
        <v>321</v>
      </c>
      <c r="C145" s="43" t="s">
        <v>9528</v>
      </c>
      <c r="D145">
        <v>711</v>
      </c>
      <c r="E145" t="s">
        <v>322</v>
      </c>
      <c r="F145" s="41">
        <v>40591</v>
      </c>
      <c r="G145" s="44">
        <v>-21765.42</v>
      </c>
      <c r="H145" t="s">
        <v>9529</v>
      </c>
    </row>
    <row r="146" spans="1:8" x14ac:dyDescent="0.25">
      <c r="A146" s="43" t="s">
        <v>9326</v>
      </c>
      <c r="B146" t="s">
        <v>323</v>
      </c>
      <c r="C146" s="43" t="s">
        <v>9530</v>
      </c>
      <c r="D146">
        <v>51</v>
      </c>
      <c r="E146" t="s">
        <v>324</v>
      </c>
      <c r="F146" s="41">
        <v>40595</v>
      </c>
      <c r="G146" s="44">
        <v>-83492.320000000007</v>
      </c>
      <c r="H146" t="s">
        <v>9531</v>
      </c>
    </row>
    <row r="147" spans="1:8" x14ac:dyDescent="0.25">
      <c r="A147" s="43" t="s">
        <v>9326</v>
      </c>
      <c r="B147" t="s">
        <v>239</v>
      </c>
      <c r="C147" s="43" t="s">
        <v>9473</v>
      </c>
      <c r="D147">
        <v>152</v>
      </c>
      <c r="E147" t="s">
        <v>9532</v>
      </c>
      <c r="F147" s="41">
        <v>40616</v>
      </c>
      <c r="G147" s="44">
        <v>-2000</v>
      </c>
      <c r="H147" t="s">
        <v>9533</v>
      </c>
    </row>
    <row r="148" spans="1:8" x14ac:dyDescent="0.25">
      <c r="A148" s="43" t="s">
        <v>9326</v>
      </c>
      <c r="B148" t="s">
        <v>325</v>
      </c>
      <c r="C148" s="43" t="s">
        <v>9534</v>
      </c>
      <c r="D148">
        <v>272</v>
      </c>
      <c r="E148" t="s">
        <v>220</v>
      </c>
      <c r="F148" s="41">
        <v>40619</v>
      </c>
      <c r="G148" s="44">
        <v>-25875</v>
      </c>
      <c r="H148" t="s">
        <v>9535</v>
      </c>
    </row>
    <row r="149" spans="1:8" x14ac:dyDescent="0.25">
      <c r="A149" s="43" t="s">
        <v>9328</v>
      </c>
      <c r="B149" t="s">
        <v>326</v>
      </c>
      <c r="C149" s="43" t="s">
        <v>9536</v>
      </c>
      <c r="D149">
        <v>87</v>
      </c>
      <c r="E149" t="s">
        <v>220</v>
      </c>
      <c r="F149" s="41">
        <v>40630</v>
      </c>
      <c r="G149" s="44">
        <v>-35000</v>
      </c>
      <c r="H149" t="s">
        <v>9537</v>
      </c>
    </row>
    <row r="150" spans="1:8" x14ac:dyDescent="0.25">
      <c r="A150" s="43" t="s">
        <v>9326</v>
      </c>
      <c r="B150" t="s">
        <v>327</v>
      </c>
      <c r="C150" s="43" t="s">
        <v>9538</v>
      </c>
      <c r="D150">
        <v>310</v>
      </c>
      <c r="E150" t="s">
        <v>328</v>
      </c>
      <c r="F150" s="41">
        <v>40640</v>
      </c>
      <c r="G150" s="44">
        <v>-8000</v>
      </c>
      <c r="H150" t="s">
        <v>9539</v>
      </c>
    </row>
    <row r="151" spans="1:8" x14ac:dyDescent="0.25">
      <c r="A151" s="43" t="s">
        <v>9326</v>
      </c>
      <c r="B151" t="s">
        <v>239</v>
      </c>
      <c r="C151" s="43" t="s">
        <v>9473</v>
      </c>
      <c r="D151">
        <v>250</v>
      </c>
      <c r="E151" t="s">
        <v>9540</v>
      </c>
      <c r="F151" s="41">
        <v>40641</v>
      </c>
      <c r="G151" s="44">
        <v>-2000</v>
      </c>
      <c r="H151" t="s">
        <v>9541</v>
      </c>
    </row>
    <row r="152" spans="1:8" x14ac:dyDescent="0.25">
      <c r="A152" s="43" t="s">
        <v>9328</v>
      </c>
      <c r="B152" t="s">
        <v>329</v>
      </c>
      <c r="C152" s="43" t="s">
        <v>9542</v>
      </c>
      <c r="D152">
        <v>378</v>
      </c>
      <c r="E152" t="s">
        <v>220</v>
      </c>
      <c r="F152" s="41">
        <v>40667</v>
      </c>
      <c r="G152" s="44">
        <v>-68204.5</v>
      </c>
      <c r="H152" t="s">
        <v>9543</v>
      </c>
    </row>
    <row r="153" spans="1:8" x14ac:dyDescent="0.25">
      <c r="A153" s="43" t="s">
        <v>9326</v>
      </c>
      <c r="B153" t="s">
        <v>330</v>
      </c>
      <c r="C153" s="43" t="s">
        <v>9544</v>
      </c>
      <c r="D153">
        <v>261</v>
      </c>
      <c r="E153" t="s">
        <v>220</v>
      </c>
      <c r="F153" s="41">
        <v>40672</v>
      </c>
      <c r="G153" s="44">
        <v>-1500</v>
      </c>
      <c r="H153" t="s">
        <v>9545</v>
      </c>
    </row>
    <row r="154" spans="1:8" x14ac:dyDescent="0.25">
      <c r="A154" s="43" t="s">
        <v>9326</v>
      </c>
      <c r="B154" t="s">
        <v>239</v>
      </c>
      <c r="C154" s="43" t="s">
        <v>9473</v>
      </c>
      <c r="D154">
        <v>354</v>
      </c>
      <c r="E154" t="s">
        <v>9540</v>
      </c>
      <c r="F154" s="41">
        <v>40680</v>
      </c>
      <c r="G154" s="44">
        <v>-2000</v>
      </c>
      <c r="H154" t="s">
        <v>9546</v>
      </c>
    </row>
    <row r="155" spans="1:8" x14ac:dyDescent="0.25">
      <c r="A155" s="43" t="s">
        <v>9326</v>
      </c>
      <c r="B155" t="s">
        <v>331</v>
      </c>
      <c r="C155" s="43" t="s">
        <v>332</v>
      </c>
      <c r="D155">
        <v>599</v>
      </c>
      <c r="E155" t="s">
        <v>333</v>
      </c>
      <c r="F155" s="41">
        <v>40687</v>
      </c>
      <c r="G155" s="44">
        <v>-165392.79999999999</v>
      </c>
      <c r="H155" t="s">
        <v>9547</v>
      </c>
    </row>
    <row r="156" spans="1:8" x14ac:dyDescent="0.25">
      <c r="A156" s="43" t="s">
        <v>9326</v>
      </c>
      <c r="B156" t="s">
        <v>96</v>
      </c>
      <c r="C156" s="43" t="s">
        <v>9380</v>
      </c>
      <c r="D156" t="s">
        <v>334</v>
      </c>
      <c r="E156" t="s">
        <v>97</v>
      </c>
      <c r="F156" s="41">
        <v>40687</v>
      </c>
      <c r="G156" s="44">
        <v>-5000</v>
      </c>
      <c r="H156" t="s">
        <v>9548</v>
      </c>
    </row>
    <row r="157" spans="1:8" x14ac:dyDescent="0.25">
      <c r="A157" s="43" t="s">
        <v>9326</v>
      </c>
      <c r="B157" t="s">
        <v>341</v>
      </c>
      <c r="C157" s="43" t="s">
        <v>9556</v>
      </c>
      <c r="D157">
        <v>375</v>
      </c>
      <c r="E157" t="s">
        <v>342</v>
      </c>
      <c r="F157" s="41">
        <v>40694</v>
      </c>
      <c r="G157" s="44">
        <v>-37857</v>
      </c>
      <c r="H157" t="s">
        <v>9557</v>
      </c>
    </row>
    <row r="158" spans="1:8" x14ac:dyDescent="0.25">
      <c r="A158" s="43" t="s">
        <v>9326</v>
      </c>
      <c r="B158" t="s">
        <v>345</v>
      </c>
      <c r="C158" s="43" t="s">
        <v>9560</v>
      </c>
      <c r="D158">
        <v>375</v>
      </c>
      <c r="E158" t="s">
        <v>346</v>
      </c>
      <c r="F158" s="41">
        <v>40694</v>
      </c>
      <c r="G158" s="44">
        <v>-20522.849999999999</v>
      </c>
      <c r="H158" t="s">
        <v>9561</v>
      </c>
    </row>
    <row r="159" spans="1:8" x14ac:dyDescent="0.25">
      <c r="A159" s="43" t="s">
        <v>9326</v>
      </c>
      <c r="B159" t="s">
        <v>347</v>
      </c>
      <c r="C159" s="43" t="s">
        <v>9562</v>
      </c>
      <c r="D159">
        <v>375</v>
      </c>
      <c r="E159" t="s">
        <v>348</v>
      </c>
      <c r="F159" s="41">
        <v>40694</v>
      </c>
      <c r="G159" s="44">
        <v>-21603</v>
      </c>
      <c r="H159" t="s">
        <v>9563</v>
      </c>
    </row>
    <row r="160" spans="1:8" x14ac:dyDescent="0.25">
      <c r="A160" s="43" t="s">
        <v>9326</v>
      </c>
      <c r="B160" t="s">
        <v>347</v>
      </c>
      <c r="C160" s="43" t="s">
        <v>9562</v>
      </c>
      <c r="D160" t="s">
        <v>340</v>
      </c>
      <c r="E160" t="s">
        <v>348</v>
      </c>
      <c r="F160" s="41">
        <v>40694</v>
      </c>
      <c r="G160" s="44">
        <v>-21603</v>
      </c>
      <c r="H160" t="s">
        <v>9564</v>
      </c>
    </row>
    <row r="161" spans="1:8" x14ac:dyDescent="0.25">
      <c r="A161" s="43" t="s">
        <v>9326</v>
      </c>
      <c r="B161" t="s">
        <v>335</v>
      </c>
      <c r="C161" s="43" t="s">
        <v>9549</v>
      </c>
      <c r="D161">
        <v>388</v>
      </c>
      <c r="E161" t="s">
        <v>24</v>
      </c>
      <c r="F161" s="41">
        <v>40694</v>
      </c>
      <c r="G161" s="44">
        <v>-7787.26</v>
      </c>
      <c r="H161" t="s">
        <v>9550</v>
      </c>
    </row>
    <row r="162" spans="1:8" x14ac:dyDescent="0.25">
      <c r="A162" s="43" t="s">
        <v>9326</v>
      </c>
      <c r="B162" t="s">
        <v>343</v>
      </c>
      <c r="C162" s="43" t="s">
        <v>9558</v>
      </c>
      <c r="D162">
        <v>375</v>
      </c>
      <c r="E162" t="s">
        <v>344</v>
      </c>
      <c r="F162" s="41">
        <v>40694</v>
      </c>
      <c r="G162" s="44">
        <v>-18722.599999999999</v>
      </c>
      <c r="H162" t="s">
        <v>9559</v>
      </c>
    </row>
    <row r="163" spans="1:8" x14ac:dyDescent="0.25">
      <c r="A163" s="43" t="s">
        <v>9326</v>
      </c>
      <c r="B163" t="s">
        <v>336</v>
      </c>
      <c r="C163" s="43" t="s">
        <v>9551</v>
      </c>
      <c r="D163">
        <v>375</v>
      </c>
      <c r="E163" t="s">
        <v>337</v>
      </c>
      <c r="F163" s="41">
        <v>40694</v>
      </c>
      <c r="G163" s="44">
        <v>-20522.849999999999</v>
      </c>
      <c r="H163" t="s">
        <v>9552</v>
      </c>
    </row>
    <row r="164" spans="1:8" x14ac:dyDescent="0.25">
      <c r="A164" s="43" t="s">
        <v>9326</v>
      </c>
      <c r="B164" t="s">
        <v>338</v>
      </c>
      <c r="C164" s="43" t="s">
        <v>9553</v>
      </c>
      <c r="D164">
        <v>375</v>
      </c>
      <c r="E164" t="s">
        <v>339</v>
      </c>
      <c r="F164" s="41">
        <v>40694</v>
      </c>
      <c r="G164" s="44">
        <v>-18722.599999999999</v>
      </c>
      <c r="H164" t="s">
        <v>9554</v>
      </c>
    </row>
    <row r="165" spans="1:8" x14ac:dyDescent="0.25">
      <c r="A165" s="43" t="s">
        <v>9326</v>
      </c>
      <c r="B165" t="s">
        <v>338</v>
      </c>
      <c r="C165" s="43" t="s">
        <v>9553</v>
      </c>
      <c r="D165" t="s">
        <v>340</v>
      </c>
      <c r="E165" t="s">
        <v>339</v>
      </c>
      <c r="F165" s="41">
        <v>40694</v>
      </c>
      <c r="G165" s="44">
        <v>-18722.599999999999</v>
      </c>
      <c r="H165" t="s">
        <v>9555</v>
      </c>
    </row>
    <row r="166" spans="1:8" x14ac:dyDescent="0.25">
      <c r="A166" s="43" t="s">
        <v>9326</v>
      </c>
      <c r="B166" t="s">
        <v>349</v>
      </c>
      <c r="C166" s="43" t="s">
        <v>350</v>
      </c>
      <c r="D166">
        <v>375</v>
      </c>
      <c r="E166" t="s">
        <v>351</v>
      </c>
      <c r="F166" s="41">
        <v>40694</v>
      </c>
      <c r="G166" s="44">
        <v>-18722.599999999999</v>
      </c>
      <c r="H166" t="s">
        <v>9565</v>
      </c>
    </row>
    <row r="167" spans="1:8" x14ac:dyDescent="0.25">
      <c r="A167" s="43" t="s">
        <v>9326</v>
      </c>
      <c r="B167" t="s">
        <v>349</v>
      </c>
      <c r="C167" s="43" t="s">
        <v>350</v>
      </c>
      <c r="D167" t="s">
        <v>340</v>
      </c>
      <c r="E167" t="s">
        <v>351</v>
      </c>
      <c r="F167" s="41">
        <v>40694</v>
      </c>
      <c r="G167" s="44">
        <v>-18722.599999999999</v>
      </c>
      <c r="H167" t="s">
        <v>9566</v>
      </c>
    </row>
    <row r="168" spans="1:8" x14ac:dyDescent="0.25">
      <c r="A168" s="43" t="s">
        <v>9326</v>
      </c>
      <c r="B168" t="s">
        <v>335</v>
      </c>
      <c r="C168" s="43" t="s">
        <v>9549</v>
      </c>
      <c r="D168">
        <v>389</v>
      </c>
      <c r="E168" t="s">
        <v>24</v>
      </c>
      <c r="F168" s="41">
        <v>40695</v>
      </c>
      <c r="G168" s="44">
        <v>-5814.49</v>
      </c>
      <c r="H168" t="s">
        <v>9567</v>
      </c>
    </row>
    <row r="169" spans="1:8" x14ac:dyDescent="0.25">
      <c r="A169" s="43" t="s">
        <v>9326</v>
      </c>
      <c r="B169" t="s">
        <v>101</v>
      </c>
      <c r="C169" s="43" t="s">
        <v>9383</v>
      </c>
      <c r="D169">
        <v>517</v>
      </c>
      <c r="E169" t="s">
        <v>102</v>
      </c>
      <c r="F169" s="41">
        <v>40696</v>
      </c>
      <c r="G169" s="44">
        <v>-8000</v>
      </c>
      <c r="H169" t="s">
        <v>9568</v>
      </c>
    </row>
    <row r="170" spans="1:8" x14ac:dyDescent="0.25">
      <c r="A170" s="43" t="s">
        <v>9326</v>
      </c>
      <c r="B170" t="s">
        <v>352</v>
      </c>
      <c r="C170" s="43" t="s">
        <v>9569</v>
      </c>
      <c r="D170">
        <v>390</v>
      </c>
      <c r="E170" t="s">
        <v>353</v>
      </c>
      <c r="F170" s="41">
        <v>40700</v>
      </c>
      <c r="G170" s="44">
        <v>-25923.599999999999</v>
      </c>
      <c r="H170" t="s">
        <v>9570</v>
      </c>
    </row>
    <row r="171" spans="1:8" x14ac:dyDescent="0.25">
      <c r="A171" s="43" t="s">
        <v>9326</v>
      </c>
      <c r="B171" t="s">
        <v>354</v>
      </c>
      <c r="C171" s="43" t="s">
        <v>355</v>
      </c>
      <c r="D171">
        <v>473</v>
      </c>
      <c r="E171" t="s">
        <v>356</v>
      </c>
      <c r="F171" s="41">
        <v>40703</v>
      </c>
      <c r="G171" s="44">
        <v>-569443.89</v>
      </c>
      <c r="H171" t="s">
        <v>9571</v>
      </c>
    </row>
    <row r="172" spans="1:8" x14ac:dyDescent="0.25">
      <c r="A172" s="43" t="s">
        <v>9328</v>
      </c>
      <c r="B172" t="s">
        <v>326</v>
      </c>
      <c r="C172" s="43" t="s">
        <v>9536</v>
      </c>
      <c r="D172">
        <v>615</v>
      </c>
      <c r="E172" t="s">
        <v>220</v>
      </c>
      <c r="F172" s="41">
        <v>40714</v>
      </c>
      <c r="G172" s="44">
        <v>-35000</v>
      </c>
      <c r="H172" t="s">
        <v>9573</v>
      </c>
    </row>
    <row r="173" spans="1:8" x14ac:dyDescent="0.25">
      <c r="A173" s="43" t="s">
        <v>9326</v>
      </c>
      <c r="B173" t="s">
        <v>325</v>
      </c>
      <c r="C173" s="43" t="s">
        <v>9534</v>
      </c>
      <c r="D173">
        <v>615</v>
      </c>
      <c r="E173" t="s">
        <v>220</v>
      </c>
      <c r="F173" s="41">
        <v>40714</v>
      </c>
      <c r="G173" s="44">
        <v>-25875</v>
      </c>
      <c r="H173" t="s">
        <v>9572</v>
      </c>
    </row>
    <row r="174" spans="1:8" x14ac:dyDescent="0.25">
      <c r="A174" s="43" t="s">
        <v>9326</v>
      </c>
      <c r="B174" t="s">
        <v>357</v>
      </c>
      <c r="C174" s="43" t="s">
        <v>358</v>
      </c>
      <c r="D174">
        <v>4458</v>
      </c>
      <c r="E174" t="s">
        <v>359</v>
      </c>
      <c r="F174" s="41">
        <v>40718</v>
      </c>
      <c r="G174" s="44">
        <v>-56202</v>
      </c>
      <c r="H174" t="s">
        <v>9574</v>
      </c>
    </row>
    <row r="175" spans="1:8" x14ac:dyDescent="0.25">
      <c r="A175" s="43" t="s">
        <v>9326</v>
      </c>
      <c r="B175" t="s">
        <v>360</v>
      </c>
      <c r="C175" s="43" t="s">
        <v>9575</v>
      </c>
      <c r="D175">
        <v>465</v>
      </c>
      <c r="E175" t="s">
        <v>361</v>
      </c>
      <c r="F175" s="41">
        <v>40725</v>
      </c>
      <c r="G175" s="44">
        <v>-10000</v>
      </c>
      <c r="H175" t="s">
        <v>9576</v>
      </c>
    </row>
    <row r="176" spans="1:8" x14ac:dyDescent="0.25">
      <c r="A176" s="43" t="s">
        <v>9326</v>
      </c>
      <c r="B176" t="s">
        <v>362</v>
      </c>
      <c r="C176" s="43" t="s">
        <v>363</v>
      </c>
      <c r="D176">
        <v>470</v>
      </c>
      <c r="E176" t="s">
        <v>364</v>
      </c>
      <c r="F176" s="41">
        <v>40728</v>
      </c>
      <c r="G176" s="44">
        <v>-10000</v>
      </c>
      <c r="H176" t="s">
        <v>9577</v>
      </c>
    </row>
    <row r="177" spans="1:8" x14ac:dyDescent="0.25">
      <c r="A177" s="43" t="s">
        <v>9326</v>
      </c>
      <c r="B177" t="s">
        <v>365</v>
      </c>
      <c r="C177" s="43" t="s">
        <v>9578</v>
      </c>
      <c r="D177">
        <v>481</v>
      </c>
      <c r="E177" t="s">
        <v>220</v>
      </c>
      <c r="F177" s="41">
        <v>40729</v>
      </c>
      <c r="G177" s="44">
        <v>-40000</v>
      </c>
      <c r="H177" t="s">
        <v>9579</v>
      </c>
    </row>
    <row r="178" spans="1:8" x14ac:dyDescent="0.25">
      <c r="A178" s="43" t="s">
        <v>9326</v>
      </c>
      <c r="B178" t="s">
        <v>366</v>
      </c>
      <c r="C178" s="43" t="s">
        <v>367</v>
      </c>
      <c r="D178">
        <v>36</v>
      </c>
      <c r="E178" t="s">
        <v>368</v>
      </c>
      <c r="F178" s="41">
        <v>40731</v>
      </c>
      <c r="G178" s="44">
        <v>-34800</v>
      </c>
      <c r="H178" t="s">
        <v>9580</v>
      </c>
    </row>
    <row r="179" spans="1:8" x14ac:dyDescent="0.25">
      <c r="A179" s="43" t="s">
        <v>9326</v>
      </c>
      <c r="B179" t="s">
        <v>369</v>
      </c>
      <c r="C179" s="43" t="s">
        <v>9581</v>
      </c>
      <c r="D179">
        <v>190</v>
      </c>
      <c r="E179" t="s">
        <v>370</v>
      </c>
      <c r="F179" s="41">
        <v>40753</v>
      </c>
      <c r="G179" s="44">
        <v>-20581.12</v>
      </c>
      <c r="H179" t="s">
        <v>9582</v>
      </c>
    </row>
    <row r="180" spans="1:8" x14ac:dyDescent="0.25">
      <c r="A180" s="43" t="s">
        <v>9326</v>
      </c>
      <c r="B180" t="s">
        <v>371</v>
      </c>
      <c r="C180" s="43" t="s">
        <v>9583</v>
      </c>
      <c r="D180">
        <v>697</v>
      </c>
      <c r="E180" t="s">
        <v>372</v>
      </c>
      <c r="F180" s="41">
        <v>40759</v>
      </c>
      <c r="G180" s="44">
        <v>-8000</v>
      </c>
      <c r="H180" t="s">
        <v>9584</v>
      </c>
    </row>
    <row r="181" spans="1:8" x14ac:dyDescent="0.25">
      <c r="A181" s="43" t="s">
        <v>9326</v>
      </c>
      <c r="B181" t="s">
        <v>373</v>
      </c>
      <c r="C181" s="43" t="s">
        <v>9585</v>
      </c>
      <c r="D181">
        <v>490</v>
      </c>
      <c r="E181" t="s">
        <v>374</v>
      </c>
      <c r="F181" s="41">
        <v>40772</v>
      </c>
      <c r="G181" s="44">
        <v>-25000</v>
      </c>
      <c r="H181" t="s">
        <v>9586</v>
      </c>
    </row>
    <row r="182" spans="1:8" x14ac:dyDescent="0.25">
      <c r="A182" s="43" t="s">
        <v>9326</v>
      </c>
      <c r="B182" t="s">
        <v>375</v>
      </c>
      <c r="C182" s="43" t="s">
        <v>9587</v>
      </c>
      <c r="D182">
        <v>288</v>
      </c>
      <c r="E182" t="s">
        <v>220</v>
      </c>
      <c r="F182" s="41">
        <v>40780</v>
      </c>
      <c r="G182" s="44">
        <v>-19978.88</v>
      </c>
      <c r="H182" t="s">
        <v>9588</v>
      </c>
    </row>
    <row r="183" spans="1:8" x14ac:dyDescent="0.25">
      <c r="A183" s="43" t="s">
        <v>9326</v>
      </c>
      <c r="B183" t="s">
        <v>376</v>
      </c>
      <c r="C183" s="43" t="s">
        <v>377</v>
      </c>
      <c r="D183">
        <v>646</v>
      </c>
      <c r="E183" t="s">
        <v>378</v>
      </c>
      <c r="F183" s="41">
        <v>40784</v>
      </c>
      <c r="G183" s="44">
        <v>-7171.96</v>
      </c>
      <c r="H183" t="s">
        <v>9589</v>
      </c>
    </row>
    <row r="184" spans="1:8" x14ac:dyDescent="0.25">
      <c r="A184" s="43" t="s">
        <v>9326</v>
      </c>
      <c r="B184" t="s">
        <v>379</v>
      </c>
      <c r="C184" s="43" t="s">
        <v>9590</v>
      </c>
      <c r="D184">
        <v>502</v>
      </c>
      <c r="E184" t="s">
        <v>220</v>
      </c>
      <c r="F184" s="41">
        <v>40786</v>
      </c>
      <c r="G184" s="44">
        <v>-15000</v>
      </c>
      <c r="H184" t="s">
        <v>9591</v>
      </c>
    </row>
    <row r="185" spans="1:8" x14ac:dyDescent="0.25">
      <c r="A185" s="43" t="s">
        <v>9326</v>
      </c>
      <c r="B185" t="s">
        <v>380</v>
      </c>
      <c r="C185" s="43" t="s">
        <v>381</v>
      </c>
      <c r="D185" t="s">
        <v>382</v>
      </c>
      <c r="E185" t="s">
        <v>383</v>
      </c>
      <c r="F185" s="41">
        <v>40787</v>
      </c>
      <c r="G185" s="44">
        <v>-30000</v>
      </c>
      <c r="H185" t="s">
        <v>9592</v>
      </c>
    </row>
    <row r="186" spans="1:8" x14ac:dyDescent="0.25">
      <c r="A186" s="43" t="s">
        <v>9326</v>
      </c>
      <c r="B186" t="s">
        <v>384</v>
      </c>
      <c r="C186" s="43" t="s">
        <v>9593</v>
      </c>
      <c r="D186">
        <v>808</v>
      </c>
      <c r="E186" t="s">
        <v>220</v>
      </c>
      <c r="F186" s="41">
        <v>40792</v>
      </c>
      <c r="G186" s="44">
        <v>-8000</v>
      </c>
      <c r="H186" t="s">
        <v>9594</v>
      </c>
    </row>
    <row r="187" spans="1:8" x14ac:dyDescent="0.25">
      <c r="A187" s="43" t="s">
        <v>9328</v>
      </c>
      <c r="B187" t="s">
        <v>389</v>
      </c>
      <c r="C187" s="43" t="s">
        <v>9596</v>
      </c>
      <c r="D187">
        <v>29445</v>
      </c>
      <c r="E187" t="s">
        <v>220</v>
      </c>
      <c r="F187" s="41">
        <v>40802</v>
      </c>
      <c r="G187" s="44">
        <v>-21000</v>
      </c>
      <c r="H187" t="s">
        <v>9597</v>
      </c>
    </row>
    <row r="188" spans="1:8" x14ac:dyDescent="0.25">
      <c r="A188" s="43" t="s">
        <v>9326</v>
      </c>
      <c r="B188" t="s">
        <v>385</v>
      </c>
      <c r="C188" s="43" t="s">
        <v>386</v>
      </c>
      <c r="D188" t="s">
        <v>387</v>
      </c>
      <c r="E188" t="s">
        <v>388</v>
      </c>
      <c r="F188" s="41">
        <v>40802</v>
      </c>
      <c r="G188" s="44">
        <v>-50000</v>
      </c>
      <c r="H188" t="s">
        <v>9595</v>
      </c>
    </row>
    <row r="189" spans="1:8" x14ac:dyDescent="0.25">
      <c r="A189" s="43" t="s">
        <v>9326</v>
      </c>
      <c r="B189" t="s">
        <v>286</v>
      </c>
      <c r="C189" s="43" t="s">
        <v>287</v>
      </c>
      <c r="D189">
        <v>760</v>
      </c>
      <c r="E189" t="s">
        <v>393</v>
      </c>
      <c r="F189" s="41">
        <v>40808</v>
      </c>
      <c r="G189" s="44">
        <v>-3600</v>
      </c>
      <c r="H189" t="s">
        <v>9601</v>
      </c>
    </row>
    <row r="190" spans="1:8" x14ac:dyDescent="0.25">
      <c r="A190" s="43" t="s">
        <v>9326</v>
      </c>
      <c r="B190" t="s">
        <v>143</v>
      </c>
      <c r="C190" s="43" t="s">
        <v>144</v>
      </c>
      <c r="D190">
        <v>1174</v>
      </c>
      <c r="E190" t="s">
        <v>390</v>
      </c>
      <c r="F190" s="41">
        <v>40808</v>
      </c>
      <c r="G190" s="44">
        <v>-23779.78</v>
      </c>
      <c r="H190" t="s">
        <v>9598</v>
      </c>
    </row>
    <row r="191" spans="1:8" x14ac:dyDescent="0.25">
      <c r="A191" s="43" t="s">
        <v>9326</v>
      </c>
      <c r="B191" t="s">
        <v>143</v>
      </c>
      <c r="C191" s="43" t="s">
        <v>144</v>
      </c>
      <c r="D191">
        <v>1175</v>
      </c>
      <c r="E191" t="s">
        <v>391</v>
      </c>
      <c r="F191" s="41">
        <v>40808</v>
      </c>
      <c r="G191" s="44">
        <v>-699863.15</v>
      </c>
      <c r="H191" t="s">
        <v>9599</v>
      </c>
    </row>
    <row r="192" spans="1:8" x14ac:dyDescent="0.25">
      <c r="A192" s="43" t="s">
        <v>9326</v>
      </c>
      <c r="B192" t="s">
        <v>143</v>
      </c>
      <c r="C192" s="43" t="s">
        <v>144</v>
      </c>
      <c r="D192">
        <v>1176</v>
      </c>
      <c r="E192" t="s">
        <v>392</v>
      </c>
      <c r="F192" s="41">
        <v>40808</v>
      </c>
      <c r="G192" s="44">
        <v>-722609.57</v>
      </c>
      <c r="H192" t="s">
        <v>9600</v>
      </c>
    </row>
    <row r="193" spans="1:8" x14ac:dyDescent="0.25">
      <c r="A193" s="43" t="s">
        <v>9328</v>
      </c>
      <c r="B193" t="s">
        <v>394</v>
      </c>
      <c r="C193" s="43" t="s">
        <v>395</v>
      </c>
      <c r="D193">
        <v>1308</v>
      </c>
      <c r="E193" t="s">
        <v>396</v>
      </c>
      <c r="F193" s="41">
        <v>40816</v>
      </c>
      <c r="G193" s="44">
        <v>-858000</v>
      </c>
      <c r="H193" t="s">
        <v>9602</v>
      </c>
    </row>
    <row r="194" spans="1:8" x14ac:dyDescent="0.25">
      <c r="A194" s="43" t="s">
        <v>9328</v>
      </c>
      <c r="B194" t="s">
        <v>397</v>
      </c>
      <c r="C194" s="43" t="s">
        <v>9603</v>
      </c>
      <c r="D194" t="s">
        <v>398</v>
      </c>
      <c r="E194" t="s">
        <v>220</v>
      </c>
      <c r="F194" s="41">
        <v>40829</v>
      </c>
      <c r="G194" s="44">
        <v>-5000</v>
      </c>
      <c r="H194" t="s">
        <v>9604</v>
      </c>
    </row>
    <row r="195" spans="1:8" x14ac:dyDescent="0.25">
      <c r="A195" s="43" t="s">
        <v>9328</v>
      </c>
      <c r="B195" t="s">
        <v>399</v>
      </c>
      <c r="C195" s="43" t="s">
        <v>9605</v>
      </c>
      <c r="D195" t="s">
        <v>400</v>
      </c>
      <c r="E195" t="s">
        <v>220</v>
      </c>
      <c r="F195" s="41">
        <v>40832</v>
      </c>
      <c r="G195" s="44">
        <v>-13000</v>
      </c>
      <c r="H195" t="s">
        <v>9606</v>
      </c>
    </row>
    <row r="196" spans="1:8" x14ac:dyDescent="0.25">
      <c r="A196" s="43" t="s">
        <v>9328</v>
      </c>
      <c r="B196" t="s">
        <v>404</v>
      </c>
      <c r="C196" s="43" t="s">
        <v>405</v>
      </c>
      <c r="D196">
        <v>134</v>
      </c>
      <c r="E196" t="s">
        <v>406</v>
      </c>
      <c r="F196" s="41">
        <v>40862</v>
      </c>
      <c r="G196" s="44">
        <v>-8847.84</v>
      </c>
      <c r="H196" t="s">
        <v>9608</v>
      </c>
    </row>
    <row r="197" spans="1:8" x14ac:dyDescent="0.25">
      <c r="A197" s="43" t="s">
        <v>9326</v>
      </c>
      <c r="B197" t="s">
        <v>401</v>
      </c>
      <c r="C197" s="43" t="s">
        <v>402</v>
      </c>
      <c r="D197">
        <v>134</v>
      </c>
      <c r="E197" t="s">
        <v>403</v>
      </c>
      <c r="F197" s="41">
        <v>40862</v>
      </c>
      <c r="G197" s="44">
        <v>-60586.8</v>
      </c>
      <c r="H197" t="s">
        <v>9607</v>
      </c>
    </row>
    <row r="198" spans="1:8" x14ac:dyDescent="0.25">
      <c r="A198" s="43" t="s">
        <v>9326</v>
      </c>
      <c r="B198" t="s">
        <v>407</v>
      </c>
      <c r="C198" s="43" t="s">
        <v>408</v>
      </c>
      <c r="D198">
        <v>129</v>
      </c>
      <c r="E198" t="s">
        <v>409</v>
      </c>
      <c r="F198" s="41">
        <v>40865</v>
      </c>
      <c r="G198" s="44">
        <v>-1355223.7</v>
      </c>
      <c r="H198" t="s">
        <v>9609</v>
      </c>
    </row>
    <row r="199" spans="1:8" x14ac:dyDescent="0.25">
      <c r="A199" s="43" t="s">
        <v>9326</v>
      </c>
      <c r="B199" t="s">
        <v>410</v>
      </c>
      <c r="C199" s="43" t="s">
        <v>411</v>
      </c>
      <c r="D199">
        <v>825</v>
      </c>
      <c r="E199" t="s">
        <v>412</v>
      </c>
      <c r="F199" s="41">
        <v>40869</v>
      </c>
      <c r="G199" s="44">
        <v>-5736.62</v>
      </c>
      <c r="H199" t="s">
        <v>9610</v>
      </c>
    </row>
    <row r="200" spans="1:8" x14ac:dyDescent="0.25">
      <c r="A200" s="43" t="s">
        <v>9326</v>
      </c>
      <c r="B200" t="s">
        <v>410</v>
      </c>
      <c r="C200" s="43" t="s">
        <v>411</v>
      </c>
      <c r="D200">
        <v>826</v>
      </c>
      <c r="E200" t="s">
        <v>412</v>
      </c>
      <c r="F200" s="41">
        <v>40869</v>
      </c>
      <c r="G200" s="44">
        <v>-8323.7199999999993</v>
      </c>
      <c r="H200" t="s">
        <v>9611</v>
      </c>
    </row>
    <row r="201" spans="1:8" x14ac:dyDescent="0.25">
      <c r="A201" s="43" t="s">
        <v>9326</v>
      </c>
      <c r="B201" t="s">
        <v>415</v>
      </c>
      <c r="C201" s="43" t="s">
        <v>9614</v>
      </c>
      <c r="D201">
        <v>6279</v>
      </c>
      <c r="E201" t="s">
        <v>416</v>
      </c>
      <c r="F201" s="41">
        <v>40882</v>
      </c>
      <c r="G201" s="44">
        <v>-49068.88</v>
      </c>
      <c r="H201" t="s">
        <v>9615</v>
      </c>
    </row>
    <row r="202" spans="1:8" x14ac:dyDescent="0.25">
      <c r="A202" s="43" t="s">
        <v>9326</v>
      </c>
      <c r="B202" t="s">
        <v>417</v>
      </c>
      <c r="C202" s="43" t="s">
        <v>418</v>
      </c>
      <c r="D202">
        <v>6261</v>
      </c>
      <c r="E202" t="s">
        <v>416</v>
      </c>
      <c r="F202" s="41">
        <v>40882</v>
      </c>
      <c r="G202" s="44">
        <v>-59709.27</v>
      </c>
      <c r="H202" t="s">
        <v>9616</v>
      </c>
    </row>
    <row r="203" spans="1:8" x14ac:dyDescent="0.25">
      <c r="A203" s="43" t="s">
        <v>9326</v>
      </c>
      <c r="B203" t="s">
        <v>413</v>
      </c>
      <c r="C203" s="43" t="s">
        <v>9612</v>
      </c>
      <c r="D203">
        <v>6274</v>
      </c>
      <c r="E203" t="s">
        <v>414</v>
      </c>
      <c r="F203" s="41">
        <v>40882</v>
      </c>
      <c r="G203" s="44">
        <v>-49318.51</v>
      </c>
      <c r="H203" t="s">
        <v>9613</v>
      </c>
    </row>
    <row r="204" spans="1:8" x14ac:dyDescent="0.25">
      <c r="A204" s="43" t="s">
        <v>9326</v>
      </c>
      <c r="B204" t="s">
        <v>420</v>
      </c>
      <c r="C204" s="43" t="s">
        <v>9619</v>
      </c>
      <c r="D204">
        <v>6353</v>
      </c>
      <c r="E204" t="s">
        <v>414</v>
      </c>
      <c r="F204" s="41">
        <v>40884</v>
      </c>
      <c r="G204" s="44">
        <v>-21551.31</v>
      </c>
      <c r="H204" t="s">
        <v>9620</v>
      </c>
    </row>
    <row r="205" spans="1:8" x14ac:dyDescent="0.25">
      <c r="A205" s="43" t="s">
        <v>9326</v>
      </c>
      <c r="B205" t="s">
        <v>419</v>
      </c>
      <c r="C205" s="43" t="s">
        <v>9617</v>
      </c>
      <c r="D205">
        <v>6350</v>
      </c>
      <c r="E205" t="s">
        <v>414</v>
      </c>
      <c r="F205" s="41">
        <v>40884</v>
      </c>
      <c r="G205" s="44">
        <v>-51993</v>
      </c>
      <c r="H205" t="s">
        <v>9618</v>
      </c>
    </row>
    <row r="206" spans="1:8" x14ac:dyDescent="0.25">
      <c r="A206" s="43" t="s">
        <v>9328</v>
      </c>
      <c r="B206" t="s">
        <v>421</v>
      </c>
      <c r="C206" s="43" t="s">
        <v>9621</v>
      </c>
      <c r="D206" t="s">
        <v>422</v>
      </c>
      <c r="E206" t="s">
        <v>220</v>
      </c>
      <c r="F206" s="41">
        <v>40885</v>
      </c>
      <c r="G206" s="44">
        <v>-5000</v>
      </c>
      <c r="H206" t="s">
        <v>9622</v>
      </c>
    </row>
    <row r="207" spans="1:8" x14ac:dyDescent="0.25">
      <c r="A207" s="43" t="s">
        <v>9328</v>
      </c>
      <c r="B207" t="s">
        <v>423</v>
      </c>
      <c r="C207" s="43" t="s">
        <v>9623</v>
      </c>
      <c r="D207" t="s">
        <v>424</v>
      </c>
      <c r="E207" t="s">
        <v>425</v>
      </c>
      <c r="F207" s="41">
        <v>40892</v>
      </c>
      <c r="G207" s="44">
        <v>-10000</v>
      </c>
      <c r="H207" t="s">
        <v>9624</v>
      </c>
    </row>
    <row r="208" spans="1:8" x14ac:dyDescent="0.25">
      <c r="A208" s="43" t="s">
        <v>9326</v>
      </c>
      <c r="B208" t="s">
        <v>219</v>
      </c>
      <c r="C208" s="43" t="s">
        <v>9456</v>
      </c>
      <c r="D208">
        <v>148</v>
      </c>
      <c r="E208" t="s">
        <v>220</v>
      </c>
      <c r="F208" s="41">
        <v>40897</v>
      </c>
      <c r="G208" s="44">
        <v>-4000</v>
      </c>
      <c r="H208" t="s">
        <v>9625</v>
      </c>
    </row>
    <row r="209" spans="1:8" x14ac:dyDescent="0.25">
      <c r="A209" s="43" t="s">
        <v>9328</v>
      </c>
      <c r="B209" t="s">
        <v>426</v>
      </c>
      <c r="C209" s="43" t="s">
        <v>427</v>
      </c>
      <c r="D209">
        <v>1143</v>
      </c>
      <c r="E209" t="s">
        <v>428</v>
      </c>
      <c r="F209" s="41">
        <v>40899</v>
      </c>
      <c r="G209" s="44">
        <v>-1156865.5</v>
      </c>
      <c r="H209" t="s">
        <v>9626</v>
      </c>
    </row>
    <row r="210" spans="1:8" x14ac:dyDescent="0.25">
      <c r="A210" s="43" t="s">
        <v>9326</v>
      </c>
      <c r="B210" t="s">
        <v>429</v>
      </c>
      <c r="C210" s="43" t="s">
        <v>430</v>
      </c>
      <c r="D210">
        <v>30</v>
      </c>
      <c r="E210" t="s">
        <v>431</v>
      </c>
      <c r="F210" s="41">
        <v>40911</v>
      </c>
      <c r="G210" s="44">
        <v>-29000</v>
      </c>
      <c r="H210" t="s">
        <v>9627</v>
      </c>
    </row>
    <row r="211" spans="1:8" x14ac:dyDescent="0.25">
      <c r="A211" s="43" t="s">
        <v>9326</v>
      </c>
      <c r="B211" t="s">
        <v>456</v>
      </c>
      <c r="C211" s="43" t="s">
        <v>9654</v>
      </c>
      <c r="D211">
        <v>40</v>
      </c>
      <c r="E211" t="s">
        <v>457</v>
      </c>
      <c r="F211" s="41">
        <v>40925</v>
      </c>
      <c r="G211" s="44">
        <v>-42485.9</v>
      </c>
      <c r="H211" t="s">
        <v>9655</v>
      </c>
    </row>
    <row r="212" spans="1:8" x14ac:dyDescent="0.25">
      <c r="A212" s="43" t="s">
        <v>9328</v>
      </c>
      <c r="B212" t="s">
        <v>470</v>
      </c>
      <c r="C212" s="43" t="s">
        <v>9662</v>
      </c>
      <c r="D212">
        <v>70</v>
      </c>
      <c r="E212" t="s">
        <v>220</v>
      </c>
      <c r="F212" s="41">
        <v>40925</v>
      </c>
      <c r="G212" s="44">
        <v>-40000</v>
      </c>
      <c r="H212" t="s">
        <v>9663</v>
      </c>
    </row>
    <row r="213" spans="1:8" x14ac:dyDescent="0.25">
      <c r="A213" s="43" t="s">
        <v>9326</v>
      </c>
      <c r="B213" t="s">
        <v>435</v>
      </c>
      <c r="C213" s="43" t="s">
        <v>9628</v>
      </c>
      <c r="D213">
        <v>40</v>
      </c>
      <c r="E213" t="s">
        <v>220</v>
      </c>
      <c r="F213" s="41">
        <v>40925</v>
      </c>
      <c r="G213" s="44">
        <v>-43206</v>
      </c>
      <c r="H213" t="s">
        <v>9629</v>
      </c>
    </row>
    <row r="214" spans="1:8" x14ac:dyDescent="0.25">
      <c r="A214" s="43" t="s">
        <v>9326</v>
      </c>
      <c r="B214" t="s">
        <v>435</v>
      </c>
      <c r="C214" s="43" t="s">
        <v>458</v>
      </c>
      <c r="D214">
        <v>40</v>
      </c>
      <c r="E214" t="s">
        <v>457</v>
      </c>
      <c r="F214" s="41">
        <v>40925</v>
      </c>
      <c r="G214" s="44">
        <v>-43206</v>
      </c>
      <c r="H214" t="s">
        <v>9656</v>
      </c>
    </row>
    <row r="215" spans="1:8" x14ac:dyDescent="0.25">
      <c r="A215" s="43" t="s">
        <v>9326</v>
      </c>
      <c r="B215" t="s">
        <v>439</v>
      </c>
      <c r="C215" s="43" t="s">
        <v>9636</v>
      </c>
      <c r="D215">
        <v>40</v>
      </c>
      <c r="E215" t="s">
        <v>220</v>
      </c>
      <c r="F215" s="41">
        <v>40925</v>
      </c>
      <c r="G215" s="44">
        <v>-38165.300000000003</v>
      </c>
      <c r="H215" t="s">
        <v>9637</v>
      </c>
    </row>
    <row r="216" spans="1:8" x14ac:dyDescent="0.25">
      <c r="A216" s="43" t="s">
        <v>9326</v>
      </c>
      <c r="B216" t="s">
        <v>448</v>
      </c>
      <c r="C216" s="43" t="s">
        <v>9646</v>
      </c>
      <c r="D216">
        <v>40</v>
      </c>
      <c r="E216" t="s">
        <v>449</v>
      </c>
      <c r="F216" s="41">
        <v>40925</v>
      </c>
      <c r="G216" s="44">
        <v>-3745</v>
      </c>
      <c r="H216" t="s">
        <v>9647</v>
      </c>
    </row>
    <row r="217" spans="1:8" x14ac:dyDescent="0.25">
      <c r="A217" s="43" t="s">
        <v>9326</v>
      </c>
      <c r="B217" t="s">
        <v>450</v>
      </c>
      <c r="C217" s="43" t="s">
        <v>9648</v>
      </c>
      <c r="D217">
        <v>40</v>
      </c>
      <c r="E217" t="s">
        <v>451</v>
      </c>
      <c r="F217" s="41">
        <v>40925</v>
      </c>
      <c r="G217" s="44">
        <v>-33844.699999999997</v>
      </c>
      <c r="H217" t="s">
        <v>9649</v>
      </c>
    </row>
    <row r="218" spans="1:8" x14ac:dyDescent="0.25">
      <c r="A218" s="43" t="s">
        <v>9326</v>
      </c>
      <c r="B218" t="s">
        <v>454</v>
      </c>
      <c r="C218" s="43" t="s">
        <v>9652</v>
      </c>
      <c r="D218">
        <v>40</v>
      </c>
      <c r="E218" t="s">
        <v>455</v>
      </c>
      <c r="F218" s="41">
        <v>40925</v>
      </c>
      <c r="G218" s="44">
        <v>-26643.7</v>
      </c>
      <c r="H218" t="s">
        <v>9653</v>
      </c>
    </row>
    <row r="219" spans="1:8" x14ac:dyDescent="0.25">
      <c r="A219" s="43" t="s">
        <v>9326</v>
      </c>
      <c r="B219" t="s">
        <v>446</v>
      </c>
      <c r="C219" s="43" t="s">
        <v>9644</v>
      </c>
      <c r="D219">
        <v>40</v>
      </c>
      <c r="E219" t="s">
        <v>447</v>
      </c>
      <c r="F219" s="41">
        <v>40925</v>
      </c>
      <c r="G219" s="44">
        <v>-25491.54</v>
      </c>
      <c r="H219" t="s">
        <v>9645</v>
      </c>
    </row>
    <row r="220" spans="1:8" x14ac:dyDescent="0.25">
      <c r="A220" s="43" t="s">
        <v>9326</v>
      </c>
      <c r="B220" t="s">
        <v>436</v>
      </c>
      <c r="C220" s="43" t="s">
        <v>9630</v>
      </c>
      <c r="D220">
        <v>40</v>
      </c>
      <c r="E220" t="s">
        <v>220</v>
      </c>
      <c r="F220" s="41">
        <v>40925</v>
      </c>
      <c r="G220" s="44">
        <v>-20882.900000000001</v>
      </c>
      <c r="H220" t="s">
        <v>9631</v>
      </c>
    </row>
    <row r="221" spans="1:8" x14ac:dyDescent="0.25">
      <c r="A221" s="43" t="s">
        <v>9326</v>
      </c>
      <c r="B221" t="s">
        <v>437</v>
      </c>
      <c r="C221" s="43" t="s">
        <v>9632</v>
      </c>
      <c r="D221">
        <v>40</v>
      </c>
      <c r="E221" t="s">
        <v>24</v>
      </c>
      <c r="F221" s="41">
        <v>40925</v>
      </c>
      <c r="G221" s="44">
        <v>-19082.650000000001</v>
      </c>
      <c r="H221" t="s">
        <v>9633</v>
      </c>
    </row>
    <row r="222" spans="1:8" x14ac:dyDescent="0.25">
      <c r="A222" s="43" t="s">
        <v>9326</v>
      </c>
      <c r="B222" t="s">
        <v>444</v>
      </c>
      <c r="C222" s="43" t="s">
        <v>9642</v>
      </c>
      <c r="D222">
        <v>40</v>
      </c>
      <c r="E222" t="s">
        <v>445</v>
      </c>
      <c r="F222" s="41">
        <v>40925</v>
      </c>
      <c r="G222" s="44">
        <v>-13681.9</v>
      </c>
      <c r="H222" t="s">
        <v>9643</v>
      </c>
    </row>
    <row r="223" spans="1:8" x14ac:dyDescent="0.25">
      <c r="A223" s="43" t="s">
        <v>9326</v>
      </c>
      <c r="B223" t="s">
        <v>452</v>
      </c>
      <c r="C223" s="43" t="s">
        <v>9650</v>
      </c>
      <c r="D223">
        <v>40</v>
      </c>
      <c r="E223" t="s">
        <v>453</v>
      </c>
      <c r="F223" s="41">
        <v>40925</v>
      </c>
      <c r="G223" s="44">
        <v>-13321.85</v>
      </c>
      <c r="H223" t="s">
        <v>9651</v>
      </c>
    </row>
    <row r="224" spans="1:8" x14ac:dyDescent="0.25">
      <c r="A224" s="43" t="s">
        <v>9326</v>
      </c>
      <c r="B224" t="s">
        <v>438</v>
      </c>
      <c r="C224" s="43" t="s">
        <v>9634</v>
      </c>
      <c r="D224">
        <v>40</v>
      </c>
      <c r="E224" t="s">
        <v>24</v>
      </c>
      <c r="F224" s="41">
        <v>40925</v>
      </c>
      <c r="G224" s="44">
        <v>-17642.45</v>
      </c>
      <c r="H224" t="s">
        <v>9635</v>
      </c>
    </row>
    <row r="225" spans="1:8" x14ac:dyDescent="0.25">
      <c r="A225" s="43" t="s">
        <v>9326</v>
      </c>
      <c r="B225" t="s">
        <v>467</v>
      </c>
      <c r="C225" s="43" t="s">
        <v>468</v>
      </c>
      <c r="D225">
        <v>40</v>
      </c>
      <c r="E225" t="s">
        <v>469</v>
      </c>
      <c r="F225" s="41">
        <v>40925</v>
      </c>
      <c r="G225" s="44">
        <v>-13321.85</v>
      </c>
      <c r="H225" t="s">
        <v>9661</v>
      </c>
    </row>
    <row r="226" spans="1:8" x14ac:dyDescent="0.25">
      <c r="A226" s="43" t="s">
        <v>9326</v>
      </c>
      <c r="B226" t="s">
        <v>462</v>
      </c>
      <c r="C226" s="43" t="s">
        <v>9658</v>
      </c>
      <c r="D226">
        <v>40</v>
      </c>
      <c r="E226" t="s">
        <v>463</v>
      </c>
      <c r="F226" s="41">
        <v>40925</v>
      </c>
      <c r="G226" s="44">
        <v>-37445.199999999997</v>
      </c>
      <c r="H226" t="s">
        <v>9659</v>
      </c>
    </row>
    <row r="227" spans="1:8" x14ac:dyDescent="0.25">
      <c r="A227" s="43" t="s">
        <v>9326</v>
      </c>
      <c r="B227" t="s">
        <v>459</v>
      </c>
      <c r="C227" s="43" t="s">
        <v>460</v>
      </c>
      <c r="D227">
        <v>40</v>
      </c>
      <c r="E227" t="s">
        <v>461</v>
      </c>
      <c r="F227" s="41">
        <v>40925</v>
      </c>
      <c r="G227" s="44">
        <v>-17282.400000000001</v>
      </c>
      <c r="H227" t="s">
        <v>9657</v>
      </c>
    </row>
    <row r="228" spans="1:8" x14ac:dyDescent="0.25">
      <c r="A228" s="43" t="s">
        <v>9326</v>
      </c>
      <c r="B228" t="s">
        <v>464</v>
      </c>
      <c r="C228" s="43" t="s">
        <v>465</v>
      </c>
      <c r="D228">
        <v>40</v>
      </c>
      <c r="E228" t="s">
        <v>466</v>
      </c>
      <c r="F228" s="41">
        <v>40925</v>
      </c>
      <c r="G228" s="44">
        <v>-23331.24</v>
      </c>
      <c r="H228" t="s">
        <v>9660</v>
      </c>
    </row>
    <row r="229" spans="1:8" x14ac:dyDescent="0.25">
      <c r="A229" s="43" t="s">
        <v>9326</v>
      </c>
      <c r="B229" t="s">
        <v>440</v>
      </c>
      <c r="C229" s="43" t="s">
        <v>9638</v>
      </c>
      <c r="D229">
        <v>40</v>
      </c>
      <c r="E229" t="s">
        <v>441</v>
      </c>
      <c r="F229" s="41">
        <v>40925</v>
      </c>
      <c r="G229" s="44">
        <v>-18722.599999999999</v>
      </c>
      <c r="H229" t="s">
        <v>9639</v>
      </c>
    </row>
    <row r="230" spans="1:8" x14ac:dyDescent="0.25">
      <c r="A230" s="43" t="s">
        <v>9326</v>
      </c>
      <c r="B230" t="s">
        <v>442</v>
      </c>
      <c r="C230" s="43" t="s">
        <v>9640</v>
      </c>
      <c r="D230">
        <v>40</v>
      </c>
      <c r="E230" t="s">
        <v>443</v>
      </c>
      <c r="F230" s="41">
        <v>40925</v>
      </c>
      <c r="G230" s="44">
        <v>-7487.1</v>
      </c>
      <c r="H230" t="s">
        <v>9641</v>
      </c>
    </row>
    <row r="231" spans="1:8" x14ac:dyDescent="0.25">
      <c r="A231" s="43" t="s">
        <v>9326</v>
      </c>
      <c r="B231" t="s">
        <v>477</v>
      </c>
      <c r="C231" s="43" t="s">
        <v>9676</v>
      </c>
      <c r="D231">
        <v>428</v>
      </c>
      <c r="E231" t="s">
        <v>416</v>
      </c>
      <c r="F231" s="41">
        <v>40933</v>
      </c>
      <c r="G231" s="44">
        <v>-24056.1</v>
      </c>
      <c r="H231" t="s">
        <v>9677</v>
      </c>
    </row>
    <row r="232" spans="1:8" x14ac:dyDescent="0.25">
      <c r="A232" s="43" t="s">
        <v>9326</v>
      </c>
      <c r="B232" t="s">
        <v>471</v>
      </c>
      <c r="C232" s="43" t="s">
        <v>9664</v>
      </c>
      <c r="D232">
        <v>422</v>
      </c>
      <c r="E232" t="s">
        <v>416</v>
      </c>
      <c r="F232" s="41">
        <v>40933</v>
      </c>
      <c r="G232" s="44">
        <v>-26347.919999999998</v>
      </c>
      <c r="H232" t="s">
        <v>9665</v>
      </c>
    </row>
    <row r="233" spans="1:8" x14ac:dyDescent="0.25">
      <c r="A233" s="43" t="s">
        <v>9326</v>
      </c>
      <c r="B233" t="s">
        <v>478</v>
      </c>
      <c r="C233" s="43" t="s">
        <v>9678</v>
      </c>
      <c r="D233">
        <v>429</v>
      </c>
      <c r="E233" t="s">
        <v>416</v>
      </c>
      <c r="F233" s="41">
        <v>40933</v>
      </c>
      <c r="G233" s="44">
        <v>-24566.12</v>
      </c>
      <c r="H233" t="s">
        <v>9679</v>
      </c>
    </row>
    <row r="234" spans="1:8" x14ac:dyDescent="0.25">
      <c r="A234" s="43" t="s">
        <v>9326</v>
      </c>
      <c r="B234" t="s">
        <v>472</v>
      </c>
      <c r="C234" s="43" t="s">
        <v>9666</v>
      </c>
      <c r="D234">
        <v>423</v>
      </c>
      <c r="E234" t="s">
        <v>416</v>
      </c>
      <c r="F234" s="41">
        <v>40933</v>
      </c>
      <c r="G234" s="44">
        <v>-24649.98</v>
      </c>
      <c r="H234" t="s">
        <v>9667</v>
      </c>
    </row>
    <row r="235" spans="1:8" x14ac:dyDescent="0.25">
      <c r="A235" s="43" t="s">
        <v>9326</v>
      </c>
      <c r="B235" t="s">
        <v>473</v>
      </c>
      <c r="C235" s="43" t="s">
        <v>9668</v>
      </c>
      <c r="D235">
        <v>430</v>
      </c>
      <c r="E235" t="s">
        <v>416</v>
      </c>
      <c r="F235" s="41">
        <v>40933</v>
      </c>
      <c r="G235" s="44">
        <v>-24649.98</v>
      </c>
      <c r="H235" t="s">
        <v>9669</v>
      </c>
    </row>
    <row r="236" spans="1:8" x14ac:dyDescent="0.25">
      <c r="A236" s="43" t="s">
        <v>9326</v>
      </c>
      <c r="B236" t="s">
        <v>474</v>
      </c>
      <c r="C236" s="43" t="s">
        <v>9670</v>
      </c>
      <c r="D236">
        <v>424</v>
      </c>
      <c r="E236" t="s">
        <v>416</v>
      </c>
      <c r="F236" s="41">
        <v>40933</v>
      </c>
      <c r="G236" s="44">
        <v>-24649.98</v>
      </c>
      <c r="H236" t="s">
        <v>9671</v>
      </c>
    </row>
    <row r="237" spans="1:8" x14ac:dyDescent="0.25">
      <c r="A237" s="43" t="s">
        <v>9326</v>
      </c>
      <c r="B237" t="s">
        <v>475</v>
      </c>
      <c r="C237" s="43" t="s">
        <v>9672</v>
      </c>
      <c r="D237">
        <v>431</v>
      </c>
      <c r="E237" t="s">
        <v>416</v>
      </c>
      <c r="F237" s="41">
        <v>40933</v>
      </c>
      <c r="G237" s="44">
        <v>-221341.22</v>
      </c>
      <c r="H237" t="s">
        <v>9673</v>
      </c>
    </row>
    <row r="238" spans="1:8" x14ac:dyDescent="0.25">
      <c r="A238" s="43" t="s">
        <v>9326</v>
      </c>
      <c r="B238" t="s">
        <v>476</v>
      </c>
      <c r="C238" s="43" t="s">
        <v>9674</v>
      </c>
      <c r="D238">
        <v>433</v>
      </c>
      <c r="E238" t="s">
        <v>416</v>
      </c>
      <c r="F238" s="41">
        <v>40933</v>
      </c>
      <c r="G238" s="44">
        <v>-18796.02</v>
      </c>
      <c r="H238" t="s">
        <v>9675</v>
      </c>
    </row>
    <row r="239" spans="1:8" x14ac:dyDescent="0.25">
      <c r="A239" s="43" t="s">
        <v>9328</v>
      </c>
      <c r="B239" t="s">
        <v>479</v>
      </c>
      <c r="C239" s="43" t="s">
        <v>9680</v>
      </c>
      <c r="D239" t="s">
        <v>480</v>
      </c>
      <c r="E239" t="s">
        <v>481</v>
      </c>
      <c r="F239" s="41">
        <v>40940</v>
      </c>
      <c r="G239" s="44">
        <v>-20000</v>
      </c>
      <c r="H239" t="s">
        <v>9681</v>
      </c>
    </row>
    <row r="240" spans="1:8" x14ac:dyDescent="0.25">
      <c r="A240" s="43" t="s">
        <v>9326</v>
      </c>
      <c r="B240" t="s">
        <v>482</v>
      </c>
      <c r="C240" s="43" t="s">
        <v>9682</v>
      </c>
      <c r="D240">
        <v>1379</v>
      </c>
      <c r="E240" t="s">
        <v>24</v>
      </c>
      <c r="F240" s="41">
        <v>40941</v>
      </c>
      <c r="G240" s="44">
        <v>-7084.68</v>
      </c>
      <c r="H240" t="s">
        <v>9683</v>
      </c>
    </row>
    <row r="241" spans="1:8" x14ac:dyDescent="0.25">
      <c r="A241" s="43" t="s">
        <v>9326</v>
      </c>
      <c r="B241" t="s">
        <v>483</v>
      </c>
      <c r="C241" s="43" t="s">
        <v>484</v>
      </c>
      <c r="D241">
        <v>959</v>
      </c>
      <c r="E241" t="s">
        <v>485</v>
      </c>
      <c r="F241" s="41">
        <v>40943</v>
      </c>
      <c r="G241" s="44">
        <v>-26703.200000000001</v>
      </c>
      <c r="H241" t="s">
        <v>9684</v>
      </c>
    </row>
    <row r="242" spans="1:8" x14ac:dyDescent="0.25">
      <c r="A242" s="43" t="s">
        <v>9326</v>
      </c>
      <c r="B242" t="s">
        <v>483</v>
      </c>
      <c r="C242" s="43" t="s">
        <v>484</v>
      </c>
      <c r="D242">
        <v>960</v>
      </c>
      <c r="E242" t="s">
        <v>485</v>
      </c>
      <c r="F242" s="41">
        <v>40943</v>
      </c>
      <c r="G242" s="44">
        <v>-23292.799999999999</v>
      </c>
      <c r="H242" t="s">
        <v>9685</v>
      </c>
    </row>
    <row r="243" spans="1:8" x14ac:dyDescent="0.25">
      <c r="A243" s="43" t="s">
        <v>9326</v>
      </c>
      <c r="B243" t="s">
        <v>483</v>
      </c>
      <c r="C243" s="43" t="s">
        <v>484</v>
      </c>
      <c r="D243">
        <v>961</v>
      </c>
      <c r="E243" t="s">
        <v>485</v>
      </c>
      <c r="F243" s="41">
        <v>40943</v>
      </c>
      <c r="G243" s="44">
        <v>-27608</v>
      </c>
      <c r="H243" t="s">
        <v>9686</v>
      </c>
    </row>
    <row r="244" spans="1:8" x14ac:dyDescent="0.25">
      <c r="A244" s="43" t="s">
        <v>9326</v>
      </c>
      <c r="B244" t="s">
        <v>483</v>
      </c>
      <c r="C244" s="43" t="s">
        <v>484</v>
      </c>
      <c r="D244">
        <v>962</v>
      </c>
      <c r="E244" t="s">
        <v>485</v>
      </c>
      <c r="F244" s="41">
        <v>40943</v>
      </c>
      <c r="G244" s="44">
        <v>-18687.599999999999</v>
      </c>
      <c r="H244" t="s">
        <v>9687</v>
      </c>
    </row>
    <row r="245" spans="1:8" x14ac:dyDescent="0.25">
      <c r="A245" s="43" t="s">
        <v>9326</v>
      </c>
      <c r="B245" t="s">
        <v>483</v>
      </c>
      <c r="C245" s="43" t="s">
        <v>484</v>
      </c>
      <c r="D245">
        <v>965</v>
      </c>
      <c r="E245" t="s">
        <v>485</v>
      </c>
      <c r="F245" s="41">
        <v>40945</v>
      </c>
      <c r="G245" s="44">
        <v>-8908.7999999999993</v>
      </c>
      <c r="H245" t="s">
        <v>9689</v>
      </c>
    </row>
    <row r="246" spans="1:8" x14ac:dyDescent="0.25">
      <c r="A246" s="43" t="s">
        <v>9326</v>
      </c>
      <c r="B246" t="s">
        <v>486</v>
      </c>
      <c r="C246" s="43" t="s">
        <v>487</v>
      </c>
      <c r="D246">
        <v>712</v>
      </c>
      <c r="E246" t="s">
        <v>488</v>
      </c>
      <c r="F246" s="41">
        <v>40945</v>
      </c>
      <c r="G246" s="44">
        <v>-24244</v>
      </c>
      <c r="H246" t="s">
        <v>9688</v>
      </c>
    </row>
    <row r="247" spans="1:8" x14ac:dyDescent="0.25">
      <c r="A247" s="43" t="s">
        <v>9326</v>
      </c>
      <c r="B247" t="s">
        <v>493</v>
      </c>
      <c r="C247" s="43" t="s">
        <v>9696</v>
      </c>
      <c r="D247">
        <v>1374</v>
      </c>
      <c r="E247" t="s">
        <v>490</v>
      </c>
      <c r="F247" s="41">
        <v>40948</v>
      </c>
      <c r="G247" s="44">
        <v>-17269.22</v>
      </c>
      <c r="H247" t="s">
        <v>9697</v>
      </c>
    </row>
    <row r="248" spans="1:8" x14ac:dyDescent="0.25">
      <c r="A248" s="43" t="s">
        <v>9326</v>
      </c>
      <c r="B248" t="s">
        <v>492</v>
      </c>
      <c r="C248" s="43" t="s">
        <v>9694</v>
      </c>
      <c r="D248">
        <v>13</v>
      </c>
      <c r="E248" t="s">
        <v>490</v>
      </c>
      <c r="F248" s="41">
        <v>40948</v>
      </c>
      <c r="G248" s="44">
        <v>-17269.22</v>
      </c>
      <c r="H248" t="s">
        <v>9695</v>
      </c>
    </row>
    <row r="249" spans="1:8" x14ac:dyDescent="0.25">
      <c r="A249" s="43" t="s">
        <v>9326</v>
      </c>
      <c r="B249" t="s">
        <v>491</v>
      </c>
      <c r="C249" s="43" t="s">
        <v>9692</v>
      </c>
      <c r="D249">
        <v>1382</v>
      </c>
      <c r="E249" t="s">
        <v>490</v>
      </c>
      <c r="F249" s="41">
        <v>40948</v>
      </c>
      <c r="G249" s="44">
        <v>-20651.52</v>
      </c>
      <c r="H249" t="s">
        <v>9693</v>
      </c>
    </row>
    <row r="250" spans="1:8" x14ac:dyDescent="0.25">
      <c r="A250" s="43" t="s">
        <v>9326</v>
      </c>
      <c r="B250" t="s">
        <v>489</v>
      </c>
      <c r="C250" s="43" t="s">
        <v>9690</v>
      </c>
      <c r="D250">
        <v>1383</v>
      </c>
      <c r="E250" t="s">
        <v>490</v>
      </c>
      <c r="F250" s="41">
        <v>40948</v>
      </c>
      <c r="G250" s="44">
        <v>-21341.22</v>
      </c>
      <c r="H250" t="s">
        <v>9691</v>
      </c>
    </row>
    <row r="251" spans="1:8" x14ac:dyDescent="0.25">
      <c r="A251" s="43" t="s">
        <v>9326</v>
      </c>
      <c r="B251" t="s">
        <v>494</v>
      </c>
      <c r="C251" s="43" t="s">
        <v>9698</v>
      </c>
      <c r="D251">
        <v>502</v>
      </c>
      <c r="E251" t="s">
        <v>495</v>
      </c>
      <c r="F251" s="41">
        <v>40949</v>
      </c>
      <c r="G251" s="44">
        <v>-6069.66</v>
      </c>
      <c r="H251" t="s">
        <v>9699</v>
      </c>
    </row>
    <row r="252" spans="1:8" x14ac:dyDescent="0.25">
      <c r="A252" s="43" t="s">
        <v>9326</v>
      </c>
      <c r="B252" t="s">
        <v>483</v>
      </c>
      <c r="C252" s="43" t="s">
        <v>484</v>
      </c>
      <c r="D252">
        <v>972</v>
      </c>
      <c r="E252" t="s">
        <v>485</v>
      </c>
      <c r="F252" s="41">
        <v>40954</v>
      </c>
      <c r="G252" s="44">
        <v>-17295.599999999999</v>
      </c>
      <c r="H252" t="s">
        <v>9700</v>
      </c>
    </row>
    <row r="253" spans="1:8" x14ac:dyDescent="0.25">
      <c r="A253" s="43" t="s">
        <v>9326</v>
      </c>
      <c r="B253" t="s">
        <v>483</v>
      </c>
      <c r="C253" s="43" t="s">
        <v>484</v>
      </c>
      <c r="D253">
        <v>973</v>
      </c>
      <c r="E253" t="s">
        <v>485</v>
      </c>
      <c r="F253" s="41">
        <v>40954</v>
      </c>
      <c r="G253" s="44">
        <v>-14639.2</v>
      </c>
      <c r="H253" t="s">
        <v>9701</v>
      </c>
    </row>
    <row r="254" spans="1:8" x14ac:dyDescent="0.25">
      <c r="A254" s="43" t="s">
        <v>9326</v>
      </c>
      <c r="B254" t="s">
        <v>483</v>
      </c>
      <c r="C254" s="43" t="s">
        <v>484</v>
      </c>
      <c r="D254">
        <v>974</v>
      </c>
      <c r="E254" t="s">
        <v>485</v>
      </c>
      <c r="F254" s="41">
        <v>40954</v>
      </c>
      <c r="G254" s="44">
        <v>-11553.6</v>
      </c>
      <c r="H254" t="s">
        <v>9702</v>
      </c>
    </row>
    <row r="255" spans="1:8" x14ac:dyDescent="0.25">
      <c r="A255" s="43" t="s">
        <v>9326</v>
      </c>
      <c r="B255" t="s">
        <v>483</v>
      </c>
      <c r="C255" s="43" t="s">
        <v>484</v>
      </c>
      <c r="D255">
        <v>975</v>
      </c>
      <c r="E255" t="s">
        <v>485</v>
      </c>
      <c r="F255" s="41">
        <v>40954</v>
      </c>
      <c r="G255" s="44">
        <v>-18142.400000000001</v>
      </c>
      <c r="H255" t="s">
        <v>9703</v>
      </c>
    </row>
    <row r="256" spans="1:8" x14ac:dyDescent="0.25">
      <c r="A256" s="43" t="s">
        <v>9326</v>
      </c>
      <c r="B256" t="s">
        <v>496</v>
      </c>
      <c r="C256" s="43" t="s">
        <v>9705</v>
      </c>
      <c r="D256">
        <v>560</v>
      </c>
      <c r="E256" t="s">
        <v>220</v>
      </c>
      <c r="F256" s="41">
        <v>40955</v>
      </c>
      <c r="G256" s="44">
        <v>-20500</v>
      </c>
      <c r="H256" t="s">
        <v>9706</v>
      </c>
    </row>
    <row r="257" spans="1:8" x14ac:dyDescent="0.25">
      <c r="A257" s="43" t="s">
        <v>9326</v>
      </c>
      <c r="B257" t="s">
        <v>483</v>
      </c>
      <c r="C257" s="43" t="s">
        <v>484</v>
      </c>
      <c r="D257">
        <v>977</v>
      </c>
      <c r="E257" t="s">
        <v>485</v>
      </c>
      <c r="F257" s="41">
        <v>40955</v>
      </c>
      <c r="G257" s="44">
        <v>-28684.48</v>
      </c>
      <c r="H257" t="s">
        <v>9704</v>
      </c>
    </row>
    <row r="258" spans="1:8" x14ac:dyDescent="0.25">
      <c r="A258" s="43" t="s">
        <v>9326</v>
      </c>
      <c r="B258" t="s">
        <v>498</v>
      </c>
      <c r="C258" s="43" t="s">
        <v>9708</v>
      </c>
      <c r="D258">
        <v>596</v>
      </c>
      <c r="E258" t="s">
        <v>220</v>
      </c>
      <c r="F258" s="41">
        <v>40956</v>
      </c>
      <c r="G258" s="44">
        <v>-22000</v>
      </c>
      <c r="H258" t="s">
        <v>9709</v>
      </c>
    </row>
    <row r="259" spans="1:8" x14ac:dyDescent="0.25">
      <c r="A259" s="43" t="s">
        <v>9326</v>
      </c>
      <c r="B259" t="s">
        <v>499</v>
      </c>
      <c r="C259" s="43" t="s">
        <v>9710</v>
      </c>
      <c r="D259">
        <v>590</v>
      </c>
      <c r="E259" t="s">
        <v>220</v>
      </c>
      <c r="F259" s="41">
        <v>40956</v>
      </c>
      <c r="G259" s="44">
        <v>-19268.28</v>
      </c>
      <c r="H259" t="s">
        <v>9711</v>
      </c>
    </row>
    <row r="260" spans="1:8" x14ac:dyDescent="0.25">
      <c r="A260" s="43" t="s">
        <v>9326</v>
      </c>
      <c r="B260" t="s">
        <v>500</v>
      </c>
      <c r="C260" s="43" t="s">
        <v>501</v>
      </c>
      <c r="D260">
        <v>589</v>
      </c>
      <c r="E260" t="s">
        <v>502</v>
      </c>
      <c r="F260" s="41">
        <v>40956</v>
      </c>
      <c r="G260" s="44">
        <v>-18886.79</v>
      </c>
      <c r="H260" t="s">
        <v>9712</v>
      </c>
    </row>
    <row r="261" spans="1:8" x14ac:dyDescent="0.25">
      <c r="A261" s="43" t="s">
        <v>9328</v>
      </c>
      <c r="B261" t="s">
        <v>503</v>
      </c>
      <c r="C261" s="43" t="s">
        <v>9713</v>
      </c>
      <c r="D261">
        <v>442</v>
      </c>
      <c r="E261" t="s">
        <v>504</v>
      </c>
      <c r="F261" s="41">
        <v>40962</v>
      </c>
      <c r="G261" s="44">
        <v>-548963.80000000005</v>
      </c>
      <c r="H261" t="s">
        <v>9714</v>
      </c>
    </row>
    <row r="262" spans="1:8" x14ac:dyDescent="0.25">
      <c r="A262" s="43" t="s">
        <v>9326</v>
      </c>
      <c r="B262" t="s">
        <v>483</v>
      </c>
      <c r="C262" s="43" t="s">
        <v>484</v>
      </c>
      <c r="D262">
        <v>979</v>
      </c>
      <c r="E262" t="s">
        <v>485</v>
      </c>
      <c r="F262" s="41">
        <v>40963</v>
      </c>
      <c r="G262" s="44">
        <v>-11611.6</v>
      </c>
      <c r="H262" t="s">
        <v>9715</v>
      </c>
    </row>
    <row r="263" spans="1:8" x14ac:dyDescent="0.25">
      <c r="A263" s="43" t="s">
        <v>9326</v>
      </c>
      <c r="B263" t="s">
        <v>483</v>
      </c>
      <c r="C263" s="43" t="s">
        <v>484</v>
      </c>
      <c r="D263">
        <v>980</v>
      </c>
      <c r="E263" t="s">
        <v>485</v>
      </c>
      <c r="F263" s="41">
        <v>40963</v>
      </c>
      <c r="G263" s="44">
        <v>-32880.199999999997</v>
      </c>
      <c r="H263" t="s">
        <v>9716</v>
      </c>
    </row>
    <row r="264" spans="1:8" x14ac:dyDescent="0.25">
      <c r="A264" s="43" t="s">
        <v>9326</v>
      </c>
      <c r="B264" t="s">
        <v>505</v>
      </c>
      <c r="C264" s="43" t="s">
        <v>506</v>
      </c>
      <c r="D264">
        <v>50</v>
      </c>
      <c r="E264" t="s">
        <v>507</v>
      </c>
      <c r="F264" s="41">
        <v>40963</v>
      </c>
      <c r="G264" s="44">
        <v>-50000</v>
      </c>
      <c r="H264" t="s">
        <v>9717</v>
      </c>
    </row>
    <row r="265" spans="1:8" x14ac:dyDescent="0.25">
      <c r="A265" s="43" t="s">
        <v>9326</v>
      </c>
      <c r="B265" t="s">
        <v>354</v>
      </c>
      <c r="C265" s="43" t="s">
        <v>355</v>
      </c>
      <c r="D265">
        <v>689</v>
      </c>
      <c r="E265" t="s">
        <v>511</v>
      </c>
      <c r="F265" s="41">
        <v>40968</v>
      </c>
      <c r="G265" s="44">
        <v>-481112.01</v>
      </c>
      <c r="H265" t="s">
        <v>9719</v>
      </c>
    </row>
    <row r="266" spans="1:8" x14ac:dyDescent="0.25">
      <c r="A266" s="43" t="s">
        <v>9328</v>
      </c>
      <c r="B266" t="s">
        <v>508</v>
      </c>
      <c r="C266" s="43" t="s">
        <v>509</v>
      </c>
      <c r="D266">
        <v>372</v>
      </c>
      <c r="E266" t="s">
        <v>510</v>
      </c>
      <c r="F266" s="41">
        <v>40968</v>
      </c>
      <c r="G266" s="44">
        <v>-2309120.9</v>
      </c>
      <c r="H266" t="s">
        <v>9718</v>
      </c>
    </row>
    <row r="267" spans="1:8" x14ac:dyDescent="0.25">
      <c r="A267" s="43" t="s">
        <v>9735</v>
      </c>
      <c r="B267" t="s">
        <v>521</v>
      </c>
      <c r="C267" s="43" t="s">
        <v>9736</v>
      </c>
      <c r="D267">
        <v>1207</v>
      </c>
      <c r="E267" t="s">
        <v>522</v>
      </c>
      <c r="F267" s="41">
        <v>40970</v>
      </c>
      <c r="G267" s="44">
        <v>-49913.279999999999</v>
      </c>
      <c r="H267" t="s">
        <v>9737</v>
      </c>
    </row>
    <row r="268" spans="1:8" x14ac:dyDescent="0.25">
      <c r="A268" s="43" t="s">
        <v>9326</v>
      </c>
      <c r="B268" t="s">
        <v>517</v>
      </c>
      <c r="C268" s="43" t="s">
        <v>9730</v>
      </c>
      <c r="D268">
        <v>1212</v>
      </c>
      <c r="E268" t="s">
        <v>490</v>
      </c>
      <c r="F268" s="41">
        <v>40970</v>
      </c>
      <c r="G268" s="44">
        <v>-17269.22</v>
      </c>
      <c r="H268" t="s">
        <v>9731</v>
      </c>
    </row>
    <row r="269" spans="1:8" x14ac:dyDescent="0.25">
      <c r="A269" s="43" t="s">
        <v>9326</v>
      </c>
      <c r="B269" t="s">
        <v>518</v>
      </c>
      <c r="C269" s="43" t="s">
        <v>9732</v>
      </c>
      <c r="D269">
        <v>1213</v>
      </c>
      <c r="E269" t="s">
        <v>490</v>
      </c>
      <c r="F269" s="41">
        <v>40970</v>
      </c>
      <c r="G269" s="44">
        <v>-17262.37</v>
      </c>
      <c r="H269" t="s">
        <v>9733</v>
      </c>
    </row>
    <row r="270" spans="1:8" x14ac:dyDescent="0.25">
      <c r="A270" s="43" t="s">
        <v>9326</v>
      </c>
      <c r="B270" t="s">
        <v>516</v>
      </c>
      <c r="C270" s="43" t="s">
        <v>9728</v>
      </c>
      <c r="D270">
        <v>1210</v>
      </c>
      <c r="E270" t="s">
        <v>490</v>
      </c>
      <c r="F270" s="41">
        <v>40970</v>
      </c>
      <c r="G270" s="44">
        <v>-17269.22</v>
      </c>
      <c r="H270" t="s">
        <v>9729</v>
      </c>
    </row>
    <row r="271" spans="1:8" x14ac:dyDescent="0.25">
      <c r="A271" s="43" t="s">
        <v>9326</v>
      </c>
      <c r="B271" t="s">
        <v>515</v>
      </c>
      <c r="C271" s="43" t="s">
        <v>9726</v>
      </c>
      <c r="D271">
        <v>1211</v>
      </c>
      <c r="E271" t="s">
        <v>490</v>
      </c>
      <c r="F271" s="41">
        <v>40970</v>
      </c>
      <c r="G271" s="44">
        <v>-17262.37</v>
      </c>
      <c r="H271" t="s">
        <v>9727</v>
      </c>
    </row>
    <row r="272" spans="1:8" x14ac:dyDescent="0.25">
      <c r="A272" s="43" t="s">
        <v>9326</v>
      </c>
      <c r="B272" t="s">
        <v>514</v>
      </c>
      <c r="C272" s="43" t="s">
        <v>9724</v>
      </c>
      <c r="D272">
        <v>18</v>
      </c>
      <c r="E272" t="s">
        <v>490</v>
      </c>
      <c r="F272" s="41">
        <v>40970</v>
      </c>
      <c r="G272" s="44">
        <v>-19806.79</v>
      </c>
      <c r="H272" t="s">
        <v>9725</v>
      </c>
    </row>
    <row r="273" spans="1:8" x14ac:dyDescent="0.25">
      <c r="A273" s="43" t="s">
        <v>9326</v>
      </c>
      <c r="B273" t="s">
        <v>519</v>
      </c>
      <c r="C273" s="43" t="s">
        <v>520</v>
      </c>
      <c r="D273">
        <v>1216</v>
      </c>
      <c r="E273" t="s">
        <v>490</v>
      </c>
      <c r="F273" s="41">
        <v>40970</v>
      </c>
      <c r="G273" s="44">
        <v>-99245.22</v>
      </c>
      <c r="H273" t="s">
        <v>9734</v>
      </c>
    </row>
    <row r="274" spans="1:8" x14ac:dyDescent="0.25">
      <c r="A274" s="43" t="s">
        <v>9326</v>
      </c>
      <c r="B274" t="s">
        <v>512</v>
      </c>
      <c r="C274" s="43" t="s">
        <v>9720</v>
      </c>
      <c r="D274">
        <v>1220</v>
      </c>
      <c r="E274" t="s">
        <v>220</v>
      </c>
      <c r="F274" s="41">
        <v>40970</v>
      </c>
      <c r="G274" s="44">
        <v>-13705.62</v>
      </c>
      <c r="H274" t="s">
        <v>9721</v>
      </c>
    </row>
    <row r="275" spans="1:8" x14ac:dyDescent="0.25">
      <c r="A275" s="43" t="s">
        <v>9326</v>
      </c>
      <c r="B275" t="s">
        <v>513</v>
      </c>
      <c r="C275" s="43" t="s">
        <v>9722</v>
      </c>
      <c r="D275">
        <v>1215</v>
      </c>
      <c r="E275" t="s">
        <v>490</v>
      </c>
      <c r="F275" s="41">
        <v>40970</v>
      </c>
      <c r="G275" s="44">
        <v>-35075.74</v>
      </c>
      <c r="H275" t="s">
        <v>9723</v>
      </c>
    </row>
    <row r="276" spans="1:8" x14ac:dyDescent="0.25">
      <c r="A276" s="43" t="s">
        <v>9328</v>
      </c>
      <c r="B276" t="s">
        <v>523</v>
      </c>
      <c r="C276" s="43" t="s">
        <v>9738</v>
      </c>
      <c r="D276">
        <v>42634</v>
      </c>
      <c r="E276" t="s">
        <v>524</v>
      </c>
      <c r="F276" s="41">
        <v>40971</v>
      </c>
      <c r="G276" s="44">
        <v>-4593</v>
      </c>
      <c r="H276" t="s">
        <v>9739</v>
      </c>
    </row>
    <row r="277" spans="1:8" x14ac:dyDescent="0.25">
      <c r="A277" s="43" t="s">
        <v>9326</v>
      </c>
      <c r="B277" t="s">
        <v>525</v>
      </c>
      <c r="C277" s="43" t="s">
        <v>526</v>
      </c>
      <c r="D277">
        <v>1554357</v>
      </c>
      <c r="E277" t="s">
        <v>527</v>
      </c>
      <c r="F277" s="41">
        <v>40974</v>
      </c>
      <c r="G277" s="44">
        <v>-39811.199999999997</v>
      </c>
      <c r="H277" t="s">
        <v>9740</v>
      </c>
    </row>
    <row r="278" spans="1:8" x14ac:dyDescent="0.25">
      <c r="A278" s="43" t="s">
        <v>9328</v>
      </c>
      <c r="B278" t="s">
        <v>528</v>
      </c>
      <c r="C278" s="43" t="s">
        <v>9741</v>
      </c>
      <c r="D278">
        <v>42</v>
      </c>
      <c r="E278" t="s">
        <v>529</v>
      </c>
      <c r="F278" s="41">
        <v>40975</v>
      </c>
      <c r="G278" s="44">
        <v>-45500</v>
      </c>
      <c r="H278" t="s">
        <v>9742</v>
      </c>
    </row>
    <row r="279" spans="1:8" x14ac:dyDescent="0.25">
      <c r="A279" s="43" t="s">
        <v>9326</v>
      </c>
      <c r="B279" t="s">
        <v>530</v>
      </c>
      <c r="C279" s="43" t="s">
        <v>531</v>
      </c>
      <c r="D279">
        <v>1464</v>
      </c>
      <c r="E279" t="s">
        <v>490</v>
      </c>
      <c r="F279" s="41">
        <v>40977</v>
      </c>
      <c r="G279" s="44">
        <v>-43625.7</v>
      </c>
      <c r="H279" t="s">
        <v>9743</v>
      </c>
    </row>
    <row r="280" spans="1:8" x14ac:dyDescent="0.25">
      <c r="A280" s="43" t="s">
        <v>9326</v>
      </c>
      <c r="B280" t="s">
        <v>525</v>
      </c>
      <c r="C280" s="43" t="s">
        <v>526</v>
      </c>
      <c r="D280">
        <v>1554360</v>
      </c>
      <c r="E280" t="s">
        <v>532</v>
      </c>
      <c r="F280" s="41">
        <v>40982</v>
      </c>
      <c r="G280" s="44">
        <v>-58130.85</v>
      </c>
      <c r="H280" t="s">
        <v>9744</v>
      </c>
    </row>
    <row r="281" spans="1:8" x14ac:dyDescent="0.25">
      <c r="A281" s="43" t="s">
        <v>9326</v>
      </c>
      <c r="B281" t="s">
        <v>483</v>
      </c>
      <c r="C281" s="43" t="s">
        <v>484</v>
      </c>
      <c r="D281">
        <v>993</v>
      </c>
      <c r="E281" t="s">
        <v>533</v>
      </c>
      <c r="F281" s="41">
        <v>40988</v>
      </c>
      <c r="G281" s="44">
        <v>-14500</v>
      </c>
      <c r="H281" t="s">
        <v>9745</v>
      </c>
    </row>
    <row r="282" spans="1:8" x14ac:dyDescent="0.25">
      <c r="A282" s="43" t="s">
        <v>9326</v>
      </c>
      <c r="B282" t="s">
        <v>483</v>
      </c>
      <c r="C282" s="43" t="s">
        <v>484</v>
      </c>
      <c r="D282">
        <v>994</v>
      </c>
      <c r="E282" t="s">
        <v>533</v>
      </c>
      <c r="F282" s="41">
        <v>40988</v>
      </c>
      <c r="G282" s="44">
        <v>-31337.4</v>
      </c>
      <c r="H282" t="s">
        <v>9746</v>
      </c>
    </row>
    <row r="283" spans="1:8" x14ac:dyDescent="0.25">
      <c r="A283" s="43" t="s">
        <v>9326</v>
      </c>
      <c r="B283" t="s">
        <v>483</v>
      </c>
      <c r="C283" s="43" t="s">
        <v>484</v>
      </c>
      <c r="D283">
        <v>1005</v>
      </c>
      <c r="E283" t="s">
        <v>533</v>
      </c>
      <c r="F283" s="41">
        <v>40988</v>
      </c>
      <c r="G283" s="44">
        <v>-1885</v>
      </c>
      <c r="H283" t="s">
        <v>9747</v>
      </c>
    </row>
    <row r="284" spans="1:8" x14ac:dyDescent="0.25">
      <c r="A284" s="43" t="s">
        <v>9326</v>
      </c>
      <c r="B284" t="s">
        <v>483</v>
      </c>
      <c r="C284" s="43" t="s">
        <v>484</v>
      </c>
      <c r="D284">
        <v>1006</v>
      </c>
      <c r="E284" t="s">
        <v>533</v>
      </c>
      <c r="F284" s="41">
        <v>40988</v>
      </c>
      <c r="G284" s="44">
        <v>-33071.599999999999</v>
      </c>
      <c r="H284" t="s">
        <v>9748</v>
      </c>
    </row>
    <row r="285" spans="1:8" x14ac:dyDescent="0.25">
      <c r="A285" s="43" t="s">
        <v>9326</v>
      </c>
      <c r="B285" t="s">
        <v>535</v>
      </c>
      <c r="C285" s="43" t="s">
        <v>536</v>
      </c>
      <c r="D285">
        <v>8480</v>
      </c>
      <c r="E285" t="s">
        <v>537</v>
      </c>
      <c r="F285" s="41">
        <v>40990</v>
      </c>
      <c r="G285" s="44">
        <v>-4080</v>
      </c>
      <c r="H285" t="s">
        <v>9750</v>
      </c>
    </row>
    <row r="286" spans="1:8" x14ac:dyDescent="0.25">
      <c r="A286" s="43" t="s">
        <v>9326</v>
      </c>
      <c r="B286" t="s">
        <v>535</v>
      </c>
      <c r="C286" s="43" t="s">
        <v>536</v>
      </c>
      <c r="D286">
        <v>8481</v>
      </c>
      <c r="E286" t="s">
        <v>537</v>
      </c>
      <c r="F286" s="41">
        <v>40990</v>
      </c>
      <c r="G286" s="44">
        <v>-10855</v>
      </c>
      <c r="H286" t="s">
        <v>9751</v>
      </c>
    </row>
    <row r="287" spans="1:8" x14ac:dyDescent="0.25">
      <c r="A287" s="43" t="s">
        <v>9326</v>
      </c>
      <c r="B287" t="s">
        <v>535</v>
      </c>
      <c r="C287" s="43" t="s">
        <v>536</v>
      </c>
      <c r="D287">
        <v>8482</v>
      </c>
      <c r="E287" t="s">
        <v>537</v>
      </c>
      <c r="F287" s="41">
        <v>40990</v>
      </c>
      <c r="G287" s="44">
        <v>-8160</v>
      </c>
      <c r="H287" t="s">
        <v>9752</v>
      </c>
    </row>
    <row r="288" spans="1:8" x14ac:dyDescent="0.25">
      <c r="A288" s="43" t="s">
        <v>9326</v>
      </c>
      <c r="B288" t="s">
        <v>486</v>
      </c>
      <c r="C288" s="43" t="s">
        <v>487</v>
      </c>
      <c r="D288" t="s">
        <v>534</v>
      </c>
      <c r="E288" t="s">
        <v>20682</v>
      </c>
      <c r="F288" s="41">
        <v>40990</v>
      </c>
      <c r="G288" s="44">
        <v>-24244</v>
      </c>
      <c r="H288" t="s">
        <v>9749</v>
      </c>
    </row>
    <row r="289" spans="1:8" x14ac:dyDescent="0.25">
      <c r="A289" s="43" t="s">
        <v>9326</v>
      </c>
      <c r="B289" t="s">
        <v>483</v>
      </c>
      <c r="C289" s="43" t="s">
        <v>484</v>
      </c>
      <c r="D289">
        <v>1007</v>
      </c>
      <c r="E289" t="s">
        <v>533</v>
      </c>
      <c r="F289" s="41">
        <v>40994</v>
      </c>
      <c r="G289" s="44">
        <v>-27381.8</v>
      </c>
      <c r="H289" t="s">
        <v>9753</v>
      </c>
    </row>
    <row r="290" spans="1:8" x14ac:dyDescent="0.25">
      <c r="A290" s="43" t="s">
        <v>9326</v>
      </c>
      <c r="B290" t="s">
        <v>483</v>
      </c>
      <c r="C290" s="43" t="s">
        <v>484</v>
      </c>
      <c r="D290">
        <v>1008</v>
      </c>
      <c r="E290" t="s">
        <v>533</v>
      </c>
      <c r="F290" s="41">
        <v>40994</v>
      </c>
      <c r="G290" s="44">
        <v>-32462.6</v>
      </c>
      <c r="H290" t="s">
        <v>9754</v>
      </c>
    </row>
    <row r="291" spans="1:8" x14ac:dyDescent="0.25">
      <c r="A291" s="43" t="s">
        <v>9326</v>
      </c>
      <c r="B291" t="s">
        <v>538</v>
      </c>
      <c r="C291" s="43" t="s">
        <v>9755</v>
      </c>
      <c r="D291">
        <v>1380</v>
      </c>
      <c r="E291" t="s">
        <v>490</v>
      </c>
      <c r="F291" s="41">
        <v>40994</v>
      </c>
      <c r="G291" s="44">
        <v>-20787.68</v>
      </c>
      <c r="H291" t="s">
        <v>9756</v>
      </c>
    </row>
    <row r="292" spans="1:8" x14ac:dyDescent="0.25">
      <c r="A292" s="43" t="s">
        <v>9326</v>
      </c>
      <c r="B292" t="s">
        <v>535</v>
      </c>
      <c r="C292" s="43" t="s">
        <v>536</v>
      </c>
      <c r="D292">
        <v>8050</v>
      </c>
      <c r="E292" t="s">
        <v>537</v>
      </c>
      <c r="F292" s="41">
        <v>40996</v>
      </c>
      <c r="G292" s="44">
        <v>-3060</v>
      </c>
      <c r="H292" t="s">
        <v>9757</v>
      </c>
    </row>
    <row r="293" spans="1:8" x14ac:dyDescent="0.25">
      <c r="A293" s="43" t="s">
        <v>9326</v>
      </c>
      <c r="B293" t="s">
        <v>535</v>
      </c>
      <c r="C293" s="43" t="s">
        <v>536</v>
      </c>
      <c r="D293">
        <v>8052</v>
      </c>
      <c r="E293" t="s">
        <v>537</v>
      </c>
      <c r="F293" s="41">
        <v>40997</v>
      </c>
      <c r="G293" s="44">
        <v>-3570</v>
      </c>
      <c r="H293" t="s">
        <v>9758</v>
      </c>
    </row>
    <row r="294" spans="1:8" x14ac:dyDescent="0.25">
      <c r="A294" s="43" t="s">
        <v>9326</v>
      </c>
      <c r="B294" t="s">
        <v>535</v>
      </c>
      <c r="C294" s="43" t="s">
        <v>536</v>
      </c>
      <c r="D294">
        <v>8055</v>
      </c>
      <c r="E294" t="s">
        <v>537</v>
      </c>
      <c r="F294" s="41">
        <v>40998</v>
      </c>
      <c r="G294" s="44">
        <v>-2040</v>
      </c>
      <c r="H294" t="s">
        <v>9759</v>
      </c>
    </row>
    <row r="295" spans="1:8" x14ac:dyDescent="0.25">
      <c r="A295" s="43" t="s">
        <v>9326</v>
      </c>
      <c r="B295" t="s">
        <v>539</v>
      </c>
      <c r="C295" s="43" t="s">
        <v>9760</v>
      </c>
      <c r="D295">
        <v>255</v>
      </c>
      <c r="E295" t="s">
        <v>220</v>
      </c>
      <c r="F295" s="41">
        <v>41001</v>
      </c>
      <c r="G295" s="44">
        <v>-12000</v>
      </c>
      <c r="H295" t="s">
        <v>9761</v>
      </c>
    </row>
    <row r="296" spans="1:8" x14ac:dyDescent="0.25">
      <c r="A296" s="43" t="s">
        <v>9326</v>
      </c>
      <c r="B296" t="s">
        <v>544</v>
      </c>
      <c r="C296" s="43" t="s">
        <v>9770</v>
      </c>
      <c r="D296">
        <v>293</v>
      </c>
      <c r="E296" t="s">
        <v>220</v>
      </c>
      <c r="F296" s="41">
        <v>41008</v>
      </c>
      <c r="G296" s="44">
        <v>-21242.95</v>
      </c>
      <c r="H296" t="s">
        <v>9771</v>
      </c>
    </row>
    <row r="297" spans="1:8" x14ac:dyDescent="0.25">
      <c r="A297" s="43" t="s">
        <v>9326</v>
      </c>
      <c r="B297" t="s">
        <v>550</v>
      </c>
      <c r="C297" s="43" t="s">
        <v>9778</v>
      </c>
      <c r="D297">
        <v>293</v>
      </c>
      <c r="E297" t="s">
        <v>551</v>
      </c>
      <c r="F297" s="41">
        <v>41008</v>
      </c>
      <c r="G297" s="44">
        <v>-16906.86</v>
      </c>
      <c r="H297" t="s">
        <v>9779</v>
      </c>
    </row>
    <row r="298" spans="1:8" x14ac:dyDescent="0.25">
      <c r="A298" s="43" t="s">
        <v>9326</v>
      </c>
      <c r="B298" t="s">
        <v>548</v>
      </c>
      <c r="C298" s="43" t="s">
        <v>9776</v>
      </c>
      <c r="D298">
        <v>293</v>
      </c>
      <c r="E298" t="s">
        <v>549</v>
      </c>
      <c r="F298" s="41">
        <v>41008</v>
      </c>
      <c r="G298" s="44">
        <v>-12961.8</v>
      </c>
      <c r="H298" t="s">
        <v>9777</v>
      </c>
    </row>
    <row r="299" spans="1:8" x14ac:dyDescent="0.25">
      <c r="A299" s="43" t="s">
        <v>9326</v>
      </c>
      <c r="B299" t="s">
        <v>545</v>
      </c>
      <c r="C299" s="43" t="s">
        <v>9772</v>
      </c>
      <c r="D299">
        <v>293</v>
      </c>
      <c r="E299" t="s">
        <v>220</v>
      </c>
      <c r="F299" s="41">
        <v>41008</v>
      </c>
      <c r="G299" s="44">
        <v>-15122.1</v>
      </c>
      <c r="H299" t="s">
        <v>9773</v>
      </c>
    </row>
    <row r="300" spans="1:8" x14ac:dyDescent="0.25">
      <c r="A300" s="43" t="s">
        <v>9326</v>
      </c>
      <c r="B300" t="s">
        <v>558</v>
      </c>
      <c r="C300" s="43" t="s">
        <v>559</v>
      </c>
      <c r="D300">
        <v>293</v>
      </c>
      <c r="E300" t="s">
        <v>560</v>
      </c>
      <c r="F300" s="41">
        <v>41008</v>
      </c>
      <c r="G300" s="44">
        <v>-38885.4</v>
      </c>
      <c r="H300" t="s">
        <v>9786</v>
      </c>
    </row>
    <row r="301" spans="1:8" x14ac:dyDescent="0.25">
      <c r="A301" s="43" t="s">
        <v>9326</v>
      </c>
      <c r="B301" t="s">
        <v>541</v>
      </c>
      <c r="C301" s="43" t="s">
        <v>9764</v>
      </c>
      <c r="D301">
        <v>293</v>
      </c>
      <c r="E301" t="s">
        <v>220</v>
      </c>
      <c r="F301" s="41">
        <v>41008</v>
      </c>
      <c r="G301" s="44">
        <v>-18722.599999999999</v>
      </c>
      <c r="H301" t="s">
        <v>9765</v>
      </c>
    </row>
    <row r="302" spans="1:8" x14ac:dyDescent="0.25">
      <c r="A302" s="43" t="s">
        <v>9326</v>
      </c>
      <c r="B302" t="s">
        <v>540</v>
      </c>
      <c r="C302" s="43" t="s">
        <v>9762</v>
      </c>
      <c r="D302">
        <v>293</v>
      </c>
      <c r="E302" t="s">
        <v>24</v>
      </c>
      <c r="F302" s="41">
        <v>41008</v>
      </c>
      <c r="G302" s="44">
        <v>-19442.7</v>
      </c>
      <c r="H302" t="s">
        <v>9763</v>
      </c>
    </row>
    <row r="303" spans="1:8" x14ac:dyDescent="0.25">
      <c r="A303" s="43" t="s">
        <v>9326</v>
      </c>
      <c r="B303" t="s">
        <v>542</v>
      </c>
      <c r="C303" s="43" t="s">
        <v>9766</v>
      </c>
      <c r="D303">
        <v>293</v>
      </c>
      <c r="E303" t="s">
        <v>220</v>
      </c>
      <c r="F303" s="41">
        <v>41008</v>
      </c>
      <c r="G303" s="44">
        <v>-1908</v>
      </c>
      <c r="H303" t="s">
        <v>9767</v>
      </c>
    </row>
    <row r="304" spans="1:8" x14ac:dyDescent="0.25">
      <c r="A304" s="43" t="s">
        <v>9326</v>
      </c>
      <c r="B304" t="s">
        <v>573</v>
      </c>
      <c r="C304" s="43" t="s">
        <v>574</v>
      </c>
      <c r="D304">
        <v>293</v>
      </c>
      <c r="E304" t="s">
        <v>575</v>
      </c>
      <c r="F304" s="41">
        <v>41008</v>
      </c>
      <c r="G304" s="44">
        <v>-12601.75</v>
      </c>
      <c r="H304" t="s">
        <v>9791</v>
      </c>
    </row>
    <row r="305" spans="1:8" x14ac:dyDescent="0.25">
      <c r="A305" s="43" t="s">
        <v>9326</v>
      </c>
      <c r="B305" t="s">
        <v>554</v>
      </c>
      <c r="C305" s="43" t="s">
        <v>9782</v>
      </c>
      <c r="D305">
        <v>293</v>
      </c>
      <c r="E305" t="s">
        <v>555</v>
      </c>
      <c r="F305" s="41">
        <v>41008</v>
      </c>
      <c r="G305" s="44">
        <v>-19802.75</v>
      </c>
      <c r="H305" t="s">
        <v>9783</v>
      </c>
    </row>
    <row r="306" spans="1:8" x14ac:dyDescent="0.25">
      <c r="A306" s="43" t="s">
        <v>9326</v>
      </c>
      <c r="B306" t="s">
        <v>543</v>
      </c>
      <c r="C306" s="43" t="s">
        <v>9768</v>
      </c>
      <c r="D306">
        <v>293</v>
      </c>
      <c r="E306" t="s">
        <v>220</v>
      </c>
      <c r="F306" s="41">
        <v>41008</v>
      </c>
      <c r="G306" s="44">
        <v>-44996.04</v>
      </c>
      <c r="H306" t="s">
        <v>9769</v>
      </c>
    </row>
    <row r="307" spans="1:8" x14ac:dyDescent="0.25">
      <c r="A307" s="43" t="s">
        <v>9326</v>
      </c>
      <c r="B307" t="s">
        <v>552</v>
      </c>
      <c r="C307" s="43" t="s">
        <v>9780</v>
      </c>
      <c r="D307">
        <v>293</v>
      </c>
      <c r="E307" t="s">
        <v>553</v>
      </c>
      <c r="F307" s="41">
        <v>41008</v>
      </c>
      <c r="G307" s="44">
        <v>-20882.900000000001</v>
      </c>
      <c r="H307" t="s">
        <v>9781</v>
      </c>
    </row>
    <row r="308" spans="1:8" x14ac:dyDescent="0.25">
      <c r="A308" s="43" t="s">
        <v>9326</v>
      </c>
      <c r="B308" t="s">
        <v>546</v>
      </c>
      <c r="C308" s="43" t="s">
        <v>9774</v>
      </c>
      <c r="D308">
        <v>293</v>
      </c>
      <c r="E308" t="s">
        <v>547</v>
      </c>
      <c r="F308" s="41">
        <v>41008</v>
      </c>
      <c r="G308" s="44">
        <v>-18722.599999999999</v>
      </c>
      <c r="H308" t="s">
        <v>9775</v>
      </c>
    </row>
    <row r="309" spans="1:8" x14ac:dyDescent="0.25">
      <c r="A309" s="43" t="s">
        <v>9326</v>
      </c>
      <c r="B309" t="s">
        <v>567</v>
      </c>
      <c r="C309" s="43" t="s">
        <v>568</v>
      </c>
      <c r="D309">
        <v>293</v>
      </c>
      <c r="E309" t="s">
        <v>569</v>
      </c>
      <c r="F309" s="41">
        <v>41008</v>
      </c>
      <c r="G309" s="44">
        <v>-19802.75</v>
      </c>
      <c r="H309" t="s">
        <v>9789</v>
      </c>
    </row>
    <row r="310" spans="1:8" x14ac:dyDescent="0.25">
      <c r="A310" s="43" t="s">
        <v>9326</v>
      </c>
      <c r="B310" t="s">
        <v>561</v>
      </c>
      <c r="C310" s="43" t="s">
        <v>562</v>
      </c>
      <c r="D310">
        <v>293</v>
      </c>
      <c r="E310" t="s">
        <v>563</v>
      </c>
      <c r="F310" s="41">
        <v>41008</v>
      </c>
      <c r="G310" s="44">
        <v>-39605.5</v>
      </c>
      <c r="H310" t="s">
        <v>9787</v>
      </c>
    </row>
    <row r="311" spans="1:8" x14ac:dyDescent="0.25">
      <c r="A311" s="43" t="s">
        <v>9326</v>
      </c>
      <c r="B311" t="s">
        <v>564</v>
      </c>
      <c r="C311" s="43" t="s">
        <v>565</v>
      </c>
      <c r="D311">
        <v>293</v>
      </c>
      <c r="E311" t="s">
        <v>566</v>
      </c>
      <c r="F311" s="41">
        <v>41008</v>
      </c>
      <c r="G311" s="44">
        <v>-19442.7</v>
      </c>
      <c r="H311" t="s">
        <v>9788</v>
      </c>
    </row>
    <row r="312" spans="1:8" x14ac:dyDescent="0.25">
      <c r="A312" s="43" t="s">
        <v>9326</v>
      </c>
      <c r="B312" t="s">
        <v>570</v>
      </c>
      <c r="C312" s="43" t="s">
        <v>571</v>
      </c>
      <c r="D312">
        <v>293</v>
      </c>
      <c r="E312" t="s">
        <v>572</v>
      </c>
      <c r="F312" s="41">
        <v>41008</v>
      </c>
      <c r="G312" s="44">
        <v>-19442.7</v>
      </c>
      <c r="H312" t="s">
        <v>9790</v>
      </c>
    </row>
    <row r="313" spans="1:8" x14ac:dyDescent="0.25">
      <c r="A313" s="43" t="s">
        <v>9326</v>
      </c>
      <c r="B313" t="s">
        <v>576</v>
      </c>
      <c r="C313" s="43" t="s">
        <v>577</v>
      </c>
      <c r="D313">
        <v>293</v>
      </c>
      <c r="E313" t="s">
        <v>578</v>
      </c>
      <c r="F313" s="41">
        <v>41008</v>
      </c>
      <c r="G313" s="44">
        <v>-19082.650000000001</v>
      </c>
      <c r="H313" t="s">
        <v>9792</v>
      </c>
    </row>
    <row r="314" spans="1:8" x14ac:dyDescent="0.25">
      <c r="A314" s="43" t="s">
        <v>9326</v>
      </c>
      <c r="B314" t="s">
        <v>556</v>
      </c>
      <c r="C314" s="43" t="s">
        <v>9784</v>
      </c>
      <c r="D314">
        <v>293</v>
      </c>
      <c r="E314" t="s">
        <v>557</v>
      </c>
      <c r="F314" s="41">
        <v>41008</v>
      </c>
      <c r="G314" s="44">
        <v>-1908</v>
      </c>
      <c r="H314" t="s">
        <v>9785</v>
      </c>
    </row>
    <row r="315" spans="1:8" x14ac:dyDescent="0.25">
      <c r="A315" s="43" t="s">
        <v>9328</v>
      </c>
      <c r="B315" t="s">
        <v>579</v>
      </c>
      <c r="C315" s="43" t="s">
        <v>9793</v>
      </c>
      <c r="D315">
        <v>622</v>
      </c>
      <c r="E315" t="s">
        <v>580</v>
      </c>
      <c r="F315" s="41">
        <v>41009</v>
      </c>
      <c r="G315" s="44">
        <v>-1200760.8</v>
      </c>
      <c r="H315" t="s">
        <v>9794</v>
      </c>
    </row>
    <row r="316" spans="1:8" x14ac:dyDescent="0.25">
      <c r="A316" s="43" t="s">
        <v>9326</v>
      </c>
      <c r="B316" t="s">
        <v>581</v>
      </c>
      <c r="C316" s="43" t="s">
        <v>582</v>
      </c>
      <c r="D316">
        <v>1487</v>
      </c>
      <c r="E316" t="s">
        <v>583</v>
      </c>
      <c r="F316" s="41">
        <v>41010</v>
      </c>
      <c r="G316" s="44">
        <v>-2500</v>
      </c>
      <c r="H316" t="s">
        <v>9798</v>
      </c>
    </row>
    <row r="317" spans="1:8" x14ac:dyDescent="0.25">
      <c r="A317" s="43" t="s">
        <v>9326</v>
      </c>
      <c r="B317" t="s">
        <v>483</v>
      </c>
      <c r="C317" s="43" t="s">
        <v>484</v>
      </c>
      <c r="D317">
        <v>1015</v>
      </c>
      <c r="E317" t="s">
        <v>533</v>
      </c>
      <c r="F317" s="41">
        <v>41010</v>
      </c>
      <c r="G317" s="44">
        <v>-12725.2</v>
      </c>
      <c r="H317" t="s">
        <v>9795</v>
      </c>
    </row>
    <row r="318" spans="1:8" x14ac:dyDescent="0.25">
      <c r="A318" s="43" t="s">
        <v>9326</v>
      </c>
      <c r="B318" t="s">
        <v>483</v>
      </c>
      <c r="C318" s="43" t="s">
        <v>484</v>
      </c>
      <c r="D318">
        <v>1016</v>
      </c>
      <c r="E318" t="s">
        <v>533</v>
      </c>
      <c r="F318" s="41">
        <v>41010</v>
      </c>
      <c r="G318" s="44">
        <v>-16008</v>
      </c>
      <c r="H318" t="s">
        <v>9796</v>
      </c>
    </row>
    <row r="319" spans="1:8" x14ac:dyDescent="0.25">
      <c r="A319" s="43" t="s">
        <v>9326</v>
      </c>
      <c r="B319" t="s">
        <v>483</v>
      </c>
      <c r="C319" s="43" t="s">
        <v>484</v>
      </c>
      <c r="D319">
        <v>1017</v>
      </c>
      <c r="E319" t="s">
        <v>533</v>
      </c>
      <c r="F319" s="41">
        <v>41010</v>
      </c>
      <c r="G319" s="44">
        <v>-20961.2</v>
      </c>
      <c r="H319" t="s">
        <v>9797</v>
      </c>
    </row>
    <row r="320" spans="1:8" x14ac:dyDescent="0.25">
      <c r="A320" s="43" t="s">
        <v>9328</v>
      </c>
      <c r="B320" t="s">
        <v>584</v>
      </c>
      <c r="C320" s="43" t="s">
        <v>9799</v>
      </c>
      <c r="D320">
        <v>67</v>
      </c>
      <c r="E320" t="s">
        <v>585</v>
      </c>
      <c r="F320" s="41">
        <v>41011</v>
      </c>
      <c r="G320" s="44">
        <v>-80000</v>
      </c>
      <c r="H320" t="s">
        <v>9800</v>
      </c>
    </row>
    <row r="321" spans="1:8" x14ac:dyDescent="0.25">
      <c r="A321" s="43" t="s">
        <v>9328</v>
      </c>
      <c r="B321" t="s">
        <v>587</v>
      </c>
      <c r="C321" s="43" t="s">
        <v>588</v>
      </c>
      <c r="D321">
        <v>70</v>
      </c>
      <c r="E321" t="s">
        <v>589</v>
      </c>
      <c r="F321" s="41">
        <v>41016</v>
      </c>
      <c r="G321" s="44">
        <v>-175000</v>
      </c>
      <c r="H321" t="s">
        <v>9803</v>
      </c>
    </row>
    <row r="322" spans="1:8" x14ac:dyDescent="0.25">
      <c r="A322" s="43" t="s">
        <v>9326</v>
      </c>
      <c r="B322" t="s">
        <v>586</v>
      </c>
      <c r="C322" s="43" t="s">
        <v>9801</v>
      </c>
      <c r="D322">
        <v>40</v>
      </c>
      <c r="E322" t="s">
        <v>220</v>
      </c>
      <c r="F322" s="41">
        <v>41016</v>
      </c>
      <c r="G322" s="44">
        <v>-19442.7</v>
      </c>
      <c r="H322" t="s">
        <v>9802</v>
      </c>
    </row>
    <row r="323" spans="1:8" x14ac:dyDescent="0.25">
      <c r="A323" s="43" t="s">
        <v>9326</v>
      </c>
      <c r="B323" t="s">
        <v>581</v>
      </c>
      <c r="C323" s="43" t="s">
        <v>582</v>
      </c>
      <c r="D323">
        <v>1488</v>
      </c>
      <c r="E323" t="s">
        <v>583</v>
      </c>
      <c r="F323" s="41">
        <v>41017</v>
      </c>
      <c r="G323" s="44">
        <v>-1500</v>
      </c>
      <c r="H323" t="s">
        <v>9804</v>
      </c>
    </row>
    <row r="324" spans="1:8" x14ac:dyDescent="0.25">
      <c r="A324" s="43" t="s">
        <v>9326</v>
      </c>
      <c r="B324" t="s">
        <v>483</v>
      </c>
      <c r="C324" s="43" t="s">
        <v>484</v>
      </c>
      <c r="D324">
        <v>1028</v>
      </c>
      <c r="E324" t="s">
        <v>533</v>
      </c>
      <c r="F324" s="41">
        <v>41025</v>
      </c>
      <c r="G324" s="44">
        <v>-38604.800000000003</v>
      </c>
      <c r="H324" t="s">
        <v>9805</v>
      </c>
    </row>
    <row r="325" spans="1:8" x14ac:dyDescent="0.25">
      <c r="A325" s="43" t="s">
        <v>9326</v>
      </c>
      <c r="B325" t="s">
        <v>483</v>
      </c>
      <c r="C325" s="43" t="s">
        <v>484</v>
      </c>
      <c r="D325">
        <v>1029</v>
      </c>
      <c r="E325" t="s">
        <v>533</v>
      </c>
      <c r="F325" s="41">
        <v>41025</v>
      </c>
      <c r="G325" s="44">
        <v>-17492.8</v>
      </c>
      <c r="H325" t="s">
        <v>9806</v>
      </c>
    </row>
    <row r="326" spans="1:8" x14ac:dyDescent="0.25">
      <c r="A326" s="43" t="s">
        <v>9326</v>
      </c>
      <c r="B326" t="s">
        <v>483</v>
      </c>
      <c r="C326" s="43" t="s">
        <v>484</v>
      </c>
      <c r="D326">
        <v>1030</v>
      </c>
      <c r="E326" t="s">
        <v>533</v>
      </c>
      <c r="F326" s="41">
        <v>41025</v>
      </c>
      <c r="G326" s="44">
        <v>-23084</v>
      </c>
      <c r="H326" t="s">
        <v>9807</v>
      </c>
    </row>
    <row r="327" spans="1:8" x14ac:dyDescent="0.25">
      <c r="A327" s="43" t="s">
        <v>9326</v>
      </c>
      <c r="B327" t="s">
        <v>483</v>
      </c>
      <c r="C327" s="43" t="s">
        <v>484</v>
      </c>
      <c r="D327">
        <v>282</v>
      </c>
      <c r="E327" t="s">
        <v>590</v>
      </c>
      <c r="F327" s="41">
        <v>41025</v>
      </c>
      <c r="G327" s="44">
        <v>-17771.2</v>
      </c>
      <c r="H327" t="s">
        <v>9808</v>
      </c>
    </row>
    <row r="328" spans="1:8" x14ac:dyDescent="0.25">
      <c r="A328" s="43" t="s">
        <v>9326</v>
      </c>
      <c r="B328" t="s">
        <v>591</v>
      </c>
      <c r="C328" s="43" t="s">
        <v>592</v>
      </c>
      <c r="D328">
        <v>12572</v>
      </c>
      <c r="E328" t="s">
        <v>593</v>
      </c>
      <c r="F328" s="41">
        <v>41025</v>
      </c>
      <c r="G328" s="44">
        <v>-498822.93</v>
      </c>
      <c r="H328" t="s">
        <v>9809</v>
      </c>
    </row>
    <row r="329" spans="1:8" x14ac:dyDescent="0.25">
      <c r="A329" s="43" t="s">
        <v>9326</v>
      </c>
      <c r="B329" t="s">
        <v>581</v>
      </c>
      <c r="C329" s="43" t="s">
        <v>582</v>
      </c>
      <c r="D329">
        <v>1489</v>
      </c>
      <c r="E329" t="s">
        <v>583</v>
      </c>
      <c r="F329" s="41">
        <v>41026</v>
      </c>
      <c r="G329" s="44">
        <v>-2000</v>
      </c>
      <c r="H329" t="s">
        <v>9810</v>
      </c>
    </row>
    <row r="330" spans="1:8" x14ac:dyDescent="0.25">
      <c r="A330" s="43" t="s">
        <v>9326</v>
      </c>
      <c r="B330" t="s">
        <v>581</v>
      </c>
      <c r="C330" s="43" t="s">
        <v>582</v>
      </c>
      <c r="D330">
        <v>4643</v>
      </c>
      <c r="E330" t="s">
        <v>583</v>
      </c>
      <c r="F330" s="41">
        <v>41026</v>
      </c>
      <c r="G330" s="44">
        <v>-2000</v>
      </c>
      <c r="H330" t="s">
        <v>9811</v>
      </c>
    </row>
    <row r="331" spans="1:8" x14ac:dyDescent="0.25">
      <c r="A331" s="43" t="s">
        <v>9328</v>
      </c>
      <c r="B331" t="s">
        <v>600</v>
      </c>
      <c r="C331" s="43" t="s">
        <v>9817</v>
      </c>
      <c r="D331">
        <v>385</v>
      </c>
      <c r="E331" t="s">
        <v>220</v>
      </c>
      <c r="F331" s="41">
        <v>41026</v>
      </c>
      <c r="G331" s="44">
        <v>-48000</v>
      </c>
      <c r="H331" t="s">
        <v>9818</v>
      </c>
    </row>
    <row r="332" spans="1:8" x14ac:dyDescent="0.25">
      <c r="A332" s="43" t="s">
        <v>9328</v>
      </c>
      <c r="B332" t="s">
        <v>599</v>
      </c>
      <c r="C332" s="43" t="s">
        <v>9815</v>
      </c>
      <c r="D332">
        <v>385</v>
      </c>
      <c r="E332" t="s">
        <v>596</v>
      </c>
      <c r="F332" s="41">
        <v>41026</v>
      </c>
      <c r="G332" s="44">
        <v>-50000</v>
      </c>
      <c r="H332" t="s">
        <v>9816</v>
      </c>
    </row>
    <row r="333" spans="1:8" x14ac:dyDescent="0.25">
      <c r="A333" s="43" t="s">
        <v>9328</v>
      </c>
      <c r="B333" t="s">
        <v>602</v>
      </c>
      <c r="C333" s="43" t="s">
        <v>9821</v>
      </c>
      <c r="D333">
        <v>385</v>
      </c>
      <c r="E333" t="s">
        <v>220</v>
      </c>
      <c r="F333" s="41">
        <v>41026</v>
      </c>
      <c r="G333" s="44">
        <v>-48000</v>
      </c>
      <c r="H333" t="s">
        <v>9822</v>
      </c>
    </row>
    <row r="334" spans="1:8" x14ac:dyDescent="0.25">
      <c r="A334" s="43" t="s">
        <v>9328</v>
      </c>
      <c r="B334" t="s">
        <v>601</v>
      </c>
      <c r="C334" s="43" t="s">
        <v>9819</v>
      </c>
      <c r="D334">
        <v>385</v>
      </c>
      <c r="E334" t="s">
        <v>220</v>
      </c>
      <c r="F334" s="41">
        <v>41026</v>
      </c>
      <c r="G334" s="44">
        <v>-48000</v>
      </c>
      <c r="H334" t="s">
        <v>9820</v>
      </c>
    </row>
    <row r="335" spans="1:8" x14ac:dyDescent="0.25">
      <c r="A335" s="43" t="s">
        <v>9328</v>
      </c>
      <c r="B335" t="s">
        <v>603</v>
      </c>
      <c r="C335" s="43" t="s">
        <v>9823</v>
      </c>
      <c r="D335">
        <v>385</v>
      </c>
      <c r="E335" t="s">
        <v>596</v>
      </c>
      <c r="F335" s="41">
        <v>41026</v>
      </c>
      <c r="G335" s="44">
        <v>-50000</v>
      </c>
      <c r="H335" t="s">
        <v>9824</v>
      </c>
    </row>
    <row r="336" spans="1:8" x14ac:dyDescent="0.25">
      <c r="A336" s="43" t="s">
        <v>9328</v>
      </c>
      <c r="B336" t="s">
        <v>597</v>
      </c>
      <c r="C336" s="43" t="s">
        <v>9813</v>
      </c>
      <c r="D336">
        <v>374</v>
      </c>
      <c r="E336" t="s">
        <v>598</v>
      </c>
      <c r="F336" s="41">
        <v>41026</v>
      </c>
      <c r="G336" s="44">
        <v>-7000</v>
      </c>
      <c r="H336" t="s">
        <v>9814</v>
      </c>
    </row>
    <row r="337" spans="1:8" x14ac:dyDescent="0.25">
      <c r="A337" s="43" t="s">
        <v>9328</v>
      </c>
      <c r="B337" t="s">
        <v>604</v>
      </c>
      <c r="C337" s="43" t="s">
        <v>9825</v>
      </c>
      <c r="D337">
        <v>374</v>
      </c>
      <c r="E337" t="s">
        <v>598</v>
      </c>
      <c r="F337" s="41">
        <v>41026</v>
      </c>
      <c r="G337" s="44">
        <v>-49000</v>
      </c>
      <c r="H337" t="s">
        <v>9826</v>
      </c>
    </row>
    <row r="338" spans="1:8" x14ac:dyDescent="0.25">
      <c r="A338" s="43" t="s">
        <v>9326</v>
      </c>
      <c r="B338" t="s">
        <v>594</v>
      </c>
      <c r="C338" s="43" t="s">
        <v>595</v>
      </c>
      <c r="D338">
        <v>385</v>
      </c>
      <c r="E338" t="s">
        <v>596</v>
      </c>
      <c r="F338" s="41">
        <v>41026</v>
      </c>
      <c r="G338" s="44">
        <v>-20000</v>
      </c>
      <c r="H338" t="s">
        <v>9812</v>
      </c>
    </row>
    <row r="339" spans="1:8" x14ac:dyDescent="0.25">
      <c r="A339" s="43" t="s">
        <v>9328</v>
      </c>
      <c r="B339" t="s">
        <v>605</v>
      </c>
      <c r="C339" s="43" t="s">
        <v>9827</v>
      </c>
      <c r="D339">
        <v>695</v>
      </c>
      <c r="E339" t="s">
        <v>220</v>
      </c>
      <c r="F339" s="41">
        <v>41030</v>
      </c>
      <c r="G339" s="44">
        <v>-1160727.8999999999</v>
      </c>
      <c r="H339" t="s">
        <v>9828</v>
      </c>
    </row>
    <row r="340" spans="1:8" x14ac:dyDescent="0.25">
      <c r="A340" s="43" t="s">
        <v>9326</v>
      </c>
      <c r="B340" t="s">
        <v>606</v>
      </c>
      <c r="C340" s="43" t="s">
        <v>607</v>
      </c>
      <c r="D340">
        <v>223</v>
      </c>
      <c r="E340" t="s">
        <v>608</v>
      </c>
      <c r="F340" s="41">
        <v>41031</v>
      </c>
      <c r="G340" s="44">
        <v>-56985</v>
      </c>
      <c r="H340" t="s">
        <v>9829</v>
      </c>
    </row>
    <row r="341" spans="1:8" x14ac:dyDescent="0.25">
      <c r="A341" s="43" t="s">
        <v>9326</v>
      </c>
      <c r="B341" t="s">
        <v>581</v>
      </c>
      <c r="C341" s="43" t="s">
        <v>582</v>
      </c>
      <c r="D341">
        <v>4730</v>
      </c>
      <c r="E341" t="s">
        <v>583</v>
      </c>
      <c r="F341" s="41">
        <v>41051</v>
      </c>
      <c r="G341" s="44">
        <v>-2000</v>
      </c>
      <c r="H341" t="s">
        <v>9830</v>
      </c>
    </row>
    <row r="342" spans="1:8" x14ac:dyDescent="0.25">
      <c r="A342" s="43" t="s">
        <v>9326</v>
      </c>
      <c r="B342" t="s">
        <v>581</v>
      </c>
      <c r="C342" s="43" t="s">
        <v>582</v>
      </c>
      <c r="D342">
        <v>5531</v>
      </c>
      <c r="E342" t="s">
        <v>583</v>
      </c>
      <c r="F342" s="41">
        <v>41055</v>
      </c>
      <c r="G342" s="44">
        <v>-1000</v>
      </c>
      <c r="H342" t="s">
        <v>9831</v>
      </c>
    </row>
    <row r="343" spans="1:8" x14ac:dyDescent="0.25">
      <c r="A343" s="43" t="s">
        <v>9326</v>
      </c>
      <c r="B343" t="s">
        <v>609</v>
      </c>
      <c r="C343" s="43" t="s">
        <v>610</v>
      </c>
      <c r="D343">
        <v>10</v>
      </c>
      <c r="E343" t="s">
        <v>611</v>
      </c>
      <c r="F343" s="41">
        <v>41058</v>
      </c>
      <c r="G343" s="44">
        <v>-34800</v>
      </c>
      <c r="H343" t="s">
        <v>9832</v>
      </c>
    </row>
    <row r="344" spans="1:8" x14ac:dyDescent="0.25">
      <c r="A344" s="43" t="s">
        <v>9326</v>
      </c>
      <c r="B344" t="s">
        <v>609</v>
      </c>
      <c r="C344" s="43" t="s">
        <v>610</v>
      </c>
      <c r="D344">
        <v>12</v>
      </c>
      <c r="E344" t="s">
        <v>611</v>
      </c>
      <c r="F344" s="41">
        <v>41058</v>
      </c>
      <c r="G344" s="44">
        <v>-34800</v>
      </c>
      <c r="H344" t="s">
        <v>9833</v>
      </c>
    </row>
    <row r="345" spans="1:8" x14ac:dyDescent="0.25">
      <c r="A345" s="43" t="s">
        <v>9326</v>
      </c>
      <c r="B345" t="s">
        <v>615</v>
      </c>
      <c r="C345" s="43" t="s">
        <v>616</v>
      </c>
      <c r="D345">
        <v>1129</v>
      </c>
      <c r="E345" t="s">
        <v>617</v>
      </c>
      <c r="F345" s="41">
        <v>41061</v>
      </c>
      <c r="G345" s="44">
        <v>-134068</v>
      </c>
      <c r="H345" t="s">
        <v>9835</v>
      </c>
    </row>
    <row r="346" spans="1:8" x14ac:dyDescent="0.25">
      <c r="A346" s="43" t="s">
        <v>9326</v>
      </c>
      <c r="B346" t="s">
        <v>612</v>
      </c>
      <c r="C346" s="43" t="s">
        <v>613</v>
      </c>
      <c r="D346">
        <v>162</v>
      </c>
      <c r="E346" t="s">
        <v>614</v>
      </c>
      <c r="F346" s="41">
        <v>41061</v>
      </c>
      <c r="G346" s="44">
        <v>-418089.77</v>
      </c>
      <c r="H346" t="s">
        <v>9834</v>
      </c>
    </row>
    <row r="347" spans="1:8" x14ac:dyDescent="0.25">
      <c r="A347" s="43" t="s">
        <v>9326</v>
      </c>
      <c r="B347" t="s">
        <v>432</v>
      </c>
      <c r="C347" s="43" t="s">
        <v>433</v>
      </c>
      <c r="D347" t="s">
        <v>618</v>
      </c>
      <c r="E347" t="s">
        <v>434</v>
      </c>
      <c r="F347" s="41">
        <v>41064</v>
      </c>
      <c r="G347" s="44">
        <v>-4929</v>
      </c>
      <c r="H347" t="s">
        <v>9836</v>
      </c>
    </row>
    <row r="348" spans="1:8" x14ac:dyDescent="0.25">
      <c r="A348" s="43" t="s">
        <v>9326</v>
      </c>
      <c r="B348" t="s">
        <v>619</v>
      </c>
      <c r="C348" s="43" t="s">
        <v>620</v>
      </c>
      <c r="D348">
        <v>40</v>
      </c>
      <c r="E348" t="s">
        <v>621</v>
      </c>
      <c r="F348" s="41">
        <v>41066</v>
      </c>
      <c r="G348" s="44">
        <v>-446676.45</v>
      </c>
      <c r="H348" t="s">
        <v>9837</v>
      </c>
    </row>
    <row r="349" spans="1:8" x14ac:dyDescent="0.25">
      <c r="A349" s="43" t="s">
        <v>9326</v>
      </c>
      <c r="B349" t="s">
        <v>622</v>
      </c>
      <c r="C349" s="43" t="s">
        <v>623</v>
      </c>
      <c r="D349">
        <v>445</v>
      </c>
      <c r="E349" t="s">
        <v>624</v>
      </c>
      <c r="F349" s="41">
        <v>41066</v>
      </c>
      <c r="G349" s="44">
        <v>-23548</v>
      </c>
      <c r="H349" t="s">
        <v>9838</v>
      </c>
    </row>
    <row r="350" spans="1:8" x14ac:dyDescent="0.25">
      <c r="A350" s="43" t="s">
        <v>9326</v>
      </c>
      <c r="B350" t="s">
        <v>375</v>
      </c>
      <c r="C350" s="43" t="s">
        <v>9587</v>
      </c>
      <c r="D350">
        <v>198</v>
      </c>
      <c r="E350" t="s">
        <v>220</v>
      </c>
      <c r="F350" s="41">
        <v>41068</v>
      </c>
      <c r="G350" s="44">
        <v>-65000</v>
      </c>
      <c r="H350" t="s">
        <v>9839</v>
      </c>
    </row>
    <row r="351" spans="1:8" x14ac:dyDescent="0.25">
      <c r="A351" s="43" t="s">
        <v>9326</v>
      </c>
      <c r="B351" t="s">
        <v>625</v>
      </c>
      <c r="C351" s="43" t="s">
        <v>626</v>
      </c>
      <c r="D351">
        <v>62178</v>
      </c>
      <c r="E351" t="s">
        <v>627</v>
      </c>
      <c r="F351" s="41">
        <v>41071</v>
      </c>
      <c r="G351">
        <v>-234</v>
      </c>
      <c r="H351" t="s">
        <v>9843</v>
      </c>
    </row>
    <row r="352" spans="1:8" x14ac:dyDescent="0.25">
      <c r="A352" s="43" t="s">
        <v>9326</v>
      </c>
      <c r="B352" t="s">
        <v>483</v>
      </c>
      <c r="C352" s="43" t="s">
        <v>484</v>
      </c>
      <c r="D352">
        <v>285</v>
      </c>
      <c r="E352" t="s">
        <v>590</v>
      </c>
      <c r="F352" s="41">
        <v>41071</v>
      </c>
      <c r="G352" s="44">
        <v>-9860</v>
      </c>
      <c r="H352" t="s">
        <v>9840</v>
      </c>
    </row>
    <row r="353" spans="1:12" x14ac:dyDescent="0.25">
      <c r="A353" s="43" t="s">
        <v>9326</v>
      </c>
      <c r="B353" t="s">
        <v>483</v>
      </c>
      <c r="C353" s="43" t="s">
        <v>484</v>
      </c>
      <c r="D353">
        <v>286</v>
      </c>
      <c r="E353" t="s">
        <v>590</v>
      </c>
      <c r="F353" s="41">
        <v>41071</v>
      </c>
      <c r="G353" s="44">
        <v>-24035.200000000001</v>
      </c>
      <c r="H353" t="s">
        <v>9841</v>
      </c>
    </row>
    <row r="354" spans="1:12" x14ac:dyDescent="0.25">
      <c r="A354" s="43" t="s">
        <v>9326</v>
      </c>
      <c r="B354" t="s">
        <v>483</v>
      </c>
      <c r="C354" s="43" t="s">
        <v>484</v>
      </c>
      <c r="D354">
        <v>287</v>
      </c>
      <c r="E354" t="s">
        <v>590</v>
      </c>
      <c r="F354" s="41">
        <v>41071</v>
      </c>
      <c r="G354" s="44">
        <v>-26262.400000000001</v>
      </c>
      <c r="H354" t="s">
        <v>9842</v>
      </c>
    </row>
    <row r="355" spans="1:12" x14ac:dyDescent="0.25">
      <c r="A355" s="43" t="s">
        <v>9326</v>
      </c>
      <c r="B355" t="s">
        <v>628</v>
      </c>
      <c r="C355" s="43" t="s">
        <v>629</v>
      </c>
      <c r="D355">
        <v>7358</v>
      </c>
      <c r="F355" s="41">
        <v>41071</v>
      </c>
      <c r="G355" s="44">
        <v>-2500674.2999999998</v>
      </c>
      <c r="H355" t="s">
        <v>9844</v>
      </c>
      <c r="L355" t="str" cm="1">
        <f t="array" ref="L355:L358">_xlfn.UNIQUE(Tabla3[txtDimensionFocus])</f>
        <v>210102001001000000</v>
      </c>
    </row>
    <row r="356" spans="1:12" x14ac:dyDescent="0.25">
      <c r="A356" s="43" t="s">
        <v>9326</v>
      </c>
      <c r="B356" t="s">
        <v>628</v>
      </c>
      <c r="C356" s="43" t="s">
        <v>629</v>
      </c>
      <c r="D356">
        <v>7358</v>
      </c>
      <c r="F356" s="41">
        <v>41071</v>
      </c>
      <c r="G356" s="44">
        <v>2500674.2999999998</v>
      </c>
      <c r="H356" t="s">
        <v>9845</v>
      </c>
      <c r="L356" t="str">
        <v>210103001000000000</v>
      </c>
    </row>
    <row r="357" spans="1:12" x14ac:dyDescent="0.25">
      <c r="A357" s="43" t="s">
        <v>9326</v>
      </c>
      <c r="B357" t="s">
        <v>16</v>
      </c>
      <c r="C357" s="43" t="s">
        <v>17</v>
      </c>
      <c r="D357">
        <v>103</v>
      </c>
      <c r="E357" t="s">
        <v>631</v>
      </c>
      <c r="F357" s="41">
        <v>41074</v>
      </c>
      <c r="G357" s="44">
        <v>-84191</v>
      </c>
      <c r="H357" t="s">
        <v>9847</v>
      </c>
      <c r="L357" t="str">
        <v>210102001004000000</v>
      </c>
    </row>
    <row r="358" spans="1:12" x14ac:dyDescent="0.25">
      <c r="A358" s="43" t="s">
        <v>9326</v>
      </c>
      <c r="B358" t="s">
        <v>194</v>
      </c>
      <c r="C358" s="43" t="s">
        <v>195</v>
      </c>
      <c r="D358">
        <v>5631</v>
      </c>
      <c r="E358" t="s">
        <v>630</v>
      </c>
      <c r="F358" s="41">
        <v>41074</v>
      </c>
      <c r="G358" s="44">
        <v>-38367</v>
      </c>
      <c r="H358" t="s">
        <v>9846</v>
      </c>
      <c r="L358" t="str">
        <v>219805001001000000</v>
      </c>
    </row>
    <row r="359" spans="1:12" x14ac:dyDescent="0.25">
      <c r="A359" s="43" t="s">
        <v>9326</v>
      </c>
      <c r="B359" t="s">
        <v>581</v>
      </c>
      <c r="C359" s="43" t="s">
        <v>582</v>
      </c>
      <c r="D359">
        <v>1490</v>
      </c>
      <c r="E359" t="s">
        <v>583</v>
      </c>
      <c r="F359" s="41">
        <v>41075</v>
      </c>
      <c r="G359" s="44">
        <v>-2000</v>
      </c>
      <c r="H359" t="s">
        <v>9852</v>
      </c>
    </row>
    <row r="360" spans="1:12" x14ac:dyDescent="0.25">
      <c r="A360" s="43" t="s">
        <v>9326</v>
      </c>
      <c r="B360" t="s">
        <v>632</v>
      </c>
      <c r="C360" s="43" t="s">
        <v>9848</v>
      </c>
      <c r="D360" t="s">
        <v>633</v>
      </c>
      <c r="E360" t="s">
        <v>633</v>
      </c>
      <c r="F360" s="41">
        <v>41075</v>
      </c>
      <c r="G360" s="44">
        <v>-65715.350000000006</v>
      </c>
      <c r="H360" t="s">
        <v>9849</v>
      </c>
    </row>
    <row r="361" spans="1:12" x14ac:dyDescent="0.25">
      <c r="A361" s="43" t="s">
        <v>9326</v>
      </c>
      <c r="B361" t="s">
        <v>632</v>
      </c>
      <c r="C361" s="43" t="s">
        <v>9848</v>
      </c>
      <c r="D361" t="s">
        <v>634</v>
      </c>
      <c r="E361" t="s">
        <v>634</v>
      </c>
      <c r="F361" s="41">
        <v>41075</v>
      </c>
      <c r="G361" s="44">
        <v>-141440.32000000001</v>
      </c>
      <c r="H361" t="s">
        <v>9850</v>
      </c>
    </row>
    <row r="362" spans="1:12" x14ac:dyDescent="0.25">
      <c r="A362" s="43" t="s">
        <v>9326</v>
      </c>
      <c r="B362" t="s">
        <v>632</v>
      </c>
      <c r="C362" s="43" t="s">
        <v>9848</v>
      </c>
      <c r="D362" t="s">
        <v>635</v>
      </c>
      <c r="E362" t="s">
        <v>636</v>
      </c>
      <c r="F362" s="41">
        <v>41075</v>
      </c>
      <c r="G362" s="44">
        <v>-338586.38</v>
      </c>
      <c r="H362" t="s">
        <v>9851</v>
      </c>
    </row>
    <row r="363" spans="1:12" x14ac:dyDescent="0.25">
      <c r="A363" s="43" t="s">
        <v>9326</v>
      </c>
      <c r="B363" t="s">
        <v>637</v>
      </c>
      <c r="C363" s="43" t="s">
        <v>9853</v>
      </c>
      <c r="D363">
        <v>462</v>
      </c>
      <c r="E363" t="s">
        <v>638</v>
      </c>
      <c r="F363" s="41">
        <v>41078</v>
      </c>
      <c r="G363" s="44">
        <v>-61429.96</v>
      </c>
      <c r="H363" t="s">
        <v>9854</v>
      </c>
    </row>
    <row r="364" spans="1:12" x14ac:dyDescent="0.25">
      <c r="A364" s="43" t="s">
        <v>9326</v>
      </c>
      <c r="B364" t="s">
        <v>16</v>
      </c>
      <c r="C364" s="43" t="s">
        <v>17</v>
      </c>
      <c r="D364">
        <v>106</v>
      </c>
      <c r="E364" t="s">
        <v>639</v>
      </c>
      <c r="F364" s="41">
        <v>41078</v>
      </c>
      <c r="G364" s="44">
        <v>-81963</v>
      </c>
      <c r="H364" t="s">
        <v>9855</v>
      </c>
    </row>
    <row r="365" spans="1:12" x14ac:dyDescent="0.25">
      <c r="A365" s="43" t="s">
        <v>9328</v>
      </c>
      <c r="B365" t="s">
        <v>640</v>
      </c>
      <c r="C365" s="43" t="s">
        <v>9856</v>
      </c>
      <c r="D365">
        <v>1046</v>
      </c>
      <c r="E365" t="s">
        <v>220</v>
      </c>
      <c r="F365" s="41">
        <v>41080</v>
      </c>
      <c r="G365" s="44">
        <v>-2235562.9</v>
      </c>
      <c r="H365" t="s">
        <v>9857</v>
      </c>
    </row>
    <row r="366" spans="1:12" x14ac:dyDescent="0.25">
      <c r="A366" s="43" t="s">
        <v>9326</v>
      </c>
      <c r="B366" t="s">
        <v>641</v>
      </c>
      <c r="C366" s="43" t="s">
        <v>642</v>
      </c>
      <c r="D366">
        <v>1072</v>
      </c>
      <c r="E366" t="s">
        <v>643</v>
      </c>
      <c r="F366" s="41">
        <v>41082</v>
      </c>
      <c r="G366" s="44">
        <v>-217513.72</v>
      </c>
      <c r="H366" t="s">
        <v>9858</v>
      </c>
    </row>
    <row r="367" spans="1:12" x14ac:dyDescent="0.25">
      <c r="A367" s="43" t="s">
        <v>9326</v>
      </c>
      <c r="B367" t="s">
        <v>644</v>
      </c>
      <c r="C367" s="43" t="s">
        <v>645</v>
      </c>
      <c r="D367">
        <v>102</v>
      </c>
      <c r="E367" t="s">
        <v>647</v>
      </c>
      <c r="F367" s="41">
        <v>41086</v>
      </c>
      <c r="G367" s="44">
        <v>-347420</v>
      </c>
      <c r="H367" t="s">
        <v>9859</v>
      </c>
    </row>
    <row r="368" spans="1:12" x14ac:dyDescent="0.25">
      <c r="A368" s="43" t="s">
        <v>9328</v>
      </c>
      <c r="B368" t="s">
        <v>652</v>
      </c>
      <c r="C368" s="43" t="s">
        <v>9861</v>
      </c>
      <c r="D368">
        <v>1095</v>
      </c>
      <c r="E368" t="s">
        <v>220</v>
      </c>
      <c r="F368" s="41">
        <v>41087</v>
      </c>
      <c r="G368" s="44">
        <v>-2842253</v>
      </c>
      <c r="H368" t="s">
        <v>9862</v>
      </c>
    </row>
    <row r="369" spans="1:8" x14ac:dyDescent="0.25">
      <c r="A369" s="43" t="s">
        <v>9328</v>
      </c>
      <c r="B369" t="s">
        <v>648</v>
      </c>
      <c r="C369" s="43" t="s">
        <v>649</v>
      </c>
      <c r="D369" t="s">
        <v>650</v>
      </c>
      <c r="E369" t="s">
        <v>651</v>
      </c>
      <c r="F369" s="41">
        <v>41087</v>
      </c>
      <c r="G369" s="44">
        <v>-2635629.69</v>
      </c>
      <c r="H369" t="s">
        <v>9860</v>
      </c>
    </row>
    <row r="370" spans="1:8" x14ac:dyDescent="0.25">
      <c r="A370" s="43" t="s">
        <v>9328</v>
      </c>
      <c r="B370" t="s">
        <v>653</v>
      </c>
      <c r="C370" s="43" t="s">
        <v>9863</v>
      </c>
      <c r="D370">
        <v>1134</v>
      </c>
      <c r="E370" t="s">
        <v>654</v>
      </c>
      <c r="F370" s="41">
        <v>41089</v>
      </c>
      <c r="G370" s="44">
        <v>-1844829.4</v>
      </c>
      <c r="H370" t="s">
        <v>9864</v>
      </c>
    </row>
    <row r="371" spans="1:8" x14ac:dyDescent="0.25">
      <c r="A371" s="43" t="s">
        <v>9326</v>
      </c>
      <c r="B371" t="s">
        <v>299</v>
      </c>
      <c r="C371" s="43" t="s">
        <v>300</v>
      </c>
      <c r="D371">
        <v>15248</v>
      </c>
      <c r="E371" t="s">
        <v>20683</v>
      </c>
      <c r="F371" s="41">
        <v>41091</v>
      </c>
      <c r="G371">
        <v>-750</v>
      </c>
      <c r="H371" t="s">
        <v>9869</v>
      </c>
    </row>
    <row r="372" spans="1:8" x14ac:dyDescent="0.25">
      <c r="A372" s="43" t="s">
        <v>9326</v>
      </c>
      <c r="B372" t="s">
        <v>299</v>
      </c>
      <c r="C372" s="43" t="s">
        <v>300</v>
      </c>
      <c r="D372">
        <v>14037</v>
      </c>
      <c r="E372" t="s">
        <v>20684</v>
      </c>
      <c r="F372" s="41">
        <v>41091</v>
      </c>
      <c r="G372">
        <v>-750</v>
      </c>
      <c r="H372" t="s">
        <v>9870</v>
      </c>
    </row>
    <row r="373" spans="1:8" x14ac:dyDescent="0.25">
      <c r="A373" s="43" t="s">
        <v>9326</v>
      </c>
      <c r="B373" t="s">
        <v>655</v>
      </c>
      <c r="C373" s="43" t="s">
        <v>9865</v>
      </c>
      <c r="D373">
        <v>40</v>
      </c>
      <c r="E373" t="s">
        <v>656</v>
      </c>
      <c r="F373" s="41">
        <v>41091</v>
      </c>
      <c r="G373" s="44">
        <v>19442.7</v>
      </c>
      <c r="H373" t="s">
        <v>9866</v>
      </c>
    </row>
    <row r="374" spans="1:8" x14ac:dyDescent="0.25">
      <c r="A374" s="43" t="s">
        <v>9326</v>
      </c>
      <c r="B374" t="s">
        <v>657</v>
      </c>
      <c r="C374" s="43" t="s">
        <v>9867</v>
      </c>
      <c r="D374" t="s">
        <v>658</v>
      </c>
      <c r="E374" t="s">
        <v>659</v>
      </c>
      <c r="F374" s="41">
        <v>41091</v>
      </c>
      <c r="G374" s="44">
        <v>-6000</v>
      </c>
      <c r="H374" t="s">
        <v>9868</v>
      </c>
    </row>
    <row r="375" spans="1:8" x14ac:dyDescent="0.25">
      <c r="A375" s="43" t="s">
        <v>9328</v>
      </c>
      <c r="B375" t="s">
        <v>662</v>
      </c>
      <c r="C375" s="43" t="s">
        <v>663</v>
      </c>
      <c r="D375">
        <v>1245</v>
      </c>
      <c r="E375" t="s">
        <v>20685</v>
      </c>
      <c r="F375" s="41">
        <v>41091</v>
      </c>
      <c r="G375" s="44">
        <v>-10980884.289999999</v>
      </c>
      <c r="H375" t="s">
        <v>9871</v>
      </c>
    </row>
    <row r="376" spans="1:8" x14ac:dyDescent="0.25">
      <c r="A376" s="43" t="s">
        <v>9326</v>
      </c>
      <c r="B376" t="s">
        <v>664</v>
      </c>
      <c r="C376" s="43" t="s">
        <v>665</v>
      </c>
      <c r="D376" t="s">
        <v>666</v>
      </c>
      <c r="E376" t="s">
        <v>666</v>
      </c>
      <c r="F376" s="41">
        <v>41092</v>
      </c>
      <c r="G376" s="44">
        <v>-7250</v>
      </c>
      <c r="H376" t="s">
        <v>9872</v>
      </c>
    </row>
    <row r="377" spans="1:8" x14ac:dyDescent="0.25">
      <c r="A377" s="43" t="s">
        <v>9735</v>
      </c>
      <c r="B377" t="s">
        <v>671</v>
      </c>
      <c r="C377" s="43" t="s">
        <v>9874</v>
      </c>
      <c r="D377" t="s">
        <v>672</v>
      </c>
      <c r="E377" t="s">
        <v>673</v>
      </c>
      <c r="F377" s="41">
        <v>41092</v>
      </c>
      <c r="G377" s="44">
        <v>-19442.7</v>
      </c>
      <c r="H377" t="s">
        <v>9875</v>
      </c>
    </row>
    <row r="378" spans="1:8" x14ac:dyDescent="0.25">
      <c r="A378" s="43" t="s">
        <v>9735</v>
      </c>
      <c r="B378" t="s">
        <v>454</v>
      </c>
      <c r="C378" s="43" t="s">
        <v>9652</v>
      </c>
      <c r="D378" t="s">
        <v>679</v>
      </c>
      <c r="E378" t="s">
        <v>680</v>
      </c>
      <c r="F378" s="41">
        <v>41092</v>
      </c>
      <c r="G378" s="44">
        <v>-26643.7</v>
      </c>
      <c r="H378" t="s">
        <v>9879</v>
      </c>
    </row>
    <row r="379" spans="1:8" x14ac:dyDescent="0.25">
      <c r="A379" s="43" t="s">
        <v>9328</v>
      </c>
      <c r="B379" t="s">
        <v>653</v>
      </c>
      <c r="C379" s="43" t="s">
        <v>9863</v>
      </c>
      <c r="E379" t="s">
        <v>20686</v>
      </c>
      <c r="F379" s="41">
        <v>41092</v>
      </c>
      <c r="G379" s="44">
        <v>1748867.4</v>
      </c>
      <c r="H379" t="s">
        <v>9880</v>
      </c>
    </row>
    <row r="380" spans="1:8" x14ac:dyDescent="0.25">
      <c r="A380" s="43" t="s">
        <v>9735</v>
      </c>
      <c r="B380" t="s">
        <v>437</v>
      </c>
      <c r="C380" s="43" t="s">
        <v>9632</v>
      </c>
      <c r="D380" t="s">
        <v>674</v>
      </c>
      <c r="E380" t="s">
        <v>675</v>
      </c>
      <c r="F380" s="41">
        <v>41092</v>
      </c>
      <c r="G380" s="44">
        <v>-19082.650000000001</v>
      </c>
      <c r="H380" t="s">
        <v>9876</v>
      </c>
    </row>
    <row r="381" spans="1:8" x14ac:dyDescent="0.25">
      <c r="A381" s="43" t="s">
        <v>9735</v>
      </c>
      <c r="B381" t="s">
        <v>676</v>
      </c>
      <c r="C381" s="43" t="s">
        <v>9877</v>
      </c>
      <c r="D381" t="s">
        <v>677</v>
      </c>
      <c r="E381" t="s">
        <v>678</v>
      </c>
      <c r="F381" s="41">
        <v>41092</v>
      </c>
      <c r="G381" s="44">
        <v>-38165.300000000003</v>
      </c>
      <c r="H381" t="s">
        <v>9878</v>
      </c>
    </row>
    <row r="382" spans="1:8" x14ac:dyDescent="0.25">
      <c r="A382" s="43" t="s">
        <v>9326</v>
      </c>
      <c r="B382" t="s">
        <v>667</v>
      </c>
      <c r="C382" s="43" t="s">
        <v>668</v>
      </c>
      <c r="D382" t="s">
        <v>669</v>
      </c>
      <c r="E382" t="s">
        <v>670</v>
      </c>
      <c r="F382" s="41">
        <v>41092</v>
      </c>
      <c r="G382" s="44">
        <v>-49091.199999999997</v>
      </c>
      <c r="H382" t="s">
        <v>9873</v>
      </c>
    </row>
    <row r="383" spans="1:8" x14ac:dyDescent="0.25">
      <c r="A383" s="43" t="s">
        <v>9328</v>
      </c>
      <c r="B383" t="s">
        <v>682</v>
      </c>
      <c r="C383" s="43" t="s">
        <v>9883</v>
      </c>
      <c r="D383">
        <v>198</v>
      </c>
      <c r="E383" t="s">
        <v>683</v>
      </c>
      <c r="F383" s="41">
        <v>41093</v>
      </c>
      <c r="G383" s="44">
        <v>-90000</v>
      </c>
      <c r="H383" t="s">
        <v>9884</v>
      </c>
    </row>
    <row r="384" spans="1:8" x14ac:dyDescent="0.25">
      <c r="A384" s="43" t="s">
        <v>9326</v>
      </c>
      <c r="B384" t="s">
        <v>681</v>
      </c>
      <c r="C384" s="43" t="s">
        <v>9881</v>
      </c>
      <c r="E384" t="s">
        <v>20687</v>
      </c>
      <c r="F384" s="41">
        <v>41093</v>
      </c>
      <c r="G384" s="44">
        <v>1800</v>
      </c>
      <c r="H384" t="s">
        <v>9882</v>
      </c>
    </row>
    <row r="385" spans="1:8" x14ac:dyDescent="0.25">
      <c r="A385" s="43" t="s">
        <v>9328</v>
      </c>
      <c r="B385" t="s">
        <v>684</v>
      </c>
      <c r="C385" s="43" t="s">
        <v>9885</v>
      </c>
      <c r="D385" t="s">
        <v>20798</v>
      </c>
      <c r="E385" t="s">
        <v>20688</v>
      </c>
      <c r="F385" s="41">
        <v>41095</v>
      </c>
      <c r="G385" s="44">
        <v>-6117540.8399999999</v>
      </c>
      <c r="H385" t="s">
        <v>9886</v>
      </c>
    </row>
    <row r="386" spans="1:8" x14ac:dyDescent="0.25">
      <c r="A386" s="43" t="s">
        <v>9328</v>
      </c>
      <c r="B386" t="s">
        <v>523</v>
      </c>
      <c r="C386" s="43" t="s">
        <v>9738</v>
      </c>
      <c r="D386" t="s">
        <v>695</v>
      </c>
      <c r="E386" t="s">
        <v>696</v>
      </c>
      <c r="F386" s="41">
        <v>41100</v>
      </c>
      <c r="G386" s="44">
        <v>-4593</v>
      </c>
      <c r="H386" t="s">
        <v>9894</v>
      </c>
    </row>
    <row r="387" spans="1:8" x14ac:dyDescent="0.25">
      <c r="A387" s="43" t="s">
        <v>9326</v>
      </c>
      <c r="B387" t="s">
        <v>693</v>
      </c>
      <c r="C387" s="43" t="s">
        <v>9892</v>
      </c>
      <c r="E387" t="s">
        <v>694</v>
      </c>
      <c r="F387" s="41">
        <v>41100</v>
      </c>
      <c r="G387" s="44">
        <v>2150</v>
      </c>
      <c r="H387" t="s">
        <v>9893</v>
      </c>
    </row>
    <row r="388" spans="1:8" x14ac:dyDescent="0.25">
      <c r="A388" s="43" t="s">
        <v>9326</v>
      </c>
      <c r="B388" t="s">
        <v>497</v>
      </c>
      <c r="C388" s="43" t="s">
        <v>9707</v>
      </c>
      <c r="D388" t="s">
        <v>686</v>
      </c>
      <c r="E388" t="s">
        <v>687</v>
      </c>
      <c r="F388" s="41">
        <v>41100</v>
      </c>
      <c r="G388" s="44">
        <v>-36000</v>
      </c>
      <c r="H388" t="s">
        <v>9887</v>
      </c>
    </row>
    <row r="389" spans="1:8" x14ac:dyDescent="0.25">
      <c r="A389" s="43" t="s">
        <v>9326</v>
      </c>
      <c r="B389" t="s">
        <v>688</v>
      </c>
      <c r="C389" s="43" t="s">
        <v>689</v>
      </c>
      <c r="D389" t="s">
        <v>690</v>
      </c>
      <c r="E389" t="s">
        <v>691</v>
      </c>
      <c r="F389" s="41">
        <v>41100</v>
      </c>
      <c r="G389" s="44">
        <v>-23200</v>
      </c>
      <c r="H389" t="s">
        <v>9888</v>
      </c>
    </row>
    <row r="390" spans="1:8" x14ac:dyDescent="0.25">
      <c r="A390" s="43" t="s">
        <v>9326</v>
      </c>
      <c r="B390" t="s">
        <v>692</v>
      </c>
      <c r="C390" s="43" t="s">
        <v>9889</v>
      </c>
      <c r="D390" t="s">
        <v>9890</v>
      </c>
      <c r="E390" t="s">
        <v>9890</v>
      </c>
      <c r="F390" s="41">
        <v>41100</v>
      </c>
      <c r="G390" s="44">
        <v>10250</v>
      </c>
      <c r="H390" t="s">
        <v>9891</v>
      </c>
    </row>
    <row r="391" spans="1:8" x14ac:dyDescent="0.25">
      <c r="A391" s="43" t="s">
        <v>9735</v>
      </c>
      <c r="B391" t="s">
        <v>681</v>
      </c>
      <c r="C391" s="43" t="s">
        <v>9881</v>
      </c>
      <c r="D391" t="s">
        <v>697</v>
      </c>
      <c r="E391" t="s">
        <v>698</v>
      </c>
      <c r="F391" s="41">
        <v>41102</v>
      </c>
      <c r="G391" s="44">
        <v>-93500</v>
      </c>
      <c r="H391" t="s">
        <v>9895</v>
      </c>
    </row>
    <row r="392" spans="1:8" x14ac:dyDescent="0.25">
      <c r="A392" s="43" t="s">
        <v>9735</v>
      </c>
      <c r="B392" t="s">
        <v>699</v>
      </c>
      <c r="C392" s="43" t="s">
        <v>9896</v>
      </c>
      <c r="D392" t="s">
        <v>700</v>
      </c>
      <c r="E392" t="s">
        <v>701</v>
      </c>
      <c r="F392" s="41">
        <v>41103</v>
      </c>
      <c r="G392" s="44">
        <v>-4000</v>
      </c>
      <c r="H392" t="s">
        <v>9897</v>
      </c>
    </row>
    <row r="393" spans="1:8" x14ac:dyDescent="0.25">
      <c r="A393" s="43" t="s">
        <v>9735</v>
      </c>
      <c r="B393" t="s">
        <v>706</v>
      </c>
      <c r="C393" s="43" t="s">
        <v>9900</v>
      </c>
      <c r="D393" t="s">
        <v>707</v>
      </c>
      <c r="E393" t="s">
        <v>708</v>
      </c>
      <c r="F393" s="41">
        <v>41109</v>
      </c>
      <c r="G393" s="44">
        <v>-28500</v>
      </c>
      <c r="H393" t="s">
        <v>9901</v>
      </c>
    </row>
    <row r="394" spans="1:8" x14ac:dyDescent="0.25">
      <c r="A394" s="43" t="s">
        <v>9735</v>
      </c>
      <c r="B394" t="s">
        <v>709</v>
      </c>
      <c r="C394" s="43" t="s">
        <v>9902</v>
      </c>
      <c r="D394" t="s">
        <v>710</v>
      </c>
      <c r="E394" t="s">
        <v>711</v>
      </c>
      <c r="F394" s="41">
        <v>41109</v>
      </c>
      <c r="G394" s="44">
        <v>-41765.800000000003</v>
      </c>
      <c r="H394" t="s">
        <v>9903</v>
      </c>
    </row>
    <row r="395" spans="1:8" x14ac:dyDescent="0.25">
      <c r="A395" s="43" t="s">
        <v>9326</v>
      </c>
      <c r="B395" t="s">
        <v>703</v>
      </c>
      <c r="C395" s="43" t="s">
        <v>704</v>
      </c>
      <c r="D395" t="s">
        <v>705</v>
      </c>
      <c r="E395" t="s">
        <v>705</v>
      </c>
      <c r="F395" s="41">
        <v>41109</v>
      </c>
      <c r="G395" s="44">
        <v>-13850.4</v>
      </c>
      <c r="H395" t="s">
        <v>9899</v>
      </c>
    </row>
    <row r="396" spans="1:8" x14ac:dyDescent="0.25">
      <c r="A396" s="43" t="s">
        <v>9326</v>
      </c>
      <c r="B396" t="s">
        <v>637</v>
      </c>
      <c r="C396" s="43" t="s">
        <v>9853</v>
      </c>
      <c r="E396" t="s">
        <v>716</v>
      </c>
      <c r="F396" s="41">
        <v>41110</v>
      </c>
      <c r="G396" s="44">
        <v>24235.63</v>
      </c>
      <c r="H396" t="s">
        <v>9907</v>
      </c>
    </row>
    <row r="397" spans="1:8" x14ac:dyDescent="0.25">
      <c r="A397" s="43" t="s">
        <v>9326</v>
      </c>
      <c r="B397" t="s">
        <v>713</v>
      </c>
      <c r="C397" s="43" t="s">
        <v>9905</v>
      </c>
      <c r="D397" t="s">
        <v>714</v>
      </c>
      <c r="E397" t="s">
        <v>715</v>
      </c>
      <c r="F397" s="41">
        <v>41110</v>
      </c>
      <c r="G397" s="44">
        <v>-42485.9</v>
      </c>
      <c r="H397" t="s">
        <v>9906</v>
      </c>
    </row>
    <row r="398" spans="1:8" x14ac:dyDescent="0.25">
      <c r="A398" s="43" t="s">
        <v>9326</v>
      </c>
      <c r="B398" t="s">
        <v>703</v>
      </c>
      <c r="C398" s="43" t="s">
        <v>704</v>
      </c>
      <c r="D398" t="s">
        <v>712</v>
      </c>
      <c r="E398" t="s">
        <v>712</v>
      </c>
      <c r="F398" s="41">
        <v>41110</v>
      </c>
      <c r="G398" s="44">
        <v>-5811.6</v>
      </c>
      <c r="H398" t="s">
        <v>9904</v>
      </c>
    </row>
    <row r="399" spans="1:8" x14ac:dyDescent="0.25">
      <c r="A399" s="43" t="s">
        <v>9326</v>
      </c>
      <c r="B399" t="s">
        <v>681</v>
      </c>
      <c r="C399" s="43" t="s">
        <v>9881</v>
      </c>
      <c r="D399" t="s">
        <v>718</v>
      </c>
      <c r="E399" t="s">
        <v>719</v>
      </c>
      <c r="F399" s="41">
        <v>41113</v>
      </c>
      <c r="G399" s="44">
        <v>-93500</v>
      </c>
      <c r="H399" t="s">
        <v>9909</v>
      </c>
    </row>
    <row r="400" spans="1:8" x14ac:dyDescent="0.25">
      <c r="A400" s="43" t="s">
        <v>9326</v>
      </c>
      <c r="B400" t="s">
        <v>703</v>
      </c>
      <c r="C400" s="43" t="s">
        <v>704</v>
      </c>
      <c r="D400" t="s">
        <v>717</v>
      </c>
      <c r="E400" t="s">
        <v>717</v>
      </c>
      <c r="F400" s="41">
        <v>41113</v>
      </c>
      <c r="G400" s="44">
        <v>-98613.92</v>
      </c>
      <c r="H400" t="s">
        <v>9908</v>
      </c>
    </row>
    <row r="401" spans="1:8" x14ac:dyDescent="0.25">
      <c r="A401" s="43" t="s">
        <v>9328</v>
      </c>
      <c r="B401" t="s">
        <v>720</v>
      </c>
      <c r="C401" s="43" t="s">
        <v>9910</v>
      </c>
      <c r="D401">
        <v>885</v>
      </c>
      <c r="E401" t="s">
        <v>20689</v>
      </c>
      <c r="F401" s="41">
        <v>41114</v>
      </c>
      <c r="G401" s="44">
        <v>-1595283.78</v>
      </c>
      <c r="H401" t="s">
        <v>9911</v>
      </c>
    </row>
    <row r="402" spans="1:8" x14ac:dyDescent="0.25">
      <c r="A402" s="43" t="s">
        <v>9328</v>
      </c>
      <c r="B402" t="s">
        <v>662</v>
      </c>
      <c r="C402" s="43" t="s">
        <v>663</v>
      </c>
      <c r="E402" t="s">
        <v>20690</v>
      </c>
      <c r="F402" s="41">
        <v>41114</v>
      </c>
      <c r="G402" s="44">
        <v>10144542.289999999</v>
      </c>
      <c r="H402" t="s">
        <v>9912</v>
      </c>
    </row>
    <row r="403" spans="1:8" x14ac:dyDescent="0.25">
      <c r="A403" s="43" t="s">
        <v>9735</v>
      </c>
      <c r="B403" t="s">
        <v>723</v>
      </c>
      <c r="C403" s="43" t="s">
        <v>724</v>
      </c>
      <c r="D403">
        <v>1895</v>
      </c>
      <c r="E403" t="s">
        <v>20691</v>
      </c>
      <c r="F403" s="41">
        <v>41115</v>
      </c>
      <c r="G403" s="44">
        <v>-63625.53</v>
      </c>
      <c r="H403" t="s">
        <v>9914</v>
      </c>
    </row>
    <row r="404" spans="1:8" x14ac:dyDescent="0.25">
      <c r="A404" s="43" t="s">
        <v>9326</v>
      </c>
      <c r="B404" t="s">
        <v>703</v>
      </c>
      <c r="C404" s="43" t="s">
        <v>704</v>
      </c>
      <c r="D404" t="s">
        <v>722</v>
      </c>
      <c r="E404" t="s">
        <v>722</v>
      </c>
      <c r="F404" s="41">
        <v>41115</v>
      </c>
      <c r="G404" s="44">
        <v>-18699.2</v>
      </c>
      <c r="H404" t="s">
        <v>9913</v>
      </c>
    </row>
    <row r="405" spans="1:8" x14ac:dyDescent="0.25">
      <c r="A405" s="43" t="s">
        <v>9735</v>
      </c>
      <c r="B405" t="s">
        <v>439</v>
      </c>
      <c r="C405" s="43" t="s">
        <v>9636</v>
      </c>
      <c r="D405" t="s">
        <v>729</v>
      </c>
      <c r="E405" t="s">
        <v>730</v>
      </c>
      <c r="F405" s="41">
        <v>41116</v>
      </c>
      <c r="G405" s="44">
        <v>-38165.300000000003</v>
      </c>
      <c r="H405" t="s">
        <v>9919</v>
      </c>
    </row>
    <row r="406" spans="1:8" x14ac:dyDescent="0.25">
      <c r="A406" s="43" t="s">
        <v>9735</v>
      </c>
      <c r="B406" t="s">
        <v>615</v>
      </c>
      <c r="C406" s="43" t="s">
        <v>616</v>
      </c>
      <c r="E406" t="s">
        <v>20692</v>
      </c>
      <c r="F406" s="41">
        <v>41116</v>
      </c>
      <c r="G406" s="44">
        <v>134068</v>
      </c>
      <c r="H406" t="s">
        <v>9921</v>
      </c>
    </row>
    <row r="407" spans="1:8" x14ac:dyDescent="0.25">
      <c r="A407" s="43" t="s">
        <v>9735</v>
      </c>
      <c r="B407" t="s">
        <v>452</v>
      </c>
      <c r="C407" s="43" t="s">
        <v>9650</v>
      </c>
      <c r="D407" t="s">
        <v>20799</v>
      </c>
      <c r="E407" t="s">
        <v>20693</v>
      </c>
      <c r="F407" s="41">
        <v>41116</v>
      </c>
      <c r="G407" s="44">
        <v>-13321.85</v>
      </c>
      <c r="H407" t="s">
        <v>9920</v>
      </c>
    </row>
    <row r="408" spans="1:8" x14ac:dyDescent="0.25">
      <c r="A408" s="43" t="s">
        <v>9326</v>
      </c>
      <c r="B408" t="s">
        <v>576</v>
      </c>
      <c r="C408" s="43" t="s">
        <v>9915</v>
      </c>
      <c r="D408" t="s">
        <v>725</v>
      </c>
      <c r="E408" t="s">
        <v>726</v>
      </c>
      <c r="F408" s="41">
        <v>41116</v>
      </c>
      <c r="G408" s="44">
        <v>-19082.650000000001</v>
      </c>
      <c r="H408" t="s">
        <v>9916</v>
      </c>
    </row>
    <row r="409" spans="1:8" x14ac:dyDescent="0.25">
      <c r="A409" s="43" t="s">
        <v>9326</v>
      </c>
      <c r="B409" t="s">
        <v>727</v>
      </c>
      <c r="C409" s="43" t="s">
        <v>9917</v>
      </c>
      <c r="D409" t="s">
        <v>728</v>
      </c>
      <c r="E409" t="s">
        <v>715</v>
      </c>
      <c r="F409" s="41">
        <v>41116</v>
      </c>
      <c r="G409" s="44">
        <v>-16922.349999999999</v>
      </c>
      <c r="H409" t="s">
        <v>9918</v>
      </c>
    </row>
    <row r="410" spans="1:8" x14ac:dyDescent="0.25">
      <c r="A410" s="43" t="s">
        <v>9326</v>
      </c>
      <c r="B410" t="s">
        <v>735</v>
      </c>
      <c r="C410" s="43" t="s">
        <v>9926</v>
      </c>
      <c r="D410" t="s">
        <v>20800</v>
      </c>
      <c r="E410" t="s">
        <v>20694</v>
      </c>
      <c r="F410" s="41">
        <v>41117</v>
      </c>
      <c r="G410" s="44">
        <v>-19082.650000000001</v>
      </c>
      <c r="H410" t="s">
        <v>9927</v>
      </c>
    </row>
    <row r="411" spans="1:8" x14ac:dyDescent="0.25">
      <c r="A411" s="43" t="s">
        <v>9326</v>
      </c>
      <c r="B411" t="s">
        <v>464</v>
      </c>
      <c r="C411" s="43" t="s">
        <v>9923</v>
      </c>
      <c r="D411">
        <v>2011525</v>
      </c>
      <c r="E411" t="s">
        <v>715</v>
      </c>
      <c r="F411" s="41">
        <v>41117</v>
      </c>
      <c r="G411" s="44">
        <v>-23331.24</v>
      </c>
      <c r="H411" t="s">
        <v>9924</v>
      </c>
    </row>
    <row r="412" spans="1:8" x14ac:dyDescent="0.25">
      <c r="A412" s="43" t="s">
        <v>9326</v>
      </c>
      <c r="B412" t="s">
        <v>703</v>
      </c>
      <c r="C412" s="43" t="s">
        <v>704</v>
      </c>
      <c r="D412" t="s">
        <v>732</v>
      </c>
      <c r="E412" t="s">
        <v>732</v>
      </c>
      <c r="F412" s="41">
        <v>41117</v>
      </c>
      <c r="G412" s="44">
        <v>-17400</v>
      </c>
      <c r="H412" t="s">
        <v>9922</v>
      </c>
    </row>
    <row r="413" spans="1:8" x14ac:dyDescent="0.25">
      <c r="A413" s="43" t="s">
        <v>9326</v>
      </c>
      <c r="B413" t="s">
        <v>440</v>
      </c>
      <c r="C413" s="43" t="s">
        <v>9638</v>
      </c>
      <c r="D413">
        <v>40</v>
      </c>
      <c r="E413" t="s">
        <v>734</v>
      </c>
      <c r="F413" s="41">
        <v>41117</v>
      </c>
      <c r="G413" s="44">
        <v>-18722.599999999999</v>
      </c>
      <c r="H413" t="s">
        <v>9925</v>
      </c>
    </row>
    <row r="414" spans="1:8" x14ac:dyDescent="0.25">
      <c r="A414" s="43" t="s">
        <v>9328</v>
      </c>
      <c r="B414" t="s">
        <v>684</v>
      </c>
      <c r="C414" s="43" t="s">
        <v>9885</v>
      </c>
      <c r="D414" t="s">
        <v>20801</v>
      </c>
      <c r="E414" t="s">
        <v>20695</v>
      </c>
      <c r="F414" s="41">
        <v>41120</v>
      </c>
      <c r="G414" s="44">
        <v>-1973953.57</v>
      </c>
      <c r="H414" t="s">
        <v>9931</v>
      </c>
    </row>
    <row r="415" spans="1:8" x14ac:dyDescent="0.25">
      <c r="A415" s="43" t="s">
        <v>9328</v>
      </c>
      <c r="B415" t="s">
        <v>738</v>
      </c>
      <c r="C415" s="43" t="s">
        <v>9929</v>
      </c>
      <c r="D415" t="s">
        <v>20802</v>
      </c>
      <c r="E415" t="s">
        <v>20696</v>
      </c>
      <c r="F415" s="41">
        <v>41120</v>
      </c>
      <c r="G415" s="44">
        <v>-51264</v>
      </c>
      <c r="H415" t="s">
        <v>9930</v>
      </c>
    </row>
    <row r="416" spans="1:8" x14ac:dyDescent="0.25">
      <c r="A416" s="43" t="s">
        <v>9326</v>
      </c>
      <c r="B416" t="s">
        <v>703</v>
      </c>
      <c r="C416" s="43" t="s">
        <v>704</v>
      </c>
      <c r="D416" t="s">
        <v>737</v>
      </c>
      <c r="E416" t="s">
        <v>737</v>
      </c>
      <c r="F416" s="41">
        <v>41120</v>
      </c>
      <c r="G416" s="44">
        <v>-19662</v>
      </c>
      <c r="H416" t="s">
        <v>9928</v>
      </c>
    </row>
    <row r="417" spans="1:8" x14ac:dyDescent="0.25">
      <c r="A417" s="43" t="s">
        <v>9326</v>
      </c>
      <c r="B417" t="s">
        <v>239</v>
      </c>
      <c r="C417" s="43" t="s">
        <v>9473</v>
      </c>
      <c r="D417" t="s">
        <v>20803</v>
      </c>
      <c r="E417" t="s">
        <v>20697</v>
      </c>
      <c r="F417" s="41">
        <v>41121</v>
      </c>
      <c r="G417" s="44">
        <v>-2000</v>
      </c>
      <c r="H417" t="s">
        <v>9932</v>
      </c>
    </row>
    <row r="418" spans="1:8" x14ac:dyDescent="0.25">
      <c r="A418" s="43" t="s">
        <v>9735</v>
      </c>
      <c r="B418" t="s">
        <v>746</v>
      </c>
      <c r="C418" s="43" t="s">
        <v>9936</v>
      </c>
      <c r="D418" t="s">
        <v>747</v>
      </c>
      <c r="E418" t="s">
        <v>748</v>
      </c>
      <c r="F418" s="41">
        <v>41122</v>
      </c>
      <c r="G418" s="44">
        <v>-21245.95</v>
      </c>
      <c r="H418" t="s">
        <v>9937</v>
      </c>
    </row>
    <row r="419" spans="1:8" x14ac:dyDescent="0.25">
      <c r="A419" s="43" t="s">
        <v>9328</v>
      </c>
      <c r="B419" t="s">
        <v>751</v>
      </c>
      <c r="C419" s="43" t="s">
        <v>752</v>
      </c>
      <c r="D419" t="s">
        <v>20804</v>
      </c>
      <c r="E419" t="s">
        <v>20698</v>
      </c>
      <c r="F419" s="41">
        <v>41122</v>
      </c>
      <c r="G419" s="44">
        <v>-2146546.64</v>
      </c>
      <c r="H419" t="s">
        <v>9941</v>
      </c>
    </row>
    <row r="420" spans="1:8" x14ac:dyDescent="0.25">
      <c r="A420" s="43" t="s">
        <v>9735</v>
      </c>
      <c r="B420" t="s">
        <v>743</v>
      </c>
      <c r="C420" s="43" t="s">
        <v>9934</v>
      </c>
      <c r="D420" t="s">
        <v>744</v>
      </c>
      <c r="E420" t="s">
        <v>745</v>
      </c>
      <c r="F420" s="41">
        <v>41122</v>
      </c>
      <c r="G420" s="44">
        <v>-21603</v>
      </c>
      <c r="H420" t="s">
        <v>9935</v>
      </c>
    </row>
    <row r="421" spans="1:8" x14ac:dyDescent="0.25">
      <c r="A421" s="43" t="s">
        <v>9326</v>
      </c>
      <c r="B421" t="s">
        <v>407</v>
      </c>
      <c r="C421" s="43" t="s">
        <v>408</v>
      </c>
      <c r="D421">
        <v>163</v>
      </c>
      <c r="E421" t="s">
        <v>20699</v>
      </c>
      <c r="F421" s="41">
        <v>41122</v>
      </c>
      <c r="G421" s="44">
        <v>-1917</v>
      </c>
      <c r="H421" t="s">
        <v>9940</v>
      </c>
    </row>
    <row r="422" spans="1:8" x14ac:dyDescent="0.25">
      <c r="A422" s="43" t="s">
        <v>9326</v>
      </c>
      <c r="B422" t="s">
        <v>432</v>
      </c>
      <c r="C422" s="43" t="s">
        <v>433</v>
      </c>
      <c r="D422" t="s">
        <v>742</v>
      </c>
      <c r="E422" t="s">
        <v>742</v>
      </c>
      <c r="F422" s="41">
        <v>41122</v>
      </c>
      <c r="G422" s="44">
        <v>-35674.1</v>
      </c>
      <c r="H422" t="s">
        <v>9933</v>
      </c>
    </row>
    <row r="423" spans="1:8" x14ac:dyDescent="0.25">
      <c r="A423" s="43" t="s">
        <v>9326</v>
      </c>
      <c r="B423" t="s">
        <v>749</v>
      </c>
      <c r="C423" s="43" t="s">
        <v>9938</v>
      </c>
      <c r="D423">
        <v>114</v>
      </c>
      <c r="E423" t="s">
        <v>20700</v>
      </c>
      <c r="F423" s="41">
        <v>41122</v>
      </c>
      <c r="G423" s="44">
        <v>-591472.17000000004</v>
      </c>
      <c r="H423" t="s">
        <v>9939</v>
      </c>
    </row>
    <row r="424" spans="1:8" x14ac:dyDescent="0.25">
      <c r="A424" s="43" t="s">
        <v>9328</v>
      </c>
      <c r="B424" t="s">
        <v>754</v>
      </c>
      <c r="C424" s="43" t="s">
        <v>755</v>
      </c>
      <c r="D424" t="s">
        <v>20805</v>
      </c>
      <c r="E424" t="s">
        <v>20701</v>
      </c>
      <c r="F424" s="41">
        <v>41124</v>
      </c>
      <c r="G424" s="44">
        <v>-38957719.899999999</v>
      </c>
      <c r="H424" t="s">
        <v>9942</v>
      </c>
    </row>
    <row r="425" spans="1:8" x14ac:dyDescent="0.25">
      <c r="A425" s="43" t="s">
        <v>9735</v>
      </c>
      <c r="B425" t="s">
        <v>706</v>
      </c>
      <c r="C425" s="43" t="s">
        <v>9900</v>
      </c>
      <c r="D425" t="s">
        <v>757</v>
      </c>
      <c r="E425" t="s">
        <v>758</v>
      </c>
      <c r="F425" s="41">
        <v>41125</v>
      </c>
      <c r="G425" s="44">
        <v>-23490</v>
      </c>
      <c r="H425" t="s">
        <v>9943</v>
      </c>
    </row>
    <row r="426" spans="1:8" x14ac:dyDescent="0.25">
      <c r="A426" s="43" t="s">
        <v>9735</v>
      </c>
      <c r="B426" t="s">
        <v>759</v>
      </c>
      <c r="C426" s="43" t="s">
        <v>760</v>
      </c>
      <c r="D426" t="s">
        <v>761</v>
      </c>
      <c r="E426" t="s">
        <v>762</v>
      </c>
      <c r="F426" s="41">
        <v>41127</v>
      </c>
      <c r="G426" s="44">
        <v>-189660</v>
      </c>
      <c r="H426" t="s">
        <v>9944</v>
      </c>
    </row>
    <row r="427" spans="1:8" x14ac:dyDescent="0.25">
      <c r="A427" s="43" t="s">
        <v>9328</v>
      </c>
      <c r="B427" t="s">
        <v>764</v>
      </c>
      <c r="C427" s="43" t="s">
        <v>9946</v>
      </c>
      <c r="D427" t="s">
        <v>765</v>
      </c>
      <c r="E427" t="s">
        <v>766</v>
      </c>
      <c r="F427" s="41">
        <v>41128</v>
      </c>
      <c r="G427" s="44">
        <v>-20700</v>
      </c>
      <c r="H427" t="s">
        <v>9947</v>
      </c>
    </row>
    <row r="428" spans="1:8" x14ac:dyDescent="0.25">
      <c r="A428" s="43" t="s">
        <v>9326</v>
      </c>
      <c r="B428" t="s">
        <v>703</v>
      </c>
      <c r="C428" s="43" t="s">
        <v>704</v>
      </c>
      <c r="D428" t="s">
        <v>763</v>
      </c>
      <c r="E428" t="s">
        <v>763</v>
      </c>
      <c r="F428" s="41">
        <v>41128</v>
      </c>
      <c r="G428" s="44">
        <v>-9976</v>
      </c>
      <c r="H428" t="s">
        <v>9945</v>
      </c>
    </row>
    <row r="429" spans="1:8" x14ac:dyDescent="0.25">
      <c r="A429" s="43" t="s">
        <v>9326</v>
      </c>
      <c r="B429" t="s">
        <v>767</v>
      </c>
      <c r="C429" s="43" t="s">
        <v>768</v>
      </c>
      <c r="D429" t="s">
        <v>769</v>
      </c>
      <c r="E429" t="s">
        <v>770</v>
      </c>
      <c r="F429" s="41">
        <v>41131</v>
      </c>
      <c r="G429" s="44">
        <v>-51262.67</v>
      </c>
      <c r="H429" t="s">
        <v>9948</v>
      </c>
    </row>
    <row r="430" spans="1:8" x14ac:dyDescent="0.25">
      <c r="A430" s="43" t="s">
        <v>9326</v>
      </c>
      <c r="B430" t="s">
        <v>771</v>
      </c>
      <c r="C430" s="43" t="s">
        <v>772</v>
      </c>
      <c r="D430" t="s">
        <v>773</v>
      </c>
      <c r="E430" t="s">
        <v>774</v>
      </c>
      <c r="F430" s="41">
        <v>41131</v>
      </c>
      <c r="G430" s="44">
        <v>-12000</v>
      </c>
      <c r="H430" t="s">
        <v>9949</v>
      </c>
    </row>
    <row r="431" spans="1:8" x14ac:dyDescent="0.25">
      <c r="A431" s="43" t="s">
        <v>9328</v>
      </c>
      <c r="B431" t="s">
        <v>775</v>
      </c>
      <c r="C431" s="43" t="s">
        <v>776</v>
      </c>
      <c r="D431" t="s">
        <v>20806</v>
      </c>
      <c r="E431" t="s">
        <v>20702</v>
      </c>
      <c r="F431" s="41">
        <v>41132</v>
      </c>
      <c r="G431" s="44">
        <v>-7173038.0300000003</v>
      </c>
      <c r="H431" t="s">
        <v>9950</v>
      </c>
    </row>
    <row r="432" spans="1:8" x14ac:dyDescent="0.25">
      <c r="A432" s="43" t="s">
        <v>9328</v>
      </c>
      <c r="B432" t="s">
        <v>778</v>
      </c>
      <c r="C432" s="43" t="s">
        <v>9951</v>
      </c>
      <c r="D432" t="s">
        <v>779</v>
      </c>
      <c r="E432" t="s">
        <v>780</v>
      </c>
      <c r="F432" s="41">
        <v>41134</v>
      </c>
      <c r="G432" s="44">
        <v>-489598.64</v>
      </c>
      <c r="H432" t="s">
        <v>9952</v>
      </c>
    </row>
    <row r="433" spans="1:8" x14ac:dyDescent="0.25">
      <c r="A433" s="43" t="s">
        <v>9328</v>
      </c>
      <c r="B433" t="s">
        <v>784</v>
      </c>
      <c r="C433" s="43" t="s">
        <v>785</v>
      </c>
      <c r="D433">
        <v>101578041</v>
      </c>
      <c r="E433" t="s">
        <v>20703</v>
      </c>
      <c r="F433" s="41">
        <v>41135</v>
      </c>
      <c r="G433" s="44">
        <v>-6655799.9800000004</v>
      </c>
      <c r="H433" t="s">
        <v>9956</v>
      </c>
    </row>
    <row r="434" spans="1:8" x14ac:dyDescent="0.25">
      <c r="A434" s="43" t="s">
        <v>9328</v>
      </c>
      <c r="B434" t="s">
        <v>775</v>
      </c>
      <c r="C434" s="43" t="s">
        <v>776</v>
      </c>
      <c r="E434" t="s">
        <v>20704</v>
      </c>
      <c r="F434" s="41">
        <v>41135</v>
      </c>
      <c r="G434" s="44">
        <v>7173038.0300000003</v>
      </c>
      <c r="H434" t="s">
        <v>9957</v>
      </c>
    </row>
    <row r="435" spans="1:8" x14ac:dyDescent="0.25">
      <c r="A435" s="43" t="s">
        <v>9328</v>
      </c>
      <c r="B435" t="s">
        <v>781</v>
      </c>
      <c r="C435" s="43" t="s">
        <v>9953</v>
      </c>
      <c r="D435" t="s">
        <v>782</v>
      </c>
      <c r="E435" t="s">
        <v>20705</v>
      </c>
      <c r="F435" s="41">
        <v>41135</v>
      </c>
      <c r="G435" s="44">
        <v>-10000</v>
      </c>
      <c r="H435" t="s">
        <v>9954</v>
      </c>
    </row>
    <row r="436" spans="1:8" x14ac:dyDescent="0.25">
      <c r="A436" s="43" t="s">
        <v>9328</v>
      </c>
      <c r="B436" t="s">
        <v>781</v>
      </c>
      <c r="C436" s="43" t="s">
        <v>9953</v>
      </c>
      <c r="D436" t="s">
        <v>20807</v>
      </c>
      <c r="E436" t="s">
        <v>20706</v>
      </c>
      <c r="F436" s="41">
        <v>41135</v>
      </c>
      <c r="G436" s="44">
        <v>-10000</v>
      </c>
      <c r="H436" t="s">
        <v>9955</v>
      </c>
    </row>
    <row r="437" spans="1:8" x14ac:dyDescent="0.25">
      <c r="A437" s="43" t="s">
        <v>9735</v>
      </c>
      <c r="B437" t="s">
        <v>759</v>
      </c>
      <c r="C437" s="43" t="s">
        <v>760</v>
      </c>
      <c r="D437" t="s">
        <v>786</v>
      </c>
      <c r="E437" t="s">
        <v>786</v>
      </c>
      <c r="F437" s="41">
        <v>41136</v>
      </c>
      <c r="G437" s="44">
        <v>-26100</v>
      </c>
      <c r="H437" t="s">
        <v>9958</v>
      </c>
    </row>
    <row r="438" spans="1:8" x14ac:dyDescent="0.25">
      <c r="A438" s="43" t="s">
        <v>9328</v>
      </c>
      <c r="B438" t="s">
        <v>197</v>
      </c>
      <c r="C438" s="43" t="s">
        <v>198</v>
      </c>
      <c r="D438">
        <v>129571</v>
      </c>
      <c r="E438" t="s">
        <v>20707</v>
      </c>
      <c r="F438" s="41">
        <v>41136</v>
      </c>
      <c r="G438" s="44">
        <v>-230528.78</v>
      </c>
      <c r="H438" t="s">
        <v>9959</v>
      </c>
    </row>
    <row r="439" spans="1:8" x14ac:dyDescent="0.25">
      <c r="A439" s="43" t="s">
        <v>9328</v>
      </c>
      <c r="B439" t="s">
        <v>688</v>
      </c>
      <c r="C439" s="43" t="s">
        <v>689</v>
      </c>
      <c r="D439">
        <v>505</v>
      </c>
      <c r="E439" t="s">
        <v>787</v>
      </c>
      <c r="F439" s="41">
        <v>41136</v>
      </c>
      <c r="G439" s="44">
        <v>-23200</v>
      </c>
      <c r="H439" t="s">
        <v>9960</v>
      </c>
    </row>
    <row r="440" spans="1:8" x14ac:dyDescent="0.25">
      <c r="A440" s="43" t="s">
        <v>9328</v>
      </c>
      <c r="B440" t="s">
        <v>788</v>
      </c>
      <c r="C440" s="43" t="s">
        <v>789</v>
      </c>
      <c r="D440" t="s">
        <v>790</v>
      </c>
      <c r="E440" t="s">
        <v>791</v>
      </c>
      <c r="F440" s="41">
        <v>41136</v>
      </c>
      <c r="G440" s="44">
        <v>-7581.79</v>
      </c>
      <c r="H440" t="s">
        <v>9961</v>
      </c>
    </row>
    <row r="441" spans="1:8" x14ac:dyDescent="0.25">
      <c r="A441" s="43" t="s">
        <v>9326</v>
      </c>
      <c r="B441" t="s">
        <v>432</v>
      </c>
      <c r="C441" s="43" t="s">
        <v>433</v>
      </c>
      <c r="D441" t="s">
        <v>792</v>
      </c>
      <c r="E441" t="s">
        <v>792</v>
      </c>
      <c r="F441" s="41">
        <v>41138</v>
      </c>
      <c r="G441" s="44">
        <v>-31108.9</v>
      </c>
      <c r="H441" t="s">
        <v>9962</v>
      </c>
    </row>
    <row r="442" spans="1:8" x14ac:dyDescent="0.25">
      <c r="A442" s="43" t="s">
        <v>9328</v>
      </c>
      <c r="B442" t="s">
        <v>793</v>
      </c>
      <c r="C442" s="43" t="s">
        <v>9963</v>
      </c>
      <c r="D442" t="s">
        <v>794</v>
      </c>
      <c r="E442" t="s">
        <v>795</v>
      </c>
      <c r="F442" s="41">
        <v>41141</v>
      </c>
      <c r="G442" s="44">
        <v>-231285.71</v>
      </c>
      <c r="H442" t="s">
        <v>9964</v>
      </c>
    </row>
    <row r="443" spans="1:8" x14ac:dyDescent="0.25">
      <c r="A443" s="43" t="s">
        <v>9326</v>
      </c>
      <c r="B443" t="s">
        <v>796</v>
      </c>
      <c r="C443" s="43" t="s">
        <v>797</v>
      </c>
      <c r="D443" t="s">
        <v>798</v>
      </c>
      <c r="E443" t="s">
        <v>798</v>
      </c>
      <c r="F443" s="41">
        <v>41142</v>
      </c>
      <c r="G443" s="44">
        <v>-52612.47</v>
      </c>
      <c r="H443" t="s">
        <v>9965</v>
      </c>
    </row>
    <row r="444" spans="1:8" x14ac:dyDescent="0.25">
      <c r="A444" s="43" t="s">
        <v>9326</v>
      </c>
      <c r="B444" t="s">
        <v>799</v>
      </c>
      <c r="C444" s="43" t="s">
        <v>800</v>
      </c>
      <c r="D444">
        <v>492</v>
      </c>
      <c r="E444" t="s">
        <v>801</v>
      </c>
      <c r="F444" s="41">
        <v>41144</v>
      </c>
      <c r="G444" s="44">
        <v>-203793.33</v>
      </c>
      <c r="H444" t="s">
        <v>9966</v>
      </c>
    </row>
    <row r="445" spans="1:8" x14ac:dyDescent="0.25">
      <c r="A445" s="43" t="s">
        <v>9326</v>
      </c>
      <c r="B445" t="s">
        <v>802</v>
      </c>
      <c r="C445" s="43" t="s">
        <v>803</v>
      </c>
      <c r="D445" t="s">
        <v>804</v>
      </c>
      <c r="E445" t="s">
        <v>804</v>
      </c>
      <c r="F445" s="41">
        <v>41145</v>
      </c>
      <c r="G445" s="44">
        <v>-11418</v>
      </c>
      <c r="H445" t="s">
        <v>9967</v>
      </c>
    </row>
    <row r="446" spans="1:8" x14ac:dyDescent="0.25">
      <c r="A446" s="43" t="s">
        <v>9326</v>
      </c>
      <c r="B446" t="s">
        <v>805</v>
      </c>
      <c r="C446" s="43" t="s">
        <v>806</v>
      </c>
      <c r="D446" t="s">
        <v>807</v>
      </c>
      <c r="E446" t="s">
        <v>807</v>
      </c>
      <c r="F446" s="41">
        <v>41145</v>
      </c>
      <c r="G446" s="44">
        <v>-32142.6</v>
      </c>
      <c r="H446" t="s">
        <v>9968</v>
      </c>
    </row>
    <row r="447" spans="1:8" x14ac:dyDescent="0.25">
      <c r="A447" s="43" t="s">
        <v>9735</v>
      </c>
      <c r="B447" t="s">
        <v>808</v>
      </c>
      <c r="C447" s="43" t="s">
        <v>9969</v>
      </c>
      <c r="D447" t="s">
        <v>809</v>
      </c>
      <c r="E447" t="s">
        <v>809</v>
      </c>
      <c r="F447" s="41">
        <v>41148</v>
      </c>
      <c r="G447" s="44">
        <v>-51040</v>
      </c>
      <c r="H447" t="s">
        <v>9970</v>
      </c>
    </row>
    <row r="448" spans="1:8" x14ac:dyDescent="0.25">
      <c r="A448" s="43" t="s">
        <v>9326</v>
      </c>
      <c r="B448" t="s">
        <v>432</v>
      </c>
      <c r="C448" s="43" t="s">
        <v>433</v>
      </c>
      <c r="D448" t="s">
        <v>810</v>
      </c>
      <c r="E448" t="s">
        <v>810</v>
      </c>
      <c r="F448" s="41">
        <v>41149</v>
      </c>
      <c r="G448" s="44">
        <v>-33211.83</v>
      </c>
      <c r="H448" t="s">
        <v>9971</v>
      </c>
    </row>
    <row r="449" spans="1:8" x14ac:dyDescent="0.25">
      <c r="A449" s="43" t="s">
        <v>9326</v>
      </c>
      <c r="B449" t="s">
        <v>432</v>
      </c>
      <c r="C449" s="43" t="s">
        <v>433</v>
      </c>
      <c r="D449" t="s">
        <v>811</v>
      </c>
      <c r="E449" t="s">
        <v>811</v>
      </c>
      <c r="F449" s="41">
        <v>41150</v>
      </c>
      <c r="G449" s="44">
        <v>-38355.589999999997</v>
      </c>
      <c r="H449" t="s">
        <v>9972</v>
      </c>
    </row>
    <row r="450" spans="1:8" x14ac:dyDescent="0.25">
      <c r="A450" s="43" t="s">
        <v>9326</v>
      </c>
      <c r="B450" t="s">
        <v>812</v>
      </c>
      <c r="C450" s="43" t="s">
        <v>813</v>
      </c>
      <c r="D450" t="s">
        <v>814</v>
      </c>
      <c r="E450" t="s">
        <v>814</v>
      </c>
      <c r="F450" s="41">
        <v>41151</v>
      </c>
      <c r="G450" s="44">
        <v>-652086.73</v>
      </c>
      <c r="H450" t="s">
        <v>9973</v>
      </c>
    </row>
    <row r="451" spans="1:8" x14ac:dyDescent="0.25">
      <c r="A451" s="43" t="s">
        <v>9735</v>
      </c>
      <c r="B451" t="s">
        <v>822</v>
      </c>
      <c r="C451" s="43" t="s">
        <v>9980</v>
      </c>
      <c r="D451" t="s">
        <v>20808</v>
      </c>
      <c r="E451" t="s">
        <v>20708</v>
      </c>
      <c r="F451" s="41">
        <v>41152</v>
      </c>
      <c r="G451" s="44">
        <v>-21945.18</v>
      </c>
      <c r="H451" t="s">
        <v>9981</v>
      </c>
    </row>
    <row r="452" spans="1:8" x14ac:dyDescent="0.25">
      <c r="A452" s="43" t="s">
        <v>9735</v>
      </c>
      <c r="B452" t="s">
        <v>822</v>
      </c>
      <c r="C452" s="43" t="s">
        <v>9980</v>
      </c>
      <c r="D452" t="s">
        <v>824</v>
      </c>
      <c r="E452" t="s">
        <v>825</v>
      </c>
      <c r="F452" s="41">
        <v>41152</v>
      </c>
      <c r="G452" s="44">
        <v>-21945.18</v>
      </c>
      <c r="H452" t="s">
        <v>9982</v>
      </c>
    </row>
    <row r="453" spans="1:8" x14ac:dyDescent="0.25">
      <c r="A453" s="43" t="s">
        <v>9735</v>
      </c>
      <c r="B453" t="s">
        <v>820</v>
      </c>
      <c r="C453" s="43" t="s">
        <v>9978</v>
      </c>
      <c r="D453" t="s">
        <v>20809</v>
      </c>
      <c r="E453" t="s">
        <v>20709</v>
      </c>
      <c r="F453" s="41">
        <v>41152</v>
      </c>
      <c r="G453" s="44">
        <v>-47202.84</v>
      </c>
      <c r="H453" t="s">
        <v>9979</v>
      </c>
    </row>
    <row r="454" spans="1:8" x14ac:dyDescent="0.25">
      <c r="A454" s="43" t="s">
        <v>9735</v>
      </c>
      <c r="B454" t="s">
        <v>826</v>
      </c>
      <c r="C454" s="43" t="s">
        <v>9983</v>
      </c>
      <c r="D454" t="s">
        <v>827</v>
      </c>
      <c r="E454" t="s">
        <v>828</v>
      </c>
      <c r="F454" s="41">
        <v>41152</v>
      </c>
      <c r="G454" s="44">
        <v>-48030.96</v>
      </c>
      <c r="H454" t="s">
        <v>9984</v>
      </c>
    </row>
    <row r="455" spans="1:8" x14ac:dyDescent="0.25">
      <c r="A455" s="43" t="s">
        <v>9735</v>
      </c>
      <c r="B455" t="s">
        <v>743</v>
      </c>
      <c r="C455" s="43" t="s">
        <v>9934</v>
      </c>
      <c r="D455" t="s">
        <v>20810</v>
      </c>
      <c r="E455" t="s">
        <v>20710</v>
      </c>
      <c r="F455" s="41">
        <v>41152</v>
      </c>
      <c r="G455" s="44">
        <v>-21603</v>
      </c>
      <c r="H455" t="s">
        <v>9977</v>
      </c>
    </row>
    <row r="456" spans="1:8" x14ac:dyDescent="0.25">
      <c r="A456" s="43" t="s">
        <v>9328</v>
      </c>
      <c r="B456" t="s">
        <v>829</v>
      </c>
      <c r="C456" s="43" t="s">
        <v>9985</v>
      </c>
      <c r="D456" t="s">
        <v>830</v>
      </c>
      <c r="E456" t="s">
        <v>831</v>
      </c>
      <c r="F456" s="41">
        <v>41152</v>
      </c>
      <c r="G456" s="44">
        <v>-41400</v>
      </c>
      <c r="H456" t="s">
        <v>9986</v>
      </c>
    </row>
    <row r="457" spans="1:8" x14ac:dyDescent="0.25">
      <c r="A457" s="43" t="s">
        <v>9326</v>
      </c>
      <c r="B457" t="s">
        <v>817</v>
      </c>
      <c r="C457" s="43" t="s">
        <v>9975</v>
      </c>
      <c r="D457" t="s">
        <v>818</v>
      </c>
      <c r="E457" t="s">
        <v>715</v>
      </c>
      <c r="F457" s="41">
        <v>41152</v>
      </c>
      <c r="G457" s="44">
        <v>-19802.75</v>
      </c>
      <c r="H457" t="s">
        <v>9976</v>
      </c>
    </row>
    <row r="458" spans="1:8" x14ac:dyDescent="0.25">
      <c r="A458" s="43" t="s">
        <v>9328</v>
      </c>
      <c r="B458" t="s">
        <v>815</v>
      </c>
      <c r="C458" s="43" t="s">
        <v>816</v>
      </c>
      <c r="D458" t="s">
        <v>20711</v>
      </c>
      <c r="E458" t="s">
        <v>20711</v>
      </c>
      <c r="F458" s="41">
        <v>41152</v>
      </c>
      <c r="G458" s="44">
        <v>-14415.3</v>
      </c>
      <c r="H458" t="s">
        <v>9974</v>
      </c>
    </row>
    <row r="459" spans="1:8" x14ac:dyDescent="0.25">
      <c r="A459" s="43" t="s">
        <v>9735</v>
      </c>
      <c r="B459" t="s">
        <v>723</v>
      </c>
      <c r="C459" s="43" t="s">
        <v>724</v>
      </c>
      <c r="D459" t="s">
        <v>833</v>
      </c>
      <c r="E459" t="s">
        <v>834</v>
      </c>
      <c r="F459" s="41">
        <v>41153</v>
      </c>
      <c r="G459" s="44">
        <v>44594.86</v>
      </c>
      <c r="H459" t="s">
        <v>9988</v>
      </c>
    </row>
    <row r="460" spans="1:8" x14ac:dyDescent="0.25">
      <c r="A460" s="43" t="s">
        <v>9735</v>
      </c>
      <c r="B460" t="s">
        <v>723</v>
      </c>
      <c r="C460" s="43" t="s">
        <v>724</v>
      </c>
      <c r="D460" t="s">
        <v>833</v>
      </c>
      <c r="E460" t="s">
        <v>834</v>
      </c>
      <c r="F460" s="41">
        <v>41153</v>
      </c>
      <c r="G460" s="44">
        <v>-22297.43</v>
      </c>
      <c r="H460" t="s">
        <v>9989</v>
      </c>
    </row>
    <row r="461" spans="1:8" x14ac:dyDescent="0.25">
      <c r="A461" s="43" t="s">
        <v>9326</v>
      </c>
      <c r="B461" t="s">
        <v>432</v>
      </c>
      <c r="C461" s="43" t="s">
        <v>433</v>
      </c>
      <c r="D461" t="s">
        <v>832</v>
      </c>
      <c r="E461" t="s">
        <v>832</v>
      </c>
      <c r="F461" s="41">
        <v>41153</v>
      </c>
      <c r="G461" s="44">
        <v>-40842.720000000001</v>
      </c>
      <c r="H461" t="s">
        <v>9987</v>
      </c>
    </row>
    <row r="462" spans="1:8" x14ac:dyDescent="0.25">
      <c r="A462" s="43" t="s">
        <v>9735</v>
      </c>
      <c r="B462" t="s">
        <v>835</v>
      </c>
      <c r="C462" s="43" t="s">
        <v>836</v>
      </c>
      <c r="D462" t="s">
        <v>837</v>
      </c>
      <c r="E462" t="s">
        <v>837</v>
      </c>
      <c r="F462" s="41">
        <v>41155</v>
      </c>
      <c r="G462" s="44">
        <v>-57465.34</v>
      </c>
      <c r="H462" t="s">
        <v>9990</v>
      </c>
    </row>
    <row r="463" spans="1:8" x14ac:dyDescent="0.25">
      <c r="A463" s="43" t="s">
        <v>9735</v>
      </c>
      <c r="B463" t="s">
        <v>842</v>
      </c>
      <c r="C463" s="43" t="s">
        <v>9994</v>
      </c>
      <c r="D463" t="s">
        <v>843</v>
      </c>
      <c r="E463" t="s">
        <v>844</v>
      </c>
      <c r="F463" s="41">
        <v>41157</v>
      </c>
      <c r="G463" s="44">
        <v>-46370.46</v>
      </c>
      <c r="H463" t="s">
        <v>9995</v>
      </c>
    </row>
    <row r="464" spans="1:8" x14ac:dyDescent="0.25">
      <c r="A464" s="43" t="s">
        <v>9326</v>
      </c>
      <c r="B464" t="s">
        <v>759</v>
      </c>
      <c r="C464" s="43" t="s">
        <v>760</v>
      </c>
      <c r="D464" t="s">
        <v>838</v>
      </c>
      <c r="E464" t="s">
        <v>20712</v>
      </c>
      <c r="F464" s="41">
        <v>41157</v>
      </c>
      <c r="G464" s="44">
        <v>-49300</v>
      </c>
      <c r="H464" t="s">
        <v>9991</v>
      </c>
    </row>
    <row r="465" spans="1:8" x14ac:dyDescent="0.25">
      <c r="A465" s="43" t="s">
        <v>9328</v>
      </c>
      <c r="B465" t="s">
        <v>483</v>
      </c>
      <c r="C465" s="43" t="s">
        <v>484</v>
      </c>
      <c r="D465" t="s">
        <v>839</v>
      </c>
      <c r="E465" t="s">
        <v>840</v>
      </c>
      <c r="F465" s="41">
        <v>41157</v>
      </c>
      <c r="G465" s="44">
        <v>-115447.36</v>
      </c>
      <c r="H465" t="s">
        <v>9992</v>
      </c>
    </row>
    <row r="466" spans="1:8" x14ac:dyDescent="0.25">
      <c r="A466" s="43" t="s">
        <v>9328</v>
      </c>
      <c r="B466" t="s">
        <v>483</v>
      </c>
      <c r="C466" s="43" t="s">
        <v>484</v>
      </c>
      <c r="D466" t="s">
        <v>841</v>
      </c>
      <c r="E466" t="s">
        <v>840</v>
      </c>
      <c r="F466" s="41">
        <v>41157</v>
      </c>
      <c r="G466" s="44">
        <v>-161715.6</v>
      </c>
      <c r="H466" t="s">
        <v>9993</v>
      </c>
    </row>
    <row r="467" spans="1:8" x14ac:dyDescent="0.25">
      <c r="A467" s="43" t="s">
        <v>9735</v>
      </c>
      <c r="B467" t="s">
        <v>835</v>
      </c>
      <c r="C467" s="43" t="s">
        <v>836</v>
      </c>
      <c r="D467" t="s">
        <v>845</v>
      </c>
      <c r="E467" t="s">
        <v>845</v>
      </c>
      <c r="F467" s="41">
        <v>41157</v>
      </c>
      <c r="G467" s="44">
        <v>-2402.66</v>
      </c>
      <c r="H467" t="s">
        <v>9996</v>
      </c>
    </row>
    <row r="468" spans="1:8" x14ac:dyDescent="0.25">
      <c r="A468" s="43" t="s">
        <v>9326</v>
      </c>
      <c r="B468" t="s">
        <v>432</v>
      </c>
      <c r="C468" s="43" t="s">
        <v>433</v>
      </c>
      <c r="D468" t="s">
        <v>846</v>
      </c>
      <c r="E468" t="s">
        <v>846</v>
      </c>
      <c r="F468" s="41">
        <v>41159</v>
      </c>
      <c r="G468" s="44">
        <v>-56255.92</v>
      </c>
      <c r="H468" t="s">
        <v>9997</v>
      </c>
    </row>
    <row r="469" spans="1:8" x14ac:dyDescent="0.25">
      <c r="A469" s="43" t="s">
        <v>9326</v>
      </c>
      <c r="B469" t="s">
        <v>432</v>
      </c>
      <c r="C469" s="43" t="s">
        <v>433</v>
      </c>
      <c r="D469" t="s">
        <v>847</v>
      </c>
      <c r="E469" t="s">
        <v>847</v>
      </c>
      <c r="F469" s="41">
        <v>41159</v>
      </c>
      <c r="G469" s="44">
        <v>-29082.81</v>
      </c>
      <c r="H469" t="s">
        <v>9998</v>
      </c>
    </row>
    <row r="470" spans="1:8" x14ac:dyDescent="0.25">
      <c r="A470" s="43" t="s">
        <v>9326</v>
      </c>
      <c r="B470" t="s">
        <v>432</v>
      </c>
      <c r="C470" s="43" t="s">
        <v>433</v>
      </c>
      <c r="D470" t="s">
        <v>848</v>
      </c>
      <c r="E470" t="s">
        <v>848</v>
      </c>
      <c r="F470" s="41">
        <v>41159</v>
      </c>
      <c r="G470" s="44">
        <v>-136183.07999999999</v>
      </c>
      <c r="H470" t="s">
        <v>9999</v>
      </c>
    </row>
    <row r="471" spans="1:8" x14ac:dyDescent="0.25">
      <c r="A471" s="43" t="s">
        <v>9326</v>
      </c>
      <c r="B471" t="s">
        <v>851</v>
      </c>
      <c r="C471" s="43" t="s">
        <v>852</v>
      </c>
      <c r="D471" t="s">
        <v>853</v>
      </c>
      <c r="E471" t="s">
        <v>854</v>
      </c>
      <c r="F471" s="41">
        <v>41162</v>
      </c>
      <c r="G471" s="44">
        <v>-4746</v>
      </c>
      <c r="H471" t="s">
        <v>10001</v>
      </c>
    </row>
    <row r="472" spans="1:8" x14ac:dyDescent="0.25">
      <c r="A472" s="43" t="s">
        <v>9326</v>
      </c>
      <c r="B472" t="s">
        <v>194</v>
      </c>
      <c r="C472" s="43" t="s">
        <v>195</v>
      </c>
      <c r="D472" t="s">
        <v>849</v>
      </c>
      <c r="E472" t="s">
        <v>850</v>
      </c>
      <c r="F472" s="41">
        <v>41162</v>
      </c>
      <c r="G472" s="44">
        <v>-12975</v>
      </c>
      <c r="H472" t="s">
        <v>10000</v>
      </c>
    </row>
    <row r="473" spans="1:8" x14ac:dyDescent="0.25">
      <c r="A473" s="43" t="s">
        <v>9328</v>
      </c>
      <c r="B473" t="s">
        <v>483</v>
      </c>
      <c r="C473" s="43" t="s">
        <v>484</v>
      </c>
      <c r="D473" t="s">
        <v>859</v>
      </c>
      <c r="E473" t="s">
        <v>860</v>
      </c>
      <c r="F473" s="41">
        <v>41165</v>
      </c>
      <c r="G473" s="44">
        <v>-33071.599999999999</v>
      </c>
      <c r="H473" t="s">
        <v>10003</v>
      </c>
    </row>
    <row r="474" spans="1:8" x14ac:dyDescent="0.25">
      <c r="A474" s="43" t="s">
        <v>9328</v>
      </c>
      <c r="B474" t="s">
        <v>483</v>
      </c>
      <c r="C474" s="43" t="s">
        <v>484</v>
      </c>
      <c r="D474" t="s">
        <v>861</v>
      </c>
      <c r="E474" t="s">
        <v>862</v>
      </c>
      <c r="F474" s="41">
        <v>41165</v>
      </c>
      <c r="G474" s="44">
        <v>-16008</v>
      </c>
      <c r="H474" t="s">
        <v>10004</v>
      </c>
    </row>
    <row r="475" spans="1:8" x14ac:dyDescent="0.25">
      <c r="A475" s="43" t="s">
        <v>9328</v>
      </c>
      <c r="B475" t="s">
        <v>483</v>
      </c>
      <c r="C475" s="43" t="s">
        <v>484</v>
      </c>
      <c r="D475" t="s">
        <v>863</v>
      </c>
      <c r="E475" t="s">
        <v>864</v>
      </c>
      <c r="F475" s="41">
        <v>41165</v>
      </c>
      <c r="G475" s="44">
        <v>-12725.2</v>
      </c>
      <c r="H475" t="s">
        <v>10005</v>
      </c>
    </row>
    <row r="476" spans="1:8" x14ac:dyDescent="0.25">
      <c r="A476" s="43" t="s">
        <v>9328</v>
      </c>
      <c r="B476" t="s">
        <v>483</v>
      </c>
      <c r="C476" s="43" t="s">
        <v>484</v>
      </c>
      <c r="D476" t="s">
        <v>865</v>
      </c>
      <c r="E476" t="s">
        <v>866</v>
      </c>
      <c r="F476" s="41">
        <v>41165</v>
      </c>
      <c r="G476" s="44">
        <v>-31337.4</v>
      </c>
      <c r="H476" t="s">
        <v>10006</v>
      </c>
    </row>
    <row r="477" spans="1:8" x14ac:dyDescent="0.25">
      <c r="A477" s="43" t="s">
        <v>9328</v>
      </c>
      <c r="B477" t="s">
        <v>483</v>
      </c>
      <c r="C477" s="43" t="s">
        <v>484</v>
      </c>
      <c r="D477" t="s">
        <v>867</v>
      </c>
      <c r="E477" t="s">
        <v>868</v>
      </c>
      <c r="F477" s="41">
        <v>41165</v>
      </c>
      <c r="G477" s="44">
        <v>-27381.8</v>
      </c>
      <c r="H477" t="s">
        <v>10007</v>
      </c>
    </row>
    <row r="478" spans="1:8" x14ac:dyDescent="0.25">
      <c r="A478" s="43" t="s">
        <v>9328</v>
      </c>
      <c r="B478" t="s">
        <v>483</v>
      </c>
      <c r="C478" s="43" t="s">
        <v>484</v>
      </c>
      <c r="D478" t="s">
        <v>869</v>
      </c>
      <c r="E478" t="s">
        <v>870</v>
      </c>
      <c r="F478" s="41">
        <v>41165</v>
      </c>
      <c r="G478" s="44">
        <v>-20961.2</v>
      </c>
      <c r="H478" t="s">
        <v>10008</v>
      </c>
    </row>
    <row r="479" spans="1:8" x14ac:dyDescent="0.25">
      <c r="A479" s="43" t="s">
        <v>9328</v>
      </c>
      <c r="B479" t="s">
        <v>483</v>
      </c>
      <c r="C479" s="43" t="s">
        <v>484</v>
      </c>
      <c r="D479" t="s">
        <v>871</v>
      </c>
      <c r="E479" t="s">
        <v>872</v>
      </c>
      <c r="F479" s="41">
        <v>41165</v>
      </c>
      <c r="G479" s="44">
        <v>-32462.6</v>
      </c>
      <c r="H479" t="s">
        <v>10009</v>
      </c>
    </row>
    <row r="480" spans="1:8" x14ac:dyDescent="0.25">
      <c r="A480" s="43" t="s">
        <v>9328</v>
      </c>
      <c r="B480" t="s">
        <v>483</v>
      </c>
      <c r="C480" s="43" t="s">
        <v>484</v>
      </c>
      <c r="D480" t="s">
        <v>873</v>
      </c>
      <c r="E480" t="s">
        <v>874</v>
      </c>
      <c r="F480" s="41">
        <v>41165</v>
      </c>
      <c r="G480" s="44">
        <v>-1885</v>
      </c>
      <c r="H480" t="s">
        <v>10010</v>
      </c>
    </row>
    <row r="481" spans="1:8" x14ac:dyDescent="0.25">
      <c r="A481" s="43" t="s">
        <v>9328</v>
      </c>
      <c r="B481" t="s">
        <v>483</v>
      </c>
      <c r="C481" s="43" t="s">
        <v>484</v>
      </c>
      <c r="D481" t="s">
        <v>875</v>
      </c>
      <c r="E481" t="s">
        <v>876</v>
      </c>
      <c r="F481" s="41">
        <v>41165</v>
      </c>
      <c r="G481" s="44">
        <v>-14500</v>
      </c>
      <c r="H481" t="s">
        <v>10011</v>
      </c>
    </row>
    <row r="482" spans="1:8" x14ac:dyDescent="0.25">
      <c r="A482" s="43" t="s">
        <v>9328</v>
      </c>
      <c r="B482" t="s">
        <v>483</v>
      </c>
      <c r="C482" s="43" t="s">
        <v>484</v>
      </c>
      <c r="D482" t="s">
        <v>877</v>
      </c>
      <c r="E482" t="s">
        <v>878</v>
      </c>
      <c r="F482" s="41">
        <v>41165</v>
      </c>
      <c r="G482" s="44">
        <v>-23084</v>
      </c>
      <c r="H482" t="s">
        <v>10012</v>
      </c>
    </row>
    <row r="483" spans="1:8" x14ac:dyDescent="0.25">
      <c r="A483" s="43" t="s">
        <v>9328</v>
      </c>
      <c r="B483" t="s">
        <v>483</v>
      </c>
      <c r="C483" s="43" t="s">
        <v>484</v>
      </c>
      <c r="D483" t="s">
        <v>879</v>
      </c>
      <c r="E483" t="s">
        <v>880</v>
      </c>
      <c r="F483" s="41">
        <v>41165</v>
      </c>
      <c r="G483" s="44">
        <v>-17492.8</v>
      </c>
      <c r="H483" t="s">
        <v>10013</v>
      </c>
    </row>
    <row r="484" spans="1:8" x14ac:dyDescent="0.25">
      <c r="A484" s="43" t="s">
        <v>9328</v>
      </c>
      <c r="B484" t="s">
        <v>483</v>
      </c>
      <c r="C484" s="43" t="s">
        <v>484</v>
      </c>
      <c r="D484" t="s">
        <v>881</v>
      </c>
      <c r="E484" t="s">
        <v>882</v>
      </c>
      <c r="F484" s="41">
        <v>41165</v>
      </c>
      <c r="G484" s="44">
        <v>-38604.800000000003</v>
      </c>
      <c r="H484" t="s">
        <v>10014</v>
      </c>
    </row>
    <row r="485" spans="1:8" x14ac:dyDescent="0.25">
      <c r="A485" s="43" t="s">
        <v>9328</v>
      </c>
      <c r="B485" t="s">
        <v>855</v>
      </c>
      <c r="C485" s="43" t="s">
        <v>856</v>
      </c>
      <c r="D485" t="s">
        <v>857</v>
      </c>
      <c r="E485" t="s">
        <v>858</v>
      </c>
      <c r="F485" s="41">
        <v>41165</v>
      </c>
      <c r="G485" s="44">
        <v>-15010</v>
      </c>
      <c r="H485" t="s">
        <v>10002</v>
      </c>
    </row>
    <row r="486" spans="1:8" x14ac:dyDescent="0.25">
      <c r="A486" s="43" t="s">
        <v>9326</v>
      </c>
      <c r="B486" t="s">
        <v>432</v>
      </c>
      <c r="C486" s="43" t="s">
        <v>433</v>
      </c>
      <c r="D486" t="s">
        <v>883</v>
      </c>
      <c r="E486" t="s">
        <v>883</v>
      </c>
      <c r="F486" s="41">
        <v>41166</v>
      </c>
      <c r="G486" s="44">
        <v>-68033.91</v>
      </c>
      <c r="H486" t="s">
        <v>10015</v>
      </c>
    </row>
    <row r="487" spans="1:8" x14ac:dyDescent="0.25">
      <c r="A487" s="43" t="s">
        <v>9326</v>
      </c>
      <c r="B487" t="s">
        <v>884</v>
      </c>
      <c r="C487" s="43" t="s">
        <v>10016</v>
      </c>
      <c r="D487" t="s">
        <v>885</v>
      </c>
      <c r="E487" t="s">
        <v>20713</v>
      </c>
      <c r="F487" s="41">
        <v>41169</v>
      </c>
      <c r="G487" s="44">
        <v>-6380</v>
      </c>
      <c r="H487" t="s">
        <v>10017</v>
      </c>
    </row>
    <row r="488" spans="1:8" x14ac:dyDescent="0.25">
      <c r="A488" s="43" t="s">
        <v>9326</v>
      </c>
      <c r="B488" t="s">
        <v>884</v>
      </c>
      <c r="C488" s="43" t="s">
        <v>10016</v>
      </c>
      <c r="D488" t="s">
        <v>886</v>
      </c>
      <c r="E488" t="s">
        <v>20713</v>
      </c>
      <c r="F488" s="41">
        <v>41169</v>
      </c>
      <c r="G488" s="44">
        <v>-6380</v>
      </c>
      <c r="H488" t="s">
        <v>10018</v>
      </c>
    </row>
    <row r="489" spans="1:8" x14ac:dyDescent="0.25">
      <c r="A489" s="43" t="s">
        <v>9735</v>
      </c>
      <c r="B489" t="s">
        <v>541</v>
      </c>
      <c r="C489" s="43" t="s">
        <v>9764</v>
      </c>
      <c r="D489" t="s">
        <v>887</v>
      </c>
      <c r="E489" t="s">
        <v>888</v>
      </c>
      <c r="F489" s="41">
        <v>41169</v>
      </c>
      <c r="G489" s="44">
        <v>-43227.86</v>
      </c>
      <c r="H489" t="s">
        <v>10019</v>
      </c>
    </row>
    <row r="490" spans="1:8" x14ac:dyDescent="0.25">
      <c r="A490" s="43" t="s">
        <v>9328</v>
      </c>
      <c r="B490" t="s">
        <v>889</v>
      </c>
      <c r="C490" s="43" t="s">
        <v>10020</v>
      </c>
      <c r="D490" t="s">
        <v>890</v>
      </c>
      <c r="E490" t="s">
        <v>890</v>
      </c>
      <c r="F490" s="41">
        <v>41172</v>
      </c>
      <c r="G490" s="44">
        <v>-40500</v>
      </c>
      <c r="H490" t="s">
        <v>10021</v>
      </c>
    </row>
    <row r="491" spans="1:8" x14ac:dyDescent="0.25">
      <c r="A491" s="43" t="s">
        <v>9735</v>
      </c>
      <c r="B491" t="s">
        <v>891</v>
      </c>
      <c r="C491" s="43" t="s">
        <v>10022</v>
      </c>
      <c r="D491" t="s">
        <v>892</v>
      </c>
      <c r="E491" t="s">
        <v>893</v>
      </c>
      <c r="F491" s="41">
        <v>41173</v>
      </c>
      <c r="G491" s="44">
        <v>-43206</v>
      </c>
      <c r="H491" t="s">
        <v>10023</v>
      </c>
    </row>
    <row r="492" spans="1:8" x14ac:dyDescent="0.25">
      <c r="A492" s="43" t="s">
        <v>9735</v>
      </c>
      <c r="B492" t="s">
        <v>894</v>
      </c>
      <c r="C492" s="43" t="s">
        <v>10024</v>
      </c>
      <c r="D492" t="s">
        <v>895</v>
      </c>
      <c r="E492" t="s">
        <v>896</v>
      </c>
      <c r="F492" s="41">
        <v>41173</v>
      </c>
      <c r="G492" s="44">
        <v>-48030.96</v>
      </c>
      <c r="H492" t="s">
        <v>10025</v>
      </c>
    </row>
    <row r="493" spans="1:8" x14ac:dyDescent="0.25">
      <c r="A493" s="43" t="s">
        <v>9326</v>
      </c>
      <c r="B493" t="s">
        <v>897</v>
      </c>
      <c r="C493" s="43" t="s">
        <v>898</v>
      </c>
      <c r="D493" s="43" t="s">
        <v>899</v>
      </c>
      <c r="E493" s="43" t="s">
        <v>899</v>
      </c>
      <c r="F493" s="41">
        <v>41177</v>
      </c>
      <c r="G493" s="44">
        <v>-24000</v>
      </c>
      <c r="H493" t="s">
        <v>10026</v>
      </c>
    </row>
    <row r="494" spans="1:8" x14ac:dyDescent="0.25">
      <c r="A494" s="43" t="s">
        <v>9328</v>
      </c>
      <c r="B494" t="s">
        <v>900</v>
      </c>
      <c r="C494" s="43" t="s">
        <v>10027</v>
      </c>
      <c r="D494" s="46"/>
      <c r="E494" s="46"/>
      <c r="F494" s="41">
        <v>41177</v>
      </c>
      <c r="G494" s="44">
        <v>-18000</v>
      </c>
      <c r="H494" t="s">
        <v>10028</v>
      </c>
    </row>
    <row r="495" spans="1:8" x14ac:dyDescent="0.25">
      <c r="A495" s="43" t="s">
        <v>9326</v>
      </c>
      <c r="B495" t="s">
        <v>904</v>
      </c>
      <c r="C495" s="43" t="s">
        <v>10035</v>
      </c>
      <c r="D495" s="45"/>
      <c r="E495" s="45"/>
      <c r="F495" s="41">
        <v>41181</v>
      </c>
      <c r="G495" s="44">
        <v>-18630</v>
      </c>
      <c r="H495" t="s">
        <v>10036</v>
      </c>
    </row>
    <row r="496" spans="1:8" x14ac:dyDescent="0.25">
      <c r="A496" s="43" t="s">
        <v>9326</v>
      </c>
      <c r="B496" t="s">
        <v>903</v>
      </c>
      <c r="C496" s="43" t="s">
        <v>10033</v>
      </c>
      <c r="D496" s="45"/>
      <c r="E496" s="45"/>
      <c r="F496" s="41">
        <v>41181</v>
      </c>
      <c r="G496" s="44">
        <v>-18630</v>
      </c>
      <c r="H496" t="s">
        <v>10034</v>
      </c>
    </row>
    <row r="497" spans="1:8" x14ac:dyDescent="0.25">
      <c r="A497" s="43" t="s">
        <v>9735</v>
      </c>
      <c r="B497" t="s">
        <v>479</v>
      </c>
      <c r="C497" s="43" t="s">
        <v>9680</v>
      </c>
      <c r="D497" s="45"/>
      <c r="E497" s="45"/>
      <c r="F497" s="41">
        <v>41181</v>
      </c>
      <c r="G497" s="44">
        <v>-20000</v>
      </c>
      <c r="H497" t="s">
        <v>10039</v>
      </c>
    </row>
    <row r="498" spans="1:8" x14ac:dyDescent="0.25">
      <c r="A498" s="43" t="s">
        <v>9326</v>
      </c>
      <c r="B498" t="s">
        <v>902</v>
      </c>
      <c r="C498" s="43" t="s">
        <v>10031</v>
      </c>
      <c r="D498" s="45"/>
      <c r="E498" s="45"/>
      <c r="F498" s="41">
        <v>41181</v>
      </c>
      <c r="G498" s="44">
        <v>-18630</v>
      </c>
      <c r="H498" t="s">
        <v>10032</v>
      </c>
    </row>
    <row r="499" spans="1:8" x14ac:dyDescent="0.25">
      <c r="A499" s="43" t="s">
        <v>9326</v>
      </c>
      <c r="B499" t="s">
        <v>901</v>
      </c>
      <c r="C499" s="43" t="s">
        <v>10029</v>
      </c>
      <c r="D499" s="45"/>
      <c r="E499" s="45"/>
      <c r="F499" s="41">
        <v>41181</v>
      </c>
      <c r="G499" s="44">
        <v>-18630</v>
      </c>
      <c r="H499" t="s">
        <v>10030</v>
      </c>
    </row>
    <row r="500" spans="1:8" x14ac:dyDescent="0.25">
      <c r="A500" s="43" t="s">
        <v>9326</v>
      </c>
      <c r="B500" t="s">
        <v>905</v>
      </c>
      <c r="C500" s="43" t="s">
        <v>10037</v>
      </c>
      <c r="D500" s="45"/>
      <c r="E500" s="45"/>
      <c r="F500" s="41">
        <v>41181</v>
      </c>
      <c r="G500" s="44">
        <v>-18630</v>
      </c>
      <c r="H500" t="s">
        <v>10038</v>
      </c>
    </row>
    <row r="501" spans="1:8" x14ac:dyDescent="0.25">
      <c r="A501" s="43" t="s">
        <v>9326</v>
      </c>
      <c r="B501" t="s">
        <v>906</v>
      </c>
      <c r="C501" s="43" t="s">
        <v>907</v>
      </c>
      <c r="D501" t="s">
        <v>908</v>
      </c>
      <c r="E501" t="s">
        <v>908</v>
      </c>
      <c r="F501" s="41">
        <v>41183</v>
      </c>
      <c r="G501" s="44">
        <v>-323606.25</v>
      </c>
      <c r="H501" t="s">
        <v>10040</v>
      </c>
    </row>
    <row r="502" spans="1:8" x14ac:dyDescent="0.25">
      <c r="A502" s="43" t="s">
        <v>9326</v>
      </c>
      <c r="B502" t="s">
        <v>910</v>
      </c>
      <c r="C502" s="43" t="s">
        <v>911</v>
      </c>
      <c r="D502" t="s">
        <v>912</v>
      </c>
      <c r="E502" t="s">
        <v>912</v>
      </c>
      <c r="F502" s="41">
        <v>41186</v>
      </c>
      <c r="G502" s="44">
        <v>-224606.9</v>
      </c>
      <c r="H502" t="s">
        <v>10042</v>
      </c>
    </row>
    <row r="503" spans="1:8" x14ac:dyDescent="0.25">
      <c r="A503" s="43" t="s">
        <v>9326</v>
      </c>
      <c r="B503" t="s">
        <v>851</v>
      </c>
      <c r="C503" s="43" t="s">
        <v>852</v>
      </c>
      <c r="D503" t="s">
        <v>909</v>
      </c>
      <c r="E503" t="s">
        <v>20714</v>
      </c>
      <c r="F503" s="41">
        <v>41186</v>
      </c>
      <c r="G503" s="44">
        <v>-4246</v>
      </c>
      <c r="H503" t="s">
        <v>10041</v>
      </c>
    </row>
    <row r="504" spans="1:8" x14ac:dyDescent="0.25">
      <c r="A504" s="43" t="s">
        <v>9328</v>
      </c>
      <c r="B504" t="s">
        <v>904</v>
      </c>
      <c r="C504" s="43" t="s">
        <v>10035</v>
      </c>
      <c r="D504" t="s">
        <v>21845</v>
      </c>
      <c r="E504" t="s">
        <v>916</v>
      </c>
      <c r="F504" s="41">
        <v>41186</v>
      </c>
      <c r="G504" s="44">
        <v>18630</v>
      </c>
      <c r="H504" t="s">
        <v>10046</v>
      </c>
    </row>
    <row r="505" spans="1:8" x14ac:dyDescent="0.25">
      <c r="A505" s="43" t="s">
        <v>9328</v>
      </c>
      <c r="B505" t="s">
        <v>903</v>
      </c>
      <c r="C505" s="43" t="s">
        <v>10033</v>
      </c>
      <c r="E505" t="s">
        <v>915</v>
      </c>
      <c r="F505" s="41">
        <v>41186</v>
      </c>
      <c r="G505" s="44">
        <v>18630</v>
      </c>
      <c r="H505" t="s">
        <v>10045</v>
      </c>
    </row>
    <row r="506" spans="1:8" x14ac:dyDescent="0.25">
      <c r="A506" s="43" t="s">
        <v>9328</v>
      </c>
      <c r="B506" t="s">
        <v>902</v>
      </c>
      <c r="C506" s="43" t="s">
        <v>10031</v>
      </c>
      <c r="E506" t="s">
        <v>914</v>
      </c>
      <c r="F506" s="41">
        <v>41186</v>
      </c>
      <c r="G506" s="44">
        <v>18630</v>
      </c>
      <c r="H506" t="s">
        <v>10044</v>
      </c>
    </row>
    <row r="507" spans="1:8" x14ac:dyDescent="0.25">
      <c r="A507" s="43" t="s">
        <v>9328</v>
      </c>
      <c r="B507" t="s">
        <v>901</v>
      </c>
      <c r="C507" s="43" t="s">
        <v>10029</v>
      </c>
      <c r="E507" t="s">
        <v>913</v>
      </c>
      <c r="F507" s="41">
        <v>41186</v>
      </c>
      <c r="G507" s="44">
        <v>18630</v>
      </c>
      <c r="H507" t="s">
        <v>10043</v>
      </c>
    </row>
    <row r="508" spans="1:8" x14ac:dyDescent="0.25">
      <c r="A508" s="43" t="s">
        <v>9328</v>
      </c>
      <c r="B508" t="s">
        <v>905</v>
      </c>
      <c r="C508" s="43" t="s">
        <v>10037</v>
      </c>
      <c r="E508" t="s">
        <v>917</v>
      </c>
      <c r="F508" s="41">
        <v>41186</v>
      </c>
      <c r="G508" s="44">
        <v>18630</v>
      </c>
      <c r="H508" t="s">
        <v>10047</v>
      </c>
    </row>
    <row r="509" spans="1:8" x14ac:dyDescent="0.25">
      <c r="A509" s="43" t="s">
        <v>9326</v>
      </c>
      <c r="B509" t="s">
        <v>918</v>
      </c>
      <c r="C509" s="43" t="s">
        <v>10048</v>
      </c>
      <c r="D509" s="45"/>
      <c r="E509" s="45"/>
      <c r="F509" s="41">
        <v>41191</v>
      </c>
      <c r="G509" s="44">
        <v>-11000</v>
      </c>
      <c r="H509" t="s">
        <v>10049</v>
      </c>
    </row>
    <row r="510" spans="1:8" x14ac:dyDescent="0.25">
      <c r="A510" s="43" t="s">
        <v>9326</v>
      </c>
      <c r="B510" t="s">
        <v>407</v>
      </c>
      <c r="C510" s="43" t="s">
        <v>408</v>
      </c>
      <c r="D510" t="s">
        <v>919</v>
      </c>
      <c r="E510" t="s">
        <v>20715</v>
      </c>
      <c r="F510" s="41">
        <v>41191</v>
      </c>
      <c r="G510" s="44">
        <v>-5112</v>
      </c>
      <c r="H510" t="s">
        <v>10050</v>
      </c>
    </row>
    <row r="511" spans="1:8" x14ac:dyDescent="0.25">
      <c r="A511" s="43" t="s">
        <v>9326</v>
      </c>
      <c r="B511" t="s">
        <v>407</v>
      </c>
      <c r="C511" s="43" t="s">
        <v>408</v>
      </c>
      <c r="D511">
        <v>-176</v>
      </c>
      <c r="E511" t="s">
        <v>20716</v>
      </c>
      <c r="F511" s="41">
        <v>41191</v>
      </c>
      <c r="G511" s="44">
        <v>-1917</v>
      </c>
      <c r="H511" t="s">
        <v>10051</v>
      </c>
    </row>
    <row r="512" spans="1:8" x14ac:dyDescent="0.25">
      <c r="A512" s="43" t="s">
        <v>9326</v>
      </c>
      <c r="B512" t="s">
        <v>407</v>
      </c>
      <c r="C512" s="43" t="s">
        <v>408</v>
      </c>
      <c r="D512" t="s">
        <v>920</v>
      </c>
      <c r="E512" t="s">
        <v>20717</v>
      </c>
      <c r="F512" s="41">
        <v>41192</v>
      </c>
      <c r="G512">
        <v>-549.5</v>
      </c>
      <c r="H512" t="s">
        <v>10052</v>
      </c>
    </row>
    <row r="513" spans="1:8" x14ac:dyDescent="0.25">
      <c r="A513" s="43" t="s">
        <v>9326</v>
      </c>
      <c r="B513" t="s">
        <v>407</v>
      </c>
      <c r="C513" s="43" t="s">
        <v>408</v>
      </c>
      <c r="D513" t="s">
        <v>921</v>
      </c>
      <c r="E513" t="s">
        <v>20718</v>
      </c>
      <c r="F513" s="41">
        <v>41192</v>
      </c>
      <c r="G513" s="44">
        <v>-1648.5</v>
      </c>
      <c r="H513" t="s">
        <v>10053</v>
      </c>
    </row>
    <row r="514" spans="1:8" x14ac:dyDescent="0.25">
      <c r="A514" s="43" t="s">
        <v>9328</v>
      </c>
      <c r="B514" t="s">
        <v>922</v>
      </c>
      <c r="C514" s="43" t="s">
        <v>10054</v>
      </c>
      <c r="D514" t="s">
        <v>923</v>
      </c>
      <c r="E514" t="s">
        <v>923</v>
      </c>
      <c r="F514" s="41">
        <v>41193</v>
      </c>
      <c r="G514" s="44">
        <v>-90000</v>
      </c>
      <c r="H514" t="s">
        <v>10055</v>
      </c>
    </row>
    <row r="515" spans="1:8" x14ac:dyDescent="0.25">
      <c r="A515" s="43" t="s">
        <v>9326</v>
      </c>
      <c r="B515" t="s">
        <v>926</v>
      </c>
      <c r="C515" s="43" t="s">
        <v>10057</v>
      </c>
      <c r="D515" t="s">
        <v>927</v>
      </c>
      <c r="E515" t="s">
        <v>927</v>
      </c>
      <c r="F515" s="41">
        <v>41194</v>
      </c>
      <c r="G515" s="44">
        <v>-15000</v>
      </c>
      <c r="H515" t="s">
        <v>10058</v>
      </c>
    </row>
    <row r="516" spans="1:8" x14ac:dyDescent="0.25">
      <c r="A516" s="43" t="s">
        <v>9735</v>
      </c>
      <c r="B516" t="s">
        <v>219</v>
      </c>
      <c r="C516" s="43" t="s">
        <v>9456</v>
      </c>
      <c r="D516" t="s">
        <v>924</v>
      </c>
      <c r="E516" t="s">
        <v>925</v>
      </c>
      <c r="F516" s="41">
        <v>41194</v>
      </c>
      <c r="G516" s="44">
        <v>-4000</v>
      </c>
      <c r="H516" t="s">
        <v>10056</v>
      </c>
    </row>
    <row r="517" spans="1:8" x14ac:dyDescent="0.25">
      <c r="A517" s="43" t="s">
        <v>9735</v>
      </c>
      <c r="B517" t="s">
        <v>321</v>
      </c>
      <c r="C517" s="43" t="s">
        <v>9528</v>
      </c>
      <c r="D517" t="s">
        <v>933</v>
      </c>
      <c r="E517" t="s">
        <v>932</v>
      </c>
      <c r="F517" s="41">
        <v>41199</v>
      </c>
      <c r="G517" s="44">
        <v>-21681.3</v>
      </c>
      <c r="H517" t="s">
        <v>10062</v>
      </c>
    </row>
    <row r="518" spans="1:8" x14ac:dyDescent="0.25">
      <c r="A518" s="43" t="s">
        <v>9735</v>
      </c>
      <c r="B518" t="s">
        <v>478</v>
      </c>
      <c r="C518" s="43" t="s">
        <v>9678</v>
      </c>
      <c r="D518" t="s">
        <v>931</v>
      </c>
      <c r="E518" t="s">
        <v>932</v>
      </c>
      <c r="F518" s="41">
        <v>41199</v>
      </c>
      <c r="G518" s="44">
        <v>-24566.12</v>
      </c>
      <c r="H518" t="s">
        <v>10061</v>
      </c>
    </row>
    <row r="519" spans="1:8" x14ac:dyDescent="0.25">
      <c r="A519" s="43" t="s">
        <v>9735</v>
      </c>
      <c r="B519" t="s">
        <v>928</v>
      </c>
      <c r="C519" s="43" t="s">
        <v>10059</v>
      </c>
      <c r="D519" t="s">
        <v>929</v>
      </c>
      <c r="E519" t="s">
        <v>930</v>
      </c>
      <c r="F519" s="41">
        <v>41199</v>
      </c>
      <c r="G519" s="44">
        <v>-220624.86</v>
      </c>
      <c r="H519" t="s">
        <v>10060</v>
      </c>
    </row>
    <row r="520" spans="1:8" x14ac:dyDescent="0.25">
      <c r="A520" s="43" t="s">
        <v>9735</v>
      </c>
      <c r="B520" t="s">
        <v>23</v>
      </c>
      <c r="C520" s="43" t="s">
        <v>9336</v>
      </c>
      <c r="D520" t="s">
        <v>937</v>
      </c>
      <c r="E520" t="s">
        <v>938</v>
      </c>
      <c r="F520" s="41">
        <v>41200</v>
      </c>
      <c r="G520" s="44">
        <v>-10904.43</v>
      </c>
      <c r="H520" t="s">
        <v>10065</v>
      </c>
    </row>
    <row r="521" spans="1:8" x14ac:dyDescent="0.25">
      <c r="A521" s="43" t="s">
        <v>9735</v>
      </c>
      <c r="B521" t="s">
        <v>934</v>
      </c>
      <c r="C521" s="43" t="s">
        <v>10063</v>
      </c>
      <c r="D521" t="s">
        <v>935</v>
      </c>
      <c r="E521" t="s">
        <v>936</v>
      </c>
      <c r="F521" s="41">
        <v>41200</v>
      </c>
      <c r="G521" s="44">
        <v>-14286.38</v>
      </c>
      <c r="H521" t="s">
        <v>10064</v>
      </c>
    </row>
    <row r="522" spans="1:8" x14ac:dyDescent="0.25">
      <c r="A522" s="43" t="s">
        <v>9735</v>
      </c>
      <c r="B522" t="s">
        <v>894</v>
      </c>
      <c r="C522" s="43" t="s">
        <v>10024</v>
      </c>
      <c r="E522" t="s">
        <v>939</v>
      </c>
      <c r="F522" s="41">
        <v>41200</v>
      </c>
      <c r="G522" s="44">
        <v>43227.86</v>
      </c>
      <c r="H522" t="s">
        <v>10066</v>
      </c>
    </row>
    <row r="523" spans="1:8" x14ac:dyDescent="0.25">
      <c r="A523" s="43" t="s">
        <v>9735</v>
      </c>
      <c r="B523" t="s">
        <v>940</v>
      </c>
      <c r="C523" s="43" t="s">
        <v>10067</v>
      </c>
      <c r="D523" t="s">
        <v>941</v>
      </c>
      <c r="E523" t="s">
        <v>942</v>
      </c>
      <c r="F523" s="41">
        <v>41201</v>
      </c>
      <c r="G523" s="44">
        <v>-333551.77</v>
      </c>
      <c r="H523" t="s">
        <v>10068</v>
      </c>
    </row>
    <row r="524" spans="1:8" x14ac:dyDescent="0.25">
      <c r="A524" s="43" t="s">
        <v>9735</v>
      </c>
      <c r="B524" t="s">
        <v>943</v>
      </c>
      <c r="C524" s="43" t="s">
        <v>10069</v>
      </c>
      <c r="D524" t="s">
        <v>944</v>
      </c>
      <c r="E524" t="s">
        <v>942</v>
      </c>
      <c r="F524" s="41">
        <v>41201</v>
      </c>
      <c r="G524" s="44">
        <v>-261032.72</v>
      </c>
      <c r="H524" t="s">
        <v>10070</v>
      </c>
    </row>
    <row r="525" spans="1:8" x14ac:dyDescent="0.25">
      <c r="A525" s="43" t="s">
        <v>9735</v>
      </c>
      <c r="B525" t="s">
        <v>948</v>
      </c>
      <c r="C525" s="43" t="s">
        <v>10072</v>
      </c>
      <c r="D525" t="s">
        <v>949</v>
      </c>
      <c r="E525" t="s">
        <v>950</v>
      </c>
      <c r="F525" s="41">
        <v>41204</v>
      </c>
      <c r="G525" s="44">
        <v>-5229.6400000000003</v>
      </c>
      <c r="H525" t="s">
        <v>10073</v>
      </c>
    </row>
    <row r="526" spans="1:8" x14ac:dyDescent="0.25">
      <c r="A526" s="43" t="s">
        <v>9326</v>
      </c>
      <c r="B526" t="s">
        <v>945</v>
      </c>
      <c r="C526" s="43" t="s">
        <v>946</v>
      </c>
      <c r="D526" t="s">
        <v>947</v>
      </c>
      <c r="E526" t="s">
        <v>20719</v>
      </c>
      <c r="F526" s="41">
        <v>41204</v>
      </c>
      <c r="G526" s="44">
        <v>-282750</v>
      </c>
      <c r="H526" t="s">
        <v>10071</v>
      </c>
    </row>
    <row r="527" spans="1:8" x14ac:dyDescent="0.25">
      <c r="A527" s="43" t="s">
        <v>9326</v>
      </c>
      <c r="B527" t="s">
        <v>855</v>
      </c>
      <c r="C527" s="43" t="s">
        <v>856</v>
      </c>
      <c r="D527" t="s">
        <v>951</v>
      </c>
      <c r="E527" t="s">
        <v>20720</v>
      </c>
      <c r="F527" s="41">
        <v>41206</v>
      </c>
      <c r="G527" s="44">
        <v>-295065</v>
      </c>
      <c r="H527" t="s">
        <v>10074</v>
      </c>
    </row>
    <row r="528" spans="1:8" x14ac:dyDescent="0.25">
      <c r="A528" s="43" t="s">
        <v>9735</v>
      </c>
      <c r="B528" t="s">
        <v>952</v>
      </c>
      <c r="C528" s="43" t="s">
        <v>10075</v>
      </c>
      <c r="D528" t="s">
        <v>953</v>
      </c>
      <c r="E528" t="s">
        <v>954</v>
      </c>
      <c r="F528" s="41">
        <v>41211</v>
      </c>
      <c r="G528" s="44">
        <v>-4484.1400000000003</v>
      </c>
      <c r="H528" t="s">
        <v>10076</v>
      </c>
    </row>
    <row r="529" spans="1:8" x14ac:dyDescent="0.25">
      <c r="A529" s="43" t="s">
        <v>9735</v>
      </c>
      <c r="B529" t="s">
        <v>952</v>
      </c>
      <c r="C529" s="43" t="s">
        <v>10075</v>
      </c>
      <c r="D529" t="s">
        <v>955</v>
      </c>
      <c r="E529" t="s">
        <v>956</v>
      </c>
      <c r="F529" s="41">
        <v>41211</v>
      </c>
      <c r="G529" s="44">
        <v>-2991.68</v>
      </c>
      <c r="H529" t="s">
        <v>10077</v>
      </c>
    </row>
    <row r="530" spans="1:8" x14ac:dyDescent="0.25">
      <c r="A530" s="43" t="s">
        <v>9735</v>
      </c>
      <c r="B530" t="s">
        <v>952</v>
      </c>
      <c r="C530" s="43" t="s">
        <v>10075</v>
      </c>
      <c r="D530" t="s">
        <v>957</v>
      </c>
      <c r="E530" t="s">
        <v>958</v>
      </c>
      <c r="F530" s="41">
        <v>41211</v>
      </c>
      <c r="G530" s="44">
        <v>-95859.6</v>
      </c>
      <c r="H530" t="s">
        <v>10078</v>
      </c>
    </row>
    <row r="531" spans="1:8" x14ac:dyDescent="0.25">
      <c r="A531" s="43" t="s">
        <v>9735</v>
      </c>
      <c r="B531" t="s">
        <v>952</v>
      </c>
      <c r="C531" s="43" t="s">
        <v>10075</v>
      </c>
      <c r="D531" t="s">
        <v>959</v>
      </c>
      <c r="E531" t="s">
        <v>960</v>
      </c>
      <c r="F531" s="41">
        <v>41211</v>
      </c>
      <c r="G531" s="44">
        <v>-13840</v>
      </c>
      <c r="H531" t="s">
        <v>10079</v>
      </c>
    </row>
    <row r="532" spans="1:8" x14ac:dyDescent="0.25">
      <c r="A532" s="43" t="s">
        <v>9735</v>
      </c>
      <c r="B532" t="s">
        <v>967</v>
      </c>
      <c r="C532" s="43" t="s">
        <v>10084</v>
      </c>
      <c r="D532" t="s">
        <v>968</v>
      </c>
      <c r="E532" t="s">
        <v>969</v>
      </c>
      <c r="F532" s="41">
        <v>41212</v>
      </c>
      <c r="G532" s="44">
        <v>-38800</v>
      </c>
      <c r="H532" t="s">
        <v>10085</v>
      </c>
    </row>
    <row r="533" spans="1:8" x14ac:dyDescent="0.25">
      <c r="A533" s="43" t="s">
        <v>9735</v>
      </c>
      <c r="B533" t="s">
        <v>967</v>
      </c>
      <c r="C533" s="43" t="s">
        <v>10084</v>
      </c>
      <c r="D533" t="s">
        <v>970</v>
      </c>
      <c r="E533" t="s">
        <v>971</v>
      </c>
      <c r="F533" s="41">
        <v>41212</v>
      </c>
      <c r="G533" s="44">
        <v>-21950</v>
      </c>
      <c r="H533" t="s">
        <v>10086</v>
      </c>
    </row>
    <row r="534" spans="1:8" x14ac:dyDescent="0.25">
      <c r="A534" s="43" t="s">
        <v>9735</v>
      </c>
      <c r="B534" t="s">
        <v>964</v>
      </c>
      <c r="C534" s="43" t="s">
        <v>10082</v>
      </c>
      <c r="D534" t="s">
        <v>965</v>
      </c>
      <c r="E534" t="s">
        <v>966</v>
      </c>
      <c r="F534" s="41">
        <v>41212</v>
      </c>
      <c r="G534" s="44">
        <v>-5000</v>
      </c>
      <c r="H534" t="s">
        <v>10083</v>
      </c>
    </row>
    <row r="535" spans="1:8" x14ac:dyDescent="0.25">
      <c r="A535" s="43" t="s">
        <v>9735</v>
      </c>
      <c r="B535" t="s">
        <v>961</v>
      </c>
      <c r="C535" s="43" t="s">
        <v>10080</v>
      </c>
      <c r="D535" t="s">
        <v>962</v>
      </c>
      <c r="E535" t="s">
        <v>963</v>
      </c>
      <c r="F535" s="41">
        <v>41212</v>
      </c>
      <c r="G535" s="44">
        <v>-48300</v>
      </c>
      <c r="H535" t="s">
        <v>10081</v>
      </c>
    </row>
    <row r="536" spans="1:8" x14ac:dyDescent="0.25">
      <c r="A536" s="43" t="s">
        <v>9735</v>
      </c>
      <c r="B536" t="s">
        <v>972</v>
      </c>
      <c r="C536" s="43" t="s">
        <v>973</v>
      </c>
      <c r="D536" t="s">
        <v>974</v>
      </c>
      <c r="F536" s="41">
        <v>41214</v>
      </c>
      <c r="G536" s="44">
        <v>-2956.8</v>
      </c>
      <c r="H536" t="s">
        <v>10087</v>
      </c>
    </row>
    <row r="537" spans="1:8" x14ac:dyDescent="0.25">
      <c r="A537" s="43" t="s">
        <v>9735</v>
      </c>
      <c r="B537" t="s">
        <v>978</v>
      </c>
      <c r="C537" s="43" t="s">
        <v>10089</v>
      </c>
      <c r="D537" t="s">
        <v>979</v>
      </c>
      <c r="E537" t="s">
        <v>980</v>
      </c>
      <c r="F537" s="41">
        <v>41215</v>
      </c>
      <c r="G537" s="44">
        <v>-37221.93</v>
      </c>
      <c r="H537" t="s">
        <v>10090</v>
      </c>
    </row>
    <row r="538" spans="1:8" x14ac:dyDescent="0.25">
      <c r="A538" s="43" t="s">
        <v>9326</v>
      </c>
      <c r="B538" t="s">
        <v>975</v>
      </c>
      <c r="C538" s="43" t="s">
        <v>976</v>
      </c>
      <c r="D538" t="s">
        <v>977</v>
      </c>
      <c r="E538" t="s">
        <v>20721</v>
      </c>
      <c r="F538" s="41">
        <v>41215</v>
      </c>
      <c r="G538" s="44">
        <v>-84205.7</v>
      </c>
      <c r="H538" t="s">
        <v>10088</v>
      </c>
    </row>
    <row r="539" spans="1:8" x14ac:dyDescent="0.25">
      <c r="A539" s="43" t="s">
        <v>9326</v>
      </c>
      <c r="B539" t="s">
        <v>981</v>
      </c>
      <c r="C539" s="43" t="s">
        <v>982</v>
      </c>
      <c r="D539" t="s">
        <v>983</v>
      </c>
      <c r="E539" t="s">
        <v>983</v>
      </c>
      <c r="F539" s="41">
        <v>41219</v>
      </c>
      <c r="G539" s="44">
        <v>-118000</v>
      </c>
      <c r="H539" t="s">
        <v>10091</v>
      </c>
    </row>
    <row r="540" spans="1:8" x14ac:dyDescent="0.25">
      <c r="A540" s="43" t="s">
        <v>9735</v>
      </c>
      <c r="B540" t="s">
        <v>723</v>
      </c>
      <c r="C540" s="43" t="s">
        <v>724</v>
      </c>
      <c r="D540" t="s">
        <v>833</v>
      </c>
      <c r="E540" t="s">
        <v>834</v>
      </c>
      <c r="F540" s="41">
        <v>41220</v>
      </c>
      <c r="G540" s="44">
        <v>-22297.43</v>
      </c>
      <c r="H540" t="s">
        <v>10092</v>
      </c>
    </row>
    <row r="541" spans="1:8" x14ac:dyDescent="0.25">
      <c r="A541" s="43" t="s">
        <v>9735</v>
      </c>
      <c r="B541" t="s">
        <v>987</v>
      </c>
      <c r="C541" s="43" t="s">
        <v>988</v>
      </c>
      <c r="D541" t="s">
        <v>989</v>
      </c>
      <c r="E541" t="s">
        <v>990</v>
      </c>
      <c r="F541" s="41">
        <v>41220</v>
      </c>
      <c r="G541" s="44">
        <v>-545193</v>
      </c>
      <c r="H541" t="s">
        <v>10095</v>
      </c>
    </row>
    <row r="542" spans="1:8" x14ac:dyDescent="0.25">
      <c r="A542" s="43" t="s">
        <v>9326</v>
      </c>
      <c r="B542" t="s">
        <v>991</v>
      </c>
      <c r="C542" s="43" t="s">
        <v>10096</v>
      </c>
      <c r="D542" t="s">
        <v>992</v>
      </c>
      <c r="E542" t="s">
        <v>992</v>
      </c>
      <c r="F542" s="41">
        <v>41220</v>
      </c>
      <c r="G542" s="44">
        <v>-84000</v>
      </c>
      <c r="H542" t="s">
        <v>10097</v>
      </c>
    </row>
    <row r="543" spans="1:8" x14ac:dyDescent="0.25">
      <c r="A543" s="43" t="s">
        <v>9735</v>
      </c>
      <c r="B543" t="s">
        <v>984</v>
      </c>
      <c r="C543" s="43" t="s">
        <v>10093</v>
      </c>
      <c r="D543" t="s">
        <v>985</v>
      </c>
      <c r="E543" t="s">
        <v>986</v>
      </c>
      <c r="F543" s="41">
        <v>41220</v>
      </c>
      <c r="G543" s="44">
        <v>-19442.7</v>
      </c>
      <c r="H543" t="s">
        <v>10094</v>
      </c>
    </row>
    <row r="544" spans="1:8" x14ac:dyDescent="0.25">
      <c r="A544" s="43" t="s">
        <v>9735</v>
      </c>
      <c r="B544" t="s">
        <v>999</v>
      </c>
      <c r="C544" s="43" t="s">
        <v>10102</v>
      </c>
      <c r="D544" t="s">
        <v>985</v>
      </c>
      <c r="E544" t="s">
        <v>1000</v>
      </c>
      <c r="F544" s="41">
        <v>41221</v>
      </c>
      <c r="G544" s="44">
        <v>-19750.66</v>
      </c>
      <c r="H544" t="s">
        <v>10103</v>
      </c>
    </row>
    <row r="545" spans="1:8" x14ac:dyDescent="0.25">
      <c r="A545" s="43" t="s">
        <v>9735</v>
      </c>
      <c r="B545" t="s">
        <v>996</v>
      </c>
      <c r="C545" s="43" t="s">
        <v>10100</v>
      </c>
      <c r="D545" t="s">
        <v>997</v>
      </c>
      <c r="E545" t="s">
        <v>998</v>
      </c>
      <c r="F545" s="41">
        <v>41221</v>
      </c>
      <c r="G545" s="44">
        <v>-206074.85</v>
      </c>
      <c r="H545" t="s">
        <v>10101</v>
      </c>
    </row>
    <row r="546" spans="1:8" x14ac:dyDescent="0.25">
      <c r="A546" s="43" t="s">
        <v>9735</v>
      </c>
      <c r="B546" t="s">
        <v>625</v>
      </c>
      <c r="C546" s="43" t="s">
        <v>626</v>
      </c>
      <c r="D546" t="s">
        <v>993</v>
      </c>
      <c r="E546" t="s">
        <v>990</v>
      </c>
      <c r="F546" s="41">
        <v>41221</v>
      </c>
      <c r="G546" s="44">
        <v>-1310860</v>
      </c>
      <c r="H546" t="s">
        <v>10098</v>
      </c>
    </row>
    <row r="547" spans="1:8" x14ac:dyDescent="0.25">
      <c r="A547" s="43" t="s">
        <v>9328</v>
      </c>
      <c r="B547" t="s">
        <v>981</v>
      </c>
      <c r="C547" s="43" t="s">
        <v>982</v>
      </c>
      <c r="D547" t="s">
        <v>994</v>
      </c>
      <c r="E547" t="s">
        <v>995</v>
      </c>
      <c r="F547" s="41">
        <v>41221</v>
      </c>
      <c r="G547" s="44">
        <v>-1357995.48</v>
      </c>
      <c r="H547" t="s">
        <v>10099</v>
      </c>
    </row>
    <row r="548" spans="1:8" x14ac:dyDescent="0.25">
      <c r="A548" s="43" t="s">
        <v>9326</v>
      </c>
      <c r="B548" t="s">
        <v>421</v>
      </c>
      <c r="C548" s="43" t="s">
        <v>9621</v>
      </c>
      <c r="D548" s="45"/>
      <c r="E548" s="45"/>
      <c r="F548" s="41">
        <v>41222</v>
      </c>
      <c r="G548" s="44">
        <v>-5000</v>
      </c>
      <c r="H548" t="s">
        <v>10104</v>
      </c>
    </row>
    <row r="549" spans="1:8" x14ac:dyDescent="0.25">
      <c r="A549" s="43" t="s">
        <v>9326</v>
      </c>
      <c r="B549" t="s">
        <v>900</v>
      </c>
      <c r="C549" s="43" t="s">
        <v>10027</v>
      </c>
      <c r="D549" s="45"/>
      <c r="E549" s="45"/>
      <c r="F549" s="41">
        <v>41225</v>
      </c>
      <c r="G549" s="44">
        <v>-2000</v>
      </c>
      <c r="H549" t="s">
        <v>10105</v>
      </c>
    </row>
    <row r="550" spans="1:8" x14ac:dyDescent="0.25">
      <c r="A550" s="43" t="s">
        <v>9735</v>
      </c>
      <c r="B550" t="s">
        <v>1001</v>
      </c>
      <c r="C550" s="43" t="s">
        <v>10106</v>
      </c>
      <c r="D550" t="s">
        <v>1002</v>
      </c>
      <c r="E550" t="s">
        <v>1003</v>
      </c>
      <c r="F550" s="41">
        <v>41227</v>
      </c>
      <c r="G550" s="44">
        <v>-24429.54</v>
      </c>
      <c r="H550" t="s">
        <v>10107</v>
      </c>
    </row>
    <row r="551" spans="1:8" x14ac:dyDescent="0.25">
      <c r="A551" s="43" t="s">
        <v>9735</v>
      </c>
      <c r="B551" t="s">
        <v>1004</v>
      </c>
      <c r="C551" s="43" t="s">
        <v>10108</v>
      </c>
      <c r="D551" t="s">
        <v>1005</v>
      </c>
      <c r="E551" t="s">
        <v>1006</v>
      </c>
      <c r="F551" s="41">
        <v>41228</v>
      </c>
      <c r="G551" s="44">
        <v>-19442.7</v>
      </c>
      <c r="H551" t="s">
        <v>10109</v>
      </c>
    </row>
    <row r="552" spans="1:8" x14ac:dyDescent="0.25">
      <c r="A552" s="43" t="s">
        <v>9328</v>
      </c>
      <c r="B552" t="s">
        <v>684</v>
      </c>
      <c r="C552" s="43" t="s">
        <v>9885</v>
      </c>
      <c r="D552" t="s">
        <v>1008</v>
      </c>
      <c r="E552" t="s">
        <v>1009</v>
      </c>
      <c r="F552" s="41">
        <v>41229</v>
      </c>
      <c r="G552" s="44">
        <v>-3968500.18</v>
      </c>
      <c r="H552" t="s">
        <v>10111</v>
      </c>
    </row>
    <row r="553" spans="1:8" x14ac:dyDescent="0.25">
      <c r="A553" s="43" t="s">
        <v>9326</v>
      </c>
      <c r="B553" t="s">
        <v>981</v>
      </c>
      <c r="C553" s="43" t="s">
        <v>982</v>
      </c>
      <c r="D553" t="s">
        <v>1007</v>
      </c>
      <c r="E553" t="s">
        <v>1007</v>
      </c>
      <c r="F553" s="41">
        <v>41229</v>
      </c>
      <c r="G553" s="44">
        <v>-157000</v>
      </c>
      <c r="H553" t="s">
        <v>10110</v>
      </c>
    </row>
    <row r="554" spans="1:8" x14ac:dyDescent="0.25">
      <c r="A554" s="43" t="s">
        <v>9326</v>
      </c>
      <c r="B554" t="s">
        <v>1010</v>
      </c>
      <c r="C554" s="43" t="s">
        <v>10112</v>
      </c>
      <c r="D554" t="s">
        <v>1011</v>
      </c>
      <c r="E554" t="s">
        <v>1011</v>
      </c>
      <c r="F554" s="41">
        <v>41230</v>
      </c>
      <c r="G554" s="44">
        <v>-267816</v>
      </c>
      <c r="H554" t="s">
        <v>10113</v>
      </c>
    </row>
    <row r="555" spans="1:8" x14ac:dyDescent="0.25">
      <c r="A555" s="43" t="s">
        <v>9735</v>
      </c>
      <c r="B555" t="s">
        <v>967</v>
      </c>
      <c r="C555" s="43" t="s">
        <v>10084</v>
      </c>
      <c r="D555" t="s">
        <v>1015</v>
      </c>
      <c r="E555" t="s">
        <v>1016</v>
      </c>
      <c r="F555" s="41">
        <v>41232</v>
      </c>
      <c r="G555" s="44">
        <v>-2801.92</v>
      </c>
      <c r="H555" t="s">
        <v>10116</v>
      </c>
    </row>
    <row r="556" spans="1:8" x14ac:dyDescent="0.25">
      <c r="A556" s="43" t="s">
        <v>9735</v>
      </c>
      <c r="B556" t="s">
        <v>1012</v>
      </c>
      <c r="C556" s="43" t="s">
        <v>10114</v>
      </c>
      <c r="D556" t="s">
        <v>20811</v>
      </c>
      <c r="E556" t="s">
        <v>1014</v>
      </c>
      <c r="F556" s="41">
        <v>41232</v>
      </c>
      <c r="G556" s="44">
        <v>-1430</v>
      </c>
      <c r="H556" t="s">
        <v>10115</v>
      </c>
    </row>
    <row r="557" spans="1:8" x14ac:dyDescent="0.25">
      <c r="A557" s="43" t="s">
        <v>9735</v>
      </c>
      <c r="B557" t="s">
        <v>1019</v>
      </c>
      <c r="C557" s="43" t="s">
        <v>10119</v>
      </c>
      <c r="D557" t="s">
        <v>1020</v>
      </c>
      <c r="E557" t="s">
        <v>1021</v>
      </c>
      <c r="F557" s="41">
        <v>41233</v>
      </c>
      <c r="G557" s="44">
        <v>-19442.7</v>
      </c>
      <c r="H557" t="s">
        <v>10120</v>
      </c>
    </row>
    <row r="558" spans="1:8" x14ac:dyDescent="0.25">
      <c r="A558" s="43" t="s">
        <v>9328</v>
      </c>
      <c r="B558" t="s">
        <v>1025</v>
      </c>
      <c r="C558" s="43" t="s">
        <v>10123</v>
      </c>
      <c r="D558" t="s">
        <v>1026</v>
      </c>
      <c r="E558" t="s">
        <v>1026</v>
      </c>
      <c r="F558" s="41">
        <v>41233</v>
      </c>
      <c r="G558" s="44">
        <v>-20700</v>
      </c>
      <c r="H558" t="s">
        <v>10124</v>
      </c>
    </row>
    <row r="559" spans="1:8" x14ac:dyDescent="0.25">
      <c r="A559" s="43" t="s">
        <v>9735</v>
      </c>
      <c r="B559" t="s">
        <v>1022</v>
      </c>
      <c r="C559" s="43" t="s">
        <v>10121</v>
      </c>
      <c r="D559" t="s">
        <v>1023</v>
      </c>
      <c r="E559" t="s">
        <v>1024</v>
      </c>
      <c r="F559" s="41">
        <v>41233</v>
      </c>
      <c r="G559" s="44">
        <v>-4500</v>
      </c>
      <c r="H559" t="s">
        <v>10122</v>
      </c>
    </row>
    <row r="560" spans="1:8" x14ac:dyDescent="0.25">
      <c r="A560" s="43" t="s">
        <v>9326</v>
      </c>
      <c r="B560" t="s">
        <v>1017</v>
      </c>
      <c r="C560" s="43" t="s">
        <v>10117</v>
      </c>
      <c r="D560" t="s">
        <v>1018</v>
      </c>
      <c r="E560" t="s">
        <v>1018</v>
      </c>
      <c r="F560" s="41">
        <v>41233</v>
      </c>
      <c r="G560" s="44">
        <v>-1715823.34</v>
      </c>
      <c r="H560" t="s">
        <v>10118</v>
      </c>
    </row>
    <row r="561" spans="1:8" x14ac:dyDescent="0.25">
      <c r="A561" s="43" t="s">
        <v>9326</v>
      </c>
      <c r="B561" t="s">
        <v>1029</v>
      </c>
      <c r="C561" s="43" t="s">
        <v>1030</v>
      </c>
      <c r="D561" t="s">
        <v>1031</v>
      </c>
      <c r="E561" t="s">
        <v>1031</v>
      </c>
      <c r="F561" s="41">
        <v>41234</v>
      </c>
      <c r="G561" s="44">
        <v>-274080.15999999997</v>
      </c>
      <c r="H561" t="s">
        <v>10127</v>
      </c>
    </row>
    <row r="562" spans="1:8" x14ac:dyDescent="0.25">
      <c r="A562" s="43" t="s">
        <v>9326</v>
      </c>
      <c r="B562" t="s">
        <v>1029</v>
      </c>
      <c r="C562" s="43" t="s">
        <v>1030</v>
      </c>
      <c r="E562" t="s">
        <v>1032</v>
      </c>
      <c r="F562" s="41">
        <v>41234</v>
      </c>
      <c r="G562" s="44">
        <v>134599.16</v>
      </c>
      <c r="H562" t="s">
        <v>10128</v>
      </c>
    </row>
    <row r="563" spans="1:8" x14ac:dyDescent="0.25">
      <c r="A563" s="43" t="s">
        <v>9735</v>
      </c>
      <c r="B563" t="s">
        <v>952</v>
      </c>
      <c r="C563" s="43" t="s">
        <v>10075</v>
      </c>
      <c r="D563" t="s">
        <v>1036</v>
      </c>
      <c r="E563" t="s">
        <v>1037</v>
      </c>
      <c r="F563" s="41">
        <v>41234</v>
      </c>
      <c r="G563" s="44">
        <v>-12386.25</v>
      </c>
      <c r="H563" t="s">
        <v>10131</v>
      </c>
    </row>
    <row r="564" spans="1:8" x14ac:dyDescent="0.25">
      <c r="A564" s="43" t="s">
        <v>9326</v>
      </c>
      <c r="B564" t="s">
        <v>483</v>
      </c>
      <c r="C564" s="43" t="s">
        <v>484</v>
      </c>
      <c r="D564" t="s">
        <v>1027</v>
      </c>
      <c r="E564" t="s">
        <v>1027</v>
      </c>
      <c r="F564" s="41">
        <v>41234</v>
      </c>
      <c r="G564" s="44">
        <v>-13166</v>
      </c>
      <c r="H564" t="s">
        <v>10125</v>
      </c>
    </row>
    <row r="565" spans="1:8" x14ac:dyDescent="0.25">
      <c r="A565" s="43" t="s">
        <v>9326</v>
      </c>
      <c r="B565" t="s">
        <v>483</v>
      </c>
      <c r="C565" s="43" t="s">
        <v>484</v>
      </c>
      <c r="D565" t="s">
        <v>1028</v>
      </c>
      <c r="E565" t="s">
        <v>1028</v>
      </c>
      <c r="F565" s="41">
        <v>41234</v>
      </c>
      <c r="G565" s="44">
        <v>-3074</v>
      </c>
      <c r="H565" t="s">
        <v>10126</v>
      </c>
    </row>
    <row r="566" spans="1:8" x14ac:dyDescent="0.25">
      <c r="A566" s="43" t="s">
        <v>9735</v>
      </c>
      <c r="B566" t="s">
        <v>1033</v>
      </c>
      <c r="C566" s="43" t="s">
        <v>10129</v>
      </c>
      <c r="D566" t="s">
        <v>1034</v>
      </c>
      <c r="E566" t="s">
        <v>1035</v>
      </c>
      <c r="F566" s="41">
        <v>41234</v>
      </c>
      <c r="G566" s="44">
        <v>-12694.32</v>
      </c>
      <c r="H566" t="s">
        <v>10130</v>
      </c>
    </row>
    <row r="567" spans="1:8" x14ac:dyDescent="0.25">
      <c r="A567" s="43" t="s">
        <v>9735</v>
      </c>
      <c r="B567" t="s">
        <v>1042</v>
      </c>
      <c r="C567" s="43" t="s">
        <v>10136</v>
      </c>
      <c r="D567" t="s">
        <v>1043</v>
      </c>
      <c r="E567" t="s">
        <v>1044</v>
      </c>
      <c r="F567" s="41">
        <v>41235</v>
      </c>
      <c r="G567" s="44">
        <v>-8616.9699999999993</v>
      </c>
      <c r="H567" t="s">
        <v>10137</v>
      </c>
    </row>
    <row r="568" spans="1:8" x14ac:dyDescent="0.25">
      <c r="A568" s="43" t="s">
        <v>9326</v>
      </c>
      <c r="B568" t="s">
        <v>802</v>
      </c>
      <c r="C568" s="43" t="s">
        <v>803</v>
      </c>
      <c r="E568" t="s">
        <v>1039</v>
      </c>
      <c r="F568" s="41">
        <v>41235</v>
      </c>
      <c r="G568" s="44">
        <v>11120.1</v>
      </c>
      <c r="H568" t="s">
        <v>10133</v>
      </c>
    </row>
    <row r="569" spans="1:8" x14ac:dyDescent="0.25">
      <c r="A569" s="43" t="s">
        <v>9328</v>
      </c>
      <c r="B569" t="s">
        <v>653</v>
      </c>
      <c r="C569" s="43" t="s">
        <v>9863</v>
      </c>
      <c r="D569" t="s">
        <v>1045</v>
      </c>
      <c r="E569" t="s">
        <v>1046</v>
      </c>
      <c r="F569" s="41">
        <v>41235</v>
      </c>
      <c r="G569" s="44">
        <v>-7346626.9800000004</v>
      </c>
      <c r="H569" t="s">
        <v>10138</v>
      </c>
    </row>
    <row r="570" spans="1:8" x14ac:dyDescent="0.25">
      <c r="A570" s="43" t="s">
        <v>9326</v>
      </c>
      <c r="B570" t="s">
        <v>194</v>
      </c>
      <c r="C570" s="43" t="s">
        <v>195</v>
      </c>
      <c r="D570" t="s">
        <v>1038</v>
      </c>
      <c r="E570" t="s">
        <v>1038</v>
      </c>
      <c r="F570" s="41">
        <v>41235</v>
      </c>
      <c r="G570" s="44">
        <v>-76734</v>
      </c>
      <c r="H570" t="s">
        <v>10132</v>
      </c>
    </row>
    <row r="571" spans="1:8" x14ac:dyDescent="0.25">
      <c r="A571" s="43" t="s">
        <v>9326</v>
      </c>
      <c r="B571" t="s">
        <v>432</v>
      </c>
      <c r="C571" s="43" t="s">
        <v>433</v>
      </c>
      <c r="D571" t="s">
        <v>1040</v>
      </c>
      <c r="E571" t="s">
        <v>1040</v>
      </c>
      <c r="F571" s="41">
        <v>41235</v>
      </c>
      <c r="G571" s="44">
        <v>-285299.65000000002</v>
      </c>
      <c r="H571" t="s">
        <v>10134</v>
      </c>
    </row>
    <row r="572" spans="1:8" x14ac:dyDescent="0.25">
      <c r="A572" s="43" t="s">
        <v>9326</v>
      </c>
      <c r="B572" t="s">
        <v>432</v>
      </c>
      <c r="C572" s="43" t="s">
        <v>433</v>
      </c>
      <c r="D572" t="s">
        <v>1041</v>
      </c>
      <c r="E572" t="s">
        <v>1041</v>
      </c>
      <c r="F572" s="41">
        <v>41235</v>
      </c>
      <c r="G572" s="44">
        <v>-97379.96</v>
      </c>
      <c r="H572" t="s">
        <v>10135</v>
      </c>
    </row>
    <row r="573" spans="1:8" x14ac:dyDescent="0.25">
      <c r="A573" s="43" t="s">
        <v>9326</v>
      </c>
      <c r="B573" t="s">
        <v>194</v>
      </c>
      <c r="C573" s="43" t="s">
        <v>195</v>
      </c>
      <c r="D573" t="s">
        <v>1047</v>
      </c>
      <c r="E573" t="s">
        <v>1047</v>
      </c>
      <c r="F573" s="41">
        <v>41236</v>
      </c>
      <c r="G573" s="44">
        <v>-76734</v>
      </c>
      <c r="H573" t="s">
        <v>10139</v>
      </c>
    </row>
    <row r="574" spans="1:8" x14ac:dyDescent="0.25">
      <c r="A574" s="43" t="s">
        <v>9326</v>
      </c>
      <c r="B574" t="s">
        <v>407</v>
      </c>
      <c r="C574" s="43" t="s">
        <v>408</v>
      </c>
      <c r="D574" t="s">
        <v>1048</v>
      </c>
      <c r="E574" t="s">
        <v>1048</v>
      </c>
      <c r="F574" s="41">
        <v>41239</v>
      </c>
      <c r="G574" s="44">
        <v>-1886543.84</v>
      </c>
      <c r="H574" t="s">
        <v>10140</v>
      </c>
    </row>
    <row r="575" spans="1:8" x14ac:dyDescent="0.25">
      <c r="A575" s="43" t="s">
        <v>9326</v>
      </c>
      <c r="B575" t="s">
        <v>197</v>
      </c>
      <c r="C575" s="43" t="s">
        <v>198</v>
      </c>
      <c r="D575" t="s">
        <v>1049</v>
      </c>
      <c r="E575" t="s">
        <v>1049</v>
      </c>
      <c r="F575" s="41">
        <v>41240</v>
      </c>
      <c r="G575" s="44">
        <v>-230529.79</v>
      </c>
      <c r="H575" t="s">
        <v>10141</v>
      </c>
    </row>
    <row r="576" spans="1:8" x14ac:dyDescent="0.25">
      <c r="A576" s="43" t="s">
        <v>9326</v>
      </c>
      <c r="B576" t="s">
        <v>407</v>
      </c>
      <c r="C576" s="43" t="s">
        <v>408</v>
      </c>
      <c r="E576" t="s">
        <v>1050</v>
      </c>
      <c r="F576" s="41">
        <v>41240</v>
      </c>
      <c r="G576" s="44">
        <v>1886543.84</v>
      </c>
      <c r="H576" t="s">
        <v>10142</v>
      </c>
    </row>
    <row r="577" spans="1:8" x14ac:dyDescent="0.25">
      <c r="A577" s="43" t="s">
        <v>9735</v>
      </c>
      <c r="B577" t="s">
        <v>812</v>
      </c>
      <c r="C577" s="43" t="s">
        <v>813</v>
      </c>
      <c r="D577" t="s">
        <v>1051</v>
      </c>
      <c r="E577" t="s">
        <v>1051</v>
      </c>
      <c r="F577" s="41">
        <v>41243</v>
      </c>
      <c r="G577" s="44">
        <v>-13603.32</v>
      </c>
      <c r="H577" t="s">
        <v>10143</v>
      </c>
    </row>
    <row r="578" spans="1:8" x14ac:dyDescent="0.25">
      <c r="A578" s="43" t="s">
        <v>9735</v>
      </c>
      <c r="B578" t="s">
        <v>1052</v>
      </c>
      <c r="C578" s="43" t="s">
        <v>1053</v>
      </c>
      <c r="D578" t="s">
        <v>1054</v>
      </c>
      <c r="E578" t="s">
        <v>1055</v>
      </c>
      <c r="F578" s="41">
        <v>41244</v>
      </c>
      <c r="G578" s="44">
        <v>-315128</v>
      </c>
      <c r="H578" t="s">
        <v>10144</v>
      </c>
    </row>
    <row r="579" spans="1:8" x14ac:dyDescent="0.25">
      <c r="A579" s="43" t="s">
        <v>9735</v>
      </c>
      <c r="B579" t="s">
        <v>1052</v>
      </c>
      <c r="C579" s="43" t="s">
        <v>1053</v>
      </c>
      <c r="D579" t="s">
        <v>1056</v>
      </c>
      <c r="E579" t="s">
        <v>1055</v>
      </c>
      <c r="F579" s="41">
        <v>41244</v>
      </c>
      <c r="G579" s="44">
        <v>-279958</v>
      </c>
      <c r="H579" t="s">
        <v>10145</v>
      </c>
    </row>
    <row r="580" spans="1:8" x14ac:dyDescent="0.25">
      <c r="A580" s="43" t="s">
        <v>9735</v>
      </c>
      <c r="B580" t="s">
        <v>1052</v>
      </c>
      <c r="C580" s="43" t="s">
        <v>1053</v>
      </c>
      <c r="D580" t="s">
        <v>1057</v>
      </c>
      <c r="E580" t="s">
        <v>1055</v>
      </c>
      <c r="F580" s="41">
        <v>41244</v>
      </c>
      <c r="G580" s="44">
        <v>-314553</v>
      </c>
      <c r="H580" t="s">
        <v>10146</v>
      </c>
    </row>
    <row r="581" spans="1:8" x14ac:dyDescent="0.25">
      <c r="A581" s="43" t="s">
        <v>9328</v>
      </c>
      <c r="B581" t="s">
        <v>1059</v>
      </c>
      <c r="C581" s="43" t="s">
        <v>10148</v>
      </c>
      <c r="D581" t="s">
        <v>1060</v>
      </c>
      <c r="E581" t="s">
        <v>1061</v>
      </c>
      <c r="F581" s="41">
        <v>41247</v>
      </c>
      <c r="G581" s="44">
        <v>-2926053.2</v>
      </c>
      <c r="H581" t="s">
        <v>10149</v>
      </c>
    </row>
    <row r="582" spans="1:8" x14ac:dyDescent="0.25">
      <c r="A582" s="43" t="s">
        <v>9326</v>
      </c>
      <c r="B582" t="s">
        <v>57</v>
      </c>
      <c r="C582" s="43" t="s">
        <v>9356</v>
      </c>
      <c r="D582" t="s">
        <v>1058</v>
      </c>
      <c r="E582" t="s">
        <v>1058</v>
      </c>
      <c r="F582" s="41">
        <v>41247</v>
      </c>
      <c r="G582" s="44">
        <v>-600436.76</v>
      </c>
      <c r="H582" t="s">
        <v>10147</v>
      </c>
    </row>
    <row r="583" spans="1:8" x14ac:dyDescent="0.25">
      <c r="A583" s="43" t="s">
        <v>9326</v>
      </c>
      <c r="B583" t="s">
        <v>1064</v>
      </c>
      <c r="C583" s="43" t="s">
        <v>1065</v>
      </c>
      <c r="D583" t="s">
        <v>1066</v>
      </c>
      <c r="E583" t="s">
        <v>1066</v>
      </c>
      <c r="F583" s="41">
        <v>41248</v>
      </c>
      <c r="G583" s="44">
        <v>-24281.25</v>
      </c>
      <c r="H583" t="s">
        <v>10152</v>
      </c>
    </row>
    <row r="584" spans="1:8" x14ac:dyDescent="0.25">
      <c r="A584" s="43" t="s">
        <v>9326</v>
      </c>
      <c r="B584" t="s">
        <v>1064</v>
      </c>
      <c r="C584" s="43" t="s">
        <v>1065</v>
      </c>
      <c r="D584" t="s">
        <v>1067</v>
      </c>
      <c r="E584" t="s">
        <v>1067</v>
      </c>
      <c r="F584" s="41">
        <v>41248</v>
      </c>
      <c r="G584" s="44">
        <v>-82312.05</v>
      </c>
      <c r="H584" t="s">
        <v>10153</v>
      </c>
    </row>
    <row r="585" spans="1:8" x14ac:dyDescent="0.25">
      <c r="A585" s="43" t="s">
        <v>9326</v>
      </c>
      <c r="B585" t="s">
        <v>1064</v>
      </c>
      <c r="C585" s="43" t="s">
        <v>1065</v>
      </c>
      <c r="D585" t="s">
        <v>1068</v>
      </c>
      <c r="E585" t="s">
        <v>1068</v>
      </c>
      <c r="F585" s="41">
        <v>41248</v>
      </c>
      <c r="G585" s="44">
        <v>-13986</v>
      </c>
      <c r="H585" t="s">
        <v>10154</v>
      </c>
    </row>
    <row r="586" spans="1:8" x14ac:dyDescent="0.25">
      <c r="A586" s="43" t="s">
        <v>9326</v>
      </c>
      <c r="B586" t="s">
        <v>1064</v>
      </c>
      <c r="C586" s="43" t="s">
        <v>1065</v>
      </c>
      <c r="D586" t="s">
        <v>1069</v>
      </c>
      <c r="E586" t="s">
        <v>1069</v>
      </c>
      <c r="F586" s="41">
        <v>41248</v>
      </c>
      <c r="G586" s="44">
        <v>-47008.5</v>
      </c>
      <c r="H586" t="s">
        <v>10155</v>
      </c>
    </row>
    <row r="587" spans="1:8" x14ac:dyDescent="0.25">
      <c r="A587" s="43" t="s">
        <v>9326</v>
      </c>
      <c r="B587" t="s">
        <v>1064</v>
      </c>
      <c r="C587" s="43" t="s">
        <v>1065</v>
      </c>
      <c r="D587" t="s">
        <v>705</v>
      </c>
      <c r="E587" t="s">
        <v>705</v>
      </c>
      <c r="F587" s="41">
        <v>41248</v>
      </c>
      <c r="G587" s="44">
        <v>-48507</v>
      </c>
      <c r="H587" t="s">
        <v>10156</v>
      </c>
    </row>
    <row r="588" spans="1:8" x14ac:dyDescent="0.25">
      <c r="A588" s="43" t="s">
        <v>9735</v>
      </c>
      <c r="B588" t="s">
        <v>812</v>
      </c>
      <c r="C588" s="43" t="s">
        <v>813</v>
      </c>
      <c r="D588" t="s">
        <v>1070</v>
      </c>
      <c r="E588" t="s">
        <v>1071</v>
      </c>
      <c r="F588" s="41">
        <v>41248</v>
      </c>
      <c r="G588" s="44">
        <v>-44666</v>
      </c>
      <c r="H588" t="s">
        <v>10157</v>
      </c>
    </row>
    <row r="589" spans="1:8" x14ac:dyDescent="0.25">
      <c r="A589" s="43" t="s">
        <v>9735</v>
      </c>
      <c r="B589" t="s">
        <v>812</v>
      </c>
      <c r="C589" s="43" t="s">
        <v>813</v>
      </c>
      <c r="D589" t="s">
        <v>1072</v>
      </c>
      <c r="E589" t="s">
        <v>1071</v>
      </c>
      <c r="F589" s="41">
        <v>41248</v>
      </c>
      <c r="G589" s="44">
        <v>-43685.42</v>
      </c>
      <c r="H589" t="s">
        <v>10158</v>
      </c>
    </row>
    <row r="590" spans="1:8" x14ac:dyDescent="0.25">
      <c r="A590" s="43" t="s">
        <v>9735</v>
      </c>
      <c r="B590" t="s">
        <v>812</v>
      </c>
      <c r="C590" s="43" t="s">
        <v>813</v>
      </c>
      <c r="D590" t="s">
        <v>1073</v>
      </c>
      <c r="E590" t="s">
        <v>1071</v>
      </c>
      <c r="F590" s="41">
        <v>41248</v>
      </c>
      <c r="G590" s="44">
        <v>-288474</v>
      </c>
      <c r="H590" t="s">
        <v>10159</v>
      </c>
    </row>
    <row r="591" spans="1:8" x14ac:dyDescent="0.25">
      <c r="A591" s="43" t="s">
        <v>9735</v>
      </c>
      <c r="B591" t="s">
        <v>812</v>
      </c>
      <c r="C591" s="43" t="s">
        <v>813</v>
      </c>
      <c r="D591" t="s">
        <v>1074</v>
      </c>
      <c r="E591" t="s">
        <v>1075</v>
      </c>
      <c r="F591" s="41">
        <v>41248</v>
      </c>
      <c r="G591" s="44">
        <v>-5174.5</v>
      </c>
      <c r="H591" t="s">
        <v>10160</v>
      </c>
    </row>
    <row r="592" spans="1:8" x14ac:dyDescent="0.25">
      <c r="A592" s="43" t="s">
        <v>9328</v>
      </c>
      <c r="B592" t="s">
        <v>265</v>
      </c>
      <c r="C592" s="43" t="s">
        <v>266</v>
      </c>
      <c r="D592" t="s">
        <v>1062</v>
      </c>
      <c r="E592" t="s">
        <v>1062</v>
      </c>
      <c r="F592" s="41">
        <v>41248</v>
      </c>
      <c r="G592" s="44">
        <v>-17400</v>
      </c>
      <c r="H592" t="s">
        <v>10150</v>
      </c>
    </row>
    <row r="593" spans="1:8" x14ac:dyDescent="0.25">
      <c r="A593" s="43" t="s">
        <v>9328</v>
      </c>
      <c r="B593" t="s">
        <v>265</v>
      </c>
      <c r="C593" s="43" t="s">
        <v>266</v>
      </c>
      <c r="D593" t="s">
        <v>1063</v>
      </c>
      <c r="E593" t="s">
        <v>1063</v>
      </c>
      <c r="F593" s="41">
        <v>41248</v>
      </c>
      <c r="G593" s="44">
        <v>-27840</v>
      </c>
      <c r="H593" t="s">
        <v>10151</v>
      </c>
    </row>
    <row r="594" spans="1:8" x14ac:dyDescent="0.25">
      <c r="A594" s="43" t="s">
        <v>9326</v>
      </c>
      <c r="B594" t="s">
        <v>432</v>
      </c>
      <c r="C594" s="43" t="s">
        <v>433</v>
      </c>
      <c r="E594" t="s">
        <v>1077</v>
      </c>
      <c r="F594" s="41">
        <v>41249</v>
      </c>
      <c r="G594" s="44">
        <v>188833.17</v>
      </c>
      <c r="H594" t="s">
        <v>10162</v>
      </c>
    </row>
    <row r="595" spans="1:8" x14ac:dyDescent="0.25">
      <c r="A595" s="43" t="s">
        <v>9326</v>
      </c>
      <c r="B595" t="s">
        <v>432</v>
      </c>
      <c r="C595" s="43" t="s">
        <v>433</v>
      </c>
      <c r="E595" t="s">
        <v>1078</v>
      </c>
      <c r="F595" s="41">
        <v>41249</v>
      </c>
      <c r="G595" s="44">
        <v>468748.86</v>
      </c>
      <c r="H595" t="s">
        <v>10163</v>
      </c>
    </row>
    <row r="596" spans="1:8" x14ac:dyDescent="0.25">
      <c r="A596" s="43" t="s">
        <v>9326</v>
      </c>
      <c r="B596" t="s">
        <v>796</v>
      </c>
      <c r="C596" s="43" t="s">
        <v>797</v>
      </c>
      <c r="E596" t="s">
        <v>1076</v>
      </c>
      <c r="F596" s="41">
        <v>41249</v>
      </c>
      <c r="G596" s="44">
        <v>52612.47</v>
      </c>
      <c r="H596" t="s">
        <v>10161</v>
      </c>
    </row>
    <row r="597" spans="1:8" x14ac:dyDescent="0.25">
      <c r="A597" s="43" t="s">
        <v>9328</v>
      </c>
      <c r="B597" t="s">
        <v>1079</v>
      </c>
      <c r="C597" s="43" t="s">
        <v>1080</v>
      </c>
      <c r="D597" t="s">
        <v>1081</v>
      </c>
      <c r="E597" t="s">
        <v>1081</v>
      </c>
      <c r="F597" s="41">
        <v>41251</v>
      </c>
      <c r="G597" s="44">
        <v>-1682886.64</v>
      </c>
      <c r="H597" t="s">
        <v>10164</v>
      </c>
    </row>
    <row r="598" spans="1:8" x14ac:dyDescent="0.25">
      <c r="A598" s="43" t="s">
        <v>9328</v>
      </c>
      <c r="B598" t="s">
        <v>1079</v>
      </c>
      <c r="C598" s="43" t="s">
        <v>1080</v>
      </c>
      <c r="E598" t="s">
        <v>1082</v>
      </c>
      <c r="F598" s="41">
        <v>41251</v>
      </c>
      <c r="G598" s="44">
        <v>1682886.64</v>
      </c>
      <c r="H598" t="s">
        <v>10165</v>
      </c>
    </row>
    <row r="599" spans="1:8" x14ac:dyDescent="0.25">
      <c r="A599" s="43" t="s">
        <v>9735</v>
      </c>
      <c r="B599" t="s">
        <v>1083</v>
      </c>
      <c r="C599" s="43" t="s">
        <v>1084</v>
      </c>
      <c r="D599" t="s">
        <v>1085</v>
      </c>
      <c r="E599" t="s">
        <v>1085</v>
      </c>
      <c r="F599" s="41">
        <v>41253</v>
      </c>
      <c r="G599">
        <v>-990</v>
      </c>
      <c r="H599" t="s">
        <v>10166</v>
      </c>
    </row>
    <row r="600" spans="1:8" x14ac:dyDescent="0.25">
      <c r="A600" s="43" t="s">
        <v>9326</v>
      </c>
      <c r="B600" t="s">
        <v>1089</v>
      </c>
      <c r="C600" s="43" t="s">
        <v>10168</v>
      </c>
      <c r="D600" t="s">
        <v>1090</v>
      </c>
      <c r="E600" t="s">
        <v>1090</v>
      </c>
      <c r="F600" s="41">
        <v>41254</v>
      </c>
      <c r="G600" s="44">
        <v>-2881742.77</v>
      </c>
      <c r="H600" t="s">
        <v>10169</v>
      </c>
    </row>
    <row r="601" spans="1:8" x14ac:dyDescent="0.25">
      <c r="A601" s="43" t="s">
        <v>9326</v>
      </c>
      <c r="B601" t="s">
        <v>1086</v>
      </c>
      <c r="C601" s="43" t="s">
        <v>1087</v>
      </c>
      <c r="D601" t="s">
        <v>1088</v>
      </c>
      <c r="E601" t="s">
        <v>1088</v>
      </c>
      <c r="F601" s="41">
        <v>41254</v>
      </c>
      <c r="G601" s="44">
        <v>-403946.8</v>
      </c>
      <c r="H601" t="s">
        <v>10167</v>
      </c>
    </row>
    <row r="602" spans="1:8" x14ac:dyDescent="0.25">
      <c r="A602" s="43" t="s">
        <v>9735</v>
      </c>
      <c r="B602" t="s">
        <v>1094</v>
      </c>
      <c r="C602" s="43" t="s">
        <v>10172</v>
      </c>
      <c r="D602" t="s">
        <v>1095</v>
      </c>
      <c r="E602" t="s">
        <v>1096</v>
      </c>
      <c r="F602" s="41">
        <v>41257</v>
      </c>
      <c r="G602" s="44">
        <v>-27311.3</v>
      </c>
      <c r="H602" t="s">
        <v>10173</v>
      </c>
    </row>
    <row r="603" spans="1:8" x14ac:dyDescent="0.25">
      <c r="A603" s="43" t="s">
        <v>9735</v>
      </c>
      <c r="B603" t="s">
        <v>1091</v>
      </c>
      <c r="C603" s="43" t="s">
        <v>10170</v>
      </c>
      <c r="D603" t="s">
        <v>1092</v>
      </c>
      <c r="E603" t="s">
        <v>1093</v>
      </c>
      <c r="F603" s="41">
        <v>41257</v>
      </c>
      <c r="G603" s="44">
        <v>-16701</v>
      </c>
      <c r="H603" t="s">
        <v>10171</v>
      </c>
    </row>
    <row r="604" spans="1:8" x14ac:dyDescent="0.25">
      <c r="A604" s="43" t="s">
        <v>9735</v>
      </c>
      <c r="B604" t="s">
        <v>1100</v>
      </c>
      <c r="C604" s="43" t="s">
        <v>10176</v>
      </c>
      <c r="D604" t="s">
        <v>20812</v>
      </c>
      <c r="E604" t="s">
        <v>1102</v>
      </c>
      <c r="F604" s="41">
        <v>41260</v>
      </c>
      <c r="G604" s="44">
        <v>-41127.21</v>
      </c>
      <c r="H604" t="s">
        <v>10177</v>
      </c>
    </row>
    <row r="605" spans="1:8" x14ac:dyDescent="0.25">
      <c r="A605" s="43" t="s">
        <v>9326</v>
      </c>
      <c r="B605" t="s">
        <v>1097</v>
      </c>
      <c r="C605" s="43" t="s">
        <v>10174</v>
      </c>
      <c r="D605">
        <v>1689804</v>
      </c>
      <c r="E605" t="s">
        <v>1099</v>
      </c>
      <c r="F605" s="41">
        <v>41260</v>
      </c>
      <c r="G605" s="44">
        <v>-278987.53999999998</v>
      </c>
      <c r="H605" t="s">
        <v>10175</v>
      </c>
    </row>
    <row r="606" spans="1:8" x14ac:dyDescent="0.25">
      <c r="A606" s="43" t="s">
        <v>9735</v>
      </c>
      <c r="B606" t="s">
        <v>219</v>
      </c>
      <c r="C606" s="43" t="s">
        <v>9456</v>
      </c>
      <c r="D606" t="s">
        <v>1103</v>
      </c>
      <c r="E606" t="s">
        <v>1104</v>
      </c>
      <c r="F606" s="41">
        <v>41261</v>
      </c>
      <c r="G606" s="44">
        <v>-4000</v>
      </c>
      <c r="H606" t="s">
        <v>10178</v>
      </c>
    </row>
    <row r="607" spans="1:8" x14ac:dyDescent="0.25">
      <c r="A607" s="43" t="s">
        <v>9735</v>
      </c>
      <c r="B607" t="s">
        <v>20615</v>
      </c>
      <c r="C607" s="43" t="s">
        <v>10179</v>
      </c>
      <c r="D607" t="s">
        <v>1103</v>
      </c>
      <c r="E607" t="s">
        <v>1104</v>
      </c>
      <c r="F607" s="41">
        <v>41261</v>
      </c>
      <c r="G607" s="44">
        <v>-4000</v>
      </c>
      <c r="H607" t="s">
        <v>10180</v>
      </c>
    </row>
    <row r="608" spans="1:8" x14ac:dyDescent="0.25">
      <c r="A608" s="43" t="s">
        <v>9735</v>
      </c>
      <c r="B608" t="s">
        <v>1106</v>
      </c>
      <c r="C608" s="43" t="s">
        <v>1107</v>
      </c>
      <c r="D608" t="s">
        <v>1108</v>
      </c>
      <c r="E608" t="s">
        <v>1108</v>
      </c>
      <c r="F608" s="41">
        <v>41263</v>
      </c>
      <c r="G608" s="44">
        <v>-74815.100000000006</v>
      </c>
      <c r="H608" t="s">
        <v>10181</v>
      </c>
    </row>
    <row r="609" spans="1:8" x14ac:dyDescent="0.25">
      <c r="A609" s="43" t="s">
        <v>9735</v>
      </c>
      <c r="B609" t="s">
        <v>1109</v>
      </c>
      <c r="C609" s="43" t="s">
        <v>10182</v>
      </c>
      <c r="D609" t="s">
        <v>1110</v>
      </c>
      <c r="E609" t="s">
        <v>715</v>
      </c>
      <c r="F609" s="41">
        <v>41264</v>
      </c>
      <c r="G609" s="44">
        <v>-34996.86</v>
      </c>
      <c r="H609" t="s">
        <v>10183</v>
      </c>
    </row>
    <row r="610" spans="1:8" x14ac:dyDescent="0.25">
      <c r="A610" s="43" t="s">
        <v>9735</v>
      </c>
      <c r="B610" t="s">
        <v>1111</v>
      </c>
      <c r="C610" s="43" t="s">
        <v>10184</v>
      </c>
      <c r="D610" t="s">
        <v>1112</v>
      </c>
      <c r="E610" t="s">
        <v>715</v>
      </c>
      <c r="F610" s="41">
        <v>41264</v>
      </c>
      <c r="G610" s="44">
        <v>-48859.08</v>
      </c>
      <c r="H610" t="s">
        <v>10185</v>
      </c>
    </row>
    <row r="611" spans="1:8" x14ac:dyDescent="0.25">
      <c r="A611" s="43" t="s">
        <v>9326</v>
      </c>
      <c r="B611" t="s">
        <v>1113</v>
      </c>
      <c r="C611" s="43" t="s">
        <v>1114</v>
      </c>
      <c r="D611" t="s">
        <v>1115</v>
      </c>
      <c r="E611" t="s">
        <v>1115</v>
      </c>
      <c r="F611" s="41">
        <v>41265</v>
      </c>
      <c r="G611" s="44">
        <v>-224528</v>
      </c>
      <c r="H611" t="s">
        <v>10186</v>
      </c>
    </row>
    <row r="612" spans="1:8" x14ac:dyDescent="0.25">
      <c r="A612" s="43" t="s">
        <v>9328</v>
      </c>
      <c r="B612" t="s">
        <v>1116</v>
      </c>
      <c r="C612" s="43" t="s">
        <v>1117</v>
      </c>
      <c r="D612" t="s">
        <v>1118</v>
      </c>
      <c r="E612" t="s">
        <v>1118</v>
      </c>
      <c r="F612" s="41">
        <v>41266</v>
      </c>
      <c r="G612" s="44">
        <v>-700501.15</v>
      </c>
      <c r="H612" t="s">
        <v>10187</v>
      </c>
    </row>
    <row r="613" spans="1:8" x14ac:dyDescent="0.25">
      <c r="A613" s="43" t="s">
        <v>9326</v>
      </c>
      <c r="B613" t="s">
        <v>407</v>
      </c>
      <c r="C613" s="43" t="s">
        <v>408</v>
      </c>
      <c r="D613" t="s">
        <v>1119</v>
      </c>
      <c r="E613" t="s">
        <v>1119</v>
      </c>
      <c r="F613" s="41">
        <v>41266</v>
      </c>
      <c r="G613" s="44">
        <v>-6390</v>
      </c>
      <c r="H613" t="s">
        <v>10188</v>
      </c>
    </row>
    <row r="614" spans="1:8" x14ac:dyDescent="0.25">
      <c r="A614" s="43" t="s">
        <v>9326</v>
      </c>
      <c r="B614" t="s">
        <v>407</v>
      </c>
      <c r="C614" s="43" t="s">
        <v>408</v>
      </c>
      <c r="D614" t="s">
        <v>1120</v>
      </c>
      <c r="E614" t="s">
        <v>1120</v>
      </c>
      <c r="F614" s="41">
        <v>41266</v>
      </c>
      <c r="G614" s="44">
        <v>-4473</v>
      </c>
      <c r="H614" t="s">
        <v>10189</v>
      </c>
    </row>
    <row r="615" spans="1:8" x14ac:dyDescent="0.25">
      <c r="A615" s="43" t="s">
        <v>9326</v>
      </c>
      <c r="B615" t="s">
        <v>407</v>
      </c>
      <c r="C615" s="43" t="s">
        <v>408</v>
      </c>
      <c r="D615" t="s">
        <v>1121</v>
      </c>
      <c r="E615" t="s">
        <v>1121</v>
      </c>
      <c r="F615" s="41">
        <v>41266</v>
      </c>
      <c r="G615" s="44">
        <v>-6390</v>
      </c>
      <c r="H615" t="s">
        <v>10190</v>
      </c>
    </row>
    <row r="616" spans="1:8" x14ac:dyDescent="0.25">
      <c r="A616" s="43" t="s">
        <v>9326</v>
      </c>
      <c r="B616" t="s">
        <v>664</v>
      </c>
      <c r="C616" s="43" t="s">
        <v>665</v>
      </c>
      <c r="E616" t="s">
        <v>1122</v>
      </c>
      <c r="F616" s="41">
        <v>41267</v>
      </c>
      <c r="G616" s="44">
        <v>6937.5</v>
      </c>
      <c r="H616" t="s">
        <v>10191</v>
      </c>
    </row>
    <row r="617" spans="1:8" x14ac:dyDescent="0.25">
      <c r="A617" s="43" t="s">
        <v>9735</v>
      </c>
      <c r="B617" t="s">
        <v>1126</v>
      </c>
      <c r="C617" s="43" t="s">
        <v>10195</v>
      </c>
      <c r="D617" t="s">
        <v>1112</v>
      </c>
      <c r="E617" t="s">
        <v>715</v>
      </c>
      <c r="F617" s="41">
        <v>41269</v>
      </c>
      <c r="G617" s="44">
        <v>-21603</v>
      </c>
      <c r="H617" t="s">
        <v>10196</v>
      </c>
    </row>
    <row r="618" spans="1:8" x14ac:dyDescent="0.25">
      <c r="A618" s="43" t="s">
        <v>9735</v>
      </c>
      <c r="B618" t="s">
        <v>1128</v>
      </c>
      <c r="C618" s="43" t="s">
        <v>1129</v>
      </c>
      <c r="D618" t="s">
        <v>1130</v>
      </c>
      <c r="E618" t="s">
        <v>1131</v>
      </c>
      <c r="F618" s="41">
        <v>41269</v>
      </c>
      <c r="G618" s="44">
        <v>-4553.28</v>
      </c>
      <c r="H618" t="s">
        <v>10199</v>
      </c>
    </row>
    <row r="619" spans="1:8" x14ac:dyDescent="0.25">
      <c r="A619" s="43" t="s">
        <v>9735</v>
      </c>
      <c r="B619" t="s">
        <v>1128</v>
      </c>
      <c r="C619" s="43" t="s">
        <v>1129</v>
      </c>
      <c r="D619" t="s">
        <v>1132</v>
      </c>
      <c r="E619" t="s">
        <v>1131</v>
      </c>
      <c r="F619" s="41">
        <v>41269</v>
      </c>
      <c r="G619" s="44">
        <v>-11130.1</v>
      </c>
      <c r="H619" t="s">
        <v>10200</v>
      </c>
    </row>
    <row r="620" spans="1:8" x14ac:dyDescent="0.25">
      <c r="A620" s="43" t="s">
        <v>9735</v>
      </c>
      <c r="B620" t="s">
        <v>1128</v>
      </c>
      <c r="C620" s="43" t="s">
        <v>1129</v>
      </c>
      <c r="D620" t="s">
        <v>1133</v>
      </c>
      <c r="E620" t="s">
        <v>1131</v>
      </c>
      <c r="F620" s="41">
        <v>41269</v>
      </c>
      <c r="G620" s="44">
        <v>-10966.4</v>
      </c>
      <c r="H620" t="s">
        <v>10201</v>
      </c>
    </row>
    <row r="621" spans="1:8" x14ac:dyDescent="0.25">
      <c r="A621" s="43" t="s">
        <v>9735</v>
      </c>
      <c r="B621" t="s">
        <v>1128</v>
      </c>
      <c r="C621" s="43" t="s">
        <v>1129</v>
      </c>
      <c r="D621" t="s">
        <v>1134</v>
      </c>
      <c r="E621" t="s">
        <v>1131</v>
      </c>
      <c r="F621" s="41">
        <v>41269</v>
      </c>
      <c r="G621" s="44">
        <v>-4451.68</v>
      </c>
      <c r="H621" t="s">
        <v>10202</v>
      </c>
    </row>
    <row r="622" spans="1:8" x14ac:dyDescent="0.25">
      <c r="A622" s="43" t="s">
        <v>9735</v>
      </c>
      <c r="B622" t="s">
        <v>1128</v>
      </c>
      <c r="C622" s="43" t="s">
        <v>1129</v>
      </c>
      <c r="D622" t="s">
        <v>1135</v>
      </c>
      <c r="E622" t="s">
        <v>1131</v>
      </c>
      <c r="F622" s="41">
        <v>41269</v>
      </c>
      <c r="G622" s="44">
        <v>-2163.2800000000002</v>
      </c>
      <c r="H622" t="s">
        <v>10203</v>
      </c>
    </row>
    <row r="623" spans="1:8" x14ac:dyDescent="0.25">
      <c r="A623" s="43" t="s">
        <v>9735</v>
      </c>
      <c r="B623" t="s">
        <v>1128</v>
      </c>
      <c r="C623" s="43" t="s">
        <v>1129</v>
      </c>
      <c r="D623" t="s">
        <v>1136</v>
      </c>
      <c r="E623" t="s">
        <v>1131</v>
      </c>
      <c r="F623" s="41">
        <v>41269</v>
      </c>
      <c r="G623" s="44">
        <v>-4326.5600000000004</v>
      </c>
      <c r="H623" t="s">
        <v>10204</v>
      </c>
    </row>
    <row r="624" spans="1:8" x14ac:dyDescent="0.25">
      <c r="A624" s="43" t="s">
        <v>9735</v>
      </c>
      <c r="B624" t="s">
        <v>1128</v>
      </c>
      <c r="C624" s="43" t="s">
        <v>1129</v>
      </c>
      <c r="D624" t="s">
        <v>1137</v>
      </c>
      <c r="E624" t="s">
        <v>1131</v>
      </c>
      <c r="F624" s="41">
        <v>41269</v>
      </c>
      <c r="G624" s="44">
        <v>-2219.64</v>
      </c>
      <c r="H624" t="s">
        <v>10205</v>
      </c>
    </row>
    <row r="625" spans="1:8" x14ac:dyDescent="0.25">
      <c r="A625" s="43" t="s">
        <v>9735</v>
      </c>
      <c r="B625" t="s">
        <v>1128</v>
      </c>
      <c r="C625" s="43" t="s">
        <v>1129</v>
      </c>
      <c r="D625" t="s">
        <v>1138</v>
      </c>
      <c r="E625" t="s">
        <v>1131</v>
      </c>
      <c r="F625" s="41">
        <v>41269</v>
      </c>
      <c r="G625" s="44">
        <v>-2163.2800000000002</v>
      </c>
      <c r="H625" t="s">
        <v>10206</v>
      </c>
    </row>
    <row r="626" spans="1:8" x14ac:dyDescent="0.25">
      <c r="A626" s="43" t="s">
        <v>9735</v>
      </c>
      <c r="B626" t="s">
        <v>1128</v>
      </c>
      <c r="C626" s="43" t="s">
        <v>1129</v>
      </c>
      <c r="D626" t="s">
        <v>1139</v>
      </c>
      <c r="E626" t="s">
        <v>1131</v>
      </c>
      <c r="F626" s="41">
        <v>41269</v>
      </c>
      <c r="G626" s="44">
        <v>-2223.29</v>
      </c>
      <c r="H626" t="s">
        <v>10207</v>
      </c>
    </row>
    <row r="627" spans="1:8" x14ac:dyDescent="0.25">
      <c r="A627" s="43" t="s">
        <v>9735</v>
      </c>
      <c r="B627" t="s">
        <v>1128</v>
      </c>
      <c r="C627" s="43" t="s">
        <v>1129</v>
      </c>
      <c r="D627" t="s">
        <v>1140</v>
      </c>
      <c r="E627" t="s">
        <v>1131</v>
      </c>
      <c r="F627" s="41">
        <v>41269</v>
      </c>
      <c r="G627" s="44">
        <v>-2163.2800000000002</v>
      </c>
      <c r="H627" t="s">
        <v>10208</v>
      </c>
    </row>
    <row r="628" spans="1:8" x14ac:dyDescent="0.25">
      <c r="A628" s="43" t="s">
        <v>9735</v>
      </c>
      <c r="B628" t="s">
        <v>1128</v>
      </c>
      <c r="C628" s="43" t="s">
        <v>1129</v>
      </c>
      <c r="D628" t="s">
        <v>1141</v>
      </c>
      <c r="E628" t="s">
        <v>1131</v>
      </c>
      <c r="F628" s="41">
        <v>41269</v>
      </c>
      <c r="G628" s="44">
        <v>-4441.57</v>
      </c>
      <c r="H628" t="s">
        <v>10209</v>
      </c>
    </row>
    <row r="629" spans="1:8" x14ac:dyDescent="0.25">
      <c r="A629" s="43" t="s">
        <v>9735</v>
      </c>
      <c r="B629" t="s">
        <v>1128</v>
      </c>
      <c r="C629" s="43" t="s">
        <v>1129</v>
      </c>
      <c r="D629" t="s">
        <v>1142</v>
      </c>
      <c r="E629" t="s">
        <v>1131</v>
      </c>
      <c r="F629" s="41">
        <v>41269</v>
      </c>
      <c r="G629" s="44">
        <v>-2225.17</v>
      </c>
      <c r="H629" t="s">
        <v>10210</v>
      </c>
    </row>
    <row r="630" spans="1:8" x14ac:dyDescent="0.25">
      <c r="A630" s="43" t="s">
        <v>9735</v>
      </c>
      <c r="B630" t="s">
        <v>1128</v>
      </c>
      <c r="C630" s="43" t="s">
        <v>1129</v>
      </c>
      <c r="D630" t="s">
        <v>1143</v>
      </c>
      <c r="E630" t="s">
        <v>1131</v>
      </c>
      <c r="F630" s="41">
        <v>41269</v>
      </c>
      <c r="G630" s="44">
        <v>-2163.2800000000002</v>
      </c>
      <c r="H630" t="s">
        <v>10211</v>
      </c>
    </row>
    <row r="631" spans="1:8" x14ac:dyDescent="0.25">
      <c r="A631" s="43" t="s">
        <v>9735</v>
      </c>
      <c r="B631" t="s">
        <v>1128</v>
      </c>
      <c r="C631" s="43" t="s">
        <v>1129</v>
      </c>
      <c r="D631" t="s">
        <v>1144</v>
      </c>
      <c r="E631" t="s">
        <v>1131</v>
      </c>
      <c r="F631" s="41">
        <v>41269</v>
      </c>
      <c r="G631" s="44">
        <v>-2226.4699999999998</v>
      </c>
      <c r="H631" t="s">
        <v>10212</v>
      </c>
    </row>
    <row r="632" spans="1:8" x14ac:dyDescent="0.25">
      <c r="A632" s="43" t="s">
        <v>9735</v>
      </c>
      <c r="B632" t="s">
        <v>1128</v>
      </c>
      <c r="C632" s="43" t="s">
        <v>1129</v>
      </c>
      <c r="D632" t="s">
        <v>1145</v>
      </c>
      <c r="E632" t="s">
        <v>1131</v>
      </c>
      <c r="F632" s="41">
        <v>41269</v>
      </c>
      <c r="G632" s="44">
        <v>-2222.41</v>
      </c>
      <c r="H632" t="s">
        <v>10213</v>
      </c>
    </row>
    <row r="633" spans="1:8" x14ac:dyDescent="0.25">
      <c r="A633" s="43" t="s">
        <v>9735</v>
      </c>
      <c r="B633" t="s">
        <v>1128</v>
      </c>
      <c r="C633" s="43" t="s">
        <v>1129</v>
      </c>
      <c r="D633" t="s">
        <v>1146</v>
      </c>
      <c r="E633" t="s">
        <v>1131</v>
      </c>
      <c r="F633" s="41">
        <v>41269</v>
      </c>
      <c r="G633" s="44">
        <v>-1925.93</v>
      </c>
      <c r="H633" t="s">
        <v>10214</v>
      </c>
    </row>
    <row r="634" spans="1:8" x14ac:dyDescent="0.25">
      <c r="A634" s="43" t="s">
        <v>9735</v>
      </c>
      <c r="B634" t="s">
        <v>1128</v>
      </c>
      <c r="C634" s="43" t="s">
        <v>1129</v>
      </c>
      <c r="D634" t="s">
        <v>1147</v>
      </c>
      <c r="E634" t="s">
        <v>1131</v>
      </c>
      <c r="F634" s="41">
        <v>41269</v>
      </c>
      <c r="G634" s="44">
        <v>-27422.48</v>
      </c>
      <c r="H634" t="s">
        <v>10215</v>
      </c>
    </row>
    <row r="635" spans="1:8" x14ac:dyDescent="0.25">
      <c r="A635" s="43" t="s">
        <v>9735</v>
      </c>
      <c r="B635" t="s">
        <v>1128</v>
      </c>
      <c r="C635" s="43" t="s">
        <v>1129</v>
      </c>
      <c r="D635" t="s">
        <v>1148</v>
      </c>
      <c r="E635" t="s">
        <v>1131</v>
      </c>
      <c r="F635" s="41">
        <v>41269</v>
      </c>
      <c r="G635" s="44">
        <v>-4627.6400000000003</v>
      </c>
      <c r="H635" t="s">
        <v>10216</v>
      </c>
    </row>
    <row r="636" spans="1:8" x14ac:dyDescent="0.25">
      <c r="A636" s="43" t="s">
        <v>9735</v>
      </c>
      <c r="B636" t="s">
        <v>1128</v>
      </c>
      <c r="C636" s="43" t="s">
        <v>1129</v>
      </c>
      <c r="D636" t="s">
        <v>1149</v>
      </c>
      <c r="E636" t="s">
        <v>1131</v>
      </c>
      <c r="F636" s="41">
        <v>41269</v>
      </c>
      <c r="G636" s="44">
        <v>-6029.92</v>
      </c>
      <c r="H636" t="s">
        <v>10217</v>
      </c>
    </row>
    <row r="637" spans="1:8" x14ac:dyDescent="0.25">
      <c r="A637" s="43" t="s">
        <v>9735</v>
      </c>
      <c r="B637" t="s">
        <v>1128</v>
      </c>
      <c r="C637" s="43" t="s">
        <v>1129</v>
      </c>
      <c r="D637" t="s">
        <v>1150</v>
      </c>
      <c r="E637" t="s">
        <v>1131</v>
      </c>
      <c r="F637" s="41">
        <v>41269</v>
      </c>
      <c r="G637" s="44">
        <v>-2163.2800000000002</v>
      </c>
      <c r="H637" t="s">
        <v>10218</v>
      </c>
    </row>
    <row r="638" spans="1:8" x14ac:dyDescent="0.25">
      <c r="A638" s="43" t="s">
        <v>9735</v>
      </c>
      <c r="B638" t="s">
        <v>1128</v>
      </c>
      <c r="C638" s="43" t="s">
        <v>1129</v>
      </c>
      <c r="D638" t="s">
        <v>1151</v>
      </c>
      <c r="E638" t="s">
        <v>1131</v>
      </c>
      <c r="F638" s="41">
        <v>41269</v>
      </c>
      <c r="G638">
        <v>-135.16</v>
      </c>
      <c r="H638" t="s">
        <v>10219</v>
      </c>
    </row>
    <row r="639" spans="1:8" x14ac:dyDescent="0.25">
      <c r="A639" s="43" t="s">
        <v>9735</v>
      </c>
      <c r="B639" t="s">
        <v>1127</v>
      </c>
      <c r="C639" s="43" t="s">
        <v>10197</v>
      </c>
      <c r="D639" t="s">
        <v>1112</v>
      </c>
      <c r="E639" t="s">
        <v>715</v>
      </c>
      <c r="F639" s="41">
        <v>41269</v>
      </c>
      <c r="G639" s="44">
        <v>-21603</v>
      </c>
      <c r="H639" t="s">
        <v>10198</v>
      </c>
    </row>
    <row r="640" spans="1:8" x14ac:dyDescent="0.25">
      <c r="A640" s="43" t="s">
        <v>9735</v>
      </c>
      <c r="B640" t="s">
        <v>855</v>
      </c>
      <c r="C640" s="43" t="s">
        <v>856</v>
      </c>
      <c r="D640" t="s">
        <v>1123</v>
      </c>
      <c r="E640" t="s">
        <v>1123</v>
      </c>
      <c r="F640" s="41">
        <v>41269</v>
      </c>
      <c r="G640" s="44">
        <v>-8100</v>
      </c>
      <c r="H640" t="s">
        <v>10192</v>
      </c>
    </row>
    <row r="641" spans="1:8" x14ac:dyDescent="0.25">
      <c r="A641" s="43" t="s">
        <v>9735</v>
      </c>
      <c r="B641" t="s">
        <v>855</v>
      </c>
      <c r="C641" s="43" t="s">
        <v>856</v>
      </c>
      <c r="D641" t="s">
        <v>1124</v>
      </c>
      <c r="E641" t="s">
        <v>1124</v>
      </c>
      <c r="F641" s="41">
        <v>41269</v>
      </c>
      <c r="G641" s="44">
        <v>-8100</v>
      </c>
      <c r="H641" t="s">
        <v>10193</v>
      </c>
    </row>
    <row r="642" spans="1:8" x14ac:dyDescent="0.25">
      <c r="A642" s="43" t="s">
        <v>9735</v>
      </c>
      <c r="B642" t="s">
        <v>855</v>
      </c>
      <c r="C642" s="43" t="s">
        <v>856</v>
      </c>
      <c r="D642" t="s">
        <v>1125</v>
      </c>
      <c r="E642" t="s">
        <v>1125</v>
      </c>
      <c r="F642" s="41">
        <v>41269</v>
      </c>
      <c r="G642" s="44">
        <v>-8100</v>
      </c>
      <c r="H642" t="s">
        <v>10194</v>
      </c>
    </row>
    <row r="643" spans="1:8" x14ac:dyDescent="0.25">
      <c r="A643" s="43" t="s">
        <v>9326</v>
      </c>
      <c r="B643" t="s">
        <v>57</v>
      </c>
      <c r="C643" s="43" t="s">
        <v>9356</v>
      </c>
      <c r="D643" t="s">
        <v>1152</v>
      </c>
      <c r="E643" t="s">
        <v>1152</v>
      </c>
      <c r="F643" s="41">
        <v>41269</v>
      </c>
      <c r="G643" s="44">
        <v>-509366.48</v>
      </c>
      <c r="H643" t="s">
        <v>10220</v>
      </c>
    </row>
    <row r="644" spans="1:8" x14ac:dyDescent="0.25">
      <c r="A644" s="43" t="s">
        <v>9326</v>
      </c>
      <c r="B644" t="s">
        <v>1156</v>
      </c>
      <c r="C644" s="43" t="s">
        <v>1157</v>
      </c>
      <c r="D644" t="s">
        <v>1158</v>
      </c>
      <c r="E644" t="s">
        <v>1158</v>
      </c>
      <c r="F644" s="41">
        <v>41270</v>
      </c>
      <c r="G644" s="44">
        <v>-13697.4</v>
      </c>
      <c r="H644" t="s">
        <v>10222</v>
      </c>
    </row>
    <row r="645" spans="1:8" x14ac:dyDescent="0.25">
      <c r="A645" s="43" t="s">
        <v>9326</v>
      </c>
      <c r="B645" t="s">
        <v>1156</v>
      </c>
      <c r="C645" s="43" t="s">
        <v>1157</v>
      </c>
      <c r="D645" t="s">
        <v>1159</v>
      </c>
      <c r="E645" t="s">
        <v>1159</v>
      </c>
      <c r="F645" s="41">
        <v>41270</v>
      </c>
      <c r="G645" s="44">
        <v>-14785.2</v>
      </c>
      <c r="H645" t="s">
        <v>10223</v>
      </c>
    </row>
    <row r="646" spans="1:8" x14ac:dyDescent="0.25">
      <c r="A646" s="43" t="s">
        <v>9326</v>
      </c>
      <c r="B646" t="s">
        <v>1156</v>
      </c>
      <c r="C646" s="43" t="s">
        <v>1157</v>
      </c>
      <c r="D646" t="s">
        <v>1160</v>
      </c>
      <c r="E646" t="s">
        <v>1160</v>
      </c>
      <c r="F646" s="41">
        <v>41270</v>
      </c>
      <c r="G646" s="44">
        <v>-7620.15</v>
      </c>
      <c r="H646" t="s">
        <v>10224</v>
      </c>
    </row>
    <row r="647" spans="1:8" x14ac:dyDescent="0.25">
      <c r="A647" s="43" t="s">
        <v>9326</v>
      </c>
      <c r="B647" t="s">
        <v>1153</v>
      </c>
      <c r="C647" s="43" t="s">
        <v>1154</v>
      </c>
      <c r="D647" t="s">
        <v>1155</v>
      </c>
      <c r="E647" t="s">
        <v>1155</v>
      </c>
      <c r="F647" s="41">
        <v>41270</v>
      </c>
      <c r="G647" s="44">
        <v>-28710</v>
      </c>
      <c r="H647" t="s">
        <v>10221</v>
      </c>
    </row>
    <row r="648" spans="1:8" x14ac:dyDescent="0.25">
      <c r="A648" s="43" t="s">
        <v>9326</v>
      </c>
      <c r="B648" t="s">
        <v>1162</v>
      </c>
      <c r="C648" s="43" t="s">
        <v>10226</v>
      </c>
      <c r="D648" t="s">
        <v>1163</v>
      </c>
      <c r="E648" t="s">
        <v>1163</v>
      </c>
      <c r="F648" s="41">
        <v>41271</v>
      </c>
      <c r="G648" s="44">
        <v>-1470728</v>
      </c>
      <c r="H648" t="s">
        <v>10227</v>
      </c>
    </row>
    <row r="649" spans="1:8" x14ac:dyDescent="0.25">
      <c r="A649" s="43" t="s">
        <v>9328</v>
      </c>
      <c r="B649" t="s">
        <v>1166</v>
      </c>
      <c r="C649" s="43" t="s">
        <v>10230</v>
      </c>
      <c r="D649" t="s">
        <v>1167</v>
      </c>
      <c r="E649" t="s">
        <v>1168</v>
      </c>
      <c r="F649" s="41">
        <v>41271</v>
      </c>
      <c r="G649" s="44">
        <v>-3738882.9</v>
      </c>
      <c r="H649" t="s">
        <v>10231</v>
      </c>
    </row>
    <row r="650" spans="1:8" x14ac:dyDescent="0.25">
      <c r="A650" s="43" t="s">
        <v>9328</v>
      </c>
      <c r="B650" t="s">
        <v>751</v>
      </c>
      <c r="C650" s="43" t="s">
        <v>752</v>
      </c>
      <c r="D650" t="s">
        <v>1169</v>
      </c>
      <c r="E650" t="s">
        <v>1170</v>
      </c>
      <c r="F650" s="41">
        <v>41271</v>
      </c>
      <c r="G650" s="44">
        <v>-1230039.49</v>
      </c>
      <c r="H650" t="s">
        <v>10232</v>
      </c>
    </row>
    <row r="651" spans="1:8" x14ac:dyDescent="0.25">
      <c r="A651" s="43" t="s">
        <v>9326</v>
      </c>
      <c r="B651" t="s">
        <v>1164</v>
      </c>
      <c r="C651" s="43" t="s">
        <v>10228</v>
      </c>
      <c r="D651" t="s">
        <v>1165</v>
      </c>
      <c r="E651" t="s">
        <v>1165</v>
      </c>
      <c r="F651" s="41">
        <v>41271</v>
      </c>
      <c r="G651" s="44">
        <v>-84000</v>
      </c>
      <c r="H651" t="s">
        <v>10229</v>
      </c>
    </row>
    <row r="652" spans="1:8" x14ac:dyDescent="0.25">
      <c r="A652" s="43" t="s">
        <v>9326</v>
      </c>
      <c r="B652" t="s">
        <v>194</v>
      </c>
      <c r="C652" s="43" t="s">
        <v>195</v>
      </c>
      <c r="D652" t="s">
        <v>1161</v>
      </c>
      <c r="E652" t="s">
        <v>1161</v>
      </c>
      <c r="F652" s="41">
        <v>41271</v>
      </c>
      <c r="G652" s="44">
        <v>-1905.75</v>
      </c>
      <c r="H652" t="s">
        <v>10225</v>
      </c>
    </row>
    <row r="653" spans="1:8" x14ac:dyDescent="0.25">
      <c r="A653" s="43" t="s">
        <v>9326</v>
      </c>
      <c r="B653" t="s">
        <v>1162</v>
      </c>
      <c r="C653" s="43" t="s">
        <v>10226</v>
      </c>
      <c r="D653" t="s">
        <v>1174</v>
      </c>
      <c r="E653" t="s">
        <v>1174</v>
      </c>
      <c r="F653" s="41">
        <v>41272</v>
      </c>
      <c r="G653" s="44">
        <v>-735364</v>
      </c>
      <c r="H653" t="s">
        <v>10234</v>
      </c>
    </row>
    <row r="654" spans="1:8" x14ac:dyDescent="0.25">
      <c r="A654" s="43" t="s">
        <v>9326</v>
      </c>
      <c r="B654" t="s">
        <v>1171</v>
      </c>
      <c r="C654" s="43" t="s">
        <v>1172</v>
      </c>
      <c r="D654" t="s">
        <v>1173</v>
      </c>
      <c r="E654" t="s">
        <v>1173</v>
      </c>
      <c r="F654" s="41">
        <v>41272</v>
      </c>
      <c r="G654" s="44">
        <v>-48140</v>
      </c>
      <c r="H654" t="s">
        <v>10233</v>
      </c>
    </row>
    <row r="655" spans="1:8" x14ac:dyDescent="0.25">
      <c r="A655" s="43" t="s">
        <v>9326</v>
      </c>
      <c r="B655" t="s">
        <v>407</v>
      </c>
      <c r="C655" s="43" t="s">
        <v>408</v>
      </c>
      <c r="D655" t="s">
        <v>1175</v>
      </c>
      <c r="E655" t="s">
        <v>1175</v>
      </c>
      <c r="F655" s="41">
        <v>41272</v>
      </c>
      <c r="G655" s="44">
        <v>-1959182.58</v>
      </c>
      <c r="H655" t="s">
        <v>10235</v>
      </c>
    </row>
    <row r="656" spans="1:8" x14ac:dyDescent="0.25">
      <c r="A656" s="43" t="s">
        <v>9326</v>
      </c>
      <c r="B656" t="s">
        <v>1179</v>
      </c>
      <c r="C656" s="43" t="s">
        <v>10237</v>
      </c>
      <c r="D656" t="s">
        <v>1180</v>
      </c>
      <c r="E656" t="s">
        <v>1180</v>
      </c>
      <c r="F656" s="41">
        <v>41273</v>
      </c>
      <c r="G656" s="44">
        <v>-27750</v>
      </c>
      <c r="H656" t="s">
        <v>10238</v>
      </c>
    </row>
    <row r="657" spans="1:8" x14ac:dyDescent="0.25">
      <c r="A657" s="43" t="s">
        <v>9735</v>
      </c>
      <c r="B657" t="s">
        <v>1176</v>
      </c>
      <c r="C657" s="43" t="s">
        <v>1177</v>
      </c>
      <c r="D657" t="s">
        <v>1178</v>
      </c>
      <c r="E657" t="s">
        <v>1178</v>
      </c>
      <c r="F657" s="41">
        <v>41273</v>
      </c>
      <c r="G657" s="44">
        <v>-13142.13</v>
      </c>
      <c r="H657" t="s">
        <v>10236</v>
      </c>
    </row>
    <row r="658" spans="1:8" x14ac:dyDescent="0.25">
      <c r="A658" s="43" t="s">
        <v>9735</v>
      </c>
      <c r="B658" t="s">
        <v>1193</v>
      </c>
      <c r="C658" s="43" t="s">
        <v>10246</v>
      </c>
      <c r="D658" t="s">
        <v>1194</v>
      </c>
      <c r="E658" t="s">
        <v>1195</v>
      </c>
      <c r="F658" s="41">
        <v>41274</v>
      </c>
      <c r="G658" s="44">
        <v>-22950</v>
      </c>
      <c r="H658" t="s">
        <v>10247</v>
      </c>
    </row>
    <row r="659" spans="1:8" x14ac:dyDescent="0.25">
      <c r="A659" s="43" t="s">
        <v>9326</v>
      </c>
      <c r="B659" t="s">
        <v>1156</v>
      </c>
      <c r="C659" s="43" t="s">
        <v>1157</v>
      </c>
      <c r="E659" t="s">
        <v>1183</v>
      </c>
      <c r="F659" s="41">
        <v>41274</v>
      </c>
      <c r="G659" s="44">
        <v>36102.75</v>
      </c>
      <c r="H659" t="s">
        <v>10240</v>
      </c>
    </row>
    <row r="660" spans="1:8" x14ac:dyDescent="0.25">
      <c r="A660" s="43" t="s">
        <v>9328</v>
      </c>
      <c r="B660" t="s">
        <v>855</v>
      </c>
      <c r="C660" s="43" t="s">
        <v>856</v>
      </c>
      <c r="D660" t="s">
        <v>1192</v>
      </c>
      <c r="E660" t="s">
        <v>1192</v>
      </c>
      <c r="F660" s="41">
        <v>41274</v>
      </c>
      <c r="G660" s="44">
        <v>-89824.02</v>
      </c>
      <c r="H660" t="s">
        <v>10245</v>
      </c>
    </row>
    <row r="661" spans="1:8" x14ac:dyDescent="0.25">
      <c r="A661" s="43" t="s">
        <v>9326</v>
      </c>
      <c r="B661" t="s">
        <v>194</v>
      </c>
      <c r="C661" s="43" t="s">
        <v>195</v>
      </c>
      <c r="D661" t="s">
        <v>1181</v>
      </c>
      <c r="E661" t="s">
        <v>1182</v>
      </c>
      <c r="F661" s="41">
        <v>41274</v>
      </c>
      <c r="G661" s="44">
        <v>-38367</v>
      </c>
      <c r="H661" t="s">
        <v>10239</v>
      </c>
    </row>
    <row r="662" spans="1:8" x14ac:dyDescent="0.25">
      <c r="A662" s="43" t="s">
        <v>9328</v>
      </c>
      <c r="B662" t="s">
        <v>1197</v>
      </c>
      <c r="C662" s="43" t="s">
        <v>10249</v>
      </c>
      <c r="E662" t="s">
        <v>20722</v>
      </c>
      <c r="F662" s="41">
        <v>41274</v>
      </c>
      <c r="G662" s="44">
        <v>-11789041.33</v>
      </c>
      <c r="H662" t="s">
        <v>10250</v>
      </c>
    </row>
    <row r="663" spans="1:8" x14ac:dyDescent="0.25">
      <c r="A663" s="43" t="s">
        <v>9328</v>
      </c>
      <c r="B663" t="s">
        <v>1197</v>
      </c>
      <c r="C663" s="43" t="s">
        <v>10249</v>
      </c>
      <c r="E663" t="s">
        <v>1198</v>
      </c>
      <c r="F663" s="41">
        <v>41274</v>
      </c>
      <c r="G663" s="44">
        <v>11789041.33</v>
      </c>
      <c r="H663" t="s">
        <v>10251</v>
      </c>
    </row>
    <row r="664" spans="1:8" x14ac:dyDescent="0.25">
      <c r="A664" s="43" t="s">
        <v>9328</v>
      </c>
      <c r="B664" t="s">
        <v>1190</v>
      </c>
      <c r="C664" s="43" t="s">
        <v>10243</v>
      </c>
      <c r="D664" t="s">
        <v>1191</v>
      </c>
      <c r="E664" t="s">
        <v>1191</v>
      </c>
      <c r="F664" s="41">
        <v>41274</v>
      </c>
      <c r="G664" s="44">
        <v>-42000.12</v>
      </c>
      <c r="H664" t="s">
        <v>10244</v>
      </c>
    </row>
    <row r="665" spans="1:8" x14ac:dyDescent="0.25">
      <c r="A665" s="43" t="s">
        <v>9326</v>
      </c>
      <c r="B665" t="s">
        <v>1184</v>
      </c>
      <c r="C665" s="43" t="s">
        <v>1185</v>
      </c>
      <c r="D665" t="s">
        <v>1186</v>
      </c>
      <c r="E665" t="s">
        <v>1187</v>
      </c>
      <c r="F665" s="41">
        <v>41274</v>
      </c>
      <c r="G665" s="44">
        <v>-740917.22</v>
      </c>
      <c r="H665" t="s">
        <v>10241</v>
      </c>
    </row>
    <row r="666" spans="1:8" x14ac:dyDescent="0.25">
      <c r="A666" s="43" t="s">
        <v>9326</v>
      </c>
      <c r="B666" t="s">
        <v>1184</v>
      </c>
      <c r="C666" s="43" t="s">
        <v>1185</v>
      </c>
      <c r="D666" t="s">
        <v>1188</v>
      </c>
      <c r="E666" t="s">
        <v>1189</v>
      </c>
      <c r="F666" s="41">
        <v>41274</v>
      </c>
      <c r="G666" s="44">
        <v>-85946.4</v>
      </c>
      <c r="H666" t="s">
        <v>10242</v>
      </c>
    </row>
    <row r="667" spans="1:8" x14ac:dyDescent="0.25">
      <c r="A667" s="43" t="s">
        <v>9328</v>
      </c>
      <c r="B667" t="s">
        <v>749</v>
      </c>
      <c r="C667" s="43" t="s">
        <v>9938</v>
      </c>
      <c r="D667" t="s">
        <v>1196</v>
      </c>
      <c r="E667" t="s">
        <v>1196</v>
      </c>
      <c r="F667" s="41">
        <v>41274</v>
      </c>
      <c r="G667" s="44">
        <v>-495592.35</v>
      </c>
      <c r="H667" t="s">
        <v>10248</v>
      </c>
    </row>
    <row r="668" spans="1:8" x14ac:dyDescent="0.25">
      <c r="A668" s="43" t="s">
        <v>9326</v>
      </c>
      <c r="B668" t="s">
        <v>664</v>
      </c>
      <c r="C668" s="43" t="s">
        <v>665</v>
      </c>
      <c r="D668" t="s">
        <v>1199</v>
      </c>
      <c r="E668" t="s">
        <v>1199</v>
      </c>
      <c r="F668" s="41">
        <v>41277</v>
      </c>
      <c r="G668" s="44">
        <v>-11442.94</v>
      </c>
      <c r="H668" t="s">
        <v>10252</v>
      </c>
    </row>
    <row r="669" spans="1:8" x14ac:dyDescent="0.25">
      <c r="A669" s="43" t="s">
        <v>9735</v>
      </c>
      <c r="B669" t="s">
        <v>835</v>
      </c>
      <c r="C669" s="43" t="s">
        <v>836</v>
      </c>
      <c r="D669" t="s">
        <v>1200</v>
      </c>
      <c r="E669" t="s">
        <v>1200</v>
      </c>
      <c r="F669" s="41">
        <v>41278</v>
      </c>
      <c r="G669" s="44">
        <v>-32242</v>
      </c>
      <c r="H669" t="s">
        <v>10253</v>
      </c>
    </row>
    <row r="670" spans="1:8" x14ac:dyDescent="0.25">
      <c r="A670" s="43" t="s">
        <v>9326</v>
      </c>
      <c r="B670" t="s">
        <v>194</v>
      </c>
      <c r="C670" s="43" t="s">
        <v>195</v>
      </c>
      <c r="D670" t="s">
        <v>1201</v>
      </c>
      <c r="E670" t="s">
        <v>1201</v>
      </c>
      <c r="F670" s="41">
        <v>41283</v>
      </c>
      <c r="G670" s="44">
        <v>-4095</v>
      </c>
      <c r="H670" t="s">
        <v>10254</v>
      </c>
    </row>
    <row r="671" spans="1:8" x14ac:dyDescent="0.25">
      <c r="A671" s="43" t="s">
        <v>9326</v>
      </c>
      <c r="B671" t="s">
        <v>483</v>
      </c>
      <c r="C671" s="43" t="s">
        <v>484</v>
      </c>
      <c r="D671" t="s">
        <v>1205</v>
      </c>
      <c r="E671" t="s">
        <v>1205</v>
      </c>
      <c r="F671" s="41">
        <v>41297</v>
      </c>
      <c r="G671" s="44">
        <v>-32152.639999999999</v>
      </c>
      <c r="H671" t="s">
        <v>10256</v>
      </c>
    </row>
    <row r="672" spans="1:8" x14ac:dyDescent="0.25">
      <c r="A672" s="43" t="s">
        <v>9326</v>
      </c>
      <c r="B672" t="s">
        <v>1202</v>
      </c>
      <c r="C672" s="43" t="s">
        <v>1203</v>
      </c>
      <c r="D672" t="s">
        <v>1204</v>
      </c>
      <c r="E672" t="s">
        <v>1204</v>
      </c>
      <c r="F672" s="41">
        <v>41297</v>
      </c>
      <c r="G672" s="44">
        <v>-41647.64</v>
      </c>
      <c r="H672" t="s">
        <v>10255</v>
      </c>
    </row>
    <row r="673" spans="1:8" x14ac:dyDescent="0.25">
      <c r="A673" s="43" t="s">
        <v>9735</v>
      </c>
      <c r="B673" t="s">
        <v>1206</v>
      </c>
      <c r="C673" s="43" t="s">
        <v>10257</v>
      </c>
      <c r="D673" t="s">
        <v>1207</v>
      </c>
      <c r="E673" t="s">
        <v>20723</v>
      </c>
      <c r="F673" s="41">
        <v>41299</v>
      </c>
      <c r="G673" s="44">
        <v>-1397.04</v>
      </c>
      <c r="H673" t="s">
        <v>10258</v>
      </c>
    </row>
    <row r="674" spans="1:8" x14ac:dyDescent="0.25">
      <c r="A674" s="43" t="s">
        <v>9326</v>
      </c>
      <c r="B674" t="s">
        <v>483</v>
      </c>
      <c r="C674" s="43" t="s">
        <v>484</v>
      </c>
      <c r="D674" t="s">
        <v>1208</v>
      </c>
      <c r="E674" t="s">
        <v>1208</v>
      </c>
      <c r="F674" s="41">
        <v>41302</v>
      </c>
      <c r="G674" s="44">
        <v>-3363</v>
      </c>
      <c r="H674" t="s">
        <v>10259</v>
      </c>
    </row>
    <row r="675" spans="1:8" x14ac:dyDescent="0.25">
      <c r="A675" s="43" t="s">
        <v>9326</v>
      </c>
      <c r="B675" t="s">
        <v>1179</v>
      </c>
      <c r="C675" s="43" t="s">
        <v>10237</v>
      </c>
      <c r="D675" t="s">
        <v>1209</v>
      </c>
      <c r="E675" t="s">
        <v>1209</v>
      </c>
      <c r="F675" s="41">
        <v>41304</v>
      </c>
      <c r="G675" s="44">
        <v>-28250</v>
      </c>
      <c r="H675" t="s">
        <v>10260</v>
      </c>
    </row>
    <row r="676" spans="1:8" x14ac:dyDescent="0.25">
      <c r="A676" s="43" t="s">
        <v>9735</v>
      </c>
      <c r="B676" t="s">
        <v>1176</v>
      </c>
      <c r="C676" s="43" t="s">
        <v>1177</v>
      </c>
      <c r="D676" t="s">
        <v>1210</v>
      </c>
      <c r="E676" t="s">
        <v>1211</v>
      </c>
      <c r="F676" s="41">
        <v>41305</v>
      </c>
      <c r="G676" s="44">
        <v>-146518.51</v>
      </c>
      <c r="H676" t="s">
        <v>10261</v>
      </c>
    </row>
    <row r="677" spans="1:8" x14ac:dyDescent="0.25">
      <c r="A677" s="43" t="s">
        <v>9326</v>
      </c>
      <c r="B677" t="s">
        <v>20616</v>
      </c>
      <c r="C677" s="43" t="s">
        <v>1213</v>
      </c>
      <c r="D677" t="s">
        <v>1214</v>
      </c>
      <c r="E677" t="s">
        <v>1214</v>
      </c>
      <c r="F677" s="41">
        <v>41309</v>
      </c>
      <c r="G677" s="44">
        <v>-91118.37</v>
      </c>
      <c r="H677" t="s">
        <v>10262</v>
      </c>
    </row>
    <row r="678" spans="1:8" x14ac:dyDescent="0.25">
      <c r="A678" s="43" t="s">
        <v>9735</v>
      </c>
      <c r="B678" t="s">
        <v>16</v>
      </c>
      <c r="C678" s="43" t="s">
        <v>17</v>
      </c>
      <c r="D678" t="s">
        <v>1216</v>
      </c>
      <c r="E678" t="s">
        <v>1216</v>
      </c>
      <c r="F678" s="41">
        <v>41310</v>
      </c>
      <c r="G678" s="44">
        <v>83144.289999999994</v>
      </c>
      <c r="H678" t="s">
        <v>10267</v>
      </c>
    </row>
    <row r="679" spans="1:8" x14ac:dyDescent="0.25">
      <c r="A679" s="43" t="s">
        <v>9326</v>
      </c>
      <c r="B679" t="s">
        <v>1218</v>
      </c>
      <c r="C679" s="43" t="s">
        <v>1219</v>
      </c>
      <c r="D679" t="s">
        <v>1215</v>
      </c>
      <c r="E679" t="s">
        <v>20724</v>
      </c>
      <c r="F679" s="41">
        <v>41310</v>
      </c>
      <c r="G679" s="44">
        <v>-2575278.37</v>
      </c>
      <c r="H679" t="s">
        <v>10263</v>
      </c>
    </row>
    <row r="680" spans="1:8" x14ac:dyDescent="0.25">
      <c r="A680" s="43" t="s">
        <v>9735</v>
      </c>
      <c r="B680" t="s">
        <v>1218</v>
      </c>
      <c r="C680" s="43" t="s">
        <v>1219</v>
      </c>
      <c r="D680" t="s">
        <v>1215</v>
      </c>
      <c r="E680" t="s">
        <v>20724</v>
      </c>
      <c r="F680" s="41">
        <v>41310</v>
      </c>
      <c r="G680" s="44">
        <v>-11759887.65</v>
      </c>
      <c r="H680" t="s">
        <v>10263</v>
      </c>
    </row>
    <row r="681" spans="1:8" x14ac:dyDescent="0.25">
      <c r="A681" s="43" t="s">
        <v>9326</v>
      </c>
      <c r="B681" t="s">
        <v>815</v>
      </c>
      <c r="C681" s="43" t="s">
        <v>816</v>
      </c>
      <c r="E681" t="s">
        <v>1216</v>
      </c>
      <c r="F681" s="41">
        <v>41310</v>
      </c>
      <c r="G681" s="44">
        <v>367896.91</v>
      </c>
      <c r="H681" t="s">
        <v>10264</v>
      </c>
    </row>
    <row r="682" spans="1:8" x14ac:dyDescent="0.25">
      <c r="A682" s="43" t="s">
        <v>9326</v>
      </c>
      <c r="B682" t="s">
        <v>815</v>
      </c>
      <c r="C682" s="43" t="s">
        <v>816</v>
      </c>
      <c r="E682" t="s">
        <v>20725</v>
      </c>
      <c r="F682" s="41">
        <v>41310</v>
      </c>
      <c r="G682" s="44">
        <v>-367896.91</v>
      </c>
      <c r="H682" t="s">
        <v>10265</v>
      </c>
    </row>
    <row r="683" spans="1:8" x14ac:dyDescent="0.25">
      <c r="A683" s="43" t="s">
        <v>9326</v>
      </c>
      <c r="B683" t="s">
        <v>815</v>
      </c>
      <c r="C683" s="43" t="s">
        <v>816</v>
      </c>
      <c r="E683" t="s">
        <v>1217</v>
      </c>
      <c r="F683" s="41">
        <v>41310</v>
      </c>
      <c r="G683" s="44">
        <v>367896.91</v>
      </c>
      <c r="H683" t="s">
        <v>10266</v>
      </c>
    </row>
    <row r="684" spans="1:8" x14ac:dyDescent="0.25">
      <c r="A684" s="43" t="s">
        <v>9735</v>
      </c>
      <c r="B684" t="s">
        <v>1222</v>
      </c>
      <c r="C684" s="43" t="s">
        <v>10269</v>
      </c>
      <c r="D684" t="s">
        <v>1223</v>
      </c>
      <c r="E684" t="s">
        <v>1224</v>
      </c>
      <c r="F684" s="41">
        <v>41311</v>
      </c>
      <c r="G684" s="44">
        <v>-55376.1</v>
      </c>
      <c r="H684" t="s">
        <v>10270</v>
      </c>
    </row>
    <row r="685" spans="1:8" x14ac:dyDescent="0.25">
      <c r="A685" s="43" t="s">
        <v>9328</v>
      </c>
      <c r="B685" t="s">
        <v>981</v>
      </c>
      <c r="C685" s="43" t="s">
        <v>982</v>
      </c>
      <c r="D685" t="s">
        <v>1220</v>
      </c>
      <c r="E685" t="s">
        <v>1221</v>
      </c>
      <c r="F685" s="41">
        <v>41311</v>
      </c>
      <c r="G685" s="44">
        <v>-378500</v>
      </c>
      <c r="H685" t="s">
        <v>10268</v>
      </c>
    </row>
    <row r="686" spans="1:8" x14ac:dyDescent="0.25">
      <c r="A686" s="43" t="s">
        <v>9735</v>
      </c>
      <c r="B686" t="s">
        <v>1233</v>
      </c>
      <c r="C686" s="43" t="s">
        <v>10276</v>
      </c>
      <c r="D686" t="s">
        <v>1234</v>
      </c>
      <c r="E686" t="s">
        <v>1235</v>
      </c>
      <c r="F686" s="41">
        <v>41317</v>
      </c>
      <c r="G686" s="44">
        <v>-30000</v>
      </c>
      <c r="H686" t="s">
        <v>10277</v>
      </c>
    </row>
    <row r="687" spans="1:8" x14ac:dyDescent="0.25">
      <c r="A687" s="43" t="s">
        <v>9735</v>
      </c>
      <c r="B687" t="s">
        <v>802</v>
      </c>
      <c r="C687" s="43" t="s">
        <v>803</v>
      </c>
      <c r="D687">
        <v>1247</v>
      </c>
      <c r="E687" t="s">
        <v>1228</v>
      </c>
      <c r="F687" s="41">
        <v>41317</v>
      </c>
      <c r="G687" s="44">
        <v>-102400.75</v>
      </c>
      <c r="H687" t="s">
        <v>10273</v>
      </c>
    </row>
    <row r="688" spans="1:8" x14ac:dyDescent="0.25">
      <c r="A688" s="43" t="s">
        <v>9735</v>
      </c>
      <c r="B688" t="s">
        <v>802</v>
      </c>
      <c r="C688" s="43" t="s">
        <v>803</v>
      </c>
      <c r="D688" t="s">
        <v>1229</v>
      </c>
      <c r="E688" t="s">
        <v>1230</v>
      </c>
      <c r="F688" s="41">
        <v>41317</v>
      </c>
      <c r="G688" s="44">
        <v>-11495.6</v>
      </c>
      <c r="H688" t="s">
        <v>10274</v>
      </c>
    </row>
    <row r="689" spans="1:8" x14ac:dyDescent="0.25">
      <c r="A689" s="43" t="s">
        <v>9735</v>
      </c>
      <c r="B689" t="s">
        <v>802</v>
      </c>
      <c r="C689" s="43" t="s">
        <v>803</v>
      </c>
      <c r="D689" t="s">
        <v>1231</v>
      </c>
      <c r="E689" t="s">
        <v>1232</v>
      </c>
      <c r="F689" s="41">
        <v>41317</v>
      </c>
      <c r="G689" s="44">
        <v>-10857.6</v>
      </c>
      <c r="H689" t="s">
        <v>10275</v>
      </c>
    </row>
    <row r="690" spans="1:8" x14ac:dyDescent="0.25">
      <c r="A690" s="43" t="s">
        <v>9735</v>
      </c>
      <c r="B690" t="s">
        <v>1225</v>
      </c>
      <c r="C690" s="43" t="s">
        <v>10271</v>
      </c>
      <c r="D690" t="s">
        <v>1226</v>
      </c>
      <c r="E690" t="s">
        <v>1226</v>
      </c>
      <c r="F690" s="41">
        <v>41317</v>
      </c>
      <c r="G690" s="44">
        <v>-131080</v>
      </c>
      <c r="H690" t="s">
        <v>10272</v>
      </c>
    </row>
    <row r="691" spans="1:8" x14ac:dyDescent="0.25">
      <c r="A691" s="43" t="s">
        <v>9735</v>
      </c>
      <c r="B691" t="s">
        <v>1241</v>
      </c>
      <c r="C691" s="43" t="s">
        <v>10282</v>
      </c>
      <c r="D691" t="s">
        <v>1242</v>
      </c>
      <c r="E691" t="s">
        <v>9235</v>
      </c>
      <c r="F691" s="41">
        <v>41323</v>
      </c>
      <c r="G691" s="44">
        <v>-16800</v>
      </c>
      <c r="H691" t="s">
        <v>10283</v>
      </c>
    </row>
    <row r="692" spans="1:8" x14ac:dyDescent="0.25">
      <c r="A692" s="43" t="s">
        <v>9326</v>
      </c>
      <c r="B692" t="s">
        <v>1064</v>
      </c>
      <c r="C692" s="43" t="s">
        <v>1065</v>
      </c>
      <c r="E692" t="s">
        <v>1240</v>
      </c>
      <c r="F692" s="41">
        <v>41323</v>
      </c>
      <c r="G692" s="44">
        <v>216094.8</v>
      </c>
      <c r="H692" t="s">
        <v>10281</v>
      </c>
    </row>
    <row r="693" spans="1:8" x14ac:dyDescent="0.25">
      <c r="A693" s="43" t="s">
        <v>9328</v>
      </c>
      <c r="B693" t="s">
        <v>12</v>
      </c>
      <c r="C693" s="43" t="s">
        <v>9329</v>
      </c>
      <c r="D693" t="s">
        <v>1247</v>
      </c>
      <c r="E693" t="s">
        <v>1248</v>
      </c>
      <c r="F693" s="41">
        <v>41323</v>
      </c>
      <c r="G693" s="44">
        <v>-88708.57</v>
      </c>
      <c r="H693" t="s">
        <v>10286</v>
      </c>
    </row>
    <row r="694" spans="1:8" x14ac:dyDescent="0.25">
      <c r="A694" s="43" t="s">
        <v>9326</v>
      </c>
      <c r="B694" t="s">
        <v>1236</v>
      </c>
      <c r="C694" s="43" t="s">
        <v>10278</v>
      </c>
      <c r="D694" t="s">
        <v>1237</v>
      </c>
      <c r="E694" t="s">
        <v>1238</v>
      </c>
      <c r="F694" s="41">
        <v>41323</v>
      </c>
      <c r="G694" s="44">
        <v>-100431</v>
      </c>
      <c r="H694" t="s">
        <v>10279</v>
      </c>
    </row>
    <row r="695" spans="1:8" x14ac:dyDescent="0.25">
      <c r="A695" s="43" t="s">
        <v>9326</v>
      </c>
      <c r="B695" t="s">
        <v>1236</v>
      </c>
      <c r="C695" s="43" t="s">
        <v>10278</v>
      </c>
      <c r="D695" t="s">
        <v>1239</v>
      </c>
      <c r="E695" t="s">
        <v>1238</v>
      </c>
      <c r="F695" s="41">
        <v>41323</v>
      </c>
      <c r="G695" s="44">
        <v>-33477</v>
      </c>
      <c r="H695" t="s">
        <v>10280</v>
      </c>
    </row>
    <row r="696" spans="1:8" x14ac:dyDescent="0.25">
      <c r="A696" s="43" t="s">
        <v>9328</v>
      </c>
      <c r="B696" t="s">
        <v>1244</v>
      </c>
      <c r="C696" s="43" t="s">
        <v>10284</v>
      </c>
      <c r="D696" t="s">
        <v>1245</v>
      </c>
      <c r="E696" t="s">
        <v>1246</v>
      </c>
      <c r="F696" s="41">
        <v>41323</v>
      </c>
      <c r="G696" s="44">
        <v>-238688.32</v>
      </c>
      <c r="H696" t="s">
        <v>10285</v>
      </c>
    </row>
    <row r="697" spans="1:8" x14ac:dyDescent="0.25">
      <c r="A697" s="43" t="s">
        <v>9328</v>
      </c>
      <c r="B697" t="s">
        <v>1249</v>
      </c>
      <c r="C697" s="43" t="s">
        <v>10287</v>
      </c>
      <c r="D697" t="s">
        <v>1250</v>
      </c>
      <c r="E697" t="s">
        <v>1251</v>
      </c>
      <c r="F697" s="41">
        <v>41323</v>
      </c>
      <c r="G697" s="44">
        <v>-551385.02</v>
      </c>
      <c r="H697" t="s">
        <v>10288</v>
      </c>
    </row>
    <row r="698" spans="1:8" x14ac:dyDescent="0.25">
      <c r="A698" s="43" t="s">
        <v>9735</v>
      </c>
      <c r="B698" t="s">
        <v>1218</v>
      </c>
      <c r="C698" s="43" t="s">
        <v>1219</v>
      </c>
      <c r="D698" t="s">
        <v>1252</v>
      </c>
      <c r="E698" t="s">
        <v>1253</v>
      </c>
      <c r="F698" s="41">
        <v>41324</v>
      </c>
      <c r="G698" s="44">
        <v>-4269000</v>
      </c>
      <c r="H698" t="s">
        <v>10289</v>
      </c>
    </row>
    <row r="699" spans="1:8" x14ac:dyDescent="0.25">
      <c r="A699" s="43" t="s">
        <v>9326</v>
      </c>
      <c r="B699" t="s">
        <v>1257</v>
      </c>
      <c r="C699" s="43" t="s">
        <v>1258</v>
      </c>
      <c r="D699" t="s">
        <v>1259</v>
      </c>
      <c r="E699" t="s">
        <v>1256</v>
      </c>
      <c r="F699" s="41">
        <v>41325</v>
      </c>
      <c r="G699" s="44">
        <v>-2497040.79</v>
      </c>
      <c r="H699" t="s">
        <v>10292</v>
      </c>
    </row>
    <row r="700" spans="1:8" x14ac:dyDescent="0.25">
      <c r="A700" s="43" t="s">
        <v>9326</v>
      </c>
      <c r="B700" t="s">
        <v>1254</v>
      </c>
      <c r="C700" s="43" t="s">
        <v>10290</v>
      </c>
      <c r="D700" t="s">
        <v>1255</v>
      </c>
      <c r="E700" t="s">
        <v>1256</v>
      </c>
      <c r="F700" s="41">
        <v>41325</v>
      </c>
      <c r="G700" s="44">
        <v>-736174.13</v>
      </c>
      <c r="H700" t="s">
        <v>10291</v>
      </c>
    </row>
    <row r="701" spans="1:8" x14ac:dyDescent="0.25">
      <c r="A701" s="43" t="s">
        <v>9735</v>
      </c>
      <c r="B701" t="s">
        <v>1260</v>
      </c>
      <c r="C701" s="43" t="s">
        <v>1261</v>
      </c>
      <c r="D701" t="s">
        <v>1262</v>
      </c>
      <c r="E701" t="s">
        <v>1262</v>
      </c>
      <c r="F701" s="41">
        <v>41325</v>
      </c>
      <c r="G701" s="44">
        <v>-72200</v>
      </c>
      <c r="H701" t="s">
        <v>10293</v>
      </c>
    </row>
    <row r="702" spans="1:8" x14ac:dyDescent="0.25">
      <c r="A702" s="43" t="s">
        <v>9326</v>
      </c>
      <c r="B702" t="s">
        <v>632</v>
      </c>
      <c r="C702" s="43" t="s">
        <v>9848</v>
      </c>
      <c r="E702" t="s">
        <v>1263</v>
      </c>
      <c r="F702" s="41">
        <v>41331</v>
      </c>
      <c r="G702" s="44">
        <v>265874.33</v>
      </c>
      <c r="H702" t="s">
        <v>10294</v>
      </c>
    </row>
    <row r="703" spans="1:8" x14ac:dyDescent="0.25">
      <c r="A703" s="43" t="s">
        <v>9326</v>
      </c>
      <c r="B703" t="s">
        <v>1264</v>
      </c>
      <c r="C703" s="43" t="s">
        <v>1265</v>
      </c>
      <c r="D703" t="s">
        <v>1266</v>
      </c>
      <c r="E703" t="s">
        <v>1266</v>
      </c>
      <c r="F703" s="41">
        <v>41334</v>
      </c>
      <c r="G703" s="44">
        <v>-1116496.97</v>
      </c>
      <c r="H703" t="s">
        <v>10295</v>
      </c>
    </row>
    <row r="704" spans="1:8" x14ac:dyDescent="0.25">
      <c r="A704" s="43" t="s">
        <v>9735</v>
      </c>
      <c r="B704" t="s">
        <v>1218</v>
      </c>
      <c r="C704" s="43" t="s">
        <v>1219</v>
      </c>
      <c r="D704" t="s">
        <v>1252</v>
      </c>
      <c r="E704" t="s">
        <v>1252</v>
      </c>
      <c r="F704" s="41">
        <v>41335</v>
      </c>
      <c r="G704" s="44">
        <v>4269000</v>
      </c>
      <c r="H704" t="s">
        <v>10296</v>
      </c>
    </row>
    <row r="705" spans="1:8" x14ac:dyDescent="0.25">
      <c r="A705" s="43" t="s">
        <v>9326</v>
      </c>
      <c r="B705" t="s">
        <v>664</v>
      </c>
      <c r="C705" s="43" t="s">
        <v>665</v>
      </c>
      <c r="D705" t="s">
        <v>1267</v>
      </c>
      <c r="E705" t="s">
        <v>1267</v>
      </c>
      <c r="F705" s="41">
        <v>41340</v>
      </c>
      <c r="G705" s="44">
        <v>-112454</v>
      </c>
      <c r="H705" t="s">
        <v>10297</v>
      </c>
    </row>
    <row r="706" spans="1:8" x14ac:dyDescent="0.25">
      <c r="A706" s="43" t="s">
        <v>9326</v>
      </c>
      <c r="B706" t="s">
        <v>1268</v>
      </c>
      <c r="C706" s="43" t="s">
        <v>10298</v>
      </c>
      <c r="D706" t="s">
        <v>1269</v>
      </c>
      <c r="E706" t="s">
        <v>1270</v>
      </c>
      <c r="F706" s="41">
        <v>41341</v>
      </c>
      <c r="G706" s="44">
        <v>-2609344.67</v>
      </c>
      <c r="H706" t="s">
        <v>10299</v>
      </c>
    </row>
    <row r="707" spans="1:8" x14ac:dyDescent="0.25">
      <c r="A707" s="43" t="s">
        <v>9326</v>
      </c>
      <c r="B707" t="s">
        <v>1268</v>
      </c>
      <c r="C707" s="43" t="s">
        <v>10298</v>
      </c>
      <c r="D707" t="s">
        <v>1270</v>
      </c>
      <c r="E707" t="s">
        <v>1270</v>
      </c>
      <c r="F707" s="41">
        <v>41341</v>
      </c>
      <c r="G707" s="44">
        <v>521868.93</v>
      </c>
      <c r="H707" t="s">
        <v>10300</v>
      </c>
    </row>
    <row r="708" spans="1:8" x14ac:dyDescent="0.25">
      <c r="A708" s="43" t="s">
        <v>9326</v>
      </c>
      <c r="B708" t="s">
        <v>432</v>
      </c>
      <c r="C708" s="43" t="s">
        <v>433</v>
      </c>
      <c r="D708">
        <v>9122</v>
      </c>
      <c r="E708" t="s">
        <v>1271</v>
      </c>
      <c r="F708" s="41">
        <v>41345</v>
      </c>
      <c r="G708" s="44">
        <v>-16713.52</v>
      </c>
      <c r="H708" t="s">
        <v>10301</v>
      </c>
    </row>
    <row r="709" spans="1:8" x14ac:dyDescent="0.25">
      <c r="A709" s="43" t="s">
        <v>9326</v>
      </c>
      <c r="B709" t="s">
        <v>432</v>
      </c>
      <c r="C709" s="43" t="s">
        <v>433</v>
      </c>
      <c r="D709">
        <v>9123</v>
      </c>
      <c r="E709" t="s">
        <v>1271</v>
      </c>
      <c r="F709" s="41">
        <v>41345</v>
      </c>
      <c r="G709" s="44">
        <v>-171824.52</v>
      </c>
      <c r="H709" t="s">
        <v>10302</v>
      </c>
    </row>
    <row r="710" spans="1:8" x14ac:dyDescent="0.25">
      <c r="A710" s="43" t="s">
        <v>9326</v>
      </c>
      <c r="B710" t="s">
        <v>432</v>
      </c>
      <c r="C710" s="43" t="s">
        <v>433</v>
      </c>
      <c r="D710">
        <v>9124</v>
      </c>
      <c r="E710" t="s">
        <v>1271</v>
      </c>
      <c r="F710" s="41">
        <v>41345</v>
      </c>
      <c r="G710" s="44">
        <v>-7739.62</v>
      </c>
      <c r="H710" t="s">
        <v>10303</v>
      </c>
    </row>
    <row r="711" spans="1:8" x14ac:dyDescent="0.25">
      <c r="A711" s="43" t="s">
        <v>9326</v>
      </c>
      <c r="B711" t="s">
        <v>432</v>
      </c>
      <c r="C711" s="43" t="s">
        <v>433</v>
      </c>
      <c r="D711">
        <v>9125</v>
      </c>
      <c r="E711" t="s">
        <v>1271</v>
      </c>
      <c r="F711" s="41">
        <v>41345</v>
      </c>
      <c r="G711" s="44">
        <v>-50478.04</v>
      </c>
      <c r="H711" t="s">
        <v>10304</v>
      </c>
    </row>
    <row r="712" spans="1:8" x14ac:dyDescent="0.25">
      <c r="A712" s="43" t="s">
        <v>9326</v>
      </c>
      <c r="B712" t="s">
        <v>432</v>
      </c>
      <c r="C712" s="43" t="s">
        <v>433</v>
      </c>
      <c r="D712">
        <v>9126</v>
      </c>
      <c r="E712" t="s">
        <v>1271</v>
      </c>
      <c r="F712" s="41">
        <v>41345</v>
      </c>
      <c r="G712" s="44">
        <v>-48613.64</v>
      </c>
      <c r="H712" t="s">
        <v>10305</v>
      </c>
    </row>
    <row r="713" spans="1:8" x14ac:dyDescent="0.25">
      <c r="A713" s="43" t="s">
        <v>9326</v>
      </c>
      <c r="B713" t="s">
        <v>432</v>
      </c>
      <c r="C713" s="43" t="s">
        <v>433</v>
      </c>
      <c r="D713">
        <v>9127</v>
      </c>
      <c r="E713" t="s">
        <v>1271</v>
      </c>
      <c r="F713" s="41">
        <v>41345</v>
      </c>
      <c r="G713" s="44">
        <v>-84267.34</v>
      </c>
      <c r="H713" t="s">
        <v>10306</v>
      </c>
    </row>
    <row r="714" spans="1:8" x14ac:dyDescent="0.25">
      <c r="A714" s="43" t="s">
        <v>9326</v>
      </c>
      <c r="B714" t="s">
        <v>432</v>
      </c>
      <c r="C714" s="43" t="s">
        <v>433</v>
      </c>
      <c r="D714">
        <v>9128</v>
      </c>
      <c r="E714" t="s">
        <v>1271</v>
      </c>
      <c r="F714" s="41">
        <v>41345</v>
      </c>
      <c r="G714" s="44">
        <v>-21493.7</v>
      </c>
      <c r="H714" t="s">
        <v>10307</v>
      </c>
    </row>
    <row r="715" spans="1:8" x14ac:dyDescent="0.25">
      <c r="A715" s="43" t="s">
        <v>9326</v>
      </c>
      <c r="B715" t="s">
        <v>432</v>
      </c>
      <c r="C715" s="43" t="s">
        <v>433</v>
      </c>
      <c r="D715">
        <v>9129</v>
      </c>
      <c r="E715" t="s">
        <v>1271</v>
      </c>
      <c r="F715" s="41">
        <v>41345</v>
      </c>
      <c r="G715" s="44">
        <v>-48518.06</v>
      </c>
      <c r="H715" t="s">
        <v>10308</v>
      </c>
    </row>
    <row r="716" spans="1:8" x14ac:dyDescent="0.25">
      <c r="A716" s="43" t="s">
        <v>9735</v>
      </c>
      <c r="B716" t="s">
        <v>1218</v>
      </c>
      <c r="C716" s="43" t="s">
        <v>1219</v>
      </c>
      <c r="D716" t="s">
        <v>1272</v>
      </c>
      <c r="E716" t="s">
        <v>1273</v>
      </c>
      <c r="F716" s="41">
        <v>41346</v>
      </c>
      <c r="G716" s="44">
        <v>-1849526.68</v>
      </c>
      <c r="H716" t="s">
        <v>10309</v>
      </c>
    </row>
    <row r="717" spans="1:8" x14ac:dyDescent="0.25">
      <c r="A717" s="43" t="s">
        <v>9326</v>
      </c>
      <c r="B717" t="s">
        <v>1274</v>
      </c>
      <c r="C717" s="43" t="s">
        <v>1275</v>
      </c>
      <c r="D717" t="s">
        <v>1276</v>
      </c>
      <c r="E717" t="s">
        <v>1276</v>
      </c>
      <c r="F717" s="41">
        <v>41355</v>
      </c>
      <c r="G717" s="44">
        <v>-712402.42</v>
      </c>
      <c r="H717" t="s">
        <v>10310</v>
      </c>
    </row>
    <row r="718" spans="1:8" x14ac:dyDescent="0.25">
      <c r="A718" s="43" t="s">
        <v>9326</v>
      </c>
      <c r="B718" t="s">
        <v>1277</v>
      </c>
      <c r="C718" s="43" t="s">
        <v>1278</v>
      </c>
      <c r="E718" t="s">
        <v>1279</v>
      </c>
      <c r="F718" s="41">
        <v>41356</v>
      </c>
      <c r="G718" s="44">
        <v>1852933.5</v>
      </c>
      <c r="H718" t="s">
        <v>10311</v>
      </c>
    </row>
    <row r="719" spans="1:8" x14ac:dyDescent="0.25">
      <c r="A719" s="43" t="s">
        <v>9328</v>
      </c>
      <c r="B719" t="s">
        <v>1277</v>
      </c>
      <c r="C719" s="43" t="s">
        <v>1278</v>
      </c>
      <c r="E719" t="s">
        <v>20726</v>
      </c>
      <c r="F719" s="41">
        <v>41356</v>
      </c>
      <c r="G719" s="44">
        <v>-1852933.5</v>
      </c>
      <c r="H719" t="s">
        <v>10312</v>
      </c>
    </row>
    <row r="720" spans="1:8" x14ac:dyDescent="0.25">
      <c r="A720" s="43" t="s">
        <v>9326</v>
      </c>
      <c r="B720" t="s">
        <v>1280</v>
      </c>
      <c r="C720" s="43" t="s">
        <v>1281</v>
      </c>
      <c r="D720" t="s">
        <v>1282</v>
      </c>
      <c r="E720" t="s">
        <v>1282</v>
      </c>
      <c r="F720" s="41">
        <v>41358</v>
      </c>
      <c r="G720" s="44">
        <v>-144179.20000000001</v>
      </c>
      <c r="H720" t="s">
        <v>10313</v>
      </c>
    </row>
    <row r="721" spans="1:8" x14ac:dyDescent="0.25">
      <c r="A721" s="43" t="s">
        <v>9328</v>
      </c>
      <c r="B721" t="s">
        <v>1283</v>
      </c>
      <c r="C721" s="43" t="s">
        <v>10314</v>
      </c>
      <c r="D721" t="s">
        <v>1284</v>
      </c>
      <c r="E721" t="s">
        <v>1285</v>
      </c>
      <c r="F721" s="41">
        <v>41361</v>
      </c>
      <c r="G721" s="44">
        <v>-285056.64000000001</v>
      </c>
      <c r="H721" t="s">
        <v>10315</v>
      </c>
    </row>
    <row r="722" spans="1:8" x14ac:dyDescent="0.25">
      <c r="A722" s="43" t="s">
        <v>9328</v>
      </c>
      <c r="B722" t="s">
        <v>1286</v>
      </c>
      <c r="C722" s="43" t="s">
        <v>1287</v>
      </c>
      <c r="D722" t="s">
        <v>1288</v>
      </c>
      <c r="E722" t="s">
        <v>1289</v>
      </c>
      <c r="F722" s="41">
        <v>41365</v>
      </c>
      <c r="G722" s="44">
        <v>-31405.83</v>
      </c>
      <c r="H722" t="s">
        <v>10316</v>
      </c>
    </row>
    <row r="723" spans="1:8" x14ac:dyDescent="0.25">
      <c r="A723" s="43" t="s">
        <v>9735</v>
      </c>
      <c r="B723" t="s">
        <v>1176</v>
      </c>
      <c r="C723" s="43" t="s">
        <v>1177</v>
      </c>
      <c r="D723" t="s">
        <v>1290</v>
      </c>
      <c r="E723" t="s">
        <v>1291</v>
      </c>
      <c r="F723" s="41">
        <v>41368</v>
      </c>
      <c r="G723" s="44">
        <v>-18481.46</v>
      </c>
      <c r="H723" t="s">
        <v>10317</v>
      </c>
    </row>
    <row r="724" spans="1:8" x14ac:dyDescent="0.25">
      <c r="A724" s="43" t="s">
        <v>9735</v>
      </c>
      <c r="B724" t="s">
        <v>1292</v>
      </c>
      <c r="C724" s="43" t="s">
        <v>10318</v>
      </c>
      <c r="D724" t="s">
        <v>20813</v>
      </c>
      <c r="E724" t="s">
        <v>1294</v>
      </c>
      <c r="F724" s="41">
        <v>41372</v>
      </c>
      <c r="G724" s="44">
        <v>-47200</v>
      </c>
      <c r="H724" t="s">
        <v>10319</v>
      </c>
    </row>
    <row r="725" spans="1:8" x14ac:dyDescent="0.25">
      <c r="A725" s="43" t="s">
        <v>9735</v>
      </c>
      <c r="B725" t="s">
        <v>1296</v>
      </c>
      <c r="C725" s="43" t="s">
        <v>10322</v>
      </c>
      <c r="D725" t="s">
        <v>20813</v>
      </c>
      <c r="E725" t="s">
        <v>1294</v>
      </c>
      <c r="F725" s="41">
        <v>41372</v>
      </c>
      <c r="G725" s="44">
        <v>-47200</v>
      </c>
      <c r="H725" t="s">
        <v>10323</v>
      </c>
    </row>
    <row r="726" spans="1:8" x14ac:dyDescent="0.25">
      <c r="A726" s="43" t="s">
        <v>9735</v>
      </c>
      <c r="B726" t="s">
        <v>1295</v>
      </c>
      <c r="C726" s="43" t="s">
        <v>10320</v>
      </c>
      <c r="D726" t="s">
        <v>20813</v>
      </c>
      <c r="E726" t="s">
        <v>1294</v>
      </c>
      <c r="F726" s="41">
        <v>41372</v>
      </c>
      <c r="G726" s="44">
        <v>-47200</v>
      </c>
      <c r="H726" t="s">
        <v>10321</v>
      </c>
    </row>
    <row r="727" spans="1:8" x14ac:dyDescent="0.25">
      <c r="A727" s="43" t="s">
        <v>9735</v>
      </c>
      <c r="B727" t="s">
        <v>835</v>
      </c>
      <c r="C727" s="43" t="s">
        <v>836</v>
      </c>
      <c r="D727">
        <v>2667</v>
      </c>
      <c r="E727" t="s">
        <v>1298</v>
      </c>
      <c r="F727" s="41">
        <v>41374</v>
      </c>
      <c r="G727" s="44">
        <v>-99960</v>
      </c>
      <c r="H727" t="s">
        <v>10324</v>
      </c>
    </row>
    <row r="728" spans="1:8" x14ac:dyDescent="0.25">
      <c r="A728" s="43" t="s">
        <v>9735</v>
      </c>
      <c r="B728" t="s">
        <v>835</v>
      </c>
      <c r="C728" s="43" t="s">
        <v>836</v>
      </c>
      <c r="D728">
        <v>1512</v>
      </c>
      <c r="E728" t="s">
        <v>1300</v>
      </c>
      <c r="F728" s="41">
        <v>41374</v>
      </c>
      <c r="G728" s="44">
        <v>-1970</v>
      </c>
      <c r="H728" t="s">
        <v>10325</v>
      </c>
    </row>
    <row r="729" spans="1:8" x14ac:dyDescent="0.25">
      <c r="A729" s="43" t="s">
        <v>9735</v>
      </c>
      <c r="B729" t="s">
        <v>1301</v>
      </c>
      <c r="C729" s="43" t="s">
        <v>10326</v>
      </c>
      <c r="D729" t="s">
        <v>1302</v>
      </c>
      <c r="E729" t="s">
        <v>1303</v>
      </c>
      <c r="F729" s="41">
        <v>41376</v>
      </c>
      <c r="G729" s="44">
        <v>-25456.43</v>
      </c>
      <c r="H729" t="s">
        <v>10327</v>
      </c>
    </row>
    <row r="730" spans="1:8" x14ac:dyDescent="0.25">
      <c r="A730" s="43" t="s">
        <v>9328</v>
      </c>
      <c r="B730" t="s">
        <v>1305</v>
      </c>
      <c r="C730" s="43" t="s">
        <v>10330</v>
      </c>
      <c r="D730" t="s">
        <v>1306</v>
      </c>
      <c r="E730" t="s">
        <v>1306</v>
      </c>
      <c r="F730" s="41">
        <v>41376</v>
      </c>
      <c r="G730" s="44">
        <v>-6000</v>
      </c>
      <c r="H730" t="s">
        <v>10331</v>
      </c>
    </row>
    <row r="731" spans="1:8" x14ac:dyDescent="0.25">
      <c r="A731" s="43" t="s">
        <v>9735</v>
      </c>
      <c r="B731" t="s">
        <v>1304</v>
      </c>
      <c r="C731" s="43" t="s">
        <v>10328</v>
      </c>
      <c r="D731" t="s">
        <v>1302</v>
      </c>
      <c r="E731" t="s">
        <v>1303</v>
      </c>
      <c r="F731" s="41">
        <v>41376</v>
      </c>
      <c r="G731" s="44">
        <v>-20123.32</v>
      </c>
      <c r="H731" t="s">
        <v>10329</v>
      </c>
    </row>
    <row r="732" spans="1:8" x14ac:dyDescent="0.25">
      <c r="A732" s="43" t="s">
        <v>9735</v>
      </c>
      <c r="B732" t="s">
        <v>1307</v>
      </c>
      <c r="C732" s="43" t="s">
        <v>10332</v>
      </c>
      <c r="D732" t="s">
        <v>1302</v>
      </c>
      <c r="E732" t="s">
        <v>1303</v>
      </c>
      <c r="F732" s="41">
        <v>41379</v>
      </c>
      <c r="G732" s="44">
        <v>-43973.17</v>
      </c>
      <c r="H732" t="s">
        <v>10333</v>
      </c>
    </row>
    <row r="733" spans="1:8" x14ac:dyDescent="0.25">
      <c r="A733" s="43" t="s">
        <v>9326</v>
      </c>
      <c r="B733" t="s">
        <v>910</v>
      </c>
      <c r="C733" s="43" t="s">
        <v>911</v>
      </c>
      <c r="D733">
        <v>20120002</v>
      </c>
      <c r="E733" t="s">
        <v>1308</v>
      </c>
      <c r="F733" s="41">
        <v>41380</v>
      </c>
      <c r="G733" s="44">
        <v>-224606.91</v>
      </c>
      <c r="H733" t="s">
        <v>10334</v>
      </c>
    </row>
    <row r="734" spans="1:8" x14ac:dyDescent="0.25">
      <c r="A734" s="43" t="s">
        <v>9328</v>
      </c>
      <c r="B734" t="s">
        <v>1309</v>
      </c>
      <c r="C734" s="43" t="s">
        <v>10335</v>
      </c>
      <c r="D734">
        <v>1312743</v>
      </c>
      <c r="E734" t="s">
        <v>1311</v>
      </c>
      <c r="F734" s="41">
        <v>41386</v>
      </c>
      <c r="G734" s="44">
        <v>-4602</v>
      </c>
      <c r="H734" t="s">
        <v>10336</v>
      </c>
    </row>
    <row r="735" spans="1:8" x14ac:dyDescent="0.25">
      <c r="A735" s="43" t="s">
        <v>9328</v>
      </c>
      <c r="B735" t="s">
        <v>1316</v>
      </c>
      <c r="C735" s="43" t="s">
        <v>10341</v>
      </c>
      <c r="D735" t="s">
        <v>1317</v>
      </c>
      <c r="E735" t="s">
        <v>1317</v>
      </c>
      <c r="F735" s="41">
        <v>41387</v>
      </c>
      <c r="G735" s="44">
        <v>-130000</v>
      </c>
      <c r="H735" t="s">
        <v>10342</v>
      </c>
    </row>
    <row r="736" spans="1:8" x14ac:dyDescent="0.25">
      <c r="A736" s="43" t="s">
        <v>9328</v>
      </c>
      <c r="B736" t="s">
        <v>1314</v>
      </c>
      <c r="C736" s="43" t="s">
        <v>10339</v>
      </c>
      <c r="D736" t="s">
        <v>1315</v>
      </c>
      <c r="E736" t="s">
        <v>1315</v>
      </c>
      <c r="F736" s="41">
        <v>41387</v>
      </c>
      <c r="G736" s="44">
        <v>-20060</v>
      </c>
      <c r="H736" t="s">
        <v>10340</v>
      </c>
    </row>
    <row r="737" spans="1:8" x14ac:dyDescent="0.25">
      <c r="A737" s="43" t="s">
        <v>9328</v>
      </c>
      <c r="B737" t="s">
        <v>1312</v>
      </c>
      <c r="C737" s="43" t="s">
        <v>10337</v>
      </c>
      <c r="D737" t="s">
        <v>1313</v>
      </c>
      <c r="E737" t="s">
        <v>1313</v>
      </c>
      <c r="F737" s="41">
        <v>41387</v>
      </c>
      <c r="G737" s="44">
        <v>-90000</v>
      </c>
      <c r="H737" t="s">
        <v>10338</v>
      </c>
    </row>
    <row r="738" spans="1:8" x14ac:dyDescent="0.25">
      <c r="A738" s="43" t="s">
        <v>9735</v>
      </c>
      <c r="B738" t="s">
        <v>972</v>
      </c>
      <c r="C738" s="43" t="s">
        <v>973</v>
      </c>
      <c r="D738" t="s">
        <v>1318</v>
      </c>
      <c r="E738" t="s">
        <v>1318</v>
      </c>
      <c r="F738" s="41">
        <v>41388</v>
      </c>
      <c r="G738" s="44">
        <v>-73070.34</v>
      </c>
      <c r="H738" t="s">
        <v>10343</v>
      </c>
    </row>
    <row r="739" spans="1:8" x14ac:dyDescent="0.25">
      <c r="A739" s="43" t="s">
        <v>9328</v>
      </c>
      <c r="B739" t="s">
        <v>1319</v>
      </c>
      <c r="C739" s="43" t="s">
        <v>10344</v>
      </c>
      <c r="D739" t="s">
        <v>1320</v>
      </c>
      <c r="E739" t="s">
        <v>1320</v>
      </c>
      <c r="F739" s="41">
        <v>41388</v>
      </c>
      <c r="G739" s="44">
        <v>-100000</v>
      </c>
      <c r="H739" t="s">
        <v>10345</v>
      </c>
    </row>
    <row r="740" spans="1:8" x14ac:dyDescent="0.25">
      <c r="A740" s="43" t="s">
        <v>9735</v>
      </c>
      <c r="B740" t="s">
        <v>835</v>
      </c>
      <c r="C740" s="43" t="s">
        <v>836</v>
      </c>
      <c r="D740">
        <v>2660</v>
      </c>
      <c r="E740" t="s">
        <v>1322</v>
      </c>
      <c r="F740" s="41">
        <v>41390</v>
      </c>
      <c r="G740" s="44">
        <v>-32456.35</v>
      </c>
      <c r="H740" t="s">
        <v>10346</v>
      </c>
    </row>
    <row r="741" spans="1:8" x14ac:dyDescent="0.25">
      <c r="A741" s="43" t="s">
        <v>9735</v>
      </c>
      <c r="B741" t="s">
        <v>835</v>
      </c>
      <c r="C741" s="43" t="s">
        <v>836</v>
      </c>
      <c r="D741">
        <v>1511</v>
      </c>
      <c r="E741" t="s">
        <v>1324</v>
      </c>
      <c r="F741" s="41">
        <v>41390</v>
      </c>
      <c r="G741">
        <v>-791.74</v>
      </c>
      <c r="H741" t="s">
        <v>10347</v>
      </c>
    </row>
    <row r="742" spans="1:8" x14ac:dyDescent="0.25">
      <c r="A742" s="43" t="s">
        <v>9326</v>
      </c>
      <c r="B742" t="s">
        <v>1325</v>
      </c>
      <c r="C742" s="43" t="s">
        <v>1326</v>
      </c>
      <c r="D742" t="s">
        <v>1327</v>
      </c>
      <c r="E742" t="s">
        <v>1327</v>
      </c>
      <c r="F742" s="41">
        <v>41394</v>
      </c>
      <c r="G742" s="44">
        <v>-2722418.77</v>
      </c>
      <c r="H742" t="s">
        <v>10348</v>
      </c>
    </row>
    <row r="743" spans="1:8" x14ac:dyDescent="0.25">
      <c r="A743" s="43" t="s">
        <v>9326</v>
      </c>
      <c r="B743" t="s">
        <v>1325</v>
      </c>
      <c r="C743" s="43" t="s">
        <v>1326</v>
      </c>
      <c r="D743" t="s">
        <v>1328</v>
      </c>
      <c r="E743" t="s">
        <v>1328</v>
      </c>
      <c r="F743" s="41">
        <v>41394</v>
      </c>
      <c r="G743" s="44">
        <v>-3075334.9</v>
      </c>
      <c r="H743" t="s">
        <v>10349</v>
      </c>
    </row>
    <row r="744" spans="1:8" x14ac:dyDescent="0.25">
      <c r="A744" s="43" t="s">
        <v>9735</v>
      </c>
      <c r="B744" t="s">
        <v>1296</v>
      </c>
      <c r="C744" s="43" t="s">
        <v>10322</v>
      </c>
      <c r="D744" t="s">
        <v>20814</v>
      </c>
      <c r="E744" t="s">
        <v>1332</v>
      </c>
      <c r="F744" s="41">
        <v>41396</v>
      </c>
      <c r="G744" s="44">
        <v>-55696</v>
      </c>
      <c r="H744" t="s">
        <v>10351</v>
      </c>
    </row>
    <row r="745" spans="1:8" x14ac:dyDescent="0.25">
      <c r="A745" s="43" t="s">
        <v>9735</v>
      </c>
      <c r="B745" t="s">
        <v>1295</v>
      </c>
      <c r="C745" s="43" t="s">
        <v>10320</v>
      </c>
      <c r="D745" t="s">
        <v>20815</v>
      </c>
      <c r="E745" t="s">
        <v>1330</v>
      </c>
      <c r="F745" s="41">
        <v>41396</v>
      </c>
      <c r="G745" s="44">
        <v>-42480</v>
      </c>
      <c r="H745" t="s">
        <v>10350</v>
      </c>
    </row>
    <row r="746" spans="1:8" x14ac:dyDescent="0.25">
      <c r="A746" s="43" t="s">
        <v>9328</v>
      </c>
      <c r="B746" t="s">
        <v>1333</v>
      </c>
      <c r="C746" s="43" t="s">
        <v>10352</v>
      </c>
      <c r="D746" t="s">
        <v>1334</v>
      </c>
      <c r="E746" t="s">
        <v>1334</v>
      </c>
      <c r="F746" s="41">
        <v>41397</v>
      </c>
      <c r="G746" s="44">
        <v>-2475000</v>
      </c>
      <c r="H746" t="s">
        <v>10353</v>
      </c>
    </row>
    <row r="747" spans="1:8" x14ac:dyDescent="0.25">
      <c r="A747" s="43" t="s">
        <v>9328</v>
      </c>
      <c r="B747" t="s">
        <v>1333</v>
      </c>
      <c r="C747" s="43" t="s">
        <v>10352</v>
      </c>
      <c r="E747" t="s">
        <v>1335</v>
      </c>
      <c r="F747" s="41">
        <v>41397</v>
      </c>
      <c r="G747" s="44">
        <v>2351250</v>
      </c>
      <c r="H747" t="s">
        <v>10354</v>
      </c>
    </row>
    <row r="748" spans="1:8" x14ac:dyDescent="0.25">
      <c r="A748" s="43" t="s">
        <v>9326</v>
      </c>
      <c r="B748" t="s">
        <v>1336</v>
      </c>
      <c r="C748" s="43" t="s">
        <v>1337</v>
      </c>
      <c r="D748" t="s">
        <v>1338</v>
      </c>
      <c r="E748" t="s">
        <v>1338</v>
      </c>
      <c r="F748" s="41">
        <v>41400</v>
      </c>
      <c r="G748" s="44">
        <v>-43185</v>
      </c>
      <c r="H748" t="s">
        <v>10355</v>
      </c>
    </row>
    <row r="749" spans="1:8" x14ac:dyDescent="0.25">
      <c r="A749" s="43" t="s">
        <v>9326</v>
      </c>
      <c r="B749" t="s">
        <v>194</v>
      </c>
      <c r="C749" s="43" t="s">
        <v>195</v>
      </c>
      <c r="E749" t="s">
        <v>1339</v>
      </c>
      <c r="F749" s="41">
        <v>41405</v>
      </c>
      <c r="G749" s="44">
        <v>146853</v>
      </c>
      <c r="H749" t="s">
        <v>10356</v>
      </c>
    </row>
    <row r="750" spans="1:8" x14ac:dyDescent="0.25">
      <c r="A750" s="43" t="s">
        <v>9735</v>
      </c>
      <c r="B750" t="s">
        <v>1345</v>
      </c>
      <c r="C750" s="43" t="s">
        <v>10359</v>
      </c>
      <c r="D750" t="s">
        <v>1346</v>
      </c>
      <c r="E750" t="s">
        <v>1347</v>
      </c>
      <c r="F750" s="41">
        <v>41407</v>
      </c>
      <c r="G750" s="44">
        <v>-6000</v>
      </c>
      <c r="H750" t="s">
        <v>10360</v>
      </c>
    </row>
    <row r="751" spans="1:8" x14ac:dyDescent="0.25">
      <c r="A751" s="43" t="s">
        <v>9735</v>
      </c>
      <c r="B751" t="s">
        <v>1348</v>
      </c>
      <c r="C751" s="43" t="s">
        <v>10362</v>
      </c>
      <c r="D751" t="s">
        <v>1349</v>
      </c>
      <c r="E751" t="s">
        <v>1349</v>
      </c>
      <c r="F751" s="41">
        <v>41407</v>
      </c>
      <c r="G751" s="44">
        <v>-23294.080000000002</v>
      </c>
      <c r="H751" t="s">
        <v>10363</v>
      </c>
    </row>
    <row r="752" spans="1:8" x14ac:dyDescent="0.25">
      <c r="A752" s="43" t="s">
        <v>9735</v>
      </c>
      <c r="B752" t="s">
        <v>219</v>
      </c>
      <c r="C752" s="43" t="s">
        <v>9456</v>
      </c>
      <c r="D752" t="s">
        <v>1346</v>
      </c>
      <c r="E752" t="s">
        <v>1347</v>
      </c>
      <c r="F752" s="41">
        <v>41407</v>
      </c>
      <c r="G752" s="44">
        <v>-6000</v>
      </c>
      <c r="H752" t="s">
        <v>10361</v>
      </c>
    </row>
    <row r="753" spans="1:8" x14ac:dyDescent="0.25">
      <c r="A753" s="43" t="s">
        <v>9326</v>
      </c>
      <c r="B753" t="s">
        <v>1340</v>
      </c>
      <c r="C753" s="43" t="s">
        <v>1341</v>
      </c>
      <c r="D753" t="s">
        <v>20727</v>
      </c>
      <c r="E753" t="s">
        <v>20727</v>
      </c>
      <c r="F753" s="41">
        <v>41407</v>
      </c>
      <c r="G753" s="44">
        <v>75320</v>
      </c>
      <c r="H753" t="s">
        <v>10357</v>
      </c>
    </row>
    <row r="754" spans="1:8" x14ac:dyDescent="0.25">
      <c r="A754" s="43" t="s">
        <v>9735</v>
      </c>
      <c r="B754" t="s">
        <v>1342</v>
      </c>
      <c r="C754" s="43" t="s">
        <v>1343</v>
      </c>
      <c r="D754" t="s">
        <v>1344</v>
      </c>
      <c r="E754" t="s">
        <v>1344</v>
      </c>
      <c r="F754" s="41">
        <v>41407</v>
      </c>
      <c r="G754" s="44">
        <v>-53102.3</v>
      </c>
      <c r="H754" t="s">
        <v>10358</v>
      </c>
    </row>
    <row r="755" spans="1:8" x14ac:dyDescent="0.25">
      <c r="A755" s="43" t="s">
        <v>9735</v>
      </c>
      <c r="B755" t="s">
        <v>855</v>
      </c>
      <c r="C755" s="43" t="s">
        <v>856</v>
      </c>
      <c r="E755" t="s">
        <v>1350</v>
      </c>
      <c r="F755" s="41">
        <v>41410</v>
      </c>
      <c r="G755" s="44">
        <v>23252.58</v>
      </c>
      <c r="H755" t="s">
        <v>10364</v>
      </c>
    </row>
    <row r="756" spans="1:8" x14ac:dyDescent="0.25">
      <c r="A756" s="43" t="s">
        <v>9326</v>
      </c>
      <c r="B756" t="s">
        <v>432</v>
      </c>
      <c r="C756" s="43" t="s">
        <v>433</v>
      </c>
      <c r="D756" t="s">
        <v>1351</v>
      </c>
      <c r="E756" t="s">
        <v>1351</v>
      </c>
      <c r="F756" s="41">
        <v>41411</v>
      </c>
      <c r="G756" s="44">
        <v>-28753.06</v>
      </c>
      <c r="H756" t="s">
        <v>10365</v>
      </c>
    </row>
    <row r="757" spans="1:8" x14ac:dyDescent="0.25">
      <c r="A757" s="43" t="s">
        <v>9326</v>
      </c>
      <c r="B757" t="s">
        <v>1352</v>
      </c>
      <c r="C757" s="43" t="s">
        <v>1353</v>
      </c>
      <c r="D757" t="s">
        <v>1354</v>
      </c>
      <c r="E757" t="s">
        <v>1354</v>
      </c>
      <c r="F757" s="41">
        <v>41418</v>
      </c>
      <c r="G757" s="44">
        <v>-153809.26</v>
      </c>
      <c r="H757" t="s">
        <v>10366</v>
      </c>
    </row>
    <row r="758" spans="1:8" x14ac:dyDescent="0.25">
      <c r="A758" s="43" t="s">
        <v>9735</v>
      </c>
      <c r="B758" t="s">
        <v>1355</v>
      </c>
      <c r="C758" s="43" t="s">
        <v>1356</v>
      </c>
      <c r="D758" t="s">
        <v>1357</v>
      </c>
      <c r="E758" t="s">
        <v>1357</v>
      </c>
      <c r="F758" s="41">
        <v>41418</v>
      </c>
      <c r="G758" s="44">
        <v>-62920</v>
      </c>
      <c r="H758" t="s">
        <v>10367</v>
      </c>
    </row>
    <row r="759" spans="1:8" x14ac:dyDescent="0.25">
      <c r="A759" s="43" t="s">
        <v>9328</v>
      </c>
      <c r="B759" t="s">
        <v>1358</v>
      </c>
      <c r="C759" s="43" t="s">
        <v>10368</v>
      </c>
      <c r="D759" t="s">
        <v>1359</v>
      </c>
      <c r="E759" t="s">
        <v>1359</v>
      </c>
      <c r="F759" s="41">
        <v>41419</v>
      </c>
      <c r="G759" s="44">
        <v>-55000</v>
      </c>
      <c r="H759" t="s">
        <v>10369</v>
      </c>
    </row>
    <row r="760" spans="1:8" x14ac:dyDescent="0.25">
      <c r="A760" s="43" t="s">
        <v>9328</v>
      </c>
      <c r="B760" t="s">
        <v>1362</v>
      </c>
      <c r="C760" s="43" t="s">
        <v>10372</v>
      </c>
      <c r="D760" t="s">
        <v>1363</v>
      </c>
      <c r="E760" t="s">
        <v>1363</v>
      </c>
      <c r="F760" s="41">
        <v>41419</v>
      </c>
      <c r="G760" s="44">
        <v>-45000</v>
      </c>
      <c r="H760" t="s">
        <v>10373</v>
      </c>
    </row>
    <row r="761" spans="1:8" x14ac:dyDescent="0.25">
      <c r="A761" s="43" t="s">
        <v>9328</v>
      </c>
      <c r="B761" t="s">
        <v>1360</v>
      </c>
      <c r="C761" s="43" t="s">
        <v>10370</v>
      </c>
      <c r="D761" t="s">
        <v>1361</v>
      </c>
      <c r="E761" t="s">
        <v>1361</v>
      </c>
      <c r="F761" s="41">
        <v>41419</v>
      </c>
      <c r="G761" s="44">
        <v>-20000</v>
      </c>
      <c r="H761" t="s">
        <v>10371</v>
      </c>
    </row>
    <row r="762" spans="1:8" x14ac:dyDescent="0.25">
      <c r="A762" s="43" t="s">
        <v>9326</v>
      </c>
      <c r="B762" t="s">
        <v>1364</v>
      </c>
      <c r="C762" s="43" t="s">
        <v>10374</v>
      </c>
      <c r="D762" t="s">
        <v>1365</v>
      </c>
      <c r="E762" t="s">
        <v>1365</v>
      </c>
      <c r="F762" s="41">
        <v>41421</v>
      </c>
      <c r="G762" s="44">
        <v>-1035022.7</v>
      </c>
      <c r="H762" t="s">
        <v>10375</v>
      </c>
    </row>
    <row r="763" spans="1:8" x14ac:dyDescent="0.25">
      <c r="A763" s="43" t="s">
        <v>9735</v>
      </c>
      <c r="B763" t="s">
        <v>1295</v>
      </c>
      <c r="C763" s="43" t="s">
        <v>10320</v>
      </c>
      <c r="D763" t="s">
        <v>20816</v>
      </c>
      <c r="E763" t="s">
        <v>1367</v>
      </c>
      <c r="F763" s="41">
        <v>41422</v>
      </c>
      <c r="G763" s="44">
        <v>-47200</v>
      </c>
      <c r="H763" t="s">
        <v>10376</v>
      </c>
    </row>
    <row r="764" spans="1:8" x14ac:dyDescent="0.25">
      <c r="A764" s="43" t="s">
        <v>9328</v>
      </c>
      <c r="B764" t="s">
        <v>751</v>
      </c>
      <c r="C764" s="43" t="s">
        <v>752</v>
      </c>
      <c r="E764" t="s">
        <v>1368</v>
      </c>
      <c r="F764" s="41">
        <v>41422</v>
      </c>
      <c r="G764" s="44">
        <v>1119467.57</v>
      </c>
      <c r="H764" t="s">
        <v>10377</v>
      </c>
    </row>
    <row r="765" spans="1:8" x14ac:dyDescent="0.25">
      <c r="A765" s="43" t="s">
        <v>9328</v>
      </c>
      <c r="B765" t="s">
        <v>1372</v>
      </c>
      <c r="C765" s="43" t="s">
        <v>10380</v>
      </c>
      <c r="D765" t="s">
        <v>1373</v>
      </c>
      <c r="E765" t="s">
        <v>1374</v>
      </c>
      <c r="F765" s="41">
        <v>41423</v>
      </c>
      <c r="G765" s="44">
        <v>-1663661.46</v>
      </c>
      <c r="H765" t="s">
        <v>10381</v>
      </c>
    </row>
    <row r="766" spans="1:8" x14ac:dyDescent="0.25">
      <c r="A766" s="43" t="s">
        <v>9328</v>
      </c>
      <c r="B766" t="s">
        <v>1369</v>
      </c>
      <c r="C766" s="43" t="s">
        <v>10378</v>
      </c>
      <c r="D766" t="s">
        <v>1370</v>
      </c>
      <c r="E766" t="s">
        <v>1371</v>
      </c>
      <c r="F766" s="41">
        <v>41423</v>
      </c>
      <c r="G766" s="44">
        <v>-113280</v>
      </c>
      <c r="H766" t="s">
        <v>10379</v>
      </c>
    </row>
    <row r="767" spans="1:8" x14ac:dyDescent="0.25">
      <c r="A767" s="43" t="s">
        <v>9326</v>
      </c>
      <c r="B767" t="s">
        <v>197</v>
      </c>
      <c r="C767" s="43" t="s">
        <v>198</v>
      </c>
      <c r="D767" t="s">
        <v>1375</v>
      </c>
      <c r="E767" t="s">
        <v>1375</v>
      </c>
      <c r="F767" s="41">
        <v>41425</v>
      </c>
      <c r="G767" s="44">
        <v>-5966.58</v>
      </c>
      <c r="H767" t="s">
        <v>10382</v>
      </c>
    </row>
    <row r="768" spans="1:8" x14ac:dyDescent="0.25">
      <c r="A768" s="43" t="s">
        <v>9328</v>
      </c>
      <c r="B768" t="s">
        <v>1372</v>
      </c>
      <c r="C768" s="43" t="s">
        <v>10380</v>
      </c>
      <c r="E768" t="s">
        <v>1376</v>
      </c>
      <c r="F768" s="41">
        <v>41428</v>
      </c>
      <c r="G768" s="44">
        <v>737243.48</v>
      </c>
      <c r="H768" t="s">
        <v>10383</v>
      </c>
    </row>
    <row r="769" spans="1:8" x14ac:dyDescent="0.25">
      <c r="A769" s="43" t="s">
        <v>9328</v>
      </c>
      <c r="B769" t="s">
        <v>1372</v>
      </c>
      <c r="C769" s="43" t="s">
        <v>10380</v>
      </c>
      <c r="D769" t="s">
        <v>1376</v>
      </c>
      <c r="E769" t="s">
        <v>1376</v>
      </c>
      <c r="F769" s="41">
        <v>41428</v>
      </c>
      <c r="G769" s="44">
        <v>40868.42</v>
      </c>
      <c r="H769" t="s">
        <v>10384</v>
      </c>
    </row>
    <row r="770" spans="1:8" x14ac:dyDescent="0.25">
      <c r="A770" s="43" t="s">
        <v>9328</v>
      </c>
      <c r="B770" t="s">
        <v>1372</v>
      </c>
      <c r="C770" s="43" t="s">
        <v>10380</v>
      </c>
      <c r="D770" t="s">
        <v>1376</v>
      </c>
      <c r="E770" t="s">
        <v>1376</v>
      </c>
      <c r="F770" s="41">
        <v>41428</v>
      </c>
      <c r="G770" s="44">
        <v>38439.46</v>
      </c>
      <c r="H770" t="s">
        <v>10385</v>
      </c>
    </row>
    <row r="771" spans="1:8" x14ac:dyDescent="0.25">
      <c r="A771" s="43" t="s">
        <v>9328</v>
      </c>
      <c r="B771" t="s">
        <v>1372</v>
      </c>
      <c r="C771" s="43" t="s">
        <v>10380</v>
      </c>
      <c r="D771" t="s">
        <v>1376</v>
      </c>
      <c r="E771" t="s">
        <v>1376</v>
      </c>
      <c r="F771" s="41">
        <v>41428</v>
      </c>
      <c r="G771">
        <v>817.37</v>
      </c>
      <c r="H771" t="s">
        <v>10386</v>
      </c>
    </row>
    <row r="772" spans="1:8" x14ac:dyDescent="0.25">
      <c r="A772" s="43" t="s">
        <v>9328</v>
      </c>
      <c r="B772" t="s">
        <v>1372</v>
      </c>
      <c r="C772" s="43" t="s">
        <v>10380</v>
      </c>
      <c r="D772" t="s">
        <v>1376</v>
      </c>
      <c r="E772" t="s">
        <v>1376</v>
      </c>
      <c r="F772" s="41">
        <v>41428</v>
      </c>
      <c r="G772" s="44">
        <v>14462</v>
      </c>
      <c r="H772" t="s">
        <v>10387</v>
      </c>
    </row>
    <row r="773" spans="1:8" x14ac:dyDescent="0.25">
      <c r="A773" s="43" t="s">
        <v>9328</v>
      </c>
      <c r="B773" t="s">
        <v>1377</v>
      </c>
      <c r="C773" s="43" t="s">
        <v>10388</v>
      </c>
      <c r="E773" t="s">
        <v>1378</v>
      </c>
      <c r="F773" s="41">
        <v>41430</v>
      </c>
      <c r="G773" s="44">
        <v>3600</v>
      </c>
      <c r="H773" t="s">
        <v>10389</v>
      </c>
    </row>
    <row r="774" spans="1:8" x14ac:dyDescent="0.25">
      <c r="A774" s="43" t="s">
        <v>9735</v>
      </c>
      <c r="B774" t="s">
        <v>1379</v>
      </c>
      <c r="C774" s="43" t="s">
        <v>10390</v>
      </c>
      <c r="D774" t="s">
        <v>1380</v>
      </c>
      <c r="E774" t="s">
        <v>1381</v>
      </c>
      <c r="F774" s="41">
        <v>41435</v>
      </c>
      <c r="G774" s="44">
        <v>-11626.6</v>
      </c>
      <c r="H774" t="s">
        <v>10391</v>
      </c>
    </row>
    <row r="775" spans="1:8" x14ac:dyDescent="0.25">
      <c r="A775" s="43" t="s">
        <v>9735</v>
      </c>
      <c r="B775" t="s">
        <v>1382</v>
      </c>
      <c r="C775" s="43" t="s">
        <v>10392</v>
      </c>
      <c r="D775" t="s">
        <v>1383</v>
      </c>
      <c r="E775" t="s">
        <v>1384</v>
      </c>
      <c r="F775" s="41">
        <v>41436</v>
      </c>
      <c r="G775" s="44">
        <v>-82700</v>
      </c>
      <c r="H775" t="s">
        <v>10393</v>
      </c>
    </row>
    <row r="776" spans="1:8" x14ac:dyDescent="0.25">
      <c r="A776" s="43" t="s">
        <v>9328</v>
      </c>
      <c r="B776" t="s">
        <v>12</v>
      </c>
      <c r="C776" s="43" t="s">
        <v>9329</v>
      </c>
      <c r="D776" t="s">
        <v>1388</v>
      </c>
      <c r="E776" t="s">
        <v>1389</v>
      </c>
      <c r="F776" s="41">
        <v>41436</v>
      </c>
      <c r="G776" s="44">
        <v>-88708.57</v>
      </c>
      <c r="H776" t="s">
        <v>10396</v>
      </c>
    </row>
    <row r="777" spans="1:8" x14ac:dyDescent="0.25">
      <c r="A777" s="43" t="s">
        <v>9735</v>
      </c>
      <c r="B777" t="s">
        <v>1385</v>
      </c>
      <c r="C777" s="43" t="s">
        <v>10394</v>
      </c>
      <c r="D777" t="s">
        <v>1386</v>
      </c>
      <c r="E777" t="s">
        <v>1387</v>
      </c>
      <c r="F777" s="41">
        <v>41436</v>
      </c>
      <c r="G777" s="44">
        <v>-48030.96</v>
      </c>
      <c r="H777" t="s">
        <v>10395</v>
      </c>
    </row>
    <row r="778" spans="1:8" x14ac:dyDescent="0.25">
      <c r="A778" s="43" t="s">
        <v>9328</v>
      </c>
      <c r="B778" t="s">
        <v>1249</v>
      </c>
      <c r="C778" s="43" t="s">
        <v>10287</v>
      </c>
      <c r="D778" t="s">
        <v>1390</v>
      </c>
      <c r="E778" t="s">
        <v>1251</v>
      </c>
      <c r="F778" s="41">
        <v>41436</v>
      </c>
      <c r="G778" s="44">
        <v>-551385.02</v>
      </c>
      <c r="H778" t="s">
        <v>10397</v>
      </c>
    </row>
    <row r="779" spans="1:8" x14ac:dyDescent="0.25">
      <c r="A779" s="43" t="s">
        <v>9326</v>
      </c>
      <c r="B779" t="s">
        <v>1280</v>
      </c>
      <c r="C779" s="43" t="s">
        <v>1281</v>
      </c>
      <c r="D779" t="s">
        <v>1391</v>
      </c>
      <c r="E779" t="s">
        <v>1391</v>
      </c>
      <c r="F779" s="41">
        <v>41437</v>
      </c>
      <c r="G779" s="44">
        <v>-233996.6</v>
      </c>
      <c r="H779" t="s">
        <v>10398</v>
      </c>
    </row>
    <row r="780" spans="1:8" x14ac:dyDescent="0.25">
      <c r="A780" s="43" t="s">
        <v>9735</v>
      </c>
      <c r="B780" t="s">
        <v>1392</v>
      </c>
      <c r="C780" s="43" t="s">
        <v>1393</v>
      </c>
      <c r="D780">
        <v>3</v>
      </c>
      <c r="E780" t="s">
        <v>1395</v>
      </c>
      <c r="F780" s="41">
        <v>41437</v>
      </c>
      <c r="G780" s="44">
        <v>-113400</v>
      </c>
      <c r="H780" t="s">
        <v>10399</v>
      </c>
    </row>
    <row r="781" spans="1:8" x14ac:dyDescent="0.25">
      <c r="A781" s="43" t="s">
        <v>9328</v>
      </c>
      <c r="B781" t="s">
        <v>1396</v>
      </c>
      <c r="C781" s="43" t="s">
        <v>10400</v>
      </c>
      <c r="D781" t="s">
        <v>1397</v>
      </c>
      <c r="E781" t="s">
        <v>1398</v>
      </c>
      <c r="F781" s="41">
        <v>41437</v>
      </c>
      <c r="G781" s="44">
        <v>-165200</v>
      </c>
      <c r="H781" t="s">
        <v>10401</v>
      </c>
    </row>
    <row r="782" spans="1:8" x14ac:dyDescent="0.25">
      <c r="A782" s="43" t="s">
        <v>9326</v>
      </c>
      <c r="B782" t="s">
        <v>432</v>
      </c>
      <c r="C782" s="43" t="s">
        <v>433</v>
      </c>
      <c r="D782">
        <v>5165</v>
      </c>
      <c r="E782" t="s">
        <v>1400</v>
      </c>
      <c r="F782" s="41">
        <v>41438</v>
      </c>
      <c r="G782" s="44">
        <v>-13767.06</v>
      </c>
      <c r="H782" t="s">
        <v>10402</v>
      </c>
    </row>
    <row r="783" spans="1:8" x14ac:dyDescent="0.25">
      <c r="A783" s="43" t="s">
        <v>9328</v>
      </c>
      <c r="B783" t="s">
        <v>1244</v>
      </c>
      <c r="C783" s="43" t="s">
        <v>10284</v>
      </c>
      <c r="D783" t="s">
        <v>1401</v>
      </c>
      <c r="E783" t="s">
        <v>1402</v>
      </c>
      <c r="F783" s="41">
        <v>41440</v>
      </c>
      <c r="G783" s="44">
        <v>-238688.32</v>
      </c>
      <c r="H783" t="s">
        <v>10403</v>
      </c>
    </row>
    <row r="784" spans="1:8" x14ac:dyDescent="0.25">
      <c r="A784" s="43" t="s">
        <v>9328</v>
      </c>
      <c r="B784" t="s">
        <v>738</v>
      </c>
      <c r="C784" s="43" t="s">
        <v>9929</v>
      </c>
      <c r="D784" t="s">
        <v>1403</v>
      </c>
      <c r="E784" t="s">
        <v>1404</v>
      </c>
      <c r="F784" s="41">
        <v>41442</v>
      </c>
      <c r="G784" s="44">
        <v>-1653665.31</v>
      </c>
      <c r="H784" t="s">
        <v>10404</v>
      </c>
    </row>
    <row r="785" spans="1:8" x14ac:dyDescent="0.25">
      <c r="A785" s="43" t="s">
        <v>9328</v>
      </c>
      <c r="B785" t="s">
        <v>1405</v>
      </c>
      <c r="C785" s="43" t="s">
        <v>10405</v>
      </c>
      <c r="D785" t="s">
        <v>1406</v>
      </c>
      <c r="E785" t="s">
        <v>1407</v>
      </c>
      <c r="F785" s="41">
        <v>41443</v>
      </c>
      <c r="G785" s="44">
        <v>-2269256.87</v>
      </c>
      <c r="H785" t="s">
        <v>10406</v>
      </c>
    </row>
    <row r="786" spans="1:8" x14ac:dyDescent="0.25">
      <c r="A786" s="43" t="s">
        <v>9735</v>
      </c>
      <c r="B786" t="s">
        <v>299</v>
      </c>
      <c r="C786" s="43" t="s">
        <v>300</v>
      </c>
      <c r="D786" t="s">
        <v>1408</v>
      </c>
      <c r="E786" t="s">
        <v>1409</v>
      </c>
      <c r="F786" s="41">
        <v>41445</v>
      </c>
      <c r="G786" s="44">
        <v>-140250</v>
      </c>
      <c r="H786" t="s">
        <v>10407</v>
      </c>
    </row>
    <row r="787" spans="1:8" x14ac:dyDescent="0.25">
      <c r="A787" s="43" t="s">
        <v>9326</v>
      </c>
      <c r="B787" t="s">
        <v>1097</v>
      </c>
      <c r="C787" s="43" t="s">
        <v>10174</v>
      </c>
      <c r="E787" t="s">
        <v>20728</v>
      </c>
      <c r="F787" s="41">
        <v>41446</v>
      </c>
      <c r="G787" s="44">
        <v>264952.11</v>
      </c>
      <c r="H787" t="s">
        <v>10408</v>
      </c>
    </row>
    <row r="788" spans="1:8" x14ac:dyDescent="0.25">
      <c r="A788" s="43" t="s">
        <v>9326</v>
      </c>
      <c r="B788" t="s">
        <v>1410</v>
      </c>
      <c r="C788" s="43" t="s">
        <v>1411</v>
      </c>
      <c r="D788" t="s">
        <v>1412</v>
      </c>
      <c r="E788" t="s">
        <v>1412</v>
      </c>
      <c r="F788" s="41">
        <v>41452</v>
      </c>
      <c r="G788" s="44">
        <v>-11673.75</v>
      </c>
      <c r="H788" t="s">
        <v>10409</v>
      </c>
    </row>
    <row r="789" spans="1:8" x14ac:dyDescent="0.25">
      <c r="A789" s="43" t="s">
        <v>9326</v>
      </c>
      <c r="B789" t="s">
        <v>1413</v>
      </c>
      <c r="C789" s="43" t="s">
        <v>10410</v>
      </c>
      <c r="D789">
        <v>48</v>
      </c>
      <c r="E789" t="s">
        <v>1415</v>
      </c>
      <c r="F789" s="41">
        <v>41460</v>
      </c>
      <c r="G789" s="44">
        <v>-60000.17</v>
      </c>
      <c r="H789" t="s">
        <v>10411</v>
      </c>
    </row>
    <row r="790" spans="1:8" x14ac:dyDescent="0.25">
      <c r="A790" s="43" t="s">
        <v>9326</v>
      </c>
      <c r="B790" t="s">
        <v>1413</v>
      </c>
      <c r="C790" s="43" t="s">
        <v>10410</v>
      </c>
      <c r="D790">
        <v>49</v>
      </c>
      <c r="E790" t="s">
        <v>1417</v>
      </c>
      <c r="F790" s="41">
        <v>41460</v>
      </c>
      <c r="G790">
        <v>-531</v>
      </c>
      <c r="H790" t="s">
        <v>10412</v>
      </c>
    </row>
    <row r="791" spans="1:8" x14ac:dyDescent="0.25">
      <c r="A791" s="43" t="s">
        <v>9735</v>
      </c>
      <c r="B791" t="s">
        <v>815</v>
      </c>
      <c r="C791" s="43" t="s">
        <v>816</v>
      </c>
      <c r="D791" t="s">
        <v>1418</v>
      </c>
      <c r="E791" t="s">
        <v>1419</v>
      </c>
      <c r="F791" s="41">
        <v>41463</v>
      </c>
      <c r="G791" s="44">
        <v>-143916.91</v>
      </c>
      <c r="H791" t="s">
        <v>10413</v>
      </c>
    </row>
    <row r="792" spans="1:8" x14ac:dyDescent="0.25">
      <c r="A792" s="43" t="s">
        <v>9328</v>
      </c>
      <c r="B792" t="s">
        <v>1423</v>
      </c>
      <c r="C792" s="43" t="s">
        <v>10417</v>
      </c>
      <c r="D792" t="s">
        <v>1424</v>
      </c>
      <c r="E792" t="s">
        <v>1424</v>
      </c>
      <c r="F792" s="41">
        <v>41464</v>
      </c>
      <c r="G792" s="44">
        <v>-18107500</v>
      </c>
      <c r="H792" t="s">
        <v>10418</v>
      </c>
    </row>
    <row r="793" spans="1:8" x14ac:dyDescent="0.25">
      <c r="A793" s="43" t="s">
        <v>9328</v>
      </c>
      <c r="B793" t="s">
        <v>1425</v>
      </c>
      <c r="C793" s="43" t="s">
        <v>10419</v>
      </c>
      <c r="D793" t="s">
        <v>1426</v>
      </c>
      <c r="E793" t="s">
        <v>1426</v>
      </c>
      <c r="F793" s="41">
        <v>41464</v>
      </c>
      <c r="G793" s="44">
        <v>-11779691</v>
      </c>
      <c r="H793" t="s">
        <v>10420</v>
      </c>
    </row>
    <row r="794" spans="1:8" x14ac:dyDescent="0.25">
      <c r="A794" s="43" t="s">
        <v>9735</v>
      </c>
      <c r="B794" t="s">
        <v>815</v>
      </c>
      <c r="C794" s="43" t="s">
        <v>816</v>
      </c>
      <c r="D794" t="s">
        <v>1420</v>
      </c>
      <c r="E794" t="s">
        <v>1420</v>
      </c>
      <c r="F794" s="41">
        <v>41464</v>
      </c>
      <c r="G794" s="44">
        <v>-2408.91</v>
      </c>
      <c r="H794" t="s">
        <v>10414</v>
      </c>
    </row>
    <row r="795" spans="1:8" x14ac:dyDescent="0.25">
      <c r="A795" s="43" t="s">
        <v>9735</v>
      </c>
      <c r="B795" t="s">
        <v>815</v>
      </c>
      <c r="C795" s="43" t="s">
        <v>816</v>
      </c>
      <c r="D795" t="s">
        <v>1421</v>
      </c>
      <c r="E795" t="s">
        <v>1421</v>
      </c>
      <c r="F795" s="41">
        <v>41464</v>
      </c>
      <c r="G795">
        <v>-826.4</v>
      </c>
      <c r="H795" t="s">
        <v>10415</v>
      </c>
    </row>
    <row r="796" spans="1:8" x14ac:dyDescent="0.25">
      <c r="A796" s="43" t="s">
        <v>9735</v>
      </c>
      <c r="B796" t="s">
        <v>815</v>
      </c>
      <c r="C796" s="43" t="s">
        <v>816</v>
      </c>
      <c r="D796" t="s">
        <v>1422</v>
      </c>
      <c r="E796" t="s">
        <v>1422</v>
      </c>
      <c r="F796" s="41">
        <v>41464</v>
      </c>
      <c r="G796" s="44">
        <v>-2551.59</v>
      </c>
      <c r="H796" t="s">
        <v>10416</v>
      </c>
    </row>
    <row r="797" spans="1:8" x14ac:dyDescent="0.25">
      <c r="A797" s="43" t="s">
        <v>9735</v>
      </c>
      <c r="B797" t="s">
        <v>1427</v>
      </c>
      <c r="C797" s="43" t="s">
        <v>1428</v>
      </c>
      <c r="D797">
        <v>1539</v>
      </c>
      <c r="E797" t="s">
        <v>1430</v>
      </c>
      <c r="F797" s="41">
        <v>41465</v>
      </c>
      <c r="G797" s="44">
        <v>-112745</v>
      </c>
      <c r="H797" t="s">
        <v>10421</v>
      </c>
    </row>
    <row r="798" spans="1:8" x14ac:dyDescent="0.25">
      <c r="A798" s="43" t="s">
        <v>9735</v>
      </c>
      <c r="B798" t="s">
        <v>1427</v>
      </c>
      <c r="C798" s="43" t="s">
        <v>1428</v>
      </c>
      <c r="D798" t="s">
        <v>1431</v>
      </c>
      <c r="E798" t="s">
        <v>1432</v>
      </c>
      <c r="F798" s="41">
        <v>41465</v>
      </c>
      <c r="G798" s="44">
        <v>-48920</v>
      </c>
      <c r="H798" t="s">
        <v>10422</v>
      </c>
    </row>
    <row r="799" spans="1:8" x14ac:dyDescent="0.25">
      <c r="A799" s="43" t="s">
        <v>9328</v>
      </c>
      <c r="B799" t="s">
        <v>1433</v>
      </c>
      <c r="C799" s="43" t="s">
        <v>10423</v>
      </c>
      <c r="D799" t="s">
        <v>1434</v>
      </c>
      <c r="E799" t="s">
        <v>1434</v>
      </c>
      <c r="F799" s="41">
        <v>41467</v>
      </c>
      <c r="G799" s="44">
        <v>1034657.31</v>
      </c>
      <c r="H799" t="s">
        <v>10424</v>
      </c>
    </row>
    <row r="800" spans="1:8" x14ac:dyDescent="0.25">
      <c r="A800" s="43" t="s">
        <v>9328</v>
      </c>
      <c r="B800" t="s">
        <v>1433</v>
      </c>
      <c r="C800" s="43" t="s">
        <v>10423</v>
      </c>
      <c r="D800" t="s">
        <v>1434</v>
      </c>
      <c r="E800" t="s">
        <v>1434</v>
      </c>
      <c r="F800" s="41">
        <v>41467</v>
      </c>
      <c r="G800" s="44">
        <v>-5173286.54</v>
      </c>
      <c r="H800" t="s">
        <v>10425</v>
      </c>
    </row>
    <row r="801" spans="1:8" x14ac:dyDescent="0.25">
      <c r="A801" s="43" t="s">
        <v>9328</v>
      </c>
      <c r="B801" t="s">
        <v>1439</v>
      </c>
      <c r="C801" s="43" t="s">
        <v>10430</v>
      </c>
      <c r="D801" t="s">
        <v>1440</v>
      </c>
      <c r="E801" t="s">
        <v>1440</v>
      </c>
      <c r="F801" s="41">
        <v>41470</v>
      </c>
      <c r="G801" s="44">
        <v>-568953</v>
      </c>
      <c r="H801" t="s">
        <v>10431</v>
      </c>
    </row>
    <row r="802" spans="1:8" x14ac:dyDescent="0.25">
      <c r="A802" s="43" t="s">
        <v>9326</v>
      </c>
      <c r="B802" t="s">
        <v>815</v>
      </c>
      <c r="C802" s="43" t="s">
        <v>816</v>
      </c>
      <c r="D802" t="s">
        <v>1435</v>
      </c>
      <c r="E802" t="s">
        <v>1435</v>
      </c>
      <c r="F802" s="41">
        <v>41470</v>
      </c>
      <c r="G802" s="44">
        <v>-1779.4</v>
      </c>
      <c r="H802" t="s">
        <v>10426</v>
      </c>
    </row>
    <row r="803" spans="1:8" x14ac:dyDescent="0.25">
      <c r="A803" s="43" t="s">
        <v>9326</v>
      </c>
      <c r="B803" t="s">
        <v>815</v>
      </c>
      <c r="C803" s="43" t="s">
        <v>816</v>
      </c>
      <c r="D803" t="s">
        <v>1436</v>
      </c>
      <c r="E803" t="s">
        <v>1436</v>
      </c>
      <c r="F803" s="41">
        <v>41470</v>
      </c>
      <c r="G803" s="44">
        <v>-1884.8</v>
      </c>
      <c r="H803" t="s">
        <v>10427</v>
      </c>
    </row>
    <row r="804" spans="1:8" x14ac:dyDescent="0.25">
      <c r="A804" s="43" t="s">
        <v>9326</v>
      </c>
      <c r="B804" t="s">
        <v>815</v>
      </c>
      <c r="C804" s="43" t="s">
        <v>816</v>
      </c>
      <c r="D804" t="s">
        <v>1437</v>
      </c>
      <c r="E804" t="s">
        <v>1437</v>
      </c>
      <c r="F804" s="41">
        <v>41470</v>
      </c>
      <c r="G804" s="44">
        <v>-1064.4000000000001</v>
      </c>
      <c r="H804" t="s">
        <v>10428</v>
      </c>
    </row>
    <row r="805" spans="1:8" x14ac:dyDescent="0.25">
      <c r="A805" s="43" t="s">
        <v>9326</v>
      </c>
      <c r="B805" t="s">
        <v>815</v>
      </c>
      <c r="C805" s="43" t="s">
        <v>816</v>
      </c>
      <c r="D805" t="s">
        <v>1438</v>
      </c>
      <c r="E805" t="s">
        <v>1438</v>
      </c>
      <c r="F805" s="41">
        <v>41470</v>
      </c>
      <c r="G805" s="44">
        <v>-1127.44</v>
      </c>
      <c r="H805" t="s">
        <v>10429</v>
      </c>
    </row>
    <row r="806" spans="1:8" x14ac:dyDescent="0.25">
      <c r="A806" s="43" t="s">
        <v>9328</v>
      </c>
      <c r="B806" t="s">
        <v>1441</v>
      </c>
      <c r="C806" s="43" t="s">
        <v>1442</v>
      </c>
      <c r="D806" t="s">
        <v>1443</v>
      </c>
      <c r="E806" t="s">
        <v>1443</v>
      </c>
      <c r="F806" s="41">
        <v>41470</v>
      </c>
      <c r="G806" s="44">
        <v>-1600844</v>
      </c>
      <c r="H806" t="s">
        <v>10432</v>
      </c>
    </row>
    <row r="807" spans="1:8" x14ac:dyDescent="0.25">
      <c r="A807" s="43" t="s">
        <v>9735</v>
      </c>
      <c r="B807" t="s">
        <v>1427</v>
      </c>
      <c r="C807" s="43" t="s">
        <v>1428</v>
      </c>
      <c r="D807">
        <v>1543</v>
      </c>
      <c r="E807" t="s">
        <v>1445</v>
      </c>
      <c r="F807" s="41">
        <v>41471</v>
      </c>
      <c r="G807" s="44">
        <v>-454440</v>
      </c>
      <c r="H807" t="s">
        <v>10433</v>
      </c>
    </row>
    <row r="808" spans="1:8" x14ac:dyDescent="0.25">
      <c r="A808" s="43" t="s">
        <v>9735</v>
      </c>
      <c r="B808" t="s">
        <v>1427</v>
      </c>
      <c r="C808" s="43" t="s">
        <v>1428</v>
      </c>
      <c r="D808" t="s">
        <v>1446</v>
      </c>
      <c r="E808" t="s">
        <v>1447</v>
      </c>
      <c r="F808" s="41">
        <v>41471</v>
      </c>
      <c r="G808" s="44">
        <v>-45500</v>
      </c>
      <c r="H808" t="s">
        <v>10434</v>
      </c>
    </row>
    <row r="809" spans="1:8" x14ac:dyDescent="0.25">
      <c r="A809" s="43" t="s">
        <v>9735</v>
      </c>
      <c r="B809" t="s">
        <v>1448</v>
      </c>
      <c r="C809" s="43" t="s">
        <v>10435</v>
      </c>
      <c r="D809" t="s">
        <v>1449</v>
      </c>
      <c r="E809" t="s">
        <v>1450</v>
      </c>
      <c r="F809" s="41">
        <v>41471</v>
      </c>
      <c r="G809" s="44">
        <v>-31500</v>
      </c>
      <c r="H809" t="s">
        <v>10436</v>
      </c>
    </row>
    <row r="810" spans="1:8" x14ac:dyDescent="0.25">
      <c r="A810" s="43" t="s">
        <v>9328</v>
      </c>
      <c r="B810" t="s">
        <v>1309</v>
      </c>
      <c r="C810" s="43" t="s">
        <v>10335</v>
      </c>
      <c r="D810">
        <v>1312747</v>
      </c>
      <c r="E810" t="s">
        <v>1452</v>
      </c>
      <c r="F810" s="41">
        <v>41473</v>
      </c>
      <c r="G810" s="44">
        <v>-21150</v>
      </c>
      <c r="H810" t="s">
        <v>10437</v>
      </c>
    </row>
    <row r="811" spans="1:8" x14ac:dyDescent="0.25">
      <c r="A811" s="43" t="s">
        <v>9735</v>
      </c>
      <c r="B811" t="s">
        <v>1355</v>
      </c>
      <c r="C811" s="43" t="s">
        <v>1356</v>
      </c>
      <c r="D811" t="s">
        <v>1453</v>
      </c>
      <c r="E811" t="s">
        <v>1453</v>
      </c>
      <c r="F811" s="41">
        <v>41474</v>
      </c>
      <c r="G811" s="44">
        <v>-389220</v>
      </c>
      <c r="H811" t="s">
        <v>10438</v>
      </c>
    </row>
    <row r="812" spans="1:8" x14ac:dyDescent="0.25">
      <c r="A812" s="43" t="s">
        <v>9328</v>
      </c>
      <c r="B812" t="s">
        <v>1454</v>
      </c>
      <c r="C812" s="43" t="s">
        <v>10439</v>
      </c>
      <c r="E812" t="s">
        <v>1455</v>
      </c>
      <c r="F812" s="41">
        <v>41479</v>
      </c>
      <c r="G812" s="44">
        <v>-5935096.5899999999</v>
      </c>
      <c r="H812" t="s">
        <v>10440</v>
      </c>
    </row>
    <row r="813" spans="1:8" x14ac:dyDescent="0.25">
      <c r="A813" s="43" t="s">
        <v>9735</v>
      </c>
      <c r="B813" t="s">
        <v>1461</v>
      </c>
      <c r="C813" s="43" t="s">
        <v>10444</v>
      </c>
      <c r="D813" t="s">
        <v>1462</v>
      </c>
      <c r="E813" t="s">
        <v>1458</v>
      </c>
      <c r="F813" s="41">
        <v>41484</v>
      </c>
      <c r="G813" s="44">
        <v>-4730.55</v>
      </c>
      <c r="H813" t="s">
        <v>10445</v>
      </c>
    </row>
    <row r="814" spans="1:8" x14ac:dyDescent="0.25">
      <c r="A814" s="43" t="s">
        <v>9735</v>
      </c>
      <c r="B814" t="s">
        <v>1456</v>
      </c>
      <c r="C814" s="43" t="s">
        <v>10441</v>
      </c>
      <c r="D814" t="s">
        <v>1457</v>
      </c>
      <c r="E814" t="s">
        <v>1458</v>
      </c>
      <c r="F814" s="41">
        <v>41484</v>
      </c>
      <c r="G814" s="44">
        <v>-16436.599999999999</v>
      </c>
      <c r="H814" t="s">
        <v>10442</v>
      </c>
    </row>
    <row r="815" spans="1:8" x14ac:dyDescent="0.25">
      <c r="A815" s="43" t="s">
        <v>9735</v>
      </c>
      <c r="B815" t="s">
        <v>1456</v>
      </c>
      <c r="C815" s="43" t="s">
        <v>10441</v>
      </c>
      <c r="D815" t="s">
        <v>1459</v>
      </c>
      <c r="E815" t="s">
        <v>1460</v>
      </c>
      <c r="F815" s="41">
        <v>41484</v>
      </c>
      <c r="G815" s="44">
        <v>-16436.599999999999</v>
      </c>
      <c r="H815" t="s">
        <v>10443</v>
      </c>
    </row>
    <row r="816" spans="1:8" x14ac:dyDescent="0.25">
      <c r="A816" s="43" t="s">
        <v>9735</v>
      </c>
      <c r="B816" t="s">
        <v>987</v>
      </c>
      <c r="C816" s="43" t="s">
        <v>988</v>
      </c>
      <c r="D816" t="s">
        <v>1463</v>
      </c>
      <c r="E816" t="s">
        <v>1464</v>
      </c>
      <c r="F816" s="41">
        <v>41484</v>
      </c>
      <c r="G816" s="44">
        <v>-1681333</v>
      </c>
      <c r="H816" t="s">
        <v>10446</v>
      </c>
    </row>
    <row r="817" spans="1:8" x14ac:dyDescent="0.25">
      <c r="A817" s="43" t="s">
        <v>9735</v>
      </c>
      <c r="B817" t="s">
        <v>987</v>
      </c>
      <c r="C817" s="43" t="s">
        <v>988</v>
      </c>
      <c r="D817" t="s">
        <v>1465</v>
      </c>
      <c r="E817" t="s">
        <v>1464</v>
      </c>
      <c r="F817" s="41">
        <v>41484</v>
      </c>
      <c r="G817" s="44">
        <v>-1653737.5</v>
      </c>
      <c r="H817" t="s">
        <v>10447</v>
      </c>
    </row>
    <row r="818" spans="1:8" x14ac:dyDescent="0.25">
      <c r="A818" s="43" t="s">
        <v>9326</v>
      </c>
      <c r="B818" t="s">
        <v>1184</v>
      </c>
      <c r="C818" s="43" t="s">
        <v>1185</v>
      </c>
      <c r="D818">
        <v>396</v>
      </c>
      <c r="E818" t="s">
        <v>20729</v>
      </c>
      <c r="F818" s="41">
        <v>41485</v>
      </c>
      <c r="G818" s="44">
        <v>-768714.48</v>
      </c>
      <c r="H818" t="s">
        <v>10448</v>
      </c>
    </row>
    <row r="819" spans="1:8" x14ac:dyDescent="0.25">
      <c r="A819" s="43" t="s">
        <v>9735</v>
      </c>
      <c r="B819" t="s">
        <v>16</v>
      </c>
      <c r="C819" s="43" t="s">
        <v>17</v>
      </c>
      <c r="D819" t="s">
        <v>20730</v>
      </c>
      <c r="E819" t="s">
        <v>20730</v>
      </c>
      <c r="F819" s="41">
        <v>41487</v>
      </c>
      <c r="G819" s="44">
        <v>-83144.289999999994</v>
      </c>
      <c r="H819" t="s">
        <v>10451</v>
      </c>
    </row>
    <row r="820" spans="1:8" x14ac:dyDescent="0.25">
      <c r="A820" s="43" t="s">
        <v>9735</v>
      </c>
      <c r="B820" t="s">
        <v>1466</v>
      </c>
      <c r="C820" s="43" t="s">
        <v>1467</v>
      </c>
      <c r="D820" t="s">
        <v>1468</v>
      </c>
      <c r="E820" t="s">
        <v>1469</v>
      </c>
      <c r="F820" s="41">
        <v>41487</v>
      </c>
      <c r="G820" s="44">
        <v>-116938</v>
      </c>
      <c r="H820" t="s">
        <v>10450</v>
      </c>
    </row>
    <row r="821" spans="1:8" x14ac:dyDescent="0.25">
      <c r="A821" s="43" t="s">
        <v>9326</v>
      </c>
      <c r="B821" t="s">
        <v>815</v>
      </c>
      <c r="C821" s="43" t="s">
        <v>816</v>
      </c>
      <c r="E821" t="s">
        <v>20730</v>
      </c>
      <c r="F821" s="41">
        <v>41487</v>
      </c>
      <c r="G821" s="44">
        <v>-367896.91</v>
      </c>
      <c r="H821" t="s">
        <v>10449</v>
      </c>
    </row>
    <row r="822" spans="1:8" x14ac:dyDescent="0.25">
      <c r="A822" s="43" t="s">
        <v>9328</v>
      </c>
      <c r="B822" t="s">
        <v>1470</v>
      </c>
      <c r="C822" s="43" t="s">
        <v>10452</v>
      </c>
      <c r="D822" t="s">
        <v>1471</v>
      </c>
      <c r="E822" t="s">
        <v>1472</v>
      </c>
      <c r="F822" s="41">
        <v>41488</v>
      </c>
      <c r="G822" s="44">
        <v>653165.4</v>
      </c>
      <c r="H822" t="s">
        <v>10453</v>
      </c>
    </row>
    <row r="823" spans="1:8" x14ac:dyDescent="0.25">
      <c r="A823" s="43" t="s">
        <v>9328</v>
      </c>
      <c r="B823" t="s">
        <v>1473</v>
      </c>
      <c r="C823" s="43" t="s">
        <v>10454</v>
      </c>
      <c r="D823" t="s">
        <v>1474</v>
      </c>
      <c r="E823" t="s">
        <v>1474</v>
      </c>
      <c r="F823" s="41">
        <v>41489</v>
      </c>
      <c r="G823" s="44">
        <v>-1724856.76</v>
      </c>
      <c r="H823" t="s">
        <v>10455</v>
      </c>
    </row>
    <row r="824" spans="1:8" x14ac:dyDescent="0.25">
      <c r="A824" s="43" t="s">
        <v>9326</v>
      </c>
      <c r="B824" t="s">
        <v>1475</v>
      </c>
      <c r="C824" s="43" t="s">
        <v>1476</v>
      </c>
      <c r="D824">
        <v>229</v>
      </c>
      <c r="E824" t="s">
        <v>1478</v>
      </c>
      <c r="F824" s="41">
        <v>41491</v>
      </c>
      <c r="G824" s="44">
        <v>-27355.93</v>
      </c>
      <c r="H824" t="s">
        <v>10456</v>
      </c>
    </row>
    <row r="825" spans="1:8" x14ac:dyDescent="0.25">
      <c r="A825" s="43" t="s">
        <v>9326</v>
      </c>
      <c r="B825" t="s">
        <v>20617</v>
      </c>
      <c r="C825" s="43" t="s">
        <v>1480</v>
      </c>
      <c r="D825" t="s">
        <v>1481</v>
      </c>
      <c r="E825" t="s">
        <v>1482</v>
      </c>
      <c r="F825" s="41">
        <v>41492</v>
      </c>
      <c r="G825" s="44">
        <v>-928513.3</v>
      </c>
      <c r="H825" t="s">
        <v>10457</v>
      </c>
    </row>
    <row r="826" spans="1:8" x14ac:dyDescent="0.25">
      <c r="A826" s="43" t="s">
        <v>9328</v>
      </c>
      <c r="B826" t="s">
        <v>1483</v>
      </c>
      <c r="C826" s="43" t="s">
        <v>10458</v>
      </c>
      <c r="D826">
        <v>52</v>
      </c>
      <c r="E826" t="s">
        <v>1485</v>
      </c>
      <c r="F826" s="41">
        <v>41492</v>
      </c>
      <c r="G826" s="44">
        <v>-3150</v>
      </c>
      <c r="H826" t="s">
        <v>10459</v>
      </c>
    </row>
    <row r="827" spans="1:8" x14ac:dyDescent="0.25">
      <c r="A827" s="43" t="s">
        <v>9328</v>
      </c>
      <c r="B827" t="s">
        <v>1486</v>
      </c>
      <c r="C827" s="43" t="s">
        <v>10460</v>
      </c>
      <c r="D827" t="s">
        <v>1487</v>
      </c>
      <c r="E827" t="s">
        <v>1487</v>
      </c>
      <c r="F827" s="41">
        <v>41493</v>
      </c>
      <c r="G827" s="44">
        <v>-4720</v>
      </c>
      <c r="H827" t="s">
        <v>10461</v>
      </c>
    </row>
    <row r="828" spans="1:8" x14ac:dyDescent="0.25">
      <c r="A828" s="43" t="s">
        <v>9735</v>
      </c>
      <c r="B828" t="s">
        <v>16</v>
      </c>
      <c r="C828" s="43" t="s">
        <v>17</v>
      </c>
      <c r="D828" t="s">
        <v>1492</v>
      </c>
      <c r="E828" t="s">
        <v>1492</v>
      </c>
      <c r="F828" s="41">
        <v>41494</v>
      </c>
      <c r="G828" s="44">
        <v>-4153.12</v>
      </c>
      <c r="H828" t="s">
        <v>10466</v>
      </c>
    </row>
    <row r="829" spans="1:8" x14ac:dyDescent="0.25">
      <c r="A829" s="43" t="s">
        <v>9328</v>
      </c>
      <c r="B829" t="s">
        <v>1490</v>
      </c>
      <c r="C829" s="43" t="s">
        <v>10464</v>
      </c>
      <c r="D829" t="s">
        <v>1491</v>
      </c>
      <c r="E829" t="s">
        <v>1491</v>
      </c>
      <c r="F829" s="41">
        <v>41494</v>
      </c>
      <c r="G829" s="44">
        <v>-75000</v>
      </c>
      <c r="H829" t="s">
        <v>10465</v>
      </c>
    </row>
    <row r="830" spans="1:8" x14ac:dyDescent="0.25">
      <c r="A830" s="43" t="s">
        <v>9326</v>
      </c>
      <c r="B830" t="s">
        <v>815</v>
      </c>
      <c r="C830" s="43" t="s">
        <v>816</v>
      </c>
      <c r="D830" t="s">
        <v>1488</v>
      </c>
      <c r="E830" t="s">
        <v>1488</v>
      </c>
      <c r="F830" s="41">
        <v>41494</v>
      </c>
      <c r="G830">
        <v>-386.14</v>
      </c>
      <c r="H830" t="s">
        <v>10462</v>
      </c>
    </row>
    <row r="831" spans="1:8" x14ac:dyDescent="0.25">
      <c r="A831" s="43" t="s">
        <v>9326</v>
      </c>
      <c r="B831" t="s">
        <v>815</v>
      </c>
      <c r="C831" s="43" t="s">
        <v>816</v>
      </c>
      <c r="D831" t="s">
        <v>1489</v>
      </c>
      <c r="E831" t="s">
        <v>1489</v>
      </c>
      <c r="F831" s="41">
        <v>41494</v>
      </c>
      <c r="G831">
        <v>-409.02</v>
      </c>
      <c r="H831" t="s">
        <v>10463</v>
      </c>
    </row>
    <row r="832" spans="1:8" x14ac:dyDescent="0.25">
      <c r="A832" s="43" t="s">
        <v>9328</v>
      </c>
      <c r="B832" t="s">
        <v>1493</v>
      </c>
      <c r="C832" s="43" t="s">
        <v>10467</v>
      </c>
      <c r="D832" t="s">
        <v>1494</v>
      </c>
      <c r="E832" t="s">
        <v>1495</v>
      </c>
      <c r="F832" s="41">
        <v>41498</v>
      </c>
      <c r="G832" s="44">
        <v>-16240</v>
      </c>
      <c r="H832" t="s">
        <v>10468</v>
      </c>
    </row>
    <row r="833" spans="1:8" x14ac:dyDescent="0.25">
      <c r="A833" s="43" t="s">
        <v>9735</v>
      </c>
      <c r="B833" t="s">
        <v>987</v>
      </c>
      <c r="C833" s="43" t="s">
        <v>988</v>
      </c>
      <c r="D833" t="s">
        <v>1498</v>
      </c>
      <c r="E833" t="s">
        <v>1499</v>
      </c>
      <c r="F833" s="41">
        <v>41499</v>
      </c>
      <c r="G833" s="44">
        <v>-1671613</v>
      </c>
      <c r="H833" t="s">
        <v>10471</v>
      </c>
    </row>
    <row r="834" spans="1:8" x14ac:dyDescent="0.25">
      <c r="A834" s="43" t="s">
        <v>9735</v>
      </c>
      <c r="B834" t="s">
        <v>987</v>
      </c>
      <c r="C834" s="43" t="s">
        <v>988</v>
      </c>
      <c r="D834" t="s">
        <v>1500</v>
      </c>
      <c r="E834" t="s">
        <v>1501</v>
      </c>
      <c r="F834" s="41">
        <v>41499</v>
      </c>
      <c r="G834" s="44">
        <v>-1611238.06</v>
      </c>
      <c r="H834" t="s">
        <v>10472</v>
      </c>
    </row>
    <row r="835" spans="1:8" x14ac:dyDescent="0.25">
      <c r="A835" s="43" t="s">
        <v>9735</v>
      </c>
      <c r="B835" t="s">
        <v>1496</v>
      </c>
      <c r="C835" s="43" t="s">
        <v>10469</v>
      </c>
      <c r="D835" t="s">
        <v>20817</v>
      </c>
      <c r="E835" t="s">
        <v>20731</v>
      </c>
      <c r="F835" s="41">
        <v>41499</v>
      </c>
      <c r="G835" s="44">
        <v>-24429.54</v>
      </c>
      <c r="H835" t="s">
        <v>10470</v>
      </c>
    </row>
    <row r="836" spans="1:8" x14ac:dyDescent="0.25">
      <c r="A836" s="43" t="s">
        <v>9326</v>
      </c>
      <c r="B836" t="s">
        <v>815</v>
      </c>
      <c r="C836" s="43" t="s">
        <v>816</v>
      </c>
      <c r="D836" t="s">
        <v>1502</v>
      </c>
      <c r="E836" t="s">
        <v>1502</v>
      </c>
      <c r="F836" s="41">
        <v>41512</v>
      </c>
      <c r="G836" s="44">
        <v>-7569.99</v>
      </c>
      <c r="H836" t="s">
        <v>10473</v>
      </c>
    </row>
    <row r="837" spans="1:8" x14ac:dyDescent="0.25">
      <c r="A837" s="43" t="s">
        <v>9326</v>
      </c>
      <c r="B837" t="s">
        <v>815</v>
      </c>
      <c r="C837" s="43" t="s">
        <v>816</v>
      </c>
      <c r="D837" t="s">
        <v>1503</v>
      </c>
      <c r="E837" t="s">
        <v>1503</v>
      </c>
      <c r="F837" s="41">
        <v>41512</v>
      </c>
      <c r="G837" s="44">
        <v>-1201.0999999999999</v>
      </c>
      <c r="H837" t="s">
        <v>10474</v>
      </c>
    </row>
    <row r="838" spans="1:8" x14ac:dyDescent="0.25">
      <c r="A838" s="43" t="s">
        <v>9326</v>
      </c>
      <c r="B838" t="s">
        <v>815</v>
      </c>
      <c r="C838" s="43" t="s">
        <v>816</v>
      </c>
      <c r="D838" t="s">
        <v>1504</v>
      </c>
      <c r="E838" t="s">
        <v>1504</v>
      </c>
      <c r="F838" s="41">
        <v>41512</v>
      </c>
      <c r="G838" s="44">
        <v>-1272.23</v>
      </c>
      <c r="H838" t="s">
        <v>10475</v>
      </c>
    </row>
    <row r="839" spans="1:8" x14ac:dyDescent="0.25">
      <c r="A839" s="43" t="s">
        <v>9326</v>
      </c>
      <c r="B839" t="s">
        <v>815</v>
      </c>
      <c r="C839" s="43" t="s">
        <v>816</v>
      </c>
      <c r="D839" t="s">
        <v>1505</v>
      </c>
      <c r="E839" t="s">
        <v>1505</v>
      </c>
      <c r="F839" s="41">
        <v>41512</v>
      </c>
      <c r="G839">
        <v>-50</v>
      </c>
      <c r="H839" t="s">
        <v>10476</v>
      </c>
    </row>
    <row r="840" spans="1:8" x14ac:dyDescent="0.25">
      <c r="A840" s="43" t="s">
        <v>9326</v>
      </c>
      <c r="B840" t="s">
        <v>815</v>
      </c>
      <c r="C840" s="43" t="s">
        <v>816</v>
      </c>
      <c r="D840" t="s">
        <v>1506</v>
      </c>
      <c r="E840" t="s">
        <v>1506</v>
      </c>
      <c r="F840" s="41">
        <v>41512</v>
      </c>
      <c r="G840" s="44">
        <v>7569.99</v>
      </c>
      <c r="H840" t="s">
        <v>10477</v>
      </c>
    </row>
    <row r="841" spans="1:8" x14ac:dyDescent="0.25">
      <c r="A841" s="43" t="s">
        <v>9735</v>
      </c>
      <c r="B841" t="s">
        <v>815</v>
      </c>
      <c r="C841" s="43" t="s">
        <v>816</v>
      </c>
      <c r="D841" t="s">
        <v>1502</v>
      </c>
      <c r="E841" t="s">
        <v>1502</v>
      </c>
      <c r="F841" s="41">
        <v>41512</v>
      </c>
      <c r="G841" s="44">
        <v>-117980.01</v>
      </c>
      <c r="H841" t="s">
        <v>10473</v>
      </c>
    </row>
    <row r="842" spans="1:8" x14ac:dyDescent="0.25">
      <c r="A842" s="43" t="s">
        <v>9735</v>
      </c>
      <c r="B842" t="s">
        <v>815</v>
      </c>
      <c r="C842" s="43" t="s">
        <v>816</v>
      </c>
      <c r="D842" t="s">
        <v>1506</v>
      </c>
      <c r="E842" t="s">
        <v>1506</v>
      </c>
      <c r="F842" s="41">
        <v>41512</v>
      </c>
      <c r="G842" s="44">
        <v>117980.01</v>
      </c>
      <c r="H842" t="s">
        <v>10477</v>
      </c>
    </row>
    <row r="843" spans="1:8" x14ac:dyDescent="0.25">
      <c r="A843" s="43" t="s">
        <v>9328</v>
      </c>
      <c r="B843" t="s">
        <v>479</v>
      </c>
      <c r="C843" s="43" t="s">
        <v>9680</v>
      </c>
      <c r="D843" t="s">
        <v>1516</v>
      </c>
      <c r="E843" t="s">
        <v>1516</v>
      </c>
      <c r="F843" s="41">
        <v>41513</v>
      </c>
      <c r="G843" s="44">
        <v>-23600</v>
      </c>
      <c r="H843" t="s">
        <v>10487</v>
      </c>
    </row>
    <row r="844" spans="1:8" x14ac:dyDescent="0.25">
      <c r="A844" s="43" t="s">
        <v>9326</v>
      </c>
      <c r="B844" t="s">
        <v>815</v>
      </c>
      <c r="C844" s="43" t="s">
        <v>816</v>
      </c>
      <c r="D844" t="s">
        <v>1507</v>
      </c>
      <c r="E844" t="s">
        <v>1507</v>
      </c>
      <c r="F844" s="41">
        <v>41513</v>
      </c>
      <c r="G844" s="44">
        <v>-24086.87</v>
      </c>
      <c r="H844" t="s">
        <v>10478</v>
      </c>
    </row>
    <row r="845" spans="1:8" x14ac:dyDescent="0.25">
      <c r="A845" s="43" t="s">
        <v>9326</v>
      </c>
      <c r="B845" t="s">
        <v>815</v>
      </c>
      <c r="C845" s="43" t="s">
        <v>816</v>
      </c>
      <c r="D845" t="s">
        <v>1508</v>
      </c>
      <c r="E845" t="s">
        <v>1508</v>
      </c>
      <c r="F845" s="41">
        <v>41513</v>
      </c>
      <c r="G845" s="44">
        <v>-20664.45</v>
      </c>
      <c r="H845" t="s">
        <v>10479</v>
      </c>
    </row>
    <row r="846" spans="1:8" x14ac:dyDescent="0.25">
      <c r="A846" s="43" t="s">
        <v>9326</v>
      </c>
      <c r="B846" t="s">
        <v>815</v>
      </c>
      <c r="C846" s="43" t="s">
        <v>816</v>
      </c>
      <c r="D846" t="s">
        <v>1509</v>
      </c>
      <c r="E846" t="s">
        <v>1509</v>
      </c>
      <c r="F846" s="41">
        <v>41513</v>
      </c>
      <c r="G846" s="44">
        <v>-15768.48</v>
      </c>
      <c r="H846" t="s">
        <v>10480</v>
      </c>
    </row>
    <row r="847" spans="1:8" x14ac:dyDescent="0.25">
      <c r="A847" s="43" t="s">
        <v>9326</v>
      </c>
      <c r="B847" t="s">
        <v>815</v>
      </c>
      <c r="C847" s="43" t="s">
        <v>816</v>
      </c>
      <c r="D847" t="s">
        <v>1510</v>
      </c>
      <c r="E847" t="s">
        <v>1510</v>
      </c>
      <c r="F847" s="41">
        <v>41513</v>
      </c>
      <c r="G847" s="44">
        <v>-15254.82</v>
      </c>
      <c r="H847" t="s">
        <v>10481</v>
      </c>
    </row>
    <row r="848" spans="1:8" x14ac:dyDescent="0.25">
      <c r="A848" s="43" t="s">
        <v>9326</v>
      </c>
      <c r="B848" t="s">
        <v>815</v>
      </c>
      <c r="C848" s="43" t="s">
        <v>816</v>
      </c>
      <c r="D848" t="s">
        <v>1511</v>
      </c>
      <c r="E848" t="s">
        <v>1511</v>
      </c>
      <c r="F848" s="41">
        <v>41513</v>
      </c>
      <c r="G848" s="44">
        <v>-16158.42</v>
      </c>
      <c r="H848" t="s">
        <v>10482</v>
      </c>
    </row>
    <row r="849" spans="1:8" x14ac:dyDescent="0.25">
      <c r="A849" s="43" t="s">
        <v>9326</v>
      </c>
      <c r="B849" t="s">
        <v>815</v>
      </c>
      <c r="C849" s="43" t="s">
        <v>816</v>
      </c>
      <c r="D849" t="s">
        <v>1512</v>
      </c>
      <c r="E849" t="s">
        <v>1512</v>
      </c>
      <c r="F849" s="41">
        <v>41513</v>
      </c>
      <c r="G849">
        <v>-214.5</v>
      </c>
      <c r="H849" t="s">
        <v>10483</v>
      </c>
    </row>
    <row r="850" spans="1:8" x14ac:dyDescent="0.25">
      <c r="A850" s="43" t="s">
        <v>9326</v>
      </c>
      <c r="B850" t="s">
        <v>815</v>
      </c>
      <c r="C850" s="43" t="s">
        <v>816</v>
      </c>
      <c r="D850" t="s">
        <v>1513</v>
      </c>
      <c r="E850" t="s">
        <v>1513</v>
      </c>
      <c r="F850" s="41">
        <v>41513</v>
      </c>
      <c r="G850" s="44">
        <v>-29773.38</v>
      </c>
      <c r="H850" t="s">
        <v>10484</v>
      </c>
    </row>
    <row r="851" spans="1:8" x14ac:dyDescent="0.25">
      <c r="A851" s="43" t="s">
        <v>9326</v>
      </c>
      <c r="B851" t="s">
        <v>815</v>
      </c>
      <c r="C851" s="43" t="s">
        <v>816</v>
      </c>
      <c r="D851" t="s">
        <v>1514</v>
      </c>
      <c r="E851" t="s">
        <v>1514</v>
      </c>
      <c r="F851" s="41">
        <v>41513</v>
      </c>
      <c r="G851" s="44">
        <v>-6888</v>
      </c>
      <c r="H851" t="s">
        <v>10485</v>
      </c>
    </row>
    <row r="852" spans="1:8" x14ac:dyDescent="0.25">
      <c r="A852" s="43" t="s">
        <v>9326</v>
      </c>
      <c r="B852" t="s">
        <v>815</v>
      </c>
      <c r="C852" s="43" t="s">
        <v>816</v>
      </c>
      <c r="D852" t="s">
        <v>1515</v>
      </c>
      <c r="E852" t="s">
        <v>1515</v>
      </c>
      <c r="F852" s="41">
        <v>41513</v>
      </c>
      <c r="G852" s="44">
        <v>-5256.16</v>
      </c>
      <c r="H852" t="s">
        <v>10486</v>
      </c>
    </row>
    <row r="853" spans="1:8" x14ac:dyDescent="0.25">
      <c r="A853" s="43" t="s">
        <v>9328</v>
      </c>
      <c r="B853" t="s">
        <v>1521</v>
      </c>
      <c r="C853" s="43" t="s">
        <v>10492</v>
      </c>
      <c r="D853" t="s">
        <v>1522</v>
      </c>
      <c r="E853" t="s">
        <v>1523</v>
      </c>
      <c r="F853" s="41">
        <v>41516</v>
      </c>
      <c r="G853" s="44">
        <v>600403.98</v>
      </c>
      <c r="H853" t="s">
        <v>10493</v>
      </c>
    </row>
    <row r="854" spans="1:8" x14ac:dyDescent="0.25">
      <c r="A854" s="43" t="s">
        <v>9328</v>
      </c>
      <c r="B854" t="s">
        <v>1454</v>
      </c>
      <c r="C854" s="43" t="s">
        <v>10439</v>
      </c>
      <c r="E854" t="s">
        <v>1524</v>
      </c>
      <c r="F854" s="41">
        <v>41516</v>
      </c>
      <c r="G854" s="44">
        <v>5935096.5899999999</v>
      </c>
      <c r="H854" t="s">
        <v>10494</v>
      </c>
    </row>
    <row r="855" spans="1:8" x14ac:dyDescent="0.25">
      <c r="A855" s="43" t="s">
        <v>9326</v>
      </c>
      <c r="B855" t="s">
        <v>815</v>
      </c>
      <c r="C855" s="43" t="s">
        <v>816</v>
      </c>
      <c r="D855" t="s">
        <v>1517</v>
      </c>
      <c r="E855" t="s">
        <v>1517</v>
      </c>
      <c r="F855" s="41">
        <v>41516</v>
      </c>
      <c r="G855" s="44">
        <v>-7061.35</v>
      </c>
      <c r="H855" t="s">
        <v>10488</v>
      </c>
    </row>
    <row r="856" spans="1:8" x14ac:dyDescent="0.25">
      <c r="A856" s="43" t="s">
        <v>9326</v>
      </c>
      <c r="B856" t="s">
        <v>815</v>
      </c>
      <c r="C856" s="43" t="s">
        <v>816</v>
      </c>
      <c r="D856" t="s">
        <v>1518</v>
      </c>
      <c r="E856" t="s">
        <v>1518</v>
      </c>
      <c r="F856" s="41">
        <v>41516</v>
      </c>
      <c r="G856" s="44">
        <v>-4851.54</v>
      </c>
      <c r="H856" t="s">
        <v>10489</v>
      </c>
    </row>
    <row r="857" spans="1:8" x14ac:dyDescent="0.25">
      <c r="A857" s="43" t="s">
        <v>9326</v>
      </c>
      <c r="B857" t="s">
        <v>815</v>
      </c>
      <c r="C857" s="43" t="s">
        <v>816</v>
      </c>
      <c r="D857" t="s">
        <v>1519</v>
      </c>
      <c r="E857" t="s">
        <v>1519</v>
      </c>
      <c r="F857" s="41">
        <v>41516</v>
      </c>
      <c r="G857">
        <v>-888.17</v>
      </c>
      <c r="H857" t="s">
        <v>10490</v>
      </c>
    </row>
    <row r="858" spans="1:8" x14ac:dyDescent="0.25">
      <c r="A858" s="43" t="s">
        <v>9326</v>
      </c>
      <c r="B858" t="s">
        <v>815</v>
      </c>
      <c r="C858" s="43" t="s">
        <v>816</v>
      </c>
      <c r="D858" t="s">
        <v>1520</v>
      </c>
      <c r="E858" t="s">
        <v>1520</v>
      </c>
      <c r="F858" s="41">
        <v>41516</v>
      </c>
      <c r="G858">
        <v>-940.77</v>
      </c>
      <c r="H858" t="s">
        <v>10491</v>
      </c>
    </row>
    <row r="859" spans="1:8" x14ac:dyDescent="0.25">
      <c r="A859" s="43" t="s">
        <v>9735</v>
      </c>
      <c r="B859" t="s">
        <v>1533</v>
      </c>
      <c r="C859" s="43" t="s">
        <v>10501</v>
      </c>
      <c r="D859" t="s">
        <v>1534</v>
      </c>
      <c r="E859" t="s">
        <v>1535</v>
      </c>
      <c r="F859" s="41">
        <v>41520</v>
      </c>
      <c r="G859" s="44">
        <v>-20868.62</v>
      </c>
      <c r="H859" t="s">
        <v>10502</v>
      </c>
    </row>
    <row r="860" spans="1:8" x14ac:dyDescent="0.25">
      <c r="A860" s="43" t="s">
        <v>9735</v>
      </c>
      <c r="B860" t="s">
        <v>1525</v>
      </c>
      <c r="C860" s="43" t="s">
        <v>10495</v>
      </c>
      <c r="D860" t="s">
        <v>1526</v>
      </c>
      <c r="E860" t="s">
        <v>1526</v>
      </c>
      <c r="F860" s="41">
        <v>41520</v>
      </c>
      <c r="G860" s="44">
        <v>-24072</v>
      </c>
      <c r="H860" t="s">
        <v>10496</v>
      </c>
    </row>
    <row r="861" spans="1:8" x14ac:dyDescent="0.25">
      <c r="A861" s="43" t="s">
        <v>9735</v>
      </c>
      <c r="B861" t="s">
        <v>1527</v>
      </c>
      <c r="C861" s="43" t="s">
        <v>10497</v>
      </c>
      <c r="D861" t="s">
        <v>1528</v>
      </c>
      <c r="E861" t="s">
        <v>1529</v>
      </c>
      <c r="F861" s="41">
        <v>41520</v>
      </c>
      <c r="G861" s="44">
        <v>-40246.629999999997</v>
      </c>
      <c r="H861" t="s">
        <v>10498</v>
      </c>
    </row>
    <row r="862" spans="1:8" x14ac:dyDescent="0.25">
      <c r="A862" s="43" t="s">
        <v>9735</v>
      </c>
      <c r="B862" t="s">
        <v>1530</v>
      </c>
      <c r="C862" s="43" t="s">
        <v>10499</v>
      </c>
      <c r="D862" t="s">
        <v>1531</v>
      </c>
      <c r="E862" t="s">
        <v>1532</v>
      </c>
      <c r="F862" s="41">
        <v>41520</v>
      </c>
      <c r="G862" s="44">
        <v>-21241.279999999999</v>
      </c>
      <c r="H862" t="s">
        <v>10500</v>
      </c>
    </row>
    <row r="863" spans="1:8" x14ac:dyDescent="0.25">
      <c r="A863" s="43" t="s">
        <v>9735</v>
      </c>
      <c r="B863" t="s">
        <v>1536</v>
      </c>
      <c r="C863" s="43" t="s">
        <v>10503</v>
      </c>
      <c r="D863" t="s">
        <v>1537</v>
      </c>
      <c r="E863" t="s">
        <v>1538</v>
      </c>
      <c r="F863" s="41">
        <v>41520</v>
      </c>
      <c r="G863" s="44">
        <v>-44718.48</v>
      </c>
      <c r="H863" t="s">
        <v>10504</v>
      </c>
    </row>
    <row r="864" spans="1:8" x14ac:dyDescent="0.25">
      <c r="A864" s="43" t="s">
        <v>9735</v>
      </c>
      <c r="B864" t="s">
        <v>1525</v>
      </c>
      <c r="C864" s="43" t="s">
        <v>10495</v>
      </c>
      <c r="D864" t="s">
        <v>1539</v>
      </c>
      <c r="E864" t="s">
        <v>1539</v>
      </c>
      <c r="F864" s="41">
        <v>41521</v>
      </c>
      <c r="G864" s="44">
        <v>-26019</v>
      </c>
      <c r="H864" t="s">
        <v>10505</v>
      </c>
    </row>
    <row r="865" spans="1:8" x14ac:dyDescent="0.25">
      <c r="A865" s="43" t="s">
        <v>9735</v>
      </c>
      <c r="B865" t="s">
        <v>1540</v>
      </c>
      <c r="C865" s="43" t="s">
        <v>10506</v>
      </c>
      <c r="D865" t="s">
        <v>1541</v>
      </c>
      <c r="E865" t="s">
        <v>1542</v>
      </c>
      <c r="F865" s="41">
        <v>41523</v>
      </c>
      <c r="G865" s="44">
        <v>-40246.629999999997</v>
      </c>
      <c r="H865" t="s">
        <v>10507</v>
      </c>
    </row>
    <row r="866" spans="1:8" x14ac:dyDescent="0.25">
      <c r="A866" s="43" t="s">
        <v>9326</v>
      </c>
      <c r="B866" t="s">
        <v>815</v>
      </c>
      <c r="C866" s="43" t="s">
        <v>816</v>
      </c>
      <c r="D866" t="s">
        <v>1543</v>
      </c>
      <c r="E866" t="s">
        <v>1543</v>
      </c>
      <c r="F866" s="41">
        <v>41527</v>
      </c>
      <c r="G866">
        <v>-193.07</v>
      </c>
      <c r="H866" t="s">
        <v>10508</v>
      </c>
    </row>
    <row r="867" spans="1:8" x14ac:dyDescent="0.25">
      <c r="A867" s="43" t="s">
        <v>9326</v>
      </c>
      <c r="B867" t="s">
        <v>815</v>
      </c>
      <c r="C867" s="43" t="s">
        <v>816</v>
      </c>
      <c r="D867" t="s">
        <v>1544</v>
      </c>
      <c r="E867" t="s">
        <v>1544</v>
      </c>
      <c r="F867" s="41">
        <v>41527</v>
      </c>
      <c r="G867">
        <v>-204.51</v>
      </c>
      <c r="H867" t="s">
        <v>10509</v>
      </c>
    </row>
    <row r="868" spans="1:8" x14ac:dyDescent="0.25">
      <c r="A868" s="43" t="s">
        <v>9326</v>
      </c>
      <c r="B868" t="s">
        <v>815</v>
      </c>
      <c r="C868" s="43" t="s">
        <v>816</v>
      </c>
      <c r="D868" t="s">
        <v>1545</v>
      </c>
      <c r="E868" t="s">
        <v>1545</v>
      </c>
      <c r="F868" s="41">
        <v>41527</v>
      </c>
      <c r="G868">
        <v>-854</v>
      </c>
      <c r="H868" t="s">
        <v>10510</v>
      </c>
    </row>
    <row r="869" spans="1:8" x14ac:dyDescent="0.25">
      <c r="A869" s="43" t="s">
        <v>9326</v>
      </c>
      <c r="B869" t="s">
        <v>815</v>
      </c>
      <c r="C869" s="43" t="s">
        <v>816</v>
      </c>
      <c r="D869" t="s">
        <v>1546</v>
      </c>
      <c r="E869" t="s">
        <v>1546</v>
      </c>
      <c r="F869" s="41">
        <v>41527</v>
      </c>
      <c r="G869">
        <v>-904.59</v>
      </c>
      <c r="H869" t="s">
        <v>10511</v>
      </c>
    </row>
    <row r="870" spans="1:8" x14ac:dyDescent="0.25">
      <c r="A870" s="43" t="s">
        <v>9326</v>
      </c>
      <c r="B870" t="s">
        <v>815</v>
      </c>
      <c r="C870" s="43" t="s">
        <v>816</v>
      </c>
      <c r="D870" t="s">
        <v>1547</v>
      </c>
      <c r="E870" t="s">
        <v>1547</v>
      </c>
      <c r="F870" s="41">
        <v>41533</v>
      </c>
      <c r="G870" s="44">
        <v>-2400.88</v>
      </c>
      <c r="H870" t="s">
        <v>10512</v>
      </c>
    </row>
    <row r="871" spans="1:8" x14ac:dyDescent="0.25">
      <c r="A871" s="43" t="s">
        <v>9326</v>
      </c>
      <c r="B871" t="s">
        <v>815</v>
      </c>
      <c r="C871" s="43" t="s">
        <v>816</v>
      </c>
      <c r="D871" t="s">
        <v>1548</v>
      </c>
      <c r="E871" t="s">
        <v>1548</v>
      </c>
      <c r="F871" s="41">
        <v>41533</v>
      </c>
      <c r="G871" s="44">
        <v>-2543.1</v>
      </c>
      <c r="H871" t="s">
        <v>10513</v>
      </c>
    </row>
    <row r="872" spans="1:8" x14ac:dyDescent="0.25">
      <c r="A872" s="43" t="s">
        <v>9326</v>
      </c>
      <c r="B872" t="s">
        <v>815</v>
      </c>
      <c r="C872" s="43" t="s">
        <v>816</v>
      </c>
      <c r="D872" t="s">
        <v>1549</v>
      </c>
      <c r="E872" t="s">
        <v>1549</v>
      </c>
      <c r="F872" s="41">
        <v>41533</v>
      </c>
      <c r="G872">
        <v>-507</v>
      </c>
      <c r="H872" t="s">
        <v>10514</v>
      </c>
    </row>
    <row r="873" spans="1:8" x14ac:dyDescent="0.25">
      <c r="A873" s="43" t="s">
        <v>9735</v>
      </c>
      <c r="B873" t="s">
        <v>1550</v>
      </c>
      <c r="C873" s="43" t="s">
        <v>10515</v>
      </c>
      <c r="D873" t="s">
        <v>1551</v>
      </c>
      <c r="E873" t="s">
        <v>1552</v>
      </c>
      <c r="F873" s="41">
        <v>41534</v>
      </c>
      <c r="G873" s="44">
        <v>-7720.04</v>
      </c>
      <c r="H873" t="s">
        <v>10516</v>
      </c>
    </row>
    <row r="874" spans="1:8" x14ac:dyDescent="0.25">
      <c r="A874" s="43" t="s">
        <v>9735</v>
      </c>
      <c r="B874" t="s">
        <v>1553</v>
      </c>
      <c r="C874" s="43" t="s">
        <v>10517</v>
      </c>
      <c r="D874" t="s">
        <v>1554</v>
      </c>
      <c r="E874" t="s">
        <v>1555</v>
      </c>
      <c r="F874" s="41">
        <v>41534</v>
      </c>
      <c r="G874" s="44">
        <v>-19750.66</v>
      </c>
      <c r="H874" t="s">
        <v>10518</v>
      </c>
    </row>
    <row r="875" spans="1:8" x14ac:dyDescent="0.25">
      <c r="A875" s="43" t="s">
        <v>9735</v>
      </c>
      <c r="B875" t="s">
        <v>1559</v>
      </c>
      <c r="C875" s="43" t="s">
        <v>1560</v>
      </c>
      <c r="D875">
        <v>380</v>
      </c>
      <c r="E875" t="s">
        <v>1562</v>
      </c>
      <c r="F875" s="41">
        <v>41535</v>
      </c>
      <c r="G875" s="44">
        <v>-23600</v>
      </c>
      <c r="H875" t="s">
        <v>10520</v>
      </c>
    </row>
    <row r="876" spans="1:8" x14ac:dyDescent="0.25">
      <c r="A876" s="43" t="s">
        <v>9326</v>
      </c>
      <c r="B876" t="s">
        <v>1563</v>
      </c>
      <c r="C876" s="43" t="s">
        <v>1564</v>
      </c>
      <c r="D876" t="s">
        <v>1565</v>
      </c>
      <c r="E876" t="s">
        <v>1565</v>
      </c>
      <c r="F876" s="41">
        <v>41536</v>
      </c>
      <c r="G876" s="44">
        <v>-8791</v>
      </c>
      <c r="H876" t="s">
        <v>10521</v>
      </c>
    </row>
    <row r="877" spans="1:8" x14ac:dyDescent="0.25">
      <c r="A877" s="43" t="s">
        <v>9735</v>
      </c>
      <c r="B877" t="s">
        <v>1176</v>
      </c>
      <c r="C877" s="43" t="s">
        <v>1177</v>
      </c>
      <c r="E877" t="s">
        <v>20732</v>
      </c>
      <c r="F877" s="41">
        <v>41536</v>
      </c>
      <c r="G877" s="44">
        <v>133605.01999999999</v>
      </c>
      <c r="H877" t="s">
        <v>10522</v>
      </c>
    </row>
    <row r="878" spans="1:8" x14ac:dyDescent="0.25">
      <c r="A878" s="43" t="s">
        <v>9326</v>
      </c>
      <c r="B878" t="s">
        <v>1580</v>
      </c>
      <c r="C878" s="43" t="s">
        <v>1581</v>
      </c>
      <c r="D878" t="s">
        <v>1582</v>
      </c>
      <c r="E878" t="s">
        <v>1582</v>
      </c>
      <c r="F878" s="41">
        <v>41537</v>
      </c>
      <c r="G878" s="44">
        <v>-42139.27</v>
      </c>
      <c r="H878" t="s">
        <v>10529</v>
      </c>
    </row>
    <row r="879" spans="1:8" x14ac:dyDescent="0.25">
      <c r="A879" s="43" t="s">
        <v>9735</v>
      </c>
      <c r="B879" t="s">
        <v>1583</v>
      </c>
      <c r="C879" s="43" t="s">
        <v>1584</v>
      </c>
      <c r="D879">
        <v>1031</v>
      </c>
      <c r="E879" t="s">
        <v>1586</v>
      </c>
      <c r="F879" s="41">
        <v>41537</v>
      </c>
      <c r="G879" s="44">
        <v>-236000</v>
      </c>
      <c r="H879" t="s">
        <v>10530</v>
      </c>
    </row>
    <row r="880" spans="1:8" x14ac:dyDescent="0.25">
      <c r="A880" s="43" t="s">
        <v>9326</v>
      </c>
      <c r="B880" t="s">
        <v>1566</v>
      </c>
      <c r="C880" s="43" t="s">
        <v>1567</v>
      </c>
      <c r="D880">
        <v>65</v>
      </c>
      <c r="E880" t="s">
        <v>1569</v>
      </c>
      <c r="F880" s="41">
        <v>41537</v>
      </c>
      <c r="G880" s="44">
        <v>-6076.08</v>
      </c>
      <c r="H880" t="s">
        <v>10523</v>
      </c>
    </row>
    <row r="881" spans="1:8" x14ac:dyDescent="0.25">
      <c r="A881" s="43" t="s">
        <v>9326</v>
      </c>
      <c r="B881" t="s">
        <v>1566</v>
      </c>
      <c r="C881" s="43" t="s">
        <v>1567</v>
      </c>
      <c r="D881" t="s">
        <v>1570</v>
      </c>
      <c r="E881" t="s">
        <v>1571</v>
      </c>
      <c r="F881" s="41">
        <v>41537</v>
      </c>
      <c r="G881">
        <v>-67.510000000000005</v>
      </c>
      <c r="H881" t="s">
        <v>10524</v>
      </c>
    </row>
    <row r="882" spans="1:8" x14ac:dyDescent="0.25">
      <c r="A882" s="43" t="s">
        <v>9326</v>
      </c>
      <c r="B882" t="s">
        <v>1566</v>
      </c>
      <c r="C882" s="43" t="s">
        <v>1567</v>
      </c>
      <c r="D882" t="s">
        <v>1572</v>
      </c>
      <c r="E882" t="s">
        <v>1573</v>
      </c>
      <c r="F882" s="41">
        <v>41537</v>
      </c>
      <c r="G882">
        <v>-151.9</v>
      </c>
      <c r="H882" t="s">
        <v>10525</v>
      </c>
    </row>
    <row r="883" spans="1:8" x14ac:dyDescent="0.25">
      <c r="A883" s="43" t="s">
        <v>9326</v>
      </c>
      <c r="B883" t="s">
        <v>1566</v>
      </c>
      <c r="C883" s="43" t="s">
        <v>1567</v>
      </c>
      <c r="D883" t="s">
        <v>1574</v>
      </c>
      <c r="E883" t="s">
        <v>1575</v>
      </c>
      <c r="F883" s="41">
        <v>41537</v>
      </c>
      <c r="G883" s="44">
        <v>-27004.799999999999</v>
      </c>
      <c r="H883" t="s">
        <v>10526</v>
      </c>
    </row>
    <row r="884" spans="1:8" x14ac:dyDescent="0.25">
      <c r="A884" s="43" t="s">
        <v>9326</v>
      </c>
      <c r="B884" t="s">
        <v>1566</v>
      </c>
      <c r="C884" s="43" t="s">
        <v>1567</v>
      </c>
      <c r="D884" t="s">
        <v>1576</v>
      </c>
      <c r="E884" t="s">
        <v>1577</v>
      </c>
      <c r="F884" s="41">
        <v>41537</v>
      </c>
      <c r="G884">
        <v>-202.54</v>
      </c>
      <c r="H884" t="s">
        <v>10527</v>
      </c>
    </row>
    <row r="885" spans="1:8" x14ac:dyDescent="0.25">
      <c r="A885" s="43" t="s">
        <v>9326</v>
      </c>
      <c r="B885" t="s">
        <v>1566</v>
      </c>
      <c r="C885" s="43" t="s">
        <v>1567</v>
      </c>
      <c r="D885" t="s">
        <v>1578</v>
      </c>
      <c r="E885" t="s">
        <v>1579</v>
      </c>
      <c r="F885" s="41">
        <v>41537</v>
      </c>
      <c r="G885">
        <v>-652.62</v>
      </c>
      <c r="H885" t="s">
        <v>10528</v>
      </c>
    </row>
    <row r="886" spans="1:8" x14ac:dyDescent="0.25">
      <c r="A886" s="43" t="s">
        <v>9735</v>
      </c>
      <c r="B886" t="s">
        <v>1466</v>
      </c>
      <c r="C886" s="43" t="s">
        <v>1467</v>
      </c>
      <c r="D886" t="s">
        <v>1587</v>
      </c>
      <c r="E886" t="s">
        <v>1587</v>
      </c>
      <c r="F886" s="41">
        <v>41543</v>
      </c>
      <c r="G886" s="44">
        <v>-183932.5</v>
      </c>
      <c r="H886" t="s">
        <v>10531</v>
      </c>
    </row>
    <row r="887" spans="1:8" x14ac:dyDescent="0.25">
      <c r="A887" s="43" t="s">
        <v>9735</v>
      </c>
      <c r="B887" t="s">
        <v>1345</v>
      </c>
      <c r="C887" s="43" t="s">
        <v>10359</v>
      </c>
      <c r="D887" t="s">
        <v>1593</v>
      </c>
      <c r="E887" t="s">
        <v>1594</v>
      </c>
      <c r="F887" s="41">
        <v>41544</v>
      </c>
      <c r="G887" s="44">
        <v>-6000</v>
      </c>
      <c r="H887" t="s">
        <v>10538</v>
      </c>
    </row>
    <row r="888" spans="1:8" x14ac:dyDescent="0.25">
      <c r="A888" s="43" t="s">
        <v>9326</v>
      </c>
      <c r="B888" t="s">
        <v>815</v>
      </c>
      <c r="C888" s="43" t="s">
        <v>816</v>
      </c>
      <c r="D888" t="s">
        <v>1588</v>
      </c>
      <c r="E888" t="s">
        <v>1588</v>
      </c>
      <c r="F888" s="41">
        <v>41544</v>
      </c>
      <c r="G888" s="44">
        <v>-2296</v>
      </c>
      <c r="H888" t="s">
        <v>10532</v>
      </c>
    </row>
    <row r="889" spans="1:8" x14ac:dyDescent="0.25">
      <c r="A889" s="43" t="s">
        <v>9326</v>
      </c>
      <c r="B889" t="s">
        <v>815</v>
      </c>
      <c r="C889" s="43" t="s">
        <v>816</v>
      </c>
      <c r="D889" t="s">
        <v>1589</v>
      </c>
      <c r="E889" t="s">
        <v>1589</v>
      </c>
      <c r="F889" s="41">
        <v>41544</v>
      </c>
      <c r="G889" s="44">
        <v>-2432</v>
      </c>
      <c r="H889" t="s">
        <v>10533</v>
      </c>
    </row>
    <row r="890" spans="1:8" x14ac:dyDescent="0.25">
      <c r="A890" s="43" t="s">
        <v>9326</v>
      </c>
      <c r="B890" t="s">
        <v>815</v>
      </c>
      <c r="C890" s="43" t="s">
        <v>816</v>
      </c>
      <c r="D890" t="s">
        <v>1590</v>
      </c>
      <c r="E890" t="s">
        <v>1590</v>
      </c>
      <c r="F890" s="41">
        <v>41544</v>
      </c>
      <c r="G890" s="44">
        <v>-2725.61</v>
      </c>
      <c r="H890" t="s">
        <v>10534</v>
      </c>
    </row>
    <row r="891" spans="1:8" x14ac:dyDescent="0.25">
      <c r="A891" s="43" t="s">
        <v>9326</v>
      </c>
      <c r="B891" t="s">
        <v>815</v>
      </c>
      <c r="C891" s="43" t="s">
        <v>816</v>
      </c>
      <c r="D891" t="s">
        <v>1590</v>
      </c>
      <c r="E891" t="s">
        <v>1590</v>
      </c>
      <c r="F891" s="41">
        <v>41544</v>
      </c>
      <c r="G891" s="44">
        <v>-2628.08</v>
      </c>
      <c r="H891" t="s">
        <v>10535</v>
      </c>
    </row>
    <row r="892" spans="1:8" x14ac:dyDescent="0.25">
      <c r="A892" s="43" t="s">
        <v>9326</v>
      </c>
      <c r="B892" t="s">
        <v>815</v>
      </c>
      <c r="C892" s="43" t="s">
        <v>816</v>
      </c>
      <c r="D892" t="s">
        <v>1591</v>
      </c>
      <c r="E892" t="s">
        <v>1591</v>
      </c>
      <c r="F892" s="41">
        <v>41544</v>
      </c>
      <c r="G892" s="44">
        <v>-7384.16</v>
      </c>
      <c r="H892" t="s">
        <v>10536</v>
      </c>
    </row>
    <row r="893" spans="1:8" x14ac:dyDescent="0.25">
      <c r="A893" s="43" t="s">
        <v>9326</v>
      </c>
      <c r="B893" t="s">
        <v>815</v>
      </c>
      <c r="C893" s="43" t="s">
        <v>816</v>
      </c>
      <c r="D893" t="s">
        <v>1592</v>
      </c>
      <c r="E893" t="s">
        <v>1592</v>
      </c>
      <c r="F893" s="41">
        <v>41544</v>
      </c>
      <c r="G893" s="44">
        <v>-7382.36</v>
      </c>
      <c r="H893" t="s">
        <v>10537</v>
      </c>
    </row>
    <row r="894" spans="1:8" x14ac:dyDescent="0.25">
      <c r="A894" s="43" t="s">
        <v>9328</v>
      </c>
      <c r="B894" t="s">
        <v>1604</v>
      </c>
      <c r="C894" s="43" t="s">
        <v>10547</v>
      </c>
      <c r="D894" t="s">
        <v>1605</v>
      </c>
      <c r="E894" t="s">
        <v>1605</v>
      </c>
      <c r="F894" s="41">
        <v>41547</v>
      </c>
      <c r="G894" s="44">
        <v>-1093708.2</v>
      </c>
      <c r="H894" t="s">
        <v>10548</v>
      </c>
    </row>
    <row r="895" spans="1:8" x14ac:dyDescent="0.25">
      <c r="A895" s="43" t="s">
        <v>9735</v>
      </c>
      <c r="B895" t="s">
        <v>1599</v>
      </c>
      <c r="C895" s="43" t="s">
        <v>10543</v>
      </c>
      <c r="D895" t="s">
        <v>1600</v>
      </c>
      <c r="E895" t="s">
        <v>1601</v>
      </c>
      <c r="F895" s="41">
        <v>41547</v>
      </c>
      <c r="G895" s="44">
        <v>-31795.23</v>
      </c>
      <c r="H895" t="s">
        <v>10544</v>
      </c>
    </row>
    <row r="896" spans="1:8" x14ac:dyDescent="0.25">
      <c r="A896" s="43" t="s">
        <v>9735</v>
      </c>
      <c r="B896" t="s">
        <v>1602</v>
      </c>
      <c r="C896" s="43" t="s">
        <v>10545</v>
      </c>
      <c r="D896" t="s">
        <v>1600</v>
      </c>
      <c r="E896" t="s">
        <v>1603</v>
      </c>
      <c r="F896" s="41">
        <v>41547</v>
      </c>
      <c r="G896" s="44">
        <v>-21945.18</v>
      </c>
      <c r="H896" t="s">
        <v>10546</v>
      </c>
    </row>
    <row r="897" spans="1:8" x14ac:dyDescent="0.25">
      <c r="A897" s="43" t="s">
        <v>9326</v>
      </c>
      <c r="B897" t="s">
        <v>815</v>
      </c>
      <c r="C897" s="43" t="s">
        <v>816</v>
      </c>
      <c r="D897" t="s">
        <v>1595</v>
      </c>
      <c r="E897" t="s">
        <v>1595</v>
      </c>
      <c r="F897" s="41">
        <v>41547</v>
      </c>
      <c r="G897" s="44">
        <v>-32594.48</v>
      </c>
      <c r="H897" t="s">
        <v>10539</v>
      </c>
    </row>
    <row r="898" spans="1:8" x14ac:dyDescent="0.25">
      <c r="A898" s="43" t="s">
        <v>9326</v>
      </c>
      <c r="B898" t="s">
        <v>815</v>
      </c>
      <c r="C898" s="43" t="s">
        <v>816</v>
      </c>
      <c r="D898" t="s">
        <v>1596</v>
      </c>
      <c r="E898" t="s">
        <v>1596</v>
      </c>
      <c r="F898" s="41">
        <v>41547</v>
      </c>
      <c r="G898" s="44">
        <v>-31912.57</v>
      </c>
      <c r="H898" t="s">
        <v>10540</v>
      </c>
    </row>
    <row r="899" spans="1:8" x14ac:dyDescent="0.25">
      <c r="A899" s="43" t="s">
        <v>9326</v>
      </c>
      <c r="B899" t="s">
        <v>815</v>
      </c>
      <c r="C899" s="43" t="s">
        <v>816</v>
      </c>
      <c r="D899" t="s">
        <v>1597</v>
      </c>
      <c r="E899" t="s">
        <v>1597</v>
      </c>
      <c r="F899" s="41">
        <v>41547</v>
      </c>
      <c r="G899" s="44">
        <v>-1844.15</v>
      </c>
      <c r="H899" t="s">
        <v>10541</v>
      </c>
    </row>
    <row r="900" spans="1:8" x14ac:dyDescent="0.25">
      <c r="A900" s="43" t="s">
        <v>9326</v>
      </c>
      <c r="B900" t="s">
        <v>815</v>
      </c>
      <c r="C900" s="43" t="s">
        <v>816</v>
      </c>
      <c r="D900" t="s">
        <v>1598</v>
      </c>
      <c r="E900" t="s">
        <v>1598</v>
      </c>
      <c r="F900" s="41">
        <v>41547</v>
      </c>
      <c r="G900" s="44">
        <v>-1953.39</v>
      </c>
      <c r="H900" t="s">
        <v>10542</v>
      </c>
    </row>
    <row r="901" spans="1:8" x14ac:dyDescent="0.25">
      <c r="A901" s="43" t="s">
        <v>9326</v>
      </c>
      <c r="B901" t="s">
        <v>815</v>
      </c>
      <c r="C901" s="43" t="s">
        <v>816</v>
      </c>
      <c r="D901" t="s">
        <v>1606</v>
      </c>
      <c r="E901" t="s">
        <v>1606</v>
      </c>
      <c r="F901" s="41">
        <v>41548</v>
      </c>
      <c r="G901" s="44">
        <v>-1227.71</v>
      </c>
      <c r="H901" t="s">
        <v>10549</v>
      </c>
    </row>
    <row r="902" spans="1:8" x14ac:dyDescent="0.25">
      <c r="A902" s="43" t="s">
        <v>9326</v>
      </c>
      <c r="B902" t="s">
        <v>815</v>
      </c>
      <c r="C902" s="43" t="s">
        <v>816</v>
      </c>
      <c r="D902" t="s">
        <v>1607</v>
      </c>
      <c r="E902" t="s">
        <v>1607</v>
      </c>
      <c r="F902" s="41">
        <v>41548</v>
      </c>
      <c r="G902" s="44">
        <v>-1159.05</v>
      </c>
      <c r="H902" t="s">
        <v>10550</v>
      </c>
    </row>
    <row r="903" spans="1:8" x14ac:dyDescent="0.25">
      <c r="A903" s="43" t="s">
        <v>9326</v>
      </c>
      <c r="B903" t="s">
        <v>815</v>
      </c>
      <c r="C903" s="43" t="s">
        <v>816</v>
      </c>
      <c r="D903" t="s">
        <v>1608</v>
      </c>
      <c r="E903" t="s">
        <v>1608</v>
      </c>
      <c r="F903" s="41">
        <v>41548</v>
      </c>
      <c r="G903" s="44">
        <v>-8021.54</v>
      </c>
      <c r="H903" t="s">
        <v>10551</v>
      </c>
    </row>
    <row r="904" spans="1:8" x14ac:dyDescent="0.25">
      <c r="A904" s="43" t="s">
        <v>9326</v>
      </c>
      <c r="B904" t="s">
        <v>815</v>
      </c>
      <c r="C904" s="43" t="s">
        <v>816</v>
      </c>
      <c r="D904" t="s">
        <v>1609</v>
      </c>
      <c r="E904" t="s">
        <v>1609</v>
      </c>
      <c r="F904" s="41">
        <v>41548</v>
      </c>
      <c r="G904" s="44">
        <v>-7780.77</v>
      </c>
      <c r="H904" t="s">
        <v>10552</v>
      </c>
    </row>
    <row r="905" spans="1:8" x14ac:dyDescent="0.25">
      <c r="A905" s="43" t="s">
        <v>9326</v>
      </c>
      <c r="B905" t="s">
        <v>815</v>
      </c>
      <c r="C905" s="43" t="s">
        <v>816</v>
      </c>
      <c r="D905" t="s">
        <v>1610</v>
      </c>
      <c r="E905" t="s">
        <v>1610</v>
      </c>
      <c r="F905" s="41">
        <v>41548</v>
      </c>
      <c r="G905">
        <v>-843.39</v>
      </c>
      <c r="H905" t="s">
        <v>10553</v>
      </c>
    </row>
    <row r="906" spans="1:8" x14ac:dyDescent="0.25">
      <c r="A906" s="43" t="s">
        <v>9326</v>
      </c>
      <c r="B906" t="s">
        <v>815</v>
      </c>
      <c r="C906" s="43" t="s">
        <v>816</v>
      </c>
      <c r="D906" t="s">
        <v>1611</v>
      </c>
      <c r="E906" t="s">
        <v>1611</v>
      </c>
      <c r="F906" s="41">
        <v>41548</v>
      </c>
      <c r="G906" s="44">
        <v>-7445.69</v>
      </c>
      <c r="H906" t="s">
        <v>10554</v>
      </c>
    </row>
    <row r="907" spans="1:8" x14ac:dyDescent="0.25">
      <c r="A907" s="43" t="s">
        <v>9326</v>
      </c>
      <c r="B907" t="s">
        <v>815</v>
      </c>
      <c r="C907" s="43" t="s">
        <v>816</v>
      </c>
      <c r="D907" t="s">
        <v>1612</v>
      </c>
      <c r="E907" t="s">
        <v>1612</v>
      </c>
      <c r="F907" s="41">
        <v>41548</v>
      </c>
      <c r="G907" s="44">
        <v>-7886.72</v>
      </c>
      <c r="H907" t="s">
        <v>10555</v>
      </c>
    </row>
    <row r="908" spans="1:8" x14ac:dyDescent="0.25">
      <c r="A908" s="43" t="s">
        <v>9326</v>
      </c>
      <c r="B908" t="s">
        <v>815</v>
      </c>
      <c r="C908" s="43" t="s">
        <v>816</v>
      </c>
      <c r="D908" t="s">
        <v>1613</v>
      </c>
      <c r="E908" t="s">
        <v>1613</v>
      </c>
      <c r="F908" s="41">
        <v>41548</v>
      </c>
      <c r="G908" s="44">
        <v>-14486.54</v>
      </c>
      <c r="H908" t="s">
        <v>10556</v>
      </c>
    </row>
    <row r="909" spans="1:8" x14ac:dyDescent="0.25">
      <c r="A909" s="43" t="s">
        <v>9326</v>
      </c>
      <c r="B909" t="s">
        <v>815</v>
      </c>
      <c r="C909" s="43" t="s">
        <v>816</v>
      </c>
      <c r="D909" t="s">
        <v>1614</v>
      </c>
      <c r="E909" t="s">
        <v>1614</v>
      </c>
      <c r="F909" s="41">
        <v>41548</v>
      </c>
      <c r="G909" s="44">
        <v>-15344.63</v>
      </c>
      <c r="H909" t="s">
        <v>10557</v>
      </c>
    </row>
    <row r="910" spans="1:8" x14ac:dyDescent="0.25">
      <c r="A910" s="43" t="s">
        <v>9735</v>
      </c>
      <c r="B910" t="s">
        <v>1466</v>
      </c>
      <c r="C910" s="43" t="s">
        <v>1467</v>
      </c>
      <c r="D910" t="s">
        <v>1618</v>
      </c>
      <c r="E910" t="s">
        <v>1618</v>
      </c>
      <c r="F910" s="41">
        <v>41549</v>
      </c>
      <c r="G910" s="44">
        <v>-116808.2</v>
      </c>
      <c r="H910" t="s">
        <v>10561</v>
      </c>
    </row>
    <row r="911" spans="1:8" x14ac:dyDescent="0.25">
      <c r="A911" s="43" t="s">
        <v>9326</v>
      </c>
      <c r="B911" t="s">
        <v>815</v>
      </c>
      <c r="C911" s="43" t="s">
        <v>816</v>
      </c>
      <c r="D911" t="s">
        <v>1615</v>
      </c>
      <c r="E911" t="s">
        <v>1615</v>
      </c>
      <c r="F911" s="41">
        <v>41549</v>
      </c>
      <c r="G911" s="44">
        <v>-4414.46</v>
      </c>
      <c r="H911" t="s">
        <v>10558</v>
      </c>
    </row>
    <row r="912" spans="1:8" x14ac:dyDescent="0.25">
      <c r="A912" s="43" t="s">
        <v>9326</v>
      </c>
      <c r="B912" t="s">
        <v>815</v>
      </c>
      <c r="C912" s="43" t="s">
        <v>816</v>
      </c>
      <c r="D912" t="s">
        <v>1616</v>
      </c>
      <c r="E912" t="s">
        <v>1616</v>
      </c>
      <c r="F912" s="41">
        <v>41549</v>
      </c>
      <c r="G912" s="44">
        <v>-4675.9399999999996</v>
      </c>
      <c r="H912" t="s">
        <v>10559</v>
      </c>
    </row>
    <row r="913" spans="1:8" x14ac:dyDescent="0.25">
      <c r="A913" s="43" t="s">
        <v>9326</v>
      </c>
      <c r="B913" t="s">
        <v>815</v>
      </c>
      <c r="C913" s="43" t="s">
        <v>816</v>
      </c>
      <c r="D913" t="s">
        <v>1617</v>
      </c>
      <c r="E913" t="s">
        <v>1617</v>
      </c>
      <c r="F913" s="41">
        <v>41549</v>
      </c>
      <c r="G913">
        <v>-484.52</v>
      </c>
      <c r="H913" t="s">
        <v>10560</v>
      </c>
    </row>
    <row r="914" spans="1:8" x14ac:dyDescent="0.25">
      <c r="A914" s="43" t="s">
        <v>9326</v>
      </c>
      <c r="B914" t="s">
        <v>664</v>
      </c>
      <c r="C914" s="43" t="s">
        <v>665</v>
      </c>
      <c r="D914">
        <v>2659</v>
      </c>
      <c r="E914" t="s">
        <v>1620</v>
      </c>
      <c r="F914" s="41">
        <v>41551</v>
      </c>
      <c r="G914" s="44">
        <v>-5228.57</v>
      </c>
      <c r="H914" t="s">
        <v>10562</v>
      </c>
    </row>
    <row r="915" spans="1:8" x14ac:dyDescent="0.25">
      <c r="A915" s="43" t="s">
        <v>9735</v>
      </c>
      <c r="B915" t="s">
        <v>1466</v>
      </c>
      <c r="C915" s="43" t="s">
        <v>1467</v>
      </c>
      <c r="D915" t="s">
        <v>1624</v>
      </c>
      <c r="E915" t="s">
        <v>1625</v>
      </c>
      <c r="F915" s="41">
        <v>41551</v>
      </c>
      <c r="G915" s="44">
        <v>-59472</v>
      </c>
      <c r="H915" t="s">
        <v>10564</v>
      </c>
    </row>
    <row r="916" spans="1:8" x14ac:dyDescent="0.25">
      <c r="A916" s="43" t="s">
        <v>9735</v>
      </c>
      <c r="B916" t="s">
        <v>1466</v>
      </c>
      <c r="C916" s="43" t="s">
        <v>1467</v>
      </c>
      <c r="D916" t="s">
        <v>1624</v>
      </c>
      <c r="E916" t="s">
        <v>1625</v>
      </c>
      <c r="F916" s="41">
        <v>41551</v>
      </c>
      <c r="G916" s="44">
        <v>-59472</v>
      </c>
      <c r="H916" t="s">
        <v>10565</v>
      </c>
    </row>
    <row r="917" spans="1:8" x14ac:dyDescent="0.25">
      <c r="A917" s="43" t="s">
        <v>9735</v>
      </c>
      <c r="B917" t="s">
        <v>1621</v>
      </c>
      <c r="C917" s="43" t="s">
        <v>1622</v>
      </c>
      <c r="D917" t="s">
        <v>1623</v>
      </c>
      <c r="E917" t="s">
        <v>1623</v>
      </c>
      <c r="F917" s="41">
        <v>41551</v>
      </c>
      <c r="G917" s="44">
        <v>-10913.77</v>
      </c>
      <c r="H917" t="s">
        <v>10563</v>
      </c>
    </row>
    <row r="918" spans="1:8" x14ac:dyDescent="0.25">
      <c r="A918" s="43" t="s">
        <v>9328</v>
      </c>
      <c r="B918" t="s">
        <v>423</v>
      </c>
      <c r="C918" s="43" t="s">
        <v>9623</v>
      </c>
      <c r="D918" t="s">
        <v>1628</v>
      </c>
      <c r="E918" t="s">
        <v>1628</v>
      </c>
      <c r="F918" s="41">
        <v>41554</v>
      </c>
      <c r="G918" s="44">
        <v>-11800</v>
      </c>
      <c r="H918" t="s">
        <v>10568</v>
      </c>
    </row>
    <row r="919" spans="1:8" x14ac:dyDescent="0.25">
      <c r="A919" s="43" t="s">
        <v>9326</v>
      </c>
      <c r="B919" t="s">
        <v>815</v>
      </c>
      <c r="C919" s="43" t="s">
        <v>816</v>
      </c>
      <c r="D919" t="s">
        <v>1626</v>
      </c>
      <c r="E919" t="s">
        <v>1626</v>
      </c>
      <c r="F919" s="41">
        <v>41554</v>
      </c>
      <c r="G919" s="44">
        <v>-5319.58</v>
      </c>
      <c r="H919" t="s">
        <v>10566</v>
      </c>
    </row>
    <row r="920" spans="1:8" x14ac:dyDescent="0.25">
      <c r="A920" s="43" t="s">
        <v>9326</v>
      </c>
      <c r="B920" t="s">
        <v>815</v>
      </c>
      <c r="C920" s="43" t="s">
        <v>816</v>
      </c>
      <c r="D920" t="s">
        <v>1627</v>
      </c>
      <c r="E920" t="s">
        <v>1627</v>
      </c>
      <c r="F920" s="41">
        <v>41554</v>
      </c>
      <c r="G920" s="44">
        <v>-5634.67</v>
      </c>
      <c r="H920" t="s">
        <v>10567</v>
      </c>
    </row>
    <row r="921" spans="1:8" x14ac:dyDescent="0.25">
      <c r="A921" s="43" t="s">
        <v>9326</v>
      </c>
      <c r="B921" t="s">
        <v>815</v>
      </c>
      <c r="C921" s="43" t="s">
        <v>816</v>
      </c>
      <c r="D921" t="s">
        <v>1629</v>
      </c>
      <c r="E921" t="s">
        <v>1629</v>
      </c>
      <c r="F921" s="41">
        <v>41556</v>
      </c>
      <c r="G921" s="44">
        <v>-1750.78</v>
      </c>
      <c r="H921" t="s">
        <v>10569</v>
      </c>
    </row>
    <row r="922" spans="1:8" x14ac:dyDescent="0.25">
      <c r="A922" s="43" t="s">
        <v>9326</v>
      </c>
      <c r="B922" t="s">
        <v>815</v>
      </c>
      <c r="C922" s="43" t="s">
        <v>816</v>
      </c>
      <c r="D922" t="s">
        <v>1630</v>
      </c>
      <c r="E922" t="s">
        <v>1630</v>
      </c>
      <c r="F922" s="41">
        <v>41556</v>
      </c>
      <c r="G922" s="44">
        <v>-1854.49</v>
      </c>
      <c r="H922" t="s">
        <v>10570</v>
      </c>
    </row>
    <row r="923" spans="1:8" x14ac:dyDescent="0.25">
      <c r="A923" s="43" t="s">
        <v>9326</v>
      </c>
      <c r="B923" t="s">
        <v>815</v>
      </c>
      <c r="C923" s="43" t="s">
        <v>816</v>
      </c>
      <c r="D923" t="s">
        <v>1631</v>
      </c>
      <c r="E923" t="s">
        <v>1631</v>
      </c>
      <c r="F923" s="41">
        <v>41557</v>
      </c>
      <c r="G923" s="44">
        <v>-1844.15</v>
      </c>
      <c r="H923" t="s">
        <v>10571</v>
      </c>
    </row>
    <row r="924" spans="1:8" x14ac:dyDescent="0.25">
      <c r="A924" s="43" t="s">
        <v>9326</v>
      </c>
      <c r="B924" t="s">
        <v>815</v>
      </c>
      <c r="C924" s="43" t="s">
        <v>816</v>
      </c>
      <c r="D924" t="s">
        <v>1632</v>
      </c>
      <c r="E924" t="s">
        <v>1632</v>
      </c>
      <c r="F924" s="41">
        <v>41557</v>
      </c>
      <c r="G924" s="44">
        <v>-1953.39</v>
      </c>
      <c r="H924" t="s">
        <v>10572</v>
      </c>
    </row>
    <row r="925" spans="1:8" x14ac:dyDescent="0.25">
      <c r="A925" s="43" t="s">
        <v>9326</v>
      </c>
      <c r="B925" t="s">
        <v>815</v>
      </c>
      <c r="C925" s="43" t="s">
        <v>816</v>
      </c>
      <c r="D925" t="s">
        <v>1633</v>
      </c>
      <c r="E925" t="s">
        <v>1633</v>
      </c>
      <c r="F925" s="41">
        <v>41557</v>
      </c>
      <c r="G925">
        <v>-463.54</v>
      </c>
      <c r="H925" t="s">
        <v>10573</v>
      </c>
    </row>
    <row r="926" spans="1:8" x14ac:dyDescent="0.25">
      <c r="A926" s="43" t="s">
        <v>9326</v>
      </c>
      <c r="B926" t="s">
        <v>815</v>
      </c>
      <c r="C926" s="43" t="s">
        <v>816</v>
      </c>
      <c r="D926" t="s">
        <v>1634</v>
      </c>
      <c r="E926" t="s">
        <v>1634</v>
      </c>
      <c r="F926" s="41">
        <v>41557</v>
      </c>
      <c r="G926">
        <v>-491</v>
      </c>
      <c r="H926" t="s">
        <v>10574</v>
      </c>
    </row>
    <row r="927" spans="1:8" x14ac:dyDescent="0.25">
      <c r="A927" s="43" t="s">
        <v>9328</v>
      </c>
      <c r="B927" t="s">
        <v>1635</v>
      </c>
      <c r="C927" s="43" t="s">
        <v>1636</v>
      </c>
      <c r="D927" t="s">
        <v>1637</v>
      </c>
      <c r="E927" t="s">
        <v>1638</v>
      </c>
      <c r="F927" s="41">
        <v>41558</v>
      </c>
      <c r="G927" s="44">
        <v>-105601.27</v>
      </c>
      <c r="H927" t="s">
        <v>10575</v>
      </c>
    </row>
    <row r="928" spans="1:8" x14ac:dyDescent="0.25">
      <c r="A928" s="43" t="s">
        <v>9328</v>
      </c>
      <c r="B928" t="s">
        <v>1645</v>
      </c>
      <c r="C928" s="43" t="s">
        <v>1646</v>
      </c>
      <c r="D928" t="s">
        <v>1647</v>
      </c>
      <c r="E928" t="s">
        <v>1647</v>
      </c>
      <c r="F928" s="41">
        <v>41561</v>
      </c>
      <c r="G928" s="44">
        <v>-2661652.09</v>
      </c>
      <c r="H928" t="s">
        <v>10582</v>
      </c>
    </row>
    <row r="929" spans="1:8" x14ac:dyDescent="0.25">
      <c r="A929" s="43" t="s">
        <v>9328</v>
      </c>
      <c r="B929" t="s">
        <v>1645</v>
      </c>
      <c r="C929" s="43" t="s">
        <v>1646</v>
      </c>
      <c r="D929" t="s">
        <v>1647</v>
      </c>
      <c r="E929" t="s">
        <v>1647</v>
      </c>
      <c r="F929" s="41">
        <v>41561</v>
      </c>
      <c r="G929" s="44">
        <v>532330.42000000004</v>
      </c>
      <c r="H929" t="s">
        <v>10583</v>
      </c>
    </row>
    <row r="930" spans="1:8" x14ac:dyDescent="0.25">
      <c r="A930" s="43" t="s">
        <v>9326</v>
      </c>
      <c r="B930" t="s">
        <v>815</v>
      </c>
      <c r="C930" s="43" t="s">
        <v>816</v>
      </c>
      <c r="D930" t="s">
        <v>1639</v>
      </c>
      <c r="E930" t="s">
        <v>1639</v>
      </c>
      <c r="F930" s="41">
        <v>41561</v>
      </c>
      <c r="G930" s="44">
        <v>-1708.01</v>
      </c>
      <c r="H930" t="s">
        <v>10576</v>
      </c>
    </row>
    <row r="931" spans="1:8" x14ac:dyDescent="0.25">
      <c r="A931" s="43" t="s">
        <v>9326</v>
      </c>
      <c r="B931" t="s">
        <v>815</v>
      </c>
      <c r="C931" s="43" t="s">
        <v>816</v>
      </c>
      <c r="D931" t="s">
        <v>1640</v>
      </c>
      <c r="E931" t="s">
        <v>1640</v>
      </c>
      <c r="F931" s="41">
        <v>41561</v>
      </c>
      <c r="G931" s="44">
        <v>-1809.18</v>
      </c>
      <c r="H931" t="s">
        <v>10577</v>
      </c>
    </row>
    <row r="932" spans="1:8" x14ac:dyDescent="0.25">
      <c r="A932" s="43" t="s">
        <v>9326</v>
      </c>
      <c r="B932" t="s">
        <v>815</v>
      </c>
      <c r="C932" s="43" t="s">
        <v>816</v>
      </c>
      <c r="D932" t="s">
        <v>1641</v>
      </c>
      <c r="E932" t="s">
        <v>1641</v>
      </c>
      <c r="F932" s="41">
        <v>41561</v>
      </c>
      <c r="G932" s="44">
        <v>-5481.88</v>
      </c>
      <c r="H932" t="s">
        <v>10578</v>
      </c>
    </row>
    <row r="933" spans="1:8" x14ac:dyDescent="0.25">
      <c r="A933" s="43" t="s">
        <v>9326</v>
      </c>
      <c r="B933" t="s">
        <v>815</v>
      </c>
      <c r="C933" s="43" t="s">
        <v>816</v>
      </c>
      <c r="D933" t="s">
        <v>1642</v>
      </c>
      <c r="E933" t="s">
        <v>1642</v>
      </c>
      <c r="F933" s="41">
        <v>41561</v>
      </c>
      <c r="G933" s="44">
        <v>-4188.1499999999996</v>
      </c>
      <c r="H933" t="s">
        <v>10579</v>
      </c>
    </row>
    <row r="934" spans="1:8" x14ac:dyDescent="0.25">
      <c r="A934" s="43" t="s">
        <v>9326</v>
      </c>
      <c r="B934" t="s">
        <v>815</v>
      </c>
      <c r="C934" s="43" t="s">
        <v>816</v>
      </c>
      <c r="D934" t="s">
        <v>1643</v>
      </c>
      <c r="E934" t="s">
        <v>1643</v>
      </c>
      <c r="F934" s="41">
        <v>41561</v>
      </c>
      <c r="G934">
        <v>-842.25</v>
      </c>
      <c r="H934" t="s">
        <v>10580</v>
      </c>
    </row>
    <row r="935" spans="1:8" x14ac:dyDescent="0.25">
      <c r="A935" s="43" t="s">
        <v>9326</v>
      </c>
      <c r="B935" t="s">
        <v>815</v>
      </c>
      <c r="C935" s="43" t="s">
        <v>816</v>
      </c>
      <c r="D935" t="s">
        <v>1644</v>
      </c>
      <c r="E935" t="s">
        <v>1644</v>
      </c>
      <c r="F935" s="41">
        <v>41561</v>
      </c>
      <c r="G935">
        <v>-892.14</v>
      </c>
      <c r="H935" t="s">
        <v>10581</v>
      </c>
    </row>
    <row r="936" spans="1:8" x14ac:dyDescent="0.25">
      <c r="A936" s="43" t="s">
        <v>9326</v>
      </c>
      <c r="B936" t="s">
        <v>815</v>
      </c>
      <c r="C936" s="43" t="s">
        <v>816</v>
      </c>
      <c r="D936" t="s">
        <v>1648</v>
      </c>
      <c r="E936" t="s">
        <v>1648</v>
      </c>
      <c r="F936" s="41">
        <v>41562</v>
      </c>
      <c r="G936" s="44">
        <v>-4437.2</v>
      </c>
      <c r="H936" t="s">
        <v>10584</v>
      </c>
    </row>
    <row r="937" spans="1:8" x14ac:dyDescent="0.25">
      <c r="A937" s="43" t="s">
        <v>9326</v>
      </c>
      <c r="B937" t="s">
        <v>815</v>
      </c>
      <c r="C937" s="43" t="s">
        <v>816</v>
      </c>
      <c r="D937" t="s">
        <v>1649</v>
      </c>
      <c r="E937" t="s">
        <v>1649</v>
      </c>
      <c r="F937" s="41">
        <v>41562</v>
      </c>
      <c r="G937" s="44">
        <v>-4700.03</v>
      </c>
      <c r="H937" t="s">
        <v>10585</v>
      </c>
    </row>
    <row r="938" spans="1:8" x14ac:dyDescent="0.25">
      <c r="A938" s="43" t="s">
        <v>9735</v>
      </c>
      <c r="B938" t="s">
        <v>1466</v>
      </c>
      <c r="C938" s="43" t="s">
        <v>1467</v>
      </c>
      <c r="D938" t="s">
        <v>1650</v>
      </c>
      <c r="E938" t="s">
        <v>1650</v>
      </c>
      <c r="F938" s="41">
        <v>41563</v>
      </c>
      <c r="G938" s="44">
        <v>-42952</v>
      </c>
      <c r="H938" t="s">
        <v>10586</v>
      </c>
    </row>
    <row r="939" spans="1:8" x14ac:dyDescent="0.25">
      <c r="A939" s="43" t="s">
        <v>9328</v>
      </c>
      <c r="B939" t="s">
        <v>1314</v>
      </c>
      <c r="C939" s="43" t="s">
        <v>10339</v>
      </c>
      <c r="E939" t="s">
        <v>1651</v>
      </c>
      <c r="F939" s="41">
        <v>41564</v>
      </c>
      <c r="G939" s="44">
        <v>15300</v>
      </c>
      <c r="H939" t="s">
        <v>10587</v>
      </c>
    </row>
    <row r="940" spans="1:8" x14ac:dyDescent="0.25">
      <c r="A940" s="43" t="s">
        <v>9326</v>
      </c>
      <c r="B940" t="s">
        <v>815</v>
      </c>
      <c r="C940" s="43" t="s">
        <v>816</v>
      </c>
      <c r="D940" t="s">
        <v>1652</v>
      </c>
      <c r="E940" t="s">
        <v>1652</v>
      </c>
      <c r="F940" s="41">
        <v>41565</v>
      </c>
      <c r="G940" s="44">
        <v>-4988.2</v>
      </c>
      <c r="H940" t="s">
        <v>10588</v>
      </c>
    </row>
    <row r="941" spans="1:8" x14ac:dyDescent="0.25">
      <c r="A941" s="43" t="s">
        <v>9326</v>
      </c>
      <c r="B941" t="s">
        <v>815</v>
      </c>
      <c r="C941" s="43" t="s">
        <v>816</v>
      </c>
      <c r="D941" t="s">
        <v>1653</v>
      </c>
      <c r="E941" t="s">
        <v>1653</v>
      </c>
      <c r="F941" s="41">
        <v>41565</v>
      </c>
      <c r="G941" s="44">
        <v>-5283.68</v>
      </c>
      <c r="H941" t="s">
        <v>10589</v>
      </c>
    </row>
    <row r="942" spans="1:8" x14ac:dyDescent="0.25">
      <c r="A942" s="43" t="s">
        <v>9326</v>
      </c>
      <c r="B942" t="s">
        <v>815</v>
      </c>
      <c r="C942" s="43" t="s">
        <v>816</v>
      </c>
      <c r="D942" t="s">
        <v>1654</v>
      </c>
      <c r="E942" t="s">
        <v>1654</v>
      </c>
      <c r="F942" s="41">
        <v>41569</v>
      </c>
      <c r="G942">
        <v>-574</v>
      </c>
      <c r="H942" t="s">
        <v>10590</v>
      </c>
    </row>
    <row r="943" spans="1:8" x14ac:dyDescent="0.25">
      <c r="A943" s="43" t="s">
        <v>9326</v>
      </c>
      <c r="B943" t="s">
        <v>815</v>
      </c>
      <c r="C943" s="43" t="s">
        <v>816</v>
      </c>
      <c r="D943" t="s">
        <v>1655</v>
      </c>
      <c r="E943" t="s">
        <v>1655</v>
      </c>
      <c r="F943" s="41">
        <v>41569</v>
      </c>
      <c r="G943">
        <v>-608</v>
      </c>
      <c r="H943" t="s">
        <v>10591</v>
      </c>
    </row>
    <row r="944" spans="1:8" x14ac:dyDescent="0.25">
      <c r="A944" s="43" t="s">
        <v>9328</v>
      </c>
      <c r="B944" t="s">
        <v>1656</v>
      </c>
      <c r="C944" s="43" t="s">
        <v>10592</v>
      </c>
      <c r="D944" t="s">
        <v>20733</v>
      </c>
      <c r="E944" t="s">
        <v>20733</v>
      </c>
      <c r="F944" s="41">
        <v>41571</v>
      </c>
      <c r="G944" s="44">
        <v>-773460.77</v>
      </c>
      <c r="H944" t="s">
        <v>10593</v>
      </c>
    </row>
    <row r="945" spans="1:8" x14ac:dyDescent="0.25">
      <c r="A945" s="43" t="s">
        <v>9328</v>
      </c>
      <c r="B945" t="s">
        <v>1656</v>
      </c>
      <c r="C945" s="43" t="s">
        <v>10592</v>
      </c>
      <c r="D945" t="s">
        <v>20733</v>
      </c>
      <c r="E945" t="s">
        <v>20733</v>
      </c>
      <c r="F945" s="41">
        <v>41571</v>
      </c>
      <c r="G945" s="44">
        <v>181099.55</v>
      </c>
      <c r="H945" t="s">
        <v>10594</v>
      </c>
    </row>
    <row r="946" spans="1:8" x14ac:dyDescent="0.25">
      <c r="A946" s="43" t="s">
        <v>9328</v>
      </c>
      <c r="B946" t="s">
        <v>1658</v>
      </c>
      <c r="C946" s="43" t="s">
        <v>10595</v>
      </c>
      <c r="D946" t="s">
        <v>1659</v>
      </c>
      <c r="E946" t="s">
        <v>1659</v>
      </c>
      <c r="F946" s="41">
        <v>41571</v>
      </c>
      <c r="G946" s="44">
        <v>-2897485.71</v>
      </c>
      <c r="H946" t="s">
        <v>10596</v>
      </c>
    </row>
    <row r="947" spans="1:8" x14ac:dyDescent="0.25">
      <c r="A947" s="43" t="s">
        <v>9328</v>
      </c>
      <c r="B947" t="s">
        <v>1658</v>
      </c>
      <c r="C947" s="43" t="s">
        <v>10595</v>
      </c>
      <c r="D947" t="s">
        <v>1659</v>
      </c>
      <c r="E947" t="s">
        <v>1659</v>
      </c>
      <c r="F947" s="41">
        <v>41571</v>
      </c>
      <c r="G947" s="44">
        <v>579497.14</v>
      </c>
      <c r="H947" t="s">
        <v>10597</v>
      </c>
    </row>
    <row r="948" spans="1:8" x14ac:dyDescent="0.25">
      <c r="A948" s="43" t="s">
        <v>9326</v>
      </c>
      <c r="B948" t="s">
        <v>1660</v>
      </c>
      <c r="C948" s="43" t="s">
        <v>1661</v>
      </c>
      <c r="D948">
        <v>239</v>
      </c>
      <c r="E948" t="s">
        <v>1663</v>
      </c>
      <c r="F948" s="41">
        <v>41572</v>
      </c>
      <c r="G948" s="44">
        <v>-18880</v>
      </c>
      <c r="H948" t="s">
        <v>10598</v>
      </c>
    </row>
    <row r="949" spans="1:8" x14ac:dyDescent="0.25">
      <c r="A949" s="43" t="s">
        <v>9328</v>
      </c>
      <c r="B949" t="s">
        <v>1656</v>
      </c>
      <c r="C949" s="43" t="s">
        <v>10592</v>
      </c>
      <c r="E949" t="s">
        <v>1667</v>
      </c>
      <c r="F949" s="41">
        <v>41572</v>
      </c>
      <c r="G949" s="44">
        <v>592361.22</v>
      </c>
      <c r="H949" t="s">
        <v>10600</v>
      </c>
    </row>
    <row r="950" spans="1:8" x14ac:dyDescent="0.25">
      <c r="A950" s="43" t="s">
        <v>9328</v>
      </c>
      <c r="B950" t="s">
        <v>1658</v>
      </c>
      <c r="C950" s="43" t="s">
        <v>10595</v>
      </c>
      <c r="E950" t="s">
        <v>1668</v>
      </c>
      <c r="F950" s="41">
        <v>41572</v>
      </c>
      <c r="G950" s="44">
        <v>1896566.87</v>
      </c>
      <c r="H950" t="s">
        <v>10601</v>
      </c>
    </row>
    <row r="951" spans="1:8" x14ac:dyDescent="0.25">
      <c r="A951" s="43" t="s">
        <v>9326</v>
      </c>
      <c r="B951" t="s">
        <v>1664</v>
      </c>
      <c r="C951" s="43" t="s">
        <v>1665</v>
      </c>
      <c r="D951" t="s">
        <v>1666</v>
      </c>
      <c r="E951" t="s">
        <v>1666</v>
      </c>
      <c r="F951" s="41">
        <v>41572</v>
      </c>
      <c r="G951" s="44">
        <v>-59000</v>
      </c>
      <c r="H951" t="s">
        <v>10599</v>
      </c>
    </row>
    <row r="952" spans="1:8" x14ac:dyDescent="0.25">
      <c r="A952" s="43" t="s">
        <v>9328</v>
      </c>
      <c r="B952" t="s">
        <v>1673</v>
      </c>
      <c r="C952" s="43" t="s">
        <v>10603</v>
      </c>
      <c r="D952" t="s">
        <v>1674</v>
      </c>
      <c r="E952" t="s">
        <v>1674</v>
      </c>
      <c r="F952" s="41">
        <v>41575</v>
      </c>
      <c r="G952" s="44">
        <v>-120000</v>
      </c>
      <c r="H952" t="s">
        <v>10604</v>
      </c>
    </row>
    <row r="953" spans="1:8" x14ac:dyDescent="0.25">
      <c r="A953" s="43" t="s">
        <v>9735</v>
      </c>
      <c r="B953" t="s">
        <v>1669</v>
      </c>
      <c r="C953" s="43" t="s">
        <v>1670</v>
      </c>
      <c r="D953">
        <v>920942</v>
      </c>
      <c r="E953" t="s">
        <v>1672</v>
      </c>
      <c r="F953" s="41">
        <v>41575</v>
      </c>
      <c r="G953" s="44">
        <v>-47200</v>
      </c>
      <c r="H953" t="s">
        <v>10602</v>
      </c>
    </row>
    <row r="954" spans="1:8" x14ac:dyDescent="0.25">
      <c r="A954" s="43" t="s">
        <v>9326</v>
      </c>
      <c r="B954" t="s">
        <v>815</v>
      </c>
      <c r="C954" s="43" t="s">
        <v>816</v>
      </c>
      <c r="D954" t="s">
        <v>1675</v>
      </c>
      <c r="E954" t="s">
        <v>1675</v>
      </c>
      <c r="F954" s="41">
        <v>41576</v>
      </c>
      <c r="G954" s="44">
        <v>-1201.0999999999999</v>
      </c>
      <c r="H954" t="s">
        <v>10605</v>
      </c>
    </row>
    <row r="955" spans="1:8" x14ac:dyDescent="0.25">
      <c r="A955" s="43" t="s">
        <v>9326</v>
      </c>
      <c r="B955" t="s">
        <v>815</v>
      </c>
      <c r="C955" s="43" t="s">
        <v>816</v>
      </c>
      <c r="D955" t="s">
        <v>1676</v>
      </c>
      <c r="E955" t="s">
        <v>1676</v>
      </c>
      <c r="F955" s="41">
        <v>41576</v>
      </c>
      <c r="G955" s="44">
        <v>-1272.23</v>
      </c>
      <c r="H955" t="s">
        <v>10606</v>
      </c>
    </row>
    <row r="956" spans="1:8" x14ac:dyDescent="0.25">
      <c r="A956" s="43" t="s">
        <v>9326</v>
      </c>
      <c r="B956" t="s">
        <v>815</v>
      </c>
      <c r="C956" s="43" t="s">
        <v>816</v>
      </c>
      <c r="D956" t="s">
        <v>1677</v>
      </c>
      <c r="E956" t="s">
        <v>1677</v>
      </c>
      <c r="F956" s="41">
        <v>41576</v>
      </c>
      <c r="G956" s="44">
        <v>-3784.85</v>
      </c>
      <c r="H956" t="s">
        <v>10607</v>
      </c>
    </row>
    <row r="957" spans="1:8" x14ac:dyDescent="0.25">
      <c r="A957" s="43" t="s">
        <v>9326</v>
      </c>
      <c r="B957" t="s">
        <v>815</v>
      </c>
      <c r="C957" s="43" t="s">
        <v>816</v>
      </c>
      <c r="D957" t="s">
        <v>1678</v>
      </c>
      <c r="E957" t="s">
        <v>1678</v>
      </c>
      <c r="F957" s="41">
        <v>41576</v>
      </c>
      <c r="G957" s="44">
        <v>-4009.04</v>
      </c>
      <c r="H957" t="s">
        <v>10608</v>
      </c>
    </row>
    <row r="958" spans="1:8" x14ac:dyDescent="0.25">
      <c r="A958" s="43" t="s">
        <v>9326</v>
      </c>
      <c r="B958" t="s">
        <v>815</v>
      </c>
      <c r="C958" s="43" t="s">
        <v>816</v>
      </c>
      <c r="D958" t="s">
        <v>1679</v>
      </c>
      <c r="E958" t="s">
        <v>1679</v>
      </c>
      <c r="F958" s="41">
        <v>41576</v>
      </c>
      <c r="G958" s="44">
        <v>-2224.25</v>
      </c>
      <c r="H958" t="s">
        <v>10609</v>
      </c>
    </row>
    <row r="959" spans="1:8" x14ac:dyDescent="0.25">
      <c r="A959" s="43" t="s">
        <v>9326</v>
      </c>
      <c r="B959" t="s">
        <v>815</v>
      </c>
      <c r="C959" s="43" t="s">
        <v>816</v>
      </c>
      <c r="D959" t="s">
        <v>1680</v>
      </c>
      <c r="E959" t="s">
        <v>1680</v>
      </c>
      <c r="F959" s="41">
        <v>41576</v>
      </c>
      <c r="G959" s="44">
        <v>-2356</v>
      </c>
      <c r="H959" t="s">
        <v>10610</v>
      </c>
    </row>
    <row r="960" spans="1:8" x14ac:dyDescent="0.25">
      <c r="A960" s="43" t="s">
        <v>9328</v>
      </c>
      <c r="B960" t="s">
        <v>1681</v>
      </c>
      <c r="C960" s="43" t="s">
        <v>10611</v>
      </c>
      <c r="D960" t="s">
        <v>1682</v>
      </c>
      <c r="E960" t="s">
        <v>1682</v>
      </c>
      <c r="F960" s="41">
        <v>41577</v>
      </c>
      <c r="G960" s="44">
        <v>475677.78</v>
      </c>
      <c r="H960" t="s">
        <v>10612</v>
      </c>
    </row>
    <row r="961" spans="1:8" x14ac:dyDescent="0.25">
      <c r="A961" s="43" t="s">
        <v>9328</v>
      </c>
      <c r="B961" t="s">
        <v>1681</v>
      </c>
      <c r="C961" s="43" t="s">
        <v>10611</v>
      </c>
      <c r="D961" t="s">
        <v>1682</v>
      </c>
      <c r="E961" t="s">
        <v>1682</v>
      </c>
      <c r="F961" s="41">
        <v>41577</v>
      </c>
      <c r="G961" s="44">
        <v>-2378388.92</v>
      </c>
      <c r="H961" t="s">
        <v>10613</v>
      </c>
    </row>
    <row r="962" spans="1:8" x14ac:dyDescent="0.25">
      <c r="A962" s="43" t="s">
        <v>9326</v>
      </c>
      <c r="B962" t="s">
        <v>1683</v>
      </c>
      <c r="C962" s="43" t="s">
        <v>1684</v>
      </c>
      <c r="E962" t="s">
        <v>1686</v>
      </c>
      <c r="F962" s="41">
        <v>41578</v>
      </c>
      <c r="G962" s="44">
        <v>5664169.0099999998</v>
      </c>
      <c r="H962" t="s">
        <v>10615</v>
      </c>
    </row>
    <row r="963" spans="1:8" x14ac:dyDescent="0.25">
      <c r="A963" s="43" t="s">
        <v>9326</v>
      </c>
      <c r="B963" t="s">
        <v>1683</v>
      </c>
      <c r="C963" s="43" t="s">
        <v>1684</v>
      </c>
      <c r="D963" t="s">
        <v>1685</v>
      </c>
      <c r="E963" t="s">
        <v>1685</v>
      </c>
      <c r="F963" s="41">
        <v>41578</v>
      </c>
      <c r="G963" s="44">
        <v>-11328338.02</v>
      </c>
      <c r="H963" t="s">
        <v>10614</v>
      </c>
    </row>
    <row r="964" spans="1:8" x14ac:dyDescent="0.25">
      <c r="A964" s="43" t="s">
        <v>9326</v>
      </c>
      <c r="B964" t="s">
        <v>815</v>
      </c>
      <c r="C964" s="43" t="s">
        <v>816</v>
      </c>
      <c r="D964" t="s">
        <v>1687</v>
      </c>
      <c r="E964" t="s">
        <v>1687</v>
      </c>
      <c r="F964" s="41">
        <v>41579</v>
      </c>
      <c r="G964" s="44">
        <v>-2525.6</v>
      </c>
      <c r="H964" t="s">
        <v>10616</v>
      </c>
    </row>
    <row r="965" spans="1:8" x14ac:dyDescent="0.25">
      <c r="A965" s="43" t="s">
        <v>9326</v>
      </c>
      <c r="B965" t="s">
        <v>815</v>
      </c>
      <c r="C965" s="43" t="s">
        <v>816</v>
      </c>
      <c r="D965" t="s">
        <v>1688</v>
      </c>
      <c r="E965" t="s">
        <v>1688</v>
      </c>
      <c r="F965" s="41">
        <v>41579</v>
      </c>
      <c r="G965" s="44">
        <v>-2675.2</v>
      </c>
      <c r="H965" t="s">
        <v>10617</v>
      </c>
    </row>
    <row r="966" spans="1:8" x14ac:dyDescent="0.25">
      <c r="A966" s="43" t="s">
        <v>9326</v>
      </c>
      <c r="B966" t="s">
        <v>815</v>
      </c>
      <c r="C966" s="43" t="s">
        <v>816</v>
      </c>
      <c r="D966" t="s">
        <v>1689</v>
      </c>
      <c r="E966" t="s">
        <v>1689</v>
      </c>
      <c r="F966" s="41">
        <v>41579</v>
      </c>
      <c r="G966" s="44">
        <v>-8122.1</v>
      </c>
      <c r="H966" t="s">
        <v>10618</v>
      </c>
    </row>
    <row r="967" spans="1:8" x14ac:dyDescent="0.25">
      <c r="A967" s="43" t="s">
        <v>9326</v>
      </c>
      <c r="B967" t="s">
        <v>815</v>
      </c>
      <c r="C967" s="43" t="s">
        <v>816</v>
      </c>
      <c r="D967" t="s">
        <v>1690</v>
      </c>
      <c r="E967" t="s">
        <v>1690</v>
      </c>
      <c r="F967" s="41">
        <v>41579</v>
      </c>
      <c r="G967" s="44">
        <v>-8603.2000000000007</v>
      </c>
      <c r="H967" t="s">
        <v>10619</v>
      </c>
    </row>
    <row r="968" spans="1:8" x14ac:dyDescent="0.25">
      <c r="A968" s="43" t="s">
        <v>9326</v>
      </c>
      <c r="B968" t="s">
        <v>815</v>
      </c>
      <c r="C968" s="43" t="s">
        <v>816</v>
      </c>
      <c r="D968" t="s">
        <v>1693</v>
      </c>
      <c r="E968" t="s">
        <v>1693</v>
      </c>
      <c r="F968" s="41">
        <v>41579</v>
      </c>
      <c r="G968" s="44">
        <v>-10950.73</v>
      </c>
      <c r="H968" t="s">
        <v>10622</v>
      </c>
    </row>
    <row r="969" spans="1:8" x14ac:dyDescent="0.25">
      <c r="A969" s="43" t="s">
        <v>9326</v>
      </c>
      <c r="B969" t="s">
        <v>815</v>
      </c>
      <c r="C969" s="43" t="s">
        <v>816</v>
      </c>
      <c r="D969" t="s">
        <v>1694</v>
      </c>
      <c r="E969" t="s">
        <v>1694</v>
      </c>
      <c r="F969" s="41">
        <v>41579</v>
      </c>
      <c r="G969" s="44">
        <v>-10338.35</v>
      </c>
      <c r="H969" t="s">
        <v>10623</v>
      </c>
    </row>
    <row r="970" spans="1:8" x14ac:dyDescent="0.25">
      <c r="A970" s="43" t="s">
        <v>9326</v>
      </c>
      <c r="B970" t="s">
        <v>815</v>
      </c>
      <c r="C970" s="43" t="s">
        <v>816</v>
      </c>
      <c r="D970" t="s">
        <v>1691</v>
      </c>
      <c r="E970" t="s">
        <v>1691</v>
      </c>
      <c r="F970" s="41">
        <v>41579</v>
      </c>
      <c r="G970">
        <v>-854</v>
      </c>
      <c r="H970" t="s">
        <v>10620</v>
      </c>
    </row>
    <row r="971" spans="1:8" x14ac:dyDescent="0.25">
      <c r="A971" s="43" t="s">
        <v>9326</v>
      </c>
      <c r="B971" t="s">
        <v>815</v>
      </c>
      <c r="C971" s="43" t="s">
        <v>816</v>
      </c>
      <c r="D971" t="s">
        <v>1692</v>
      </c>
      <c r="E971" t="s">
        <v>1692</v>
      </c>
      <c r="F971" s="41">
        <v>41579</v>
      </c>
      <c r="G971">
        <v>-904.59</v>
      </c>
      <c r="H971" t="s">
        <v>10621</v>
      </c>
    </row>
    <row r="972" spans="1:8" x14ac:dyDescent="0.25">
      <c r="A972" s="43" t="s">
        <v>9326</v>
      </c>
      <c r="B972" t="s">
        <v>815</v>
      </c>
      <c r="C972" s="43" t="s">
        <v>816</v>
      </c>
      <c r="D972" t="s">
        <v>1695</v>
      </c>
      <c r="E972" t="s">
        <v>1695</v>
      </c>
      <c r="F972" s="41">
        <v>41579</v>
      </c>
      <c r="G972" s="44">
        <v>-1708.01</v>
      </c>
      <c r="H972" t="s">
        <v>10624</v>
      </c>
    </row>
    <row r="973" spans="1:8" x14ac:dyDescent="0.25">
      <c r="A973" s="43" t="s">
        <v>9326</v>
      </c>
      <c r="B973" t="s">
        <v>815</v>
      </c>
      <c r="C973" s="43" t="s">
        <v>816</v>
      </c>
      <c r="D973" t="s">
        <v>1696</v>
      </c>
      <c r="E973" t="s">
        <v>1696</v>
      </c>
      <c r="F973" s="41">
        <v>41579</v>
      </c>
      <c r="G973" s="44">
        <v>-1809.18</v>
      </c>
      <c r="H973" t="s">
        <v>10625</v>
      </c>
    </row>
    <row r="974" spans="1:8" x14ac:dyDescent="0.25">
      <c r="A974" s="43" t="s">
        <v>9326</v>
      </c>
      <c r="B974" t="s">
        <v>815</v>
      </c>
      <c r="C974" s="43" t="s">
        <v>816</v>
      </c>
      <c r="D974" t="s">
        <v>1697</v>
      </c>
      <c r="E974" t="s">
        <v>1697</v>
      </c>
      <c r="F974" s="41">
        <v>41579</v>
      </c>
      <c r="G974" s="44">
        <v>-1287.2</v>
      </c>
      <c r="H974" t="s">
        <v>10626</v>
      </c>
    </row>
    <row r="975" spans="1:8" x14ac:dyDescent="0.25">
      <c r="A975" s="43" t="s">
        <v>9326</v>
      </c>
      <c r="B975" t="s">
        <v>815</v>
      </c>
      <c r="C975" s="43" t="s">
        <v>816</v>
      </c>
      <c r="D975" t="s">
        <v>1698</v>
      </c>
      <c r="E975" t="s">
        <v>1698</v>
      </c>
      <c r="F975" s="41">
        <v>41579</v>
      </c>
      <c r="G975" s="44">
        <v>-1363.44</v>
      </c>
      <c r="H975" t="s">
        <v>10627</v>
      </c>
    </row>
    <row r="976" spans="1:8" x14ac:dyDescent="0.25">
      <c r="A976" s="43" t="s">
        <v>9328</v>
      </c>
      <c r="B976" t="s">
        <v>1699</v>
      </c>
      <c r="C976" s="43" t="s">
        <v>10628</v>
      </c>
      <c r="D976" t="s">
        <v>1700</v>
      </c>
      <c r="E976" t="s">
        <v>1700</v>
      </c>
      <c r="F976" s="41">
        <v>41583</v>
      </c>
      <c r="G976" s="44">
        <v>-5694763.96</v>
      </c>
      <c r="H976" t="s">
        <v>10629</v>
      </c>
    </row>
    <row r="977" spans="1:8" x14ac:dyDescent="0.25">
      <c r="A977" s="43" t="s">
        <v>9328</v>
      </c>
      <c r="B977" t="s">
        <v>1701</v>
      </c>
      <c r="C977" s="43" t="s">
        <v>10630</v>
      </c>
      <c r="D977" t="s">
        <v>1702</v>
      </c>
      <c r="E977" t="s">
        <v>1702</v>
      </c>
      <c r="F977" s="41">
        <v>41585</v>
      </c>
      <c r="G977" s="44">
        <v>-59400</v>
      </c>
      <c r="H977" t="s">
        <v>10631</v>
      </c>
    </row>
    <row r="978" spans="1:8" x14ac:dyDescent="0.25">
      <c r="A978" s="43" t="s">
        <v>9326</v>
      </c>
      <c r="B978" t="s">
        <v>815</v>
      </c>
      <c r="C978" s="43" t="s">
        <v>816</v>
      </c>
      <c r="D978" t="s">
        <v>1703</v>
      </c>
      <c r="E978" t="s">
        <v>1703</v>
      </c>
      <c r="F978" s="41">
        <v>41589</v>
      </c>
      <c r="G978" s="44">
        <v>-1477.56</v>
      </c>
      <c r="H978" t="s">
        <v>10632</v>
      </c>
    </row>
    <row r="979" spans="1:8" x14ac:dyDescent="0.25">
      <c r="A979" s="43" t="s">
        <v>9326</v>
      </c>
      <c r="B979" t="s">
        <v>815</v>
      </c>
      <c r="C979" s="43" t="s">
        <v>816</v>
      </c>
      <c r="D979" t="s">
        <v>1704</v>
      </c>
      <c r="E979" t="s">
        <v>1704</v>
      </c>
      <c r="F979" s="41">
        <v>41589</v>
      </c>
      <c r="G979" s="44">
        <v>-1565.09</v>
      </c>
      <c r="H979" t="s">
        <v>10633</v>
      </c>
    </row>
    <row r="980" spans="1:8" x14ac:dyDescent="0.25">
      <c r="A980" s="43" t="s">
        <v>9326</v>
      </c>
      <c r="B980" t="s">
        <v>815</v>
      </c>
      <c r="C980" s="43" t="s">
        <v>816</v>
      </c>
      <c r="D980" t="s">
        <v>1705</v>
      </c>
      <c r="E980" t="s">
        <v>1705</v>
      </c>
      <c r="F980" s="41">
        <v>41589</v>
      </c>
      <c r="G980">
        <v>-854</v>
      </c>
      <c r="H980" t="s">
        <v>10634</v>
      </c>
    </row>
    <row r="981" spans="1:8" x14ac:dyDescent="0.25">
      <c r="A981" s="43" t="s">
        <v>9326</v>
      </c>
      <c r="B981" t="s">
        <v>815</v>
      </c>
      <c r="C981" s="43" t="s">
        <v>816</v>
      </c>
      <c r="D981" t="s">
        <v>1706</v>
      </c>
      <c r="E981" t="s">
        <v>1706</v>
      </c>
      <c r="F981" s="41">
        <v>41589</v>
      </c>
      <c r="G981">
        <v>-904.59</v>
      </c>
      <c r="H981" t="s">
        <v>10635</v>
      </c>
    </row>
    <row r="982" spans="1:8" x14ac:dyDescent="0.25">
      <c r="A982" s="43" t="s">
        <v>9326</v>
      </c>
      <c r="B982" t="s">
        <v>815</v>
      </c>
      <c r="C982" s="43" t="s">
        <v>816</v>
      </c>
      <c r="D982" t="s">
        <v>1707</v>
      </c>
      <c r="E982" t="s">
        <v>1707</v>
      </c>
      <c r="F982" s="41">
        <v>41589</v>
      </c>
      <c r="G982" s="44">
        <v>-1366.63</v>
      </c>
      <c r="H982" t="s">
        <v>10636</v>
      </c>
    </row>
    <row r="983" spans="1:8" x14ac:dyDescent="0.25">
      <c r="A983" s="43" t="s">
        <v>9326</v>
      </c>
      <c r="B983" t="s">
        <v>815</v>
      </c>
      <c r="C983" s="43" t="s">
        <v>816</v>
      </c>
      <c r="D983" t="s">
        <v>1708</v>
      </c>
      <c r="E983" t="s">
        <v>1708</v>
      </c>
      <c r="F983" s="41">
        <v>41589</v>
      </c>
      <c r="G983" s="44">
        <v>-1447.59</v>
      </c>
      <c r="H983" t="s">
        <v>10637</v>
      </c>
    </row>
    <row r="984" spans="1:8" x14ac:dyDescent="0.25">
      <c r="A984" s="43" t="s">
        <v>9328</v>
      </c>
      <c r="B984" t="s">
        <v>423</v>
      </c>
      <c r="C984" s="43" t="s">
        <v>9623</v>
      </c>
      <c r="D984" t="s">
        <v>1710</v>
      </c>
      <c r="E984" t="s">
        <v>1710</v>
      </c>
      <c r="F984" s="41">
        <v>41592</v>
      </c>
      <c r="G984" s="44">
        <v>-11800</v>
      </c>
      <c r="H984" t="s">
        <v>10639</v>
      </c>
    </row>
    <row r="985" spans="1:8" x14ac:dyDescent="0.25">
      <c r="A985" s="43" t="s">
        <v>9328</v>
      </c>
      <c r="B985" t="s">
        <v>1314</v>
      </c>
      <c r="C985" s="43" t="s">
        <v>10339</v>
      </c>
      <c r="D985" t="s">
        <v>1709</v>
      </c>
      <c r="E985" t="s">
        <v>1709</v>
      </c>
      <c r="F985" s="41">
        <v>41592</v>
      </c>
      <c r="G985" s="44">
        <v>-20060</v>
      </c>
      <c r="H985" t="s">
        <v>10638</v>
      </c>
    </row>
    <row r="986" spans="1:8" x14ac:dyDescent="0.25">
      <c r="A986" s="43" t="s">
        <v>9328</v>
      </c>
      <c r="B986" t="s">
        <v>1314</v>
      </c>
      <c r="C986" s="43" t="s">
        <v>10339</v>
      </c>
      <c r="E986" t="s">
        <v>1719</v>
      </c>
      <c r="F986" s="41">
        <v>41593</v>
      </c>
      <c r="G986" s="44">
        <v>15300</v>
      </c>
      <c r="H986" t="s">
        <v>10648</v>
      </c>
    </row>
    <row r="987" spans="1:8" x14ac:dyDescent="0.25">
      <c r="A987" s="43" t="s">
        <v>9326</v>
      </c>
      <c r="B987" t="s">
        <v>815</v>
      </c>
      <c r="C987" s="43" t="s">
        <v>816</v>
      </c>
      <c r="D987" t="s">
        <v>1711</v>
      </c>
      <c r="E987" t="s">
        <v>1711</v>
      </c>
      <c r="F987" s="41">
        <v>41593</v>
      </c>
      <c r="G987" s="44">
        <v>-2009</v>
      </c>
      <c r="H987" t="s">
        <v>10640</v>
      </c>
    </row>
    <row r="988" spans="1:8" x14ac:dyDescent="0.25">
      <c r="A988" s="43" t="s">
        <v>9326</v>
      </c>
      <c r="B988" t="s">
        <v>815</v>
      </c>
      <c r="C988" s="43" t="s">
        <v>816</v>
      </c>
      <c r="D988" t="s">
        <v>1712</v>
      </c>
      <c r="E988" t="s">
        <v>1712</v>
      </c>
      <c r="F988" s="41">
        <v>41593</v>
      </c>
      <c r="G988" s="44">
        <v>-2128</v>
      </c>
      <c r="H988" t="s">
        <v>10641</v>
      </c>
    </row>
    <row r="989" spans="1:8" x14ac:dyDescent="0.25">
      <c r="A989" s="43" t="s">
        <v>9326</v>
      </c>
      <c r="B989" t="s">
        <v>815</v>
      </c>
      <c r="C989" s="43" t="s">
        <v>816</v>
      </c>
      <c r="D989" t="s">
        <v>1713</v>
      </c>
      <c r="E989" t="s">
        <v>1713</v>
      </c>
      <c r="F989" s="41">
        <v>41593</v>
      </c>
      <c r="G989">
        <v>-854</v>
      </c>
      <c r="H989" t="s">
        <v>10642</v>
      </c>
    </row>
    <row r="990" spans="1:8" x14ac:dyDescent="0.25">
      <c r="A990" s="43" t="s">
        <v>9326</v>
      </c>
      <c r="B990" t="s">
        <v>815</v>
      </c>
      <c r="C990" s="43" t="s">
        <v>816</v>
      </c>
      <c r="D990" t="s">
        <v>1715</v>
      </c>
      <c r="E990" t="s">
        <v>1715</v>
      </c>
      <c r="F990" s="41">
        <v>41593</v>
      </c>
      <c r="G990">
        <v>-904.59</v>
      </c>
      <c r="H990" t="s">
        <v>10644</v>
      </c>
    </row>
    <row r="991" spans="1:8" x14ac:dyDescent="0.25">
      <c r="A991" s="43" t="s">
        <v>9326</v>
      </c>
      <c r="B991" t="s">
        <v>815</v>
      </c>
      <c r="C991" s="43" t="s">
        <v>816</v>
      </c>
      <c r="D991" t="s">
        <v>1714</v>
      </c>
      <c r="E991" t="s">
        <v>1714</v>
      </c>
      <c r="F991" s="41">
        <v>41593</v>
      </c>
      <c r="G991" s="44">
        <v>-1287.2</v>
      </c>
      <c r="H991" t="s">
        <v>10643</v>
      </c>
    </row>
    <row r="992" spans="1:8" x14ac:dyDescent="0.25">
      <c r="A992" s="43" t="s">
        <v>9326</v>
      </c>
      <c r="B992" t="s">
        <v>815</v>
      </c>
      <c r="C992" s="43" t="s">
        <v>816</v>
      </c>
      <c r="D992" t="s">
        <v>1716</v>
      </c>
      <c r="E992" t="s">
        <v>1716</v>
      </c>
      <c r="F992" s="41">
        <v>41593</v>
      </c>
      <c r="G992" s="44">
        <v>-1363.44</v>
      </c>
      <c r="H992" t="s">
        <v>10645</v>
      </c>
    </row>
    <row r="993" spans="1:8" x14ac:dyDescent="0.25">
      <c r="A993" s="43" t="s">
        <v>9326</v>
      </c>
      <c r="B993" t="s">
        <v>815</v>
      </c>
      <c r="C993" s="43" t="s">
        <v>816</v>
      </c>
      <c r="D993" t="s">
        <v>1717</v>
      </c>
      <c r="E993" t="s">
        <v>1717</v>
      </c>
      <c r="F993" s="41">
        <v>41593</v>
      </c>
      <c r="G993">
        <v>-471.96</v>
      </c>
      <c r="H993" t="s">
        <v>10646</v>
      </c>
    </row>
    <row r="994" spans="1:8" x14ac:dyDescent="0.25">
      <c r="A994" s="43" t="s">
        <v>9326</v>
      </c>
      <c r="B994" t="s">
        <v>815</v>
      </c>
      <c r="C994" s="43" t="s">
        <v>816</v>
      </c>
      <c r="D994" t="s">
        <v>1718</v>
      </c>
      <c r="E994" t="s">
        <v>1718</v>
      </c>
      <c r="F994" s="41">
        <v>41593</v>
      </c>
      <c r="G994">
        <v>-445.57</v>
      </c>
      <c r="H994" t="s">
        <v>10647</v>
      </c>
    </row>
    <row r="995" spans="1:8" x14ac:dyDescent="0.25">
      <c r="A995" s="43" t="s">
        <v>9328</v>
      </c>
      <c r="B995" t="s">
        <v>1325</v>
      </c>
      <c r="C995" s="43" t="s">
        <v>1326</v>
      </c>
      <c r="D995" t="s">
        <v>1720</v>
      </c>
      <c r="E995" t="s">
        <v>1720</v>
      </c>
      <c r="F995" s="41">
        <v>41596</v>
      </c>
      <c r="G995" s="44">
        <v>688524.35</v>
      </c>
      <c r="H995" t="s">
        <v>10649</v>
      </c>
    </row>
    <row r="996" spans="1:8" x14ac:dyDescent="0.25">
      <c r="A996" s="43" t="s">
        <v>9328</v>
      </c>
      <c r="B996" t="s">
        <v>1325</v>
      </c>
      <c r="C996" s="43" t="s">
        <v>1326</v>
      </c>
      <c r="D996" t="s">
        <v>1720</v>
      </c>
      <c r="E996" t="s">
        <v>1720</v>
      </c>
      <c r="F996" s="41">
        <v>41596</v>
      </c>
      <c r="G996" s="44">
        <v>-3442621.75</v>
      </c>
      <c r="H996" t="s">
        <v>10650</v>
      </c>
    </row>
    <row r="997" spans="1:8" x14ac:dyDescent="0.25">
      <c r="A997" s="43" t="s">
        <v>9735</v>
      </c>
      <c r="B997" t="s">
        <v>1355</v>
      </c>
      <c r="C997" s="43" t="s">
        <v>1356</v>
      </c>
      <c r="D997" t="s">
        <v>1727</v>
      </c>
      <c r="E997" t="s">
        <v>1727</v>
      </c>
      <c r="F997" s="41">
        <v>41598</v>
      </c>
      <c r="G997" s="44">
        <v>-58730</v>
      </c>
      <c r="H997" t="s">
        <v>10657</v>
      </c>
    </row>
    <row r="998" spans="1:8" x14ac:dyDescent="0.25">
      <c r="A998" s="43" t="s">
        <v>9326</v>
      </c>
      <c r="B998" t="s">
        <v>815</v>
      </c>
      <c r="C998" s="43" t="s">
        <v>816</v>
      </c>
      <c r="D998" t="s">
        <v>1721</v>
      </c>
      <c r="E998" t="s">
        <v>1721</v>
      </c>
      <c r="F998" s="41">
        <v>41598</v>
      </c>
      <c r="G998">
        <v>-367.35</v>
      </c>
      <c r="H998" t="s">
        <v>10651</v>
      </c>
    </row>
    <row r="999" spans="1:8" x14ac:dyDescent="0.25">
      <c r="A999" s="43" t="s">
        <v>9326</v>
      </c>
      <c r="B999" t="s">
        <v>815</v>
      </c>
      <c r="C999" s="43" t="s">
        <v>816</v>
      </c>
      <c r="D999" t="s">
        <v>1722</v>
      </c>
      <c r="E999" t="s">
        <v>1722</v>
      </c>
      <c r="F999" s="41">
        <v>41598</v>
      </c>
      <c r="G999">
        <v>-346.8</v>
      </c>
      <c r="H999" t="s">
        <v>10652</v>
      </c>
    </row>
    <row r="1000" spans="1:8" x14ac:dyDescent="0.25">
      <c r="A1000" s="43" t="s">
        <v>9326</v>
      </c>
      <c r="B1000" t="s">
        <v>815</v>
      </c>
      <c r="C1000" s="43" t="s">
        <v>816</v>
      </c>
      <c r="D1000" t="s">
        <v>1723</v>
      </c>
      <c r="E1000" t="s">
        <v>1723</v>
      </c>
      <c r="F1000" s="41">
        <v>41598</v>
      </c>
      <c r="G1000">
        <v>-723.67</v>
      </c>
      <c r="H1000" t="s">
        <v>10653</v>
      </c>
    </row>
    <row r="1001" spans="1:8" x14ac:dyDescent="0.25">
      <c r="A1001" s="43" t="s">
        <v>9326</v>
      </c>
      <c r="B1001" t="s">
        <v>815</v>
      </c>
      <c r="C1001" s="43" t="s">
        <v>816</v>
      </c>
      <c r="D1001" t="s">
        <v>1724</v>
      </c>
      <c r="E1001" t="s">
        <v>1724</v>
      </c>
      <c r="F1001" s="41">
        <v>41598</v>
      </c>
      <c r="G1001">
        <v>-683.2</v>
      </c>
      <c r="H1001" t="s">
        <v>10654</v>
      </c>
    </row>
    <row r="1002" spans="1:8" x14ac:dyDescent="0.25">
      <c r="A1002" s="43" t="s">
        <v>9326</v>
      </c>
      <c r="B1002" t="s">
        <v>815</v>
      </c>
      <c r="C1002" s="43" t="s">
        <v>816</v>
      </c>
      <c r="D1002" t="s">
        <v>1725</v>
      </c>
      <c r="E1002" t="s">
        <v>1725</v>
      </c>
      <c r="F1002" s="41">
        <v>41598</v>
      </c>
      <c r="G1002">
        <v>-888.15</v>
      </c>
      <c r="H1002" t="s">
        <v>10655</v>
      </c>
    </row>
    <row r="1003" spans="1:8" x14ac:dyDescent="0.25">
      <c r="A1003" s="43" t="s">
        <v>9326</v>
      </c>
      <c r="B1003" t="s">
        <v>815</v>
      </c>
      <c r="C1003" s="43" t="s">
        <v>816</v>
      </c>
      <c r="D1003" t="s">
        <v>1726</v>
      </c>
      <c r="E1003" t="s">
        <v>1726</v>
      </c>
      <c r="F1003" s="41">
        <v>41598</v>
      </c>
      <c r="G1003">
        <v>-940.76</v>
      </c>
      <c r="H1003" t="s">
        <v>10656</v>
      </c>
    </row>
    <row r="1004" spans="1:8" x14ac:dyDescent="0.25">
      <c r="A1004" s="43" t="s">
        <v>9328</v>
      </c>
      <c r="B1004" t="s">
        <v>1730</v>
      </c>
      <c r="C1004" s="43" t="s">
        <v>10660</v>
      </c>
      <c r="D1004" t="s">
        <v>1731</v>
      </c>
      <c r="E1004" t="s">
        <v>1731</v>
      </c>
      <c r="F1004" s="41">
        <v>41599</v>
      </c>
      <c r="G1004" s="44">
        <v>-108000</v>
      </c>
      <c r="H1004" t="s">
        <v>10661</v>
      </c>
    </row>
    <row r="1005" spans="1:8" x14ac:dyDescent="0.25">
      <c r="A1005" s="43" t="s">
        <v>9326</v>
      </c>
      <c r="B1005" t="s">
        <v>815</v>
      </c>
      <c r="C1005" s="43" t="s">
        <v>816</v>
      </c>
      <c r="D1005" t="s">
        <v>1728</v>
      </c>
      <c r="E1005" t="s">
        <v>1728</v>
      </c>
      <c r="F1005" s="41">
        <v>41599</v>
      </c>
      <c r="G1005">
        <v>-463.54</v>
      </c>
      <c r="H1005" t="s">
        <v>10658</v>
      </c>
    </row>
    <row r="1006" spans="1:8" x14ac:dyDescent="0.25">
      <c r="A1006" s="43" t="s">
        <v>9326</v>
      </c>
      <c r="B1006" t="s">
        <v>815</v>
      </c>
      <c r="C1006" s="43" t="s">
        <v>816</v>
      </c>
      <c r="D1006" t="s">
        <v>1729</v>
      </c>
      <c r="E1006" t="s">
        <v>1729</v>
      </c>
      <c r="F1006" s="41">
        <v>41599</v>
      </c>
      <c r="G1006">
        <v>-491</v>
      </c>
      <c r="H1006" t="s">
        <v>10659</v>
      </c>
    </row>
    <row r="1007" spans="1:8" x14ac:dyDescent="0.25">
      <c r="A1007" s="43" t="s">
        <v>9328</v>
      </c>
      <c r="B1007" t="s">
        <v>1732</v>
      </c>
      <c r="C1007" s="43" t="s">
        <v>10662</v>
      </c>
      <c r="D1007" t="s">
        <v>1733</v>
      </c>
      <c r="E1007" t="s">
        <v>1733</v>
      </c>
      <c r="F1007" s="41">
        <v>41600</v>
      </c>
      <c r="G1007" s="44">
        <v>-1767555.23</v>
      </c>
      <c r="H1007" t="s">
        <v>10663</v>
      </c>
    </row>
    <row r="1008" spans="1:8" x14ac:dyDescent="0.25">
      <c r="A1008" s="43" t="s">
        <v>9735</v>
      </c>
      <c r="B1008" t="s">
        <v>1740</v>
      </c>
      <c r="C1008" s="43" t="s">
        <v>10669</v>
      </c>
      <c r="D1008" t="s">
        <v>1741</v>
      </c>
      <c r="E1008" t="s">
        <v>1737</v>
      </c>
      <c r="F1008" s="41">
        <v>41603</v>
      </c>
      <c r="G1008" s="44">
        <v>-99251.92</v>
      </c>
      <c r="H1008" t="s">
        <v>10670</v>
      </c>
    </row>
    <row r="1009" spans="1:8" x14ac:dyDescent="0.25">
      <c r="A1009" s="43" t="s">
        <v>9735</v>
      </c>
      <c r="B1009" t="s">
        <v>1744</v>
      </c>
      <c r="C1009" s="43" t="s">
        <v>10673</v>
      </c>
      <c r="D1009" t="s">
        <v>1745</v>
      </c>
      <c r="E1009" t="s">
        <v>1737</v>
      </c>
      <c r="F1009" s="41">
        <v>41603</v>
      </c>
      <c r="G1009" s="44">
        <v>-148280.39000000001</v>
      </c>
      <c r="H1009" t="s">
        <v>10674</v>
      </c>
    </row>
    <row r="1010" spans="1:8" x14ac:dyDescent="0.25">
      <c r="A1010" s="43" t="s">
        <v>9735</v>
      </c>
      <c r="B1010" t="s">
        <v>1752</v>
      </c>
      <c r="C1010" s="43" t="s">
        <v>10681</v>
      </c>
      <c r="D1010" t="s">
        <v>1753</v>
      </c>
      <c r="E1010" t="s">
        <v>1737</v>
      </c>
      <c r="F1010" s="41">
        <v>41603</v>
      </c>
      <c r="G1010" s="44">
        <v>-289561.55</v>
      </c>
      <c r="H1010" t="s">
        <v>10682</v>
      </c>
    </row>
    <row r="1011" spans="1:8" x14ac:dyDescent="0.25">
      <c r="A1011" s="43" t="s">
        <v>9735</v>
      </c>
      <c r="B1011" t="s">
        <v>1758</v>
      </c>
      <c r="C1011" s="43" t="s">
        <v>10687</v>
      </c>
      <c r="D1011" t="s">
        <v>1759</v>
      </c>
      <c r="E1011" t="s">
        <v>1737</v>
      </c>
      <c r="F1011" s="41">
        <v>41603</v>
      </c>
      <c r="G1011" s="44">
        <v>-24012.34</v>
      </c>
      <c r="H1011" t="s">
        <v>10688</v>
      </c>
    </row>
    <row r="1012" spans="1:8" x14ac:dyDescent="0.25">
      <c r="A1012" s="43" t="s">
        <v>9735</v>
      </c>
      <c r="B1012" t="s">
        <v>1738</v>
      </c>
      <c r="C1012" s="43" t="s">
        <v>10667</v>
      </c>
      <c r="D1012" t="s">
        <v>1739</v>
      </c>
      <c r="E1012" t="s">
        <v>1737</v>
      </c>
      <c r="F1012" s="41">
        <v>41603</v>
      </c>
      <c r="G1012" s="44">
        <v>-227041.99</v>
      </c>
      <c r="H1012" t="s">
        <v>10668</v>
      </c>
    </row>
    <row r="1013" spans="1:8" x14ac:dyDescent="0.25">
      <c r="A1013" s="43" t="s">
        <v>9735</v>
      </c>
      <c r="B1013" t="s">
        <v>1746</v>
      </c>
      <c r="C1013" s="43" t="s">
        <v>10675</v>
      </c>
      <c r="D1013" t="s">
        <v>1747</v>
      </c>
      <c r="E1013" t="s">
        <v>1737</v>
      </c>
      <c r="F1013" s="41">
        <v>41603</v>
      </c>
      <c r="G1013" s="44">
        <v>-7083.99</v>
      </c>
      <c r="H1013" t="s">
        <v>10676</v>
      </c>
    </row>
    <row r="1014" spans="1:8" x14ac:dyDescent="0.25">
      <c r="A1014" s="43" t="s">
        <v>9328</v>
      </c>
      <c r="B1014" t="s">
        <v>1760</v>
      </c>
      <c r="C1014" s="43" t="s">
        <v>1761</v>
      </c>
      <c r="D1014" t="s">
        <v>1762</v>
      </c>
      <c r="E1014" t="s">
        <v>1762</v>
      </c>
      <c r="F1014" s="41">
        <v>41603</v>
      </c>
      <c r="G1014" s="44">
        <v>-17302191.609999999</v>
      </c>
      <c r="H1014" t="s">
        <v>10689</v>
      </c>
    </row>
    <row r="1015" spans="1:8" x14ac:dyDescent="0.25">
      <c r="A1015" s="43" t="s">
        <v>9735</v>
      </c>
      <c r="B1015" t="s">
        <v>1742</v>
      </c>
      <c r="C1015" s="43" t="s">
        <v>10671</v>
      </c>
      <c r="D1015" t="s">
        <v>1743</v>
      </c>
      <c r="E1015" t="s">
        <v>1737</v>
      </c>
      <c r="F1015" s="41">
        <v>41603</v>
      </c>
      <c r="G1015" s="44">
        <v>-270107.48</v>
      </c>
      <c r="H1015" t="s">
        <v>10672</v>
      </c>
    </row>
    <row r="1016" spans="1:8" x14ac:dyDescent="0.25">
      <c r="A1016" s="43" t="s">
        <v>9735</v>
      </c>
      <c r="B1016" t="s">
        <v>1756</v>
      </c>
      <c r="C1016" s="43" t="s">
        <v>10685</v>
      </c>
      <c r="D1016" t="s">
        <v>1757</v>
      </c>
      <c r="E1016" t="s">
        <v>1737</v>
      </c>
      <c r="F1016" s="41">
        <v>41603</v>
      </c>
      <c r="G1016" s="44">
        <v>-13808.38</v>
      </c>
      <c r="H1016" t="s">
        <v>10686</v>
      </c>
    </row>
    <row r="1017" spans="1:8" x14ac:dyDescent="0.25">
      <c r="A1017" s="43" t="s">
        <v>9735</v>
      </c>
      <c r="B1017" t="s">
        <v>1750</v>
      </c>
      <c r="C1017" s="43" t="s">
        <v>10679</v>
      </c>
      <c r="D1017" t="s">
        <v>1751</v>
      </c>
      <c r="E1017" t="s">
        <v>1737</v>
      </c>
      <c r="F1017" s="41">
        <v>41603</v>
      </c>
      <c r="G1017" s="44">
        <v>-76428.56</v>
      </c>
      <c r="H1017" t="s">
        <v>10680</v>
      </c>
    </row>
    <row r="1018" spans="1:8" x14ac:dyDescent="0.25">
      <c r="A1018" s="43" t="s">
        <v>9735</v>
      </c>
      <c r="B1018" t="s">
        <v>1748</v>
      </c>
      <c r="C1018" s="43" t="s">
        <v>10677</v>
      </c>
      <c r="D1018" t="s">
        <v>1749</v>
      </c>
      <c r="E1018" t="s">
        <v>1737</v>
      </c>
      <c r="F1018" s="41">
        <v>41603</v>
      </c>
      <c r="G1018" s="44">
        <v>-370202.35</v>
      </c>
      <c r="H1018" t="s">
        <v>10678</v>
      </c>
    </row>
    <row r="1019" spans="1:8" x14ac:dyDescent="0.25">
      <c r="A1019" s="43" t="s">
        <v>9735</v>
      </c>
      <c r="B1019" t="s">
        <v>1735</v>
      </c>
      <c r="C1019" s="43" t="s">
        <v>10665</v>
      </c>
      <c r="D1019" t="s">
        <v>1736</v>
      </c>
      <c r="E1019" t="s">
        <v>1737</v>
      </c>
      <c r="F1019" s="41">
        <v>41603</v>
      </c>
      <c r="G1019" s="44">
        <v>-6398.15</v>
      </c>
      <c r="H1019" t="s">
        <v>10666</v>
      </c>
    </row>
    <row r="1020" spans="1:8" x14ac:dyDescent="0.25">
      <c r="A1020" s="43" t="s">
        <v>9326</v>
      </c>
      <c r="B1020" t="s">
        <v>1664</v>
      </c>
      <c r="C1020" s="43" t="s">
        <v>1665</v>
      </c>
      <c r="D1020" t="s">
        <v>1734</v>
      </c>
      <c r="E1020" t="s">
        <v>1734</v>
      </c>
      <c r="F1020" s="41">
        <v>41603</v>
      </c>
      <c r="G1020" s="44">
        <v>-59000</v>
      </c>
      <c r="H1020" t="s">
        <v>10664</v>
      </c>
    </row>
    <row r="1021" spans="1:8" x14ac:dyDescent="0.25">
      <c r="A1021" s="43" t="s">
        <v>9735</v>
      </c>
      <c r="B1021" t="s">
        <v>1754</v>
      </c>
      <c r="C1021" s="43" t="s">
        <v>10683</v>
      </c>
      <c r="D1021" t="s">
        <v>1755</v>
      </c>
      <c r="E1021" t="s">
        <v>1737</v>
      </c>
      <c r="F1021" s="41">
        <v>41603</v>
      </c>
      <c r="G1021" s="44">
        <v>-96750</v>
      </c>
      <c r="H1021" t="s">
        <v>10684</v>
      </c>
    </row>
    <row r="1022" spans="1:8" x14ac:dyDescent="0.25">
      <c r="A1022" s="43" t="s">
        <v>9735</v>
      </c>
      <c r="B1022" t="s">
        <v>1763</v>
      </c>
      <c r="C1022" s="43" t="s">
        <v>10690</v>
      </c>
      <c r="D1022" t="s">
        <v>1764</v>
      </c>
      <c r="E1022" t="s">
        <v>1765</v>
      </c>
      <c r="F1022" s="41">
        <v>41604</v>
      </c>
      <c r="G1022" s="44">
        <v>-9446.24</v>
      </c>
      <c r="H1022" t="s">
        <v>10691</v>
      </c>
    </row>
    <row r="1023" spans="1:8" x14ac:dyDescent="0.25">
      <c r="A1023" s="43" t="s">
        <v>9735</v>
      </c>
      <c r="B1023" t="s">
        <v>1779</v>
      </c>
      <c r="C1023" s="43" t="s">
        <v>10702</v>
      </c>
      <c r="D1023" t="s">
        <v>1780</v>
      </c>
      <c r="E1023" t="s">
        <v>1772</v>
      </c>
      <c r="F1023" s="41">
        <v>41605</v>
      </c>
      <c r="G1023" s="44">
        <v>-131610.95000000001</v>
      </c>
      <c r="H1023" t="s">
        <v>10703</v>
      </c>
    </row>
    <row r="1024" spans="1:8" x14ac:dyDescent="0.25">
      <c r="A1024" s="43" t="s">
        <v>9735</v>
      </c>
      <c r="B1024" t="s">
        <v>1777</v>
      </c>
      <c r="C1024" s="43" t="s">
        <v>10700</v>
      </c>
      <c r="D1024" t="s">
        <v>1778</v>
      </c>
      <c r="E1024" t="s">
        <v>1772</v>
      </c>
      <c r="F1024" s="41">
        <v>41605</v>
      </c>
      <c r="G1024" s="44">
        <v>-50386.239999999998</v>
      </c>
      <c r="H1024" t="s">
        <v>10701</v>
      </c>
    </row>
    <row r="1025" spans="1:8" x14ac:dyDescent="0.25">
      <c r="A1025" s="43" t="s">
        <v>9735</v>
      </c>
      <c r="B1025" t="s">
        <v>1355</v>
      </c>
      <c r="C1025" s="43" t="s">
        <v>1356</v>
      </c>
      <c r="D1025" t="s">
        <v>1766</v>
      </c>
      <c r="E1025" t="s">
        <v>1767</v>
      </c>
      <c r="F1025" s="41">
        <v>41605</v>
      </c>
      <c r="G1025" s="44">
        <v>-75400</v>
      </c>
      <c r="H1025" t="s">
        <v>10692</v>
      </c>
    </row>
    <row r="1026" spans="1:8" x14ac:dyDescent="0.25">
      <c r="A1026" s="43" t="s">
        <v>9735</v>
      </c>
      <c r="B1026" t="s">
        <v>1355</v>
      </c>
      <c r="C1026" s="43" t="s">
        <v>1356</v>
      </c>
      <c r="D1026">
        <v>57</v>
      </c>
      <c r="E1026" t="s">
        <v>1769</v>
      </c>
      <c r="F1026" s="41">
        <v>41605</v>
      </c>
      <c r="G1026" s="44">
        <v>-26200</v>
      </c>
      <c r="H1026" t="s">
        <v>10693</v>
      </c>
    </row>
    <row r="1027" spans="1:8" x14ac:dyDescent="0.25">
      <c r="A1027" s="43" t="s">
        <v>9735</v>
      </c>
      <c r="B1027" t="s">
        <v>1770</v>
      </c>
      <c r="C1027" s="43" t="s">
        <v>10694</v>
      </c>
      <c r="D1027" t="s">
        <v>1771</v>
      </c>
      <c r="E1027" t="s">
        <v>1772</v>
      </c>
      <c r="F1027" s="41">
        <v>41605</v>
      </c>
      <c r="G1027" s="44">
        <v>-51984.31</v>
      </c>
      <c r="H1027" t="s">
        <v>10695</v>
      </c>
    </row>
    <row r="1028" spans="1:8" x14ac:dyDescent="0.25">
      <c r="A1028" s="43" t="s">
        <v>9735</v>
      </c>
      <c r="B1028" t="s">
        <v>1773</v>
      </c>
      <c r="C1028" s="43" t="s">
        <v>10696</v>
      </c>
      <c r="D1028" t="s">
        <v>1774</v>
      </c>
      <c r="E1028" t="s">
        <v>1772</v>
      </c>
      <c r="F1028" s="41">
        <v>41605</v>
      </c>
      <c r="G1028" s="44">
        <v>-134529.41</v>
      </c>
      <c r="H1028" t="s">
        <v>10697</v>
      </c>
    </row>
    <row r="1029" spans="1:8" x14ac:dyDescent="0.25">
      <c r="A1029" s="43" t="s">
        <v>9735</v>
      </c>
      <c r="B1029" t="s">
        <v>1775</v>
      </c>
      <c r="C1029" s="43" t="s">
        <v>10698</v>
      </c>
      <c r="D1029" t="s">
        <v>1776</v>
      </c>
      <c r="E1029" t="s">
        <v>1772</v>
      </c>
      <c r="F1029" s="41">
        <v>41605</v>
      </c>
      <c r="G1029" s="44">
        <v>-15995.39</v>
      </c>
      <c r="H1029" t="s">
        <v>10699</v>
      </c>
    </row>
    <row r="1030" spans="1:8" x14ac:dyDescent="0.25">
      <c r="A1030" s="43" t="s">
        <v>9735</v>
      </c>
      <c r="B1030" t="s">
        <v>1785</v>
      </c>
      <c r="C1030" s="43" t="s">
        <v>10708</v>
      </c>
      <c r="D1030" t="s">
        <v>1786</v>
      </c>
      <c r="E1030" t="s">
        <v>1765</v>
      </c>
      <c r="F1030" s="41">
        <v>41606</v>
      </c>
      <c r="G1030" s="44">
        <v>-14536.23</v>
      </c>
      <c r="H1030" t="s">
        <v>10709</v>
      </c>
    </row>
    <row r="1031" spans="1:8" x14ac:dyDescent="0.25">
      <c r="A1031" s="43" t="s">
        <v>9735</v>
      </c>
      <c r="B1031" t="s">
        <v>1787</v>
      </c>
      <c r="C1031" s="43" t="s">
        <v>10710</v>
      </c>
      <c r="D1031" t="s">
        <v>1788</v>
      </c>
      <c r="E1031" t="s">
        <v>1765</v>
      </c>
      <c r="F1031" s="41">
        <v>41606</v>
      </c>
      <c r="G1031" s="44">
        <v>-7084.68</v>
      </c>
      <c r="H1031" t="s">
        <v>10711</v>
      </c>
    </row>
    <row r="1032" spans="1:8" x14ac:dyDescent="0.25">
      <c r="A1032" s="43" t="s">
        <v>9328</v>
      </c>
      <c r="B1032" t="s">
        <v>1802</v>
      </c>
      <c r="C1032" s="43" t="s">
        <v>10725</v>
      </c>
      <c r="D1032" t="s">
        <v>1803</v>
      </c>
      <c r="E1032" t="s">
        <v>1804</v>
      </c>
      <c r="F1032" s="41">
        <v>41606</v>
      </c>
      <c r="G1032" s="44">
        <v>-161500</v>
      </c>
      <c r="H1032" t="s">
        <v>10726</v>
      </c>
    </row>
    <row r="1033" spans="1:8" x14ac:dyDescent="0.25">
      <c r="A1033" s="43" t="s">
        <v>9735</v>
      </c>
      <c r="B1033" t="s">
        <v>1793</v>
      </c>
      <c r="C1033" s="43" t="s">
        <v>10716</v>
      </c>
      <c r="D1033" t="s">
        <v>1794</v>
      </c>
      <c r="E1033" t="s">
        <v>1765</v>
      </c>
      <c r="F1033" s="41">
        <v>41606</v>
      </c>
      <c r="G1033" s="44">
        <v>-37592.959999999999</v>
      </c>
      <c r="H1033" t="s">
        <v>10717</v>
      </c>
    </row>
    <row r="1034" spans="1:8" x14ac:dyDescent="0.25">
      <c r="A1034" s="43" t="s">
        <v>9735</v>
      </c>
      <c r="B1034" t="s">
        <v>1783</v>
      </c>
      <c r="C1034" s="43" t="s">
        <v>10706</v>
      </c>
      <c r="D1034" t="s">
        <v>1784</v>
      </c>
      <c r="E1034" t="s">
        <v>1765</v>
      </c>
      <c r="F1034" s="41">
        <v>41606</v>
      </c>
      <c r="G1034" s="44">
        <v>-27554.68</v>
      </c>
      <c r="H1034" t="s">
        <v>10707</v>
      </c>
    </row>
    <row r="1035" spans="1:8" x14ac:dyDescent="0.25">
      <c r="A1035" s="43" t="s">
        <v>9735</v>
      </c>
      <c r="B1035" t="s">
        <v>1789</v>
      </c>
      <c r="C1035" s="43" t="s">
        <v>10712</v>
      </c>
      <c r="D1035" t="s">
        <v>1790</v>
      </c>
      <c r="E1035" t="s">
        <v>1765</v>
      </c>
      <c r="F1035" s="41">
        <v>41606</v>
      </c>
      <c r="G1035" s="44">
        <v>-32672.18</v>
      </c>
      <c r="H1035" t="s">
        <v>10713</v>
      </c>
    </row>
    <row r="1036" spans="1:8" x14ac:dyDescent="0.25">
      <c r="A1036" s="43" t="s">
        <v>9735</v>
      </c>
      <c r="B1036" t="s">
        <v>1781</v>
      </c>
      <c r="C1036" s="43" t="s">
        <v>10704</v>
      </c>
      <c r="D1036" t="s">
        <v>1782</v>
      </c>
      <c r="E1036" t="s">
        <v>1765</v>
      </c>
      <c r="F1036" s="41">
        <v>41606</v>
      </c>
      <c r="G1036" s="44">
        <v>-45268.74</v>
      </c>
      <c r="H1036" t="s">
        <v>10705</v>
      </c>
    </row>
    <row r="1037" spans="1:8" x14ac:dyDescent="0.25">
      <c r="A1037" s="43" t="s">
        <v>9735</v>
      </c>
      <c r="B1037" t="s">
        <v>474</v>
      </c>
      <c r="C1037" s="43" t="s">
        <v>9670</v>
      </c>
      <c r="D1037" t="s">
        <v>1797</v>
      </c>
      <c r="E1037" t="s">
        <v>1765</v>
      </c>
      <c r="F1037" s="41">
        <v>41606</v>
      </c>
      <c r="G1037" s="44">
        <v>-25414.6</v>
      </c>
      <c r="H1037" t="s">
        <v>10720</v>
      </c>
    </row>
    <row r="1038" spans="1:8" x14ac:dyDescent="0.25">
      <c r="A1038" s="43" t="s">
        <v>9735</v>
      </c>
      <c r="B1038" t="s">
        <v>1800</v>
      </c>
      <c r="C1038" s="43" t="s">
        <v>10723</v>
      </c>
      <c r="D1038" t="s">
        <v>1801</v>
      </c>
      <c r="E1038" t="s">
        <v>1765</v>
      </c>
      <c r="F1038" s="41">
        <v>41606</v>
      </c>
      <c r="G1038" s="44">
        <v>-16346.24</v>
      </c>
      <c r="H1038" t="s">
        <v>10724</v>
      </c>
    </row>
    <row r="1039" spans="1:8" x14ac:dyDescent="0.25">
      <c r="A1039" s="43" t="s">
        <v>9735</v>
      </c>
      <c r="B1039" t="s">
        <v>1795</v>
      </c>
      <c r="C1039" s="43" t="s">
        <v>10718</v>
      </c>
      <c r="D1039" t="s">
        <v>1796</v>
      </c>
      <c r="E1039" t="s">
        <v>1765</v>
      </c>
      <c r="F1039" s="41">
        <v>41606</v>
      </c>
      <c r="G1039" s="44">
        <v>-29565.52</v>
      </c>
      <c r="H1039" t="s">
        <v>10719</v>
      </c>
    </row>
    <row r="1040" spans="1:8" x14ac:dyDescent="0.25">
      <c r="A1040" s="43" t="s">
        <v>9735</v>
      </c>
      <c r="B1040" t="s">
        <v>1791</v>
      </c>
      <c r="C1040" s="43" t="s">
        <v>10714</v>
      </c>
      <c r="D1040" t="s">
        <v>1792</v>
      </c>
      <c r="E1040" t="s">
        <v>1765</v>
      </c>
      <c r="F1040" s="41">
        <v>41606</v>
      </c>
      <c r="G1040" s="44">
        <v>-32672.18</v>
      </c>
      <c r="H1040" t="s">
        <v>10715</v>
      </c>
    </row>
    <row r="1041" spans="1:8" x14ac:dyDescent="0.25">
      <c r="A1041" s="43" t="s">
        <v>9735</v>
      </c>
      <c r="B1041" t="s">
        <v>1798</v>
      </c>
      <c r="C1041" s="43" t="s">
        <v>10721</v>
      </c>
      <c r="D1041" t="s">
        <v>1799</v>
      </c>
      <c r="E1041" t="s">
        <v>1765</v>
      </c>
      <c r="F1041" s="41">
        <v>41606</v>
      </c>
      <c r="G1041" s="44">
        <v>-19220.72</v>
      </c>
      <c r="H1041" t="s">
        <v>10722</v>
      </c>
    </row>
    <row r="1042" spans="1:8" x14ac:dyDescent="0.25">
      <c r="A1042" s="43" t="s">
        <v>9328</v>
      </c>
      <c r="B1042" t="s">
        <v>1811</v>
      </c>
      <c r="C1042" s="43" t="s">
        <v>10733</v>
      </c>
      <c r="D1042" t="s">
        <v>1812</v>
      </c>
      <c r="E1042" t="s">
        <v>1812</v>
      </c>
      <c r="F1042" s="41">
        <v>41607</v>
      </c>
      <c r="G1042" s="44">
        <v>-910000</v>
      </c>
      <c r="H1042" t="s">
        <v>10734</v>
      </c>
    </row>
    <row r="1043" spans="1:8" x14ac:dyDescent="0.25">
      <c r="A1043" s="43" t="s">
        <v>9328</v>
      </c>
      <c r="B1043" t="s">
        <v>1809</v>
      </c>
      <c r="C1043" s="43" t="s">
        <v>10731</v>
      </c>
      <c r="D1043" t="s">
        <v>1810</v>
      </c>
      <c r="E1043" t="s">
        <v>1810</v>
      </c>
      <c r="F1043" s="41">
        <v>41607</v>
      </c>
      <c r="G1043" s="44">
        <v>-3860629.66</v>
      </c>
      <c r="H1043" t="s">
        <v>10732</v>
      </c>
    </row>
    <row r="1044" spans="1:8" x14ac:dyDescent="0.25">
      <c r="A1044" s="43" t="s">
        <v>9735</v>
      </c>
      <c r="B1044" t="s">
        <v>1807</v>
      </c>
      <c r="C1044" s="43" t="s">
        <v>10729</v>
      </c>
      <c r="D1044" t="s">
        <v>1808</v>
      </c>
      <c r="E1044" t="s">
        <v>1765</v>
      </c>
      <c r="F1044" s="41">
        <v>41607</v>
      </c>
      <c r="G1044" s="44">
        <v>-48526.8</v>
      </c>
      <c r="H1044" t="s">
        <v>10730</v>
      </c>
    </row>
    <row r="1045" spans="1:8" x14ac:dyDescent="0.25">
      <c r="A1045" s="43" t="s">
        <v>9328</v>
      </c>
      <c r="B1045" t="s">
        <v>1813</v>
      </c>
      <c r="C1045" s="43" t="s">
        <v>10735</v>
      </c>
      <c r="D1045" t="s">
        <v>1814</v>
      </c>
      <c r="E1045" t="s">
        <v>1814</v>
      </c>
      <c r="F1045" s="41">
        <v>41607</v>
      </c>
      <c r="G1045" s="44">
        <v>-5600000</v>
      </c>
      <c r="H1045" t="s">
        <v>10736</v>
      </c>
    </row>
    <row r="1046" spans="1:8" x14ac:dyDescent="0.25">
      <c r="A1046" s="43" t="s">
        <v>9326</v>
      </c>
      <c r="B1046" t="s">
        <v>815</v>
      </c>
      <c r="C1046" s="43" t="s">
        <v>816</v>
      </c>
      <c r="D1046" t="s">
        <v>1805</v>
      </c>
      <c r="E1046" t="s">
        <v>1805</v>
      </c>
      <c r="F1046" s="41">
        <v>41607</v>
      </c>
      <c r="G1046" s="44">
        <v>-7055.82</v>
      </c>
      <c r="H1046" t="s">
        <v>10727</v>
      </c>
    </row>
    <row r="1047" spans="1:8" x14ac:dyDescent="0.25">
      <c r="A1047" s="43" t="s">
        <v>9326</v>
      </c>
      <c r="B1047" t="s">
        <v>815</v>
      </c>
      <c r="C1047" s="43" t="s">
        <v>816</v>
      </c>
      <c r="D1047" t="s">
        <v>1806</v>
      </c>
      <c r="E1047" t="s">
        <v>1806</v>
      </c>
      <c r="F1047" s="41">
        <v>41607</v>
      </c>
      <c r="G1047" s="44">
        <v>-6027.78</v>
      </c>
      <c r="H1047" t="s">
        <v>10728</v>
      </c>
    </row>
    <row r="1048" spans="1:8" x14ac:dyDescent="0.25">
      <c r="A1048" s="43" t="s">
        <v>9735</v>
      </c>
      <c r="B1048" t="s">
        <v>1818</v>
      </c>
      <c r="C1048" s="43" t="s">
        <v>1819</v>
      </c>
      <c r="D1048" t="s">
        <v>1820</v>
      </c>
      <c r="E1048" t="s">
        <v>1820</v>
      </c>
      <c r="F1048" s="41">
        <v>41608</v>
      </c>
      <c r="G1048" s="44">
        <v>-59000</v>
      </c>
      <c r="H1048" t="s">
        <v>10738</v>
      </c>
    </row>
    <row r="1049" spans="1:8" x14ac:dyDescent="0.25">
      <c r="A1049" s="43" t="s">
        <v>9735</v>
      </c>
      <c r="B1049" t="s">
        <v>1815</v>
      </c>
      <c r="C1049" s="43" t="s">
        <v>1816</v>
      </c>
      <c r="D1049" t="s">
        <v>1817</v>
      </c>
      <c r="E1049" t="s">
        <v>1817</v>
      </c>
      <c r="F1049" s="41">
        <v>41608</v>
      </c>
      <c r="G1049" s="44">
        <v>-29500</v>
      </c>
      <c r="H1049" t="s">
        <v>10737</v>
      </c>
    </row>
    <row r="1050" spans="1:8" x14ac:dyDescent="0.25">
      <c r="A1050" s="43" t="s">
        <v>9735</v>
      </c>
      <c r="B1050" t="s">
        <v>1823</v>
      </c>
      <c r="C1050" s="43" t="s">
        <v>1824</v>
      </c>
      <c r="D1050">
        <v>688782</v>
      </c>
      <c r="E1050" t="s">
        <v>1825</v>
      </c>
      <c r="F1050" s="41">
        <v>41610</v>
      </c>
      <c r="G1050" s="44">
        <v>-5585.22</v>
      </c>
      <c r="H1050" t="s">
        <v>10741</v>
      </c>
    </row>
    <row r="1051" spans="1:8" x14ac:dyDescent="0.25">
      <c r="A1051" s="43" t="s">
        <v>9735</v>
      </c>
      <c r="B1051" t="s">
        <v>1821</v>
      </c>
      <c r="C1051" s="43" t="s">
        <v>10739</v>
      </c>
      <c r="D1051" t="s">
        <v>1822</v>
      </c>
      <c r="E1051" t="s">
        <v>1822</v>
      </c>
      <c r="F1051" s="41">
        <v>41610</v>
      </c>
      <c r="G1051" s="44">
        <v>-24218</v>
      </c>
      <c r="H1051" t="s">
        <v>10740</v>
      </c>
    </row>
    <row r="1052" spans="1:8" x14ac:dyDescent="0.25">
      <c r="A1052" s="43" t="s">
        <v>9735</v>
      </c>
      <c r="B1052" t="s">
        <v>1427</v>
      </c>
      <c r="C1052" s="43" t="s">
        <v>1428</v>
      </c>
      <c r="D1052" t="s">
        <v>1834</v>
      </c>
      <c r="E1052" t="s">
        <v>1835</v>
      </c>
      <c r="F1052" s="41">
        <v>41611</v>
      </c>
      <c r="G1052" s="44">
        <v>-261280</v>
      </c>
      <c r="H1052" t="s">
        <v>10750</v>
      </c>
    </row>
    <row r="1053" spans="1:8" x14ac:dyDescent="0.25">
      <c r="A1053" s="43" t="s">
        <v>9735</v>
      </c>
      <c r="B1053" t="s">
        <v>1841</v>
      </c>
      <c r="C1053" s="43" t="s">
        <v>10755</v>
      </c>
      <c r="D1053" t="s">
        <v>1842</v>
      </c>
      <c r="E1053" t="s">
        <v>1843</v>
      </c>
      <c r="F1053" s="41">
        <v>41611</v>
      </c>
      <c r="G1053" s="44">
        <v>-31315.3</v>
      </c>
      <c r="H1053" t="s">
        <v>10756</v>
      </c>
    </row>
    <row r="1054" spans="1:8" x14ac:dyDescent="0.25">
      <c r="A1054" s="43" t="s">
        <v>9735</v>
      </c>
      <c r="B1054" t="s">
        <v>1844</v>
      </c>
      <c r="C1054" s="43" t="s">
        <v>10757</v>
      </c>
      <c r="D1054" t="s">
        <v>1845</v>
      </c>
      <c r="E1054" t="s">
        <v>1846</v>
      </c>
      <c r="F1054" s="41">
        <v>41611</v>
      </c>
      <c r="G1054" s="44">
        <v>-34794.78</v>
      </c>
      <c r="H1054" t="s">
        <v>10758</v>
      </c>
    </row>
    <row r="1055" spans="1:8" x14ac:dyDescent="0.25">
      <c r="A1055" s="43" t="s">
        <v>9735</v>
      </c>
      <c r="B1055" t="s">
        <v>1836</v>
      </c>
      <c r="C1055" s="43" t="s">
        <v>10751</v>
      </c>
      <c r="D1055" t="s">
        <v>1837</v>
      </c>
      <c r="E1055" t="s">
        <v>1837</v>
      </c>
      <c r="F1055" s="41">
        <v>41611</v>
      </c>
      <c r="G1055" s="44">
        <v>-4679.5</v>
      </c>
      <c r="H1055" t="s">
        <v>10752</v>
      </c>
    </row>
    <row r="1056" spans="1:8" x14ac:dyDescent="0.25">
      <c r="A1056" s="43" t="s">
        <v>9735</v>
      </c>
      <c r="B1056" t="s">
        <v>1838</v>
      </c>
      <c r="C1056" s="43" t="s">
        <v>10753</v>
      </c>
      <c r="D1056" t="s">
        <v>1839</v>
      </c>
      <c r="E1056" t="s">
        <v>1840</v>
      </c>
      <c r="F1056" s="41">
        <v>41611</v>
      </c>
      <c r="G1056" s="44">
        <v>-23216.52</v>
      </c>
      <c r="H1056" t="s">
        <v>10754</v>
      </c>
    </row>
    <row r="1057" spans="1:8" x14ac:dyDescent="0.25">
      <c r="A1057" s="43" t="s">
        <v>9328</v>
      </c>
      <c r="B1057" t="s">
        <v>1658</v>
      </c>
      <c r="C1057" s="43" t="s">
        <v>10595</v>
      </c>
      <c r="D1057" t="s">
        <v>1847</v>
      </c>
      <c r="E1057" t="s">
        <v>1848</v>
      </c>
      <c r="F1057" s="41">
        <v>41611</v>
      </c>
      <c r="G1057" s="44">
        <v>296079.52</v>
      </c>
      <c r="H1057" t="s">
        <v>10759</v>
      </c>
    </row>
    <row r="1058" spans="1:8" x14ac:dyDescent="0.25">
      <c r="A1058" s="43" t="s">
        <v>9326</v>
      </c>
      <c r="B1058" t="s">
        <v>815</v>
      </c>
      <c r="C1058" s="43" t="s">
        <v>816</v>
      </c>
      <c r="D1058" t="s">
        <v>1826</v>
      </c>
      <c r="E1058" t="s">
        <v>1826</v>
      </c>
      <c r="F1058" s="41">
        <v>41611</v>
      </c>
      <c r="G1058" s="44">
        <v>-2710.54</v>
      </c>
      <c r="H1058" t="s">
        <v>10742</v>
      </c>
    </row>
    <row r="1059" spans="1:8" x14ac:dyDescent="0.25">
      <c r="A1059" s="43" t="s">
        <v>9326</v>
      </c>
      <c r="B1059" t="s">
        <v>815</v>
      </c>
      <c r="C1059" s="43" t="s">
        <v>816</v>
      </c>
      <c r="D1059" t="s">
        <v>1827</v>
      </c>
      <c r="E1059" t="s">
        <v>1827</v>
      </c>
      <c r="F1059" s="41">
        <v>41611</v>
      </c>
      <c r="G1059" s="44">
        <v>-2871.09</v>
      </c>
      <c r="H1059" t="s">
        <v>10743</v>
      </c>
    </row>
    <row r="1060" spans="1:8" x14ac:dyDescent="0.25">
      <c r="A1060" s="43" t="s">
        <v>9326</v>
      </c>
      <c r="B1060" t="s">
        <v>815</v>
      </c>
      <c r="C1060" s="43" t="s">
        <v>816</v>
      </c>
      <c r="D1060" t="s">
        <v>1828</v>
      </c>
      <c r="E1060" t="s">
        <v>1828</v>
      </c>
      <c r="F1060" s="41">
        <v>41611</v>
      </c>
      <c r="G1060" s="44">
        <v>-2410.8000000000002</v>
      </c>
      <c r="H1060" t="s">
        <v>10744</v>
      </c>
    </row>
    <row r="1061" spans="1:8" x14ac:dyDescent="0.25">
      <c r="A1061" s="43" t="s">
        <v>9326</v>
      </c>
      <c r="B1061" t="s">
        <v>815</v>
      </c>
      <c r="C1061" s="43" t="s">
        <v>816</v>
      </c>
      <c r="D1061" t="s">
        <v>1829</v>
      </c>
      <c r="E1061" t="s">
        <v>1829</v>
      </c>
      <c r="F1061" s="41">
        <v>41611</v>
      </c>
      <c r="G1061" s="44">
        <v>-2553.6</v>
      </c>
      <c r="H1061" t="s">
        <v>10745</v>
      </c>
    </row>
    <row r="1062" spans="1:8" x14ac:dyDescent="0.25">
      <c r="A1062" s="43" t="s">
        <v>9326</v>
      </c>
      <c r="B1062" t="s">
        <v>815</v>
      </c>
      <c r="C1062" s="43" t="s">
        <v>816</v>
      </c>
      <c r="D1062" t="s">
        <v>1830</v>
      </c>
      <c r="E1062" t="s">
        <v>1830</v>
      </c>
      <c r="F1062" s="41">
        <v>41611</v>
      </c>
      <c r="G1062" s="44">
        <v>-5424.3</v>
      </c>
      <c r="H1062" t="s">
        <v>10746</v>
      </c>
    </row>
    <row r="1063" spans="1:8" x14ac:dyDescent="0.25">
      <c r="A1063" s="43" t="s">
        <v>9326</v>
      </c>
      <c r="B1063" t="s">
        <v>815</v>
      </c>
      <c r="C1063" s="43" t="s">
        <v>816</v>
      </c>
      <c r="D1063" t="s">
        <v>1831</v>
      </c>
      <c r="E1063" t="s">
        <v>1831</v>
      </c>
      <c r="F1063" s="41">
        <v>41611</v>
      </c>
      <c r="G1063" s="44">
        <v>-5745.6</v>
      </c>
      <c r="H1063" t="s">
        <v>10747</v>
      </c>
    </row>
    <row r="1064" spans="1:8" x14ac:dyDescent="0.25">
      <c r="A1064" s="43" t="s">
        <v>9326</v>
      </c>
      <c r="B1064" t="s">
        <v>815</v>
      </c>
      <c r="C1064" s="43" t="s">
        <v>816</v>
      </c>
      <c r="D1064" t="s">
        <v>1832</v>
      </c>
      <c r="E1064" t="s">
        <v>1832</v>
      </c>
      <c r="F1064" s="41">
        <v>41611</v>
      </c>
      <c r="G1064" s="44">
        <v>-2095.1</v>
      </c>
      <c r="H1064" t="s">
        <v>10748</v>
      </c>
    </row>
    <row r="1065" spans="1:8" x14ac:dyDescent="0.25">
      <c r="A1065" s="43" t="s">
        <v>9326</v>
      </c>
      <c r="B1065" t="s">
        <v>815</v>
      </c>
      <c r="C1065" s="43" t="s">
        <v>816</v>
      </c>
      <c r="D1065" t="s">
        <v>1833</v>
      </c>
      <c r="E1065" t="s">
        <v>1833</v>
      </c>
      <c r="F1065" s="41">
        <v>41611</v>
      </c>
      <c r="G1065" s="44">
        <v>-2219.1999999999998</v>
      </c>
      <c r="H1065" t="s">
        <v>10749</v>
      </c>
    </row>
    <row r="1066" spans="1:8" x14ac:dyDescent="0.25">
      <c r="A1066" s="43" t="s">
        <v>9328</v>
      </c>
      <c r="B1066" t="s">
        <v>1673</v>
      </c>
      <c r="C1066" s="43" t="s">
        <v>10603</v>
      </c>
      <c r="D1066" t="s">
        <v>1858</v>
      </c>
      <c r="E1066" t="s">
        <v>1858</v>
      </c>
      <c r="F1066" s="41">
        <v>41612</v>
      </c>
      <c r="G1066" s="44">
        <v>-80000</v>
      </c>
      <c r="H1066" t="s">
        <v>10768</v>
      </c>
    </row>
    <row r="1067" spans="1:8" x14ac:dyDescent="0.25">
      <c r="A1067" s="43" t="s">
        <v>9735</v>
      </c>
      <c r="B1067" t="s">
        <v>1855</v>
      </c>
      <c r="C1067" s="43" t="s">
        <v>10766</v>
      </c>
      <c r="D1067" t="s">
        <v>1856</v>
      </c>
      <c r="E1067" t="s">
        <v>1857</v>
      </c>
      <c r="F1067" s="41">
        <v>41612</v>
      </c>
      <c r="G1067" s="44">
        <v>-28615.71</v>
      </c>
      <c r="H1067" t="s">
        <v>10767</v>
      </c>
    </row>
    <row r="1068" spans="1:8" x14ac:dyDescent="0.25">
      <c r="A1068" s="43" t="s">
        <v>9326</v>
      </c>
      <c r="B1068" t="s">
        <v>815</v>
      </c>
      <c r="C1068" s="43" t="s">
        <v>816</v>
      </c>
      <c r="D1068" t="s">
        <v>1849</v>
      </c>
      <c r="E1068" t="s">
        <v>1849</v>
      </c>
      <c r="F1068" s="41">
        <v>41612</v>
      </c>
      <c r="G1068" s="44">
        <v>-2735.04</v>
      </c>
      <c r="H1068" t="s">
        <v>10760</v>
      </c>
    </row>
    <row r="1069" spans="1:8" x14ac:dyDescent="0.25">
      <c r="A1069" s="43" t="s">
        <v>9326</v>
      </c>
      <c r="B1069" t="s">
        <v>815</v>
      </c>
      <c r="C1069" s="43" t="s">
        <v>816</v>
      </c>
      <c r="D1069" t="s">
        <v>1850</v>
      </c>
      <c r="E1069" t="s">
        <v>1850</v>
      </c>
      <c r="F1069" s="41">
        <v>41612</v>
      </c>
      <c r="G1069" s="44">
        <v>-2897.05</v>
      </c>
      <c r="H1069" t="s">
        <v>10761</v>
      </c>
    </row>
    <row r="1070" spans="1:8" x14ac:dyDescent="0.25">
      <c r="A1070" s="43" t="s">
        <v>9326</v>
      </c>
      <c r="B1070" t="s">
        <v>815</v>
      </c>
      <c r="C1070" s="43" t="s">
        <v>816</v>
      </c>
      <c r="D1070" t="s">
        <v>1851</v>
      </c>
      <c r="E1070" t="s">
        <v>1851</v>
      </c>
      <c r="F1070" s="41">
        <v>41612</v>
      </c>
      <c r="G1070" s="44">
        <v>-1201.0999999999999</v>
      </c>
      <c r="H1070" t="s">
        <v>10762</v>
      </c>
    </row>
    <row r="1071" spans="1:8" x14ac:dyDescent="0.25">
      <c r="A1071" s="43" t="s">
        <v>9326</v>
      </c>
      <c r="B1071" t="s">
        <v>815</v>
      </c>
      <c r="C1071" s="43" t="s">
        <v>816</v>
      </c>
      <c r="D1071" t="s">
        <v>1852</v>
      </c>
      <c r="E1071" t="s">
        <v>1852</v>
      </c>
      <c r="F1071" s="41">
        <v>41612</v>
      </c>
      <c r="G1071" s="44">
        <v>-1272.24</v>
      </c>
      <c r="H1071" t="s">
        <v>10763</v>
      </c>
    </row>
    <row r="1072" spans="1:8" x14ac:dyDescent="0.25">
      <c r="A1072" s="43" t="s">
        <v>9326</v>
      </c>
      <c r="B1072" t="s">
        <v>815</v>
      </c>
      <c r="C1072" s="43" t="s">
        <v>816</v>
      </c>
      <c r="D1072" t="s">
        <v>1853</v>
      </c>
      <c r="E1072" t="s">
        <v>1853</v>
      </c>
      <c r="F1072" s="41">
        <v>41612</v>
      </c>
      <c r="G1072" s="44">
        <v>-1708.01</v>
      </c>
      <c r="H1072" t="s">
        <v>10764</v>
      </c>
    </row>
    <row r="1073" spans="1:8" x14ac:dyDescent="0.25">
      <c r="A1073" s="43" t="s">
        <v>9326</v>
      </c>
      <c r="B1073" t="s">
        <v>815</v>
      </c>
      <c r="C1073" s="43" t="s">
        <v>816</v>
      </c>
      <c r="D1073" t="s">
        <v>1854</v>
      </c>
      <c r="E1073" t="s">
        <v>1854</v>
      </c>
      <c r="F1073" s="41">
        <v>41612</v>
      </c>
      <c r="G1073" s="44">
        <v>-1809.18</v>
      </c>
      <c r="H1073" t="s">
        <v>10765</v>
      </c>
    </row>
    <row r="1074" spans="1:8" x14ac:dyDescent="0.25">
      <c r="A1074" s="43" t="s">
        <v>9326</v>
      </c>
      <c r="B1074" t="s">
        <v>815</v>
      </c>
      <c r="C1074" s="43" t="s">
        <v>816</v>
      </c>
      <c r="D1074" t="s">
        <v>1859</v>
      </c>
      <c r="E1074" t="s">
        <v>1859</v>
      </c>
      <c r="F1074" s="41">
        <v>41613</v>
      </c>
      <c r="G1074" s="44">
        <v>-1825.61</v>
      </c>
      <c r="H1074" t="s">
        <v>10769</v>
      </c>
    </row>
    <row r="1075" spans="1:8" x14ac:dyDescent="0.25">
      <c r="A1075" s="43" t="s">
        <v>9326</v>
      </c>
      <c r="B1075" t="s">
        <v>815</v>
      </c>
      <c r="C1075" s="43" t="s">
        <v>816</v>
      </c>
      <c r="D1075" t="s">
        <v>1860</v>
      </c>
      <c r="E1075" t="s">
        <v>1860</v>
      </c>
      <c r="F1075" s="41">
        <v>41613</v>
      </c>
      <c r="G1075" s="44">
        <v>-1933.74</v>
      </c>
      <c r="H1075" t="s">
        <v>10770</v>
      </c>
    </row>
    <row r="1076" spans="1:8" x14ac:dyDescent="0.25">
      <c r="A1076" s="43" t="s">
        <v>9326</v>
      </c>
      <c r="B1076" t="s">
        <v>815</v>
      </c>
      <c r="C1076" s="43" t="s">
        <v>816</v>
      </c>
      <c r="D1076" t="s">
        <v>1861</v>
      </c>
      <c r="E1076" t="s">
        <v>1861</v>
      </c>
      <c r="F1076" s="41">
        <v>41613</v>
      </c>
      <c r="G1076" s="44">
        <v>-1708.01</v>
      </c>
      <c r="H1076" t="s">
        <v>10771</v>
      </c>
    </row>
    <row r="1077" spans="1:8" x14ac:dyDescent="0.25">
      <c r="A1077" s="43" t="s">
        <v>9326</v>
      </c>
      <c r="B1077" t="s">
        <v>815</v>
      </c>
      <c r="C1077" s="43" t="s">
        <v>816</v>
      </c>
      <c r="D1077" t="s">
        <v>1862</v>
      </c>
      <c r="E1077" t="s">
        <v>1862</v>
      </c>
      <c r="F1077" s="41">
        <v>41613</v>
      </c>
      <c r="G1077" s="44">
        <v>-1809.18</v>
      </c>
      <c r="H1077" t="s">
        <v>10772</v>
      </c>
    </row>
    <row r="1078" spans="1:8" x14ac:dyDescent="0.25">
      <c r="A1078" s="43" t="s">
        <v>9326</v>
      </c>
      <c r="B1078" t="s">
        <v>815</v>
      </c>
      <c r="C1078" s="43" t="s">
        <v>816</v>
      </c>
      <c r="D1078" t="s">
        <v>1863</v>
      </c>
      <c r="E1078" t="s">
        <v>1863</v>
      </c>
      <c r="F1078" s="41">
        <v>41613</v>
      </c>
      <c r="G1078" s="44">
        <v>-2296</v>
      </c>
      <c r="H1078" t="s">
        <v>10773</v>
      </c>
    </row>
    <row r="1079" spans="1:8" x14ac:dyDescent="0.25">
      <c r="A1079" s="43" t="s">
        <v>9326</v>
      </c>
      <c r="B1079" t="s">
        <v>815</v>
      </c>
      <c r="C1079" s="43" t="s">
        <v>816</v>
      </c>
      <c r="D1079" t="s">
        <v>1864</v>
      </c>
      <c r="E1079" t="s">
        <v>1864</v>
      </c>
      <c r="F1079" s="41">
        <v>41613</v>
      </c>
      <c r="G1079" s="44">
        <v>-2432</v>
      </c>
      <c r="H1079" t="s">
        <v>10774</v>
      </c>
    </row>
    <row r="1080" spans="1:8" x14ac:dyDescent="0.25">
      <c r="A1080" s="43" t="s">
        <v>9326</v>
      </c>
      <c r="B1080" t="s">
        <v>815</v>
      </c>
      <c r="C1080" s="43" t="s">
        <v>816</v>
      </c>
      <c r="D1080" t="s">
        <v>1865</v>
      </c>
      <c r="E1080" t="s">
        <v>1865</v>
      </c>
      <c r="F1080" s="41">
        <v>41613</v>
      </c>
      <c r="G1080" s="44">
        <v>-1601.14</v>
      </c>
      <c r="H1080" t="s">
        <v>10775</v>
      </c>
    </row>
    <row r="1081" spans="1:8" x14ac:dyDescent="0.25">
      <c r="A1081" s="43" t="s">
        <v>9326</v>
      </c>
      <c r="B1081" t="s">
        <v>815</v>
      </c>
      <c r="C1081" s="43" t="s">
        <v>816</v>
      </c>
      <c r="D1081" t="s">
        <v>1866</v>
      </c>
      <c r="E1081" t="s">
        <v>1866</v>
      </c>
      <c r="F1081" s="41">
        <v>41613</v>
      </c>
      <c r="G1081" s="44">
        <v>-1695.98</v>
      </c>
      <c r="H1081" t="s">
        <v>10776</v>
      </c>
    </row>
    <row r="1082" spans="1:8" x14ac:dyDescent="0.25">
      <c r="A1082" s="43" t="s">
        <v>9328</v>
      </c>
      <c r="B1082" t="s">
        <v>764</v>
      </c>
      <c r="C1082" s="43" t="s">
        <v>9946</v>
      </c>
      <c r="D1082" t="s">
        <v>1875</v>
      </c>
      <c r="E1082" t="s">
        <v>1876</v>
      </c>
      <c r="F1082" s="41">
        <v>41614</v>
      </c>
      <c r="G1082" s="44">
        <v>-20700</v>
      </c>
      <c r="H1082" t="s">
        <v>10785</v>
      </c>
    </row>
    <row r="1083" spans="1:8" x14ac:dyDescent="0.25">
      <c r="A1083" s="43" t="s">
        <v>9326</v>
      </c>
      <c r="B1083" t="s">
        <v>1867</v>
      </c>
      <c r="C1083" s="43" t="s">
        <v>10777</v>
      </c>
      <c r="D1083" t="s">
        <v>1868</v>
      </c>
      <c r="E1083" t="s">
        <v>1868</v>
      </c>
      <c r="F1083" s="41">
        <v>41614</v>
      </c>
      <c r="G1083" s="44">
        <v>-59000</v>
      </c>
      <c r="H1083" t="s">
        <v>10778</v>
      </c>
    </row>
    <row r="1084" spans="1:8" x14ac:dyDescent="0.25">
      <c r="A1084" s="43" t="s">
        <v>9326</v>
      </c>
      <c r="B1084" t="s">
        <v>815</v>
      </c>
      <c r="C1084" s="43" t="s">
        <v>816</v>
      </c>
      <c r="D1084" t="s">
        <v>1869</v>
      </c>
      <c r="E1084" t="s">
        <v>1869</v>
      </c>
      <c r="F1084" s="41">
        <v>41614</v>
      </c>
      <c r="G1084" s="44">
        <v>-2940.52</v>
      </c>
      <c r="H1084" t="s">
        <v>10779</v>
      </c>
    </row>
    <row r="1085" spans="1:8" x14ac:dyDescent="0.25">
      <c r="A1085" s="43" t="s">
        <v>9326</v>
      </c>
      <c r="B1085" t="s">
        <v>815</v>
      </c>
      <c r="C1085" s="43" t="s">
        <v>816</v>
      </c>
      <c r="D1085" t="s">
        <v>1870</v>
      </c>
      <c r="E1085" t="s">
        <v>1870</v>
      </c>
      <c r="F1085" s="41">
        <v>41614</v>
      </c>
      <c r="G1085" s="44">
        <v>-2776.08</v>
      </c>
      <c r="H1085" t="s">
        <v>10780</v>
      </c>
    </row>
    <row r="1086" spans="1:8" x14ac:dyDescent="0.25">
      <c r="A1086" s="43" t="s">
        <v>9326</v>
      </c>
      <c r="B1086" t="s">
        <v>815</v>
      </c>
      <c r="C1086" s="43" t="s">
        <v>816</v>
      </c>
      <c r="D1086" t="s">
        <v>1871</v>
      </c>
      <c r="E1086" t="s">
        <v>1871</v>
      </c>
      <c r="F1086" s="41">
        <v>41614</v>
      </c>
      <c r="G1086" s="44">
        <v>-4803.2</v>
      </c>
      <c r="H1086" t="s">
        <v>10781</v>
      </c>
    </row>
    <row r="1087" spans="1:8" x14ac:dyDescent="0.25">
      <c r="A1087" s="43" t="s">
        <v>9326</v>
      </c>
      <c r="B1087" t="s">
        <v>815</v>
      </c>
      <c r="C1087" s="43" t="s">
        <v>816</v>
      </c>
      <c r="D1087" t="s">
        <v>1872</v>
      </c>
      <c r="E1087" t="s">
        <v>1872</v>
      </c>
      <c r="F1087" s="41">
        <v>41614</v>
      </c>
      <c r="G1087" s="44">
        <v>-4534.6000000000004</v>
      </c>
      <c r="H1087" t="s">
        <v>10782</v>
      </c>
    </row>
    <row r="1088" spans="1:8" x14ac:dyDescent="0.25">
      <c r="A1088" s="43" t="s">
        <v>9326</v>
      </c>
      <c r="B1088" t="s">
        <v>815</v>
      </c>
      <c r="C1088" s="43" t="s">
        <v>816</v>
      </c>
      <c r="D1088" t="s">
        <v>1873</v>
      </c>
      <c r="E1088" t="s">
        <v>1873</v>
      </c>
      <c r="F1088" s="41">
        <v>41614</v>
      </c>
      <c r="G1088" s="44">
        <v>-963268.13</v>
      </c>
      <c r="H1088" t="s">
        <v>10783</v>
      </c>
    </row>
    <row r="1089" spans="1:8" x14ac:dyDescent="0.25">
      <c r="A1089" s="43" t="s">
        <v>9326</v>
      </c>
      <c r="B1089" t="s">
        <v>815</v>
      </c>
      <c r="C1089" s="43" t="s">
        <v>816</v>
      </c>
      <c r="D1089" t="s">
        <v>1874</v>
      </c>
      <c r="E1089" t="s">
        <v>1874</v>
      </c>
      <c r="F1089" s="41">
        <v>41614</v>
      </c>
      <c r="G1089" s="44">
        <v>-1020325.82</v>
      </c>
      <c r="H1089" t="s">
        <v>10784</v>
      </c>
    </row>
    <row r="1090" spans="1:8" x14ac:dyDescent="0.25">
      <c r="A1090" s="43" t="s">
        <v>9735</v>
      </c>
      <c r="B1090" t="s">
        <v>1883</v>
      </c>
      <c r="C1090" s="43" t="s">
        <v>10790</v>
      </c>
      <c r="D1090" t="s">
        <v>1884</v>
      </c>
      <c r="E1090" t="s">
        <v>1885</v>
      </c>
      <c r="F1090" s="41">
        <v>41615</v>
      </c>
      <c r="G1090" s="44">
        <v>-24015.48</v>
      </c>
      <c r="H1090" t="s">
        <v>10791</v>
      </c>
    </row>
    <row r="1091" spans="1:8" x14ac:dyDescent="0.25">
      <c r="A1091" s="43" t="s">
        <v>9735</v>
      </c>
      <c r="B1091" t="s">
        <v>1877</v>
      </c>
      <c r="C1091" s="43" t="s">
        <v>10786</v>
      </c>
      <c r="D1091" t="s">
        <v>1878</v>
      </c>
      <c r="E1091" t="s">
        <v>1879</v>
      </c>
      <c r="F1091" s="41">
        <v>41615</v>
      </c>
      <c r="G1091" s="44">
        <v>-24015.48</v>
      </c>
      <c r="H1091" t="s">
        <v>10787</v>
      </c>
    </row>
    <row r="1092" spans="1:8" x14ac:dyDescent="0.25">
      <c r="A1092" s="43" t="s">
        <v>9735</v>
      </c>
      <c r="B1092" t="s">
        <v>1880</v>
      </c>
      <c r="C1092" s="43" t="s">
        <v>10788</v>
      </c>
      <c r="D1092" t="s">
        <v>1881</v>
      </c>
      <c r="E1092" t="s">
        <v>1882</v>
      </c>
      <c r="F1092" s="41">
        <v>41615</v>
      </c>
      <c r="G1092" s="44">
        <v>-19750.66</v>
      </c>
      <c r="H1092" t="s">
        <v>10789</v>
      </c>
    </row>
    <row r="1093" spans="1:8" x14ac:dyDescent="0.25">
      <c r="A1093" s="43" t="s">
        <v>9328</v>
      </c>
      <c r="B1093" t="s">
        <v>1888</v>
      </c>
      <c r="C1093" s="43" t="s">
        <v>10795</v>
      </c>
      <c r="D1093" t="s">
        <v>1889</v>
      </c>
      <c r="E1093" t="s">
        <v>1889</v>
      </c>
      <c r="F1093" s="41">
        <v>41616</v>
      </c>
      <c r="G1093" s="44">
        <v>-13647881.369999999</v>
      </c>
      <c r="H1093" t="s">
        <v>10796</v>
      </c>
    </row>
    <row r="1094" spans="1:8" x14ac:dyDescent="0.25">
      <c r="A1094" s="43" t="s">
        <v>9328</v>
      </c>
      <c r="B1094" t="s">
        <v>1886</v>
      </c>
      <c r="C1094" s="43" t="s">
        <v>10792</v>
      </c>
      <c r="E1094" t="s">
        <v>20734</v>
      </c>
      <c r="F1094" s="41">
        <v>41616</v>
      </c>
      <c r="G1094" s="44">
        <v>-13511402.560000001</v>
      </c>
      <c r="H1094" t="s">
        <v>10794</v>
      </c>
    </row>
    <row r="1095" spans="1:8" x14ac:dyDescent="0.25">
      <c r="A1095" s="43" t="s">
        <v>9328</v>
      </c>
      <c r="B1095" t="s">
        <v>1886</v>
      </c>
      <c r="C1095" s="43" t="s">
        <v>10792</v>
      </c>
      <c r="E1095" t="s">
        <v>1887</v>
      </c>
      <c r="F1095" s="41">
        <v>41616</v>
      </c>
      <c r="G1095" s="44">
        <v>13511402.560000001</v>
      </c>
      <c r="H1095" t="s">
        <v>10793</v>
      </c>
    </row>
    <row r="1096" spans="1:8" x14ac:dyDescent="0.25">
      <c r="A1096" s="43" t="s">
        <v>9735</v>
      </c>
      <c r="B1096" t="s">
        <v>1892</v>
      </c>
      <c r="C1096" s="43" t="s">
        <v>10799</v>
      </c>
      <c r="D1096" t="s">
        <v>1893</v>
      </c>
      <c r="E1096" t="s">
        <v>1894</v>
      </c>
      <c r="F1096" s="41">
        <v>41617</v>
      </c>
      <c r="G1096" s="44">
        <v>-20495.97</v>
      </c>
      <c r="H1096" t="s">
        <v>10800</v>
      </c>
    </row>
    <row r="1097" spans="1:8" x14ac:dyDescent="0.25">
      <c r="A1097" s="43" t="s">
        <v>9735</v>
      </c>
      <c r="B1097" t="s">
        <v>1892</v>
      </c>
      <c r="C1097" s="43" t="s">
        <v>10799</v>
      </c>
      <c r="D1097" t="s">
        <v>1895</v>
      </c>
      <c r="E1097" t="s">
        <v>1896</v>
      </c>
      <c r="F1097" s="41">
        <v>41617</v>
      </c>
      <c r="G1097" s="44">
        <v>-24594.57</v>
      </c>
      <c r="H1097" t="s">
        <v>10801</v>
      </c>
    </row>
    <row r="1098" spans="1:8" x14ac:dyDescent="0.25">
      <c r="A1098" s="43" t="s">
        <v>9326</v>
      </c>
      <c r="B1098" t="s">
        <v>815</v>
      </c>
      <c r="C1098" s="43" t="s">
        <v>816</v>
      </c>
      <c r="D1098" t="s">
        <v>1890</v>
      </c>
      <c r="E1098" t="s">
        <v>1890</v>
      </c>
      <c r="F1098" s="41">
        <v>41617</v>
      </c>
      <c r="G1098" s="44">
        <v>-44749.93</v>
      </c>
      <c r="H1098" t="s">
        <v>10797</v>
      </c>
    </row>
    <row r="1099" spans="1:8" x14ac:dyDescent="0.25">
      <c r="A1099" s="43" t="s">
        <v>9326</v>
      </c>
      <c r="B1099" t="s">
        <v>815</v>
      </c>
      <c r="C1099" s="43" t="s">
        <v>816</v>
      </c>
      <c r="D1099" t="s">
        <v>1891</v>
      </c>
      <c r="E1099" t="s">
        <v>1891</v>
      </c>
      <c r="F1099" s="41">
        <v>41617</v>
      </c>
      <c r="G1099" s="44">
        <v>-47400.62</v>
      </c>
      <c r="H1099" t="s">
        <v>10798</v>
      </c>
    </row>
    <row r="1100" spans="1:8" x14ac:dyDescent="0.25">
      <c r="A1100" s="43" t="s">
        <v>9328</v>
      </c>
      <c r="B1100" t="s">
        <v>1910</v>
      </c>
      <c r="C1100" s="43" t="s">
        <v>10815</v>
      </c>
      <c r="D1100" t="s">
        <v>1911</v>
      </c>
      <c r="E1100" t="s">
        <v>1911</v>
      </c>
      <c r="F1100" s="41">
        <v>41618</v>
      </c>
      <c r="G1100" s="44">
        <v>-29500</v>
      </c>
      <c r="H1100" t="s">
        <v>10816</v>
      </c>
    </row>
    <row r="1101" spans="1:8" x14ac:dyDescent="0.25">
      <c r="A1101" s="43" t="s">
        <v>9328</v>
      </c>
      <c r="B1101" t="s">
        <v>1906</v>
      </c>
      <c r="C1101" s="43" t="s">
        <v>10810</v>
      </c>
      <c r="D1101" t="s">
        <v>1907</v>
      </c>
      <c r="E1101" t="s">
        <v>1907</v>
      </c>
      <c r="F1101" s="41">
        <v>41618</v>
      </c>
      <c r="G1101" s="44">
        <v>402175.43</v>
      </c>
      <c r="H1101" t="s">
        <v>10811</v>
      </c>
    </row>
    <row r="1102" spans="1:8" x14ac:dyDescent="0.25">
      <c r="A1102" s="43" t="s">
        <v>9328</v>
      </c>
      <c r="B1102" t="s">
        <v>1906</v>
      </c>
      <c r="C1102" s="43" t="s">
        <v>10810</v>
      </c>
      <c r="D1102" t="s">
        <v>1907</v>
      </c>
      <c r="E1102" t="s">
        <v>1907</v>
      </c>
      <c r="F1102" s="41">
        <v>41618</v>
      </c>
      <c r="G1102" s="44">
        <v>-2010877.13</v>
      </c>
      <c r="H1102" t="s">
        <v>10812</v>
      </c>
    </row>
    <row r="1103" spans="1:8" x14ac:dyDescent="0.25">
      <c r="A1103" s="43" t="s">
        <v>9328</v>
      </c>
      <c r="B1103" t="s">
        <v>1908</v>
      </c>
      <c r="C1103" s="43" t="s">
        <v>10813</v>
      </c>
      <c r="D1103" t="s">
        <v>1909</v>
      </c>
      <c r="E1103" t="s">
        <v>1909</v>
      </c>
      <c r="F1103" s="41">
        <v>41618</v>
      </c>
      <c r="G1103" s="44">
        <v>-25000</v>
      </c>
      <c r="H1103" t="s">
        <v>10814</v>
      </c>
    </row>
    <row r="1104" spans="1:8" x14ac:dyDescent="0.25">
      <c r="A1104" s="43" t="s">
        <v>9735</v>
      </c>
      <c r="B1104" t="s">
        <v>1903</v>
      </c>
      <c r="C1104" s="43" t="s">
        <v>10808</v>
      </c>
      <c r="D1104" t="s">
        <v>1904</v>
      </c>
      <c r="E1104" t="s">
        <v>1905</v>
      </c>
      <c r="F1104" s="41">
        <v>41618</v>
      </c>
      <c r="G1104" s="44">
        <v>-5250</v>
      </c>
      <c r="H1104" t="s">
        <v>10809</v>
      </c>
    </row>
    <row r="1105" spans="1:8" x14ac:dyDescent="0.25">
      <c r="A1105" s="43" t="s">
        <v>9326</v>
      </c>
      <c r="B1105" t="s">
        <v>815</v>
      </c>
      <c r="C1105" s="43" t="s">
        <v>816</v>
      </c>
      <c r="D1105" t="s">
        <v>1898</v>
      </c>
      <c r="E1105" t="s">
        <v>1898</v>
      </c>
      <c r="F1105" s="41">
        <v>41618</v>
      </c>
      <c r="G1105" s="44">
        <v>-3687.68</v>
      </c>
      <c r="H1105" t="s">
        <v>10803</v>
      </c>
    </row>
    <row r="1106" spans="1:8" x14ac:dyDescent="0.25">
      <c r="A1106" s="43" t="s">
        <v>9326</v>
      </c>
      <c r="B1106" t="s">
        <v>815</v>
      </c>
      <c r="C1106" s="43" t="s">
        <v>816</v>
      </c>
      <c r="D1106" t="s">
        <v>1899</v>
      </c>
      <c r="E1106" t="s">
        <v>1899</v>
      </c>
      <c r="F1106" s="41">
        <v>41618</v>
      </c>
      <c r="G1106" s="44">
        <v>-3257.36</v>
      </c>
      <c r="H1106" t="s">
        <v>10804</v>
      </c>
    </row>
    <row r="1107" spans="1:8" x14ac:dyDescent="0.25">
      <c r="A1107" s="43" t="s">
        <v>9326</v>
      </c>
      <c r="B1107" t="s">
        <v>815</v>
      </c>
      <c r="C1107" s="43" t="s">
        <v>816</v>
      </c>
      <c r="D1107" t="s">
        <v>1900</v>
      </c>
      <c r="E1107" t="s">
        <v>1900</v>
      </c>
      <c r="F1107" s="41">
        <v>41618</v>
      </c>
      <c r="G1107" s="44">
        <v>-2181.1999999999998</v>
      </c>
      <c r="H1107" t="s">
        <v>10805</v>
      </c>
    </row>
    <row r="1108" spans="1:8" x14ac:dyDescent="0.25">
      <c r="A1108" s="43" t="s">
        <v>9326</v>
      </c>
      <c r="B1108" t="s">
        <v>815</v>
      </c>
      <c r="C1108" s="43" t="s">
        <v>816</v>
      </c>
      <c r="D1108" t="s">
        <v>1901</v>
      </c>
      <c r="E1108" t="s">
        <v>1901</v>
      </c>
      <c r="F1108" s="41">
        <v>41618</v>
      </c>
      <c r="G1108" s="44">
        <v>-2310.4</v>
      </c>
      <c r="H1108" t="s">
        <v>10806</v>
      </c>
    </row>
    <row r="1109" spans="1:8" x14ac:dyDescent="0.25">
      <c r="A1109" s="43" t="s">
        <v>9326</v>
      </c>
      <c r="B1109" t="s">
        <v>815</v>
      </c>
      <c r="C1109" s="43" t="s">
        <v>816</v>
      </c>
      <c r="D1109" t="s">
        <v>1897</v>
      </c>
      <c r="E1109" t="s">
        <v>1897</v>
      </c>
      <c r="F1109" s="41">
        <v>41618</v>
      </c>
      <c r="G1109" s="44">
        <v>-2735.04</v>
      </c>
      <c r="H1109" t="s">
        <v>10802</v>
      </c>
    </row>
    <row r="1110" spans="1:8" x14ac:dyDescent="0.25">
      <c r="A1110" s="43" t="s">
        <v>9326</v>
      </c>
      <c r="B1110" t="s">
        <v>815</v>
      </c>
      <c r="C1110" s="43" t="s">
        <v>816</v>
      </c>
      <c r="D1110" t="s">
        <v>1902</v>
      </c>
      <c r="E1110" t="s">
        <v>1902</v>
      </c>
      <c r="F1110" s="41">
        <v>41618</v>
      </c>
      <c r="G1110" s="44">
        <v>-2897.05</v>
      </c>
      <c r="H1110" t="s">
        <v>10807</v>
      </c>
    </row>
    <row r="1111" spans="1:8" x14ac:dyDescent="0.25">
      <c r="A1111" s="43" t="s">
        <v>9735</v>
      </c>
      <c r="B1111" t="s">
        <v>1915</v>
      </c>
      <c r="C1111" s="43" t="s">
        <v>10819</v>
      </c>
      <c r="D1111" t="s">
        <v>1914</v>
      </c>
      <c r="E1111" t="s">
        <v>1914</v>
      </c>
      <c r="F1111" s="41">
        <v>41619</v>
      </c>
      <c r="G1111" s="44">
        <v>-42315.5</v>
      </c>
      <c r="H1111" t="s">
        <v>10820</v>
      </c>
    </row>
    <row r="1112" spans="1:8" x14ac:dyDescent="0.25">
      <c r="A1112" s="43" t="s">
        <v>9735</v>
      </c>
      <c r="B1112" t="s">
        <v>1925</v>
      </c>
      <c r="C1112" s="43" t="s">
        <v>10839</v>
      </c>
      <c r="D1112" t="s">
        <v>1914</v>
      </c>
      <c r="E1112" t="s">
        <v>1914</v>
      </c>
      <c r="F1112" s="41">
        <v>41619</v>
      </c>
      <c r="G1112" s="44">
        <v>-73365.2</v>
      </c>
      <c r="H1112" t="s">
        <v>10840</v>
      </c>
    </row>
    <row r="1113" spans="1:8" x14ac:dyDescent="0.25">
      <c r="A1113" s="43" t="s">
        <v>9735</v>
      </c>
      <c r="B1113" t="s">
        <v>1924</v>
      </c>
      <c r="C1113" s="43" t="s">
        <v>10837</v>
      </c>
      <c r="D1113" t="s">
        <v>1914</v>
      </c>
      <c r="E1113" t="s">
        <v>1914</v>
      </c>
      <c r="F1113" s="41">
        <v>41619</v>
      </c>
      <c r="G1113" s="44">
        <v>-43726.85</v>
      </c>
      <c r="H1113" t="s">
        <v>10838</v>
      </c>
    </row>
    <row r="1114" spans="1:8" x14ac:dyDescent="0.25">
      <c r="A1114" s="43" t="s">
        <v>9735</v>
      </c>
      <c r="B1114" t="s">
        <v>1920</v>
      </c>
      <c r="C1114" s="43" t="s">
        <v>10829</v>
      </c>
      <c r="D1114" t="s">
        <v>1914</v>
      </c>
      <c r="E1114" t="s">
        <v>1914</v>
      </c>
      <c r="F1114" s="41">
        <v>41619</v>
      </c>
      <c r="G1114" s="44">
        <v>-73365.2</v>
      </c>
      <c r="H1114" t="s">
        <v>10830</v>
      </c>
    </row>
    <row r="1115" spans="1:8" x14ac:dyDescent="0.25">
      <c r="A1115" s="43" t="s">
        <v>9735</v>
      </c>
      <c r="B1115" t="s">
        <v>1922</v>
      </c>
      <c r="C1115" s="43" t="s">
        <v>10833</v>
      </c>
      <c r="D1115" t="s">
        <v>1914</v>
      </c>
      <c r="E1115" t="s">
        <v>1914</v>
      </c>
      <c r="F1115" s="41">
        <v>41619</v>
      </c>
      <c r="G1115" s="44">
        <v>-87478.7</v>
      </c>
      <c r="H1115" t="s">
        <v>10834</v>
      </c>
    </row>
    <row r="1116" spans="1:8" x14ac:dyDescent="0.25">
      <c r="A1116" s="43" t="s">
        <v>9735</v>
      </c>
      <c r="B1116" t="s">
        <v>1917</v>
      </c>
      <c r="C1116" s="43" t="s">
        <v>10823</v>
      </c>
      <c r="D1116" t="s">
        <v>1914</v>
      </c>
      <c r="E1116" t="s">
        <v>1914</v>
      </c>
      <c r="F1116" s="41">
        <v>41619</v>
      </c>
      <c r="G1116" s="44">
        <v>-43726.85</v>
      </c>
      <c r="H1116" t="s">
        <v>10824</v>
      </c>
    </row>
    <row r="1117" spans="1:8" x14ac:dyDescent="0.25">
      <c r="A1117" s="43" t="s">
        <v>9735</v>
      </c>
      <c r="B1117" t="s">
        <v>1918</v>
      </c>
      <c r="C1117" s="43" t="s">
        <v>10825</v>
      </c>
      <c r="D1117" t="s">
        <v>1914</v>
      </c>
      <c r="E1117" t="s">
        <v>1914</v>
      </c>
      <c r="F1117" s="41">
        <v>41619</v>
      </c>
      <c r="G1117" s="44">
        <v>-43726.85</v>
      </c>
      <c r="H1117" t="s">
        <v>10826</v>
      </c>
    </row>
    <row r="1118" spans="1:8" x14ac:dyDescent="0.25">
      <c r="A1118" s="43" t="s">
        <v>9735</v>
      </c>
      <c r="B1118" t="s">
        <v>1916</v>
      </c>
      <c r="C1118" s="43" t="s">
        <v>10821</v>
      </c>
      <c r="D1118" t="s">
        <v>1914</v>
      </c>
      <c r="E1118" t="s">
        <v>1914</v>
      </c>
      <c r="F1118" s="41">
        <v>41619</v>
      </c>
      <c r="G1118" s="44">
        <v>-43726.85</v>
      </c>
      <c r="H1118" t="s">
        <v>10822</v>
      </c>
    </row>
    <row r="1119" spans="1:8" x14ac:dyDescent="0.25">
      <c r="A1119" s="43" t="s">
        <v>9735</v>
      </c>
      <c r="B1119" t="s">
        <v>1921</v>
      </c>
      <c r="C1119" s="43" t="s">
        <v>10831</v>
      </c>
      <c r="D1119" t="s">
        <v>1914</v>
      </c>
      <c r="E1119" t="s">
        <v>1914</v>
      </c>
      <c r="F1119" s="41">
        <v>41619</v>
      </c>
      <c r="G1119" s="44">
        <v>-73365.2</v>
      </c>
      <c r="H1119" t="s">
        <v>10832</v>
      </c>
    </row>
    <row r="1120" spans="1:8" x14ac:dyDescent="0.25">
      <c r="A1120" s="43" t="s">
        <v>9735</v>
      </c>
      <c r="B1120" t="s">
        <v>1923</v>
      </c>
      <c r="C1120" s="43" t="s">
        <v>10835</v>
      </c>
      <c r="D1120" t="s">
        <v>1914</v>
      </c>
      <c r="E1120" t="s">
        <v>1914</v>
      </c>
      <c r="F1120" s="41">
        <v>41619</v>
      </c>
      <c r="G1120" s="44">
        <v>-73365.2</v>
      </c>
      <c r="H1120" t="s">
        <v>10836</v>
      </c>
    </row>
    <row r="1121" spans="1:8" x14ac:dyDescent="0.25">
      <c r="A1121" s="43" t="s">
        <v>9735</v>
      </c>
      <c r="B1121" t="s">
        <v>1919</v>
      </c>
      <c r="C1121" s="43" t="s">
        <v>10827</v>
      </c>
      <c r="D1121" t="s">
        <v>1914</v>
      </c>
      <c r="E1121" t="s">
        <v>1914</v>
      </c>
      <c r="F1121" s="41">
        <v>41619</v>
      </c>
      <c r="G1121" s="44">
        <v>-73365.2</v>
      </c>
      <c r="H1121" t="s">
        <v>10828</v>
      </c>
    </row>
    <row r="1122" spans="1:8" x14ac:dyDescent="0.25">
      <c r="A1122" s="43" t="s">
        <v>9326</v>
      </c>
      <c r="B1122" t="s">
        <v>815</v>
      </c>
      <c r="C1122" s="43" t="s">
        <v>816</v>
      </c>
      <c r="D1122" t="s">
        <v>1912</v>
      </c>
      <c r="E1122" t="s">
        <v>1912</v>
      </c>
      <c r="F1122" s="41">
        <v>41619</v>
      </c>
      <c r="G1122" s="44">
        <v>963268.13</v>
      </c>
      <c r="H1122" t="s">
        <v>10817</v>
      </c>
    </row>
    <row r="1123" spans="1:8" x14ac:dyDescent="0.25">
      <c r="A1123" s="43" t="s">
        <v>9326</v>
      </c>
      <c r="B1123" t="s">
        <v>815</v>
      </c>
      <c r="C1123" s="43" t="s">
        <v>816</v>
      </c>
      <c r="D1123" t="s">
        <v>1913</v>
      </c>
      <c r="E1123" t="s">
        <v>1913</v>
      </c>
      <c r="F1123" s="41">
        <v>41619</v>
      </c>
      <c r="G1123" s="44">
        <v>1020325.82</v>
      </c>
      <c r="H1123" t="s">
        <v>10818</v>
      </c>
    </row>
    <row r="1124" spans="1:8" x14ac:dyDescent="0.25">
      <c r="A1124" s="43" t="s">
        <v>9735</v>
      </c>
      <c r="B1124" t="s">
        <v>1930</v>
      </c>
      <c r="C1124" s="43" t="s">
        <v>10845</v>
      </c>
      <c r="D1124" t="s">
        <v>1931</v>
      </c>
      <c r="E1124" t="s">
        <v>1932</v>
      </c>
      <c r="F1124" s="41">
        <v>41620</v>
      </c>
      <c r="G1124" s="44">
        <v>-82482</v>
      </c>
      <c r="H1124" t="s">
        <v>10846</v>
      </c>
    </row>
    <row r="1125" spans="1:8" x14ac:dyDescent="0.25">
      <c r="A1125" s="43" t="s">
        <v>9735</v>
      </c>
      <c r="B1125" t="s">
        <v>219</v>
      </c>
      <c r="C1125" s="43" t="s">
        <v>9456</v>
      </c>
      <c r="D1125" t="s">
        <v>1933</v>
      </c>
      <c r="E1125" t="s">
        <v>1934</v>
      </c>
      <c r="F1125" s="41">
        <v>41620</v>
      </c>
      <c r="G1125" s="44">
        <v>-6000</v>
      </c>
      <c r="H1125" t="s">
        <v>10847</v>
      </c>
    </row>
    <row r="1126" spans="1:8" x14ac:dyDescent="0.25">
      <c r="A1126" s="43" t="s">
        <v>9326</v>
      </c>
      <c r="B1126" t="s">
        <v>815</v>
      </c>
      <c r="C1126" s="43" t="s">
        <v>816</v>
      </c>
      <c r="D1126" t="s">
        <v>1926</v>
      </c>
      <c r="E1126" t="s">
        <v>1926</v>
      </c>
      <c r="F1126" s="41">
        <v>41620</v>
      </c>
      <c r="G1126" s="44">
        <v>-3874.5</v>
      </c>
      <c r="H1126" t="s">
        <v>10841</v>
      </c>
    </row>
    <row r="1127" spans="1:8" x14ac:dyDescent="0.25">
      <c r="A1127" s="43" t="s">
        <v>9326</v>
      </c>
      <c r="B1127" t="s">
        <v>815</v>
      </c>
      <c r="C1127" s="43" t="s">
        <v>816</v>
      </c>
      <c r="D1127" t="s">
        <v>1927</v>
      </c>
      <c r="E1127" t="s">
        <v>1927</v>
      </c>
      <c r="F1127" s="41">
        <v>41620</v>
      </c>
      <c r="G1127" s="44">
        <v>-4104</v>
      </c>
      <c r="H1127" t="s">
        <v>10842</v>
      </c>
    </row>
    <row r="1128" spans="1:8" x14ac:dyDescent="0.25">
      <c r="A1128" s="43" t="s">
        <v>9326</v>
      </c>
      <c r="B1128" t="s">
        <v>815</v>
      </c>
      <c r="C1128" s="43" t="s">
        <v>816</v>
      </c>
      <c r="D1128" t="s">
        <v>1928</v>
      </c>
      <c r="E1128" t="s">
        <v>1928</v>
      </c>
      <c r="F1128" s="41">
        <v>41620</v>
      </c>
      <c r="G1128">
        <v>-287</v>
      </c>
      <c r="H1128" t="s">
        <v>10843</v>
      </c>
    </row>
    <row r="1129" spans="1:8" x14ac:dyDescent="0.25">
      <c r="A1129" s="43" t="s">
        <v>9326</v>
      </c>
      <c r="B1129" t="s">
        <v>815</v>
      </c>
      <c r="C1129" s="43" t="s">
        <v>816</v>
      </c>
      <c r="D1129" t="s">
        <v>1929</v>
      </c>
      <c r="E1129" t="s">
        <v>1929</v>
      </c>
      <c r="F1129" s="41">
        <v>41620</v>
      </c>
      <c r="G1129">
        <v>-304</v>
      </c>
      <c r="H1129" t="s">
        <v>10844</v>
      </c>
    </row>
    <row r="1130" spans="1:8" x14ac:dyDescent="0.25">
      <c r="A1130" s="43" t="s">
        <v>9735</v>
      </c>
      <c r="B1130" t="s">
        <v>1947</v>
      </c>
      <c r="C1130" s="43" t="s">
        <v>10866</v>
      </c>
      <c r="D1130" t="s">
        <v>1948</v>
      </c>
      <c r="E1130" t="s">
        <v>1949</v>
      </c>
      <c r="F1130" s="41">
        <v>41621</v>
      </c>
      <c r="G1130" s="44">
        <v>-1620</v>
      </c>
      <c r="H1130" t="s">
        <v>10867</v>
      </c>
    </row>
    <row r="1131" spans="1:8" x14ac:dyDescent="0.25">
      <c r="A1131" s="43" t="s">
        <v>9328</v>
      </c>
      <c r="B1131" t="s">
        <v>1950</v>
      </c>
      <c r="C1131" s="43" t="s">
        <v>10868</v>
      </c>
      <c r="D1131" t="s">
        <v>1951</v>
      </c>
      <c r="E1131" t="s">
        <v>1952</v>
      </c>
      <c r="F1131" s="41">
        <v>41621</v>
      </c>
      <c r="G1131" s="44">
        <v>-176000</v>
      </c>
      <c r="H1131" t="s">
        <v>10869</v>
      </c>
    </row>
    <row r="1132" spans="1:8" x14ac:dyDescent="0.25">
      <c r="A1132" s="43" t="s">
        <v>9326</v>
      </c>
      <c r="B1132" t="s">
        <v>815</v>
      </c>
      <c r="C1132" s="43" t="s">
        <v>816</v>
      </c>
      <c r="D1132" t="s">
        <v>1936</v>
      </c>
      <c r="E1132" t="s">
        <v>1936</v>
      </c>
      <c r="F1132" s="41">
        <v>41621</v>
      </c>
      <c r="G1132">
        <v>-578.30999999999995</v>
      </c>
      <c r="H1132" t="s">
        <v>10849</v>
      </c>
    </row>
    <row r="1133" spans="1:8" x14ac:dyDescent="0.25">
      <c r="A1133" s="43" t="s">
        <v>9326</v>
      </c>
      <c r="B1133" t="s">
        <v>815</v>
      </c>
      <c r="C1133" s="43" t="s">
        <v>816</v>
      </c>
      <c r="D1133" t="s">
        <v>1937</v>
      </c>
      <c r="E1133" t="s">
        <v>1937</v>
      </c>
      <c r="F1133" s="41">
        <v>41621</v>
      </c>
      <c r="G1133">
        <v>-612.55999999999995</v>
      </c>
      <c r="H1133" t="s">
        <v>10850</v>
      </c>
    </row>
    <row r="1134" spans="1:8" x14ac:dyDescent="0.25">
      <c r="A1134" s="43" t="s">
        <v>9326</v>
      </c>
      <c r="B1134" t="s">
        <v>815</v>
      </c>
      <c r="C1134" s="43" t="s">
        <v>816</v>
      </c>
      <c r="D1134" t="s">
        <v>1935</v>
      </c>
      <c r="E1134" t="s">
        <v>1935</v>
      </c>
      <c r="F1134" s="41">
        <v>41621</v>
      </c>
      <c r="G1134">
        <v>-683.2</v>
      </c>
      <c r="H1134" t="s">
        <v>10848</v>
      </c>
    </row>
    <row r="1135" spans="1:8" x14ac:dyDescent="0.25">
      <c r="A1135" s="43" t="s">
        <v>9326</v>
      </c>
      <c r="B1135" t="s">
        <v>815</v>
      </c>
      <c r="C1135" s="43" t="s">
        <v>816</v>
      </c>
      <c r="D1135" t="s">
        <v>1938</v>
      </c>
      <c r="E1135" t="s">
        <v>1938</v>
      </c>
      <c r="F1135" s="41">
        <v>41621</v>
      </c>
      <c r="G1135">
        <v>-723.67</v>
      </c>
      <c r="H1135" t="s">
        <v>10851</v>
      </c>
    </row>
    <row r="1136" spans="1:8" x14ac:dyDescent="0.25">
      <c r="A1136" s="43" t="s">
        <v>9326</v>
      </c>
      <c r="B1136" t="s">
        <v>815</v>
      </c>
      <c r="C1136" s="43" t="s">
        <v>816</v>
      </c>
      <c r="D1136" t="s">
        <v>1939</v>
      </c>
      <c r="E1136" t="s">
        <v>1939</v>
      </c>
      <c r="F1136" s="41">
        <v>41621</v>
      </c>
      <c r="G1136">
        <v>-229.6</v>
      </c>
      <c r="H1136" t="s">
        <v>10852</v>
      </c>
    </row>
    <row r="1137" spans="1:8" x14ac:dyDescent="0.25">
      <c r="A1137" s="43" t="s">
        <v>9326</v>
      </c>
      <c r="B1137" t="s">
        <v>815</v>
      </c>
      <c r="C1137" s="43" t="s">
        <v>816</v>
      </c>
      <c r="D1137" t="s">
        <v>1940</v>
      </c>
      <c r="E1137" t="s">
        <v>1940</v>
      </c>
      <c r="F1137" s="41">
        <v>41621</v>
      </c>
      <c r="G1137">
        <v>-243.2</v>
      </c>
      <c r="H1137" t="s">
        <v>10853</v>
      </c>
    </row>
    <row r="1138" spans="1:8" x14ac:dyDescent="0.25">
      <c r="A1138" s="43" t="s">
        <v>9326</v>
      </c>
      <c r="B1138" t="s">
        <v>815</v>
      </c>
      <c r="C1138" s="43" t="s">
        <v>816</v>
      </c>
      <c r="D1138" t="s">
        <v>1939</v>
      </c>
      <c r="E1138" t="s">
        <v>1939</v>
      </c>
      <c r="F1138" s="41">
        <v>41621</v>
      </c>
      <c r="G1138" s="44">
        <v>-1310.79</v>
      </c>
      <c r="H1138" t="s">
        <v>10854</v>
      </c>
    </row>
    <row r="1139" spans="1:8" x14ac:dyDescent="0.25">
      <c r="A1139" s="43" t="s">
        <v>9326</v>
      </c>
      <c r="B1139" t="s">
        <v>815</v>
      </c>
      <c r="C1139" s="43" t="s">
        <v>816</v>
      </c>
      <c r="D1139" t="s">
        <v>1940</v>
      </c>
      <c r="E1139" t="s">
        <v>1940</v>
      </c>
      <c r="F1139" s="41">
        <v>41621</v>
      </c>
      <c r="G1139" s="44">
        <v>-1388.43</v>
      </c>
      <c r="H1139" t="s">
        <v>10855</v>
      </c>
    </row>
    <row r="1140" spans="1:8" x14ac:dyDescent="0.25">
      <c r="A1140" s="43" t="s">
        <v>9326</v>
      </c>
      <c r="B1140" t="s">
        <v>815</v>
      </c>
      <c r="C1140" s="43" t="s">
        <v>816</v>
      </c>
      <c r="D1140" t="s">
        <v>1941</v>
      </c>
      <c r="E1140" t="s">
        <v>1941</v>
      </c>
      <c r="F1140" s="41">
        <v>41621</v>
      </c>
      <c r="G1140" s="44">
        <v>-3874.5</v>
      </c>
      <c r="H1140" t="s">
        <v>10856</v>
      </c>
    </row>
    <row r="1141" spans="1:8" x14ac:dyDescent="0.25">
      <c r="A1141" s="43" t="s">
        <v>9326</v>
      </c>
      <c r="B1141" t="s">
        <v>815</v>
      </c>
      <c r="C1141" s="43" t="s">
        <v>816</v>
      </c>
      <c r="D1141" t="s">
        <v>1942</v>
      </c>
      <c r="E1141" t="s">
        <v>1942</v>
      </c>
      <c r="F1141" s="41">
        <v>41621</v>
      </c>
      <c r="G1141" s="44">
        <v>-4104</v>
      </c>
      <c r="H1141" t="s">
        <v>10857</v>
      </c>
    </row>
    <row r="1142" spans="1:8" x14ac:dyDescent="0.25">
      <c r="A1142" s="43" t="s">
        <v>9326</v>
      </c>
      <c r="B1142" t="s">
        <v>815</v>
      </c>
      <c r="C1142" s="43" t="s">
        <v>816</v>
      </c>
      <c r="D1142" t="s">
        <v>1939</v>
      </c>
      <c r="E1142" t="s">
        <v>1939</v>
      </c>
      <c r="F1142" s="41">
        <v>41621</v>
      </c>
      <c r="G1142" s="44">
        <v>-1472.85</v>
      </c>
      <c r="H1142" t="s">
        <v>10858</v>
      </c>
    </row>
    <row r="1143" spans="1:8" x14ac:dyDescent="0.25">
      <c r="A1143" s="43" t="s">
        <v>9326</v>
      </c>
      <c r="B1143" t="s">
        <v>815</v>
      </c>
      <c r="C1143" s="43" t="s">
        <v>816</v>
      </c>
      <c r="D1143" t="s">
        <v>1940</v>
      </c>
      <c r="E1143" t="s">
        <v>1940</v>
      </c>
      <c r="F1143" s="41">
        <v>41621</v>
      </c>
      <c r="G1143" s="44">
        <v>-1560.09</v>
      </c>
      <c r="H1143" t="s">
        <v>10859</v>
      </c>
    </row>
    <row r="1144" spans="1:8" x14ac:dyDescent="0.25">
      <c r="A1144" s="43" t="s">
        <v>9326</v>
      </c>
      <c r="B1144" t="s">
        <v>815</v>
      </c>
      <c r="C1144" s="43" t="s">
        <v>816</v>
      </c>
      <c r="D1144" t="s">
        <v>1939</v>
      </c>
      <c r="E1144" t="s">
        <v>1939</v>
      </c>
      <c r="F1144" s="41">
        <v>41621</v>
      </c>
      <c r="G1144" s="44">
        <v>-2654.28</v>
      </c>
      <c r="H1144" t="s">
        <v>10860</v>
      </c>
    </row>
    <row r="1145" spans="1:8" x14ac:dyDescent="0.25">
      <c r="A1145" s="43" t="s">
        <v>9326</v>
      </c>
      <c r="B1145" t="s">
        <v>815</v>
      </c>
      <c r="C1145" s="43" t="s">
        <v>816</v>
      </c>
      <c r="D1145" t="s">
        <v>1940</v>
      </c>
      <c r="E1145" t="s">
        <v>1940</v>
      </c>
      <c r="F1145" s="41">
        <v>41621</v>
      </c>
      <c r="G1145" s="44">
        <v>-2811.51</v>
      </c>
      <c r="H1145" t="s">
        <v>10861</v>
      </c>
    </row>
    <row r="1146" spans="1:8" x14ac:dyDescent="0.25">
      <c r="A1146" s="43" t="s">
        <v>9326</v>
      </c>
      <c r="B1146" t="s">
        <v>815</v>
      </c>
      <c r="C1146" s="43" t="s">
        <v>816</v>
      </c>
      <c r="D1146" t="s">
        <v>1943</v>
      </c>
      <c r="E1146" t="s">
        <v>1943</v>
      </c>
      <c r="F1146" s="41">
        <v>41621</v>
      </c>
      <c r="G1146">
        <v>-717.5</v>
      </c>
      <c r="H1146" t="s">
        <v>10862</v>
      </c>
    </row>
    <row r="1147" spans="1:8" x14ac:dyDescent="0.25">
      <c r="A1147" s="43" t="s">
        <v>9326</v>
      </c>
      <c r="B1147" t="s">
        <v>815</v>
      </c>
      <c r="C1147" s="43" t="s">
        <v>816</v>
      </c>
      <c r="D1147" t="s">
        <v>1944</v>
      </c>
      <c r="E1147" t="s">
        <v>1944</v>
      </c>
      <c r="F1147" s="41">
        <v>41621</v>
      </c>
      <c r="G1147">
        <v>-760</v>
      </c>
      <c r="H1147" t="s">
        <v>10863</v>
      </c>
    </row>
    <row r="1148" spans="1:8" x14ac:dyDescent="0.25">
      <c r="A1148" s="43" t="s">
        <v>9326</v>
      </c>
      <c r="B1148" t="s">
        <v>815</v>
      </c>
      <c r="C1148" s="43" t="s">
        <v>816</v>
      </c>
      <c r="D1148" t="s">
        <v>1945</v>
      </c>
      <c r="E1148" t="s">
        <v>1945</v>
      </c>
      <c r="F1148" s="41">
        <v>41621</v>
      </c>
      <c r="G1148" s="44">
        <v>-1237.69</v>
      </c>
      <c r="H1148" t="s">
        <v>10864</v>
      </c>
    </row>
    <row r="1149" spans="1:8" x14ac:dyDescent="0.25">
      <c r="A1149" s="43" t="s">
        <v>9326</v>
      </c>
      <c r="B1149" t="s">
        <v>815</v>
      </c>
      <c r="C1149" s="43" t="s">
        <v>816</v>
      </c>
      <c r="D1149" t="s">
        <v>1946</v>
      </c>
      <c r="E1149" t="s">
        <v>1946</v>
      </c>
      <c r="F1149" s="41">
        <v>41621</v>
      </c>
      <c r="G1149" s="44">
        <v>-1311</v>
      </c>
      <c r="H1149" t="s">
        <v>10865</v>
      </c>
    </row>
    <row r="1150" spans="1:8" x14ac:dyDescent="0.25">
      <c r="A1150" s="43" t="s">
        <v>9328</v>
      </c>
      <c r="B1150" t="s">
        <v>1963</v>
      </c>
      <c r="C1150" s="43" t="s">
        <v>10877</v>
      </c>
      <c r="D1150" t="s">
        <v>1964</v>
      </c>
      <c r="E1150" t="s">
        <v>1964</v>
      </c>
      <c r="F1150" s="41">
        <v>41624</v>
      </c>
      <c r="G1150">
        <v>-420</v>
      </c>
      <c r="H1150" t="s">
        <v>10878</v>
      </c>
    </row>
    <row r="1151" spans="1:8" x14ac:dyDescent="0.25">
      <c r="A1151" s="43" t="s">
        <v>9735</v>
      </c>
      <c r="B1151" t="s">
        <v>1961</v>
      </c>
      <c r="C1151" s="43" t="s">
        <v>10875</v>
      </c>
      <c r="D1151" t="s">
        <v>1962</v>
      </c>
      <c r="E1151" t="s">
        <v>1960</v>
      </c>
      <c r="F1151" s="41">
        <v>41624</v>
      </c>
      <c r="G1151" s="44">
        <v>-20747.98</v>
      </c>
      <c r="H1151" t="s">
        <v>10876</v>
      </c>
    </row>
    <row r="1152" spans="1:8" x14ac:dyDescent="0.25">
      <c r="A1152" s="43" t="s">
        <v>9326</v>
      </c>
      <c r="B1152" t="s">
        <v>1953</v>
      </c>
      <c r="C1152" s="43" t="s">
        <v>1954</v>
      </c>
      <c r="D1152" t="s">
        <v>1955</v>
      </c>
      <c r="E1152" t="s">
        <v>1955</v>
      </c>
      <c r="F1152" s="41">
        <v>41624</v>
      </c>
      <c r="G1152" s="44">
        <v>-35400</v>
      </c>
      <c r="H1152" t="s">
        <v>10870</v>
      </c>
    </row>
    <row r="1153" spans="1:8" x14ac:dyDescent="0.25">
      <c r="A1153" s="43" t="s">
        <v>9326</v>
      </c>
      <c r="B1153" t="s">
        <v>815</v>
      </c>
      <c r="C1153" s="43" t="s">
        <v>816</v>
      </c>
      <c r="D1153" t="s">
        <v>1956</v>
      </c>
      <c r="E1153" t="s">
        <v>1956</v>
      </c>
      <c r="F1153" s="41">
        <v>41624</v>
      </c>
      <c r="G1153" s="44">
        <v>-17794</v>
      </c>
      <c r="H1153" t="s">
        <v>10871</v>
      </c>
    </row>
    <row r="1154" spans="1:8" x14ac:dyDescent="0.25">
      <c r="A1154" s="43" t="s">
        <v>9326</v>
      </c>
      <c r="B1154" t="s">
        <v>815</v>
      </c>
      <c r="C1154" s="43" t="s">
        <v>816</v>
      </c>
      <c r="D1154" t="s">
        <v>1957</v>
      </c>
      <c r="E1154" t="s">
        <v>1957</v>
      </c>
      <c r="F1154" s="41">
        <v>41624</v>
      </c>
      <c r="G1154" s="44">
        <v>-18848</v>
      </c>
      <c r="H1154" t="s">
        <v>10872</v>
      </c>
    </row>
    <row r="1155" spans="1:8" x14ac:dyDescent="0.25">
      <c r="A1155" s="43" t="s">
        <v>9735</v>
      </c>
      <c r="B1155" t="s">
        <v>1958</v>
      </c>
      <c r="C1155" s="43" t="s">
        <v>10873</v>
      </c>
      <c r="D1155" t="s">
        <v>1959</v>
      </c>
      <c r="E1155" t="s">
        <v>1960</v>
      </c>
      <c r="F1155" s="41">
        <v>41624</v>
      </c>
      <c r="G1155" s="44">
        <v>-24406.59</v>
      </c>
      <c r="H1155" t="s">
        <v>10874</v>
      </c>
    </row>
    <row r="1156" spans="1:8" x14ac:dyDescent="0.25">
      <c r="A1156" s="43" t="s">
        <v>9326</v>
      </c>
      <c r="B1156" t="s">
        <v>815</v>
      </c>
      <c r="C1156" s="43" t="s">
        <v>816</v>
      </c>
      <c r="D1156" t="s">
        <v>1965</v>
      </c>
      <c r="E1156" t="s">
        <v>1965</v>
      </c>
      <c r="F1156" s="41">
        <v>41625</v>
      </c>
      <c r="G1156" s="44">
        <v>-1201.55</v>
      </c>
      <c r="H1156" t="s">
        <v>10879</v>
      </c>
    </row>
    <row r="1157" spans="1:8" x14ac:dyDescent="0.25">
      <c r="A1157" s="43" t="s">
        <v>9326</v>
      </c>
      <c r="B1157" t="s">
        <v>815</v>
      </c>
      <c r="C1157" s="43" t="s">
        <v>816</v>
      </c>
      <c r="D1157" t="s">
        <v>1966</v>
      </c>
      <c r="E1157" t="s">
        <v>1966</v>
      </c>
      <c r="F1157" s="41">
        <v>41625</v>
      </c>
      <c r="G1157" s="44">
        <v>-1272.73</v>
      </c>
      <c r="H1157" t="s">
        <v>10880</v>
      </c>
    </row>
    <row r="1158" spans="1:8" x14ac:dyDescent="0.25">
      <c r="A1158" s="43" t="s">
        <v>9328</v>
      </c>
      <c r="B1158" t="s">
        <v>1975</v>
      </c>
      <c r="C1158" s="43" t="s">
        <v>10889</v>
      </c>
      <c r="D1158">
        <v>1299383</v>
      </c>
      <c r="E1158" t="s">
        <v>1977</v>
      </c>
      <c r="F1158" s="41">
        <v>41626</v>
      </c>
      <c r="G1158" s="44">
        <v>-13860</v>
      </c>
      <c r="H1158" t="s">
        <v>10890</v>
      </c>
    </row>
    <row r="1159" spans="1:8" x14ac:dyDescent="0.25">
      <c r="A1159" s="43" t="s">
        <v>9326</v>
      </c>
      <c r="B1159" t="s">
        <v>1967</v>
      </c>
      <c r="C1159" s="43" t="s">
        <v>10881</v>
      </c>
      <c r="D1159" t="s">
        <v>1968</v>
      </c>
      <c r="E1159" t="s">
        <v>1968</v>
      </c>
      <c r="F1159" s="41">
        <v>41626</v>
      </c>
      <c r="G1159" s="44">
        <v>-23600</v>
      </c>
      <c r="H1159" t="s">
        <v>10882</v>
      </c>
    </row>
    <row r="1160" spans="1:8" x14ac:dyDescent="0.25">
      <c r="A1160" s="43" t="s">
        <v>9735</v>
      </c>
      <c r="B1160" t="s">
        <v>1973</v>
      </c>
      <c r="C1160" s="43" t="s">
        <v>10887</v>
      </c>
      <c r="D1160" t="s">
        <v>1974</v>
      </c>
      <c r="E1160" t="s">
        <v>1974</v>
      </c>
      <c r="F1160" s="41">
        <v>41626</v>
      </c>
      <c r="G1160" s="44">
        <v>-87478.7</v>
      </c>
      <c r="H1160" t="s">
        <v>10888</v>
      </c>
    </row>
    <row r="1161" spans="1:8" x14ac:dyDescent="0.25">
      <c r="A1161" s="43" t="s">
        <v>9326</v>
      </c>
      <c r="B1161" t="s">
        <v>815</v>
      </c>
      <c r="C1161" s="43" t="s">
        <v>816</v>
      </c>
      <c r="D1161" t="s">
        <v>1969</v>
      </c>
      <c r="E1161" t="s">
        <v>1969</v>
      </c>
      <c r="F1161" s="41">
        <v>41626</v>
      </c>
      <c r="G1161" s="44">
        <v>-1708.01</v>
      </c>
      <c r="H1161" t="s">
        <v>10883</v>
      </c>
    </row>
    <row r="1162" spans="1:8" x14ac:dyDescent="0.25">
      <c r="A1162" s="43" t="s">
        <v>9326</v>
      </c>
      <c r="B1162" t="s">
        <v>815</v>
      </c>
      <c r="C1162" s="43" t="s">
        <v>816</v>
      </c>
      <c r="D1162" t="s">
        <v>1970</v>
      </c>
      <c r="E1162" t="s">
        <v>1970</v>
      </c>
      <c r="F1162" s="41">
        <v>41626</v>
      </c>
      <c r="G1162" s="44">
        <v>-1809.18</v>
      </c>
      <c r="H1162" t="s">
        <v>10884</v>
      </c>
    </row>
    <row r="1163" spans="1:8" x14ac:dyDescent="0.25">
      <c r="A1163" s="43" t="s">
        <v>9326</v>
      </c>
      <c r="B1163" t="s">
        <v>815</v>
      </c>
      <c r="C1163" s="43" t="s">
        <v>816</v>
      </c>
      <c r="D1163" t="s">
        <v>1971</v>
      </c>
      <c r="E1163" t="s">
        <v>1971</v>
      </c>
      <c r="F1163" s="41">
        <v>41626</v>
      </c>
      <c r="G1163" s="44">
        <v>-43150.45</v>
      </c>
      <c r="H1163" t="s">
        <v>10885</v>
      </c>
    </row>
    <row r="1164" spans="1:8" x14ac:dyDescent="0.25">
      <c r="A1164" s="43" t="s">
        <v>9326</v>
      </c>
      <c r="B1164" t="s">
        <v>815</v>
      </c>
      <c r="C1164" s="43" t="s">
        <v>816</v>
      </c>
      <c r="D1164" t="s">
        <v>1972</v>
      </c>
      <c r="E1164" t="s">
        <v>1972</v>
      </c>
      <c r="F1164" s="41">
        <v>41626</v>
      </c>
      <c r="G1164" s="44">
        <v>-45706.400000000001</v>
      </c>
      <c r="H1164" t="s">
        <v>10886</v>
      </c>
    </row>
    <row r="1165" spans="1:8" x14ac:dyDescent="0.25">
      <c r="A1165" s="43" t="s">
        <v>9326</v>
      </c>
      <c r="B1165" t="s">
        <v>815</v>
      </c>
      <c r="C1165" s="43" t="s">
        <v>816</v>
      </c>
      <c r="D1165" t="s">
        <v>1978</v>
      </c>
      <c r="E1165" t="s">
        <v>1978</v>
      </c>
      <c r="F1165" s="41">
        <v>41627</v>
      </c>
      <c r="G1165" s="44">
        <v>44040.15</v>
      </c>
      <c r="H1165" t="s">
        <v>10891</v>
      </c>
    </row>
    <row r="1166" spans="1:8" x14ac:dyDescent="0.25">
      <c r="A1166" s="43" t="s">
        <v>9326</v>
      </c>
      <c r="B1166" t="s">
        <v>815</v>
      </c>
      <c r="C1166" s="43" t="s">
        <v>816</v>
      </c>
      <c r="D1166" t="s">
        <v>1978</v>
      </c>
      <c r="E1166" t="s">
        <v>1978</v>
      </c>
      <c r="F1166" s="41">
        <v>41627</v>
      </c>
      <c r="G1166" s="44">
        <v>46648.800000000003</v>
      </c>
      <c r="H1166" t="s">
        <v>10892</v>
      </c>
    </row>
    <row r="1167" spans="1:8" x14ac:dyDescent="0.25">
      <c r="A1167" s="43" t="s">
        <v>9326</v>
      </c>
      <c r="B1167" t="s">
        <v>815</v>
      </c>
      <c r="C1167" s="43" t="s">
        <v>816</v>
      </c>
      <c r="D1167" t="s">
        <v>1979</v>
      </c>
      <c r="E1167" t="s">
        <v>1979</v>
      </c>
      <c r="F1167" s="41">
        <v>41627</v>
      </c>
      <c r="G1167" s="44">
        <v>-7402.81</v>
      </c>
      <c r="H1167" t="s">
        <v>10893</v>
      </c>
    </row>
    <row r="1168" spans="1:8" x14ac:dyDescent="0.25">
      <c r="A1168" s="43" t="s">
        <v>9326</v>
      </c>
      <c r="B1168" t="s">
        <v>815</v>
      </c>
      <c r="C1168" s="43" t="s">
        <v>816</v>
      </c>
      <c r="D1168" t="s">
        <v>1980</v>
      </c>
      <c r="E1168" t="s">
        <v>1980</v>
      </c>
      <c r="F1168" s="41">
        <v>41627</v>
      </c>
      <c r="G1168" s="44">
        <v>-7841.3</v>
      </c>
      <c r="H1168" t="s">
        <v>10894</v>
      </c>
    </row>
    <row r="1169" spans="1:8" x14ac:dyDescent="0.25">
      <c r="A1169" s="43" t="s">
        <v>9735</v>
      </c>
      <c r="B1169" t="s">
        <v>1915</v>
      </c>
      <c r="C1169" s="43" t="s">
        <v>10819</v>
      </c>
      <c r="D1169" t="s">
        <v>1983</v>
      </c>
      <c r="E1169" t="s">
        <v>1983</v>
      </c>
      <c r="F1169" s="41">
        <v>41628</v>
      </c>
      <c r="G1169" s="44">
        <v>42315.5</v>
      </c>
      <c r="H1169" t="s">
        <v>10898</v>
      </c>
    </row>
    <row r="1170" spans="1:8" x14ac:dyDescent="0.25">
      <c r="A1170" s="43" t="s">
        <v>9326</v>
      </c>
      <c r="B1170" t="s">
        <v>1981</v>
      </c>
      <c r="C1170" s="43" t="s">
        <v>10895</v>
      </c>
      <c r="D1170" t="s">
        <v>1982</v>
      </c>
      <c r="E1170" t="s">
        <v>1982</v>
      </c>
      <c r="F1170" s="41">
        <v>41628</v>
      </c>
      <c r="G1170" s="44">
        <v>-2758846.78</v>
      </c>
      <c r="H1170" t="s">
        <v>10896</v>
      </c>
    </row>
    <row r="1171" spans="1:8" x14ac:dyDescent="0.25">
      <c r="A1171" s="43" t="s">
        <v>9326</v>
      </c>
      <c r="B1171" t="s">
        <v>1981</v>
      </c>
      <c r="C1171" s="43" t="s">
        <v>10895</v>
      </c>
      <c r="E1171" t="s">
        <v>1982</v>
      </c>
      <c r="F1171" s="41">
        <v>41628</v>
      </c>
      <c r="G1171" s="44">
        <v>2731258.31</v>
      </c>
      <c r="H1171" t="s">
        <v>10897</v>
      </c>
    </row>
    <row r="1172" spans="1:8" x14ac:dyDescent="0.25">
      <c r="A1172" s="43" t="s">
        <v>9735</v>
      </c>
      <c r="B1172" t="s">
        <v>1925</v>
      </c>
      <c r="C1172" s="43" t="s">
        <v>10839</v>
      </c>
      <c r="D1172" t="s">
        <v>1991</v>
      </c>
      <c r="E1172" t="s">
        <v>1991</v>
      </c>
      <c r="F1172" s="41">
        <v>41628</v>
      </c>
      <c r="G1172" s="44">
        <v>73365.2</v>
      </c>
      <c r="H1172" t="s">
        <v>10906</v>
      </c>
    </row>
    <row r="1173" spans="1:8" x14ac:dyDescent="0.25">
      <c r="A1173" s="43" t="s">
        <v>9735</v>
      </c>
      <c r="B1173" t="s">
        <v>1924</v>
      </c>
      <c r="C1173" s="43" t="s">
        <v>10837</v>
      </c>
      <c r="D1173" t="s">
        <v>1990</v>
      </c>
      <c r="E1173" t="s">
        <v>1990</v>
      </c>
      <c r="F1173" s="41">
        <v>41628</v>
      </c>
      <c r="G1173" s="44">
        <v>43726.85</v>
      </c>
      <c r="H1173" t="s">
        <v>10905</v>
      </c>
    </row>
    <row r="1174" spans="1:8" x14ac:dyDescent="0.25">
      <c r="A1174" s="43" t="s">
        <v>9735</v>
      </c>
      <c r="B1174" t="s">
        <v>1920</v>
      </c>
      <c r="C1174" s="43" t="s">
        <v>10829</v>
      </c>
      <c r="D1174" t="s">
        <v>1988</v>
      </c>
      <c r="E1174" t="s">
        <v>1988</v>
      </c>
      <c r="F1174" s="41">
        <v>41628</v>
      </c>
      <c r="G1174" s="44">
        <v>73365.2</v>
      </c>
      <c r="H1174" t="s">
        <v>10903</v>
      </c>
    </row>
    <row r="1175" spans="1:8" x14ac:dyDescent="0.25">
      <c r="A1175" s="43" t="s">
        <v>9735</v>
      </c>
      <c r="B1175" t="s">
        <v>1922</v>
      </c>
      <c r="C1175" s="43" t="s">
        <v>10833</v>
      </c>
      <c r="D1175" t="s">
        <v>1989</v>
      </c>
      <c r="E1175" t="s">
        <v>1989</v>
      </c>
      <c r="F1175" s="41">
        <v>41628</v>
      </c>
      <c r="G1175" s="44">
        <v>87478.7</v>
      </c>
      <c r="H1175" t="s">
        <v>10904</v>
      </c>
    </row>
    <row r="1176" spans="1:8" x14ac:dyDescent="0.25">
      <c r="A1176" s="43" t="s">
        <v>9735</v>
      </c>
      <c r="B1176" t="s">
        <v>1917</v>
      </c>
      <c r="C1176" s="43" t="s">
        <v>10823</v>
      </c>
      <c r="D1176" t="s">
        <v>1985</v>
      </c>
      <c r="E1176" t="s">
        <v>1985</v>
      </c>
      <c r="F1176" s="41">
        <v>41628</v>
      </c>
      <c r="G1176" s="44">
        <v>43726.85</v>
      </c>
      <c r="H1176" t="s">
        <v>10900</v>
      </c>
    </row>
    <row r="1177" spans="1:8" x14ac:dyDescent="0.25">
      <c r="A1177" s="43" t="s">
        <v>9735</v>
      </c>
      <c r="B1177" t="s">
        <v>1918</v>
      </c>
      <c r="C1177" s="43" t="s">
        <v>10825</v>
      </c>
      <c r="D1177" t="s">
        <v>1986</v>
      </c>
      <c r="E1177" t="s">
        <v>1986</v>
      </c>
      <c r="F1177" s="41">
        <v>41628</v>
      </c>
      <c r="G1177" s="44">
        <v>43726.85</v>
      </c>
      <c r="H1177" t="s">
        <v>10901</v>
      </c>
    </row>
    <row r="1178" spans="1:8" x14ac:dyDescent="0.25">
      <c r="A1178" s="43" t="s">
        <v>9735</v>
      </c>
      <c r="B1178" t="s">
        <v>1916</v>
      </c>
      <c r="C1178" s="43" t="s">
        <v>10821</v>
      </c>
      <c r="D1178" t="s">
        <v>1984</v>
      </c>
      <c r="E1178" t="s">
        <v>1984</v>
      </c>
      <c r="F1178" s="41">
        <v>41628</v>
      </c>
      <c r="G1178" s="44">
        <v>43726.85</v>
      </c>
      <c r="H1178" t="s">
        <v>10899</v>
      </c>
    </row>
    <row r="1179" spans="1:8" x14ac:dyDescent="0.25">
      <c r="A1179" s="43" t="s">
        <v>9735</v>
      </c>
      <c r="B1179" t="s">
        <v>1919</v>
      </c>
      <c r="C1179" s="43" t="s">
        <v>10827</v>
      </c>
      <c r="D1179" t="s">
        <v>1987</v>
      </c>
      <c r="E1179" t="s">
        <v>1987</v>
      </c>
      <c r="F1179" s="41">
        <v>41628</v>
      </c>
      <c r="G1179" s="44">
        <v>73365.2</v>
      </c>
      <c r="H1179" t="s">
        <v>10902</v>
      </c>
    </row>
    <row r="1180" spans="1:8" x14ac:dyDescent="0.25">
      <c r="A1180" s="43" t="s">
        <v>9328</v>
      </c>
      <c r="B1180" t="s">
        <v>1908</v>
      </c>
      <c r="C1180" s="43" t="s">
        <v>10813</v>
      </c>
      <c r="D1180" t="s">
        <v>1992</v>
      </c>
      <c r="E1180" t="s">
        <v>1992</v>
      </c>
      <c r="F1180" s="41">
        <v>41628</v>
      </c>
      <c r="G1180" s="44">
        <v>-25000</v>
      </c>
      <c r="H1180" t="s">
        <v>10907</v>
      </c>
    </row>
    <row r="1181" spans="1:8" x14ac:dyDescent="0.25">
      <c r="A1181" s="43" t="s">
        <v>9735</v>
      </c>
      <c r="B1181" t="s">
        <v>2004</v>
      </c>
      <c r="C1181" s="43" t="s">
        <v>10919</v>
      </c>
      <c r="D1181" t="s">
        <v>2005</v>
      </c>
      <c r="E1181" t="s">
        <v>2005</v>
      </c>
      <c r="F1181" s="41">
        <v>41631</v>
      </c>
      <c r="G1181" s="44">
        <v>-14558.95</v>
      </c>
      <c r="H1181" t="s">
        <v>10920</v>
      </c>
    </row>
    <row r="1182" spans="1:8" x14ac:dyDescent="0.25">
      <c r="A1182" s="43" t="s">
        <v>9735</v>
      </c>
      <c r="B1182" t="s">
        <v>20618</v>
      </c>
      <c r="C1182" s="43" t="s">
        <v>10912</v>
      </c>
      <c r="D1182" t="s">
        <v>2000</v>
      </c>
      <c r="E1182" t="s">
        <v>2000</v>
      </c>
      <c r="F1182" s="41">
        <v>41631</v>
      </c>
      <c r="G1182" s="44">
        <v>-73365.2</v>
      </c>
      <c r="H1182" t="s">
        <v>10913</v>
      </c>
    </row>
    <row r="1183" spans="1:8" x14ac:dyDescent="0.25">
      <c r="A1183" s="43" t="s">
        <v>9326</v>
      </c>
      <c r="B1183" t="s">
        <v>1993</v>
      </c>
      <c r="C1183" s="43" t="s">
        <v>1994</v>
      </c>
      <c r="E1183" t="s">
        <v>20735</v>
      </c>
      <c r="F1183" s="41">
        <v>41631</v>
      </c>
      <c r="G1183" s="44">
        <v>-1251.21</v>
      </c>
      <c r="H1183" t="s">
        <v>10908</v>
      </c>
    </row>
    <row r="1184" spans="1:8" x14ac:dyDescent="0.25">
      <c r="A1184" s="43" t="s">
        <v>9735</v>
      </c>
      <c r="B1184" t="s">
        <v>1930</v>
      </c>
      <c r="C1184" s="43" t="s">
        <v>10845</v>
      </c>
      <c r="D1184" t="s">
        <v>1997</v>
      </c>
      <c r="E1184" t="s">
        <v>1998</v>
      </c>
      <c r="F1184" s="41">
        <v>41631</v>
      </c>
      <c r="G1184" s="44">
        <v>-103934.39999999999</v>
      </c>
      <c r="H1184" t="s">
        <v>10911</v>
      </c>
    </row>
    <row r="1185" spans="1:8" x14ac:dyDescent="0.25">
      <c r="A1185" s="43" t="s">
        <v>9735</v>
      </c>
      <c r="B1185" t="s">
        <v>1921</v>
      </c>
      <c r="C1185" s="43" t="s">
        <v>10831</v>
      </c>
      <c r="D1185" t="s">
        <v>2002</v>
      </c>
      <c r="E1185" t="s">
        <v>2002</v>
      </c>
      <c r="F1185" s="41">
        <v>41631</v>
      </c>
      <c r="G1185" s="44">
        <v>73365.2</v>
      </c>
      <c r="H1185" t="s">
        <v>10916</v>
      </c>
    </row>
    <row r="1186" spans="1:8" x14ac:dyDescent="0.25">
      <c r="A1186" s="43" t="s">
        <v>9735</v>
      </c>
      <c r="B1186" t="s">
        <v>2003</v>
      </c>
      <c r="C1186" s="43" t="s">
        <v>10917</v>
      </c>
      <c r="D1186" t="s">
        <v>2000</v>
      </c>
      <c r="E1186" t="s">
        <v>2000</v>
      </c>
      <c r="F1186" s="41">
        <v>41631</v>
      </c>
      <c r="G1186" s="44">
        <v>-87478.7</v>
      </c>
      <c r="H1186" t="s">
        <v>10918</v>
      </c>
    </row>
    <row r="1187" spans="1:8" x14ac:dyDescent="0.25">
      <c r="A1187" s="43" t="s">
        <v>9326</v>
      </c>
      <c r="B1187" t="s">
        <v>815</v>
      </c>
      <c r="C1187" s="43" t="s">
        <v>816</v>
      </c>
      <c r="D1187" t="s">
        <v>1995</v>
      </c>
      <c r="E1187" t="s">
        <v>1995</v>
      </c>
      <c r="F1187" s="41">
        <v>41631</v>
      </c>
      <c r="G1187" s="44">
        <v>-391324.5</v>
      </c>
      <c r="H1187" t="s">
        <v>10909</v>
      </c>
    </row>
    <row r="1188" spans="1:8" x14ac:dyDescent="0.25">
      <c r="A1188" s="43" t="s">
        <v>9326</v>
      </c>
      <c r="B1188" t="s">
        <v>815</v>
      </c>
      <c r="C1188" s="43" t="s">
        <v>816</v>
      </c>
      <c r="D1188" t="s">
        <v>1996</v>
      </c>
      <c r="E1188" t="s">
        <v>1996</v>
      </c>
      <c r="F1188" s="41">
        <v>41631</v>
      </c>
      <c r="G1188" s="44">
        <v>-414504</v>
      </c>
      <c r="H1188" t="s">
        <v>10910</v>
      </c>
    </row>
    <row r="1189" spans="1:8" x14ac:dyDescent="0.25">
      <c r="A1189" s="43" t="s">
        <v>9735</v>
      </c>
      <c r="B1189" t="s">
        <v>2001</v>
      </c>
      <c r="C1189" s="43" t="s">
        <v>10914</v>
      </c>
      <c r="D1189" t="s">
        <v>2000</v>
      </c>
      <c r="E1189" t="s">
        <v>2000</v>
      </c>
      <c r="F1189" s="41">
        <v>41631</v>
      </c>
      <c r="G1189" s="44">
        <v>-73365.2</v>
      </c>
      <c r="H1189" t="s">
        <v>10915</v>
      </c>
    </row>
    <row r="1190" spans="1:8" x14ac:dyDescent="0.25">
      <c r="A1190" s="43" t="s">
        <v>9326</v>
      </c>
      <c r="B1190" t="s">
        <v>815</v>
      </c>
      <c r="C1190" s="43" t="s">
        <v>816</v>
      </c>
      <c r="D1190" t="s">
        <v>2006</v>
      </c>
      <c r="E1190" t="s">
        <v>2006</v>
      </c>
      <c r="F1190" s="41">
        <v>41632</v>
      </c>
      <c r="G1190" s="44">
        <v>-5424.3</v>
      </c>
      <c r="H1190" t="s">
        <v>10921</v>
      </c>
    </row>
    <row r="1191" spans="1:8" x14ac:dyDescent="0.25">
      <c r="A1191" s="43" t="s">
        <v>9326</v>
      </c>
      <c r="B1191" t="s">
        <v>815</v>
      </c>
      <c r="C1191" s="43" t="s">
        <v>816</v>
      </c>
      <c r="D1191" t="s">
        <v>2007</v>
      </c>
      <c r="E1191" t="s">
        <v>2007</v>
      </c>
      <c r="F1191" s="41">
        <v>41632</v>
      </c>
      <c r="G1191" s="44">
        <v>-5745.6</v>
      </c>
      <c r="H1191" t="s">
        <v>10922</v>
      </c>
    </row>
    <row r="1192" spans="1:8" x14ac:dyDescent="0.25">
      <c r="A1192" s="43" t="s">
        <v>9735</v>
      </c>
      <c r="B1192" t="s">
        <v>1823</v>
      </c>
      <c r="C1192" s="43" t="s">
        <v>1824</v>
      </c>
      <c r="D1192" t="s">
        <v>2014</v>
      </c>
      <c r="E1192" t="s">
        <v>2015</v>
      </c>
      <c r="F1192" s="41">
        <v>41634</v>
      </c>
      <c r="G1192" s="44">
        <v>-49502.74</v>
      </c>
      <c r="H1192" t="s">
        <v>10929</v>
      </c>
    </row>
    <row r="1193" spans="1:8" x14ac:dyDescent="0.25">
      <c r="A1193" s="43" t="s">
        <v>9735</v>
      </c>
      <c r="B1193" t="s">
        <v>2017</v>
      </c>
      <c r="C1193" s="43" t="s">
        <v>10932</v>
      </c>
      <c r="D1193" t="s">
        <v>2018</v>
      </c>
      <c r="E1193" t="s">
        <v>2018</v>
      </c>
      <c r="F1193" s="41">
        <v>41634</v>
      </c>
      <c r="G1193" s="44">
        <v>-73365.2</v>
      </c>
      <c r="H1193" t="s">
        <v>10933</v>
      </c>
    </row>
    <row r="1194" spans="1:8" x14ac:dyDescent="0.25">
      <c r="A1194" s="43" t="s">
        <v>9326</v>
      </c>
      <c r="B1194" t="s">
        <v>2008</v>
      </c>
      <c r="C1194" s="43" t="s">
        <v>10923</v>
      </c>
      <c r="D1194" t="s">
        <v>2009</v>
      </c>
      <c r="E1194" t="s">
        <v>2009</v>
      </c>
      <c r="F1194" s="41">
        <v>41634</v>
      </c>
      <c r="G1194" s="44">
        <v>-18793</v>
      </c>
      <c r="H1194" t="s">
        <v>10924</v>
      </c>
    </row>
    <row r="1195" spans="1:8" x14ac:dyDescent="0.25">
      <c r="A1195" s="43" t="s">
        <v>9735</v>
      </c>
      <c r="B1195" t="s">
        <v>2016</v>
      </c>
      <c r="C1195" s="43" t="s">
        <v>10930</v>
      </c>
      <c r="D1195" t="s">
        <v>2009</v>
      </c>
      <c r="E1195" t="s">
        <v>2009</v>
      </c>
      <c r="F1195" s="41">
        <v>41634</v>
      </c>
      <c r="G1195" s="44">
        <v>-9384</v>
      </c>
      <c r="H1195" t="s">
        <v>10931</v>
      </c>
    </row>
    <row r="1196" spans="1:8" x14ac:dyDescent="0.25">
      <c r="A1196" s="43" t="s">
        <v>9735</v>
      </c>
      <c r="B1196" t="s">
        <v>2019</v>
      </c>
      <c r="C1196" s="43" t="s">
        <v>10934</v>
      </c>
      <c r="D1196" t="s">
        <v>2018</v>
      </c>
      <c r="E1196" t="s">
        <v>2018</v>
      </c>
      <c r="F1196" s="41">
        <v>41634</v>
      </c>
      <c r="G1196" s="44">
        <v>-29142.9</v>
      </c>
      <c r="H1196" t="s">
        <v>10935</v>
      </c>
    </row>
    <row r="1197" spans="1:8" x14ac:dyDescent="0.25">
      <c r="A1197" s="43" t="s">
        <v>9326</v>
      </c>
      <c r="B1197" t="s">
        <v>815</v>
      </c>
      <c r="C1197" s="43" t="s">
        <v>816</v>
      </c>
      <c r="D1197" t="s">
        <v>2010</v>
      </c>
      <c r="E1197" t="s">
        <v>2010</v>
      </c>
      <c r="F1197" s="41">
        <v>41634</v>
      </c>
      <c r="G1197" s="44">
        <v>-9958.9</v>
      </c>
      <c r="H1197" t="s">
        <v>10925</v>
      </c>
    </row>
    <row r="1198" spans="1:8" x14ac:dyDescent="0.25">
      <c r="A1198" s="43" t="s">
        <v>9326</v>
      </c>
      <c r="B1198" t="s">
        <v>815</v>
      </c>
      <c r="C1198" s="43" t="s">
        <v>816</v>
      </c>
      <c r="D1198" t="s">
        <v>2011</v>
      </c>
      <c r="E1198" t="s">
        <v>2011</v>
      </c>
      <c r="F1198" s="41">
        <v>41634</v>
      </c>
      <c r="G1198" s="44">
        <v>-10548.8</v>
      </c>
      <c r="H1198" t="s">
        <v>10926</v>
      </c>
    </row>
    <row r="1199" spans="1:8" x14ac:dyDescent="0.25">
      <c r="A1199" s="43" t="s">
        <v>9326</v>
      </c>
      <c r="B1199" t="s">
        <v>815</v>
      </c>
      <c r="C1199" s="43" t="s">
        <v>816</v>
      </c>
      <c r="D1199" t="s">
        <v>2012</v>
      </c>
      <c r="E1199" t="s">
        <v>2012</v>
      </c>
      <c r="F1199" s="41">
        <v>41634</v>
      </c>
      <c r="G1199" s="44">
        <v>-70185.850000000006</v>
      </c>
      <c r="H1199" t="s">
        <v>10927</v>
      </c>
    </row>
    <row r="1200" spans="1:8" x14ac:dyDescent="0.25">
      <c r="A1200" s="43" t="s">
        <v>9326</v>
      </c>
      <c r="B1200" t="s">
        <v>815</v>
      </c>
      <c r="C1200" s="43" t="s">
        <v>816</v>
      </c>
      <c r="D1200" t="s">
        <v>2013</v>
      </c>
      <c r="E1200" t="s">
        <v>2013</v>
      </c>
      <c r="F1200" s="41">
        <v>41634</v>
      </c>
      <c r="G1200" s="44">
        <v>-74343.199999999997</v>
      </c>
      <c r="H1200" t="s">
        <v>10928</v>
      </c>
    </row>
    <row r="1201" spans="1:8" x14ac:dyDescent="0.25">
      <c r="A1201" s="43" t="s">
        <v>9328</v>
      </c>
      <c r="B1201" t="s">
        <v>423</v>
      </c>
      <c r="C1201" s="43" t="s">
        <v>9623</v>
      </c>
      <c r="D1201" t="s">
        <v>2027</v>
      </c>
      <c r="E1201" t="s">
        <v>2027</v>
      </c>
      <c r="F1201" s="41">
        <v>41635</v>
      </c>
      <c r="G1201" s="44">
        <v>-11800</v>
      </c>
      <c r="H1201" t="s">
        <v>10942</v>
      </c>
    </row>
    <row r="1202" spans="1:8" x14ac:dyDescent="0.25">
      <c r="A1202" s="43" t="s">
        <v>9735</v>
      </c>
      <c r="B1202" t="s">
        <v>2024</v>
      </c>
      <c r="C1202" s="43" t="s">
        <v>10940</v>
      </c>
      <c r="D1202" t="s">
        <v>2025</v>
      </c>
      <c r="E1202" t="s">
        <v>2026</v>
      </c>
      <c r="F1202" s="41">
        <v>41635</v>
      </c>
      <c r="G1202" s="44">
        <v>-20975.52</v>
      </c>
      <c r="H1202" t="s">
        <v>10941</v>
      </c>
    </row>
    <row r="1203" spans="1:8" x14ac:dyDescent="0.25">
      <c r="A1203" s="43" t="s">
        <v>9326</v>
      </c>
      <c r="B1203" t="s">
        <v>815</v>
      </c>
      <c r="C1203" s="43" t="s">
        <v>816</v>
      </c>
      <c r="D1203" t="s">
        <v>2020</v>
      </c>
      <c r="E1203" t="s">
        <v>2020</v>
      </c>
      <c r="F1203" s="41">
        <v>41635</v>
      </c>
      <c r="G1203" s="44">
        <v>-2072.38</v>
      </c>
      <c r="H1203" t="s">
        <v>10936</v>
      </c>
    </row>
    <row r="1204" spans="1:8" x14ac:dyDescent="0.25">
      <c r="A1204" s="43" t="s">
        <v>9326</v>
      </c>
      <c r="B1204" t="s">
        <v>815</v>
      </c>
      <c r="C1204" s="43" t="s">
        <v>816</v>
      </c>
      <c r="D1204" t="s">
        <v>2021</v>
      </c>
      <c r="E1204" t="s">
        <v>2021</v>
      </c>
      <c r="F1204" s="41">
        <v>41635</v>
      </c>
      <c r="G1204" s="44">
        <v>-2195.14</v>
      </c>
      <c r="H1204" t="s">
        <v>10937</v>
      </c>
    </row>
    <row r="1205" spans="1:8" x14ac:dyDescent="0.25">
      <c r="A1205" s="43" t="s">
        <v>9326</v>
      </c>
      <c r="B1205" t="s">
        <v>815</v>
      </c>
      <c r="C1205" s="43" t="s">
        <v>816</v>
      </c>
      <c r="D1205" t="s">
        <v>2022</v>
      </c>
      <c r="E1205" t="s">
        <v>2022</v>
      </c>
      <c r="F1205" s="41">
        <v>41635</v>
      </c>
      <c r="G1205" s="44">
        <v>-1148</v>
      </c>
      <c r="H1205" t="s">
        <v>10938</v>
      </c>
    </row>
    <row r="1206" spans="1:8" x14ac:dyDescent="0.25">
      <c r="A1206" s="43" t="s">
        <v>9326</v>
      </c>
      <c r="B1206" t="s">
        <v>815</v>
      </c>
      <c r="C1206" s="43" t="s">
        <v>816</v>
      </c>
      <c r="D1206" t="s">
        <v>2023</v>
      </c>
      <c r="E1206" t="s">
        <v>2023</v>
      </c>
      <c r="F1206" s="41">
        <v>41635</v>
      </c>
      <c r="G1206" s="44">
        <v>-1216</v>
      </c>
      <c r="H1206" t="s">
        <v>10939</v>
      </c>
    </row>
    <row r="1207" spans="1:8" x14ac:dyDescent="0.25">
      <c r="A1207" s="43" t="s">
        <v>9328</v>
      </c>
      <c r="B1207" t="s">
        <v>2029</v>
      </c>
      <c r="C1207" s="43" t="s">
        <v>2030</v>
      </c>
      <c r="D1207" t="s">
        <v>2031</v>
      </c>
      <c r="E1207" t="s">
        <v>2031</v>
      </c>
      <c r="F1207" s="41">
        <v>41636</v>
      </c>
      <c r="G1207" s="44">
        <v>-687573.87</v>
      </c>
      <c r="H1207" t="s">
        <v>10945</v>
      </c>
    </row>
    <row r="1208" spans="1:8" x14ac:dyDescent="0.25">
      <c r="A1208" s="43" t="s">
        <v>9326</v>
      </c>
      <c r="B1208" t="s">
        <v>815</v>
      </c>
      <c r="C1208" s="43" t="s">
        <v>816</v>
      </c>
      <c r="D1208" t="s">
        <v>2028</v>
      </c>
      <c r="E1208" t="s">
        <v>2028</v>
      </c>
      <c r="F1208" s="41">
        <v>41636</v>
      </c>
      <c r="G1208" s="44">
        <v>-2353.4</v>
      </c>
      <c r="H1208" t="s">
        <v>10943</v>
      </c>
    </row>
    <row r="1209" spans="1:8" x14ac:dyDescent="0.25">
      <c r="A1209" s="43" t="s">
        <v>9326</v>
      </c>
      <c r="B1209" t="s">
        <v>815</v>
      </c>
      <c r="C1209" s="43" t="s">
        <v>816</v>
      </c>
      <c r="D1209" t="s">
        <v>2023</v>
      </c>
      <c r="E1209" t="s">
        <v>2023</v>
      </c>
      <c r="F1209" s="41">
        <v>41636</v>
      </c>
      <c r="G1209" s="44">
        <v>-2492.8000000000002</v>
      </c>
      <c r="H1209" t="s">
        <v>10944</v>
      </c>
    </row>
    <row r="1210" spans="1:8" x14ac:dyDescent="0.25">
      <c r="A1210" s="43" t="s">
        <v>9328</v>
      </c>
      <c r="B1210" t="s">
        <v>2034</v>
      </c>
      <c r="C1210" s="43" t="s">
        <v>10948</v>
      </c>
      <c r="D1210" t="s">
        <v>2035</v>
      </c>
      <c r="E1210" t="s">
        <v>2035</v>
      </c>
      <c r="F1210" s="41">
        <v>41637</v>
      </c>
      <c r="G1210" s="44">
        <v>-2808000</v>
      </c>
      <c r="H1210" t="s">
        <v>10949</v>
      </c>
    </row>
    <row r="1211" spans="1:8" x14ac:dyDescent="0.25">
      <c r="A1211" s="43" t="s">
        <v>9328</v>
      </c>
      <c r="B1211" t="s">
        <v>2032</v>
      </c>
      <c r="C1211" s="43" t="s">
        <v>10946</v>
      </c>
      <c r="D1211" t="s">
        <v>2033</v>
      </c>
      <c r="E1211" t="s">
        <v>2033</v>
      </c>
      <c r="F1211" s="41">
        <v>41637</v>
      </c>
      <c r="G1211" s="44">
        <v>-1165433.44</v>
      </c>
      <c r="H1211" t="s">
        <v>10947</v>
      </c>
    </row>
    <row r="1212" spans="1:8" x14ac:dyDescent="0.25">
      <c r="A1212" s="43" t="s">
        <v>9735</v>
      </c>
      <c r="B1212" t="s">
        <v>1818</v>
      </c>
      <c r="C1212" s="43" t="s">
        <v>1819</v>
      </c>
      <c r="D1212" t="s">
        <v>2040</v>
      </c>
      <c r="E1212" t="s">
        <v>2040</v>
      </c>
      <c r="F1212" s="41">
        <v>41638</v>
      </c>
      <c r="G1212" s="44">
        <v>-59000</v>
      </c>
      <c r="H1212" t="s">
        <v>10954</v>
      </c>
    </row>
    <row r="1213" spans="1:8" x14ac:dyDescent="0.25">
      <c r="A1213" s="43" t="s">
        <v>9326</v>
      </c>
      <c r="B1213" t="s">
        <v>815</v>
      </c>
      <c r="C1213" s="43" t="s">
        <v>816</v>
      </c>
      <c r="D1213" t="s">
        <v>2037</v>
      </c>
      <c r="E1213" t="s">
        <v>2037</v>
      </c>
      <c r="F1213" s="41">
        <v>41638</v>
      </c>
      <c r="G1213" s="44">
        <v>-6669.63</v>
      </c>
      <c r="H1213" t="s">
        <v>10951</v>
      </c>
    </row>
    <row r="1214" spans="1:8" x14ac:dyDescent="0.25">
      <c r="A1214" s="43" t="s">
        <v>9326</v>
      </c>
      <c r="B1214" t="s">
        <v>815</v>
      </c>
      <c r="C1214" s="43" t="s">
        <v>816</v>
      </c>
      <c r="D1214" t="s">
        <v>2039</v>
      </c>
      <c r="E1214" t="s">
        <v>2039</v>
      </c>
      <c r="F1214" s="41">
        <v>41638</v>
      </c>
      <c r="G1214" s="44">
        <v>-7064.69</v>
      </c>
      <c r="H1214" t="s">
        <v>10953</v>
      </c>
    </row>
    <row r="1215" spans="1:8" x14ac:dyDescent="0.25">
      <c r="A1215" s="43" t="s">
        <v>9326</v>
      </c>
      <c r="B1215" t="s">
        <v>815</v>
      </c>
      <c r="C1215" s="43" t="s">
        <v>816</v>
      </c>
      <c r="D1215" t="s">
        <v>2036</v>
      </c>
      <c r="E1215" t="s">
        <v>2036</v>
      </c>
      <c r="F1215" s="41">
        <v>41638</v>
      </c>
      <c r="G1215" s="44">
        <v>-24604.65</v>
      </c>
      <c r="H1215" t="s">
        <v>10950</v>
      </c>
    </row>
    <row r="1216" spans="1:8" x14ac:dyDescent="0.25">
      <c r="A1216" s="43" t="s">
        <v>9326</v>
      </c>
      <c r="B1216" t="s">
        <v>815</v>
      </c>
      <c r="C1216" s="43" t="s">
        <v>816</v>
      </c>
      <c r="D1216" t="s">
        <v>2038</v>
      </c>
      <c r="E1216" t="s">
        <v>2038</v>
      </c>
      <c r="F1216" s="41">
        <v>41638</v>
      </c>
      <c r="G1216" s="44">
        <v>-26062.080000000002</v>
      </c>
      <c r="H1216" t="s">
        <v>10952</v>
      </c>
    </row>
    <row r="1217" spans="1:8" x14ac:dyDescent="0.25">
      <c r="A1217" s="43" t="s">
        <v>9735</v>
      </c>
      <c r="B1217" t="s">
        <v>2103</v>
      </c>
      <c r="C1217" s="43" t="s">
        <v>11016</v>
      </c>
      <c r="D1217" t="s">
        <v>2104</v>
      </c>
      <c r="E1217" t="s">
        <v>2104</v>
      </c>
      <c r="F1217" s="41">
        <v>41639</v>
      </c>
      <c r="G1217" s="44">
        <v>-11240.8</v>
      </c>
      <c r="H1217" t="s">
        <v>11017</v>
      </c>
    </row>
    <row r="1218" spans="1:8" x14ac:dyDescent="0.25">
      <c r="A1218" s="43" t="s">
        <v>9735</v>
      </c>
      <c r="B1218" t="s">
        <v>2097</v>
      </c>
      <c r="C1218" s="43" t="s">
        <v>11008</v>
      </c>
      <c r="D1218" t="s">
        <v>2095</v>
      </c>
      <c r="E1218" t="s">
        <v>2096</v>
      </c>
      <c r="F1218" s="41">
        <v>41639</v>
      </c>
      <c r="G1218" s="44">
        <v>-6000</v>
      </c>
      <c r="H1218" t="s">
        <v>11009</v>
      </c>
    </row>
    <row r="1219" spans="1:8" x14ac:dyDescent="0.25">
      <c r="A1219" s="43" t="s">
        <v>9735</v>
      </c>
      <c r="B1219" t="s">
        <v>2100</v>
      </c>
      <c r="C1219" s="43" t="s">
        <v>11014</v>
      </c>
      <c r="D1219" t="s">
        <v>2101</v>
      </c>
      <c r="E1219" t="s">
        <v>2102</v>
      </c>
      <c r="F1219" s="41">
        <v>41639</v>
      </c>
      <c r="G1219" s="44">
        <v>-6000</v>
      </c>
      <c r="H1219" t="s">
        <v>11015</v>
      </c>
    </row>
    <row r="1220" spans="1:8" x14ac:dyDescent="0.25">
      <c r="A1220" s="43" t="s">
        <v>9326</v>
      </c>
      <c r="B1220" t="s">
        <v>1277</v>
      </c>
      <c r="C1220" s="43" t="s">
        <v>1278</v>
      </c>
      <c r="D1220" t="s">
        <v>2041</v>
      </c>
      <c r="E1220" t="s">
        <v>2041</v>
      </c>
      <c r="F1220" s="41">
        <v>41639</v>
      </c>
      <c r="G1220" s="44">
        <v>-96851.99</v>
      </c>
      <c r="H1220" t="s">
        <v>10955</v>
      </c>
    </row>
    <row r="1221" spans="1:8" x14ac:dyDescent="0.25">
      <c r="A1221" s="43" t="s">
        <v>9326</v>
      </c>
      <c r="B1221" t="s">
        <v>1277</v>
      </c>
      <c r="C1221" s="43" t="s">
        <v>1278</v>
      </c>
      <c r="D1221" t="s">
        <v>2041</v>
      </c>
      <c r="E1221" t="s">
        <v>2041</v>
      </c>
      <c r="F1221" s="41">
        <v>41639</v>
      </c>
      <c r="G1221" s="44">
        <v>96851.99</v>
      </c>
      <c r="H1221" t="s">
        <v>10956</v>
      </c>
    </row>
    <row r="1222" spans="1:8" x14ac:dyDescent="0.25">
      <c r="A1222" s="43" t="s">
        <v>9735</v>
      </c>
      <c r="B1222" t="s">
        <v>2099</v>
      </c>
      <c r="C1222" s="43" t="s">
        <v>11012</v>
      </c>
      <c r="D1222" t="s">
        <v>2095</v>
      </c>
      <c r="E1222" t="s">
        <v>2096</v>
      </c>
      <c r="F1222" s="41">
        <v>41639</v>
      </c>
      <c r="G1222" s="44">
        <v>-6000</v>
      </c>
      <c r="H1222" t="s">
        <v>11013</v>
      </c>
    </row>
    <row r="1223" spans="1:8" x14ac:dyDescent="0.25">
      <c r="A1223" s="43" t="s">
        <v>9328</v>
      </c>
      <c r="B1223" t="s">
        <v>2125</v>
      </c>
      <c r="C1223" s="43" t="s">
        <v>11034</v>
      </c>
      <c r="D1223" t="s">
        <v>2126</v>
      </c>
      <c r="E1223" t="s">
        <v>2127</v>
      </c>
      <c r="F1223" s="41">
        <v>41639</v>
      </c>
      <c r="G1223" s="44">
        <v>-20000</v>
      </c>
      <c r="H1223" t="s">
        <v>11035</v>
      </c>
    </row>
    <row r="1224" spans="1:8" x14ac:dyDescent="0.25">
      <c r="A1224" s="43" t="s">
        <v>9735</v>
      </c>
      <c r="B1224" t="s">
        <v>1345</v>
      </c>
      <c r="C1224" s="43" t="s">
        <v>10359</v>
      </c>
      <c r="D1224" t="s">
        <v>2095</v>
      </c>
      <c r="E1224" t="s">
        <v>2096</v>
      </c>
      <c r="F1224" s="41">
        <v>41639</v>
      </c>
      <c r="G1224" s="44">
        <v>-6000</v>
      </c>
      <c r="H1224" t="s">
        <v>11006</v>
      </c>
    </row>
    <row r="1225" spans="1:8" x14ac:dyDescent="0.25">
      <c r="A1225" s="43" t="s">
        <v>9328</v>
      </c>
      <c r="B1225" t="s">
        <v>2115</v>
      </c>
      <c r="C1225" s="43" t="s">
        <v>11026</v>
      </c>
      <c r="D1225" t="s">
        <v>2116</v>
      </c>
      <c r="E1225" t="s">
        <v>2117</v>
      </c>
      <c r="F1225" s="41">
        <v>41639</v>
      </c>
      <c r="G1225" s="44">
        <v>-20651.259999999998</v>
      </c>
      <c r="H1225" t="s">
        <v>11027</v>
      </c>
    </row>
    <row r="1226" spans="1:8" x14ac:dyDescent="0.25">
      <c r="A1226" s="43" t="s">
        <v>9328</v>
      </c>
      <c r="B1226" t="s">
        <v>764</v>
      </c>
      <c r="C1226" s="43" t="s">
        <v>9946</v>
      </c>
      <c r="D1226" t="s">
        <v>2136</v>
      </c>
      <c r="E1226" t="s">
        <v>2137</v>
      </c>
      <c r="F1226" s="41">
        <v>41639</v>
      </c>
      <c r="G1226" s="44">
        <v>-20700</v>
      </c>
      <c r="H1226" t="s">
        <v>11041</v>
      </c>
    </row>
    <row r="1227" spans="1:8" x14ac:dyDescent="0.25">
      <c r="A1227" s="43" t="s">
        <v>9328</v>
      </c>
      <c r="B1227" t="s">
        <v>2130</v>
      </c>
      <c r="C1227" s="43" t="s">
        <v>2131</v>
      </c>
      <c r="D1227" t="s">
        <v>2132</v>
      </c>
      <c r="E1227" t="s">
        <v>2132</v>
      </c>
      <c r="F1227" s="41">
        <v>41639</v>
      </c>
      <c r="G1227" s="44">
        <v>-41162732</v>
      </c>
      <c r="H1227" t="s">
        <v>11038</v>
      </c>
    </row>
    <row r="1228" spans="1:8" x14ac:dyDescent="0.25">
      <c r="A1228" s="43" t="s">
        <v>9735</v>
      </c>
      <c r="B1228" t="s">
        <v>1106</v>
      </c>
      <c r="C1228" s="43" t="s">
        <v>1107</v>
      </c>
      <c r="E1228" t="s">
        <v>2105</v>
      </c>
      <c r="F1228" s="41">
        <v>41639</v>
      </c>
      <c r="G1228" s="44">
        <v>75062.649999999994</v>
      </c>
      <c r="H1228" t="s">
        <v>11018</v>
      </c>
    </row>
    <row r="1229" spans="1:8" x14ac:dyDescent="0.25">
      <c r="A1229" s="43" t="s">
        <v>9735</v>
      </c>
      <c r="B1229" t="s">
        <v>1106</v>
      </c>
      <c r="C1229" s="43" t="s">
        <v>1107</v>
      </c>
      <c r="D1229" t="s">
        <v>2106</v>
      </c>
      <c r="E1229" t="s">
        <v>2107</v>
      </c>
      <c r="F1229" s="41">
        <v>41639</v>
      </c>
      <c r="G1229" s="44">
        <v>-81989.33</v>
      </c>
      <c r="H1229" t="s">
        <v>11019</v>
      </c>
    </row>
    <row r="1230" spans="1:8" x14ac:dyDescent="0.25">
      <c r="A1230" s="43" t="s">
        <v>9735</v>
      </c>
      <c r="B1230" t="s">
        <v>219</v>
      </c>
      <c r="C1230" s="43" t="s">
        <v>9456</v>
      </c>
      <c r="D1230" t="s">
        <v>2095</v>
      </c>
      <c r="E1230" t="s">
        <v>2096</v>
      </c>
      <c r="F1230" s="41">
        <v>41639</v>
      </c>
      <c r="G1230" s="44">
        <v>-6000</v>
      </c>
      <c r="H1230" t="s">
        <v>11007</v>
      </c>
    </row>
    <row r="1231" spans="1:8" x14ac:dyDescent="0.25">
      <c r="A1231" s="43" t="s">
        <v>9735</v>
      </c>
      <c r="B1231" t="s">
        <v>2098</v>
      </c>
      <c r="C1231" s="43" t="s">
        <v>11010</v>
      </c>
      <c r="D1231" t="s">
        <v>2095</v>
      </c>
      <c r="E1231" t="s">
        <v>2096</v>
      </c>
      <c r="F1231" s="41">
        <v>41639</v>
      </c>
      <c r="G1231" s="44">
        <v>-6000</v>
      </c>
      <c r="H1231" t="s">
        <v>11011</v>
      </c>
    </row>
    <row r="1232" spans="1:8" x14ac:dyDescent="0.25">
      <c r="A1232" s="43" t="s">
        <v>9328</v>
      </c>
      <c r="B1232" t="s">
        <v>2123</v>
      </c>
      <c r="C1232" s="43" t="s">
        <v>11032</v>
      </c>
      <c r="D1232" t="s">
        <v>2124</v>
      </c>
      <c r="E1232" t="s">
        <v>2124</v>
      </c>
      <c r="F1232" s="41">
        <v>41639</v>
      </c>
      <c r="G1232" s="44">
        <v>-2145000</v>
      </c>
      <c r="H1232" t="s">
        <v>11033</v>
      </c>
    </row>
    <row r="1233" spans="1:8" x14ac:dyDescent="0.25">
      <c r="A1233" s="43" t="s">
        <v>9326</v>
      </c>
      <c r="B1233" t="s">
        <v>2094</v>
      </c>
      <c r="C1233" s="43" t="s">
        <v>11005</v>
      </c>
      <c r="D1233" t="s">
        <v>2062</v>
      </c>
      <c r="E1233" t="s">
        <v>2063</v>
      </c>
      <c r="F1233" s="41">
        <v>41639</v>
      </c>
      <c r="G1233">
        <v>-912</v>
      </c>
      <c r="H1233" t="s">
        <v>10974</v>
      </c>
    </row>
    <row r="1234" spans="1:8" x14ac:dyDescent="0.25">
      <c r="A1234" s="43" t="s">
        <v>9735</v>
      </c>
      <c r="B1234" t="s">
        <v>2094</v>
      </c>
      <c r="C1234" s="43" t="s">
        <v>11005</v>
      </c>
      <c r="D1234" t="s">
        <v>2062</v>
      </c>
      <c r="E1234" t="s">
        <v>2063</v>
      </c>
      <c r="F1234" s="41">
        <v>41639</v>
      </c>
      <c r="G1234" s="44">
        <v>-28177</v>
      </c>
      <c r="H1234" t="s">
        <v>10974</v>
      </c>
    </row>
    <row r="1235" spans="1:8" x14ac:dyDescent="0.25">
      <c r="A1235" s="43" t="s">
        <v>9328</v>
      </c>
      <c r="B1235" t="s">
        <v>2120</v>
      </c>
      <c r="C1235" s="43" t="s">
        <v>11030</v>
      </c>
      <c r="D1235" t="s">
        <v>2121</v>
      </c>
      <c r="E1235" t="s">
        <v>2122</v>
      </c>
      <c r="F1235" s="41">
        <v>41639</v>
      </c>
      <c r="G1235" s="44">
        <v>-47500</v>
      </c>
      <c r="H1235" t="s">
        <v>11031</v>
      </c>
    </row>
    <row r="1236" spans="1:8" x14ac:dyDescent="0.25">
      <c r="A1236" s="43" t="s">
        <v>9328</v>
      </c>
      <c r="B1236" t="s">
        <v>2118</v>
      </c>
      <c r="C1236" s="43" t="s">
        <v>11028</v>
      </c>
      <c r="D1236" t="s">
        <v>2119</v>
      </c>
      <c r="E1236" t="s">
        <v>2119</v>
      </c>
      <c r="F1236" s="41">
        <v>41639</v>
      </c>
      <c r="G1236" s="44">
        <v>-1782000</v>
      </c>
      <c r="H1236" t="s">
        <v>11029</v>
      </c>
    </row>
    <row r="1237" spans="1:8" x14ac:dyDescent="0.25">
      <c r="A1237" s="43" t="s">
        <v>9328</v>
      </c>
      <c r="B1237" t="s">
        <v>2109</v>
      </c>
      <c r="C1237" s="43" t="s">
        <v>11021</v>
      </c>
      <c r="D1237" t="s">
        <v>2110</v>
      </c>
      <c r="E1237" t="s">
        <v>2110</v>
      </c>
      <c r="F1237" s="41">
        <v>41639</v>
      </c>
      <c r="G1237" s="44">
        <v>-3202250.97</v>
      </c>
      <c r="H1237" t="s">
        <v>11022</v>
      </c>
    </row>
    <row r="1238" spans="1:8" x14ac:dyDescent="0.25">
      <c r="A1238" s="43" t="s">
        <v>9328</v>
      </c>
      <c r="B1238" t="s">
        <v>2109</v>
      </c>
      <c r="C1238" s="43" t="s">
        <v>11021</v>
      </c>
      <c r="D1238" t="s">
        <v>2111</v>
      </c>
      <c r="E1238" t="s">
        <v>2111</v>
      </c>
      <c r="F1238" s="41">
        <v>41639</v>
      </c>
      <c r="G1238" s="44">
        <v>-980382.31</v>
      </c>
      <c r="H1238" t="s">
        <v>11023</v>
      </c>
    </row>
    <row r="1239" spans="1:8" x14ac:dyDescent="0.25">
      <c r="A1239" s="43" t="s">
        <v>9735</v>
      </c>
      <c r="B1239" t="s">
        <v>2090</v>
      </c>
      <c r="C1239" s="43" t="s">
        <v>11002</v>
      </c>
      <c r="D1239" t="s">
        <v>2091</v>
      </c>
      <c r="E1239" t="s">
        <v>2091</v>
      </c>
      <c r="F1239" s="41">
        <v>41639</v>
      </c>
      <c r="G1239" s="44">
        <v>-59000</v>
      </c>
      <c r="H1239" t="s">
        <v>11003</v>
      </c>
    </row>
    <row r="1240" spans="1:8" x14ac:dyDescent="0.25">
      <c r="A1240" s="43" t="s">
        <v>9735</v>
      </c>
      <c r="B1240" t="s">
        <v>1818</v>
      </c>
      <c r="C1240" s="43" t="s">
        <v>1819</v>
      </c>
      <c r="D1240" t="s">
        <v>2108</v>
      </c>
      <c r="E1240" t="s">
        <v>2108</v>
      </c>
      <c r="F1240" s="41">
        <v>41639</v>
      </c>
      <c r="G1240" s="44">
        <v>-59000</v>
      </c>
      <c r="H1240" t="s">
        <v>11020</v>
      </c>
    </row>
    <row r="1241" spans="1:8" x14ac:dyDescent="0.25">
      <c r="A1241" s="43" t="s">
        <v>9328</v>
      </c>
      <c r="B1241" t="s">
        <v>2112</v>
      </c>
      <c r="C1241" s="43" t="s">
        <v>11024</v>
      </c>
      <c r="D1241" t="s">
        <v>2113</v>
      </c>
      <c r="E1241" t="s">
        <v>2114</v>
      </c>
      <c r="F1241" s="41">
        <v>41639</v>
      </c>
      <c r="G1241" s="44">
        <v>-2051700</v>
      </c>
      <c r="H1241" t="s">
        <v>11025</v>
      </c>
    </row>
    <row r="1242" spans="1:8" x14ac:dyDescent="0.25">
      <c r="A1242" s="43" t="s">
        <v>9328</v>
      </c>
      <c r="B1242" t="s">
        <v>2133</v>
      </c>
      <c r="C1242" s="43" t="s">
        <v>11039</v>
      </c>
      <c r="D1242" t="s">
        <v>2134</v>
      </c>
      <c r="E1242" t="s">
        <v>2135</v>
      </c>
      <c r="F1242" s="41">
        <v>41639</v>
      </c>
      <c r="G1242" s="44">
        <v>-45000</v>
      </c>
      <c r="H1242" t="s">
        <v>11040</v>
      </c>
    </row>
    <row r="1243" spans="1:8" x14ac:dyDescent="0.25">
      <c r="A1243" s="43" t="s">
        <v>9328</v>
      </c>
      <c r="B1243" t="s">
        <v>2128</v>
      </c>
      <c r="C1243" s="43" t="s">
        <v>11036</v>
      </c>
      <c r="D1243" t="s">
        <v>2129</v>
      </c>
      <c r="E1243" t="s">
        <v>2129</v>
      </c>
      <c r="F1243" s="41">
        <v>41639</v>
      </c>
      <c r="G1243" s="44">
        <v>-4114114.99</v>
      </c>
      <c r="H1243" t="s">
        <v>11037</v>
      </c>
    </row>
    <row r="1244" spans="1:8" x14ac:dyDescent="0.25">
      <c r="A1244" s="43" t="s">
        <v>9735</v>
      </c>
      <c r="B1244" t="s">
        <v>1176</v>
      </c>
      <c r="C1244" s="43" t="s">
        <v>1177</v>
      </c>
      <c r="D1244" t="s">
        <v>2092</v>
      </c>
      <c r="E1244" t="s">
        <v>2093</v>
      </c>
      <c r="F1244" s="41">
        <v>41639</v>
      </c>
      <c r="G1244" s="44">
        <v>-3129270.68</v>
      </c>
      <c r="H1244" t="s">
        <v>11004</v>
      </c>
    </row>
    <row r="1245" spans="1:8" x14ac:dyDescent="0.25">
      <c r="A1245" s="43" t="s">
        <v>9326</v>
      </c>
      <c r="B1245" t="s">
        <v>815</v>
      </c>
      <c r="C1245" s="43" t="s">
        <v>816</v>
      </c>
      <c r="D1245" t="s">
        <v>2046</v>
      </c>
      <c r="E1245" t="s">
        <v>2046</v>
      </c>
      <c r="F1245" s="41">
        <v>41639</v>
      </c>
      <c r="G1245" s="44">
        <v>-4181.13</v>
      </c>
      <c r="H1245" t="s">
        <v>10958</v>
      </c>
    </row>
    <row r="1246" spans="1:8" x14ac:dyDescent="0.25">
      <c r="A1246" s="43" t="s">
        <v>9326</v>
      </c>
      <c r="B1246" t="s">
        <v>815</v>
      </c>
      <c r="C1246" s="43" t="s">
        <v>816</v>
      </c>
      <c r="D1246" t="s">
        <v>2047</v>
      </c>
      <c r="E1246" t="s">
        <v>2047</v>
      </c>
      <c r="F1246" s="41">
        <v>41639</v>
      </c>
      <c r="G1246" s="44">
        <v>-4428.79</v>
      </c>
      <c r="H1246" t="s">
        <v>10959</v>
      </c>
    </row>
    <row r="1247" spans="1:8" x14ac:dyDescent="0.25">
      <c r="A1247" s="43" t="s">
        <v>9326</v>
      </c>
      <c r="B1247" t="s">
        <v>815</v>
      </c>
      <c r="C1247" s="43" t="s">
        <v>816</v>
      </c>
      <c r="D1247" t="s">
        <v>2048</v>
      </c>
      <c r="E1247" t="s">
        <v>2048</v>
      </c>
      <c r="F1247" s="41">
        <v>41639</v>
      </c>
      <c r="G1247" s="44">
        <v>-65946.850000000006</v>
      </c>
      <c r="H1247" t="s">
        <v>10960</v>
      </c>
    </row>
    <row r="1248" spans="1:8" x14ac:dyDescent="0.25">
      <c r="A1248" s="43" t="s">
        <v>9326</v>
      </c>
      <c r="B1248" t="s">
        <v>815</v>
      </c>
      <c r="C1248" s="43" t="s">
        <v>816</v>
      </c>
      <c r="D1248" t="s">
        <v>2049</v>
      </c>
      <c r="E1248" t="s">
        <v>2049</v>
      </c>
      <c r="F1248" s="41">
        <v>41639</v>
      </c>
      <c r="G1248" s="44">
        <v>-69853.11</v>
      </c>
      <c r="H1248" t="s">
        <v>10961</v>
      </c>
    </row>
    <row r="1249" spans="1:8" x14ac:dyDescent="0.25">
      <c r="A1249" s="43" t="s">
        <v>9326</v>
      </c>
      <c r="B1249" t="s">
        <v>815</v>
      </c>
      <c r="C1249" s="43" t="s">
        <v>816</v>
      </c>
      <c r="D1249" t="s">
        <v>2050</v>
      </c>
      <c r="E1249" t="s">
        <v>2050</v>
      </c>
      <c r="F1249" s="41">
        <v>41639</v>
      </c>
      <c r="G1249" s="44">
        <v>-1435.65</v>
      </c>
      <c r="H1249" t="s">
        <v>10962</v>
      </c>
    </row>
    <row r="1250" spans="1:8" x14ac:dyDescent="0.25">
      <c r="A1250" s="43" t="s">
        <v>9326</v>
      </c>
      <c r="B1250" t="s">
        <v>815</v>
      </c>
      <c r="C1250" s="43" t="s">
        <v>816</v>
      </c>
      <c r="D1250" t="s">
        <v>2051</v>
      </c>
      <c r="E1250" t="s">
        <v>2051</v>
      </c>
      <c r="F1250" s="41">
        <v>41639</v>
      </c>
      <c r="G1250" s="44">
        <v>-1520.69</v>
      </c>
      <c r="H1250" t="s">
        <v>10963</v>
      </c>
    </row>
    <row r="1251" spans="1:8" x14ac:dyDescent="0.25">
      <c r="A1251" s="43" t="s">
        <v>9326</v>
      </c>
      <c r="B1251" t="s">
        <v>815</v>
      </c>
      <c r="C1251" s="43" t="s">
        <v>816</v>
      </c>
      <c r="D1251" t="s">
        <v>2052</v>
      </c>
      <c r="E1251" t="s">
        <v>2052</v>
      </c>
      <c r="F1251" s="41">
        <v>41639</v>
      </c>
      <c r="G1251" s="44">
        <v>-2296</v>
      </c>
      <c r="H1251" t="s">
        <v>10964</v>
      </c>
    </row>
    <row r="1252" spans="1:8" x14ac:dyDescent="0.25">
      <c r="A1252" s="43" t="s">
        <v>9326</v>
      </c>
      <c r="B1252" t="s">
        <v>815</v>
      </c>
      <c r="C1252" s="43" t="s">
        <v>816</v>
      </c>
      <c r="D1252" t="s">
        <v>2053</v>
      </c>
      <c r="E1252" t="s">
        <v>2053</v>
      </c>
      <c r="F1252" s="41">
        <v>41639</v>
      </c>
      <c r="G1252" s="44">
        <v>-2432</v>
      </c>
      <c r="H1252" t="s">
        <v>10965</v>
      </c>
    </row>
    <row r="1253" spans="1:8" x14ac:dyDescent="0.25">
      <c r="A1253" s="43" t="s">
        <v>9326</v>
      </c>
      <c r="B1253" t="s">
        <v>815</v>
      </c>
      <c r="C1253" s="43" t="s">
        <v>816</v>
      </c>
      <c r="D1253" t="s">
        <v>2054</v>
      </c>
      <c r="E1253" t="s">
        <v>2054</v>
      </c>
      <c r="F1253" s="41">
        <v>41639</v>
      </c>
      <c r="G1253" s="44">
        <v>-1205.4000000000001</v>
      </c>
      <c r="H1253" t="s">
        <v>10966</v>
      </c>
    </row>
    <row r="1254" spans="1:8" x14ac:dyDescent="0.25">
      <c r="A1254" s="43" t="s">
        <v>9326</v>
      </c>
      <c r="B1254" t="s">
        <v>815</v>
      </c>
      <c r="C1254" s="43" t="s">
        <v>816</v>
      </c>
      <c r="D1254" t="s">
        <v>2055</v>
      </c>
      <c r="E1254" t="s">
        <v>2055</v>
      </c>
      <c r="F1254" s="41">
        <v>41639</v>
      </c>
      <c r="G1254" s="44">
        <v>-1276.8</v>
      </c>
      <c r="H1254" t="s">
        <v>10967</v>
      </c>
    </row>
    <row r="1255" spans="1:8" x14ac:dyDescent="0.25">
      <c r="A1255" s="43" t="s">
        <v>9326</v>
      </c>
      <c r="B1255" t="s">
        <v>815</v>
      </c>
      <c r="C1255" s="43" t="s">
        <v>816</v>
      </c>
      <c r="D1255" t="s">
        <v>2056</v>
      </c>
      <c r="E1255" t="s">
        <v>2056</v>
      </c>
      <c r="F1255" s="41">
        <v>41639</v>
      </c>
      <c r="G1255" s="44">
        <v>-2296</v>
      </c>
      <c r="H1255" t="s">
        <v>10968</v>
      </c>
    </row>
    <row r="1256" spans="1:8" x14ac:dyDescent="0.25">
      <c r="A1256" s="43" t="s">
        <v>9326</v>
      </c>
      <c r="B1256" t="s">
        <v>815</v>
      </c>
      <c r="C1256" s="43" t="s">
        <v>816</v>
      </c>
      <c r="D1256" t="s">
        <v>2057</v>
      </c>
      <c r="E1256" t="s">
        <v>2057</v>
      </c>
      <c r="F1256" s="41">
        <v>41639</v>
      </c>
      <c r="G1256" s="44">
        <v>-2432</v>
      </c>
      <c r="H1256" t="s">
        <v>10969</v>
      </c>
    </row>
    <row r="1257" spans="1:8" x14ac:dyDescent="0.25">
      <c r="A1257" s="43" t="s">
        <v>9326</v>
      </c>
      <c r="B1257" t="s">
        <v>815</v>
      </c>
      <c r="C1257" s="43" t="s">
        <v>816</v>
      </c>
      <c r="D1257" t="s">
        <v>2058</v>
      </c>
      <c r="E1257" t="s">
        <v>2058</v>
      </c>
      <c r="F1257" s="41">
        <v>41639</v>
      </c>
      <c r="G1257" s="44">
        <v>-2009</v>
      </c>
      <c r="H1257" t="s">
        <v>10970</v>
      </c>
    </row>
    <row r="1258" spans="1:8" x14ac:dyDescent="0.25">
      <c r="A1258" s="43" t="s">
        <v>9326</v>
      </c>
      <c r="B1258" t="s">
        <v>815</v>
      </c>
      <c r="C1258" s="43" t="s">
        <v>816</v>
      </c>
      <c r="D1258" t="s">
        <v>2059</v>
      </c>
      <c r="E1258" t="s">
        <v>2059</v>
      </c>
      <c r="F1258" s="41">
        <v>41639</v>
      </c>
      <c r="G1258" s="44">
        <v>-2459.29</v>
      </c>
      <c r="H1258" t="s">
        <v>10971</v>
      </c>
    </row>
    <row r="1259" spans="1:8" x14ac:dyDescent="0.25">
      <c r="A1259" s="43" t="s">
        <v>9326</v>
      </c>
      <c r="B1259" t="s">
        <v>815</v>
      </c>
      <c r="C1259" s="43" t="s">
        <v>816</v>
      </c>
      <c r="D1259" t="s">
        <v>2060</v>
      </c>
      <c r="E1259" t="s">
        <v>2060</v>
      </c>
      <c r="F1259" s="41">
        <v>41639</v>
      </c>
      <c r="G1259" s="44">
        <v>-6027.01</v>
      </c>
      <c r="H1259" t="s">
        <v>10972</v>
      </c>
    </row>
    <row r="1260" spans="1:8" x14ac:dyDescent="0.25">
      <c r="A1260" s="43" t="s">
        <v>9326</v>
      </c>
      <c r="B1260" t="s">
        <v>815</v>
      </c>
      <c r="C1260" s="43" t="s">
        <v>816</v>
      </c>
      <c r="D1260" t="s">
        <v>2061</v>
      </c>
      <c r="E1260" t="s">
        <v>2061</v>
      </c>
      <c r="F1260" s="41">
        <v>41639</v>
      </c>
      <c r="G1260" s="44">
        <v>-7055</v>
      </c>
      <c r="H1260" t="s">
        <v>10973</v>
      </c>
    </row>
    <row r="1261" spans="1:8" x14ac:dyDescent="0.25">
      <c r="A1261" s="43" t="s">
        <v>9326</v>
      </c>
      <c r="B1261" t="s">
        <v>815</v>
      </c>
      <c r="C1261" s="43" t="s">
        <v>816</v>
      </c>
      <c r="D1261" t="s">
        <v>2064</v>
      </c>
      <c r="E1261" t="s">
        <v>2064</v>
      </c>
      <c r="F1261" s="41">
        <v>41639</v>
      </c>
      <c r="G1261">
        <v>-430.5</v>
      </c>
      <c r="H1261" t="s">
        <v>10975</v>
      </c>
    </row>
    <row r="1262" spans="1:8" x14ac:dyDescent="0.25">
      <c r="A1262" s="43" t="s">
        <v>9326</v>
      </c>
      <c r="B1262" t="s">
        <v>815</v>
      </c>
      <c r="C1262" s="43" t="s">
        <v>816</v>
      </c>
      <c r="D1262" t="s">
        <v>2065</v>
      </c>
      <c r="E1262" t="s">
        <v>2065</v>
      </c>
      <c r="F1262" s="41">
        <v>41639</v>
      </c>
      <c r="G1262">
        <v>-456</v>
      </c>
      <c r="H1262" t="s">
        <v>10976</v>
      </c>
    </row>
    <row r="1263" spans="1:8" x14ac:dyDescent="0.25">
      <c r="A1263" s="43" t="s">
        <v>9326</v>
      </c>
      <c r="B1263" t="s">
        <v>815</v>
      </c>
      <c r="C1263" s="43" t="s">
        <v>816</v>
      </c>
      <c r="D1263" t="s">
        <v>2066</v>
      </c>
      <c r="E1263" t="s">
        <v>2066</v>
      </c>
      <c r="F1263" s="41">
        <v>41639</v>
      </c>
      <c r="G1263">
        <v>-430.5</v>
      </c>
      <c r="H1263" t="s">
        <v>10977</v>
      </c>
    </row>
    <row r="1264" spans="1:8" x14ac:dyDescent="0.25">
      <c r="A1264" s="43" t="s">
        <v>9326</v>
      </c>
      <c r="B1264" t="s">
        <v>815</v>
      </c>
      <c r="C1264" s="43" t="s">
        <v>816</v>
      </c>
      <c r="D1264" t="s">
        <v>2067</v>
      </c>
      <c r="E1264" t="s">
        <v>2067</v>
      </c>
      <c r="F1264" s="41">
        <v>41639</v>
      </c>
      <c r="G1264">
        <v>-513.05999999999995</v>
      </c>
      <c r="H1264" t="s">
        <v>10978</v>
      </c>
    </row>
    <row r="1265" spans="1:8" x14ac:dyDescent="0.25">
      <c r="A1265" s="43" t="s">
        <v>9326</v>
      </c>
      <c r="B1265" t="s">
        <v>815</v>
      </c>
      <c r="C1265" s="43" t="s">
        <v>816</v>
      </c>
      <c r="D1265" t="s">
        <v>1966</v>
      </c>
      <c r="E1265" t="s">
        <v>1966</v>
      </c>
      <c r="F1265" s="41">
        <v>41639</v>
      </c>
      <c r="G1265">
        <v>-543.45000000000005</v>
      </c>
      <c r="H1265" t="s">
        <v>10979</v>
      </c>
    </row>
    <row r="1266" spans="1:8" x14ac:dyDescent="0.25">
      <c r="A1266" s="43" t="s">
        <v>9326</v>
      </c>
      <c r="B1266" t="s">
        <v>815</v>
      </c>
      <c r="C1266" s="43" t="s">
        <v>816</v>
      </c>
      <c r="D1266" t="s">
        <v>2068</v>
      </c>
      <c r="E1266" t="s">
        <v>2068</v>
      </c>
      <c r="F1266" s="41">
        <v>41639</v>
      </c>
      <c r="G1266" s="44">
        <v>-5466.08</v>
      </c>
      <c r="H1266" t="s">
        <v>10980</v>
      </c>
    </row>
    <row r="1267" spans="1:8" x14ac:dyDescent="0.25">
      <c r="A1267" s="43" t="s">
        <v>9326</v>
      </c>
      <c r="B1267" t="s">
        <v>815</v>
      </c>
      <c r="C1267" s="43" t="s">
        <v>816</v>
      </c>
      <c r="D1267" t="s">
        <v>2069</v>
      </c>
      <c r="E1267" t="s">
        <v>2069</v>
      </c>
      <c r="F1267" s="41">
        <v>41639</v>
      </c>
      <c r="G1267" s="44">
        <v>-5789.86</v>
      </c>
      <c r="H1267" t="s">
        <v>10981</v>
      </c>
    </row>
    <row r="1268" spans="1:8" x14ac:dyDescent="0.25">
      <c r="A1268" s="43" t="s">
        <v>9326</v>
      </c>
      <c r="B1268" t="s">
        <v>815</v>
      </c>
      <c r="C1268" s="43" t="s">
        <v>816</v>
      </c>
      <c r="D1268" t="s">
        <v>2070</v>
      </c>
      <c r="E1268" t="s">
        <v>2070</v>
      </c>
      <c r="F1268" s="41">
        <v>41639</v>
      </c>
      <c r="G1268">
        <v>-854</v>
      </c>
      <c r="H1268" t="s">
        <v>10982</v>
      </c>
    </row>
    <row r="1269" spans="1:8" x14ac:dyDescent="0.25">
      <c r="A1269" s="43" t="s">
        <v>9326</v>
      </c>
      <c r="B1269" t="s">
        <v>815</v>
      </c>
      <c r="C1269" s="43" t="s">
        <v>816</v>
      </c>
      <c r="D1269" t="s">
        <v>2071</v>
      </c>
      <c r="E1269" t="s">
        <v>2071</v>
      </c>
      <c r="F1269" s="41">
        <v>41639</v>
      </c>
      <c r="G1269">
        <v>-904.59</v>
      </c>
      <c r="H1269" t="s">
        <v>10983</v>
      </c>
    </row>
    <row r="1270" spans="1:8" x14ac:dyDescent="0.25">
      <c r="A1270" s="43" t="s">
        <v>9326</v>
      </c>
      <c r="B1270" t="s">
        <v>815</v>
      </c>
      <c r="C1270" s="43" t="s">
        <v>816</v>
      </c>
      <c r="D1270" t="s">
        <v>2072</v>
      </c>
      <c r="E1270" t="s">
        <v>2072</v>
      </c>
      <c r="F1270" s="41">
        <v>41639</v>
      </c>
      <c r="G1270">
        <v>-889.7</v>
      </c>
      <c r="H1270" t="s">
        <v>10984</v>
      </c>
    </row>
    <row r="1271" spans="1:8" x14ac:dyDescent="0.25">
      <c r="A1271" s="43" t="s">
        <v>9326</v>
      </c>
      <c r="B1271" t="s">
        <v>815</v>
      </c>
      <c r="C1271" s="43" t="s">
        <v>816</v>
      </c>
      <c r="D1271" t="s">
        <v>2073</v>
      </c>
      <c r="E1271" t="s">
        <v>2073</v>
      </c>
      <c r="F1271" s="41">
        <v>41639</v>
      </c>
      <c r="G1271">
        <v>-942.4</v>
      </c>
      <c r="H1271" t="s">
        <v>10985</v>
      </c>
    </row>
    <row r="1272" spans="1:8" x14ac:dyDescent="0.25">
      <c r="A1272" s="43" t="s">
        <v>9326</v>
      </c>
      <c r="B1272" t="s">
        <v>815</v>
      </c>
      <c r="C1272" s="43" t="s">
        <v>816</v>
      </c>
      <c r="D1272" t="s">
        <v>2074</v>
      </c>
      <c r="E1272" t="s">
        <v>2074</v>
      </c>
      <c r="F1272" s="41">
        <v>41639</v>
      </c>
      <c r="G1272">
        <v>-723.68</v>
      </c>
      <c r="H1272" t="s">
        <v>10986</v>
      </c>
    </row>
    <row r="1273" spans="1:8" x14ac:dyDescent="0.25">
      <c r="A1273" s="43" t="s">
        <v>9326</v>
      </c>
      <c r="B1273" t="s">
        <v>815</v>
      </c>
      <c r="C1273" s="43" t="s">
        <v>816</v>
      </c>
      <c r="D1273" t="s">
        <v>2075</v>
      </c>
      <c r="E1273" t="s">
        <v>2075</v>
      </c>
      <c r="F1273" s="41">
        <v>41639</v>
      </c>
      <c r="G1273">
        <v>-683.2</v>
      </c>
      <c r="H1273" t="s">
        <v>10987</v>
      </c>
    </row>
    <row r="1274" spans="1:8" x14ac:dyDescent="0.25">
      <c r="A1274" s="43" t="s">
        <v>9326</v>
      </c>
      <c r="B1274" t="s">
        <v>815</v>
      </c>
      <c r="C1274" s="43" t="s">
        <v>816</v>
      </c>
      <c r="D1274" t="s">
        <v>2076</v>
      </c>
      <c r="E1274" t="s">
        <v>2076</v>
      </c>
      <c r="F1274" s="41">
        <v>41639</v>
      </c>
      <c r="G1274" s="44">
        <v>-1089.8800000000001</v>
      </c>
      <c r="H1274" t="s">
        <v>10988</v>
      </c>
    </row>
    <row r="1275" spans="1:8" x14ac:dyDescent="0.25">
      <c r="A1275" s="43" t="s">
        <v>9326</v>
      </c>
      <c r="B1275" t="s">
        <v>815</v>
      </c>
      <c r="C1275" s="43" t="s">
        <v>816</v>
      </c>
      <c r="D1275" t="s">
        <v>2077</v>
      </c>
      <c r="E1275" t="s">
        <v>2077</v>
      </c>
      <c r="F1275" s="41">
        <v>41639</v>
      </c>
      <c r="G1275" s="44">
        <v>-1154.44</v>
      </c>
      <c r="H1275" t="s">
        <v>10989</v>
      </c>
    </row>
    <row r="1276" spans="1:8" x14ac:dyDescent="0.25">
      <c r="A1276" s="43" t="s">
        <v>9326</v>
      </c>
      <c r="B1276" t="s">
        <v>815</v>
      </c>
      <c r="C1276" s="43" t="s">
        <v>816</v>
      </c>
      <c r="D1276" t="s">
        <v>2078</v>
      </c>
      <c r="E1276" t="s">
        <v>2078</v>
      </c>
      <c r="F1276" s="41">
        <v>41639</v>
      </c>
      <c r="G1276">
        <v>-854</v>
      </c>
      <c r="H1276" t="s">
        <v>10990</v>
      </c>
    </row>
    <row r="1277" spans="1:8" x14ac:dyDescent="0.25">
      <c r="A1277" s="43" t="s">
        <v>9326</v>
      </c>
      <c r="B1277" t="s">
        <v>815</v>
      </c>
      <c r="C1277" s="43" t="s">
        <v>816</v>
      </c>
      <c r="D1277" t="s">
        <v>2079</v>
      </c>
      <c r="E1277" t="s">
        <v>2079</v>
      </c>
      <c r="F1277" s="41">
        <v>41639</v>
      </c>
      <c r="G1277">
        <v>-904.59</v>
      </c>
      <c r="H1277" t="s">
        <v>10991</v>
      </c>
    </row>
    <row r="1278" spans="1:8" x14ac:dyDescent="0.25">
      <c r="A1278" s="43" t="s">
        <v>9326</v>
      </c>
      <c r="B1278" t="s">
        <v>815</v>
      </c>
      <c r="C1278" s="43" t="s">
        <v>816</v>
      </c>
      <c r="D1278" t="s">
        <v>2080</v>
      </c>
      <c r="E1278" t="s">
        <v>2080</v>
      </c>
      <c r="F1278" s="41">
        <v>41639</v>
      </c>
      <c r="G1278" s="44">
        <v>-2148.63</v>
      </c>
      <c r="H1278" t="s">
        <v>10992</v>
      </c>
    </row>
    <row r="1279" spans="1:8" x14ac:dyDescent="0.25">
      <c r="A1279" s="43" t="s">
        <v>9326</v>
      </c>
      <c r="B1279" t="s">
        <v>815</v>
      </c>
      <c r="C1279" s="43" t="s">
        <v>816</v>
      </c>
      <c r="D1279" t="s">
        <v>2081</v>
      </c>
      <c r="E1279" t="s">
        <v>2081</v>
      </c>
      <c r="F1279" s="41">
        <v>41639</v>
      </c>
      <c r="G1279" s="44">
        <v>-2275.9</v>
      </c>
      <c r="H1279" t="s">
        <v>10993</v>
      </c>
    </row>
    <row r="1280" spans="1:8" x14ac:dyDescent="0.25">
      <c r="A1280" s="43" t="s">
        <v>9326</v>
      </c>
      <c r="B1280" t="s">
        <v>815</v>
      </c>
      <c r="C1280" s="43" t="s">
        <v>816</v>
      </c>
      <c r="D1280" t="s">
        <v>2082</v>
      </c>
      <c r="E1280" t="s">
        <v>2082</v>
      </c>
      <c r="F1280" s="41">
        <v>41639</v>
      </c>
      <c r="G1280">
        <v>-344.4</v>
      </c>
      <c r="H1280" t="s">
        <v>10994</v>
      </c>
    </row>
    <row r="1281" spans="1:8" x14ac:dyDescent="0.25">
      <c r="A1281" s="43" t="s">
        <v>9326</v>
      </c>
      <c r="B1281" t="s">
        <v>815</v>
      </c>
      <c r="C1281" s="43" t="s">
        <v>816</v>
      </c>
      <c r="D1281" t="s">
        <v>2083</v>
      </c>
      <c r="E1281" t="s">
        <v>2083</v>
      </c>
      <c r="F1281" s="41">
        <v>41639</v>
      </c>
      <c r="G1281">
        <v>-364.8</v>
      </c>
      <c r="H1281" t="s">
        <v>10995</v>
      </c>
    </row>
    <row r="1282" spans="1:8" x14ac:dyDescent="0.25">
      <c r="A1282" s="43" t="s">
        <v>9326</v>
      </c>
      <c r="B1282" t="s">
        <v>815</v>
      </c>
      <c r="C1282" s="43" t="s">
        <v>816</v>
      </c>
      <c r="D1282" t="s">
        <v>2084</v>
      </c>
      <c r="E1282" t="s">
        <v>2084</v>
      </c>
      <c r="F1282" s="41">
        <v>41639</v>
      </c>
      <c r="G1282" s="44">
        <v>-16672.080000000002</v>
      </c>
      <c r="H1282" t="s">
        <v>10996</v>
      </c>
    </row>
    <row r="1283" spans="1:8" x14ac:dyDescent="0.25">
      <c r="A1283" s="43" t="s">
        <v>9326</v>
      </c>
      <c r="B1283" t="s">
        <v>815</v>
      </c>
      <c r="C1283" s="43" t="s">
        <v>816</v>
      </c>
      <c r="D1283" t="s">
        <v>2085</v>
      </c>
      <c r="E1283" t="s">
        <v>2085</v>
      </c>
      <c r="F1283" s="41">
        <v>41639</v>
      </c>
      <c r="G1283" s="44">
        <v>-17385.12</v>
      </c>
      <c r="H1283" t="s">
        <v>10997</v>
      </c>
    </row>
    <row r="1284" spans="1:8" x14ac:dyDescent="0.25">
      <c r="A1284" s="43" t="s">
        <v>9326</v>
      </c>
      <c r="B1284" t="s">
        <v>815</v>
      </c>
      <c r="C1284" s="43" t="s">
        <v>816</v>
      </c>
      <c r="D1284" t="s">
        <v>2086</v>
      </c>
      <c r="E1284" t="s">
        <v>2086</v>
      </c>
      <c r="F1284" s="41">
        <v>41639</v>
      </c>
      <c r="G1284" s="44">
        <v>-1640.58</v>
      </c>
      <c r="H1284" t="s">
        <v>10998</v>
      </c>
    </row>
    <row r="1285" spans="1:8" x14ac:dyDescent="0.25">
      <c r="A1285" s="43" t="s">
        <v>9326</v>
      </c>
      <c r="B1285" t="s">
        <v>815</v>
      </c>
      <c r="C1285" s="43" t="s">
        <v>816</v>
      </c>
      <c r="D1285" t="s">
        <v>2087</v>
      </c>
      <c r="E1285" t="s">
        <v>2087</v>
      </c>
      <c r="F1285" s="41">
        <v>41639</v>
      </c>
      <c r="G1285" s="44">
        <v>-1737.77</v>
      </c>
      <c r="H1285" t="s">
        <v>10999</v>
      </c>
    </row>
    <row r="1286" spans="1:8" x14ac:dyDescent="0.25">
      <c r="A1286" s="43" t="s">
        <v>9326</v>
      </c>
      <c r="B1286" t="s">
        <v>815</v>
      </c>
      <c r="C1286" s="43" t="s">
        <v>816</v>
      </c>
      <c r="D1286" t="s">
        <v>2088</v>
      </c>
      <c r="E1286" t="s">
        <v>2088</v>
      </c>
      <c r="F1286" s="41">
        <v>41639</v>
      </c>
      <c r="G1286" s="44">
        <v>-4276.3</v>
      </c>
      <c r="H1286" t="s">
        <v>11000</v>
      </c>
    </row>
    <row r="1287" spans="1:8" x14ac:dyDescent="0.25">
      <c r="A1287" s="43" t="s">
        <v>9326</v>
      </c>
      <c r="B1287" t="s">
        <v>815</v>
      </c>
      <c r="C1287" s="43" t="s">
        <v>816</v>
      </c>
      <c r="D1287" t="s">
        <v>2089</v>
      </c>
      <c r="E1287" t="s">
        <v>2089</v>
      </c>
      <c r="F1287" s="41">
        <v>41639</v>
      </c>
      <c r="G1287" s="44">
        <v>-4529.6000000000004</v>
      </c>
      <c r="H1287" t="s">
        <v>11001</v>
      </c>
    </row>
    <row r="1288" spans="1:8" x14ac:dyDescent="0.25">
      <c r="A1288" s="43" t="s">
        <v>9326</v>
      </c>
      <c r="B1288" t="s">
        <v>2042</v>
      </c>
      <c r="C1288" s="43" t="s">
        <v>2043</v>
      </c>
      <c r="D1288" t="s">
        <v>2044</v>
      </c>
      <c r="E1288" t="s">
        <v>2045</v>
      </c>
      <c r="F1288" s="41">
        <v>41639</v>
      </c>
      <c r="G1288" s="44">
        <v>-45430</v>
      </c>
      <c r="H1288" t="s">
        <v>10957</v>
      </c>
    </row>
    <row r="1289" spans="1:8" x14ac:dyDescent="0.25">
      <c r="A1289" s="43" t="s">
        <v>9735</v>
      </c>
      <c r="B1289" t="s">
        <v>2138</v>
      </c>
      <c r="C1289" s="43" t="s">
        <v>11042</v>
      </c>
      <c r="D1289" t="s">
        <v>1820</v>
      </c>
      <c r="E1289" t="s">
        <v>1820</v>
      </c>
      <c r="F1289" s="41">
        <v>41646</v>
      </c>
      <c r="G1289" s="44">
        <v>-576290</v>
      </c>
      <c r="H1289" t="s">
        <v>11043</v>
      </c>
    </row>
    <row r="1290" spans="1:8" x14ac:dyDescent="0.25">
      <c r="A1290" s="43" t="s">
        <v>9735</v>
      </c>
      <c r="B1290" t="s">
        <v>2139</v>
      </c>
      <c r="C1290" s="43" t="s">
        <v>11044</v>
      </c>
      <c r="D1290" t="s">
        <v>2140</v>
      </c>
      <c r="E1290" t="s">
        <v>11045</v>
      </c>
      <c r="F1290" s="41">
        <v>41653</v>
      </c>
      <c r="G1290" s="44">
        <v>-118000</v>
      </c>
      <c r="H1290" t="s">
        <v>11046</v>
      </c>
    </row>
    <row r="1291" spans="1:8" x14ac:dyDescent="0.25">
      <c r="A1291" s="43" t="s">
        <v>9735</v>
      </c>
      <c r="B1291" t="s">
        <v>1355</v>
      </c>
      <c r="C1291" s="43" t="s">
        <v>1356</v>
      </c>
      <c r="D1291" t="s">
        <v>2141</v>
      </c>
      <c r="E1291" t="s">
        <v>2141</v>
      </c>
      <c r="F1291" s="41">
        <v>41654</v>
      </c>
      <c r="G1291" s="44">
        <v>-208400</v>
      </c>
      <c r="H1291" t="s">
        <v>11047</v>
      </c>
    </row>
    <row r="1292" spans="1:8" x14ac:dyDescent="0.25">
      <c r="A1292" s="43" t="s">
        <v>9735</v>
      </c>
      <c r="B1292" t="s">
        <v>1345</v>
      </c>
      <c r="C1292" s="43" t="s">
        <v>10359</v>
      </c>
      <c r="D1292" t="s">
        <v>2101</v>
      </c>
      <c r="E1292" t="s">
        <v>2142</v>
      </c>
      <c r="F1292" s="41">
        <v>41668</v>
      </c>
      <c r="G1292" s="44">
        <v>-6000</v>
      </c>
      <c r="H1292" t="s">
        <v>11048</v>
      </c>
    </row>
    <row r="1293" spans="1:8" x14ac:dyDescent="0.25">
      <c r="A1293" s="43" t="s">
        <v>9735</v>
      </c>
      <c r="B1293" t="s">
        <v>219</v>
      </c>
      <c r="C1293" s="43" t="s">
        <v>9456</v>
      </c>
      <c r="D1293" t="s">
        <v>2101</v>
      </c>
      <c r="E1293" t="s">
        <v>2142</v>
      </c>
      <c r="F1293" s="41">
        <v>41668</v>
      </c>
      <c r="G1293" s="44">
        <v>-6000</v>
      </c>
      <c r="H1293" t="s">
        <v>11049</v>
      </c>
    </row>
    <row r="1294" spans="1:8" x14ac:dyDescent="0.25">
      <c r="A1294" s="43" t="s">
        <v>9326</v>
      </c>
      <c r="B1294" t="s">
        <v>2143</v>
      </c>
      <c r="C1294" s="43" t="s">
        <v>11050</v>
      </c>
      <c r="D1294" t="s">
        <v>2144</v>
      </c>
      <c r="E1294" t="s">
        <v>2144</v>
      </c>
      <c r="F1294" s="41">
        <v>41673</v>
      </c>
      <c r="G1294" s="44">
        <v>-70800</v>
      </c>
      <c r="H1294" t="s">
        <v>11051</v>
      </c>
    </row>
    <row r="1295" spans="1:8" x14ac:dyDescent="0.25">
      <c r="A1295" s="43" t="s">
        <v>9328</v>
      </c>
      <c r="B1295" t="s">
        <v>2145</v>
      </c>
      <c r="C1295" s="43" t="s">
        <v>11052</v>
      </c>
      <c r="D1295" t="s">
        <v>2146</v>
      </c>
      <c r="E1295" t="s">
        <v>2146</v>
      </c>
      <c r="F1295" s="41">
        <v>41675</v>
      </c>
      <c r="G1295" s="44">
        <v>-2250</v>
      </c>
      <c r="H1295" t="s">
        <v>11053</v>
      </c>
    </row>
    <row r="1296" spans="1:8" x14ac:dyDescent="0.25">
      <c r="A1296" s="43" t="s">
        <v>9328</v>
      </c>
      <c r="B1296" t="s">
        <v>1963</v>
      </c>
      <c r="C1296" s="43" t="s">
        <v>10877</v>
      </c>
      <c r="D1296" t="s">
        <v>2147</v>
      </c>
      <c r="E1296" t="s">
        <v>2147</v>
      </c>
      <c r="F1296" s="41">
        <v>41676</v>
      </c>
      <c r="G1296" s="44">
        <v>-1350</v>
      </c>
      <c r="H1296" t="s">
        <v>11054</v>
      </c>
    </row>
    <row r="1297" spans="1:8" x14ac:dyDescent="0.25">
      <c r="A1297" s="43" t="s">
        <v>9735</v>
      </c>
      <c r="B1297" t="s">
        <v>2166</v>
      </c>
      <c r="C1297" s="43" t="s">
        <v>2167</v>
      </c>
      <c r="D1297" t="s">
        <v>2168</v>
      </c>
      <c r="E1297" t="s">
        <v>2168</v>
      </c>
      <c r="F1297" s="41">
        <v>41680</v>
      </c>
      <c r="G1297" s="44">
        <v>-177000</v>
      </c>
      <c r="H1297" t="s">
        <v>11073</v>
      </c>
    </row>
    <row r="1298" spans="1:8" x14ac:dyDescent="0.25">
      <c r="A1298" s="43" t="s">
        <v>9735</v>
      </c>
      <c r="B1298" t="s">
        <v>2164</v>
      </c>
      <c r="C1298" s="43" t="s">
        <v>11071</v>
      </c>
      <c r="D1298" t="s">
        <v>2165</v>
      </c>
      <c r="E1298" t="s">
        <v>2165</v>
      </c>
      <c r="F1298" s="41">
        <v>41680</v>
      </c>
      <c r="G1298" s="44">
        <v>-35400</v>
      </c>
      <c r="H1298" t="s">
        <v>11072</v>
      </c>
    </row>
    <row r="1299" spans="1:8" x14ac:dyDescent="0.25">
      <c r="A1299" s="43" t="s">
        <v>9326</v>
      </c>
      <c r="B1299" t="s">
        <v>815</v>
      </c>
      <c r="C1299" s="43" t="s">
        <v>816</v>
      </c>
      <c r="D1299" t="s">
        <v>2148</v>
      </c>
      <c r="E1299" t="s">
        <v>2148</v>
      </c>
      <c r="F1299" s="41">
        <v>41680</v>
      </c>
      <c r="G1299" s="44">
        <v>-88998.7</v>
      </c>
      <c r="H1299" t="s">
        <v>11055</v>
      </c>
    </row>
    <row r="1300" spans="1:8" x14ac:dyDescent="0.25">
      <c r="A1300" s="43" t="s">
        <v>9326</v>
      </c>
      <c r="B1300" t="s">
        <v>815</v>
      </c>
      <c r="C1300" s="43" t="s">
        <v>816</v>
      </c>
      <c r="D1300" t="s">
        <v>2149</v>
      </c>
      <c r="E1300" t="s">
        <v>2149</v>
      </c>
      <c r="F1300" s="41">
        <v>41680</v>
      </c>
      <c r="G1300" s="44">
        <v>-94270.399999999994</v>
      </c>
      <c r="H1300" t="s">
        <v>11056</v>
      </c>
    </row>
    <row r="1301" spans="1:8" x14ac:dyDescent="0.25">
      <c r="A1301" s="43" t="s">
        <v>9326</v>
      </c>
      <c r="B1301" t="s">
        <v>815</v>
      </c>
      <c r="C1301" s="43" t="s">
        <v>816</v>
      </c>
      <c r="E1301" t="s">
        <v>2150</v>
      </c>
      <c r="F1301" s="41">
        <v>41680</v>
      </c>
      <c r="G1301" s="44">
        <v>88998.7</v>
      </c>
      <c r="H1301" t="s">
        <v>11057</v>
      </c>
    </row>
    <row r="1302" spans="1:8" x14ac:dyDescent="0.25">
      <c r="A1302" s="43" t="s">
        <v>9326</v>
      </c>
      <c r="B1302" t="s">
        <v>815</v>
      </c>
      <c r="C1302" s="43" t="s">
        <v>816</v>
      </c>
      <c r="D1302" t="s">
        <v>2151</v>
      </c>
      <c r="E1302" t="s">
        <v>2151</v>
      </c>
      <c r="F1302" s="41">
        <v>41680</v>
      </c>
      <c r="G1302" s="44">
        <v>-4791.91</v>
      </c>
      <c r="H1302" t="s">
        <v>11058</v>
      </c>
    </row>
    <row r="1303" spans="1:8" x14ac:dyDescent="0.25">
      <c r="A1303" s="43" t="s">
        <v>9326</v>
      </c>
      <c r="B1303" t="s">
        <v>815</v>
      </c>
      <c r="C1303" s="43" t="s">
        <v>816</v>
      </c>
      <c r="D1303" t="s">
        <v>2152</v>
      </c>
      <c r="E1303" t="s">
        <v>2152</v>
      </c>
      <c r="F1303" s="41">
        <v>41680</v>
      </c>
      <c r="G1303" s="44">
        <v>-4958.28</v>
      </c>
      <c r="H1303" t="s">
        <v>11059</v>
      </c>
    </row>
    <row r="1304" spans="1:8" x14ac:dyDescent="0.25">
      <c r="A1304" s="43" t="s">
        <v>9326</v>
      </c>
      <c r="B1304" t="s">
        <v>815</v>
      </c>
      <c r="C1304" s="43" t="s">
        <v>816</v>
      </c>
      <c r="D1304" t="s">
        <v>2153</v>
      </c>
      <c r="E1304" t="s">
        <v>2153</v>
      </c>
      <c r="F1304" s="41">
        <v>41680</v>
      </c>
      <c r="G1304" s="44">
        <v>-5466.08</v>
      </c>
      <c r="H1304" t="s">
        <v>11060</v>
      </c>
    </row>
    <row r="1305" spans="1:8" x14ac:dyDescent="0.25">
      <c r="A1305" s="43" t="s">
        <v>9326</v>
      </c>
      <c r="B1305" t="s">
        <v>815</v>
      </c>
      <c r="C1305" s="43" t="s">
        <v>816</v>
      </c>
      <c r="D1305" t="s">
        <v>2154</v>
      </c>
      <c r="E1305" t="s">
        <v>2154</v>
      </c>
      <c r="F1305" s="41">
        <v>41680</v>
      </c>
      <c r="G1305" s="44">
        <v>-5789.86</v>
      </c>
      <c r="H1305" t="s">
        <v>11061</v>
      </c>
    </row>
    <row r="1306" spans="1:8" x14ac:dyDescent="0.25">
      <c r="A1306" s="43" t="s">
        <v>9326</v>
      </c>
      <c r="B1306" t="s">
        <v>815</v>
      </c>
      <c r="C1306" s="43" t="s">
        <v>816</v>
      </c>
      <c r="D1306" t="s">
        <v>2155</v>
      </c>
      <c r="E1306" t="s">
        <v>2155</v>
      </c>
      <c r="F1306" s="41">
        <v>41680</v>
      </c>
      <c r="G1306" s="44">
        <v>-1321.21</v>
      </c>
      <c r="H1306" t="s">
        <v>11062</v>
      </c>
    </row>
    <row r="1307" spans="1:8" x14ac:dyDescent="0.25">
      <c r="A1307" s="43" t="s">
        <v>9326</v>
      </c>
      <c r="B1307" t="s">
        <v>815</v>
      </c>
      <c r="C1307" s="43" t="s">
        <v>816</v>
      </c>
      <c r="D1307" t="s">
        <v>2156</v>
      </c>
      <c r="E1307" t="s">
        <v>2156</v>
      </c>
      <c r="F1307" s="41">
        <v>41680</v>
      </c>
      <c r="G1307" s="44">
        <v>-1399.46</v>
      </c>
      <c r="H1307" t="s">
        <v>11063</v>
      </c>
    </row>
    <row r="1308" spans="1:8" x14ac:dyDescent="0.25">
      <c r="A1308" s="43" t="s">
        <v>9326</v>
      </c>
      <c r="B1308" t="s">
        <v>815</v>
      </c>
      <c r="C1308" s="43" t="s">
        <v>816</v>
      </c>
      <c r="D1308" t="s">
        <v>2157</v>
      </c>
      <c r="E1308" t="s">
        <v>2157</v>
      </c>
      <c r="F1308" s="41">
        <v>41680</v>
      </c>
      <c r="G1308">
        <v>-978.67</v>
      </c>
      <c r="H1308" t="s">
        <v>11064</v>
      </c>
    </row>
    <row r="1309" spans="1:8" x14ac:dyDescent="0.25">
      <c r="A1309" s="43" t="s">
        <v>9326</v>
      </c>
      <c r="B1309" t="s">
        <v>815</v>
      </c>
      <c r="C1309" s="43" t="s">
        <v>816</v>
      </c>
      <c r="D1309" t="s">
        <v>2158</v>
      </c>
      <c r="E1309" t="s">
        <v>2158</v>
      </c>
      <c r="F1309" s="41">
        <v>41680</v>
      </c>
      <c r="G1309" s="44">
        <v>-1036.6400000000001</v>
      </c>
      <c r="H1309" t="s">
        <v>11065</v>
      </c>
    </row>
    <row r="1310" spans="1:8" x14ac:dyDescent="0.25">
      <c r="A1310" s="43" t="s">
        <v>9326</v>
      </c>
      <c r="B1310" t="s">
        <v>815</v>
      </c>
      <c r="C1310" s="43" t="s">
        <v>816</v>
      </c>
      <c r="D1310" t="s">
        <v>2159</v>
      </c>
      <c r="E1310" t="s">
        <v>2159</v>
      </c>
      <c r="F1310" s="41">
        <v>41680</v>
      </c>
      <c r="G1310" s="44">
        <v>-2152.5</v>
      </c>
      <c r="H1310" t="s">
        <v>11066</v>
      </c>
    </row>
    <row r="1311" spans="1:8" x14ac:dyDescent="0.25">
      <c r="A1311" s="43" t="s">
        <v>9326</v>
      </c>
      <c r="B1311" t="s">
        <v>815</v>
      </c>
      <c r="C1311" s="43" t="s">
        <v>816</v>
      </c>
      <c r="D1311" t="s">
        <v>2160</v>
      </c>
      <c r="E1311" t="s">
        <v>2160</v>
      </c>
      <c r="F1311" s="41">
        <v>41680</v>
      </c>
      <c r="G1311" s="44">
        <v>-2280</v>
      </c>
      <c r="H1311" t="s">
        <v>11067</v>
      </c>
    </row>
    <row r="1312" spans="1:8" x14ac:dyDescent="0.25">
      <c r="A1312" s="43" t="s">
        <v>9326</v>
      </c>
      <c r="B1312" t="s">
        <v>815</v>
      </c>
      <c r="C1312" s="43" t="s">
        <v>816</v>
      </c>
      <c r="D1312" t="s">
        <v>2161</v>
      </c>
      <c r="E1312" t="s">
        <v>2161</v>
      </c>
      <c r="F1312" s="41">
        <v>41680</v>
      </c>
      <c r="G1312" s="44">
        <v>-2870</v>
      </c>
      <c r="H1312" t="s">
        <v>11068</v>
      </c>
    </row>
    <row r="1313" spans="1:8" x14ac:dyDescent="0.25">
      <c r="A1313" s="43" t="s">
        <v>9326</v>
      </c>
      <c r="B1313" t="s">
        <v>815</v>
      </c>
      <c r="C1313" s="43" t="s">
        <v>816</v>
      </c>
      <c r="D1313" t="s">
        <v>2162</v>
      </c>
      <c r="E1313" t="s">
        <v>2162</v>
      </c>
      <c r="F1313" s="41">
        <v>41680</v>
      </c>
      <c r="G1313" s="44">
        <v>-3040</v>
      </c>
      <c r="H1313" t="s">
        <v>11069</v>
      </c>
    </row>
    <row r="1314" spans="1:8" x14ac:dyDescent="0.25">
      <c r="A1314" s="43" t="s">
        <v>9326</v>
      </c>
      <c r="B1314" t="s">
        <v>815</v>
      </c>
      <c r="C1314" s="43" t="s">
        <v>816</v>
      </c>
      <c r="E1314" t="s">
        <v>2163</v>
      </c>
      <c r="F1314" s="41">
        <v>41680</v>
      </c>
      <c r="G1314" s="44">
        <v>-88998.7</v>
      </c>
      <c r="H1314" t="s">
        <v>11070</v>
      </c>
    </row>
    <row r="1315" spans="1:8" x14ac:dyDescent="0.25">
      <c r="A1315" s="43" t="s">
        <v>9735</v>
      </c>
      <c r="B1315" t="s">
        <v>2171</v>
      </c>
      <c r="C1315" s="43" t="s">
        <v>11076</v>
      </c>
      <c r="D1315" t="s">
        <v>2172</v>
      </c>
      <c r="E1315" t="s">
        <v>2172</v>
      </c>
      <c r="F1315" s="41">
        <v>41680</v>
      </c>
      <c r="G1315" s="44">
        <v>-42315.5</v>
      </c>
      <c r="H1315" t="s">
        <v>11077</v>
      </c>
    </row>
    <row r="1316" spans="1:8" x14ac:dyDescent="0.25">
      <c r="A1316" s="43" t="s">
        <v>9735</v>
      </c>
      <c r="B1316" t="s">
        <v>2169</v>
      </c>
      <c r="C1316" s="43" t="s">
        <v>11074</v>
      </c>
      <c r="D1316" t="s">
        <v>2170</v>
      </c>
      <c r="E1316" t="s">
        <v>2170</v>
      </c>
      <c r="F1316" s="41">
        <v>41680</v>
      </c>
      <c r="G1316" s="44">
        <v>-17250</v>
      </c>
      <c r="H1316" t="s">
        <v>11075</v>
      </c>
    </row>
    <row r="1317" spans="1:8" x14ac:dyDescent="0.25">
      <c r="A1317" s="43" t="s">
        <v>9326</v>
      </c>
      <c r="B1317" t="s">
        <v>815</v>
      </c>
      <c r="C1317" s="43" t="s">
        <v>816</v>
      </c>
      <c r="D1317" t="s">
        <v>2173</v>
      </c>
      <c r="E1317" t="s">
        <v>2173</v>
      </c>
      <c r="F1317" s="41">
        <v>41681</v>
      </c>
      <c r="G1317">
        <v>-253.35</v>
      </c>
      <c r="H1317" t="s">
        <v>11078</v>
      </c>
    </row>
    <row r="1318" spans="1:8" x14ac:dyDescent="0.25">
      <c r="A1318" s="43" t="s">
        <v>9326</v>
      </c>
      <c r="B1318" t="s">
        <v>815</v>
      </c>
      <c r="C1318" s="43" t="s">
        <v>816</v>
      </c>
      <c r="D1318" t="s">
        <v>2174</v>
      </c>
      <c r="E1318" t="s">
        <v>2174</v>
      </c>
      <c r="F1318" s="41">
        <v>41681</v>
      </c>
      <c r="G1318">
        <v>-268.37</v>
      </c>
      <c r="H1318" t="s">
        <v>11079</v>
      </c>
    </row>
    <row r="1319" spans="1:8" x14ac:dyDescent="0.25">
      <c r="A1319" s="43" t="s">
        <v>9326</v>
      </c>
      <c r="B1319" t="s">
        <v>815</v>
      </c>
      <c r="C1319" s="43" t="s">
        <v>816</v>
      </c>
      <c r="D1319" t="s">
        <v>2175</v>
      </c>
      <c r="E1319" t="s">
        <v>2175</v>
      </c>
      <c r="F1319" s="41">
        <v>41681</v>
      </c>
      <c r="G1319" s="44">
        <v>-2870</v>
      </c>
      <c r="H1319" t="s">
        <v>11080</v>
      </c>
    </row>
    <row r="1320" spans="1:8" x14ac:dyDescent="0.25">
      <c r="A1320" s="43" t="s">
        <v>9326</v>
      </c>
      <c r="B1320" t="s">
        <v>815</v>
      </c>
      <c r="C1320" s="43" t="s">
        <v>816</v>
      </c>
      <c r="D1320" t="s">
        <v>2176</v>
      </c>
      <c r="E1320" t="s">
        <v>2176</v>
      </c>
      <c r="F1320" s="41">
        <v>41681</v>
      </c>
      <c r="G1320" s="44">
        <v>-3040</v>
      </c>
      <c r="H1320" t="s">
        <v>11081</v>
      </c>
    </row>
    <row r="1321" spans="1:8" x14ac:dyDescent="0.25">
      <c r="A1321" s="43" t="s">
        <v>9735</v>
      </c>
      <c r="B1321" t="s">
        <v>2185</v>
      </c>
      <c r="C1321" s="43" t="s">
        <v>11090</v>
      </c>
      <c r="D1321" t="s">
        <v>2186</v>
      </c>
      <c r="E1321" t="s">
        <v>2186</v>
      </c>
      <c r="F1321" s="41">
        <v>41682</v>
      </c>
      <c r="G1321" s="44">
        <v>-43057.2</v>
      </c>
      <c r="H1321" t="s">
        <v>11091</v>
      </c>
    </row>
    <row r="1322" spans="1:8" x14ac:dyDescent="0.25">
      <c r="A1322" s="43" t="s">
        <v>9326</v>
      </c>
      <c r="B1322" t="s">
        <v>815</v>
      </c>
      <c r="C1322" s="43" t="s">
        <v>816</v>
      </c>
      <c r="D1322" t="s">
        <v>2177</v>
      </c>
      <c r="E1322" t="s">
        <v>2177</v>
      </c>
      <c r="F1322" s="41">
        <v>41682</v>
      </c>
      <c r="G1322">
        <v>-429.06</v>
      </c>
      <c r="H1322" t="s">
        <v>11082</v>
      </c>
    </row>
    <row r="1323" spans="1:8" x14ac:dyDescent="0.25">
      <c r="A1323" s="43" t="s">
        <v>9326</v>
      </c>
      <c r="B1323" t="s">
        <v>815</v>
      </c>
      <c r="C1323" s="43" t="s">
        <v>816</v>
      </c>
      <c r="D1323" t="s">
        <v>2178</v>
      </c>
      <c r="E1323" t="s">
        <v>2178</v>
      </c>
      <c r="F1323" s="41">
        <v>41682</v>
      </c>
      <c r="G1323">
        <v>-454.48</v>
      </c>
      <c r="H1323" t="s">
        <v>11083</v>
      </c>
    </row>
    <row r="1324" spans="1:8" x14ac:dyDescent="0.25">
      <c r="A1324" s="43" t="s">
        <v>9326</v>
      </c>
      <c r="B1324" t="s">
        <v>815</v>
      </c>
      <c r="C1324" s="43" t="s">
        <v>816</v>
      </c>
      <c r="D1324" t="s">
        <v>2179</v>
      </c>
      <c r="E1324" t="s">
        <v>2179</v>
      </c>
      <c r="F1324" s="41">
        <v>41682</v>
      </c>
      <c r="G1324" s="44">
        <v>-1447.59</v>
      </c>
      <c r="H1324" t="s">
        <v>11084</v>
      </c>
    </row>
    <row r="1325" spans="1:8" x14ac:dyDescent="0.25">
      <c r="A1325" s="43" t="s">
        <v>9326</v>
      </c>
      <c r="B1325" t="s">
        <v>815</v>
      </c>
      <c r="C1325" s="43" t="s">
        <v>816</v>
      </c>
      <c r="D1325" t="s">
        <v>2180</v>
      </c>
      <c r="E1325" t="s">
        <v>2180</v>
      </c>
      <c r="F1325" s="41">
        <v>41682</v>
      </c>
      <c r="G1325" s="44">
        <v>-1366.63</v>
      </c>
      <c r="H1325" t="s">
        <v>11085</v>
      </c>
    </row>
    <row r="1326" spans="1:8" x14ac:dyDescent="0.25">
      <c r="A1326" s="43" t="s">
        <v>9326</v>
      </c>
      <c r="B1326" t="s">
        <v>815</v>
      </c>
      <c r="C1326" s="43" t="s">
        <v>816</v>
      </c>
      <c r="D1326" t="s">
        <v>2181</v>
      </c>
      <c r="E1326" t="s">
        <v>2181</v>
      </c>
      <c r="F1326" s="41">
        <v>41682</v>
      </c>
      <c r="G1326">
        <v>-912.8</v>
      </c>
      <c r="H1326" t="s">
        <v>11086</v>
      </c>
    </row>
    <row r="1327" spans="1:8" x14ac:dyDescent="0.25">
      <c r="A1327" s="43" t="s">
        <v>9326</v>
      </c>
      <c r="B1327" t="s">
        <v>815</v>
      </c>
      <c r="C1327" s="43" t="s">
        <v>816</v>
      </c>
      <c r="D1327" t="s">
        <v>2182</v>
      </c>
      <c r="E1327" t="s">
        <v>2182</v>
      </c>
      <c r="F1327" s="41">
        <v>41682</v>
      </c>
      <c r="G1327">
        <v>-966.88</v>
      </c>
      <c r="H1327" t="s">
        <v>11087</v>
      </c>
    </row>
    <row r="1328" spans="1:8" x14ac:dyDescent="0.25">
      <c r="A1328" s="43" t="s">
        <v>9326</v>
      </c>
      <c r="B1328" t="s">
        <v>815</v>
      </c>
      <c r="C1328" s="43" t="s">
        <v>816</v>
      </c>
      <c r="D1328" t="s">
        <v>2183</v>
      </c>
      <c r="E1328" t="s">
        <v>2183</v>
      </c>
      <c r="F1328" s="41">
        <v>41682</v>
      </c>
      <c r="G1328">
        <v>-717.5</v>
      </c>
      <c r="H1328" t="s">
        <v>11088</v>
      </c>
    </row>
    <row r="1329" spans="1:8" x14ac:dyDescent="0.25">
      <c r="A1329" s="43" t="s">
        <v>9326</v>
      </c>
      <c r="B1329" t="s">
        <v>815</v>
      </c>
      <c r="C1329" s="43" t="s">
        <v>816</v>
      </c>
      <c r="D1329" t="s">
        <v>2184</v>
      </c>
      <c r="E1329" t="s">
        <v>2184</v>
      </c>
      <c r="F1329" s="41">
        <v>41682</v>
      </c>
      <c r="G1329">
        <v>-760</v>
      </c>
      <c r="H1329" t="s">
        <v>11089</v>
      </c>
    </row>
    <row r="1330" spans="1:8" x14ac:dyDescent="0.25">
      <c r="A1330" s="43" t="s">
        <v>9735</v>
      </c>
      <c r="B1330" t="s">
        <v>2198</v>
      </c>
      <c r="C1330" s="43" t="s">
        <v>11106</v>
      </c>
      <c r="D1330" t="s">
        <v>2194</v>
      </c>
      <c r="E1330" t="s">
        <v>2194</v>
      </c>
      <c r="F1330" s="41">
        <v>41683</v>
      </c>
      <c r="G1330" s="44">
        <v>-42315.5</v>
      </c>
      <c r="H1330" t="s">
        <v>11107</v>
      </c>
    </row>
    <row r="1331" spans="1:8" x14ac:dyDescent="0.25">
      <c r="A1331" s="43" t="s">
        <v>9735</v>
      </c>
      <c r="B1331" t="s">
        <v>2197</v>
      </c>
      <c r="C1331" s="43" t="s">
        <v>11104</v>
      </c>
      <c r="D1331" t="s">
        <v>2194</v>
      </c>
      <c r="E1331" t="s">
        <v>2194</v>
      </c>
      <c r="F1331" s="41">
        <v>41683</v>
      </c>
      <c r="G1331" s="44">
        <v>-42315.5</v>
      </c>
      <c r="H1331" t="s">
        <v>11105</v>
      </c>
    </row>
    <row r="1332" spans="1:8" x14ac:dyDescent="0.25">
      <c r="A1332" s="43" t="s">
        <v>9735</v>
      </c>
      <c r="B1332" t="s">
        <v>2193</v>
      </c>
      <c r="C1332" s="43" t="s">
        <v>11098</v>
      </c>
      <c r="D1332" t="s">
        <v>2194</v>
      </c>
      <c r="E1332" t="s">
        <v>2194</v>
      </c>
      <c r="F1332" s="41">
        <v>41683</v>
      </c>
      <c r="G1332" s="44">
        <v>-42315.5</v>
      </c>
      <c r="H1332" t="s">
        <v>11099</v>
      </c>
    </row>
    <row r="1333" spans="1:8" x14ac:dyDescent="0.25">
      <c r="A1333" s="43" t="s">
        <v>9735</v>
      </c>
      <c r="B1333" t="s">
        <v>2195</v>
      </c>
      <c r="C1333" s="43" t="s">
        <v>11100</v>
      </c>
      <c r="D1333" t="s">
        <v>2194</v>
      </c>
      <c r="E1333" t="s">
        <v>2194</v>
      </c>
      <c r="F1333" s="41">
        <v>41683</v>
      </c>
      <c r="G1333" s="44">
        <v>-24438.400000000001</v>
      </c>
      <c r="H1333" t="s">
        <v>11101</v>
      </c>
    </row>
    <row r="1334" spans="1:8" x14ac:dyDescent="0.25">
      <c r="A1334" s="43" t="s">
        <v>9735</v>
      </c>
      <c r="B1334" t="s">
        <v>2196</v>
      </c>
      <c r="C1334" s="43" t="s">
        <v>11102</v>
      </c>
      <c r="D1334" t="s">
        <v>2194</v>
      </c>
      <c r="E1334" t="s">
        <v>2194</v>
      </c>
      <c r="F1334" s="41">
        <v>41683</v>
      </c>
      <c r="G1334" s="44">
        <v>-42315.5</v>
      </c>
      <c r="H1334" t="s">
        <v>11103</v>
      </c>
    </row>
    <row r="1335" spans="1:8" x14ac:dyDescent="0.25">
      <c r="A1335" s="43" t="s">
        <v>9735</v>
      </c>
      <c r="B1335" t="s">
        <v>2199</v>
      </c>
      <c r="C1335" s="43" t="s">
        <v>11108</v>
      </c>
      <c r="D1335" t="s">
        <v>2194</v>
      </c>
      <c r="E1335" t="s">
        <v>2194</v>
      </c>
      <c r="F1335" s="41">
        <v>41683</v>
      </c>
      <c r="G1335" s="44">
        <v>-73365.2</v>
      </c>
      <c r="H1335" t="s">
        <v>11109</v>
      </c>
    </row>
    <row r="1336" spans="1:8" x14ac:dyDescent="0.25">
      <c r="A1336" s="43" t="s">
        <v>9326</v>
      </c>
      <c r="B1336" t="s">
        <v>815</v>
      </c>
      <c r="C1336" s="43" t="s">
        <v>816</v>
      </c>
      <c r="D1336" t="s">
        <v>2187</v>
      </c>
      <c r="E1336" t="s">
        <v>2187</v>
      </c>
      <c r="F1336" s="41">
        <v>41683</v>
      </c>
      <c r="G1336">
        <v>-618.84</v>
      </c>
      <c r="H1336" t="s">
        <v>11092</v>
      </c>
    </row>
    <row r="1337" spans="1:8" x14ac:dyDescent="0.25">
      <c r="A1337" s="43" t="s">
        <v>9326</v>
      </c>
      <c r="B1337" t="s">
        <v>815</v>
      </c>
      <c r="C1337" s="43" t="s">
        <v>816</v>
      </c>
      <c r="D1337" t="s">
        <v>2188</v>
      </c>
      <c r="E1337" t="s">
        <v>2188</v>
      </c>
      <c r="F1337" s="41">
        <v>41683</v>
      </c>
      <c r="G1337">
        <v>-655.5</v>
      </c>
      <c r="H1337" t="s">
        <v>11093</v>
      </c>
    </row>
    <row r="1338" spans="1:8" x14ac:dyDescent="0.25">
      <c r="A1338" s="43" t="s">
        <v>9326</v>
      </c>
      <c r="B1338" t="s">
        <v>815</v>
      </c>
      <c r="C1338" s="43" t="s">
        <v>816</v>
      </c>
      <c r="D1338" t="s">
        <v>2189</v>
      </c>
      <c r="E1338" t="s">
        <v>2189</v>
      </c>
      <c r="F1338" s="41">
        <v>41683</v>
      </c>
      <c r="G1338" s="44">
        <v>-2519.29</v>
      </c>
      <c r="H1338" t="s">
        <v>11094</v>
      </c>
    </row>
    <row r="1339" spans="1:8" x14ac:dyDescent="0.25">
      <c r="A1339" s="43" t="s">
        <v>9326</v>
      </c>
      <c r="B1339" t="s">
        <v>815</v>
      </c>
      <c r="C1339" s="43" t="s">
        <v>816</v>
      </c>
      <c r="D1339" t="s">
        <v>2190</v>
      </c>
      <c r="E1339" t="s">
        <v>2190</v>
      </c>
      <c r="F1339" s="41">
        <v>41683</v>
      </c>
      <c r="G1339" s="44">
        <v>-2668.51</v>
      </c>
      <c r="H1339" t="s">
        <v>11095</v>
      </c>
    </row>
    <row r="1340" spans="1:8" x14ac:dyDescent="0.25">
      <c r="A1340" s="43" t="s">
        <v>9326</v>
      </c>
      <c r="B1340" t="s">
        <v>815</v>
      </c>
      <c r="C1340" s="43" t="s">
        <v>816</v>
      </c>
      <c r="D1340" t="s">
        <v>2191</v>
      </c>
      <c r="E1340" t="s">
        <v>2191</v>
      </c>
      <c r="F1340" s="41">
        <v>41683</v>
      </c>
      <c r="G1340" s="44">
        <v>-125088.95</v>
      </c>
      <c r="H1340" t="s">
        <v>11096</v>
      </c>
    </row>
    <row r="1341" spans="1:8" x14ac:dyDescent="0.25">
      <c r="A1341" s="43" t="s">
        <v>9326</v>
      </c>
      <c r="B1341" t="s">
        <v>815</v>
      </c>
      <c r="C1341" s="43" t="s">
        <v>816</v>
      </c>
      <c r="D1341" t="s">
        <v>2192</v>
      </c>
      <c r="E1341" t="s">
        <v>2192</v>
      </c>
      <c r="F1341" s="41">
        <v>41683</v>
      </c>
      <c r="G1341" s="44">
        <v>-132498.4</v>
      </c>
      <c r="H1341" t="s">
        <v>11097</v>
      </c>
    </row>
    <row r="1342" spans="1:8" x14ac:dyDescent="0.25">
      <c r="A1342" s="43" t="s">
        <v>9328</v>
      </c>
      <c r="B1342" t="s">
        <v>764</v>
      </c>
      <c r="C1342" s="43" t="s">
        <v>9946</v>
      </c>
      <c r="D1342" t="s">
        <v>2206</v>
      </c>
      <c r="E1342" t="s">
        <v>2206</v>
      </c>
      <c r="F1342" s="41">
        <v>41684</v>
      </c>
      <c r="G1342" s="44">
        <v>-20700</v>
      </c>
      <c r="H1342" t="s">
        <v>11113</v>
      </c>
    </row>
    <row r="1343" spans="1:8" x14ac:dyDescent="0.25">
      <c r="A1343" s="43" t="s">
        <v>9326</v>
      </c>
      <c r="B1343" t="s">
        <v>2200</v>
      </c>
      <c r="C1343" s="43" t="s">
        <v>2201</v>
      </c>
      <c r="D1343" t="s">
        <v>2202</v>
      </c>
      <c r="E1343" t="s">
        <v>2203</v>
      </c>
      <c r="F1343" s="41">
        <v>41684</v>
      </c>
      <c r="G1343" s="44">
        <v>-118000</v>
      </c>
      <c r="H1343" t="s">
        <v>11110</v>
      </c>
    </row>
    <row r="1344" spans="1:8" x14ac:dyDescent="0.25">
      <c r="A1344" s="43" t="s">
        <v>9326</v>
      </c>
      <c r="B1344" t="s">
        <v>815</v>
      </c>
      <c r="C1344" s="43" t="s">
        <v>816</v>
      </c>
      <c r="D1344" t="s">
        <v>2204</v>
      </c>
      <c r="E1344" t="s">
        <v>2204</v>
      </c>
      <c r="F1344" s="41">
        <v>41684</v>
      </c>
      <c r="G1344" s="44">
        <v>-4531.12</v>
      </c>
      <c r="H1344" t="s">
        <v>11111</v>
      </c>
    </row>
    <row r="1345" spans="1:8" x14ac:dyDescent="0.25">
      <c r="A1345" s="43" t="s">
        <v>9326</v>
      </c>
      <c r="B1345" t="s">
        <v>815</v>
      </c>
      <c r="C1345" s="43" t="s">
        <v>816</v>
      </c>
      <c r="D1345" t="s">
        <v>2205</v>
      </c>
      <c r="E1345" t="s">
        <v>2205</v>
      </c>
      <c r="F1345" s="41">
        <v>41684</v>
      </c>
      <c r="G1345" s="44">
        <v>-4799.51</v>
      </c>
      <c r="H1345" t="s">
        <v>11112</v>
      </c>
    </row>
    <row r="1346" spans="1:8" x14ac:dyDescent="0.25">
      <c r="A1346" s="43" t="s">
        <v>9328</v>
      </c>
      <c r="B1346" t="s">
        <v>1963</v>
      </c>
      <c r="C1346" s="43" t="s">
        <v>10877</v>
      </c>
      <c r="D1346" t="s">
        <v>2207</v>
      </c>
      <c r="E1346" t="s">
        <v>2207</v>
      </c>
      <c r="F1346" s="41">
        <v>41687</v>
      </c>
      <c r="G1346" s="44">
        <v>-1770</v>
      </c>
      <c r="H1346" t="s">
        <v>11114</v>
      </c>
    </row>
    <row r="1347" spans="1:8" x14ac:dyDescent="0.25">
      <c r="A1347" s="43" t="s">
        <v>9328</v>
      </c>
      <c r="B1347" t="s">
        <v>2145</v>
      </c>
      <c r="C1347" s="43" t="s">
        <v>11052</v>
      </c>
      <c r="D1347" t="s">
        <v>2208</v>
      </c>
      <c r="E1347" t="s">
        <v>2208</v>
      </c>
      <c r="F1347" s="41">
        <v>41687</v>
      </c>
      <c r="G1347" s="44">
        <v>-2250</v>
      </c>
      <c r="H1347" t="s">
        <v>11115</v>
      </c>
    </row>
    <row r="1348" spans="1:8" x14ac:dyDescent="0.25">
      <c r="A1348" s="43" t="s">
        <v>9328</v>
      </c>
      <c r="B1348" t="s">
        <v>1556</v>
      </c>
      <c r="C1348" s="43" t="s">
        <v>1557</v>
      </c>
      <c r="D1348" t="s">
        <v>2209</v>
      </c>
      <c r="E1348" t="s">
        <v>2209</v>
      </c>
      <c r="F1348" s="41">
        <v>41688</v>
      </c>
      <c r="G1348" s="44">
        <v>-60000</v>
      </c>
      <c r="H1348" t="s">
        <v>11116</v>
      </c>
    </row>
    <row r="1349" spans="1:8" x14ac:dyDescent="0.25">
      <c r="A1349" s="43" t="s">
        <v>9328</v>
      </c>
      <c r="B1349" t="s">
        <v>1556</v>
      </c>
      <c r="C1349" s="43" t="s">
        <v>1557</v>
      </c>
      <c r="D1349" t="s">
        <v>2210</v>
      </c>
      <c r="E1349" t="s">
        <v>2210</v>
      </c>
      <c r="F1349" s="41">
        <v>41688</v>
      </c>
      <c r="G1349" s="44">
        <v>-35000</v>
      </c>
      <c r="H1349" t="s">
        <v>11117</v>
      </c>
    </row>
    <row r="1350" spans="1:8" x14ac:dyDescent="0.25">
      <c r="A1350" s="43" t="s">
        <v>9735</v>
      </c>
      <c r="B1350" t="s">
        <v>2225</v>
      </c>
      <c r="C1350" s="43" t="s">
        <v>11132</v>
      </c>
      <c r="D1350" t="s">
        <v>2226</v>
      </c>
      <c r="E1350" t="s">
        <v>2226</v>
      </c>
      <c r="F1350" s="41">
        <v>41691</v>
      </c>
      <c r="G1350" s="44">
        <v>-14088.5</v>
      </c>
      <c r="H1350" t="s">
        <v>11133</v>
      </c>
    </row>
    <row r="1351" spans="1:8" x14ac:dyDescent="0.25">
      <c r="A1351" s="43" t="s">
        <v>9326</v>
      </c>
      <c r="B1351" t="s">
        <v>815</v>
      </c>
      <c r="C1351" s="43" t="s">
        <v>816</v>
      </c>
      <c r="D1351" t="s">
        <v>2211</v>
      </c>
      <c r="E1351" t="s">
        <v>2211</v>
      </c>
      <c r="F1351" s="41">
        <v>41691</v>
      </c>
      <c r="G1351">
        <v>-806.7</v>
      </c>
      <c r="H1351" t="s">
        <v>11118</v>
      </c>
    </row>
    <row r="1352" spans="1:8" x14ac:dyDescent="0.25">
      <c r="A1352" s="43" t="s">
        <v>9326</v>
      </c>
      <c r="B1352" t="s">
        <v>815</v>
      </c>
      <c r="C1352" s="43" t="s">
        <v>816</v>
      </c>
      <c r="D1352" t="s">
        <v>2212</v>
      </c>
      <c r="E1352" t="s">
        <v>2212</v>
      </c>
      <c r="F1352" s="41">
        <v>41691</v>
      </c>
      <c r="G1352">
        <v>-854.48</v>
      </c>
      <c r="H1352" t="s">
        <v>11119</v>
      </c>
    </row>
    <row r="1353" spans="1:8" x14ac:dyDescent="0.25">
      <c r="A1353" s="43" t="s">
        <v>9326</v>
      </c>
      <c r="B1353" t="s">
        <v>815</v>
      </c>
      <c r="C1353" s="43" t="s">
        <v>816</v>
      </c>
      <c r="D1353" t="s">
        <v>2213</v>
      </c>
      <c r="E1353" t="s">
        <v>2213</v>
      </c>
      <c r="F1353" s="41">
        <v>41691</v>
      </c>
      <c r="G1353" s="44">
        <v>-4281.7</v>
      </c>
      <c r="H1353" t="s">
        <v>11120</v>
      </c>
    </row>
    <row r="1354" spans="1:8" x14ac:dyDescent="0.25">
      <c r="A1354" s="43" t="s">
        <v>9326</v>
      </c>
      <c r="B1354" t="s">
        <v>815</v>
      </c>
      <c r="C1354" s="43" t="s">
        <v>816</v>
      </c>
      <c r="D1354" t="s">
        <v>2214</v>
      </c>
      <c r="E1354" t="s">
        <v>2214</v>
      </c>
      <c r="F1354" s="41">
        <v>41691</v>
      </c>
      <c r="G1354" s="44">
        <v>-4535.32</v>
      </c>
      <c r="H1354" t="s">
        <v>11121</v>
      </c>
    </row>
    <row r="1355" spans="1:8" x14ac:dyDescent="0.25">
      <c r="A1355" s="43" t="s">
        <v>9326</v>
      </c>
      <c r="B1355" t="s">
        <v>815</v>
      </c>
      <c r="C1355" s="43" t="s">
        <v>816</v>
      </c>
      <c r="D1355" t="s">
        <v>2215</v>
      </c>
      <c r="E1355" t="s">
        <v>2215</v>
      </c>
      <c r="F1355" s="41">
        <v>41691</v>
      </c>
      <c r="G1355">
        <v>-854.01</v>
      </c>
      <c r="H1355" t="s">
        <v>11122</v>
      </c>
    </row>
    <row r="1356" spans="1:8" x14ac:dyDescent="0.25">
      <c r="A1356" s="43" t="s">
        <v>9326</v>
      </c>
      <c r="B1356" t="s">
        <v>815</v>
      </c>
      <c r="C1356" s="43" t="s">
        <v>816</v>
      </c>
      <c r="D1356" t="s">
        <v>2216</v>
      </c>
      <c r="E1356" t="s">
        <v>2216</v>
      </c>
      <c r="F1356" s="41">
        <v>41691</v>
      </c>
      <c r="G1356">
        <v>-904.59</v>
      </c>
      <c r="H1356" t="s">
        <v>11123</v>
      </c>
    </row>
    <row r="1357" spans="1:8" x14ac:dyDescent="0.25">
      <c r="A1357" s="43" t="s">
        <v>9326</v>
      </c>
      <c r="B1357" t="s">
        <v>815</v>
      </c>
      <c r="C1357" s="43" t="s">
        <v>816</v>
      </c>
      <c r="D1357" t="s">
        <v>2217</v>
      </c>
      <c r="E1357" t="s">
        <v>2217</v>
      </c>
      <c r="F1357" s="41">
        <v>41691</v>
      </c>
      <c r="G1357" s="44">
        <v>-2009</v>
      </c>
      <c r="H1357" t="s">
        <v>11124</v>
      </c>
    </row>
    <row r="1358" spans="1:8" x14ac:dyDescent="0.25">
      <c r="A1358" s="43" t="s">
        <v>9326</v>
      </c>
      <c r="B1358" t="s">
        <v>815</v>
      </c>
      <c r="C1358" s="43" t="s">
        <v>816</v>
      </c>
      <c r="D1358" t="s">
        <v>2218</v>
      </c>
      <c r="E1358" t="s">
        <v>2218</v>
      </c>
      <c r="F1358" s="41">
        <v>41691</v>
      </c>
      <c r="G1358" s="44">
        <v>-2128</v>
      </c>
      <c r="H1358" t="s">
        <v>11125</v>
      </c>
    </row>
    <row r="1359" spans="1:8" x14ac:dyDescent="0.25">
      <c r="A1359" s="43" t="s">
        <v>9326</v>
      </c>
      <c r="B1359" t="s">
        <v>815</v>
      </c>
      <c r="C1359" s="43" t="s">
        <v>816</v>
      </c>
      <c r="D1359" t="s">
        <v>2219</v>
      </c>
      <c r="E1359" t="s">
        <v>2219</v>
      </c>
      <c r="F1359" s="41">
        <v>41691</v>
      </c>
      <c r="G1359">
        <v>-430.5</v>
      </c>
      <c r="H1359" t="s">
        <v>11126</v>
      </c>
    </row>
    <row r="1360" spans="1:8" x14ac:dyDescent="0.25">
      <c r="A1360" s="43" t="s">
        <v>9326</v>
      </c>
      <c r="B1360" t="s">
        <v>815</v>
      </c>
      <c r="C1360" s="43" t="s">
        <v>816</v>
      </c>
      <c r="D1360" t="s">
        <v>2220</v>
      </c>
      <c r="E1360" t="s">
        <v>2220</v>
      </c>
      <c r="F1360" s="41">
        <v>41691</v>
      </c>
      <c r="G1360">
        <v>-456</v>
      </c>
      <c r="H1360" t="s">
        <v>11127</v>
      </c>
    </row>
    <row r="1361" spans="1:8" x14ac:dyDescent="0.25">
      <c r="A1361" s="43" t="s">
        <v>9326</v>
      </c>
      <c r="B1361" t="s">
        <v>815</v>
      </c>
      <c r="C1361" s="43" t="s">
        <v>816</v>
      </c>
      <c r="D1361" t="s">
        <v>2221</v>
      </c>
      <c r="E1361" t="s">
        <v>2221</v>
      </c>
      <c r="F1361" s="41">
        <v>41691</v>
      </c>
      <c r="G1361">
        <v>-537.82000000000005</v>
      </c>
      <c r="H1361" t="s">
        <v>11128</v>
      </c>
    </row>
    <row r="1362" spans="1:8" x14ac:dyDescent="0.25">
      <c r="A1362" s="43" t="s">
        <v>9326</v>
      </c>
      <c r="B1362" t="s">
        <v>815</v>
      </c>
      <c r="C1362" s="43" t="s">
        <v>816</v>
      </c>
      <c r="D1362" t="s">
        <v>2222</v>
      </c>
      <c r="E1362" t="s">
        <v>2222</v>
      </c>
      <c r="F1362" s="41">
        <v>41691</v>
      </c>
      <c r="G1362">
        <v>-569.66999999999996</v>
      </c>
      <c r="H1362" t="s">
        <v>11129</v>
      </c>
    </row>
    <row r="1363" spans="1:8" x14ac:dyDescent="0.25">
      <c r="A1363" s="43" t="s">
        <v>9735</v>
      </c>
      <c r="B1363" t="s">
        <v>2223</v>
      </c>
      <c r="C1363" s="43" t="s">
        <v>11130</v>
      </c>
      <c r="D1363" t="s">
        <v>2224</v>
      </c>
      <c r="E1363" t="s">
        <v>2224</v>
      </c>
      <c r="F1363" s="41">
        <v>41691</v>
      </c>
      <c r="G1363" s="44">
        <v>-60168.97</v>
      </c>
      <c r="H1363" t="s">
        <v>11131</v>
      </c>
    </row>
    <row r="1364" spans="1:8" x14ac:dyDescent="0.25">
      <c r="A1364" s="43" t="s">
        <v>9735</v>
      </c>
      <c r="B1364" t="s">
        <v>2227</v>
      </c>
      <c r="C1364" s="43" t="s">
        <v>11134</v>
      </c>
      <c r="D1364" t="s">
        <v>2228</v>
      </c>
      <c r="E1364" t="s">
        <v>2228</v>
      </c>
      <c r="F1364" s="41">
        <v>41691</v>
      </c>
      <c r="G1364" s="44">
        <v>-17606.759999999998</v>
      </c>
      <c r="H1364" t="s">
        <v>11135</v>
      </c>
    </row>
    <row r="1365" spans="1:8" x14ac:dyDescent="0.25">
      <c r="A1365" s="43" t="s">
        <v>9328</v>
      </c>
      <c r="B1365" t="s">
        <v>2233</v>
      </c>
      <c r="C1365" s="43" t="s">
        <v>11137</v>
      </c>
      <c r="D1365" t="s">
        <v>2234</v>
      </c>
      <c r="E1365" t="s">
        <v>2235</v>
      </c>
      <c r="F1365" s="41">
        <v>41694</v>
      </c>
      <c r="G1365" s="44">
        <v>-564401.52</v>
      </c>
      <c r="H1365" t="s">
        <v>11138</v>
      </c>
    </row>
    <row r="1366" spans="1:8" x14ac:dyDescent="0.25">
      <c r="A1366" s="43" t="s">
        <v>9326</v>
      </c>
      <c r="B1366" t="s">
        <v>2229</v>
      </c>
      <c r="C1366" s="43" t="s">
        <v>2230</v>
      </c>
      <c r="D1366" t="s">
        <v>2231</v>
      </c>
      <c r="E1366" t="s">
        <v>2232</v>
      </c>
      <c r="F1366" s="41">
        <v>41694</v>
      </c>
      <c r="G1366" s="44">
        <v>-4650928.03</v>
      </c>
      <c r="H1366" t="s">
        <v>11136</v>
      </c>
    </row>
    <row r="1367" spans="1:8" x14ac:dyDescent="0.25">
      <c r="A1367" s="43" t="s">
        <v>9735</v>
      </c>
      <c r="B1367" t="s">
        <v>2236</v>
      </c>
      <c r="C1367" s="43" t="s">
        <v>2237</v>
      </c>
      <c r="D1367" t="s">
        <v>2238</v>
      </c>
      <c r="E1367" t="s">
        <v>2238</v>
      </c>
      <c r="F1367" s="41">
        <v>41695</v>
      </c>
      <c r="G1367" s="44">
        <v>-6360.2</v>
      </c>
      <c r="H1367" t="s">
        <v>11139</v>
      </c>
    </row>
    <row r="1368" spans="1:8" x14ac:dyDescent="0.25">
      <c r="A1368" s="43" t="s">
        <v>9328</v>
      </c>
      <c r="B1368" t="s">
        <v>2239</v>
      </c>
      <c r="C1368" s="43" t="s">
        <v>11140</v>
      </c>
      <c r="D1368" t="s">
        <v>2240</v>
      </c>
      <c r="E1368" t="s">
        <v>2241</v>
      </c>
      <c r="F1368" s="41">
        <v>41695</v>
      </c>
      <c r="G1368" s="44">
        <v>-134673.64000000001</v>
      </c>
      <c r="H1368" t="s">
        <v>11141</v>
      </c>
    </row>
    <row r="1369" spans="1:8" x14ac:dyDescent="0.25">
      <c r="A1369" s="43" t="s">
        <v>9326</v>
      </c>
      <c r="B1369" t="s">
        <v>2242</v>
      </c>
      <c r="C1369" s="43" t="s">
        <v>11142</v>
      </c>
      <c r="D1369" t="s">
        <v>2243</v>
      </c>
      <c r="E1369" t="s">
        <v>2243</v>
      </c>
      <c r="F1369" s="41">
        <v>41697</v>
      </c>
      <c r="G1369" s="44">
        <v>-23600</v>
      </c>
      <c r="H1369" t="s">
        <v>11143</v>
      </c>
    </row>
    <row r="1370" spans="1:8" x14ac:dyDescent="0.25">
      <c r="A1370" s="43" t="s">
        <v>9326</v>
      </c>
      <c r="B1370" t="s">
        <v>2244</v>
      </c>
      <c r="C1370" s="43" t="s">
        <v>11144</v>
      </c>
      <c r="D1370" t="s">
        <v>2245</v>
      </c>
      <c r="E1370" t="s">
        <v>2245</v>
      </c>
      <c r="F1370" s="41">
        <v>41698</v>
      </c>
      <c r="G1370" s="44">
        <v>-23600</v>
      </c>
      <c r="H1370" t="s">
        <v>11145</v>
      </c>
    </row>
    <row r="1371" spans="1:8" x14ac:dyDescent="0.25">
      <c r="A1371" s="43" t="s">
        <v>9326</v>
      </c>
      <c r="B1371" t="s">
        <v>2246</v>
      </c>
      <c r="C1371" s="43" t="s">
        <v>11146</v>
      </c>
      <c r="D1371" t="s">
        <v>2247</v>
      </c>
      <c r="E1371" t="s">
        <v>2247</v>
      </c>
      <c r="F1371" s="41">
        <v>41698</v>
      </c>
      <c r="G1371" s="44">
        <v>-29500</v>
      </c>
      <c r="H1371" t="s">
        <v>11147</v>
      </c>
    </row>
    <row r="1372" spans="1:8" x14ac:dyDescent="0.25">
      <c r="A1372" s="43" t="s">
        <v>9735</v>
      </c>
      <c r="B1372" t="s">
        <v>1304</v>
      </c>
      <c r="C1372" s="43" t="s">
        <v>10328</v>
      </c>
      <c r="D1372" t="s">
        <v>2248</v>
      </c>
      <c r="E1372" t="s">
        <v>2249</v>
      </c>
      <c r="F1372" s="41">
        <v>41698</v>
      </c>
      <c r="G1372" s="44">
        <v>-20123.32</v>
      </c>
      <c r="H1372" t="s">
        <v>11148</v>
      </c>
    </row>
    <row r="1373" spans="1:8" x14ac:dyDescent="0.25">
      <c r="A1373" s="43" t="s">
        <v>9326</v>
      </c>
      <c r="B1373" t="s">
        <v>2250</v>
      </c>
      <c r="C1373" s="43" t="s">
        <v>11149</v>
      </c>
      <c r="D1373" t="s">
        <v>2251</v>
      </c>
      <c r="E1373" t="s">
        <v>2251</v>
      </c>
      <c r="F1373" s="41">
        <v>41699</v>
      </c>
      <c r="G1373" s="44">
        <v>-76000</v>
      </c>
      <c r="H1373" t="s">
        <v>11150</v>
      </c>
    </row>
    <row r="1374" spans="1:8" x14ac:dyDescent="0.25">
      <c r="A1374" s="43" t="s">
        <v>9326</v>
      </c>
      <c r="B1374" t="s">
        <v>815</v>
      </c>
      <c r="C1374" s="43" t="s">
        <v>816</v>
      </c>
      <c r="D1374" t="s">
        <v>2252</v>
      </c>
      <c r="E1374" t="s">
        <v>2252</v>
      </c>
      <c r="F1374" s="41">
        <v>41701</v>
      </c>
      <c r="G1374" s="44">
        <v>-4850.3</v>
      </c>
      <c r="H1374" t="s">
        <v>11151</v>
      </c>
    </row>
    <row r="1375" spans="1:8" x14ac:dyDescent="0.25">
      <c r="A1375" s="43" t="s">
        <v>9326</v>
      </c>
      <c r="B1375" t="s">
        <v>815</v>
      </c>
      <c r="C1375" s="43" t="s">
        <v>816</v>
      </c>
      <c r="D1375" t="s">
        <v>2253</v>
      </c>
      <c r="E1375" t="s">
        <v>2253</v>
      </c>
      <c r="F1375" s="41">
        <v>41701</v>
      </c>
      <c r="G1375" s="44">
        <v>-5137.6000000000004</v>
      </c>
      <c r="H1375" t="s">
        <v>11152</v>
      </c>
    </row>
    <row r="1376" spans="1:8" x14ac:dyDescent="0.25">
      <c r="A1376" s="43" t="s">
        <v>9328</v>
      </c>
      <c r="B1376" t="s">
        <v>2254</v>
      </c>
      <c r="C1376" s="43" t="s">
        <v>11153</v>
      </c>
      <c r="D1376" t="s">
        <v>2255</v>
      </c>
      <c r="E1376" t="s">
        <v>2256</v>
      </c>
      <c r="F1376" s="41">
        <v>41701</v>
      </c>
      <c r="G1376" s="44">
        <v>-23972.19</v>
      </c>
      <c r="H1376" t="s">
        <v>11154</v>
      </c>
    </row>
    <row r="1377" spans="1:8" x14ac:dyDescent="0.25">
      <c r="A1377" s="43" t="s">
        <v>9735</v>
      </c>
      <c r="B1377" t="s">
        <v>223</v>
      </c>
      <c r="C1377" s="43" t="s">
        <v>224</v>
      </c>
      <c r="D1377" t="s">
        <v>2270</v>
      </c>
      <c r="E1377" t="s">
        <v>2271</v>
      </c>
      <c r="F1377" s="41">
        <v>41702</v>
      </c>
      <c r="G1377" s="44">
        <v>-125000</v>
      </c>
      <c r="H1377" t="s">
        <v>11167</v>
      </c>
    </row>
    <row r="1378" spans="1:8" x14ac:dyDescent="0.25">
      <c r="A1378" s="43" t="s">
        <v>9735</v>
      </c>
      <c r="B1378" t="s">
        <v>223</v>
      </c>
      <c r="C1378" s="43" t="s">
        <v>224</v>
      </c>
      <c r="D1378" t="s">
        <v>2272</v>
      </c>
      <c r="E1378" t="s">
        <v>2273</v>
      </c>
      <c r="F1378" s="41">
        <v>41702</v>
      </c>
      <c r="G1378" s="44">
        <v>-125000</v>
      </c>
      <c r="H1378" t="s">
        <v>11168</v>
      </c>
    </row>
    <row r="1379" spans="1:8" x14ac:dyDescent="0.25">
      <c r="A1379" s="43" t="s">
        <v>9326</v>
      </c>
      <c r="B1379" t="s">
        <v>2257</v>
      </c>
      <c r="C1379" s="43" t="s">
        <v>11155</v>
      </c>
      <c r="D1379" t="s">
        <v>2258</v>
      </c>
      <c r="E1379" t="s">
        <v>2258</v>
      </c>
      <c r="F1379" s="41">
        <v>41702</v>
      </c>
      <c r="G1379" s="44">
        <v>-23600</v>
      </c>
      <c r="H1379" t="s">
        <v>11156</v>
      </c>
    </row>
    <row r="1380" spans="1:8" x14ac:dyDescent="0.25">
      <c r="A1380" s="43" t="s">
        <v>9326</v>
      </c>
      <c r="B1380" t="s">
        <v>1566</v>
      </c>
      <c r="C1380" s="43" t="s">
        <v>1567</v>
      </c>
      <c r="D1380">
        <v>38</v>
      </c>
      <c r="E1380" t="s">
        <v>2260</v>
      </c>
      <c r="F1380" s="41">
        <v>41702</v>
      </c>
      <c r="G1380" s="44">
        <v>-18240</v>
      </c>
      <c r="H1380" t="s">
        <v>11157</v>
      </c>
    </row>
    <row r="1381" spans="1:8" x14ac:dyDescent="0.25">
      <c r="A1381" s="43" t="s">
        <v>9326</v>
      </c>
      <c r="B1381" t="s">
        <v>1566</v>
      </c>
      <c r="C1381" s="43" t="s">
        <v>1567</v>
      </c>
      <c r="D1381" t="s">
        <v>2261</v>
      </c>
      <c r="E1381" t="s">
        <v>2260</v>
      </c>
      <c r="F1381" s="41">
        <v>41702</v>
      </c>
      <c r="G1381" s="44">
        <v>-10192.92</v>
      </c>
      <c r="H1381" t="s">
        <v>11158</v>
      </c>
    </row>
    <row r="1382" spans="1:8" x14ac:dyDescent="0.25">
      <c r="A1382" s="43" t="s">
        <v>9326</v>
      </c>
      <c r="B1382" t="s">
        <v>1566</v>
      </c>
      <c r="C1382" s="43" t="s">
        <v>1567</v>
      </c>
      <c r="D1382" t="s">
        <v>2262</v>
      </c>
      <c r="E1382" t="s">
        <v>2260</v>
      </c>
      <c r="F1382" s="41">
        <v>41702</v>
      </c>
      <c r="G1382" s="44">
        <v>-374068.1</v>
      </c>
      <c r="H1382" t="s">
        <v>11159</v>
      </c>
    </row>
    <row r="1383" spans="1:8" x14ac:dyDescent="0.25">
      <c r="A1383" s="43" t="s">
        <v>9326</v>
      </c>
      <c r="B1383" t="s">
        <v>1566</v>
      </c>
      <c r="C1383" s="43" t="s">
        <v>1567</v>
      </c>
      <c r="D1383" t="s">
        <v>2263</v>
      </c>
      <c r="E1383" t="s">
        <v>2260</v>
      </c>
      <c r="F1383" s="41">
        <v>41702</v>
      </c>
      <c r="G1383" s="44">
        <v>-157697.35999999999</v>
      </c>
      <c r="H1383" t="s">
        <v>11160</v>
      </c>
    </row>
    <row r="1384" spans="1:8" x14ac:dyDescent="0.25">
      <c r="A1384" s="43" t="s">
        <v>9326</v>
      </c>
      <c r="B1384" t="s">
        <v>1566</v>
      </c>
      <c r="C1384" s="43" t="s">
        <v>1567</v>
      </c>
      <c r="D1384" t="s">
        <v>2264</v>
      </c>
      <c r="E1384" t="s">
        <v>2260</v>
      </c>
      <c r="F1384" s="41">
        <v>41702</v>
      </c>
      <c r="G1384" s="44">
        <v>-36228.25</v>
      </c>
      <c r="H1384" t="s">
        <v>11161</v>
      </c>
    </row>
    <row r="1385" spans="1:8" x14ac:dyDescent="0.25">
      <c r="A1385" s="43" t="s">
        <v>9326</v>
      </c>
      <c r="B1385" t="s">
        <v>1566</v>
      </c>
      <c r="C1385" s="43" t="s">
        <v>1567</v>
      </c>
      <c r="D1385" t="s">
        <v>2265</v>
      </c>
      <c r="E1385" t="s">
        <v>2260</v>
      </c>
      <c r="F1385" s="41">
        <v>41702</v>
      </c>
      <c r="G1385" s="44">
        <v>-10909.8</v>
      </c>
      <c r="H1385" t="s">
        <v>11162</v>
      </c>
    </row>
    <row r="1386" spans="1:8" x14ac:dyDescent="0.25">
      <c r="A1386" s="43" t="s">
        <v>9326</v>
      </c>
      <c r="B1386" t="s">
        <v>1566</v>
      </c>
      <c r="C1386" s="43" t="s">
        <v>1567</v>
      </c>
      <c r="D1386" t="s">
        <v>2266</v>
      </c>
      <c r="E1386" t="s">
        <v>2260</v>
      </c>
      <c r="F1386" s="41">
        <v>41702</v>
      </c>
      <c r="G1386" s="44">
        <v>-185466.6</v>
      </c>
      <c r="H1386" t="s">
        <v>11163</v>
      </c>
    </row>
    <row r="1387" spans="1:8" x14ac:dyDescent="0.25">
      <c r="A1387" s="43" t="s">
        <v>9326</v>
      </c>
      <c r="B1387" t="s">
        <v>1566</v>
      </c>
      <c r="C1387" s="43" t="s">
        <v>1567</v>
      </c>
      <c r="D1387" t="s">
        <v>2267</v>
      </c>
      <c r="E1387" t="s">
        <v>2260</v>
      </c>
      <c r="F1387" s="41">
        <v>41702</v>
      </c>
      <c r="G1387">
        <v>-991.8</v>
      </c>
      <c r="H1387" t="s">
        <v>11164</v>
      </c>
    </row>
    <row r="1388" spans="1:8" x14ac:dyDescent="0.25">
      <c r="A1388" s="43" t="s">
        <v>9326</v>
      </c>
      <c r="B1388" t="s">
        <v>1566</v>
      </c>
      <c r="C1388" s="43" t="s">
        <v>1567</v>
      </c>
      <c r="D1388" t="s">
        <v>2268</v>
      </c>
      <c r="E1388" t="s">
        <v>2260</v>
      </c>
      <c r="F1388" s="41">
        <v>41702</v>
      </c>
      <c r="G1388" s="44">
        <v>-15660</v>
      </c>
      <c r="H1388" t="s">
        <v>11165</v>
      </c>
    </row>
    <row r="1389" spans="1:8" x14ac:dyDescent="0.25">
      <c r="A1389" s="43" t="s">
        <v>9326</v>
      </c>
      <c r="B1389" t="s">
        <v>1566</v>
      </c>
      <c r="C1389" s="43" t="s">
        <v>1567</v>
      </c>
      <c r="D1389" t="s">
        <v>2269</v>
      </c>
      <c r="E1389" t="s">
        <v>2260</v>
      </c>
      <c r="F1389" s="41">
        <v>41702</v>
      </c>
      <c r="G1389" s="44">
        <v>-13015.2</v>
      </c>
      <c r="H1389" t="s">
        <v>11166</v>
      </c>
    </row>
    <row r="1390" spans="1:8" x14ac:dyDescent="0.25">
      <c r="A1390" s="43" t="s">
        <v>9735</v>
      </c>
      <c r="B1390" t="s">
        <v>2276</v>
      </c>
      <c r="C1390" s="43" t="s">
        <v>11171</v>
      </c>
      <c r="D1390" t="s">
        <v>2277</v>
      </c>
      <c r="E1390" t="s">
        <v>2277</v>
      </c>
      <c r="F1390" s="41">
        <v>41703</v>
      </c>
      <c r="G1390" s="44">
        <v>-45200</v>
      </c>
      <c r="H1390" t="s">
        <v>11172</v>
      </c>
    </row>
    <row r="1391" spans="1:8" x14ac:dyDescent="0.25">
      <c r="A1391" s="43" t="s">
        <v>9326</v>
      </c>
      <c r="B1391" t="s">
        <v>815</v>
      </c>
      <c r="C1391" s="43" t="s">
        <v>816</v>
      </c>
      <c r="D1391" t="s">
        <v>2274</v>
      </c>
      <c r="E1391" t="s">
        <v>2274</v>
      </c>
      <c r="F1391" s="41">
        <v>41703</v>
      </c>
      <c r="G1391">
        <v>-970.79</v>
      </c>
      <c r="H1391" t="s">
        <v>11169</v>
      </c>
    </row>
    <row r="1392" spans="1:8" x14ac:dyDescent="0.25">
      <c r="A1392" s="43" t="s">
        <v>9326</v>
      </c>
      <c r="B1392" t="s">
        <v>815</v>
      </c>
      <c r="C1392" s="43" t="s">
        <v>816</v>
      </c>
      <c r="D1392" t="s">
        <v>2275</v>
      </c>
      <c r="E1392" t="s">
        <v>2275</v>
      </c>
      <c r="F1392" s="41">
        <v>41703</v>
      </c>
      <c r="G1392" s="44">
        <v>-1028.29</v>
      </c>
      <c r="H1392" t="s">
        <v>11170</v>
      </c>
    </row>
    <row r="1393" spans="1:8" x14ac:dyDescent="0.25">
      <c r="A1393" s="43" t="s">
        <v>9735</v>
      </c>
      <c r="B1393" t="s">
        <v>2305</v>
      </c>
      <c r="C1393" s="43" t="s">
        <v>11198</v>
      </c>
      <c r="D1393" t="s">
        <v>2306</v>
      </c>
      <c r="E1393" t="s">
        <v>2307</v>
      </c>
      <c r="F1393" s="41">
        <v>41704</v>
      </c>
      <c r="G1393" s="44">
        <v>-34194.870000000003</v>
      </c>
      <c r="H1393" t="s">
        <v>11199</v>
      </c>
    </row>
    <row r="1394" spans="1:8" x14ac:dyDescent="0.25">
      <c r="A1394" s="43" t="s">
        <v>9735</v>
      </c>
      <c r="B1394" t="s">
        <v>2300</v>
      </c>
      <c r="C1394" s="43" t="s">
        <v>11194</v>
      </c>
      <c r="D1394" t="s">
        <v>2301</v>
      </c>
      <c r="E1394" t="s">
        <v>2301</v>
      </c>
      <c r="F1394" s="41">
        <v>41704</v>
      </c>
      <c r="G1394" s="44">
        <v>-42315.5</v>
      </c>
      <c r="H1394" t="s">
        <v>11195</v>
      </c>
    </row>
    <row r="1395" spans="1:8" x14ac:dyDescent="0.25">
      <c r="A1395" s="43" t="s">
        <v>9735</v>
      </c>
      <c r="B1395" t="s">
        <v>2302</v>
      </c>
      <c r="C1395" s="43" t="s">
        <v>11196</v>
      </c>
      <c r="D1395" t="s">
        <v>2303</v>
      </c>
      <c r="E1395" t="s">
        <v>2304</v>
      </c>
      <c r="F1395" s="41">
        <v>41704</v>
      </c>
      <c r="G1395" s="44">
        <v>-104359.59</v>
      </c>
      <c r="H1395" t="s">
        <v>11197</v>
      </c>
    </row>
    <row r="1396" spans="1:8" x14ac:dyDescent="0.25">
      <c r="A1396" s="43" t="s">
        <v>9735</v>
      </c>
      <c r="B1396" t="s">
        <v>2311</v>
      </c>
      <c r="C1396" s="43" t="s">
        <v>11202</v>
      </c>
      <c r="D1396" t="s">
        <v>2312</v>
      </c>
      <c r="E1396" t="s">
        <v>2313</v>
      </c>
      <c r="F1396" s="41">
        <v>41704</v>
      </c>
      <c r="G1396" s="44">
        <v>-24596.31</v>
      </c>
      <c r="H1396" t="s">
        <v>11203</v>
      </c>
    </row>
    <row r="1397" spans="1:8" x14ac:dyDescent="0.25">
      <c r="A1397" s="43" t="s">
        <v>9735</v>
      </c>
      <c r="B1397" t="s">
        <v>2308</v>
      </c>
      <c r="C1397" s="43" t="s">
        <v>11200</v>
      </c>
      <c r="D1397" t="s">
        <v>2309</v>
      </c>
      <c r="E1397" t="s">
        <v>2310</v>
      </c>
      <c r="F1397" s="41">
        <v>41704</v>
      </c>
      <c r="G1397" s="44">
        <v>-34794.78</v>
      </c>
      <c r="H1397" t="s">
        <v>11201</v>
      </c>
    </row>
    <row r="1398" spans="1:8" x14ac:dyDescent="0.25">
      <c r="A1398" s="43" t="s">
        <v>9735</v>
      </c>
      <c r="B1398" t="s">
        <v>2314</v>
      </c>
      <c r="C1398" s="43" t="s">
        <v>11204</v>
      </c>
      <c r="D1398" t="s">
        <v>2315</v>
      </c>
      <c r="E1398" t="s">
        <v>2316</v>
      </c>
      <c r="F1398" s="41">
        <v>41704</v>
      </c>
      <c r="G1398" s="44">
        <v>-20996.85</v>
      </c>
      <c r="H1398" t="s">
        <v>11205</v>
      </c>
    </row>
    <row r="1399" spans="1:8" x14ac:dyDescent="0.25">
      <c r="A1399" s="43" t="s">
        <v>9328</v>
      </c>
      <c r="B1399" t="s">
        <v>1908</v>
      </c>
      <c r="C1399" s="43" t="s">
        <v>10813</v>
      </c>
      <c r="D1399" t="s">
        <v>2319</v>
      </c>
      <c r="E1399" t="s">
        <v>2319</v>
      </c>
      <c r="F1399" s="41">
        <v>41704</v>
      </c>
      <c r="G1399" s="44">
        <v>-50000</v>
      </c>
      <c r="H1399" t="s">
        <v>11208</v>
      </c>
    </row>
    <row r="1400" spans="1:8" x14ac:dyDescent="0.25">
      <c r="A1400" s="43" t="s">
        <v>9328</v>
      </c>
      <c r="B1400" t="s">
        <v>2317</v>
      </c>
      <c r="C1400" s="43" t="s">
        <v>11206</v>
      </c>
      <c r="D1400" t="s">
        <v>2318</v>
      </c>
      <c r="E1400" t="s">
        <v>2318</v>
      </c>
      <c r="F1400" s="41">
        <v>41704</v>
      </c>
      <c r="G1400" s="44">
        <v>-78320</v>
      </c>
      <c r="H1400" t="s">
        <v>11207</v>
      </c>
    </row>
    <row r="1401" spans="1:8" x14ac:dyDescent="0.25">
      <c r="A1401" s="43" t="s">
        <v>9326</v>
      </c>
      <c r="B1401" t="s">
        <v>815</v>
      </c>
      <c r="C1401" s="43" t="s">
        <v>816</v>
      </c>
      <c r="D1401" t="s">
        <v>2294</v>
      </c>
      <c r="E1401" t="s">
        <v>2294</v>
      </c>
      <c r="F1401" s="41">
        <v>41704</v>
      </c>
      <c r="G1401" s="44">
        <v>-2009</v>
      </c>
      <c r="H1401" t="s">
        <v>11188</v>
      </c>
    </row>
    <row r="1402" spans="1:8" x14ac:dyDescent="0.25">
      <c r="A1402" s="43" t="s">
        <v>9326</v>
      </c>
      <c r="B1402" t="s">
        <v>815</v>
      </c>
      <c r="C1402" s="43" t="s">
        <v>816</v>
      </c>
      <c r="D1402" t="s">
        <v>2295</v>
      </c>
      <c r="E1402" t="s">
        <v>2295</v>
      </c>
      <c r="F1402" s="41">
        <v>41704</v>
      </c>
      <c r="G1402" s="44">
        <v>-2128</v>
      </c>
      <c r="H1402" t="s">
        <v>11189</v>
      </c>
    </row>
    <row r="1403" spans="1:8" x14ac:dyDescent="0.25">
      <c r="A1403" s="43" t="s">
        <v>9326</v>
      </c>
      <c r="B1403" t="s">
        <v>815</v>
      </c>
      <c r="C1403" s="43" t="s">
        <v>816</v>
      </c>
      <c r="D1403" t="s">
        <v>2296</v>
      </c>
      <c r="E1403" t="s">
        <v>2296</v>
      </c>
      <c r="F1403" s="41">
        <v>41704</v>
      </c>
      <c r="G1403" s="44">
        <v>-1004.5</v>
      </c>
      <c r="H1403" t="s">
        <v>11190</v>
      </c>
    </row>
    <row r="1404" spans="1:8" x14ac:dyDescent="0.25">
      <c r="A1404" s="43" t="s">
        <v>9326</v>
      </c>
      <c r="B1404" t="s">
        <v>815</v>
      </c>
      <c r="C1404" s="43" t="s">
        <v>816</v>
      </c>
      <c r="D1404" t="s">
        <v>2297</v>
      </c>
      <c r="E1404" t="s">
        <v>2297</v>
      </c>
      <c r="F1404" s="41">
        <v>41704</v>
      </c>
      <c r="G1404" s="44">
        <v>-1064</v>
      </c>
      <c r="H1404" t="s">
        <v>11191</v>
      </c>
    </row>
    <row r="1405" spans="1:8" x14ac:dyDescent="0.25">
      <c r="A1405" s="43" t="s">
        <v>9326</v>
      </c>
      <c r="B1405" t="s">
        <v>815</v>
      </c>
      <c r="C1405" s="43" t="s">
        <v>816</v>
      </c>
      <c r="D1405" t="s">
        <v>2298</v>
      </c>
      <c r="E1405" t="s">
        <v>2298</v>
      </c>
      <c r="F1405" s="41">
        <v>41704</v>
      </c>
      <c r="G1405" s="44">
        <v>-72969.75</v>
      </c>
      <c r="H1405" t="s">
        <v>11192</v>
      </c>
    </row>
    <row r="1406" spans="1:8" x14ac:dyDescent="0.25">
      <c r="A1406" s="43" t="s">
        <v>9326</v>
      </c>
      <c r="B1406" t="s">
        <v>815</v>
      </c>
      <c r="C1406" s="43" t="s">
        <v>816</v>
      </c>
      <c r="D1406" t="s">
        <v>2299</v>
      </c>
      <c r="E1406" t="s">
        <v>2299</v>
      </c>
      <c r="F1406" s="41">
        <v>41704</v>
      </c>
      <c r="G1406" s="44">
        <v>-77292</v>
      </c>
      <c r="H1406" t="s">
        <v>11193</v>
      </c>
    </row>
    <row r="1407" spans="1:8" x14ac:dyDescent="0.25">
      <c r="A1407" s="43" t="s">
        <v>9326</v>
      </c>
      <c r="B1407" t="s">
        <v>1566</v>
      </c>
      <c r="C1407" s="43" t="s">
        <v>1567</v>
      </c>
      <c r="D1407" t="s">
        <v>2278</v>
      </c>
      <c r="E1407" t="s">
        <v>2279</v>
      </c>
      <c r="F1407" s="41">
        <v>41704</v>
      </c>
      <c r="G1407" s="44">
        <v>-11712.72</v>
      </c>
      <c r="H1407" t="s">
        <v>11173</v>
      </c>
    </row>
    <row r="1408" spans="1:8" x14ac:dyDescent="0.25">
      <c r="A1408" s="43" t="s">
        <v>9326</v>
      </c>
      <c r="B1408" t="s">
        <v>1566</v>
      </c>
      <c r="C1408" s="43" t="s">
        <v>1567</v>
      </c>
      <c r="D1408" t="s">
        <v>2280</v>
      </c>
      <c r="E1408" t="s">
        <v>2279</v>
      </c>
      <c r="F1408" s="41">
        <v>41704</v>
      </c>
      <c r="G1408" s="44">
        <v>-276385.3</v>
      </c>
      <c r="H1408" t="s">
        <v>11174</v>
      </c>
    </row>
    <row r="1409" spans="1:8" x14ac:dyDescent="0.25">
      <c r="A1409" s="43" t="s">
        <v>9326</v>
      </c>
      <c r="B1409" t="s">
        <v>1566</v>
      </c>
      <c r="C1409" s="43" t="s">
        <v>1567</v>
      </c>
      <c r="D1409" t="s">
        <v>2281</v>
      </c>
      <c r="E1409" t="s">
        <v>2279</v>
      </c>
      <c r="F1409" s="41">
        <v>41704</v>
      </c>
      <c r="G1409" s="44">
        <v>-8911.32</v>
      </c>
      <c r="H1409" t="s">
        <v>11175</v>
      </c>
    </row>
    <row r="1410" spans="1:8" x14ac:dyDescent="0.25">
      <c r="A1410" s="43" t="s">
        <v>9326</v>
      </c>
      <c r="B1410" t="s">
        <v>1566</v>
      </c>
      <c r="C1410" s="43" t="s">
        <v>1567</v>
      </c>
      <c r="D1410" t="s">
        <v>2282</v>
      </c>
      <c r="E1410" t="s">
        <v>2279</v>
      </c>
      <c r="F1410" s="41">
        <v>41704</v>
      </c>
      <c r="G1410" s="44">
        <v>-386268.02</v>
      </c>
      <c r="H1410" t="s">
        <v>11176</v>
      </c>
    </row>
    <row r="1411" spans="1:8" x14ac:dyDescent="0.25">
      <c r="A1411" s="43" t="s">
        <v>9326</v>
      </c>
      <c r="B1411" t="s">
        <v>1566</v>
      </c>
      <c r="C1411" s="43" t="s">
        <v>1567</v>
      </c>
      <c r="D1411" t="s">
        <v>2283</v>
      </c>
      <c r="E1411" t="s">
        <v>2279</v>
      </c>
      <c r="F1411" s="41">
        <v>41704</v>
      </c>
      <c r="G1411" s="44">
        <v>-280243.20000000001</v>
      </c>
      <c r="H1411" t="s">
        <v>11177</v>
      </c>
    </row>
    <row r="1412" spans="1:8" x14ac:dyDescent="0.25">
      <c r="A1412" s="43" t="s">
        <v>9326</v>
      </c>
      <c r="B1412" t="s">
        <v>1566</v>
      </c>
      <c r="C1412" s="43" t="s">
        <v>1567</v>
      </c>
      <c r="D1412" t="s">
        <v>2284</v>
      </c>
      <c r="E1412" t="s">
        <v>2279</v>
      </c>
      <c r="F1412" s="41">
        <v>41704</v>
      </c>
      <c r="G1412" s="44">
        <v>-111996</v>
      </c>
      <c r="H1412" t="s">
        <v>11178</v>
      </c>
    </row>
    <row r="1413" spans="1:8" x14ac:dyDescent="0.25">
      <c r="A1413" s="43" t="s">
        <v>9326</v>
      </c>
      <c r="B1413" t="s">
        <v>1566</v>
      </c>
      <c r="C1413" s="43" t="s">
        <v>1567</v>
      </c>
      <c r="D1413" t="s">
        <v>2285</v>
      </c>
      <c r="E1413" t="s">
        <v>2279</v>
      </c>
      <c r="F1413" s="41">
        <v>41704</v>
      </c>
      <c r="G1413" s="44">
        <v>-24949.06</v>
      </c>
      <c r="H1413" t="s">
        <v>11179</v>
      </c>
    </row>
    <row r="1414" spans="1:8" x14ac:dyDescent="0.25">
      <c r="A1414" s="43" t="s">
        <v>9326</v>
      </c>
      <c r="B1414" t="s">
        <v>1566</v>
      </c>
      <c r="C1414" s="43" t="s">
        <v>1567</v>
      </c>
      <c r="D1414" t="s">
        <v>2286</v>
      </c>
      <c r="E1414" t="s">
        <v>2279</v>
      </c>
      <c r="F1414" s="41">
        <v>41704</v>
      </c>
      <c r="G1414" s="44">
        <v>-1727.76</v>
      </c>
      <c r="H1414" t="s">
        <v>11180</v>
      </c>
    </row>
    <row r="1415" spans="1:8" x14ac:dyDescent="0.25">
      <c r="A1415" s="43" t="s">
        <v>9326</v>
      </c>
      <c r="B1415" t="s">
        <v>1566</v>
      </c>
      <c r="C1415" s="43" t="s">
        <v>1567</v>
      </c>
      <c r="D1415" t="s">
        <v>2287</v>
      </c>
      <c r="E1415" t="s">
        <v>2279</v>
      </c>
      <c r="F1415" s="41">
        <v>41704</v>
      </c>
      <c r="G1415" s="44">
        <v>-46534.12</v>
      </c>
      <c r="H1415" t="s">
        <v>11181</v>
      </c>
    </row>
    <row r="1416" spans="1:8" x14ac:dyDescent="0.25">
      <c r="A1416" s="43" t="s">
        <v>9326</v>
      </c>
      <c r="B1416" t="s">
        <v>1566</v>
      </c>
      <c r="C1416" s="43" t="s">
        <v>1567</v>
      </c>
      <c r="D1416" t="s">
        <v>2288</v>
      </c>
      <c r="E1416" t="s">
        <v>2279</v>
      </c>
      <c r="F1416" s="41">
        <v>41704</v>
      </c>
      <c r="G1416" s="44">
        <v>-8879.68</v>
      </c>
      <c r="H1416" t="s">
        <v>11182</v>
      </c>
    </row>
    <row r="1417" spans="1:8" x14ac:dyDescent="0.25">
      <c r="A1417" s="43" t="s">
        <v>9326</v>
      </c>
      <c r="B1417" t="s">
        <v>1566</v>
      </c>
      <c r="C1417" s="43" t="s">
        <v>1567</v>
      </c>
      <c r="D1417" t="s">
        <v>2289</v>
      </c>
      <c r="E1417" t="s">
        <v>2279</v>
      </c>
      <c r="F1417" s="41">
        <v>41704</v>
      </c>
      <c r="G1417" s="44">
        <v>-19462.72</v>
      </c>
      <c r="H1417" t="s">
        <v>11183</v>
      </c>
    </row>
    <row r="1418" spans="1:8" x14ac:dyDescent="0.25">
      <c r="A1418" s="43" t="s">
        <v>9326</v>
      </c>
      <c r="B1418" t="s">
        <v>1566</v>
      </c>
      <c r="C1418" s="43" t="s">
        <v>1567</v>
      </c>
      <c r="D1418" t="s">
        <v>2290</v>
      </c>
      <c r="E1418" t="s">
        <v>2279</v>
      </c>
      <c r="F1418" s="41">
        <v>41704</v>
      </c>
      <c r="G1418" s="44">
        <v>-185062.64</v>
      </c>
      <c r="H1418" t="s">
        <v>11184</v>
      </c>
    </row>
    <row r="1419" spans="1:8" x14ac:dyDescent="0.25">
      <c r="A1419" s="43" t="s">
        <v>9326</v>
      </c>
      <c r="B1419" t="s">
        <v>1566</v>
      </c>
      <c r="C1419" s="43" t="s">
        <v>1567</v>
      </c>
      <c r="D1419" t="s">
        <v>2291</v>
      </c>
      <c r="E1419" t="s">
        <v>2279</v>
      </c>
      <c r="F1419" s="41">
        <v>41704</v>
      </c>
      <c r="G1419" s="44">
        <v>-637881.19999999995</v>
      </c>
      <c r="H1419" t="s">
        <v>11185</v>
      </c>
    </row>
    <row r="1420" spans="1:8" x14ac:dyDescent="0.25">
      <c r="A1420" s="43" t="s">
        <v>9326</v>
      </c>
      <c r="B1420" t="s">
        <v>1566</v>
      </c>
      <c r="C1420" s="43" t="s">
        <v>1567</v>
      </c>
      <c r="D1420" t="s">
        <v>2292</v>
      </c>
      <c r="E1420" t="s">
        <v>2279</v>
      </c>
      <c r="F1420" s="41">
        <v>41704</v>
      </c>
      <c r="G1420" s="44">
        <v>-76128</v>
      </c>
      <c r="H1420" t="s">
        <v>11186</v>
      </c>
    </row>
    <row r="1421" spans="1:8" x14ac:dyDescent="0.25">
      <c r="A1421" s="43" t="s">
        <v>9326</v>
      </c>
      <c r="B1421" t="s">
        <v>1566</v>
      </c>
      <c r="C1421" s="43" t="s">
        <v>1567</v>
      </c>
      <c r="D1421" t="s">
        <v>2293</v>
      </c>
      <c r="E1421" t="s">
        <v>2279</v>
      </c>
      <c r="F1421" s="41">
        <v>41704</v>
      </c>
      <c r="G1421" s="44">
        <v>-3220.32</v>
      </c>
      <c r="H1421" t="s">
        <v>11187</v>
      </c>
    </row>
    <row r="1422" spans="1:8" x14ac:dyDescent="0.25">
      <c r="A1422" s="43" t="s">
        <v>9328</v>
      </c>
      <c r="B1422" t="s">
        <v>2125</v>
      </c>
      <c r="C1422" s="43" t="s">
        <v>11034</v>
      </c>
      <c r="D1422" t="s">
        <v>2332</v>
      </c>
      <c r="E1422" t="s">
        <v>2333</v>
      </c>
      <c r="F1422" s="41">
        <v>41705</v>
      </c>
      <c r="G1422" s="44">
        <v>-20000</v>
      </c>
      <c r="H1422" t="s">
        <v>11223</v>
      </c>
    </row>
    <row r="1423" spans="1:8" x14ac:dyDescent="0.25">
      <c r="A1423" s="43" t="s">
        <v>9328</v>
      </c>
      <c r="B1423" t="s">
        <v>2125</v>
      </c>
      <c r="C1423" s="43" t="s">
        <v>11034</v>
      </c>
      <c r="D1423" t="s">
        <v>2334</v>
      </c>
      <c r="E1423" t="s">
        <v>2335</v>
      </c>
      <c r="F1423" s="41">
        <v>41705</v>
      </c>
      <c r="G1423" s="44">
        <v>-20000</v>
      </c>
      <c r="H1423" t="s">
        <v>11224</v>
      </c>
    </row>
    <row r="1424" spans="1:8" x14ac:dyDescent="0.25">
      <c r="A1424" s="43" t="s">
        <v>9326</v>
      </c>
      <c r="B1424" t="s">
        <v>1621</v>
      </c>
      <c r="C1424" s="43" t="s">
        <v>1622</v>
      </c>
      <c r="D1424" t="s">
        <v>2320</v>
      </c>
      <c r="E1424" t="s">
        <v>2320</v>
      </c>
      <c r="F1424" s="41">
        <v>41705</v>
      </c>
      <c r="G1424" s="44">
        <v>-65489.61</v>
      </c>
      <c r="H1424" t="s">
        <v>11209</v>
      </c>
    </row>
    <row r="1425" spans="1:8" x14ac:dyDescent="0.25">
      <c r="A1425" s="43" t="s">
        <v>9735</v>
      </c>
      <c r="B1425" t="s">
        <v>2331</v>
      </c>
      <c r="C1425" s="43" t="s">
        <v>11220</v>
      </c>
      <c r="D1425" t="s">
        <v>2332</v>
      </c>
      <c r="E1425" t="s">
        <v>2333</v>
      </c>
      <c r="F1425" s="41">
        <v>41705</v>
      </c>
      <c r="G1425" s="44">
        <v>-15000</v>
      </c>
      <c r="H1425" t="s">
        <v>11221</v>
      </c>
    </row>
    <row r="1426" spans="1:8" x14ac:dyDescent="0.25">
      <c r="A1426" s="43" t="s">
        <v>9735</v>
      </c>
      <c r="B1426" t="s">
        <v>2331</v>
      </c>
      <c r="C1426" s="43" t="s">
        <v>11220</v>
      </c>
      <c r="D1426" t="s">
        <v>2334</v>
      </c>
      <c r="E1426" t="s">
        <v>2335</v>
      </c>
      <c r="F1426" s="41">
        <v>41705</v>
      </c>
      <c r="G1426" s="44">
        <v>-15000</v>
      </c>
      <c r="H1426" t="s">
        <v>11222</v>
      </c>
    </row>
    <row r="1427" spans="1:8" x14ac:dyDescent="0.25">
      <c r="A1427" s="43" t="s">
        <v>9326</v>
      </c>
      <c r="B1427" t="s">
        <v>815</v>
      </c>
      <c r="C1427" s="43" t="s">
        <v>816</v>
      </c>
      <c r="D1427" t="s">
        <v>2321</v>
      </c>
      <c r="E1427" t="s">
        <v>2321</v>
      </c>
      <c r="F1427" s="41">
        <v>41705</v>
      </c>
      <c r="G1427">
        <v>-990.15</v>
      </c>
      <c r="H1427" t="s">
        <v>11210</v>
      </c>
    </row>
    <row r="1428" spans="1:8" x14ac:dyDescent="0.25">
      <c r="A1428" s="43" t="s">
        <v>9326</v>
      </c>
      <c r="B1428" t="s">
        <v>815</v>
      </c>
      <c r="C1428" s="43" t="s">
        <v>816</v>
      </c>
      <c r="D1428" t="s">
        <v>2322</v>
      </c>
      <c r="E1428" t="s">
        <v>2322</v>
      </c>
      <c r="F1428" s="41">
        <v>41705</v>
      </c>
      <c r="G1428" s="44">
        <v>-1048.8</v>
      </c>
      <c r="H1428" t="s">
        <v>11211</v>
      </c>
    </row>
    <row r="1429" spans="1:8" x14ac:dyDescent="0.25">
      <c r="A1429" s="43" t="s">
        <v>9326</v>
      </c>
      <c r="B1429" t="s">
        <v>815</v>
      </c>
      <c r="C1429" s="43" t="s">
        <v>816</v>
      </c>
      <c r="D1429" t="s">
        <v>2323</v>
      </c>
      <c r="E1429" t="s">
        <v>2323</v>
      </c>
      <c r="F1429" s="41">
        <v>41705</v>
      </c>
      <c r="G1429" s="44">
        <v>-2459.77</v>
      </c>
      <c r="H1429" t="s">
        <v>11212</v>
      </c>
    </row>
    <row r="1430" spans="1:8" x14ac:dyDescent="0.25">
      <c r="A1430" s="43" t="s">
        <v>9326</v>
      </c>
      <c r="B1430" t="s">
        <v>815</v>
      </c>
      <c r="C1430" s="43" t="s">
        <v>816</v>
      </c>
      <c r="D1430" t="s">
        <v>2324</v>
      </c>
      <c r="E1430" t="s">
        <v>2324</v>
      </c>
      <c r="F1430" s="41">
        <v>41705</v>
      </c>
      <c r="G1430" s="44">
        <v>-2605.4699999999998</v>
      </c>
      <c r="H1430" t="s">
        <v>11213</v>
      </c>
    </row>
    <row r="1431" spans="1:8" x14ac:dyDescent="0.25">
      <c r="A1431" s="43" t="s">
        <v>9326</v>
      </c>
      <c r="B1431" t="s">
        <v>815</v>
      </c>
      <c r="C1431" s="43" t="s">
        <v>816</v>
      </c>
      <c r="D1431" t="s">
        <v>2325</v>
      </c>
      <c r="E1431" t="s">
        <v>2325</v>
      </c>
      <c r="F1431" s="41">
        <v>41705</v>
      </c>
      <c r="G1431" s="44">
        <v>-6925.71</v>
      </c>
      <c r="H1431" t="s">
        <v>11214</v>
      </c>
    </row>
    <row r="1432" spans="1:8" x14ac:dyDescent="0.25">
      <c r="A1432" s="43" t="s">
        <v>9326</v>
      </c>
      <c r="B1432" t="s">
        <v>815</v>
      </c>
      <c r="C1432" s="43" t="s">
        <v>816</v>
      </c>
      <c r="D1432" t="s">
        <v>2326</v>
      </c>
      <c r="E1432" t="s">
        <v>2326</v>
      </c>
      <c r="F1432" s="41">
        <v>41705</v>
      </c>
      <c r="G1432" s="44">
        <v>-7335.95</v>
      </c>
      <c r="H1432" t="s">
        <v>11215</v>
      </c>
    </row>
    <row r="1433" spans="1:8" x14ac:dyDescent="0.25">
      <c r="A1433" s="43" t="s">
        <v>9326</v>
      </c>
      <c r="B1433" t="s">
        <v>815</v>
      </c>
      <c r="C1433" s="43" t="s">
        <v>816</v>
      </c>
      <c r="D1433" t="s">
        <v>2327</v>
      </c>
      <c r="E1433" t="s">
        <v>2327</v>
      </c>
      <c r="F1433" s="41">
        <v>41705</v>
      </c>
      <c r="G1433">
        <v>-806.72</v>
      </c>
      <c r="H1433" t="s">
        <v>11216</v>
      </c>
    </row>
    <row r="1434" spans="1:8" x14ac:dyDescent="0.25">
      <c r="A1434" s="43" t="s">
        <v>9326</v>
      </c>
      <c r="B1434" t="s">
        <v>815</v>
      </c>
      <c r="C1434" s="43" t="s">
        <v>816</v>
      </c>
      <c r="D1434" t="s">
        <v>2328</v>
      </c>
      <c r="E1434" t="s">
        <v>2328</v>
      </c>
      <c r="F1434" s="41">
        <v>41705</v>
      </c>
      <c r="G1434">
        <v>-854.51</v>
      </c>
      <c r="H1434" t="s">
        <v>11217</v>
      </c>
    </row>
    <row r="1435" spans="1:8" x14ac:dyDescent="0.25">
      <c r="A1435" s="43" t="s">
        <v>9326</v>
      </c>
      <c r="B1435" t="s">
        <v>815</v>
      </c>
      <c r="C1435" s="43" t="s">
        <v>816</v>
      </c>
      <c r="D1435" t="s">
        <v>2329</v>
      </c>
      <c r="E1435" t="s">
        <v>2329</v>
      </c>
      <c r="F1435" s="41">
        <v>41705</v>
      </c>
      <c r="G1435" s="44">
        <v>-8610</v>
      </c>
      <c r="H1435" t="s">
        <v>11218</v>
      </c>
    </row>
    <row r="1436" spans="1:8" x14ac:dyDescent="0.25">
      <c r="A1436" s="43" t="s">
        <v>9326</v>
      </c>
      <c r="B1436" t="s">
        <v>815</v>
      </c>
      <c r="C1436" s="43" t="s">
        <v>816</v>
      </c>
      <c r="D1436" t="s">
        <v>2330</v>
      </c>
      <c r="E1436" t="s">
        <v>2330</v>
      </c>
      <c r="F1436" s="41">
        <v>41705</v>
      </c>
      <c r="G1436" s="44">
        <v>-7688.16</v>
      </c>
      <c r="H1436" t="s">
        <v>11219</v>
      </c>
    </row>
    <row r="1437" spans="1:8" x14ac:dyDescent="0.25">
      <c r="A1437" s="43" t="s">
        <v>9326</v>
      </c>
      <c r="B1437" t="s">
        <v>1621</v>
      </c>
      <c r="C1437" s="43" t="s">
        <v>1622</v>
      </c>
      <c r="D1437" t="s">
        <v>2336</v>
      </c>
      <c r="E1437" t="s">
        <v>2336</v>
      </c>
      <c r="F1437" s="41">
        <v>41706</v>
      </c>
      <c r="G1437" s="44">
        <v>-74820.19</v>
      </c>
      <c r="H1437" t="s">
        <v>11225</v>
      </c>
    </row>
    <row r="1438" spans="1:8" x14ac:dyDescent="0.25">
      <c r="A1438" s="43" t="s">
        <v>9328</v>
      </c>
      <c r="B1438" t="s">
        <v>2345</v>
      </c>
      <c r="C1438" s="43" t="s">
        <v>2346</v>
      </c>
      <c r="D1438" t="s">
        <v>2347</v>
      </c>
      <c r="E1438" t="s">
        <v>2347</v>
      </c>
      <c r="F1438" s="41">
        <v>41708</v>
      </c>
      <c r="G1438" s="44">
        <v>-18319970.57</v>
      </c>
      <c r="H1438" t="s">
        <v>11233</v>
      </c>
    </row>
    <row r="1439" spans="1:8" x14ac:dyDescent="0.25">
      <c r="A1439" s="43" t="s">
        <v>9326</v>
      </c>
      <c r="B1439" t="s">
        <v>2337</v>
      </c>
      <c r="C1439" s="43" t="s">
        <v>2338</v>
      </c>
      <c r="D1439" t="s">
        <v>2339</v>
      </c>
      <c r="E1439" t="s">
        <v>2339</v>
      </c>
      <c r="F1439" s="41">
        <v>41708</v>
      </c>
      <c r="G1439" s="44">
        <v>-31182.48</v>
      </c>
      <c r="H1439" t="s">
        <v>11226</v>
      </c>
    </row>
    <row r="1440" spans="1:8" x14ac:dyDescent="0.25">
      <c r="A1440" s="43" t="s">
        <v>9328</v>
      </c>
      <c r="B1440" t="s">
        <v>2348</v>
      </c>
      <c r="C1440" s="43" t="s">
        <v>2349</v>
      </c>
      <c r="D1440" t="s">
        <v>2350</v>
      </c>
      <c r="E1440" t="s">
        <v>2350</v>
      </c>
      <c r="F1440" s="41">
        <v>41708</v>
      </c>
      <c r="G1440" s="44">
        <v>-12528000</v>
      </c>
      <c r="H1440" t="s">
        <v>11234</v>
      </c>
    </row>
    <row r="1441" spans="1:8" x14ac:dyDescent="0.25">
      <c r="A1441" s="43" t="s">
        <v>9328</v>
      </c>
      <c r="B1441" t="s">
        <v>2342</v>
      </c>
      <c r="C1441" s="43" t="s">
        <v>11231</v>
      </c>
      <c r="D1441" t="s">
        <v>2343</v>
      </c>
      <c r="E1441" t="s">
        <v>2344</v>
      </c>
      <c r="F1441" s="41">
        <v>41708</v>
      </c>
      <c r="G1441" s="44">
        <v>-173664</v>
      </c>
      <c r="H1441" t="s">
        <v>11232</v>
      </c>
    </row>
    <row r="1442" spans="1:8" x14ac:dyDescent="0.25">
      <c r="A1442" s="43" t="s">
        <v>9326</v>
      </c>
      <c r="B1442" t="s">
        <v>815</v>
      </c>
      <c r="C1442" s="43" t="s">
        <v>816</v>
      </c>
      <c r="D1442" t="s">
        <v>2340</v>
      </c>
      <c r="E1442" t="s">
        <v>2340</v>
      </c>
      <c r="F1442" s="41">
        <v>41708</v>
      </c>
      <c r="G1442" s="44">
        <v>-5145.34</v>
      </c>
      <c r="H1442" t="s">
        <v>11227</v>
      </c>
    </row>
    <row r="1443" spans="1:8" x14ac:dyDescent="0.25">
      <c r="A1443" s="43" t="s">
        <v>9326</v>
      </c>
      <c r="B1443" t="s">
        <v>815</v>
      </c>
      <c r="C1443" s="43" t="s">
        <v>816</v>
      </c>
      <c r="D1443" t="s">
        <v>2341</v>
      </c>
      <c r="E1443" t="s">
        <v>2341</v>
      </c>
      <c r="F1443" s="41">
        <v>41708</v>
      </c>
      <c r="G1443" s="44">
        <v>-5450.11</v>
      </c>
      <c r="H1443" t="s">
        <v>11228</v>
      </c>
    </row>
    <row r="1444" spans="1:8" x14ac:dyDescent="0.25">
      <c r="A1444" s="43" t="s">
        <v>9326</v>
      </c>
      <c r="B1444" t="s">
        <v>815</v>
      </c>
      <c r="C1444" s="43" t="s">
        <v>816</v>
      </c>
      <c r="D1444" t="s">
        <v>2340</v>
      </c>
      <c r="E1444" t="s">
        <v>2340</v>
      </c>
      <c r="F1444" s="41">
        <v>41708</v>
      </c>
      <c r="G1444" s="44">
        <v>-1435</v>
      </c>
      <c r="H1444" t="s">
        <v>11229</v>
      </c>
    </row>
    <row r="1445" spans="1:8" x14ac:dyDescent="0.25">
      <c r="A1445" s="43" t="s">
        <v>9326</v>
      </c>
      <c r="B1445" t="s">
        <v>815</v>
      </c>
      <c r="C1445" s="43" t="s">
        <v>816</v>
      </c>
      <c r="D1445" t="s">
        <v>2341</v>
      </c>
      <c r="E1445" t="s">
        <v>2341</v>
      </c>
      <c r="F1445" s="41">
        <v>41708</v>
      </c>
      <c r="G1445" s="44">
        <v>-1520</v>
      </c>
      <c r="H1445" t="s">
        <v>11230</v>
      </c>
    </row>
    <row r="1446" spans="1:8" x14ac:dyDescent="0.25">
      <c r="A1446" s="43" t="s">
        <v>9735</v>
      </c>
      <c r="B1446" t="s">
        <v>2364</v>
      </c>
      <c r="C1446" s="43" t="s">
        <v>11258</v>
      </c>
      <c r="D1446" t="s">
        <v>2365</v>
      </c>
      <c r="E1446" t="s">
        <v>2366</v>
      </c>
      <c r="F1446" s="41">
        <v>41709</v>
      </c>
      <c r="G1446" s="44">
        <v>-79904.009999999995</v>
      </c>
      <c r="H1446" t="s">
        <v>11259</v>
      </c>
    </row>
    <row r="1447" spans="1:8" x14ac:dyDescent="0.25">
      <c r="A1447" s="43" t="s">
        <v>9326</v>
      </c>
      <c r="B1447" t="s">
        <v>2351</v>
      </c>
      <c r="C1447" s="43" t="s">
        <v>2352</v>
      </c>
      <c r="D1447" t="s">
        <v>2353</v>
      </c>
      <c r="E1447" t="s">
        <v>2354</v>
      </c>
      <c r="F1447" s="41">
        <v>41709</v>
      </c>
      <c r="G1447" s="44">
        <v>-35807.129999999997</v>
      </c>
      <c r="H1447" t="s">
        <v>11235</v>
      </c>
    </row>
    <row r="1448" spans="1:8" x14ac:dyDescent="0.25">
      <c r="A1448" s="43" t="s">
        <v>9326</v>
      </c>
      <c r="B1448" t="s">
        <v>2351</v>
      </c>
      <c r="C1448" s="43" t="s">
        <v>2352</v>
      </c>
      <c r="D1448" t="s">
        <v>2355</v>
      </c>
      <c r="E1448" t="s">
        <v>11236</v>
      </c>
      <c r="F1448" s="41">
        <v>41709</v>
      </c>
      <c r="G1448" s="44">
        <v>-35807.129999999997</v>
      </c>
      <c r="H1448" t="s">
        <v>11237</v>
      </c>
    </row>
    <row r="1449" spans="1:8" x14ac:dyDescent="0.25">
      <c r="A1449" s="43" t="s">
        <v>9328</v>
      </c>
      <c r="B1449" t="s">
        <v>2369</v>
      </c>
      <c r="C1449" s="43" t="s">
        <v>11262</v>
      </c>
      <c r="D1449" t="s">
        <v>2370</v>
      </c>
      <c r="E1449" t="s">
        <v>1804</v>
      </c>
      <c r="F1449" s="41">
        <v>41709</v>
      </c>
      <c r="G1449" s="44">
        <v>-130000</v>
      </c>
      <c r="H1449" t="s">
        <v>11263</v>
      </c>
    </row>
    <row r="1450" spans="1:8" x14ac:dyDescent="0.25">
      <c r="A1450" s="43" t="s">
        <v>9328</v>
      </c>
      <c r="B1450" t="s">
        <v>265</v>
      </c>
      <c r="C1450" s="43" t="s">
        <v>266</v>
      </c>
      <c r="D1450" t="s">
        <v>2362</v>
      </c>
      <c r="E1450" t="s">
        <v>2362</v>
      </c>
      <c r="F1450" s="41">
        <v>41709</v>
      </c>
      <c r="G1450" s="44">
        <v>-28320</v>
      </c>
      <c r="H1450" t="s">
        <v>11256</v>
      </c>
    </row>
    <row r="1451" spans="1:8" x14ac:dyDescent="0.25">
      <c r="A1451" s="43" t="s">
        <v>9328</v>
      </c>
      <c r="B1451" t="s">
        <v>265</v>
      </c>
      <c r="C1451" s="43" t="s">
        <v>266</v>
      </c>
      <c r="D1451" t="s">
        <v>2363</v>
      </c>
      <c r="E1451" t="s">
        <v>2363</v>
      </c>
      <c r="F1451" s="41">
        <v>41709</v>
      </c>
      <c r="G1451" s="44">
        <v>-28320</v>
      </c>
      <c r="H1451" t="s">
        <v>11257</v>
      </c>
    </row>
    <row r="1452" spans="1:8" x14ac:dyDescent="0.25">
      <c r="A1452" s="43" t="s">
        <v>9326</v>
      </c>
      <c r="B1452" t="s">
        <v>815</v>
      </c>
      <c r="C1452" s="43" t="s">
        <v>816</v>
      </c>
      <c r="D1452" t="s">
        <v>2356</v>
      </c>
      <c r="E1452" t="s">
        <v>2356</v>
      </c>
      <c r="F1452" s="41">
        <v>41709</v>
      </c>
      <c r="G1452" s="44">
        <v>-1968.39</v>
      </c>
      <c r="H1452" t="s">
        <v>11238</v>
      </c>
    </row>
    <row r="1453" spans="1:8" x14ac:dyDescent="0.25">
      <c r="A1453" s="43" t="s">
        <v>9326</v>
      </c>
      <c r="B1453" t="s">
        <v>815</v>
      </c>
      <c r="C1453" s="43" t="s">
        <v>816</v>
      </c>
      <c r="D1453" t="s">
        <v>2357</v>
      </c>
      <c r="E1453" t="s">
        <v>2357</v>
      </c>
      <c r="F1453" s="41">
        <v>41709</v>
      </c>
      <c r="G1453" s="44">
        <v>-2078.63</v>
      </c>
      <c r="H1453" t="s">
        <v>11239</v>
      </c>
    </row>
    <row r="1454" spans="1:8" x14ac:dyDescent="0.25">
      <c r="A1454" s="43" t="s">
        <v>9326</v>
      </c>
      <c r="B1454" t="s">
        <v>815</v>
      </c>
      <c r="C1454" s="43" t="s">
        <v>816</v>
      </c>
      <c r="D1454" t="s">
        <v>2358</v>
      </c>
      <c r="E1454" t="s">
        <v>2358</v>
      </c>
      <c r="F1454" s="41">
        <v>41709</v>
      </c>
      <c r="G1454" s="44">
        <v>-8843.31</v>
      </c>
      <c r="H1454" t="s">
        <v>11240</v>
      </c>
    </row>
    <row r="1455" spans="1:8" x14ac:dyDescent="0.25">
      <c r="A1455" s="43" t="s">
        <v>9326</v>
      </c>
      <c r="B1455" t="s">
        <v>815</v>
      </c>
      <c r="C1455" s="43" t="s">
        <v>816</v>
      </c>
      <c r="D1455" t="s">
        <v>2359</v>
      </c>
      <c r="E1455" t="s">
        <v>2359</v>
      </c>
      <c r="F1455" s="41">
        <v>41709</v>
      </c>
      <c r="G1455" s="44">
        <v>-9367.1299999999992</v>
      </c>
      <c r="H1455" t="s">
        <v>11241</v>
      </c>
    </row>
    <row r="1456" spans="1:8" x14ac:dyDescent="0.25">
      <c r="A1456" s="43" t="s">
        <v>9326</v>
      </c>
      <c r="B1456" t="s">
        <v>815</v>
      </c>
      <c r="C1456" s="43" t="s">
        <v>816</v>
      </c>
      <c r="D1456" t="s">
        <v>2358</v>
      </c>
      <c r="E1456" t="s">
        <v>2358</v>
      </c>
      <c r="F1456" s="41">
        <v>41709</v>
      </c>
      <c r="G1456">
        <v>-172.2</v>
      </c>
      <c r="H1456" t="s">
        <v>11242</v>
      </c>
    </row>
    <row r="1457" spans="1:8" x14ac:dyDescent="0.25">
      <c r="A1457" s="43" t="s">
        <v>9326</v>
      </c>
      <c r="B1457" t="s">
        <v>815</v>
      </c>
      <c r="C1457" s="43" t="s">
        <v>816</v>
      </c>
      <c r="D1457" t="s">
        <v>2359</v>
      </c>
      <c r="E1457" t="s">
        <v>2359</v>
      </c>
      <c r="F1457" s="41">
        <v>41709</v>
      </c>
      <c r="G1457">
        <v>-182.4</v>
      </c>
      <c r="H1457" t="s">
        <v>11243</v>
      </c>
    </row>
    <row r="1458" spans="1:8" x14ac:dyDescent="0.25">
      <c r="A1458" s="43" t="s">
        <v>9326</v>
      </c>
      <c r="B1458" t="s">
        <v>815</v>
      </c>
      <c r="C1458" s="43" t="s">
        <v>816</v>
      </c>
      <c r="D1458" t="s">
        <v>2358</v>
      </c>
      <c r="E1458" t="s">
        <v>2358</v>
      </c>
      <c r="F1458" s="41">
        <v>41709</v>
      </c>
      <c r="G1458" s="44">
        <v>-3530.1</v>
      </c>
      <c r="H1458" t="s">
        <v>11244</v>
      </c>
    </row>
    <row r="1459" spans="1:8" x14ac:dyDescent="0.25">
      <c r="A1459" s="43" t="s">
        <v>9326</v>
      </c>
      <c r="B1459" t="s">
        <v>815</v>
      </c>
      <c r="C1459" s="43" t="s">
        <v>816</v>
      </c>
      <c r="D1459" t="s">
        <v>2359</v>
      </c>
      <c r="E1459" t="s">
        <v>2359</v>
      </c>
      <c r="F1459" s="41">
        <v>41709</v>
      </c>
      <c r="G1459" s="44">
        <v>-2628.08</v>
      </c>
      <c r="H1459" t="s">
        <v>11245</v>
      </c>
    </row>
    <row r="1460" spans="1:8" x14ac:dyDescent="0.25">
      <c r="A1460" s="43" t="s">
        <v>9326</v>
      </c>
      <c r="B1460" t="s">
        <v>815</v>
      </c>
      <c r="C1460" s="43" t="s">
        <v>816</v>
      </c>
      <c r="D1460" t="s">
        <v>2358</v>
      </c>
      <c r="E1460" t="s">
        <v>2358</v>
      </c>
      <c r="F1460" s="41">
        <v>41709</v>
      </c>
      <c r="G1460" s="44">
        <v>-1435</v>
      </c>
      <c r="H1460" t="s">
        <v>11246</v>
      </c>
    </row>
    <row r="1461" spans="1:8" x14ac:dyDescent="0.25">
      <c r="A1461" s="43" t="s">
        <v>9326</v>
      </c>
      <c r="B1461" t="s">
        <v>815</v>
      </c>
      <c r="C1461" s="43" t="s">
        <v>816</v>
      </c>
      <c r="D1461" t="s">
        <v>2359</v>
      </c>
      <c r="E1461" t="s">
        <v>2359</v>
      </c>
      <c r="F1461" s="41">
        <v>41709</v>
      </c>
      <c r="G1461" s="44">
        <v>-1520</v>
      </c>
      <c r="H1461" t="s">
        <v>11247</v>
      </c>
    </row>
    <row r="1462" spans="1:8" x14ac:dyDescent="0.25">
      <c r="A1462" s="43" t="s">
        <v>9326</v>
      </c>
      <c r="B1462" t="s">
        <v>815</v>
      </c>
      <c r="C1462" s="43" t="s">
        <v>816</v>
      </c>
      <c r="D1462" t="s">
        <v>2358</v>
      </c>
      <c r="E1462" t="s">
        <v>2358</v>
      </c>
      <c r="F1462" s="41">
        <v>41709</v>
      </c>
      <c r="G1462" s="44">
        <v>-1074.31</v>
      </c>
      <c r="H1462" t="s">
        <v>11248</v>
      </c>
    </row>
    <row r="1463" spans="1:8" x14ac:dyDescent="0.25">
      <c r="A1463" s="43" t="s">
        <v>9326</v>
      </c>
      <c r="B1463" t="s">
        <v>815</v>
      </c>
      <c r="C1463" s="43" t="s">
        <v>816</v>
      </c>
      <c r="D1463" t="s">
        <v>2359</v>
      </c>
      <c r="E1463" t="s">
        <v>2359</v>
      </c>
      <c r="F1463" s="41">
        <v>41709</v>
      </c>
      <c r="G1463" s="44">
        <v>-1137.95</v>
      </c>
      <c r="H1463" t="s">
        <v>11249</v>
      </c>
    </row>
    <row r="1464" spans="1:8" x14ac:dyDescent="0.25">
      <c r="A1464" s="43" t="s">
        <v>9326</v>
      </c>
      <c r="B1464" t="s">
        <v>815</v>
      </c>
      <c r="C1464" s="43" t="s">
        <v>816</v>
      </c>
      <c r="D1464" t="s">
        <v>2358</v>
      </c>
      <c r="E1464" t="s">
        <v>2358</v>
      </c>
      <c r="F1464" s="41">
        <v>41709</v>
      </c>
      <c r="G1464" s="44">
        <v>-1291.5</v>
      </c>
      <c r="H1464" t="s">
        <v>11250</v>
      </c>
    </row>
    <row r="1465" spans="1:8" x14ac:dyDescent="0.25">
      <c r="A1465" s="43" t="s">
        <v>9326</v>
      </c>
      <c r="B1465" t="s">
        <v>815</v>
      </c>
      <c r="C1465" s="43" t="s">
        <v>816</v>
      </c>
      <c r="D1465" t="s">
        <v>2359</v>
      </c>
      <c r="E1465" t="s">
        <v>2359</v>
      </c>
      <c r="F1465" s="41">
        <v>41709</v>
      </c>
      <c r="G1465" s="44">
        <v>-1368</v>
      </c>
      <c r="H1465" t="s">
        <v>11251</v>
      </c>
    </row>
    <row r="1466" spans="1:8" x14ac:dyDescent="0.25">
      <c r="A1466" s="43" t="s">
        <v>9326</v>
      </c>
      <c r="B1466" t="s">
        <v>815</v>
      </c>
      <c r="C1466" s="43" t="s">
        <v>816</v>
      </c>
      <c r="D1466" t="s">
        <v>2360</v>
      </c>
      <c r="E1466" t="s">
        <v>2360</v>
      </c>
      <c r="F1466" s="41">
        <v>41709</v>
      </c>
      <c r="G1466" s="44">
        <v>-1412.96</v>
      </c>
      <c r="H1466" t="s">
        <v>11252</v>
      </c>
    </row>
    <row r="1467" spans="1:8" x14ac:dyDescent="0.25">
      <c r="A1467" s="43" t="s">
        <v>9326</v>
      </c>
      <c r="B1467" t="s">
        <v>815</v>
      </c>
      <c r="C1467" s="43" t="s">
        <v>816</v>
      </c>
      <c r="D1467" t="s">
        <v>2361</v>
      </c>
      <c r="E1467" t="s">
        <v>2361</v>
      </c>
      <c r="F1467" s="41">
        <v>41709</v>
      </c>
      <c r="G1467" s="44">
        <v>-1496.65</v>
      </c>
      <c r="H1467" t="s">
        <v>11253</v>
      </c>
    </row>
    <row r="1468" spans="1:8" x14ac:dyDescent="0.25">
      <c r="A1468" s="43" t="s">
        <v>9326</v>
      </c>
      <c r="B1468" t="s">
        <v>815</v>
      </c>
      <c r="C1468" s="43" t="s">
        <v>816</v>
      </c>
      <c r="D1468" t="s">
        <v>2358</v>
      </c>
      <c r="E1468" t="s">
        <v>2358</v>
      </c>
      <c r="F1468" s="41">
        <v>41709</v>
      </c>
      <c r="G1468" s="44">
        <v>-3677.12</v>
      </c>
      <c r="H1468" t="s">
        <v>11254</v>
      </c>
    </row>
    <row r="1469" spans="1:8" x14ac:dyDescent="0.25">
      <c r="A1469" s="43" t="s">
        <v>9326</v>
      </c>
      <c r="B1469" t="s">
        <v>815</v>
      </c>
      <c r="C1469" s="43" t="s">
        <v>816</v>
      </c>
      <c r="D1469" t="s">
        <v>2359</v>
      </c>
      <c r="E1469" t="s">
        <v>2359</v>
      </c>
      <c r="F1469" s="41">
        <v>41709</v>
      </c>
      <c r="G1469" s="44">
        <v>-3894.92</v>
      </c>
      <c r="H1469" t="s">
        <v>11255</v>
      </c>
    </row>
    <row r="1470" spans="1:8" x14ac:dyDescent="0.25">
      <c r="A1470" s="43" t="s">
        <v>9328</v>
      </c>
      <c r="B1470" t="s">
        <v>2367</v>
      </c>
      <c r="C1470" s="43" t="s">
        <v>11260</v>
      </c>
      <c r="D1470" t="s">
        <v>2368</v>
      </c>
      <c r="E1470" t="s">
        <v>1804</v>
      </c>
      <c r="F1470" s="41">
        <v>41709</v>
      </c>
      <c r="G1470" s="44">
        <v>-11000000</v>
      </c>
      <c r="H1470" t="s">
        <v>11261</v>
      </c>
    </row>
    <row r="1471" spans="1:8" x14ac:dyDescent="0.25">
      <c r="A1471" s="43" t="s">
        <v>9328</v>
      </c>
      <c r="B1471" t="s">
        <v>2345</v>
      </c>
      <c r="C1471" s="43" t="s">
        <v>2346</v>
      </c>
      <c r="E1471" t="s">
        <v>2373</v>
      </c>
      <c r="F1471" s="41">
        <v>41710</v>
      </c>
      <c r="G1471" s="44">
        <v>17176790.920000002</v>
      </c>
      <c r="H1471" t="s">
        <v>11266</v>
      </c>
    </row>
    <row r="1472" spans="1:8" x14ac:dyDescent="0.25">
      <c r="A1472" s="43" t="s">
        <v>9328</v>
      </c>
      <c r="B1472" t="s">
        <v>2371</v>
      </c>
      <c r="C1472" s="43" t="s">
        <v>11264</v>
      </c>
      <c r="D1472" t="s">
        <v>2372</v>
      </c>
      <c r="E1472" t="s">
        <v>1731</v>
      </c>
      <c r="F1472" s="41">
        <v>41710</v>
      </c>
      <c r="G1472" s="44">
        <v>-2175620.86</v>
      </c>
      <c r="H1472" t="s">
        <v>11265</v>
      </c>
    </row>
    <row r="1473" spans="1:8" x14ac:dyDescent="0.25">
      <c r="A1473" s="43" t="s">
        <v>9735</v>
      </c>
      <c r="B1473" t="s">
        <v>2376</v>
      </c>
      <c r="C1473" s="43" t="s">
        <v>11269</v>
      </c>
      <c r="D1473" t="s">
        <v>2377</v>
      </c>
      <c r="E1473" t="s">
        <v>2377</v>
      </c>
      <c r="F1473" s="41">
        <v>41711</v>
      </c>
      <c r="G1473" s="44">
        <v>-35400</v>
      </c>
      <c r="H1473" t="s">
        <v>11270</v>
      </c>
    </row>
    <row r="1474" spans="1:8" x14ac:dyDescent="0.25">
      <c r="A1474" s="43" t="s">
        <v>9326</v>
      </c>
      <c r="B1474" t="s">
        <v>2374</v>
      </c>
      <c r="C1474" s="43" t="s">
        <v>11267</v>
      </c>
      <c r="D1474" t="s">
        <v>2375</v>
      </c>
      <c r="E1474" t="s">
        <v>2375</v>
      </c>
      <c r="F1474" s="41">
        <v>41711</v>
      </c>
      <c r="G1474" s="44">
        <v>-59000</v>
      </c>
      <c r="H1474" t="s">
        <v>11268</v>
      </c>
    </row>
    <row r="1475" spans="1:8" x14ac:dyDescent="0.25">
      <c r="A1475" s="43" t="s">
        <v>9326</v>
      </c>
      <c r="B1475" t="s">
        <v>194</v>
      </c>
      <c r="C1475" s="43" t="s">
        <v>195</v>
      </c>
      <c r="D1475" t="s">
        <v>2378</v>
      </c>
      <c r="E1475" t="s">
        <v>2379</v>
      </c>
      <c r="F1475" s="41">
        <v>41712</v>
      </c>
      <c r="G1475" s="44">
        <v>-39204.06</v>
      </c>
      <c r="H1475" t="s">
        <v>11271</v>
      </c>
    </row>
    <row r="1476" spans="1:8" x14ac:dyDescent="0.25">
      <c r="A1476" s="43" t="s">
        <v>9326</v>
      </c>
      <c r="B1476" t="s">
        <v>194</v>
      </c>
      <c r="C1476" s="43" t="s">
        <v>195</v>
      </c>
      <c r="D1476" t="s">
        <v>2380</v>
      </c>
      <c r="E1476" t="s">
        <v>2381</v>
      </c>
      <c r="F1476" s="41">
        <v>41714</v>
      </c>
      <c r="G1476" s="44">
        <v>-39204.06</v>
      </c>
      <c r="H1476" t="s">
        <v>11272</v>
      </c>
    </row>
    <row r="1477" spans="1:8" x14ac:dyDescent="0.25">
      <c r="A1477" s="43" t="s">
        <v>9735</v>
      </c>
      <c r="B1477" t="s">
        <v>2390</v>
      </c>
      <c r="C1477" s="43" t="s">
        <v>11279</v>
      </c>
      <c r="D1477" t="s">
        <v>2391</v>
      </c>
      <c r="E1477" t="s">
        <v>2392</v>
      </c>
      <c r="F1477" s="41">
        <v>41715</v>
      </c>
      <c r="G1477" s="44">
        <v>-39861.65</v>
      </c>
      <c r="H1477" t="s">
        <v>11280</v>
      </c>
    </row>
    <row r="1478" spans="1:8" x14ac:dyDescent="0.25">
      <c r="A1478" s="43" t="s">
        <v>9326</v>
      </c>
      <c r="B1478" t="s">
        <v>2337</v>
      </c>
      <c r="C1478" s="43" t="s">
        <v>2338</v>
      </c>
      <c r="D1478" t="s">
        <v>2382</v>
      </c>
      <c r="E1478" t="s">
        <v>2383</v>
      </c>
      <c r="F1478" s="41">
        <v>41715</v>
      </c>
      <c r="G1478" s="44">
        <v>-31182.48</v>
      </c>
      <c r="H1478" t="s">
        <v>11273</v>
      </c>
    </row>
    <row r="1479" spans="1:8" x14ac:dyDescent="0.25">
      <c r="A1479" s="43" t="s">
        <v>9326</v>
      </c>
      <c r="B1479" t="s">
        <v>2337</v>
      </c>
      <c r="C1479" s="43" t="s">
        <v>2338</v>
      </c>
      <c r="D1479" t="s">
        <v>2384</v>
      </c>
      <c r="E1479" t="s">
        <v>11274</v>
      </c>
      <c r="F1479" s="41">
        <v>41715</v>
      </c>
      <c r="G1479" s="44">
        <v>-31182.48</v>
      </c>
      <c r="H1479" t="s">
        <v>11275</v>
      </c>
    </row>
    <row r="1480" spans="1:8" x14ac:dyDescent="0.25">
      <c r="A1480" s="43" t="s">
        <v>9735</v>
      </c>
      <c r="B1480" t="s">
        <v>2388</v>
      </c>
      <c r="C1480" s="43" t="s">
        <v>11277</v>
      </c>
      <c r="D1480" t="s">
        <v>2389</v>
      </c>
      <c r="E1480" t="s">
        <v>2389</v>
      </c>
      <c r="F1480" s="41">
        <v>41715</v>
      </c>
      <c r="G1480" s="44">
        <v>-47200</v>
      </c>
      <c r="H1480" t="s">
        <v>11278</v>
      </c>
    </row>
    <row r="1481" spans="1:8" x14ac:dyDescent="0.25">
      <c r="A1481" s="43" t="s">
        <v>9326</v>
      </c>
      <c r="B1481" t="s">
        <v>2385</v>
      </c>
      <c r="C1481" s="43" t="s">
        <v>2386</v>
      </c>
      <c r="D1481" t="s">
        <v>2387</v>
      </c>
      <c r="E1481" t="s">
        <v>2387</v>
      </c>
      <c r="F1481" s="41">
        <v>41715</v>
      </c>
      <c r="G1481" s="44">
        <v>-28500</v>
      </c>
      <c r="H1481" t="s">
        <v>11276</v>
      </c>
    </row>
    <row r="1482" spans="1:8" x14ac:dyDescent="0.25">
      <c r="A1482" s="43" t="s">
        <v>9328</v>
      </c>
      <c r="B1482" t="s">
        <v>2408</v>
      </c>
      <c r="C1482" s="43" t="s">
        <v>11297</v>
      </c>
      <c r="D1482" t="s">
        <v>2409</v>
      </c>
      <c r="E1482" t="s">
        <v>2409</v>
      </c>
      <c r="F1482" s="41">
        <v>41716</v>
      </c>
      <c r="G1482" s="44">
        <v>-2315520</v>
      </c>
      <c r="H1482" t="s">
        <v>11298</v>
      </c>
    </row>
    <row r="1483" spans="1:8" x14ac:dyDescent="0.25">
      <c r="A1483" s="43" t="s">
        <v>9326</v>
      </c>
      <c r="B1483" t="s">
        <v>815</v>
      </c>
      <c r="C1483" s="43" t="s">
        <v>816</v>
      </c>
      <c r="D1483" t="s">
        <v>2393</v>
      </c>
      <c r="E1483" t="s">
        <v>2393</v>
      </c>
      <c r="F1483" s="41">
        <v>41716</v>
      </c>
      <c r="G1483">
        <v>-934.18</v>
      </c>
      <c r="H1483" t="s">
        <v>11281</v>
      </c>
    </row>
    <row r="1484" spans="1:8" x14ac:dyDescent="0.25">
      <c r="A1484" s="43" t="s">
        <v>9326</v>
      </c>
      <c r="B1484" t="s">
        <v>815</v>
      </c>
      <c r="C1484" s="43" t="s">
        <v>816</v>
      </c>
      <c r="D1484" t="s">
        <v>2394</v>
      </c>
      <c r="E1484" t="s">
        <v>2394</v>
      </c>
      <c r="F1484" s="41">
        <v>41716</v>
      </c>
      <c r="G1484">
        <v>-989.52</v>
      </c>
      <c r="H1484" t="s">
        <v>11282</v>
      </c>
    </row>
    <row r="1485" spans="1:8" x14ac:dyDescent="0.25">
      <c r="A1485" s="43" t="s">
        <v>9326</v>
      </c>
      <c r="B1485" t="s">
        <v>815</v>
      </c>
      <c r="C1485" s="43" t="s">
        <v>816</v>
      </c>
      <c r="D1485" t="s">
        <v>2395</v>
      </c>
      <c r="E1485" t="s">
        <v>2395</v>
      </c>
      <c r="F1485" s="41">
        <v>41716</v>
      </c>
      <c r="G1485">
        <v>-683.2</v>
      </c>
      <c r="H1485" t="s">
        <v>11283</v>
      </c>
    </row>
    <row r="1486" spans="1:8" x14ac:dyDescent="0.25">
      <c r="A1486" s="43" t="s">
        <v>9326</v>
      </c>
      <c r="B1486" t="s">
        <v>815</v>
      </c>
      <c r="C1486" s="43" t="s">
        <v>816</v>
      </c>
      <c r="D1486" t="s">
        <v>2396</v>
      </c>
      <c r="E1486" t="s">
        <v>2396</v>
      </c>
      <c r="F1486" s="41">
        <v>41716</v>
      </c>
      <c r="G1486">
        <v>-723.68</v>
      </c>
      <c r="H1486" t="s">
        <v>11284</v>
      </c>
    </row>
    <row r="1487" spans="1:8" x14ac:dyDescent="0.25">
      <c r="A1487" s="43" t="s">
        <v>9326</v>
      </c>
      <c r="B1487" t="s">
        <v>815</v>
      </c>
      <c r="C1487" s="43" t="s">
        <v>816</v>
      </c>
      <c r="D1487" t="s">
        <v>2397</v>
      </c>
      <c r="E1487" t="s">
        <v>2397</v>
      </c>
      <c r="F1487" s="41">
        <v>41716</v>
      </c>
      <c r="G1487" s="44">
        <v>-1262.8</v>
      </c>
      <c r="H1487" t="s">
        <v>11285</v>
      </c>
    </row>
    <row r="1488" spans="1:8" x14ac:dyDescent="0.25">
      <c r="A1488" s="43" t="s">
        <v>9326</v>
      </c>
      <c r="B1488" t="s">
        <v>815</v>
      </c>
      <c r="C1488" s="43" t="s">
        <v>816</v>
      </c>
      <c r="D1488" t="s">
        <v>2398</v>
      </c>
      <c r="E1488" t="s">
        <v>2398</v>
      </c>
      <c r="F1488" s="41">
        <v>41716</v>
      </c>
      <c r="G1488" s="44">
        <v>-1337.6</v>
      </c>
      <c r="H1488" t="s">
        <v>11286</v>
      </c>
    </row>
    <row r="1489" spans="1:8" x14ac:dyDescent="0.25">
      <c r="A1489" s="43" t="s">
        <v>9326</v>
      </c>
      <c r="B1489" t="s">
        <v>815</v>
      </c>
      <c r="C1489" s="43" t="s">
        <v>816</v>
      </c>
      <c r="D1489" t="s">
        <v>2399</v>
      </c>
      <c r="E1489" t="s">
        <v>2399</v>
      </c>
      <c r="F1489" s="41">
        <v>41716</v>
      </c>
      <c r="G1489" s="44">
        <v>-1607.2</v>
      </c>
      <c r="H1489" t="s">
        <v>11287</v>
      </c>
    </row>
    <row r="1490" spans="1:8" x14ac:dyDescent="0.25">
      <c r="A1490" s="43" t="s">
        <v>9326</v>
      </c>
      <c r="B1490" t="s">
        <v>815</v>
      </c>
      <c r="C1490" s="43" t="s">
        <v>816</v>
      </c>
      <c r="D1490" t="s">
        <v>2400</v>
      </c>
      <c r="E1490" t="s">
        <v>2400</v>
      </c>
      <c r="F1490" s="41">
        <v>41716</v>
      </c>
      <c r="G1490" s="44">
        <v>-1702.4</v>
      </c>
      <c r="H1490" t="s">
        <v>11288</v>
      </c>
    </row>
    <row r="1491" spans="1:8" x14ac:dyDescent="0.25">
      <c r="A1491" s="43" t="s">
        <v>9326</v>
      </c>
      <c r="B1491" t="s">
        <v>815</v>
      </c>
      <c r="C1491" s="43" t="s">
        <v>816</v>
      </c>
      <c r="D1491" t="s">
        <v>2401</v>
      </c>
      <c r="E1491" t="s">
        <v>2401</v>
      </c>
      <c r="F1491" s="41">
        <v>41716</v>
      </c>
      <c r="G1491" s="44">
        <v>-2052.4899999999998</v>
      </c>
      <c r="H1491" t="s">
        <v>11289</v>
      </c>
    </row>
    <row r="1492" spans="1:8" x14ac:dyDescent="0.25">
      <c r="A1492" s="43" t="s">
        <v>9326</v>
      </c>
      <c r="B1492" t="s">
        <v>815</v>
      </c>
      <c r="C1492" s="43" t="s">
        <v>816</v>
      </c>
      <c r="D1492" t="s">
        <v>2361</v>
      </c>
      <c r="E1492" t="s">
        <v>2361</v>
      </c>
      <c r="F1492" s="41">
        <v>41716</v>
      </c>
      <c r="G1492" s="44">
        <v>-2173.06</v>
      </c>
      <c r="H1492" t="s">
        <v>11290</v>
      </c>
    </row>
    <row r="1493" spans="1:8" x14ac:dyDescent="0.25">
      <c r="A1493" s="43" t="s">
        <v>9326</v>
      </c>
      <c r="B1493" t="s">
        <v>815</v>
      </c>
      <c r="C1493" s="43" t="s">
        <v>816</v>
      </c>
      <c r="D1493" t="s">
        <v>2402</v>
      </c>
      <c r="E1493" t="s">
        <v>2402</v>
      </c>
      <c r="F1493" s="41">
        <v>41716</v>
      </c>
      <c r="G1493" s="44">
        <v>-1652.16</v>
      </c>
      <c r="H1493" t="s">
        <v>11291</v>
      </c>
    </row>
    <row r="1494" spans="1:8" x14ac:dyDescent="0.25">
      <c r="A1494" s="43" t="s">
        <v>9326</v>
      </c>
      <c r="B1494" t="s">
        <v>815</v>
      </c>
      <c r="C1494" s="43" t="s">
        <v>816</v>
      </c>
      <c r="D1494" t="s">
        <v>2403</v>
      </c>
      <c r="E1494" t="s">
        <v>2403</v>
      </c>
      <c r="F1494" s="41">
        <v>41716</v>
      </c>
      <c r="G1494" s="44">
        <v>-1750.02</v>
      </c>
      <c r="H1494" t="s">
        <v>11292</v>
      </c>
    </row>
    <row r="1495" spans="1:8" x14ac:dyDescent="0.25">
      <c r="A1495" s="43" t="s">
        <v>9326</v>
      </c>
      <c r="B1495" t="s">
        <v>815</v>
      </c>
      <c r="C1495" s="43" t="s">
        <v>816</v>
      </c>
      <c r="D1495" t="s">
        <v>2404</v>
      </c>
      <c r="E1495" t="s">
        <v>2404</v>
      </c>
      <c r="F1495" s="41">
        <v>41716</v>
      </c>
      <c r="G1495" s="44">
        <v>-9097.9</v>
      </c>
      <c r="H1495" t="s">
        <v>11293</v>
      </c>
    </row>
    <row r="1496" spans="1:8" x14ac:dyDescent="0.25">
      <c r="A1496" s="43" t="s">
        <v>9326</v>
      </c>
      <c r="B1496" t="s">
        <v>815</v>
      </c>
      <c r="C1496" s="43" t="s">
        <v>816</v>
      </c>
      <c r="D1496" t="s">
        <v>2405</v>
      </c>
      <c r="E1496" t="s">
        <v>2405</v>
      </c>
      <c r="F1496" s="41">
        <v>41716</v>
      </c>
      <c r="G1496" s="44">
        <v>-9636.7999999999993</v>
      </c>
      <c r="H1496" t="s">
        <v>11294</v>
      </c>
    </row>
    <row r="1497" spans="1:8" x14ac:dyDescent="0.25">
      <c r="A1497" s="43" t="s">
        <v>9326</v>
      </c>
      <c r="B1497" t="s">
        <v>815</v>
      </c>
      <c r="C1497" s="43" t="s">
        <v>816</v>
      </c>
      <c r="D1497" t="s">
        <v>2406</v>
      </c>
      <c r="E1497" t="s">
        <v>2406</v>
      </c>
      <c r="F1497" s="41">
        <v>41716</v>
      </c>
      <c r="G1497" s="44">
        <v>-2167.7199999999998</v>
      </c>
      <c r="H1497" t="s">
        <v>11295</v>
      </c>
    </row>
    <row r="1498" spans="1:8" x14ac:dyDescent="0.25">
      <c r="A1498" s="43" t="s">
        <v>9326</v>
      </c>
      <c r="B1498" t="s">
        <v>815</v>
      </c>
      <c r="C1498" s="43" t="s">
        <v>816</v>
      </c>
      <c r="D1498" t="s">
        <v>2407</v>
      </c>
      <c r="E1498" t="s">
        <v>2407</v>
      </c>
      <c r="F1498" s="41">
        <v>41716</v>
      </c>
      <c r="G1498" s="44">
        <v>-2296.12</v>
      </c>
      <c r="H1498" t="s">
        <v>11296</v>
      </c>
    </row>
    <row r="1499" spans="1:8" x14ac:dyDescent="0.25">
      <c r="A1499" s="43" t="s">
        <v>9326</v>
      </c>
      <c r="B1499" t="s">
        <v>194</v>
      </c>
      <c r="C1499" s="43" t="s">
        <v>195</v>
      </c>
      <c r="D1499" t="s">
        <v>2410</v>
      </c>
      <c r="E1499" t="s">
        <v>2411</v>
      </c>
      <c r="F1499" s="41">
        <v>41717</v>
      </c>
      <c r="G1499" s="44">
        <v>-39204.06</v>
      </c>
      <c r="H1499" t="s">
        <v>11299</v>
      </c>
    </row>
    <row r="1500" spans="1:8" x14ac:dyDescent="0.25">
      <c r="A1500" s="43" t="s">
        <v>9328</v>
      </c>
      <c r="B1500" t="s">
        <v>2412</v>
      </c>
      <c r="C1500" s="43" t="s">
        <v>11300</v>
      </c>
      <c r="D1500" t="s">
        <v>2413</v>
      </c>
      <c r="E1500" t="s">
        <v>2414</v>
      </c>
      <c r="F1500" s="41">
        <v>41718</v>
      </c>
      <c r="G1500" s="44">
        <v>-10427340</v>
      </c>
      <c r="H1500" t="s">
        <v>11301</v>
      </c>
    </row>
    <row r="1501" spans="1:8" x14ac:dyDescent="0.25">
      <c r="A1501" s="43" t="s">
        <v>9328</v>
      </c>
      <c r="B1501" t="s">
        <v>1888</v>
      </c>
      <c r="C1501" s="43" t="s">
        <v>10795</v>
      </c>
      <c r="E1501" t="s">
        <v>20736</v>
      </c>
      <c r="F1501" s="41">
        <v>41719</v>
      </c>
      <c r="G1501" s="44">
        <v>-13511402.560000001</v>
      </c>
      <c r="H1501" t="s">
        <v>11304</v>
      </c>
    </row>
    <row r="1502" spans="1:8" x14ac:dyDescent="0.25">
      <c r="A1502" s="43" t="s">
        <v>9328</v>
      </c>
      <c r="B1502" t="s">
        <v>1888</v>
      </c>
      <c r="C1502" s="43" t="s">
        <v>10795</v>
      </c>
      <c r="E1502" t="s">
        <v>1887</v>
      </c>
      <c r="F1502" s="41">
        <v>41719</v>
      </c>
      <c r="G1502" s="44">
        <v>13511402.560000001</v>
      </c>
      <c r="H1502" t="s">
        <v>11305</v>
      </c>
    </row>
    <row r="1503" spans="1:8" x14ac:dyDescent="0.25">
      <c r="A1503" s="43" t="s">
        <v>9326</v>
      </c>
      <c r="B1503" t="s">
        <v>815</v>
      </c>
      <c r="C1503" s="43" t="s">
        <v>816</v>
      </c>
      <c r="D1503" t="s">
        <v>2415</v>
      </c>
      <c r="E1503" t="s">
        <v>2415</v>
      </c>
      <c r="F1503" s="41">
        <v>41719</v>
      </c>
      <c r="G1503">
        <v>-990.15</v>
      </c>
      <c r="H1503" t="s">
        <v>11302</v>
      </c>
    </row>
    <row r="1504" spans="1:8" x14ac:dyDescent="0.25">
      <c r="A1504" s="43" t="s">
        <v>9326</v>
      </c>
      <c r="B1504" t="s">
        <v>815</v>
      </c>
      <c r="C1504" s="43" t="s">
        <v>816</v>
      </c>
      <c r="D1504" t="s">
        <v>2416</v>
      </c>
      <c r="E1504" t="s">
        <v>2416</v>
      </c>
      <c r="F1504" s="41">
        <v>41719</v>
      </c>
      <c r="G1504" s="44">
        <v>-1048.8</v>
      </c>
      <c r="H1504" t="s">
        <v>11303</v>
      </c>
    </row>
    <row r="1505" spans="1:8" x14ac:dyDescent="0.25">
      <c r="A1505" s="43" t="s">
        <v>9735</v>
      </c>
      <c r="B1505" t="s">
        <v>2429</v>
      </c>
      <c r="C1505" s="43" t="s">
        <v>11315</v>
      </c>
      <c r="D1505" t="s">
        <v>2428</v>
      </c>
      <c r="E1505" t="s">
        <v>2428</v>
      </c>
      <c r="F1505" s="41">
        <v>41722</v>
      </c>
      <c r="G1505" s="44">
        <v>-73365.2</v>
      </c>
      <c r="H1505" t="s">
        <v>11316</v>
      </c>
    </row>
    <row r="1506" spans="1:8" x14ac:dyDescent="0.25">
      <c r="A1506" s="43" t="s">
        <v>9326</v>
      </c>
      <c r="B1506" t="s">
        <v>2419</v>
      </c>
      <c r="C1506" s="43" t="s">
        <v>11308</v>
      </c>
      <c r="D1506" t="s">
        <v>2420</v>
      </c>
      <c r="E1506" t="s">
        <v>2420</v>
      </c>
      <c r="F1506" s="41">
        <v>41722</v>
      </c>
      <c r="G1506" s="44">
        <v>-17700</v>
      </c>
      <c r="H1506" t="s">
        <v>11309</v>
      </c>
    </row>
    <row r="1507" spans="1:8" x14ac:dyDescent="0.25">
      <c r="A1507" s="43" t="s">
        <v>9735</v>
      </c>
      <c r="B1507" t="s">
        <v>2427</v>
      </c>
      <c r="C1507" s="43" t="s">
        <v>11313</v>
      </c>
      <c r="D1507" t="s">
        <v>2428</v>
      </c>
      <c r="E1507" t="s">
        <v>2428</v>
      </c>
      <c r="F1507" s="41">
        <v>41722</v>
      </c>
      <c r="G1507" s="44">
        <v>-87478.7</v>
      </c>
      <c r="H1507" t="s">
        <v>11314</v>
      </c>
    </row>
    <row r="1508" spans="1:8" x14ac:dyDescent="0.25">
      <c r="A1508" s="43" t="s">
        <v>9326</v>
      </c>
      <c r="B1508" t="s">
        <v>2421</v>
      </c>
      <c r="C1508" s="43" t="s">
        <v>2422</v>
      </c>
      <c r="D1508" t="s">
        <v>2423</v>
      </c>
      <c r="E1508" t="s">
        <v>2423</v>
      </c>
      <c r="F1508" s="41">
        <v>41722</v>
      </c>
      <c r="G1508" s="44">
        <v>-35400</v>
      </c>
      <c r="H1508" t="s">
        <v>11310</v>
      </c>
    </row>
    <row r="1509" spans="1:8" x14ac:dyDescent="0.25">
      <c r="A1509" s="43" t="s">
        <v>9735</v>
      </c>
      <c r="B1509" t="s">
        <v>2424</v>
      </c>
      <c r="C1509" s="43" t="s">
        <v>11311</v>
      </c>
      <c r="D1509" t="s">
        <v>2425</v>
      </c>
      <c r="E1509" t="s">
        <v>2426</v>
      </c>
      <c r="F1509" s="41">
        <v>41722</v>
      </c>
      <c r="G1509" s="44">
        <v>-1870</v>
      </c>
      <c r="H1509" t="s">
        <v>11312</v>
      </c>
    </row>
    <row r="1510" spans="1:8" x14ac:dyDescent="0.25">
      <c r="A1510" s="43" t="s">
        <v>9326</v>
      </c>
      <c r="B1510" t="s">
        <v>815</v>
      </c>
      <c r="C1510" s="43" t="s">
        <v>816</v>
      </c>
      <c r="D1510" t="s">
        <v>2417</v>
      </c>
      <c r="E1510" t="s">
        <v>2417</v>
      </c>
      <c r="F1510" s="41">
        <v>41722</v>
      </c>
      <c r="G1510" s="44">
        <v>-25399.5</v>
      </c>
      <c r="H1510" t="s">
        <v>11306</v>
      </c>
    </row>
    <row r="1511" spans="1:8" x14ac:dyDescent="0.25">
      <c r="A1511" s="43" t="s">
        <v>9326</v>
      </c>
      <c r="B1511" t="s">
        <v>815</v>
      </c>
      <c r="C1511" s="43" t="s">
        <v>816</v>
      </c>
      <c r="D1511" t="s">
        <v>2418</v>
      </c>
      <c r="E1511" t="s">
        <v>2418</v>
      </c>
      <c r="F1511" s="41">
        <v>41722</v>
      </c>
      <c r="G1511" s="44">
        <v>-26904</v>
      </c>
      <c r="H1511" t="s">
        <v>11307</v>
      </c>
    </row>
    <row r="1512" spans="1:8" x14ac:dyDescent="0.25">
      <c r="A1512" s="43" t="s">
        <v>9735</v>
      </c>
      <c r="B1512" t="s">
        <v>2430</v>
      </c>
      <c r="C1512" s="43" t="s">
        <v>11317</v>
      </c>
      <c r="D1512" t="s">
        <v>2431</v>
      </c>
      <c r="E1512" t="s">
        <v>2431</v>
      </c>
      <c r="F1512" s="41">
        <v>41722</v>
      </c>
      <c r="G1512" s="44">
        <v>-87478.7</v>
      </c>
      <c r="H1512" t="s">
        <v>11318</v>
      </c>
    </row>
    <row r="1513" spans="1:8" x14ac:dyDescent="0.25">
      <c r="A1513" s="43" t="s">
        <v>9735</v>
      </c>
      <c r="B1513" t="s">
        <v>2446</v>
      </c>
      <c r="C1513" s="43" t="s">
        <v>11337</v>
      </c>
      <c r="D1513" t="s">
        <v>2438</v>
      </c>
      <c r="E1513" t="s">
        <v>2438</v>
      </c>
      <c r="F1513" s="41">
        <v>41723</v>
      </c>
      <c r="G1513" s="44">
        <v>-87478.7</v>
      </c>
      <c r="H1513" t="s">
        <v>11338</v>
      </c>
    </row>
    <row r="1514" spans="1:8" x14ac:dyDescent="0.25">
      <c r="A1514" s="43" t="s">
        <v>9735</v>
      </c>
      <c r="B1514" t="s">
        <v>2443</v>
      </c>
      <c r="C1514" s="43" t="s">
        <v>11331</v>
      </c>
      <c r="D1514" t="s">
        <v>2438</v>
      </c>
      <c r="E1514" t="s">
        <v>2438</v>
      </c>
      <c r="F1514" s="41">
        <v>41723</v>
      </c>
      <c r="G1514" s="44">
        <v>-73365.2</v>
      </c>
      <c r="H1514" t="s">
        <v>11332</v>
      </c>
    </row>
    <row r="1515" spans="1:8" x14ac:dyDescent="0.25">
      <c r="A1515" s="43" t="s">
        <v>9326</v>
      </c>
      <c r="B1515" t="s">
        <v>2432</v>
      </c>
      <c r="C1515" s="43" t="s">
        <v>11319</v>
      </c>
      <c r="D1515" t="s">
        <v>2433</v>
      </c>
      <c r="E1515" t="s">
        <v>2433</v>
      </c>
      <c r="F1515" s="41">
        <v>41723</v>
      </c>
      <c r="G1515" s="44">
        <v>-17700</v>
      </c>
      <c r="H1515" t="s">
        <v>11320</v>
      </c>
    </row>
    <row r="1516" spans="1:8" x14ac:dyDescent="0.25">
      <c r="A1516" s="43" t="s">
        <v>9735</v>
      </c>
      <c r="B1516" t="s">
        <v>2444</v>
      </c>
      <c r="C1516" s="43" t="s">
        <v>11333</v>
      </c>
      <c r="D1516" t="s">
        <v>2438</v>
      </c>
      <c r="E1516" t="s">
        <v>2438</v>
      </c>
      <c r="F1516" s="41">
        <v>41723</v>
      </c>
      <c r="G1516" s="44">
        <v>-43726.85</v>
      </c>
      <c r="H1516" t="s">
        <v>11334</v>
      </c>
    </row>
    <row r="1517" spans="1:8" x14ac:dyDescent="0.25">
      <c r="A1517" s="43" t="s">
        <v>9328</v>
      </c>
      <c r="B1517" t="s">
        <v>2447</v>
      </c>
      <c r="C1517" s="43" t="s">
        <v>11339</v>
      </c>
      <c r="D1517" t="s">
        <v>2448</v>
      </c>
      <c r="E1517" t="s">
        <v>2448</v>
      </c>
      <c r="F1517" s="41">
        <v>41723</v>
      </c>
      <c r="G1517" s="44">
        <v>-90000</v>
      </c>
      <c r="H1517" t="s">
        <v>11340</v>
      </c>
    </row>
    <row r="1518" spans="1:8" x14ac:dyDescent="0.25">
      <c r="A1518" s="43" t="s">
        <v>9735</v>
      </c>
      <c r="B1518" t="s">
        <v>2441</v>
      </c>
      <c r="C1518" s="43" t="s">
        <v>11329</v>
      </c>
      <c r="D1518" t="s">
        <v>2442</v>
      </c>
      <c r="E1518" t="s">
        <v>2442</v>
      </c>
      <c r="F1518" s="41">
        <v>41723</v>
      </c>
      <c r="G1518" s="44">
        <v>-42315.5</v>
      </c>
      <c r="H1518" t="s">
        <v>11330</v>
      </c>
    </row>
    <row r="1519" spans="1:8" x14ac:dyDescent="0.25">
      <c r="A1519" s="43" t="s">
        <v>9735</v>
      </c>
      <c r="B1519" t="s">
        <v>2440</v>
      </c>
      <c r="C1519" s="43" t="s">
        <v>11327</v>
      </c>
      <c r="D1519" t="s">
        <v>2438</v>
      </c>
      <c r="E1519" t="s">
        <v>2438</v>
      </c>
      <c r="F1519" s="41">
        <v>41723</v>
      </c>
      <c r="G1519" s="44">
        <v>-48901.8</v>
      </c>
      <c r="H1519" t="s">
        <v>11328</v>
      </c>
    </row>
    <row r="1520" spans="1:8" x14ac:dyDescent="0.25">
      <c r="A1520" s="43" t="s">
        <v>9735</v>
      </c>
      <c r="B1520" t="s">
        <v>2437</v>
      </c>
      <c r="C1520" s="43" t="s">
        <v>11323</v>
      </c>
      <c r="D1520" t="s">
        <v>2438</v>
      </c>
      <c r="E1520" t="s">
        <v>2438</v>
      </c>
      <c r="F1520" s="41">
        <v>41723</v>
      </c>
      <c r="G1520" s="44">
        <v>-43726.85</v>
      </c>
      <c r="H1520" t="s">
        <v>11324</v>
      </c>
    </row>
    <row r="1521" spans="1:8" x14ac:dyDescent="0.25">
      <c r="A1521" s="43" t="s">
        <v>9328</v>
      </c>
      <c r="B1521" t="s">
        <v>2452</v>
      </c>
      <c r="C1521" s="43" t="s">
        <v>11343</v>
      </c>
      <c r="D1521" t="s">
        <v>2453</v>
      </c>
      <c r="E1521" t="s">
        <v>2454</v>
      </c>
      <c r="F1521" s="41">
        <v>41723</v>
      </c>
      <c r="G1521" s="44">
        <v>1981065.08</v>
      </c>
      <c r="H1521" t="s">
        <v>11344</v>
      </c>
    </row>
    <row r="1522" spans="1:8" x14ac:dyDescent="0.25">
      <c r="A1522" s="43" t="s">
        <v>9326</v>
      </c>
      <c r="B1522" t="s">
        <v>815</v>
      </c>
      <c r="C1522" s="43" t="s">
        <v>816</v>
      </c>
      <c r="D1522" t="s">
        <v>2435</v>
      </c>
      <c r="E1522" t="s">
        <v>2435</v>
      </c>
      <c r="F1522" s="41">
        <v>41723</v>
      </c>
      <c r="G1522" s="44">
        <v>-205133.25</v>
      </c>
      <c r="H1522" t="s">
        <v>11321</v>
      </c>
    </row>
    <row r="1523" spans="1:8" x14ac:dyDescent="0.25">
      <c r="A1523" s="43" t="s">
        <v>9326</v>
      </c>
      <c r="B1523" t="s">
        <v>815</v>
      </c>
      <c r="C1523" s="43" t="s">
        <v>816</v>
      </c>
      <c r="D1523" t="s">
        <v>2436</v>
      </c>
      <c r="E1523" t="s">
        <v>2436</v>
      </c>
      <c r="F1523" s="41">
        <v>41723</v>
      </c>
      <c r="G1523" s="44">
        <v>-217284</v>
      </c>
      <c r="H1523" t="s">
        <v>11322</v>
      </c>
    </row>
    <row r="1524" spans="1:8" x14ac:dyDescent="0.25">
      <c r="A1524" s="43" t="s">
        <v>9735</v>
      </c>
      <c r="B1524" t="s">
        <v>2439</v>
      </c>
      <c r="C1524" s="43" t="s">
        <v>11325</v>
      </c>
      <c r="D1524" t="s">
        <v>2438</v>
      </c>
      <c r="E1524" t="s">
        <v>2438</v>
      </c>
      <c r="F1524" s="41">
        <v>41723</v>
      </c>
      <c r="G1524" s="44">
        <v>-42315.5</v>
      </c>
      <c r="H1524" t="s">
        <v>11326</v>
      </c>
    </row>
    <row r="1525" spans="1:8" x14ac:dyDescent="0.25">
      <c r="A1525" s="43" t="s">
        <v>9328</v>
      </c>
      <c r="B1525" t="s">
        <v>2449</v>
      </c>
      <c r="C1525" s="43" t="s">
        <v>11341</v>
      </c>
      <c r="D1525" t="s">
        <v>2450</v>
      </c>
      <c r="E1525" t="s">
        <v>2451</v>
      </c>
      <c r="F1525" s="41">
        <v>41723</v>
      </c>
      <c r="G1525" s="44">
        <v>1298546.0900000001</v>
      </c>
      <c r="H1525" t="s">
        <v>11342</v>
      </c>
    </row>
    <row r="1526" spans="1:8" x14ac:dyDescent="0.25">
      <c r="A1526" s="43" t="s">
        <v>9735</v>
      </c>
      <c r="B1526" t="s">
        <v>2445</v>
      </c>
      <c r="C1526" s="43" t="s">
        <v>11335</v>
      </c>
      <c r="D1526" t="s">
        <v>2438</v>
      </c>
      <c r="E1526" t="s">
        <v>2438</v>
      </c>
      <c r="F1526" s="41">
        <v>41723</v>
      </c>
      <c r="G1526" s="44">
        <v>-87478.7</v>
      </c>
      <c r="H1526" t="s">
        <v>11336</v>
      </c>
    </row>
    <row r="1527" spans="1:8" x14ac:dyDescent="0.25">
      <c r="A1527" s="43" t="s">
        <v>9735</v>
      </c>
      <c r="B1527" t="s">
        <v>972</v>
      </c>
      <c r="C1527" s="43" t="s">
        <v>973</v>
      </c>
      <c r="D1527" t="s">
        <v>2455</v>
      </c>
      <c r="E1527" t="s">
        <v>2455</v>
      </c>
      <c r="F1527" s="41">
        <v>41724</v>
      </c>
      <c r="G1527" s="44">
        <v>-37600.699999999997</v>
      </c>
      <c r="H1527" t="s">
        <v>11345</v>
      </c>
    </row>
    <row r="1528" spans="1:8" x14ac:dyDescent="0.25">
      <c r="A1528" s="43" t="s">
        <v>9328</v>
      </c>
      <c r="B1528" t="s">
        <v>1908</v>
      </c>
      <c r="C1528" s="43" t="s">
        <v>10813</v>
      </c>
      <c r="D1528" t="s">
        <v>2456</v>
      </c>
      <c r="E1528" t="s">
        <v>2456</v>
      </c>
      <c r="F1528" s="41">
        <v>41724</v>
      </c>
      <c r="G1528" s="44">
        <v>-25000</v>
      </c>
      <c r="H1528" t="s">
        <v>11346</v>
      </c>
    </row>
    <row r="1529" spans="1:8" x14ac:dyDescent="0.25">
      <c r="A1529" s="43" t="s">
        <v>9735</v>
      </c>
      <c r="B1529" t="s">
        <v>2466</v>
      </c>
      <c r="C1529" s="43" t="s">
        <v>11352</v>
      </c>
      <c r="D1529" t="s">
        <v>2467</v>
      </c>
      <c r="E1529" t="s">
        <v>2468</v>
      </c>
      <c r="F1529" s="41">
        <v>41725</v>
      </c>
      <c r="G1529" s="44">
        <v>-7040</v>
      </c>
      <c r="H1529" t="s">
        <v>11353</v>
      </c>
    </row>
    <row r="1530" spans="1:8" x14ac:dyDescent="0.25">
      <c r="A1530" s="43" t="s">
        <v>9735</v>
      </c>
      <c r="B1530" t="s">
        <v>2469</v>
      </c>
      <c r="C1530" s="43" t="s">
        <v>11354</v>
      </c>
      <c r="D1530" t="s">
        <v>2467</v>
      </c>
      <c r="E1530" t="s">
        <v>2468</v>
      </c>
      <c r="F1530" s="41">
        <v>41725</v>
      </c>
      <c r="G1530" s="44">
        <v>-7040</v>
      </c>
      <c r="H1530" t="s">
        <v>11355</v>
      </c>
    </row>
    <row r="1531" spans="1:8" x14ac:dyDescent="0.25">
      <c r="A1531" s="43" t="s">
        <v>9328</v>
      </c>
      <c r="B1531" t="s">
        <v>2125</v>
      </c>
      <c r="C1531" s="43" t="s">
        <v>11034</v>
      </c>
      <c r="D1531" t="s">
        <v>2470</v>
      </c>
      <c r="E1531" t="s">
        <v>2471</v>
      </c>
      <c r="F1531" s="41">
        <v>41725</v>
      </c>
      <c r="G1531" s="44">
        <v>-20000</v>
      </c>
      <c r="H1531" t="s">
        <v>11356</v>
      </c>
    </row>
    <row r="1532" spans="1:8" x14ac:dyDescent="0.25">
      <c r="A1532" s="43" t="s">
        <v>9326</v>
      </c>
      <c r="B1532" t="s">
        <v>2242</v>
      </c>
      <c r="C1532" s="43" t="s">
        <v>11142</v>
      </c>
      <c r="D1532" t="s">
        <v>2457</v>
      </c>
      <c r="E1532" t="s">
        <v>2434</v>
      </c>
      <c r="F1532" s="41">
        <v>41725</v>
      </c>
      <c r="G1532" s="44">
        <v>-23600</v>
      </c>
      <c r="H1532" t="s">
        <v>11347</v>
      </c>
    </row>
    <row r="1533" spans="1:8" x14ac:dyDescent="0.25">
      <c r="A1533" s="43" t="s">
        <v>9326</v>
      </c>
      <c r="B1533" t="s">
        <v>2458</v>
      </c>
      <c r="C1533" s="43" t="s">
        <v>2459</v>
      </c>
      <c r="D1533" t="s">
        <v>2460</v>
      </c>
      <c r="E1533" t="s">
        <v>2461</v>
      </c>
      <c r="F1533" s="41">
        <v>41725</v>
      </c>
      <c r="G1533" s="44">
        <v>-21240</v>
      </c>
      <c r="H1533" t="s">
        <v>11348</v>
      </c>
    </row>
    <row r="1534" spans="1:8" x14ac:dyDescent="0.25">
      <c r="A1534" s="43" t="s">
        <v>9326</v>
      </c>
      <c r="B1534" t="s">
        <v>2458</v>
      </c>
      <c r="C1534" s="43" t="s">
        <v>2459</v>
      </c>
      <c r="D1534" t="s">
        <v>2462</v>
      </c>
      <c r="E1534" t="s">
        <v>2463</v>
      </c>
      <c r="F1534" s="41">
        <v>41725</v>
      </c>
      <c r="G1534" s="44">
        <v>-25960</v>
      </c>
      <c r="H1534" t="s">
        <v>11349</v>
      </c>
    </row>
    <row r="1535" spans="1:8" x14ac:dyDescent="0.25">
      <c r="A1535" s="43" t="s">
        <v>9326</v>
      </c>
      <c r="B1535" t="s">
        <v>815</v>
      </c>
      <c r="C1535" s="43" t="s">
        <v>816</v>
      </c>
      <c r="D1535" t="s">
        <v>2464</v>
      </c>
      <c r="E1535" t="s">
        <v>2464</v>
      </c>
      <c r="F1535" s="41">
        <v>41725</v>
      </c>
      <c r="G1535" s="44">
        <v>-73854.28</v>
      </c>
      <c r="H1535" t="s">
        <v>11350</v>
      </c>
    </row>
    <row r="1536" spans="1:8" x14ac:dyDescent="0.25">
      <c r="A1536" s="43" t="s">
        <v>9326</v>
      </c>
      <c r="B1536" t="s">
        <v>815</v>
      </c>
      <c r="C1536" s="43" t="s">
        <v>816</v>
      </c>
      <c r="D1536" t="s">
        <v>2465</v>
      </c>
      <c r="E1536" t="s">
        <v>2465</v>
      </c>
      <c r="F1536" s="41">
        <v>41725</v>
      </c>
      <c r="G1536" s="44">
        <v>-78228.92</v>
      </c>
      <c r="H1536" t="s">
        <v>11351</v>
      </c>
    </row>
    <row r="1537" spans="1:8" x14ac:dyDescent="0.25">
      <c r="A1537" s="43" t="s">
        <v>9326</v>
      </c>
      <c r="B1537" t="s">
        <v>2276</v>
      </c>
      <c r="C1537" s="43" t="s">
        <v>11171</v>
      </c>
      <c r="D1537" t="s">
        <v>2474</v>
      </c>
      <c r="E1537" t="s">
        <v>2473</v>
      </c>
      <c r="F1537" s="41">
        <v>41726</v>
      </c>
      <c r="G1537" s="44">
        <v>-47200</v>
      </c>
      <c r="H1537" t="s">
        <v>11359</v>
      </c>
    </row>
    <row r="1538" spans="1:8" x14ac:dyDescent="0.25">
      <c r="A1538" s="43" t="s">
        <v>9326</v>
      </c>
      <c r="B1538" t="s">
        <v>2472</v>
      </c>
      <c r="C1538" s="43" t="s">
        <v>11357</v>
      </c>
      <c r="D1538" t="s">
        <v>2473</v>
      </c>
      <c r="E1538" t="s">
        <v>2473</v>
      </c>
      <c r="F1538" s="41">
        <v>41726</v>
      </c>
      <c r="G1538" s="44">
        <v>-23600</v>
      </c>
      <c r="H1538" t="s">
        <v>11358</v>
      </c>
    </row>
    <row r="1539" spans="1:8" x14ac:dyDescent="0.25">
      <c r="A1539" s="43" t="s">
        <v>9326</v>
      </c>
      <c r="B1539" t="s">
        <v>2475</v>
      </c>
      <c r="C1539" s="43" t="s">
        <v>2476</v>
      </c>
      <c r="D1539" t="s">
        <v>2477</v>
      </c>
      <c r="E1539" t="s">
        <v>2477</v>
      </c>
      <c r="F1539" s="41">
        <v>41726</v>
      </c>
      <c r="G1539" s="44">
        <v>-82600</v>
      </c>
      <c r="H1539" t="s">
        <v>11360</v>
      </c>
    </row>
    <row r="1540" spans="1:8" x14ac:dyDescent="0.25">
      <c r="A1540" s="43" t="s">
        <v>9326</v>
      </c>
      <c r="B1540" t="s">
        <v>2478</v>
      </c>
      <c r="C1540" s="43" t="s">
        <v>2479</v>
      </c>
      <c r="D1540" t="s">
        <v>2480</v>
      </c>
      <c r="E1540" t="s">
        <v>2480</v>
      </c>
      <c r="F1540" s="41">
        <v>41726</v>
      </c>
      <c r="G1540" s="44">
        <v>-118000</v>
      </c>
      <c r="H1540" t="s">
        <v>11361</v>
      </c>
    </row>
    <row r="1541" spans="1:8" x14ac:dyDescent="0.25">
      <c r="A1541" s="43" t="s">
        <v>9326</v>
      </c>
      <c r="B1541" t="s">
        <v>815</v>
      </c>
      <c r="C1541" s="43" t="s">
        <v>816</v>
      </c>
      <c r="D1541" t="s">
        <v>2481</v>
      </c>
      <c r="E1541" t="s">
        <v>2481</v>
      </c>
      <c r="F1541" s="41">
        <v>41726</v>
      </c>
      <c r="G1541" s="44">
        <v>-6934.32</v>
      </c>
      <c r="H1541" t="s">
        <v>11362</v>
      </c>
    </row>
    <row r="1542" spans="1:8" x14ac:dyDescent="0.25">
      <c r="A1542" s="43" t="s">
        <v>9326</v>
      </c>
      <c r="B1542" t="s">
        <v>815</v>
      </c>
      <c r="C1542" s="43" t="s">
        <v>816</v>
      </c>
      <c r="D1542" t="s">
        <v>2482</v>
      </c>
      <c r="E1542" t="s">
        <v>2482</v>
      </c>
      <c r="F1542" s="41">
        <v>41726</v>
      </c>
      <c r="G1542" s="44">
        <v>-7345.07</v>
      </c>
      <c r="H1542" t="s">
        <v>11363</v>
      </c>
    </row>
    <row r="1543" spans="1:8" x14ac:dyDescent="0.25">
      <c r="A1543" s="43" t="s">
        <v>9326</v>
      </c>
      <c r="B1543" t="s">
        <v>815</v>
      </c>
      <c r="C1543" s="43" t="s">
        <v>816</v>
      </c>
      <c r="D1543" t="s">
        <v>2483</v>
      </c>
      <c r="E1543" t="s">
        <v>2483</v>
      </c>
      <c r="F1543" s="41">
        <v>41726</v>
      </c>
      <c r="G1543">
        <v>-861</v>
      </c>
      <c r="H1543" t="s">
        <v>11364</v>
      </c>
    </row>
    <row r="1544" spans="1:8" x14ac:dyDescent="0.25">
      <c r="A1544" s="43" t="s">
        <v>9326</v>
      </c>
      <c r="B1544" t="s">
        <v>815</v>
      </c>
      <c r="C1544" s="43" t="s">
        <v>816</v>
      </c>
      <c r="D1544" t="s">
        <v>2484</v>
      </c>
      <c r="E1544" t="s">
        <v>2484</v>
      </c>
      <c r="F1544" s="41">
        <v>41726</v>
      </c>
      <c r="G1544">
        <v>-912</v>
      </c>
      <c r="H1544" t="s">
        <v>11365</v>
      </c>
    </row>
    <row r="1545" spans="1:8" x14ac:dyDescent="0.25">
      <c r="A1545" s="43" t="s">
        <v>9326</v>
      </c>
      <c r="B1545" t="s">
        <v>815</v>
      </c>
      <c r="C1545" s="43" t="s">
        <v>816</v>
      </c>
      <c r="D1545" t="s">
        <v>2485</v>
      </c>
      <c r="E1545" t="s">
        <v>2485</v>
      </c>
      <c r="F1545" s="41">
        <v>41726</v>
      </c>
      <c r="G1545" s="44">
        <v>-4821.6000000000004</v>
      </c>
      <c r="H1545" t="s">
        <v>11366</v>
      </c>
    </row>
    <row r="1546" spans="1:8" x14ac:dyDescent="0.25">
      <c r="A1546" s="43" t="s">
        <v>9326</v>
      </c>
      <c r="B1546" t="s">
        <v>815</v>
      </c>
      <c r="C1546" s="43" t="s">
        <v>816</v>
      </c>
      <c r="D1546" t="s">
        <v>2486</v>
      </c>
      <c r="E1546" t="s">
        <v>2486</v>
      </c>
      <c r="F1546" s="41">
        <v>41726</v>
      </c>
      <c r="G1546" s="44">
        <v>-5107.2</v>
      </c>
      <c r="H1546" t="s">
        <v>11367</v>
      </c>
    </row>
    <row r="1547" spans="1:8" x14ac:dyDescent="0.25">
      <c r="A1547" s="43" t="s">
        <v>9326</v>
      </c>
      <c r="B1547" t="s">
        <v>815</v>
      </c>
      <c r="C1547" s="43" t="s">
        <v>816</v>
      </c>
      <c r="D1547" t="s">
        <v>2487</v>
      </c>
      <c r="E1547" t="s">
        <v>2487</v>
      </c>
      <c r="F1547" s="41">
        <v>41726</v>
      </c>
      <c r="G1547">
        <v>-452.02</v>
      </c>
      <c r="H1547" t="s">
        <v>11368</v>
      </c>
    </row>
    <row r="1548" spans="1:8" x14ac:dyDescent="0.25">
      <c r="A1548" s="43" t="s">
        <v>9326</v>
      </c>
      <c r="B1548" t="s">
        <v>815</v>
      </c>
      <c r="C1548" s="43" t="s">
        <v>816</v>
      </c>
      <c r="D1548" t="s">
        <v>2488</v>
      </c>
      <c r="E1548" t="s">
        <v>2488</v>
      </c>
      <c r="F1548" s="41">
        <v>41726</v>
      </c>
      <c r="G1548">
        <v>-478.8</v>
      </c>
      <c r="H1548" t="s">
        <v>11369</v>
      </c>
    </row>
    <row r="1549" spans="1:8" x14ac:dyDescent="0.25">
      <c r="A1549" s="43" t="s">
        <v>9326</v>
      </c>
      <c r="B1549" t="s">
        <v>815</v>
      </c>
      <c r="C1549" s="43" t="s">
        <v>816</v>
      </c>
      <c r="D1549" t="s">
        <v>2489</v>
      </c>
      <c r="E1549" t="s">
        <v>2489</v>
      </c>
      <c r="F1549" s="41">
        <v>41726</v>
      </c>
      <c r="G1549" s="44">
        <v>-6391.49</v>
      </c>
      <c r="H1549" t="s">
        <v>11370</v>
      </c>
    </row>
    <row r="1550" spans="1:8" x14ac:dyDescent="0.25">
      <c r="A1550" s="43" t="s">
        <v>9326</v>
      </c>
      <c r="B1550" t="s">
        <v>815</v>
      </c>
      <c r="C1550" s="43" t="s">
        <v>816</v>
      </c>
      <c r="D1550" t="s">
        <v>2489</v>
      </c>
      <c r="E1550" t="s">
        <v>2489</v>
      </c>
      <c r="F1550" s="41">
        <v>41726</v>
      </c>
      <c r="G1550" s="44">
        <v>-6770.08</v>
      </c>
      <c r="H1550" t="s">
        <v>11371</v>
      </c>
    </row>
    <row r="1551" spans="1:8" x14ac:dyDescent="0.25">
      <c r="A1551" s="43" t="s">
        <v>9735</v>
      </c>
      <c r="B1551" t="s">
        <v>1815</v>
      </c>
      <c r="C1551" s="43" t="s">
        <v>1816</v>
      </c>
      <c r="D1551" t="s">
        <v>2490</v>
      </c>
      <c r="E1551" t="s">
        <v>2490</v>
      </c>
      <c r="F1551" s="41">
        <v>41728</v>
      </c>
      <c r="G1551" s="44">
        <v>-29500</v>
      </c>
      <c r="H1551" t="s">
        <v>11372</v>
      </c>
    </row>
    <row r="1552" spans="1:8" x14ac:dyDescent="0.25">
      <c r="A1552" s="43" t="s">
        <v>9326</v>
      </c>
      <c r="B1552" t="s">
        <v>2244</v>
      </c>
      <c r="C1552" s="43" t="s">
        <v>11144</v>
      </c>
      <c r="D1552" t="s">
        <v>2491</v>
      </c>
      <c r="E1552" t="s">
        <v>2491</v>
      </c>
      <c r="F1552" s="41">
        <v>41729</v>
      </c>
      <c r="G1552" s="44">
        <v>-23600</v>
      </c>
      <c r="H1552" t="s">
        <v>11373</v>
      </c>
    </row>
    <row r="1553" spans="1:8" x14ac:dyDescent="0.25">
      <c r="A1553" s="43" t="s">
        <v>9735</v>
      </c>
      <c r="B1553" t="s">
        <v>2496</v>
      </c>
      <c r="C1553" s="43" t="s">
        <v>11376</v>
      </c>
      <c r="D1553" t="s">
        <v>2497</v>
      </c>
      <c r="E1553" t="s">
        <v>2498</v>
      </c>
      <c r="F1553" s="41">
        <v>41729</v>
      </c>
      <c r="G1553" s="44">
        <v>-38752.65</v>
      </c>
      <c r="H1553" t="s">
        <v>11377</v>
      </c>
    </row>
    <row r="1554" spans="1:8" x14ac:dyDescent="0.25">
      <c r="A1554" s="43" t="s">
        <v>9326</v>
      </c>
      <c r="B1554" t="s">
        <v>2090</v>
      </c>
      <c r="C1554" s="43" t="s">
        <v>11002</v>
      </c>
      <c r="D1554" t="s">
        <v>2492</v>
      </c>
      <c r="E1554" t="s">
        <v>2492</v>
      </c>
      <c r="F1554" s="41">
        <v>41729</v>
      </c>
      <c r="G1554" s="44">
        <v>-118000</v>
      </c>
      <c r="H1554" t="s">
        <v>11374</v>
      </c>
    </row>
    <row r="1555" spans="1:8" x14ac:dyDescent="0.25">
      <c r="A1555" s="43" t="s">
        <v>9735</v>
      </c>
      <c r="B1555" t="s">
        <v>2493</v>
      </c>
      <c r="C1555" s="43" t="s">
        <v>2494</v>
      </c>
      <c r="D1555" t="s">
        <v>2495</v>
      </c>
      <c r="E1555" t="s">
        <v>2495</v>
      </c>
      <c r="F1555" s="41">
        <v>41729</v>
      </c>
      <c r="G1555" s="44">
        <v>-62717</v>
      </c>
      <c r="H1555" t="s">
        <v>11375</v>
      </c>
    </row>
    <row r="1556" spans="1:8" x14ac:dyDescent="0.25">
      <c r="A1556" s="43" t="s">
        <v>9328</v>
      </c>
      <c r="B1556" t="s">
        <v>2317</v>
      </c>
      <c r="C1556" s="43" t="s">
        <v>11206</v>
      </c>
      <c r="D1556" t="s">
        <v>2499</v>
      </c>
      <c r="E1556" t="s">
        <v>2499</v>
      </c>
      <c r="F1556" s="41">
        <v>41729</v>
      </c>
      <c r="G1556" s="44">
        <v>-83490.75</v>
      </c>
      <c r="H1556" t="s">
        <v>11378</v>
      </c>
    </row>
    <row r="1557" spans="1:8" x14ac:dyDescent="0.25">
      <c r="A1557" s="43" t="s">
        <v>9326</v>
      </c>
      <c r="B1557" t="s">
        <v>2502</v>
      </c>
      <c r="C1557" s="43" t="s">
        <v>2503</v>
      </c>
      <c r="D1557" t="s">
        <v>2504</v>
      </c>
      <c r="E1557" t="s">
        <v>2504</v>
      </c>
      <c r="F1557" s="41">
        <v>41730</v>
      </c>
      <c r="G1557" s="44">
        <v>-397600</v>
      </c>
      <c r="H1557" t="s">
        <v>11381</v>
      </c>
    </row>
    <row r="1558" spans="1:8" x14ac:dyDescent="0.25">
      <c r="A1558" s="43" t="s">
        <v>9326</v>
      </c>
      <c r="B1558" t="s">
        <v>2500</v>
      </c>
      <c r="C1558" s="43" t="s">
        <v>11379</v>
      </c>
      <c r="D1558" t="s">
        <v>2501</v>
      </c>
      <c r="E1558" t="s">
        <v>2501</v>
      </c>
      <c r="F1558" s="41">
        <v>41730</v>
      </c>
      <c r="G1558" s="44">
        <v>-29500</v>
      </c>
      <c r="H1558" t="s">
        <v>11380</v>
      </c>
    </row>
    <row r="1559" spans="1:8" x14ac:dyDescent="0.25">
      <c r="A1559" s="43" t="s">
        <v>9326</v>
      </c>
      <c r="B1559" t="s">
        <v>2505</v>
      </c>
      <c r="C1559" s="43" t="s">
        <v>2506</v>
      </c>
      <c r="D1559" t="s">
        <v>2507</v>
      </c>
      <c r="E1559" t="s">
        <v>2507</v>
      </c>
      <c r="F1559" s="41">
        <v>41730</v>
      </c>
      <c r="G1559" s="44">
        <v>-47200</v>
      </c>
      <c r="H1559" t="s">
        <v>11382</v>
      </c>
    </row>
    <row r="1560" spans="1:8" x14ac:dyDescent="0.25">
      <c r="A1560" s="43" t="s">
        <v>9326</v>
      </c>
      <c r="B1560" t="s">
        <v>2505</v>
      </c>
      <c r="C1560" s="43" t="s">
        <v>2506</v>
      </c>
      <c r="D1560" t="s">
        <v>2508</v>
      </c>
      <c r="E1560" t="s">
        <v>2508</v>
      </c>
      <c r="F1560" s="41">
        <v>41730</v>
      </c>
      <c r="G1560" s="44">
        <v>-47200</v>
      </c>
      <c r="H1560" t="s">
        <v>11383</v>
      </c>
    </row>
    <row r="1561" spans="1:8" x14ac:dyDescent="0.25">
      <c r="A1561" s="43" t="s">
        <v>9326</v>
      </c>
      <c r="B1561" t="s">
        <v>723</v>
      </c>
      <c r="C1561" s="43" t="s">
        <v>724</v>
      </c>
      <c r="D1561" t="s">
        <v>2509</v>
      </c>
      <c r="E1561" t="s">
        <v>2509</v>
      </c>
      <c r="F1561" s="41">
        <v>41731</v>
      </c>
      <c r="G1561" s="44">
        <v>-71817.48</v>
      </c>
      <c r="H1561" t="s">
        <v>11384</v>
      </c>
    </row>
    <row r="1562" spans="1:8" x14ac:dyDescent="0.25">
      <c r="A1562" s="43" t="s">
        <v>9326</v>
      </c>
      <c r="B1562" t="s">
        <v>723</v>
      </c>
      <c r="C1562" s="43" t="s">
        <v>724</v>
      </c>
      <c r="D1562" t="s">
        <v>2510</v>
      </c>
      <c r="E1562" t="s">
        <v>2510</v>
      </c>
      <c r="F1562" s="41">
        <v>41731</v>
      </c>
      <c r="G1562" s="44">
        <v>-171194.87</v>
      </c>
      <c r="H1562" t="s">
        <v>11385</v>
      </c>
    </row>
    <row r="1563" spans="1:8" x14ac:dyDescent="0.25">
      <c r="A1563" s="43" t="s">
        <v>9735</v>
      </c>
      <c r="B1563" t="s">
        <v>2511</v>
      </c>
      <c r="C1563" s="43" t="s">
        <v>2512</v>
      </c>
      <c r="D1563">
        <v>4</v>
      </c>
      <c r="E1563" t="s">
        <v>2514</v>
      </c>
      <c r="F1563" s="41">
        <v>41731</v>
      </c>
      <c r="G1563" s="44">
        <v>-28928</v>
      </c>
      <c r="H1563" t="s">
        <v>11386</v>
      </c>
    </row>
    <row r="1564" spans="1:8" x14ac:dyDescent="0.25">
      <c r="A1564" s="43" t="s">
        <v>9735</v>
      </c>
      <c r="B1564" t="s">
        <v>2511</v>
      </c>
      <c r="C1564" s="43" t="s">
        <v>2512</v>
      </c>
      <c r="D1564" t="s">
        <v>2515</v>
      </c>
      <c r="E1564" t="s">
        <v>2516</v>
      </c>
      <c r="F1564" s="41">
        <v>41731</v>
      </c>
      <c r="G1564" s="44">
        <v>-1000</v>
      </c>
      <c r="H1564" t="s">
        <v>11387</v>
      </c>
    </row>
    <row r="1565" spans="1:8" x14ac:dyDescent="0.25">
      <c r="A1565" s="43" t="s">
        <v>9328</v>
      </c>
      <c r="B1565" t="s">
        <v>2517</v>
      </c>
      <c r="C1565" s="43" t="s">
        <v>11388</v>
      </c>
      <c r="D1565" t="s">
        <v>20737</v>
      </c>
      <c r="E1565" t="s">
        <v>20737</v>
      </c>
      <c r="F1565" s="41">
        <v>41731</v>
      </c>
      <c r="G1565" s="44">
        <v>-2187500</v>
      </c>
      <c r="H1565" t="s">
        <v>11389</v>
      </c>
    </row>
    <row r="1566" spans="1:8" x14ac:dyDescent="0.25">
      <c r="A1566" s="43" t="s">
        <v>9326</v>
      </c>
      <c r="B1566" t="s">
        <v>664</v>
      </c>
      <c r="C1566" s="43" t="s">
        <v>665</v>
      </c>
      <c r="D1566" t="s">
        <v>2522</v>
      </c>
      <c r="E1566" t="s">
        <v>2523</v>
      </c>
      <c r="F1566" s="41">
        <v>41732</v>
      </c>
      <c r="G1566" s="44">
        <v>-20000</v>
      </c>
      <c r="H1566" t="s">
        <v>11391</v>
      </c>
    </row>
    <row r="1567" spans="1:8" x14ac:dyDescent="0.25">
      <c r="A1567" s="43" t="s">
        <v>9328</v>
      </c>
      <c r="B1567" t="s">
        <v>2537</v>
      </c>
      <c r="C1567" s="43" t="s">
        <v>11403</v>
      </c>
      <c r="D1567" t="s">
        <v>2538</v>
      </c>
      <c r="E1567" t="s">
        <v>2539</v>
      </c>
      <c r="F1567" s="41">
        <v>41732</v>
      </c>
      <c r="G1567" s="44">
        <v>-300000</v>
      </c>
      <c r="H1567" t="s">
        <v>11404</v>
      </c>
    </row>
    <row r="1568" spans="1:8" x14ac:dyDescent="0.25">
      <c r="A1568" s="43" t="s">
        <v>9326</v>
      </c>
      <c r="B1568" t="s">
        <v>2519</v>
      </c>
      <c r="C1568" s="43" t="s">
        <v>2520</v>
      </c>
      <c r="D1568" t="s">
        <v>2521</v>
      </c>
      <c r="E1568" t="s">
        <v>2521</v>
      </c>
      <c r="F1568" s="41">
        <v>41732</v>
      </c>
      <c r="G1568" s="44">
        <v>-75520</v>
      </c>
      <c r="H1568" t="s">
        <v>11390</v>
      </c>
    </row>
    <row r="1569" spans="1:8" x14ac:dyDescent="0.25">
      <c r="A1569" s="43" t="s">
        <v>9326</v>
      </c>
      <c r="B1569" t="s">
        <v>815</v>
      </c>
      <c r="C1569" s="43" t="s">
        <v>816</v>
      </c>
      <c r="D1569" t="s">
        <v>2524</v>
      </c>
      <c r="E1569" t="s">
        <v>2524</v>
      </c>
      <c r="F1569" s="41">
        <v>41732</v>
      </c>
      <c r="G1569" s="44">
        <v>-1722</v>
      </c>
      <c r="H1569" t="s">
        <v>11392</v>
      </c>
    </row>
    <row r="1570" spans="1:8" x14ac:dyDescent="0.25">
      <c r="A1570" s="43" t="s">
        <v>9326</v>
      </c>
      <c r="B1570" t="s">
        <v>815</v>
      </c>
      <c r="C1570" s="43" t="s">
        <v>816</v>
      </c>
      <c r="D1570" t="s">
        <v>2525</v>
      </c>
      <c r="E1570" t="s">
        <v>2525</v>
      </c>
      <c r="F1570" s="41">
        <v>41732</v>
      </c>
      <c r="G1570" s="44">
        <v>-1824</v>
      </c>
      <c r="H1570" t="s">
        <v>11393</v>
      </c>
    </row>
    <row r="1571" spans="1:8" x14ac:dyDescent="0.25">
      <c r="A1571" s="43" t="s">
        <v>9326</v>
      </c>
      <c r="B1571" t="s">
        <v>815</v>
      </c>
      <c r="C1571" s="43" t="s">
        <v>816</v>
      </c>
      <c r="D1571" t="s">
        <v>2526</v>
      </c>
      <c r="E1571" t="s">
        <v>2526</v>
      </c>
      <c r="F1571" s="41">
        <v>41732</v>
      </c>
      <c r="G1571" s="44">
        <v>-6108.92</v>
      </c>
      <c r="H1571" t="s">
        <v>11394</v>
      </c>
    </row>
    <row r="1572" spans="1:8" x14ac:dyDescent="0.25">
      <c r="A1572" s="43" t="s">
        <v>9326</v>
      </c>
      <c r="B1572" t="s">
        <v>815</v>
      </c>
      <c r="C1572" s="43" t="s">
        <v>816</v>
      </c>
      <c r="D1572" t="s">
        <v>2527</v>
      </c>
      <c r="E1572" t="s">
        <v>2527</v>
      </c>
      <c r="F1572" s="41">
        <v>41732</v>
      </c>
      <c r="G1572" s="44">
        <v>-6470.77</v>
      </c>
      <c r="H1572" t="s">
        <v>11395</v>
      </c>
    </row>
    <row r="1573" spans="1:8" x14ac:dyDescent="0.25">
      <c r="A1573" s="43" t="s">
        <v>9326</v>
      </c>
      <c r="B1573" t="s">
        <v>815</v>
      </c>
      <c r="C1573" s="43" t="s">
        <v>816</v>
      </c>
      <c r="D1573" t="s">
        <v>2530</v>
      </c>
      <c r="E1573" t="s">
        <v>2530</v>
      </c>
      <c r="F1573" s="41">
        <v>41732</v>
      </c>
      <c r="G1573" s="44">
        <v>-1074.31</v>
      </c>
      <c r="H1573" t="s">
        <v>11398</v>
      </c>
    </row>
    <row r="1574" spans="1:8" x14ac:dyDescent="0.25">
      <c r="A1574" s="43" t="s">
        <v>9326</v>
      </c>
      <c r="B1574" t="s">
        <v>815</v>
      </c>
      <c r="C1574" s="43" t="s">
        <v>816</v>
      </c>
      <c r="D1574" t="s">
        <v>2531</v>
      </c>
      <c r="E1574" t="s">
        <v>2531</v>
      </c>
      <c r="F1574" s="41">
        <v>41732</v>
      </c>
      <c r="G1574" s="44">
        <v>-1137.95</v>
      </c>
      <c r="H1574" t="s">
        <v>11399</v>
      </c>
    </row>
    <row r="1575" spans="1:8" x14ac:dyDescent="0.25">
      <c r="A1575" s="43" t="s">
        <v>9326</v>
      </c>
      <c r="B1575" t="s">
        <v>815</v>
      </c>
      <c r="C1575" s="43" t="s">
        <v>816</v>
      </c>
      <c r="D1575" t="s">
        <v>2532</v>
      </c>
      <c r="E1575" t="s">
        <v>2532</v>
      </c>
      <c r="F1575" s="41">
        <v>41732</v>
      </c>
      <c r="G1575">
        <v>-162.76</v>
      </c>
      <c r="H1575" t="s">
        <v>11400</v>
      </c>
    </row>
    <row r="1576" spans="1:8" x14ac:dyDescent="0.25">
      <c r="A1576" s="43" t="s">
        <v>9326</v>
      </c>
      <c r="B1576" t="s">
        <v>815</v>
      </c>
      <c r="C1576" s="43" t="s">
        <v>816</v>
      </c>
      <c r="D1576" t="s">
        <v>2533</v>
      </c>
      <c r="E1576" t="s">
        <v>2533</v>
      </c>
      <c r="F1576" s="41">
        <v>41732</v>
      </c>
      <c r="G1576">
        <v>-172.4</v>
      </c>
      <c r="H1576" t="s">
        <v>11401</v>
      </c>
    </row>
    <row r="1577" spans="1:8" x14ac:dyDescent="0.25">
      <c r="A1577" s="43" t="s">
        <v>9326</v>
      </c>
      <c r="B1577" t="s">
        <v>815</v>
      </c>
      <c r="C1577" s="43" t="s">
        <v>816</v>
      </c>
      <c r="D1577" t="s">
        <v>2528</v>
      </c>
      <c r="E1577" t="s">
        <v>2528</v>
      </c>
      <c r="F1577" s="41">
        <v>41732</v>
      </c>
      <c r="G1577" s="44">
        <v>-3257.07</v>
      </c>
      <c r="H1577" t="s">
        <v>11396</v>
      </c>
    </row>
    <row r="1578" spans="1:8" x14ac:dyDescent="0.25">
      <c r="A1578" s="43" t="s">
        <v>9326</v>
      </c>
      <c r="B1578" t="s">
        <v>815</v>
      </c>
      <c r="C1578" s="43" t="s">
        <v>816</v>
      </c>
      <c r="D1578" t="s">
        <v>2529</v>
      </c>
      <c r="E1578" t="s">
        <v>2529</v>
      </c>
      <c r="F1578" s="41">
        <v>41732</v>
      </c>
      <c r="G1578" s="44">
        <v>-3449.99</v>
      </c>
      <c r="H1578" t="s">
        <v>11397</v>
      </c>
    </row>
    <row r="1579" spans="1:8" x14ac:dyDescent="0.25">
      <c r="A1579" s="43" t="s">
        <v>9735</v>
      </c>
      <c r="B1579" t="s">
        <v>2534</v>
      </c>
      <c r="C1579" s="43" t="s">
        <v>2535</v>
      </c>
      <c r="D1579">
        <v>50100297987</v>
      </c>
      <c r="E1579" t="s">
        <v>2536</v>
      </c>
      <c r="F1579" s="41">
        <v>41732</v>
      </c>
      <c r="G1579" s="44">
        <v>-3742.9</v>
      </c>
      <c r="H1579" t="s">
        <v>11402</v>
      </c>
    </row>
    <row r="1580" spans="1:8" x14ac:dyDescent="0.25">
      <c r="A1580" s="43" t="s">
        <v>9326</v>
      </c>
      <c r="B1580" t="s">
        <v>2540</v>
      </c>
      <c r="C1580" s="43" t="s">
        <v>2541</v>
      </c>
      <c r="D1580" t="s">
        <v>2542</v>
      </c>
      <c r="E1580" t="s">
        <v>2542</v>
      </c>
      <c r="F1580" s="41">
        <v>41736</v>
      </c>
      <c r="G1580" s="44">
        <v>-164610</v>
      </c>
      <c r="H1580" t="s">
        <v>11405</v>
      </c>
    </row>
    <row r="1581" spans="1:8" x14ac:dyDescent="0.25">
      <c r="A1581" s="43" t="s">
        <v>9326</v>
      </c>
      <c r="B1581" t="s">
        <v>815</v>
      </c>
      <c r="C1581" s="43" t="s">
        <v>816</v>
      </c>
      <c r="D1581" t="s">
        <v>2543</v>
      </c>
      <c r="E1581" t="s">
        <v>2543</v>
      </c>
      <c r="F1581" s="41">
        <v>41736</v>
      </c>
      <c r="G1581" s="44">
        <v>-2391.21</v>
      </c>
      <c r="H1581" t="s">
        <v>11406</v>
      </c>
    </row>
    <row r="1582" spans="1:8" x14ac:dyDescent="0.25">
      <c r="A1582" s="43" t="s">
        <v>9326</v>
      </c>
      <c r="B1582" t="s">
        <v>815</v>
      </c>
      <c r="C1582" s="43" t="s">
        <v>816</v>
      </c>
      <c r="D1582" t="s">
        <v>2544</v>
      </c>
      <c r="E1582" t="s">
        <v>2544</v>
      </c>
      <c r="F1582" s="41">
        <v>41736</v>
      </c>
      <c r="G1582" s="44">
        <v>-2532.85</v>
      </c>
      <c r="H1582" t="s">
        <v>11407</v>
      </c>
    </row>
    <row r="1583" spans="1:8" x14ac:dyDescent="0.25">
      <c r="A1583" s="43" t="s">
        <v>9326</v>
      </c>
      <c r="B1583" t="s">
        <v>815</v>
      </c>
      <c r="C1583" s="43" t="s">
        <v>816</v>
      </c>
      <c r="D1583" t="s">
        <v>2545</v>
      </c>
      <c r="E1583" t="s">
        <v>2545</v>
      </c>
      <c r="F1583" s="41">
        <v>41736</v>
      </c>
      <c r="G1583">
        <v>-298.48</v>
      </c>
      <c r="H1583" t="s">
        <v>11408</v>
      </c>
    </row>
    <row r="1584" spans="1:8" x14ac:dyDescent="0.25">
      <c r="A1584" s="43" t="s">
        <v>9326</v>
      </c>
      <c r="B1584" t="s">
        <v>815</v>
      </c>
      <c r="C1584" s="43" t="s">
        <v>816</v>
      </c>
      <c r="D1584" t="s">
        <v>2546</v>
      </c>
      <c r="E1584" t="s">
        <v>2546</v>
      </c>
      <c r="F1584" s="41">
        <v>41736</v>
      </c>
      <c r="G1584">
        <v>-316.16000000000003</v>
      </c>
      <c r="H1584" t="s">
        <v>11409</v>
      </c>
    </row>
    <row r="1585" spans="1:8" x14ac:dyDescent="0.25">
      <c r="A1585" s="43" t="s">
        <v>9326</v>
      </c>
      <c r="B1585" t="s">
        <v>815</v>
      </c>
      <c r="C1585" s="43" t="s">
        <v>816</v>
      </c>
      <c r="D1585" t="s">
        <v>2547</v>
      </c>
      <c r="E1585" t="s">
        <v>2547</v>
      </c>
      <c r="F1585" s="41">
        <v>41736</v>
      </c>
      <c r="G1585" s="44">
        <v>-22235.13</v>
      </c>
      <c r="H1585" t="s">
        <v>11410</v>
      </c>
    </row>
    <row r="1586" spans="1:8" x14ac:dyDescent="0.25">
      <c r="A1586" s="43" t="s">
        <v>9326</v>
      </c>
      <c r="B1586" t="s">
        <v>815</v>
      </c>
      <c r="C1586" s="43" t="s">
        <v>816</v>
      </c>
      <c r="D1586" t="s">
        <v>2548</v>
      </c>
      <c r="E1586" t="s">
        <v>2548</v>
      </c>
      <c r="F1586" s="41">
        <v>41736</v>
      </c>
      <c r="G1586" s="44">
        <v>-23552.19</v>
      </c>
      <c r="H1586" t="s">
        <v>11411</v>
      </c>
    </row>
    <row r="1587" spans="1:8" x14ac:dyDescent="0.25">
      <c r="A1587" s="43" t="s">
        <v>9326</v>
      </c>
      <c r="B1587" t="s">
        <v>2549</v>
      </c>
      <c r="C1587" s="43" t="s">
        <v>2550</v>
      </c>
      <c r="D1587" t="s">
        <v>2551</v>
      </c>
      <c r="E1587" t="s">
        <v>2552</v>
      </c>
      <c r="F1587" s="41">
        <v>41737</v>
      </c>
      <c r="G1587" s="44">
        <v>-43040</v>
      </c>
      <c r="H1587" t="s">
        <v>11412</v>
      </c>
    </row>
    <row r="1588" spans="1:8" x14ac:dyDescent="0.25">
      <c r="A1588" s="43" t="s">
        <v>9326</v>
      </c>
      <c r="B1588" t="s">
        <v>2549</v>
      </c>
      <c r="C1588" s="43" t="s">
        <v>2550</v>
      </c>
      <c r="D1588" t="s">
        <v>2553</v>
      </c>
      <c r="E1588" t="s">
        <v>2554</v>
      </c>
      <c r="F1588" s="41">
        <v>41737</v>
      </c>
      <c r="G1588" s="44">
        <v>-43040</v>
      </c>
      <c r="H1588" t="s">
        <v>11413</v>
      </c>
    </row>
    <row r="1589" spans="1:8" x14ac:dyDescent="0.25">
      <c r="A1589" s="43" t="s">
        <v>9326</v>
      </c>
      <c r="B1589" t="s">
        <v>2567</v>
      </c>
      <c r="C1589" s="43" t="s">
        <v>11426</v>
      </c>
      <c r="D1589" t="s">
        <v>2568</v>
      </c>
      <c r="E1589" t="s">
        <v>2568</v>
      </c>
      <c r="F1589" s="41">
        <v>41737</v>
      </c>
      <c r="G1589" s="44">
        <v>-47200</v>
      </c>
      <c r="H1589" t="s">
        <v>11427</v>
      </c>
    </row>
    <row r="1590" spans="1:8" x14ac:dyDescent="0.25">
      <c r="A1590" s="43" t="s">
        <v>9326</v>
      </c>
      <c r="B1590" t="s">
        <v>815</v>
      </c>
      <c r="C1590" s="43" t="s">
        <v>816</v>
      </c>
      <c r="D1590" t="s">
        <v>2555</v>
      </c>
      <c r="E1590" t="s">
        <v>2555</v>
      </c>
      <c r="F1590" s="41">
        <v>41737</v>
      </c>
      <c r="G1590" s="44">
        <v>-10460.34</v>
      </c>
      <c r="H1590" t="s">
        <v>11414</v>
      </c>
    </row>
    <row r="1591" spans="1:8" x14ac:dyDescent="0.25">
      <c r="A1591" s="43" t="s">
        <v>9326</v>
      </c>
      <c r="B1591" t="s">
        <v>815</v>
      </c>
      <c r="C1591" s="43" t="s">
        <v>816</v>
      </c>
      <c r="D1591" t="s">
        <v>2556</v>
      </c>
      <c r="E1591" t="s">
        <v>2556</v>
      </c>
      <c r="F1591" s="41">
        <v>41737</v>
      </c>
      <c r="G1591" s="44">
        <v>-11079.94</v>
      </c>
      <c r="H1591" t="s">
        <v>11415</v>
      </c>
    </row>
    <row r="1592" spans="1:8" x14ac:dyDescent="0.25">
      <c r="A1592" s="43" t="s">
        <v>9326</v>
      </c>
      <c r="B1592" t="s">
        <v>815</v>
      </c>
      <c r="C1592" s="43" t="s">
        <v>816</v>
      </c>
      <c r="D1592" t="s">
        <v>2557</v>
      </c>
      <c r="E1592" t="s">
        <v>2557</v>
      </c>
      <c r="F1592" s="41">
        <v>41737</v>
      </c>
      <c r="G1592">
        <v>-430.5</v>
      </c>
      <c r="H1592" t="s">
        <v>11416</v>
      </c>
    </row>
    <row r="1593" spans="1:8" x14ac:dyDescent="0.25">
      <c r="A1593" s="43" t="s">
        <v>9326</v>
      </c>
      <c r="B1593" t="s">
        <v>815</v>
      </c>
      <c r="C1593" s="43" t="s">
        <v>816</v>
      </c>
      <c r="D1593" t="s">
        <v>2558</v>
      </c>
      <c r="E1593" t="s">
        <v>2558</v>
      </c>
      <c r="F1593" s="41">
        <v>41737</v>
      </c>
      <c r="G1593">
        <v>-456</v>
      </c>
      <c r="H1593" t="s">
        <v>11417</v>
      </c>
    </row>
    <row r="1594" spans="1:8" x14ac:dyDescent="0.25">
      <c r="A1594" s="43" t="s">
        <v>9326</v>
      </c>
      <c r="B1594" t="s">
        <v>815</v>
      </c>
      <c r="C1594" s="43" t="s">
        <v>816</v>
      </c>
      <c r="D1594" t="s">
        <v>2559</v>
      </c>
      <c r="E1594" t="s">
        <v>2559</v>
      </c>
      <c r="F1594" s="41">
        <v>41737</v>
      </c>
      <c r="G1594">
        <v>-508.24</v>
      </c>
      <c r="H1594" t="s">
        <v>11418</v>
      </c>
    </row>
    <row r="1595" spans="1:8" x14ac:dyDescent="0.25">
      <c r="A1595" s="43" t="s">
        <v>9326</v>
      </c>
      <c r="B1595" t="s">
        <v>815</v>
      </c>
      <c r="C1595" s="43" t="s">
        <v>816</v>
      </c>
      <c r="D1595" t="s">
        <v>2560</v>
      </c>
      <c r="E1595" t="s">
        <v>2560</v>
      </c>
      <c r="F1595" s="41">
        <v>41737</v>
      </c>
      <c r="G1595">
        <v>-538.34</v>
      </c>
      <c r="H1595" t="s">
        <v>11419</v>
      </c>
    </row>
    <row r="1596" spans="1:8" x14ac:dyDescent="0.25">
      <c r="A1596" s="43" t="s">
        <v>9326</v>
      </c>
      <c r="B1596" t="s">
        <v>815</v>
      </c>
      <c r="C1596" s="43" t="s">
        <v>816</v>
      </c>
      <c r="D1596" t="s">
        <v>2561</v>
      </c>
      <c r="E1596" t="s">
        <v>2561</v>
      </c>
      <c r="F1596" s="41">
        <v>41737</v>
      </c>
      <c r="G1596">
        <v>-565.64</v>
      </c>
      <c r="H1596" t="s">
        <v>11420</v>
      </c>
    </row>
    <row r="1597" spans="1:8" x14ac:dyDescent="0.25">
      <c r="A1597" s="43" t="s">
        <v>9326</v>
      </c>
      <c r="B1597" t="s">
        <v>815</v>
      </c>
      <c r="C1597" s="43" t="s">
        <v>816</v>
      </c>
      <c r="D1597" t="s">
        <v>2562</v>
      </c>
      <c r="E1597" t="s">
        <v>2562</v>
      </c>
      <c r="F1597" s="41">
        <v>41737</v>
      </c>
      <c r="G1597">
        <v>-599.14</v>
      </c>
      <c r="H1597" t="s">
        <v>11421</v>
      </c>
    </row>
    <row r="1598" spans="1:8" x14ac:dyDescent="0.25">
      <c r="A1598" s="43" t="s">
        <v>9326</v>
      </c>
      <c r="B1598" t="s">
        <v>815</v>
      </c>
      <c r="C1598" s="43" t="s">
        <v>816</v>
      </c>
      <c r="D1598" t="s">
        <v>2563</v>
      </c>
      <c r="E1598" t="s">
        <v>2563</v>
      </c>
      <c r="F1598" s="41">
        <v>41737</v>
      </c>
      <c r="G1598" s="44">
        <v>-2167.7199999999998</v>
      </c>
      <c r="H1598" t="s">
        <v>11422</v>
      </c>
    </row>
    <row r="1599" spans="1:8" x14ac:dyDescent="0.25">
      <c r="A1599" s="43" t="s">
        <v>9326</v>
      </c>
      <c r="B1599" t="s">
        <v>815</v>
      </c>
      <c r="C1599" s="43" t="s">
        <v>816</v>
      </c>
      <c r="D1599" t="s">
        <v>2564</v>
      </c>
      <c r="E1599" t="s">
        <v>2564</v>
      </c>
      <c r="F1599" s="41">
        <v>41737</v>
      </c>
      <c r="G1599" s="44">
        <v>-2296.12</v>
      </c>
      <c r="H1599" t="s">
        <v>11423</v>
      </c>
    </row>
    <row r="1600" spans="1:8" x14ac:dyDescent="0.25">
      <c r="A1600" s="43" t="s">
        <v>9326</v>
      </c>
      <c r="B1600" t="s">
        <v>815</v>
      </c>
      <c r="C1600" s="43" t="s">
        <v>816</v>
      </c>
      <c r="D1600" t="s">
        <v>2565</v>
      </c>
      <c r="E1600" t="s">
        <v>2565</v>
      </c>
      <c r="F1600" s="41">
        <v>41737</v>
      </c>
      <c r="G1600">
        <v>-712.04</v>
      </c>
      <c r="H1600" t="s">
        <v>11424</v>
      </c>
    </row>
    <row r="1601" spans="1:8" x14ac:dyDescent="0.25">
      <c r="A1601" s="43" t="s">
        <v>9326</v>
      </c>
      <c r="B1601" t="s">
        <v>815</v>
      </c>
      <c r="C1601" s="43" t="s">
        <v>816</v>
      </c>
      <c r="D1601" t="s">
        <v>2566</v>
      </c>
      <c r="E1601" t="s">
        <v>2566</v>
      </c>
      <c r="F1601" s="41">
        <v>41737</v>
      </c>
      <c r="G1601">
        <v>-672.23</v>
      </c>
      <c r="H1601" t="s">
        <v>11425</v>
      </c>
    </row>
    <row r="1602" spans="1:8" x14ac:dyDescent="0.25">
      <c r="A1602" s="43" t="s">
        <v>9735</v>
      </c>
      <c r="B1602" t="s">
        <v>2569</v>
      </c>
      <c r="C1602" s="43" t="s">
        <v>11428</v>
      </c>
      <c r="D1602" t="s">
        <v>2570</v>
      </c>
      <c r="E1602" t="s">
        <v>2570</v>
      </c>
      <c r="F1602" s="41">
        <v>41737</v>
      </c>
      <c r="G1602" s="44">
        <v>-14088.5</v>
      </c>
      <c r="H1602" t="s">
        <v>11429</v>
      </c>
    </row>
    <row r="1603" spans="1:8" x14ac:dyDescent="0.25">
      <c r="A1603" s="43" t="s">
        <v>9328</v>
      </c>
      <c r="B1603" t="s">
        <v>2577</v>
      </c>
      <c r="C1603" s="43" t="s">
        <v>11434</v>
      </c>
      <c r="D1603" t="s">
        <v>2578</v>
      </c>
      <c r="E1603" t="s">
        <v>2578</v>
      </c>
      <c r="F1603" s="41">
        <v>41738</v>
      </c>
      <c r="G1603" s="44">
        <v>-324000</v>
      </c>
      <c r="H1603" t="s">
        <v>11435</v>
      </c>
    </row>
    <row r="1604" spans="1:8" x14ac:dyDescent="0.25">
      <c r="A1604" s="43" t="s">
        <v>9328</v>
      </c>
      <c r="B1604" t="s">
        <v>2579</v>
      </c>
      <c r="C1604" s="43" t="s">
        <v>11436</v>
      </c>
      <c r="D1604" t="s">
        <v>2580</v>
      </c>
      <c r="E1604" t="s">
        <v>2581</v>
      </c>
      <c r="F1604" s="41">
        <v>41738</v>
      </c>
      <c r="G1604" s="44">
        <v>-1080000</v>
      </c>
      <c r="H1604" t="s">
        <v>11437</v>
      </c>
    </row>
    <row r="1605" spans="1:8" x14ac:dyDescent="0.25">
      <c r="A1605" s="43" t="s">
        <v>9328</v>
      </c>
      <c r="B1605" t="s">
        <v>2571</v>
      </c>
      <c r="C1605" s="43" t="s">
        <v>11430</v>
      </c>
      <c r="D1605" t="s">
        <v>2572</v>
      </c>
      <c r="E1605" t="s">
        <v>2573</v>
      </c>
      <c r="F1605" s="41">
        <v>41738</v>
      </c>
      <c r="G1605" s="44">
        <v>3246521.1</v>
      </c>
      <c r="H1605" t="s">
        <v>11431</v>
      </c>
    </row>
    <row r="1606" spans="1:8" x14ac:dyDescent="0.25">
      <c r="A1606" s="43" t="s">
        <v>9735</v>
      </c>
      <c r="B1606" t="s">
        <v>2574</v>
      </c>
      <c r="C1606" s="43" t="s">
        <v>11432</v>
      </c>
      <c r="D1606" t="s">
        <v>2575</v>
      </c>
      <c r="E1606" t="s">
        <v>2576</v>
      </c>
      <c r="F1606" s="41">
        <v>41738</v>
      </c>
      <c r="G1606" s="44">
        <v>-30000</v>
      </c>
      <c r="H1606" t="s">
        <v>11433</v>
      </c>
    </row>
    <row r="1607" spans="1:8" x14ac:dyDescent="0.25">
      <c r="A1607" s="43" t="s">
        <v>9326</v>
      </c>
      <c r="B1607" t="s">
        <v>815</v>
      </c>
      <c r="C1607" s="43" t="s">
        <v>816</v>
      </c>
      <c r="D1607" t="s">
        <v>2582</v>
      </c>
      <c r="E1607" t="s">
        <v>2582</v>
      </c>
      <c r="F1607" s="41">
        <v>41739</v>
      </c>
      <c r="G1607">
        <v>-489.34</v>
      </c>
      <c r="H1607" t="s">
        <v>11438</v>
      </c>
    </row>
    <row r="1608" spans="1:8" x14ac:dyDescent="0.25">
      <c r="A1608" s="43" t="s">
        <v>9326</v>
      </c>
      <c r="B1608" t="s">
        <v>815</v>
      </c>
      <c r="C1608" s="43" t="s">
        <v>816</v>
      </c>
      <c r="D1608" t="s">
        <v>2583</v>
      </c>
      <c r="E1608" t="s">
        <v>2583</v>
      </c>
      <c r="F1608" s="41">
        <v>41739</v>
      </c>
      <c r="G1608">
        <v>-518.30999999999995</v>
      </c>
      <c r="H1608" t="s">
        <v>11439</v>
      </c>
    </row>
    <row r="1609" spans="1:8" x14ac:dyDescent="0.25">
      <c r="A1609" s="43" t="s">
        <v>9326</v>
      </c>
      <c r="B1609" t="s">
        <v>2419</v>
      </c>
      <c r="C1609" s="43" t="s">
        <v>11308</v>
      </c>
      <c r="D1609" t="s">
        <v>2584</v>
      </c>
      <c r="E1609" t="s">
        <v>2584</v>
      </c>
      <c r="F1609" s="41">
        <v>41740</v>
      </c>
      <c r="G1609" s="44">
        <v>-17700</v>
      </c>
      <c r="H1609" t="s">
        <v>11440</v>
      </c>
    </row>
    <row r="1610" spans="1:8" x14ac:dyDescent="0.25">
      <c r="A1610" s="43" t="s">
        <v>9735</v>
      </c>
      <c r="B1610" t="s">
        <v>2585</v>
      </c>
      <c r="C1610" s="43" t="s">
        <v>11441</v>
      </c>
      <c r="D1610" t="s">
        <v>2586</v>
      </c>
      <c r="E1610" t="s">
        <v>1772</v>
      </c>
      <c r="F1610" s="41">
        <v>41740</v>
      </c>
      <c r="G1610" s="44">
        <v>-249488.37</v>
      </c>
      <c r="H1610" t="s">
        <v>11442</v>
      </c>
    </row>
    <row r="1611" spans="1:8" x14ac:dyDescent="0.25">
      <c r="A1611" s="43" t="s">
        <v>9735</v>
      </c>
      <c r="B1611" t="s">
        <v>2663</v>
      </c>
      <c r="C1611" s="43" t="s">
        <v>11493</v>
      </c>
      <c r="D1611" t="s">
        <v>2664</v>
      </c>
      <c r="E1611" t="s">
        <v>2665</v>
      </c>
      <c r="F1611" s="41">
        <v>41741</v>
      </c>
      <c r="G1611" s="44">
        <v>-43890.36</v>
      </c>
      <c r="H1611" t="s">
        <v>11494</v>
      </c>
    </row>
    <row r="1612" spans="1:8" x14ac:dyDescent="0.25">
      <c r="A1612" s="43" t="s">
        <v>9735</v>
      </c>
      <c r="B1612" t="s">
        <v>2605</v>
      </c>
      <c r="C1612" s="43" t="s">
        <v>11455</v>
      </c>
      <c r="D1612" t="s">
        <v>2606</v>
      </c>
      <c r="E1612" t="s">
        <v>2607</v>
      </c>
      <c r="F1612" s="41">
        <v>41741</v>
      </c>
      <c r="G1612" s="44">
        <v>-69589.56</v>
      </c>
      <c r="H1612" t="s">
        <v>11456</v>
      </c>
    </row>
    <row r="1613" spans="1:8" x14ac:dyDescent="0.25">
      <c r="A1613" s="43" t="s">
        <v>9735</v>
      </c>
      <c r="B1613" t="s">
        <v>2611</v>
      </c>
      <c r="C1613" s="43" t="s">
        <v>11459</v>
      </c>
      <c r="D1613" t="s">
        <v>2612</v>
      </c>
      <c r="E1613" t="s">
        <v>2613</v>
      </c>
      <c r="F1613" s="41">
        <v>41741</v>
      </c>
      <c r="G1613" s="44">
        <v>-32395.14</v>
      </c>
      <c r="H1613" t="s">
        <v>11460</v>
      </c>
    </row>
    <row r="1614" spans="1:8" x14ac:dyDescent="0.25">
      <c r="A1614" s="43" t="s">
        <v>9735</v>
      </c>
      <c r="B1614" t="s">
        <v>2672</v>
      </c>
      <c r="C1614" s="43" t="s">
        <v>11499</v>
      </c>
      <c r="D1614" t="s">
        <v>2673</v>
      </c>
      <c r="E1614" t="s">
        <v>2674</v>
      </c>
      <c r="F1614" s="41">
        <v>41741</v>
      </c>
      <c r="G1614" s="44">
        <v>-34794.78</v>
      </c>
      <c r="H1614" t="s">
        <v>11500</v>
      </c>
    </row>
    <row r="1615" spans="1:8" x14ac:dyDescent="0.25">
      <c r="A1615" s="43" t="s">
        <v>9735</v>
      </c>
      <c r="B1615" t="s">
        <v>2654</v>
      </c>
      <c r="C1615" s="43" t="s">
        <v>11487</v>
      </c>
      <c r="D1615" t="s">
        <v>2655</v>
      </c>
      <c r="E1615" t="s">
        <v>2656</v>
      </c>
      <c r="F1615" s="41">
        <v>41741</v>
      </c>
      <c r="G1615" s="44">
        <v>-22796.58</v>
      </c>
      <c r="H1615" t="s">
        <v>11488</v>
      </c>
    </row>
    <row r="1616" spans="1:8" x14ac:dyDescent="0.25">
      <c r="A1616" s="43" t="s">
        <v>9735</v>
      </c>
      <c r="B1616" t="s">
        <v>2675</v>
      </c>
      <c r="C1616" s="43" t="s">
        <v>11501</v>
      </c>
      <c r="D1616" t="s">
        <v>2676</v>
      </c>
      <c r="E1616" t="s">
        <v>2677</v>
      </c>
      <c r="F1616" s="41">
        <v>41741</v>
      </c>
      <c r="G1616" s="44">
        <v>-67189.66</v>
      </c>
      <c r="H1616" t="s">
        <v>11502</v>
      </c>
    </row>
    <row r="1617" spans="1:8" x14ac:dyDescent="0.25">
      <c r="A1617" s="43" t="s">
        <v>9735</v>
      </c>
      <c r="B1617" t="s">
        <v>2649</v>
      </c>
      <c r="C1617" s="43" t="s">
        <v>11484</v>
      </c>
      <c r="D1617" t="s">
        <v>2650</v>
      </c>
      <c r="E1617" t="s">
        <v>2651</v>
      </c>
      <c r="F1617" s="41">
        <v>41741</v>
      </c>
      <c r="G1617" s="44">
        <v>-25923.599999999999</v>
      </c>
      <c r="H1617" t="s">
        <v>11485</v>
      </c>
    </row>
    <row r="1618" spans="1:8" x14ac:dyDescent="0.25">
      <c r="A1618" s="43" t="s">
        <v>9735</v>
      </c>
      <c r="B1618" t="s">
        <v>2590</v>
      </c>
      <c r="C1618" s="43" t="s">
        <v>11445</v>
      </c>
      <c r="D1618" t="s">
        <v>2591</v>
      </c>
      <c r="E1618" t="s">
        <v>2592</v>
      </c>
      <c r="F1618" s="41">
        <v>41741</v>
      </c>
      <c r="G1618" s="44">
        <v>-31471.88</v>
      </c>
      <c r="H1618" t="s">
        <v>11446</v>
      </c>
    </row>
    <row r="1619" spans="1:8" x14ac:dyDescent="0.25">
      <c r="A1619" s="43" t="s">
        <v>9735</v>
      </c>
      <c r="B1619" t="s">
        <v>2669</v>
      </c>
      <c r="C1619" s="43" t="s">
        <v>11497</v>
      </c>
      <c r="D1619" t="s">
        <v>2670</v>
      </c>
      <c r="E1619" t="s">
        <v>2671</v>
      </c>
      <c r="F1619" s="41">
        <v>41741</v>
      </c>
      <c r="G1619" s="44">
        <v>-61190.82</v>
      </c>
      <c r="H1619" t="s">
        <v>11498</v>
      </c>
    </row>
    <row r="1620" spans="1:8" x14ac:dyDescent="0.25">
      <c r="A1620" s="43" t="s">
        <v>9735</v>
      </c>
      <c r="B1620" t="s">
        <v>2608</v>
      </c>
      <c r="C1620" s="43" t="s">
        <v>11457</v>
      </c>
      <c r="D1620" t="s">
        <v>2609</v>
      </c>
      <c r="E1620" t="s">
        <v>2610</v>
      </c>
      <c r="F1620" s="41">
        <v>41741</v>
      </c>
      <c r="G1620" s="44">
        <v>-41485.660000000003</v>
      </c>
      <c r="H1620" t="s">
        <v>11458</v>
      </c>
    </row>
    <row r="1621" spans="1:8" x14ac:dyDescent="0.25">
      <c r="A1621" s="43" t="s">
        <v>9735</v>
      </c>
      <c r="B1621" t="s">
        <v>2629</v>
      </c>
      <c r="C1621" s="43" t="s">
        <v>11471</v>
      </c>
      <c r="D1621" t="s">
        <v>2630</v>
      </c>
      <c r="E1621" t="s">
        <v>2631</v>
      </c>
      <c r="F1621" s="41">
        <v>41741</v>
      </c>
      <c r="G1621" s="44">
        <v>-44718.48</v>
      </c>
      <c r="H1621" t="s">
        <v>11472</v>
      </c>
    </row>
    <row r="1622" spans="1:8" x14ac:dyDescent="0.25">
      <c r="A1622" s="43" t="s">
        <v>9735</v>
      </c>
      <c r="B1622" t="s">
        <v>2620</v>
      </c>
      <c r="C1622" s="43" t="s">
        <v>11465</v>
      </c>
      <c r="D1622" t="s">
        <v>2621</v>
      </c>
      <c r="E1622" t="s">
        <v>2622</v>
      </c>
      <c r="F1622" s="41">
        <v>41741</v>
      </c>
      <c r="G1622" s="44">
        <v>-34194.870000000003</v>
      </c>
      <c r="H1622" t="s">
        <v>11466</v>
      </c>
    </row>
    <row r="1623" spans="1:8" x14ac:dyDescent="0.25">
      <c r="A1623" s="43" t="s">
        <v>9735</v>
      </c>
      <c r="B1623" t="s">
        <v>2684</v>
      </c>
      <c r="C1623" s="43" t="s">
        <v>11507</v>
      </c>
      <c r="D1623" t="s">
        <v>2685</v>
      </c>
      <c r="E1623" t="s">
        <v>2686</v>
      </c>
      <c r="F1623" s="41">
        <v>41741</v>
      </c>
      <c r="G1623" s="44">
        <v>-68389.740000000005</v>
      </c>
      <c r="H1623" t="s">
        <v>11508</v>
      </c>
    </row>
    <row r="1624" spans="1:8" x14ac:dyDescent="0.25">
      <c r="A1624" s="43" t="s">
        <v>9735</v>
      </c>
      <c r="B1624" t="s">
        <v>2657</v>
      </c>
      <c r="C1624" s="43" t="s">
        <v>11489</v>
      </c>
      <c r="D1624" t="s">
        <v>2658</v>
      </c>
      <c r="E1624" t="s">
        <v>2659</v>
      </c>
      <c r="F1624" s="41">
        <v>41741</v>
      </c>
      <c r="G1624" s="44">
        <v>-57591.360000000001</v>
      </c>
      <c r="H1624" t="s">
        <v>11490</v>
      </c>
    </row>
    <row r="1625" spans="1:8" x14ac:dyDescent="0.25">
      <c r="A1625" s="43" t="s">
        <v>9735</v>
      </c>
      <c r="B1625" t="s">
        <v>2646</v>
      </c>
      <c r="C1625" s="43" t="s">
        <v>11482</v>
      </c>
      <c r="D1625" t="s">
        <v>2647</v>
      </c>
      <c r="E1625" t="s">
        <v>2648</v>
      </c>
      <c r="F1625" s="41">
        <v>41741</v>
      </c>
      <c r="G1625" s="44">
        <v>-68389.740000000005</v>
      </c>
      <c r="H1625" t="s">
        <v>11483</v>
      </c>
    </row>
    <row r="1626" spans="1:8" x14ac:dyDescent="0.25">
      <c r="A1626" s="43" t="s">
        <v>9735</v>
      </c>
      <c r="B1626" t="s">
        <v>2614</v>
      </c>
      <c r="C1626" s="43" t="s">
        <v>11461</v>
      </c>
      <c r="D1626" t="s">
        <v>2615</v>
      </c>
      <c r="E1626" t="s">
        <v>2616</v>
      </c>
      <c r="F1626" s="41">
        <v>41741</v>
      </c>
      <c r="G1626" s="44">
        <v>-40770.39</v>
      </c>
      <c r="H1626" t="s">
        <v>11462</v>
      </c>
    </row>
    <row r="1627" spans="1:8" x14ac:dyDescent="0.25">
      <c r="A1627" s="43" t="s">
        <v>9735</v>
      </c>
      <c r="B1627" t="s">
        <v>2638</v>
      </c>
      <c r="C1627" s="43" t="s">
        <v>11477</v>
      </c>
      <c r="D1627" t="s">
        <v>2639</v>
      </c>
      <c r="E1627" t="s">
        <v>2640</v>
      </c>
      <c r="F1627" s="41">
        <v>41741</v>
      </c>
      <c r="G1627" s="44">
        <v>-69589.56</v>
      </c>
      <c r="H1627" t="s">
        <v>11478</v>
      </c>
    </row>
    <row r="1628" spans="1:8" x14ac:dyDescent="0.25">
      <c r="A1628" s="43" t="s">
        <v>9735</v>
      </c>
      <c r="B1628" t="s">
        <v>2660</v>
      </c>
      <c r="C1628" s="43" t="s">
        <v>11491</v>
      </c>
      <c r="D1628" t="s">
        <v>2661</v>
      </c>
      <c r="E1628" t="s">
        <v>2662</v>
      </c>
      <c r="F1628" s="41">
        <v>41741</v>
      </c>
      <c r="G1628" s="44">
        <v>-34194.870000000003</v>
      </c>
      <c r="H1628" t="s">
        <v>11492</v>
      </c>
    </row>
    <row r="1629" spans="1:8" x14ac:dyDescent="0.25">
      <c r="A1629" s="43" t="s">
        <v>9735</v>
      </c>
      <c r="B1629" t="s">
        <v>2599</v>
      </c>
      <c r="C1629" s="43" t="s">
        <v>11451</v>
      </c>
      <c r="D1629" t="s">
        <v>2600</v>
      </c>
      <c r="E1629" t="s">
        <v>2601</v>
      </c>
      <c r="F1629" s="41">
        <v>41741</v>
      </c>
      <c r="G1629" s="44">
        <v>-25196.22</v>
      </c>
      <c r="H1629" t="s">
        <v>11452</v>
      </c>
    </row>
    <row r="1630" spans="1:8" x14ac:dyDescent="0.25">
      <c r="A1630" s="43" t="s">
        <v>9735</v>
      </c>
      <c r="B1630" t="s">
        <v>2641</v>
      </c>
      <c r="C1630" s="43" t="s">
        <v>11479</v>
      </c>
      <c r="D1630" t="s">
        <v>2642</v>
      </c>
      <c r="E1630" t="s">
        <v>2643</v>
      </c>
      <c r="F1630" s="41">
        <v>41741</v>
      </c>
      <c r="G1630" s="44">
        <v>-33594.959999999999</v>
      </c>
      <c r="H1630" t="s">
        <v>11480</v>
      </c>
    </row>
    <row r="1631" spans="1:8" x14ac:dyDescent="0.25">
      <c r="A1631" s="43" t="s">
        <v>9735</v>
      </c>
      <c r="B1631" t="s">
        <v>2641</v>
      </c>
      <c r="C1631" s="43" t="s">
        <v>11479</v>
      </c>
      <c r="D1631" t="s">
        <v>2644</v>
      </c>
      <c r="E1631" t="s">
        <v>2645</v>
      </c>
      <c r="F1631" s="41">
        <v>41741</v>
      </c>
      <c r="G1631" s="44">
        <v>-33594.69</v>
      </c>
      <c r="H1631" t="s">
        <v>11481</v>
      </c>
    </row>
    <row r="1632" spans="1:8" x14ac:dyDescent="0.25">
      <c r="A1632" s="43" t="s">
        <v>9735</v>
      </c>
      <c r="B1632" t="s">
        <v>2678</v>
      </c>
      <c r="C1632" s="43" t="s">
        <v>11503</v>
      </c>
      <c r="D1632" t="s">
        <v>2679</v>
      </c>
      <c r="E1632" t="s">
        <v>2680</v>
      </c>
      <c r="F1632" s="41">
        <v>41741</v>
      </c>
      <c r="G1632" s="44">
        <v>-20996.85</v>
      </c>
      <c r="H1632" t="s">
        <v>11504</v>
      </c>
    </row>
    <row r="1633" spans="1:8" x14ac:dyDescent="0.25">
      <c r="A1633" s="43" t="s">
        <v>9735</v>
      </c>
      <c r="B1633" t="s">
        <v>2314</v>
      </c>
      <c r="C1633" s="43" t="s">
        <v>11204</v>
      </c>
      <c r="D1633" t="s">
        <v>2652</v>
      </c>
      <c r="E1633" t="s">
        <v>2653</v>
      </c>
      <c r="F1633" s="41">
        <v>41741</v>
      </c>
      <c r="G1633" s="44">
        <v>-20996.85</v>
      </c>
      <c r="H1633" t="s">
        <v>11486</v>
      </c>
    </row>
    <row r="1634" spans="1:8" x14ac:dyDescent="0.25">
      <c r="A1634" s="43" t="s">
        <v>9735</v>
      </c>
      <c r="B1634" t="s">
        <v>2666</v>
      </c>
      <c r="C1634" s="43" t="s">
        <v>11495</v>
      </c>
      <c r="D1634" t="s">
        <v>2667</v>
      </c>
      <c r="E1634" t="s">
        <v>2668</v>
      </c>
      <c r="F1634" s="41">
        <v>41741</v>
      </c>
      <c r="G1634" s="44">
        <v>-22359.24</v>
      </c>
      <c r="H1634" t="s">
        <v>11496</v>
      </c>
    </row>
    <row r="1635" spans="1:8" x14ac:dyDescent="0.25">
      <c r="A1635" s="43" t="s">
        <v>9735</v>
      </c>
      <c r="B1635" t="s">
        <v>2587</v>
      </c>
      <c r="C1635" s="43" t="s">
        <v>11443</v>
      </c>
      <c r="D1635" t="s">
        <v>2588</v>
      </c>
      <c r="E1635" t="s">
        <v>2589</v>
      </c>
      <c r="F1635" s="41">
        <v>41741</v>
      </c>
      <c r="G1635" s="44">
        <v>-32395.14</v>
      </c>
      <c r="H1635" t="s">
        <v>11444</v>
      </c>
    </row>
    <row r="1636" spans="1:8" x14ac:dyDescent="0.25">
      <c r="A1636" s="43" t="s">
        <v>9735</v>
      </c>
      <c r="B1636" t="s">
        <v>2602</v>
      </c>
      <c r="C1636" s="43" t="s">
        <v>11453</v>
      </c>
      <c r="D1636" t="s">
        <v>2603</v>
      </c>
      <c r="E1636" t="s">
        <v>2604</v>
      </c>
      <c r="F1636" s="41">
        <v>41741</v>
      </c>
      <c r="G1636" s="44">
        <v>-67189.679999999993</v>
      </c>
      <c r="H1636" t="s">
        <v>11454</v>
      </c>
    </row>
    <row r="1637" spans="1:8" x14ac:dyDescent="0.25">
      <c r="A1637" s="43" t="s">
        <v>9735</v>
      </c>
      <c r="B1637" t="s">
        <v>2626</v>
      </c>
      <c r="C1637" s="43" t="s">
        <v>11469</v>
      </c>
      <c r="D1637" t="s">
        <v>2627</v>
      </c>
      <c r="E1637" t="s">
        <v>2628</v>
      </c>
      <c r="F1637" s="41">
        <v>41741</v>
      </c>
      <c r="G1637" s="44">
        <v>-43890.36</v>
      </c>
      <c r="H1637" t="s">
        <v>11470</v>
      </c>
    </row>
    <row r="1638" spans="1:8" x14ac:dyDescent="0.25">
      <c r="A1638" s="43" t="s">
        <v>9735</v>
      </c>
      <c r="B1638" t="s">
        <v>2593</v>
      </c>
      <c r="C1638" s="43" t="s">
        <v>11447</v>
      </c>
      <c r="D1638" t="s">
        <v>2594</v>
      </c>
      <c r="E1638" t="s">
        <v>2595</v>
      </c>
      <c r="F1638" s="41">
        <v>41741</v>
      </c>
      <c r="G1638" s="44">
        <v>-34794.78</v>
      </c>
      <c r="H1638" t="s">
        <v>11448</v>
      </c>
    </row>
    <row r="1639" spans="1:8" x14ac:dyDescent="0.25">
      <c r="A1639" s="43" t="s">
        <v>9735</v>
      </c>
      <c r="B1639" t="s">
        <v>2596</v>
      </c>
      <c r="C1639" s="43" t="s">
        <v>11449</v>
      </c>
      <c r="D1639" t="s">
        <v>2597</v>
      </c>
      <c r="E1639" t="s">
        <v>2598</v>
      </c>
      <c r="F1639" s="41">
        <v>41741</v>
      </c>
      <c r="G1639" s="44">
        <v>-34194.870000000003</v>
      </c>
      <c r="H1639" t="s">
        <v>11450</v>
      </c>
    </row>
    <row r="1640" spans="1:8" x14ac:dyDescent="0.25">
      <c r="A1640" s="43" t="s">
        <v>9735</v>
      </c>
      <c r="B1640" t="s">
        <v>2617</v>
      </c>
      <c r="C1640" s="43" t="s">
        <v>11463</v>
      </c>
      <c r="D1640" t="s">
        <v>2618</v>
      </c>
      <c r="E1640" t="s">
        <v>2619</v>
      </c>
      <c r="F1640" s="41">
        <v>41741</v>
      </c>
      <c r="G1640" s="44">
        <v>-20996.85</v>
      </c>
      <c r="H1640" t="s">
        <v>11464</v>
      </c>
    </row>
    <row r="1641" spans="1:8" x14ac:dyDescent="0.25">
      <c r="A1641" s="43" t="s">
        <v>9735</v>
      </c>
      <c r="B1641" t="s">
        <v>2635</v>
      </c>
      <c r="C1641" s="43" t="s">
        <v>11475</v>
      </c>
      <c r="D1641" t="s">
        <v>2636</v>
      </c>
      <c r="E1641" t="s">
        <v>2637</v>
      </c>
      <c r="F1641" s="41">
        <v>41741</v>
      </c>
      <c r="G1641" s="44">
        <v>-65759.12</v>
      </c>
      <c r="H1641" t="s">
        <v>11476</v>
      </c>
    </row>
    <row r="1642" spans="1:8" x14ac:dyDescent="0.25">
      <c r="A1642" s="43" t="s">
        <v>9735</v>
      </c>
      <c r="B1642" t="s">
        <v>2623</v>
      </c>
      <c r="C1642" s="43" t="s">
        <v>11467</v>
      </c>
      <c r="D1642" t="s">
        <v>2624</v>
      </c>
      <c r="E1642" t="s">
        <v>2625</v>
      </c>
      <c r="F1642" s="41">
        <v>41741</v>
      </c>
      <c r="G1642" s="44">
        <v>-46374.720000000001</v>
      </c>
      <c r="H1642" t="s">
        <v>11468</v>
      </c>
    </row>
    <row r="1643" spans="1:8" x14ac:dyDescent="0.25">
      <c r="A1643" s="43" t="s">
        <v>9735</v>
      </c>
      <c r="B1643" t="s">
        <v>2632</v>
      </c>
      <c r="C1643" s="43" t="s">
        <v>11473</v>
      </c>
      <c r="D1643" t="s">
        <v>2633</v>
      </c>
      <c r="E1643" t="s">
        <v>2634</v>
      </c>
      <c r="F1643" s="41">
        <v>41741</v>
      </c>
      <c r="G1643" s="44">
        <v>-68389.740000000005</v>
      </c>
      <c r="H1643" t="s">
        <v>11474</v>
      </c>
    </row>
    <row r="1644" spans="1:8" x14ac:dyDescent="0.25">
      <c r="A1644" s="43" t="s">
        <v>9735</v>
      </c>
      <c r="B1644" t="s">
        <v>2681</v>
      </c>
      <c r="C1644" s="43" t="s">
        <v>11505</v>
      </c>
      <c r="D1644" t="s">
        <v>2682</v>
      </c>
      <c r="E1644" t="s">
        <v>2683</v>
      </c>
      <c r="F1644" s="41">
        <v>41741</v>
      </c>
      <c r="G1644" s="44">
        <v>-33594.959999999999</v>
      </c>
      <c r="H1644" t="s">
        <v>11506</v>
      </c>
    </row>
    <row r="1645" spans="1:8" x14ac:dyDescent="0.25">
      <c r="A1645" s="43" t="s">
        <v>9735</v>
      </c>
      <c r="B1645" t="s">
        <v>2715</v>
      </c>
      <c r="C1645" s="43" t="s">
        <v>11530</v>
      </c>
      <c r="D1645" t="s">
        <v>2716</v>
      </c>
      <c r="E1645" t="s">
        <v>2717</v>
      </c>
      <c r="F1645" s="41">
        <v>41743</v>
      </c>
      <c r="G1645" s="44">
        <v>-20996.85</v>
      </c>
      <c r="H1645" t="s">
        <v>11531</v>
      </c>
    </row>
    <row r="1646" spans="1:8" x14ac:dyDescent="0.25">
      <c r="A1646" s="43" t="s">
        <v>9735</v>
      </c>
      <c r="B1646" t="s">
        <v>2695</v>
      </c>
      <c r="C1646" s="43" t="s">
        <v>11516</v>
      </c>
      <c r="D1646" t="s">
        <v>2696</v>
      </c>
      <c r="E1646" t="s">
        <v>2697</v>
      </c>
      <c r="F1646" s="41">
        <v>41743</v>
      </c>
      <c r="G1646" s="44">
        <v>-29395.59</v>
      </c>
      <c r="H1646" t="s">
        <v>11517</v>
      </c>
    </row>
    <row r="1647" spans="1:8" x14ac:dyDescent="0.25">
      <c r="A1647" s="43" t="s">
        <v>9328</v>
      </c>
      <c r="B1647" t="s">
        <v>2747</v>
      </c>
      <c r="C1647" s="43" t="s">
        <v>11554</v>
      </c>
      <c r="D1647" t="s">
        <v>2748</v>
      </c>
      <c r="E1647" t="s">
        <v>2749</v>
      </c>
      <c r="F1647" s="41">
        <v>41743</v>
      </c>
      <c r="G1647" s="44">
        <v>-400000</v>
      </c>
      <c r="H1647" t="s">
        <v>11555</v>
      </c>
    </row>
    <row r="1648" spans="1:8" x14ac:dyDescent="0.25">
      <c r="A1648" s="43" t="s">
        <v>9735</v>
      </c>
      <c r="B1648" t="s">
        <v>2720</v>
      </c>
      <c r="C1648" s="43" t="s">
        <v>11534</v>
      </c>
      <c r="D1648" t="s">
        <v>2721</v>
      </c>
      <c r="E1648" t="s">
        <v>2722</v>
      </c>
      <c r="F1648" s="41">
        <v>41743</v>
      </c>
      <c r="G1648" s="44">
        <v>-27595.86</v>
      </c>
      <c r="H1648" t="s">
        <v>11535</v>
      </c>
    </row>
    <row r="1649" spans="1:8" x14ac:dyDescent="0.25">
      <c r="A1649" s="43" t="s">
        <v>9735</v>
      </c>
      <c r="B1649" t="s">
        <v>2723</v>
      </c>
      <c r="C1649" s="43" t="s">
        <v>11536</v>
      </c>
      <c r="D1649" t="s">
        <v>2724</v>
      </c>
      <c r="E1649" t="s">
        <v>2722</v>
      </c>
      <c r="F1649" s="41">
        <v>41743</v>
      </c>
      <c r="G1649" s="44">
        <v>-27595.86</v>
      </c>
      <c r="H1649" t="s">
        <v>11537</v>
      </c>
    </row>
    <row r="1650" spans="1:8" x14ac:dyDescent="0.25">
      <c r="A1650" s="43" t="s">
        <v>9735</v>
      </c>
      <c r="B1650" t="s">
        <v>2731</v>
      </c>
      <c r="C1650" s="43" t="s">
        <v>11542</v>
      </c>
      <c r="D1650" t="s">
        <v>2699</v>
      </c>
      <c r="E1650" t="s">
        <v>2732</v>
      </c>
      <c r="F1650" s="41">
        <v>41743</v>
      </c>
      <c r="G1650" s="44">
        <v>-29395.59</v>
      </c>
      <c r="H1650" t="s">
        <v>11543</v>
      </c>
    </row>
    <row r="1651" spans="1:8" x14ac:dyDescent="0.25">
      <c r="A1651" s="43" t="s">
        <v>9735</v>
      </c>
      <c r="B1651" t="s">
        <v>2728</v>
      </c>
      <c r="C1651" s="43" t="s">
        <v>11540</v>
      </c>
      <c r="D1651" t="s">
        <v>2729</v>
      </c>
      <c r="E1651" t="s">
        <v>2730</v>
      </c>
      <c r="F1651" s="41">
        <v>41743</v>
      </c>
      <c r="G1651" s="44">
        <v>-22773.3</v>
      </c>
      <c r="H1651" t="s">
        <v>11541</v>
      </c>
    </row>
    <row r="1652" spans="1:8" x14ac:dyDescent="0.25">
      <c r="A1652" s="43" t="s">
        <v>9735</v>
      </c>
      <c r="B1652" t="s">
        <v>2736</v>
      </c>
      <c r="C1652" s="43" t="s">
        <v>11546</v>
      </c>
      <c r="D1652" t="s">
        <v>2737</v>
      </c>
      <c r="E1652" t="s">
        <v>2738</v>
      </c>
      <c r="F1652" s="41">
        <v>41743</v>
      </c>
      <c r="G1652" s="44">
        <v>-34794.78</v>
      </c>
      <c r="H1652" t="s">
        <v>11547</v>
      </c>
    </row>
    <row r="1653" spans="1:8" x14ac:dyDescent="0.25">
      <c r="A1653" s="43" t="s">
        <v>9328</v>
      </c>
      <c r="B1653" t="s">
        <v>2750</v>
      </c>
      <c r="C1653" s="43" t="s">
        <v>11556</v>
      </c>
      <c r="D1653" t="s">
        <v>2751</v>
      </c>
      <c r="E1653" t="s">
        <v>2751</v>
      </c>
      <c r="F1653" s="41">
        <v>41743</v>
      </c>
      <c r="G1653" s="44">
        <v>71707.09</v>
      </c>
      <c r="H1653" t="s">
        <v>11557</v>
      </c>
    </row>
    <row r="1654" spans="1:8" x14ac:dyDescent="0.25">
      <c r="A1654" s="43" t="s">
        <v>9328</v>
      </c>
      <c r="B1654" t="s">
        <v>2750</v>
      </c>
      <c r="C1654" s="43" t="s">
        <v>11556</v>
      </c>
      <c r="D1654" t="s">
        <v>2751</v>
      </c>
      <c r="E1654" t="s">
        <v>2751</v>
      </c>
      <c r="F1654" s="41">
        <v>41743</v>
      </c>
      <c r="G1654" s="44">
        <v>-363521.1</v>
      </c>
      <c r="H1654" t="s">
        <v>11558</v>
      </c>
    </row>
    <row r="1655" spans="1:8" x14ac:dyDescent="0.25">
      <c r="A1655" s="43" t="s">
        <v>9735</v>
      </c>
      <c r="B1655" t="s">
        <v>2741</v>
      </c>
      <c r="C1655" s="43" t="s">
        <v>11550</v>
      </c>
      <c r="D1655" t="s">
        <v>2742</v>
      </c>
      <c r="E1655" t="s">
        <v>2743</v>
      </c>
      <c r="F1655" s="41">
        <v>41743</v>
      </c>
      <c r="G1655" s="44">
        <v>-31795.23</v>
      </c>
      <c r="H1655" t="s">
        <v>11551</v>
      </c>
    </row>
    <row r="1656" spans="1:8" x14ac:dyDescent="0.25">
      <c r="A1656" s="43" t="s">
        <v>9735</v>
      </c>
      <c r="B1656" t="s">
        <v>2710</v>
      </c>
      <c r="C1656" s="43" t="s">
        <v>11526</v>
      </c>
      <c r="D1656" t="s">
        <v>2711</v>
      </c>
      <c r="E1656" t="s">
        <v>2709</v>
      </c>
      <c r="F1656" s="41">
        <v>41743</v>
      </c>
      <c r="G1656" s="44">
        <v>-34794.78</v>
      </c>
      <c r="H1656" t="s">
        <v>11527</v>
      </c>
    </row>
    <row r="1657" spans="1:8" x14ac:dyDescent="0.25">
      <c r="A1657" s="43" t="s">
        <v>9735</v>
      </c>
      <c r="B1657" t="s">
        <v>2704</v>
      </c>
      <c r="C1657" s="43" t="s">
        <v>11522</v>
      </c>
      <c r="D1657" t="s">
        <v>2705</v>
      </c>
      <c r="E1657" t="s">
        <v>2706</v>
      </c>
      <c r="F1657" s="41">
        <v>41743</v>
      </c>
      <c r="G1657" s="44">
        <v>-46031.3</v>
      </c>
      <c r="H1657" t="s">
        <v>11523</v>
      </c>
    </row>
    <row r="1658" spans="1:8" x14ac:dyDescent="0.25">
      <c r="A1658" s="43" t="s">
        <v>9735</v>
      </c>
      <c r="B1658" t="s">
        <v>2733</v>
      </c>
      <c r="C1658" s="43" t="s">
        <v>11544</v>
      </c>
      <c r="D1658" t="s">
        <v>2734</v>
      </c>
      <c r="E1658" t="s">
        <v>2735</v>
      </c>
      <c r="F1658" s="41">
        <v>41743</v>
      </c>
      <c r="G1658" s="44">
        <v>-34194.870000000003</v>
      </c>
      <c r="H1658" t="s">
        <v>11545</v>
      </c>
    </row>
    <row r="1659" spans="1:8" x14ac:dyDescent="0.25">
      <c r="A1659" s="43" t="s">
        <v>9735</v>
      </c>
      <c r="B1659" t="s">
        <v>2707</v>
      </c>
      <c r="C1659" s="43" t="s">
        <v>11524</v>
      </c>
      <c r="D1659" t="s">
        <v>2708</v>
      </c>
      <c r="E1659" t="s">
        <v>2709</v>
      </c>
      <c r="F1659" s="41">
        <v>41743</v>
      </c>
      <c r="G1659" s="44">
        <v>-41485.660000000003</v>
      </c>
      <c r="H1659" t="s">
        <v>11525</v>
      </c>
    </row>
    <row r="1660" spans="1:8" x14ac:dyDescent="0.25">
      <c r="A1660" s="43" t="s">
        <v>9735</v>
      </c>
      <c r="B1660" t="s">
        <v>2712</v>
      </c>
      <c r="C1660" s="43" t="s">
        <v>11528</v>
      </c>
      <c r="D1660" t="s">
        <v>2713</v>
      </c>
      <c r="E1660" t="s">
        <v>2714</v>
      </c>
      <c r="F1660" s="41">
        <v>41743</v>
      </c>
      <c r="G1660" s="44">
        <v>-40770.39</v>
      </c>
      <c r="H1660" t="s">
        <v>11529</v>
      </c>
    </row>
    <row r="1661" spans="1:8" x14ac:dyDescent="0.25">
      <c r="A1661" s="43" t="s">
        <v>9735</v>
      </c>
      <c r="B1661" t="s">
        <v>2718</v>
      </c>
      <c r="C1661" s="43" t="s">
        <v>11532</v>
      </c>
      <c r="D1661" t="s">
        <v>2719</v>
      </c>
      <c r="E1661" t="s">
        <v>2717</v>
      </c>
      <c r="F1661" s="41">
        <v>41743</v>
      </c>
      <c r="G1661" s="44">
        <v>-20996.85</v>
      </c>
      <c r="H1661" t="s">
        <v>11533</v>
      </c>
    </row>
    <row r="1662" spans="1:8" x14ac:dyDescent="0.25">
      <c r="A1662" s="43" t="s">
        <v>9735</v>
      </c>
      <c r="B1662" t="s">
        <v>2698</v>
      </c>
      <c r="C1662" s="43" t="s">
        <v>11518</v>
      </c>
      <c r="D1662" t="s">
        <v>2699</v>
      </c>
      <c r="E1662" t="s">
        <v>2700</v>
      </c>
      <c r="F1662" s="41">
        <v>41743</v>
      </c>
      <c r="G1662" s="44">
        <v>-68389.740000000005</v>
      </c>
      <c r="H1662" t="s">
        <v>11519</v>
      </c>
    </row>
    <row r="1663" spans="1:8" x14ac:dyDescent="0.25">
      <c r="A1663" s="43" t="s">
        <v>9735</v>
      </c>
      <c r="B1663" t="s">
        <v>2701</v>
      </c>
      <c r="C1663" s="43" t="s">
        <v>11520</v>
      </c>
      <c r="D1663" t="s">
        <v>2702</v>
      </c>
      <c r="E1663" t="s">
        <v>2703</v>
      </c>
      <c r="F1663" s="41">
        <v>41743</v>
      </c>
      <c r="G1663" s="44">
        <v>-34794.78</v>
      </c>
      <c r="H1663" t="s">
        <v>11521</v>
      </c>
    </row>
    <row r="1664" spans="1:8" x14ac:dyDescent="0.25">
      <c r="A1664" s="43" t="s">
        <v>9735</v>
      </c>
      <c r="B1664" t="s">
        <v>2725</v>
      </c>
      <c r="C1664" s="43" t="s">
        <v>11538</v>
      </c>
      <c r="D1664" t="s">
        <v>2726</v>
      </c>
      <c r="E1664" t="s">
        <v>2727</v>
      </c>
      <c r="F1664" s="41">
        <v>41743</v>
      </c>
      <c r="G1664" s="44">
        <v>-43890.36</v>
      </c>
      <c r="H1664" t="s">
        <v>11539</v>
      </c>
    </row>
    <row r="1665" spans="1:8" x14ac:dyDescent="0.25">
      <c r="A1665" s="43" t="s">
        <v>9735</v>
      </c>
      <c r="B1665" t="s">
        <v>2744</v>
      </c>
      <c r="C1665" s="43" t="s">
        <v>11552</v>
      </c>
      <c r="D1665" t="s">
        <v>2745</v>
      </c>
      <c r="E1665" t="s">
        <v>2746</v>
      </c>
      <c r="F1665" s="41">
        <v>41743</v>
      </c>
      <c r="G1665" s="44">
        <v>-34194.870000000003</v>
      </c>
      <c r="H1665" t="s">
        <v>11553</v>
      </c>
    </row>
    <row r="1666" spans="1:8" x14ac:dyDescent="0.25">
      <c r="A1666" s="43" t="s">
        <v>9328</v>
      </c>
      <c r="B1666" t="s">
        <v>265</v>
      </c>
      <c r="C1666" s="43" t="s">
        <v>266</v>
      </c>
      <c r="D1666" t="s">
        <v>2687</v>
      </c>
      <c r="E1666" t="s">
        <v>2687</v>
      </c>
      <c r="F1666" s="41">
        <v>41743</v>
      </c>
      <c r="G1666" s="44">
        <v>-56640</v>
      </c>
      <c r="H1666" t="s">
        <v>11509</v>
      </c>
    </row>
    <row r="1667" spans="1:8" x14ac:dyDescent="0.25">
      <c r="A1667" s="43" t="s">
        <v>9328</v>
      </c>
      <c r="B1667" t="s">
        <v>265</v>
      </c>
      <c r="C1667" s="43" t="s">
        <v>266</v>
      </c>
      <c r="D1667" t="s">
        <v>2688</v>
      </c>
      <c r="E1667" t="s">
        <v>2688</v>
      </c>
      <c r="F1667" s="41">
        <v>41743</v>
      </c>
      <c r="G1667" s="44">
        <v>-28320</v>
      </c>
      <c r="H1667" t="s">
        <v>11510</v>
      </c>
    </row>
    <row r="1668" spans="1:8" x14ac:dyDescent="0.25">
      <c r="A1668" s="43" t="s">
        <v>9328</v>
      </c>
      <c r="B1668" t="s">
        <v>265</v>
      </c>
      <c r="C1668" s="43" t="s">
        <v>266</v>
      </c>
      <c r="D1668" t="s">
        <v>2689</v>
      </c>
      <c r="E1668" t="s">
        <v>2689</v>
      </c>
      <c r="F1668" s="41">
        <v>41743</v>
      </c>
      <c r="G1668" s="44">
        <v>-84960</v>
      </c>
      <c r="H1668" t="s">
        <v>11511</v>
      </c>
    </row>
    <row r="1669" spans="1:8" x14ac:dyDescent="0.25">
      <c r="A1669" s="43" t="s">
        <v>9328</v>
      </c>
      <c r="B1669" t="s">
        <v>265</v>
      </c>
      <c r="C1669" s="43" t="s">
        <v>266</v>
      </c>
      <c r="D1669" t="s">
        <v>2690</v>
      </c>
      <c r="E1669" t="s">
        <v>2690</v>
      </c>
      <c r="F1669" s="41">
        <v>41743</v>
      </c>
      <c r="G1669" s="44">
        <v>-28320</v>
      </c>
      <c r="H1669" t="s">
        <v>11512</v>
      </c>
    </row>
    <row r="1670" spans="1:8" x14ac:dyDescent="0.25">
      <c r="A1670" s="43" t="s">
        <v>9328</v>
      </c>
      <c r="B1670" t="s">
        <v>265</v>
      </c>
      <c r="C1670" s="43" t="s">
        <v>266</v>
      </c>
      <c r="D1670" t="s">
        <v>2691</v>
      </c>
      <c r="E1670" t="s">
        <v>2691</v>
      </c>
      <c r="F1670" s="41">
        <v>41743</v>
      </c>
      <c r="G1670" s="44">
        <v>-28320</v>
      </c>
      <c r="H1670" t="s">
        <v>11513</v>
      </c>
    </row>
    <row r="1671" spans="1:8" x14ac:dyDescent="0.25">
      <c r="A1671" s="43" t="s">
        <v>9735</v>
      </c>
      <c r="B1671" t="s">
        <v>2692</v>
      </c>
      <c r="C1671" s="43" t="s">
        <v>11514</v>
      </c>
      <c r="D1671" t="s">
        <v>2693</v>
      </c>
      <c r="E1671" t="s">
        <v>2694</v>
      </c>
      <c r="F1671" s="41">
        <v>41743</v>
      </c>
      <c r="G1671" s="44">
        <v>-81541.3</v>
      </c>
      <c r="H1671" t="s">
        <v>11515</v>
      </c>
    </row>
    <row r="1672" spans="1:8" x14ac:dyDescent="0.25">
      <c r="A1672" s="43" t="s">
        <v>9735</v>
      </c>
      <c r="B1672" t="s">
        <v>2739</v>
      </c>
      <c r="C1672" s="43" t="s">
        <v>11548</v>
      </c>
      <c r="D1672" t="s">
        <v>2740</v>
      </c>
      <c r="E1672" t="s">
        <v>2735</v>
      </c>
      <c r="F1672" s="41">
        <v>41743</v>
      </c>
      <c r="G1672" s="44">
        <v>-34194.870000000003</v>
      </c>
      <c r="H1672" t="s">
        <v>11549</v>
      </c>
    </row>
    <row r="1673" spans="1:8" x14ac:dyDescent="0.25">
      <c r="A1673" s="43" t="s">
        <v>9328</v>
      </c>
      <c r="B1673" t="s">
        <v>2779</v>
      </c>
      <c r="C1673" s="43" t="s">
        <v>11580</v>
      </c>
      <c r="D1673" t="s">
        <v>2780</v>
      </c>
      <c r="E1673" t="s">
        <v>2780</v>
      </c>
      <c r="F1673" s="41">
        <v>41744</v>
      </c>
      <c r="G1673" s="44">
        <v>-118800</v>
      </c>
      <c r="H1673" t="s">
        <v>11581</v>
      </c>
    </row>
    <row r="1674" spans="1:8" x14ac:dyDescent="0.25">
      <c r="A1674" s="43" t="s">
        <v>9328</v>
      </c>
      <c r="B1674" t="s">
        <v>2783</v>
      </c>
      <c r="C1674" s="43" t="s">
        <v>11584</v>
      </c>
      <c r="D1674" t="s">
        <v>2784</v>
      </c>
      <c r="E1674" t="s">
        <v>2785</v>
      </c>
      <c r="F1674" s="41">
        <v>41744</v>
      </c>
      <c r="G1674" s="44">
        <v>-237600</v>
      </c>
      <c r="H1674" t="s">
        <v>11585</v>
      </c>
    </row>
    <row r="1675" spans="1:8" x14ac:dyDescent="0.25">
      <c r="A1675" s="43" t="s">
        <v>9735</v>
      </c>
      <c r="B1675" t="s">
        <v>2774</v>
      </c>
      <c r="C1675" s="43" t="s">
        <v>11575</v>
      </c>
      <c r="D1675" t="s">
        <v>2775</v>
      </c>
      <c r="E1675" t="s">
        <v>2776</v>
      </c>
      <c r="F1675" s="41">
        <v>41744</v>
      </c>
      <c r="G1675" s="44">
        <v>-81540.78</v>
      </c>
      <c r="H1675" t="s">
        <v>11576</v>
      </c>
    </row>
    <row r="1676" spans="1:8" x14ac:dyDescent="0.25">
      <c r="A1676" s="43" t="s">
        <v>9328</v>
      </c>
      <c r="B1676" t="s">
        <v>2788</v>
      </c>
      <c r="C1676" s="43" t="s">
        <v>11588</v>
      </c>
      <c r="D1676" t="s">
        <v>2789</v>
      </c>
      <c r="E1676" t="s">
        <v>2789</v>
      </c>
      <c r="F1676" s="41">
        <v>41744</v>
      </c>
      <c r="G1676" s="44">
        <v>-1389049.77</v>
      </c>
      <c r="H1676" t="s">
        <v>11589</v>
      </c>
    </row>
    <row r="1677" spans="1:8" x14ac:dyDescent="0.25">
      <c r="A1677" s="43" t="s">
        <v>9328</v>
      </c>
      <c r="B1677" t="s">
        <v>2788</v>
      </c>
      <c r="C1677" s="43" t="s">
        <v>11588</v>
      </c>
      <c r="D1677" t="s">
        <v>2789</v>
      </c>
      <c r="E1677" t="s">
        <v>2789</v>
      </c>
      <c r="F1677" s="41">
        <v>41744</v>
      </c>
      <c r="G1677" s="44">
        <v>277809.95</v>
      </c>
      <c r="H1677" t="s">
        <v>11590</v>
      </c>
    </row>
    <row r="1678" spans="1:8" x14ac:dyDescent="0.25">
      <c r="A1678" s="43" t="s">
        <v>9735</v>
      </c>
      <c r="B1678" t="s">
        <v>2759</v>
      </c>
      <c r="C1678" s="43" t="s">
        <v>11565</v>
      </c>
      <c r="D1678" t="s">
        <v>2760</v>
      </c>
      <c r="E1678" t="s">
        <v>2761</v>
      </c>
      <c r="F1678" s="41">
        <v>41744</v>
      </c>
      <c r="G1678" s="44">
        <v>-69589.56</v>
      </c>
      <c r="H1678" t="s">
        <v>11566</v>
      </c>
    </row>
    <row r="1679" spans="1:8" x14ac:dyDescent="0.25">
      <c r="A1679" s="43" t="s">
        <v>9735</v>
      </c>
      <c r="B1679" t="s">
        <v>2771</v>
      </c>
      <c r="C1679" s="43" t="s">
        <v>11573</v>
      </c>
      <c r="D1679" t="s">
        <v>2772</v>
      </c>
      <c r="E1679" t="s">
        <v>2773</v>
      </c>
      <c r="F1679" s="41">
        <v>41744</v>
      </c>
      <c r="G1679" s="44">
        <v>-40770.39</v>
      </c>
      <c r="H1679" t="s">
        <v>11574</v>
      </c>
    </row>
    <row r="1680" spans="1:8" x14ac:dyDescent="0.25">
      <c r="A1680" s="43" t="s">
        <v>9328</v>
      </c>
      <c r="B1680" t="s">
        <v>2777</v>
      </c>
      <c r="C1680" s="43" t="s">
        <v>11577</v>
      </c>
      <c r="D1680" t="s">
        <v>2778</v>
      </c>
      <c r="E1680" t="s">
        <v>2778</v>
      </c>
      <c r="F1680" s="41">
        <v>41744</v>
      </c>
      <c r="G1680" s="44">
        <v>-545394.31999999995</v>
      </c>
      <c r="H1680" t="s">
        <v>11578</v>
      </c>
    </row>
    <row r="1681" spans="1:8" x14ac:dyDescent="0.25">
      <c r="A1681" s="43" t="s">
        <v>9328</v>
      </c>
      <c r="B1681" t="s">
        <v>2777</v>
      </c>
      <c r="C1681" s="43" t="s">
        <v>11577</v>
      </c>
      <c r="D1681" t="s">
        <v>2778</v>
      </c>
      <c r="E1681" t="s">
        <v>2778</v>
      </c>
      <c r="F1681" s="41">
        <v>41744</v>
      </c>
      <c r="G1681" s="44">
        <v>109078.86</v>
      </c>
      <c r="H1681" t="s">
        <v>11579</v>
      </c>
    </row>
    <row r="1682" spans="1:8" x14ac:dyDescent="0.25">
      <c r="A1682" s="43" t="s">
        <v>9735</v>
      </c>
      <c r="B1682" t="s">
        <v>2762</v>
      </c>
      <c r="C1682" s="43" t="s">
        <v>11567</v>
      </c>
      <c r="D1682" t="s">
        <v>2763</v>
      </c>
      <c r="E1682" t="s">
        <v>2764</v>
      </c>
      <c r="F1682" s="41">
        <v>41744</v>
      </c>
      <c r="G1682" s="44">
        <v>-62390.64</v>
      </c>
      <c r="H1682" t="s">
        <v>11568</v>
      </c>
    </row>
    <row r="1683" spans="1:8" x14ac:dyDescent="0.25">
      <c r="A1683" s="43" t="s">
        <v>9735</v>
      </c>
      <c r="B1683" t="s">
        <v>2765</v>
      </c>
      <c r="C1683" s="43" t="s">
        <v>11569</v>
      </c>
      <c r="D1683" t="s">
        <v>2766</v>
      </c>
      <c r="E1683" t="s">
        <v>2767</v>
      </c>
      <c r="F1683" s="41">
        <v>41744</v>
      </c>
      <c r="G1683" s="44">
        <v>-68389.740000000005</v>
      </c>
      <c r="H1683" t="s">
        <v>11570</v>
      </c>
    </row>
    <row r="1684" spans="1:8" x14ac:dyDescent="0.25">
      <c r="A1684" s="43" t="s">
        <v>9735</v>
      </c>
      <c r="B1684" t="s">
        <v>2768</v>
      </c>
      <c r="C1684" s="43" t="s">
        <v>11571</v>
      </c>
      <c r="D1684" t="s">
        <v>2769</v>
      </c>
      <c r="E1684" t="s">
        <v>2770</v>
      </c>
      <c r="F1684" s="41">
        <v>41744</v>
      </c>
      <c r="G1684" s="44">
        <v>-63590.46</v>
      </c>
      <c r="H1684" t="s">
        <v>11572</v>
      </c>
    </row>
    <row r="1685" spans="1:8" x14ac:dyDescent="0.25">
      <c r="A1685" s="43" t="s">
        <v>9328</v>
      </c>
      <c r="B1685" t="s">
        <v>2752</v>
      </c>
      <c r="C1685" s="43" t="s">
        <v>2753</v>
      </c>
      <c r="D1685" t="s">
        <v>2754</v>
      </c>
      <c r="E1685" t="s">
        <v>2754</v>
      </c>
      <c r="F1685" s="41">
        <v>41744</v>
      </c>
      <c r="G1685" s="44">
        <v>203158.63</v>
      </c>
      <c r="H1685" t="s">
        <v>11559</v>
      </c>
    </row>
    <row r="1686" spans="1:8" x14ac:dyDescent="0.25">
      <c r="A1686" s="43" t="s">
        <v>9328</v>
      </c>
      <c r="B1686" t="s">
        <v>2752</v>
      </c>
      <c r="C1686" s="43" t="s">
        <v>2753</v>
      </c>
      <c r="D1686" t="s">
        <v>2754</v>
      </c>
      <c r="E1686" t="s">
        <v>2754</v>
      </c>
      <c r="F1686" s="41">
        <v>41744</v>
      </c>
      <c r="G1686" s="44">
        <v>-933716.37</v>
      </c>
      <c r="H1686" t="s">
        <v>11560</v>
      </c>
    </row>
    <row r="1687" spans="1:8" x14ac:dyDescent="0.25">
      <c r="A1687" s="43" t="s">
        <v>9328</v>
      </c>
      <c r="B1687" t="s">
        <v>2781</v>
      </c>
      <c r="C1687" s="43" t="s">
        <v>11582</v>
      </c>
      <c r="D1687" t="s">
        <v>2782</v>
      </c>
      <c r="E1687" t="s">
        <v>2782</v>
      </c>
      <c r="F1687" s="41">
        <v>41744</v>
      </c>
      <c r="G1687" s="44">
        <v>-118800</v>
      </c>
      <c r="H1687" t="s">
        <v>11583</v>
      </c>
    </row>
    <row r="1688" spans="1:8" x14ac:dyDescent="0.25">
      <c r="A1688" s="43" t="s">
        <v>9328</v>
      </c>
      <c r="B1688" t="s">
        <v>2786</v>
      </c>
      <c r="C1688" s="43" t="s">
        <v>11586</v>
      </c>
      <c r="D1688" t="s">
        <v>2787</v>
      </c>
      <c r="E1688" t="s">
        <v>2787</v>
      </c>
      <c r="F1688" s="41">
        <v>41744</v>
      </c>
      <c r="G1688" s="44">
        <v>-540000</v>
      </c>
      <c r="H1688" t="s">
        <v>11587</v>
      </c>
    </row>
    <row r="1689" spans="1:8" x14ac:dyDescent="0.25">
      <c r="A1689" s="43" t="s">
        <v>9328</v>
      </c>
      <c r="B1689" t="s">
        <v>265</v>
      </c>
      <c r="C1689" s="43" t="s">
        <v>266</v>
      </c>
      <c r="D1689" t="s">
        <v>2755</v>
      </c>
      <c r="E1689" t="s">
        <v>2755</v>
      </c>
      <c r="F1689" s="41">
        <v>41744</v>
      </c>
      <c r="G1689" s="44">
        <v>-56640</v>
      </c>
      <c r="H1689" t="s">
        <v>11561</v>
      </c>
    </row>
    <row r="1690" spans="1:8" x14ac:dyDescent="0.25">
      <c r="A1690" s="43" t="s">
        <v>9328</v>
      </c>
      <c r="B1690" t="s">
        <v>265</v>
      </c>
      <c r="C1690" s="43" t="s">
        <v>266</v>
      </c>
      <c r="D1690" t="s">
        <v>2756</v>
      </c>
      <c r="E1690" t="s">
        <v>2756</v>
      </c>
      <c r="F1690" s="41">
        <v>41744</v>
      </c>
      <c r="G1690" s="44">
        <v>-56640</v>
      </c>
      <c r="H1690" t="s">
        <v>11562</v>
      </c>
    </row>
    <row r="1691" spans="1:8" x14ac:dyDescent="0.25">
      <c r="A1691" s="43" t="s">
        <v>9328</v>
      </c>
      <c r="B1691" t="s">
        <v>265</v>
      </c>
      <c r="C1691" s="43" t="s">
        <v>266</v>
      </c>
      <c r="D1691" t="s">
        <v>2757</v>
      </c>
      <c r="E1691" t="s">
        <v>2757</v>
      </c>
      <c r="F1691" s="41">
        <v>41744</v>
      </c>
      <c r="G1691" s="44">
        <v>-56640</v>
      </c>
      <c r="H1691" t="s">
        <v>11563</v>
      </c>
    </row>
    <row r="1692" spans="1:8" x14ac:dyDescent="0.25">
      <c r="A1692" s="43" t="s">
        <v>9328</v>
      </c>
      <c r="B1692" t="s">
        <v>265</v>
      </c>
      <c r="C1692" s="43" t="s">
        <v>266</v>
      </c>
      <c r="D1692" t="s">
        <v>2758</v>
      </c>
      <c r="E1692" t="s">
        <v>2758</v>
      </c>
      <c r="F1692" s="41">
        <v>41744</v>
      </c>
      <c r="G1692" s="44">
        <v>-28320</v>
      </c>
      <c r="H1692" t="s">
        <v>11564</v>
      </c>
    </row>
    <row r="1693" spans="1:8" x14ac:dyDescent="0.25">
      <c r="A1693" s="43" t="s">
        <v>9735</v>
      </c>
      <c r="B1693" t="s">
        <v>2812</v>
      </c>
      <c r="C1693" s="43" t="s">
        <v>11606</v>
      </c>
      <c r="D1693" t="s">
        <v>2813</v>
      </c>
      <c r="E1693" t="s">
        <v>2814</v>
      </c>
      <c r="F1693" s="41">
        <v>41745</v>
      </c>
      <c r="G1693" s="44">
        <v>-34794.78</v>
      </c>
      <c r="H1693" t="s">
        <v>11607</v>
      </c>
    </row>
    <row r="1694" spans="1:8" x14ac:dyDescent="0.25">
      <c r="A1694" s="43" t="s">
        <v>9735</v>
      </c>
      <c r="B1694" t="s">
        <v>2793</v>
      </c>
      <c r="C1694" s="43" t="s">
        <v>11594</v>
      </c>
      <c r="D1694" t="s">
        <v>2794</v>
      </c>
      <c r="E1694" t="s">
        <v>2795</v>
      </c>
      <c r="F1694" s="41">
        <v>41745</v>
      </c>
      <c r="G1694" s="44">
        <v>-34194.870000000003</v>
      </c>
      <c r="H1694" t="s">
        <v>11595</v>
      </c>
    </row>
    <row r="1695" spans="1:8" x14ac:dyDescent="0.25">
      <c r="A1695" s="43" t="s">
        <v>9735</v>
      </c>
      <c r="B1695" t="s">
        <v>2611</v>
      </c>
      <c r="C1695" s="43" t="s">
        <v>11459</v>
      </c>
      <c r="D1695" t="s">
        <v>2798</v>
      </c>
      <c r="E1695" t="s">
        <v>2799</v>
      </c>
      <c r="F1695" s="41">
        <v>41745</v>
      </c>
      <c r="G1695" s="44">
        <v>-64790.28</v>
      </c>
      <c r="H1695" t="s">
        <v>11597</v>
      </c>
    </row>
    <row r="1696" spans="1:8" x14ac:dyDescent="0.25">
      <c r="A1696" s="43" t="s">
        <v>9735</v>
      </c>
      <c r="B1696" t="s">
        <v>2800</v>
      </c>
      <c r="C1696" s="43" t="s">
        <v>11598</v>
      </c>
      <c r="D1696" t="s">
        <v>2801</v>
      </c>
      <c r="E1696" t="s">
        <v>2802</v>
      </c>
      <c r="F1696" s="41">
        <v>41745</v>
      </c>
      <c r="G1696" s="44">
        <v>-68389.740000000005</v>
      </c>
      <c r="H1696" t="s">
        <v>11599</v>
      </c>
    </row>
    <row r="1697" spans="1:8" x14ac:dyDescent="0.25">
      <c r="A1697" s="43" t="s">
        <v>9735</v>
      </c>
      <c r="B1697" t="s">
        <v>2842</v>
      </c>
      <c r="C1697" s="43" t="s">
        <v>11626</v>
      </c>
      <c r="D1697" t="s">
        <v>2843</v>
      </c>
      <c r="E1697" t="s">
        <v>2844</v>
      </c>
      <c r="F1697" s="41">
        <v>41745</v>
      </c>
      <c r="G1697" s="44">
        <v>-34194.870000000003</v>
      </c>
      <c r="H1697" t="s">
        <v>11627</v>
      </c>
    </row>
    <row r="1698" spans="1:8" x14ac:dyDescent="0.25">
      <c r="A1698" s="43" t="s">
        <v>9735</v>
      </c>
      <c r="B1698" t="s">
        <v>2830</v>
      </c>
      <c r="C1698" s="43" t="s">
        <v>11618</v>
      </c>
      <c r="D1698" t="s">
        <v>2831</v>
      </c>
      <c r="E1698" t="s">
        <v>2832</v>
      </c>
      <c r="F1698" s="41">
        <v>41745</v>
      </c>
      <c r="G1698" s="44">
        <v>-40770.39</v>
      </c>
      <c r="H1698" t="s">
        <v>11619</v>
      </c>
    </row>
    <row r="1699" spans="1:8" x14ac:dyDescent="0.25">
      <c r="A1699" s="43" t="s">
        <v>9735</v>
      </c>
      <c r="B1699" t="s">
        <v>1413</v>
      </c>
      <c r="C1699" s="43" t="s">
        <v>10410</v>
      </c>
      <c r="D1699" t="s">
        <v>2796</v>
      </c>
      <c r="E1699" t="s">
        <v>2797</v>
      </c>
      <c r="F1699" s="41">
        <v>41745</v>
      </c>
      <c r="G1699" s="44">
        <v>-40000</v>
      </c>
      <c r="H1699" t="s">
        <v>11596</v>
      </c>
    </row>
    <row r="1700" spans="1:8" x14ac:dyDescent="0.25">
      <c r="A1700" s="43" t="s">
        <v>9735</v>
      </c>
      <c r="B1700" t="s">
        <v>2827</v>
      </c>
      <c r="C1700" s="43" t="s">
        <v>11616</v>
      </c>
      <c r="D1700" t="s">
        <v>2828</v>
      </c>
      <c r="E1700" t="s">
        <v>2829</v>
      </c>
      <c r="F1700" s="41">
        <v>41745</v>
      </c>
      <c r="G1700" s="44">
        <v>-25034.45</v>
      </c>
      <c r="H1700" t="s">
        <v>11617</v>
      </c>
    </row>
    <row r="1701" spans="1:8" x14ac:dyDescent="0.25">
      <c r="A1701" s="43" t="s">
        <v>9326</v>
      </c>
      <c r="B1701" t="s">
        <v>2790</v>
      </c>
      <c r="C1701" s="43" t="s">
        <v>11591</v>
      </c>
      <c r="D1701" t="s">
        <v>2791</v>
      </c>
      <c r="E1701" t="s">
        <v>2791</v>
      </c>
      <c r="F1701" s="41">
        <v>41745</v>
      </c>
      <c r="G1701" s="44">
        <v>-23600</v>
      </c>
      <c r="H1701" t="s">
        <v>11592</v>
      </c>
    </row>
    <row r="1702" spans="1:8" x14ac:dyDescent="0.25">
      <c r="A1702" s="43" t="s">
        <v>9326</v>
      </c>
      <c r="B1702" t="s">
        <v>1260</v>
      </c>
      <c r="C1702" s="43" t="s">
        <v>1261</v>
      </c>
      <c r="D1702" t="s">
        <v>2792</v>
      </c>
      <c r="E1702" t="s">
        <v>2792</v>
      </c>
      <c r="F1702" s="41">
        <v>41745</v>
      </c>
      <c r="G1702" s="44">
        <v>-162640</v>
      </c>
      <c r="H1702" t="s">
        <v>11593</v>
      </c>
    </row>
    <row r="1703" spans="1:8" x14ac:dyDescent="0.25">
      <c r="A1703" s="43" t="s">
        <v>9735</v>
      </c>
      <c r="B1703" t="s">
        <v>2836</v>
      </c>
      <c r="C1703" s="43" t="s">
        <v>11622</v>
      </c>
      <c r="D1703" t="s">
        <v>2837</v>
      </c>
      <c r="E1703" t="s">
        <v>2838</v>
      </c>
      <c r="F1703" s="41">
        <v>41745</v>
      </c>
      <c r="G1703" s="44">
        <v>-29395.59</v>
      </c>
      <c r="H1703" t="s">
        <v>11623</v>
      </c>
    </row>
    <row r="1704" spans="1:8" x14ac:dyDescent="0.25">
      <c r="A1704" s="43" t="s">
        <v>9735</v>
      </c>
      <c r="B1704" t="s">
        <v>2815</v>
      </c>
      <c r="C1704" s="43" t="s">
        <v>11608</v>
      </c>
      <c r="D1704" t="s">
        <v>2816</v>
      </c>
      <c r="E1704" t="s">
        <v>2817</v>
      </c>
      <c r="F1704" s="41">
        <v>41745</v>
      </c>
      <c r="G1704" s="44">
        <v>-32395.14</v>
      </c>
      <c r="H1704" t="s">
        <v>11609</v>
      </c>
    </row>
    <row r="1705" spans="1:8" x14ac:dyDescent="0.25">
      <c r="A1705" s="43" t="s">
        <v>9735</v>
      </c>
      <c r="B1705" t="s">
        <v>2839</v>
      </c>
      <c r="C1705" s="43" t="s">
        <v>11624</v>
      </c>
      <c r="D1705" t="s">
        <v>2840</v>
      </c>
      <c r="E1705" t="s">
        <v>2841</v>
      </c>
      <c r="F1705" s="41">
        <v>41745</v>
      </c>
      <c r="G1705" s="44">
        <v>-25196.22</v>
      </c>
      <c r="H1705" t="s">
        <v>11625</v>
      </c>
    </row>
    <row r="1706" spans="1:8" x14ac:dyDescent="0.25">
      <c r="A1706" s="43" t="s">
        <v>9735</v>
      </c>
      <c r="B1706" t="s">
        <v>2806</v>
      </c>
      <c r="C1706" s="43" t="s">
        <v>11602</v>
      </c>
      <c r="D1706" t="s">
        <v>2807</v>
      </c>
      <c r="E1706" t="s">
        <v>2808</v>
      </c>
      <c r="F1706" s="41">
        <v>41745</v>
      </c>
      <c r="G1706" s="44">
        <v>-47202.84</v>
      </c>
      <c r="H1706" t="s">
        <v>11603</v>
      </c>
    </row>
    <row r="1707" spans="1:8" x14ac:dyDescent="0.25">
      <c r="A1707" s="43" t="s">
        <v>9735</v>
      </c>
      <c r="B1707" t="s">
        <v>2809</v>
      </c>
      <c r="C1707" s="43" t="s">
        <v>11604</v>
      </c>
      <c r="D1707" t="s">
        <v>2810</v>
      </c>
      <c r="E1707" t="s">
        <v>2811</v>
      </c>
      <c r="F1707" s="41">
        <v>41745</v>
      </c>
      <c r="G1707" s="44">
        <v>-23601.42</v>
      </c>
      <c r="H1707" t="s">
        <v>11605</v>
      </c>
    </row>
    <row r="1708" spans="1:8" x14ac:dyDescent="0.25">
      <c r="A1708" s="43" t="s">
        <v>9735</v>
      </c>
      <c r="B1708" t="s">
        <v>2833</v>
      </c>
      <c r="C1708" s="43" t="s">
        <v>11620</v>
      </c>
      <c r="D1708" t="s">
        <v>2834</v>
      </c>
      <c r="E1708" t="s">
        <v>2835</v>
      </c>
      <c r="F1708" s="41">
        <v>41745</v>
      </c>
      <c r="G1708" s="44">
        <v>-20996.85</v>
      </c>
      <c r="H1708" t="s">
        <v>11621</v>
      </c>
    </row>
    <row r="1709" spans="1:8" x14ac:dyDescent="0.25">
      <c r="A1709" s="43" t="s">
        <v>9735</v>
      </c>
      <c r="B1709" t="s">
        <v>2803</v>
      </c>
      <c r="C1709" s="43" t="s">
        <v>11600</v>
      </c>
      <c r="D1709" t="s">
        <v>2804</v>
      </c>
      <c r="E1709" t="s">
        <v>2805</v>
      </c>
      <c r="F1709" s="41">
        <v>41745</v>
      </c>
      <c r="G1709" s="44">
        <v>-22359.24</v>
      </c>
      <c r="H1709" t="s">
        <v>11601</v>
      </c>
    </row>
    <row r="1710" spans="1:8" x14ac:dyDescent="0.25">
      <c r="A1710" s="43" t="s">
        <v>9735</v>
      </c>
      <c r="B1710" t="s">
        <v>2821</v>
      </c>
      <c r="C1710" s="43" t="s">
        <v>11612</v>
      </c>
      <c r="D1710" t="s">
        <v>2822</v>
      </c>
      <c r="E1710" t="s">
        <v>2823</v>
      </c>
      <c r="F1710" s="41">
        <v>41745</v>
      </c>
      <c r="G1710" s="44">
        <v>-34794.78</v>
      </c>
      <c r="H1710" t="s">
        <v>11613</v>
      </c>
    </row>
    <row r="1711" spans="1:8" x14ac:dyDescent="0.25">
      <c r="A1711" s="43" t="s">
        <v>9735</v>
      </c>
      <c r="B1711" t="s">
        <v>2818</v>
      </c>
      <c r="C1711" s="43" t="s">
        <v>11610</v>
      </c>
      <c r="D1711" t="s">
        <v>2819</v>
      </c>
      <c r="E1711" t="s">
        <v>2820</v>
      </c>
      <c r="F1711" s="41">
        <v>41745</v>
      </c>
      <c r="G1711" s="44">
        <v>-20396.939999999999</v>
      </c>
      <c r="H1711" t="s">
        <v>11611</v>
      </c>
    </row>
    <row r="1712" spans="1:8" x14ac:dyDescent="0.25">
      <c r="A1712" s="43" t="s">
        <v>9735</v>
      </c>
      <c r="B1712" t="s">
        <v>2824</v>
      </c>
      <c r="C1712" s="43" t="s">
        <v>11614</v>
      </c>
      <c r="D1712" t="s">
        <v>2825</v>
      </c>
      <c r="E1712" t="s">
        <v>2826</v>
      </c>
      <c r="F1712" s="41">
        <v>41745</v>
      </c>
      <c r="G1712" s="44">
        <v>-34194.870000000003</v>
      </c>
      <c r="H1712" t="s">
        <v>11615</v>
      </c>
    </row>
    <row r="1713" spans="1:8" x14ac:dyDescent="0.25">
      <c r="A1713" s="43" t="s">
        <v>9326</v>
      </c>
      <c r="B1713" t="s">
        <v>2845</v>
      </c>
      <c r="C1713" s="43" t="s">
        <v>2846</v>
      </c>
      <c r="D1713" t="s">
        <v>2847</v>
      </c>
      <c r="E1713" t="s">
        <v>2847</v>
      </c>
      <c r="F1713" s="41">
        <v>41746</v>
      </c>
      <c r="G1713" s="44">
        <v>-30000</v>
      </c>
      <c r="H1713" t="s">
        <v>11628</v>
      </c>
    </row>
    <row r="1714" spans="1:8" x14ac:dyDescent="0.25">
      <c r="A1714" s="43" t="s">
        <v>9735</v>
      </c>
      <c r="B1714" t="s">
        <v>2848</v>
      </c>
      <c r="C1714" s="43" t="s">
        <v>11629</v>
      </c>
      <c r="D1714" t="s">
        <v>2843</v>
      </c>
      <c r="E1714" t="s">
        <v>2849</v>
      </c>
      <c r="F1714" s="41">
        <v>41746</v>
      </c>
      <c r="G1714" s="44">
        <v>-26333.58</v>
      </c>
      <c r="H1714" t="s">
        <v>11630</v>
      </c>
    </row>
    <row r="1715" spans="1:8" x14ac:dyDescent="0.25">
      <c r="A1715" s="43" t="s">
        <v>9735</v>
      </c>
      <c r="B1715" t="s">
        <v>2855</v>
      </c>
      <c r="C1715" s="43" t="s">
        <v>11635</v>
      </c>
      <c r="D1715" t="s">
        <v>2856</v>
      </c>
      <c r="E1715" t="s">
        <v>2857</v>
      </c>
      <c r="F1715" s="41">
        <v>41746</v>
      </c>
      <c r="G1715" s="44">
        <v>-22773.3</v>
      </c>
      <c r="H1715" t="s">
        <v>11636</v>
      </c>
    </row>
    <row r="1716" spans="1:8" x14ac:dyDescent="0.25">
      <c r="A1716" s="43" t="s">
        <v>9735</v>
      </c>
      <c r="B1716" t="s">
        <v>2852</v>
      </c>
      <c r="C1716" s="43" t="s">
        <v>11633</v>
      </c>
      <c r="D1716" t="s">
        <v>2853</v>
      </c>
      <c r="E1716" t="s">
        <v>2854</v>
      </c>
      <c r="F1716" s="41">
        <v>41746</v>
      </c>
      <c r="G1716" s="44">
        <v>-40770.39</v>
      </c>
      <c r="H1716" t="s">
        <v>11634</v>
      </c>
    </row>
    <row r="1717" spans="1:8" x14ac:dyDescent="0.25">
      <c r="A1717" s="43" t="s">
        <v>9735</v>
      </c>
      <c r="B1717" t="s">
        <v>2850</v>
      </c>
      <c r="C1717" s="43" t="s">
        <v>11631</v>
      </c>
      <c r="D1717" t="s">
        <v>2851</v>
      </c>
      <c r="E1717" t="s">
        <v>2849</v>
      </c>
      <c r="F1717" s="41">
        <v>41746</v>
      </c>
      <c r="G1717" s="44">
        <v>-21945.18</v>
      </c>
      <c r="H1717" t="s">
        <v>11632</v>
      </c>
    </row>
    <row r="1718" spans="1:8" x14ac:dyDescent="0.25">
      <c r="A1718" s="43" t="s">
        <v>9326</v>
      </c>
      <c r="B1718" t="s">
        <v>2385</v>
      </c>
      <c r="C1718" s="43" t="s">
        <v>2386</v>
      </c>
      <c r="D1718" t="s">
        <v>1997</v>
      </c>
      <c r="E1718" t="s">
        <v>1997</v>
      </c>
      <c r="F1718" s="41">
        <v>41750</v>
      </c>
      <c r="G1718" s="44">
        <v>-35400</v>
      </c>
      <c r="H1718" t="s">
        <v>11637</v>
      </c>
    </row>
    <row r="1719" spans="1:8" x14ac:dyDescent="0.25">
      <c r="A1719" s="43" t="s">
        <v>9328</v>
      </c>
      <c r="B1719" t="s">
        <v>2861</v>
      </c>
      <c r="C1719" s="43" t="s">
        <v>11641</v>
      </c>
      <c r="D1719" t="s">
        <v>2862</v>
      </c>
      <c r="E1719" t="s">
        <v>2862</v>
      </c>
      <c r="F1719" s="41">
        <v>41751</v>
      </c>
      <c r="G1719" s="44">
        <v>-19470</v>
      </c>
      <c r="H1719" t="s">
        <v>11642</v>
      </c>
    </row>
    <row r="1720" spans="1:8" x14ac:dyDescent="0.25">
      <c r="A1720" s="43" t="s">
        <v>9735</v>
      </c>
      <c r="B1720" t="s">
        <v>2858</v>
      </c>
      <c r="C1720" s="43" t="s">
        <v>11638</v>
      </c>
      <c r="D1720" t="s">
        <v>2859</v>
      </c>
      <c r="E1720" t="s">
        <v>364</v>
      </c>
      <c r="F1720" s="41">
        <v>41751</v>
      </c>
      <c r="G1720" s="44">
        <v>-75000</v>
      </c>
      <c r="H1720" t="s">
        <v>11639</v>
      </c>
    </row>
    <row r="1721" spans="1:8" x14ac:dyDescent="0.25">
      <c r="A1721" s="43" t="s">
        <v>9328</v>
      </c>
      <c r="B1721" t="s">
        <v>2447</v>
      </c>
      <c r="C1721" s="43" t="s">
        <v>11339</v>
      </c>
      <c r="D1721" t="s">
        <v>2860</v>
      </c>
      <c r="E1721" t="s">
        <v>2860</v>
      </c>
      <c r="F1721" s="41">
        <v>41751</v>
      </c>
      <c r="G1721" s="44">
        <v>-118000</v>
      </c>
      <c r="H1721" t="s">
        <v>11640</v>
      </c>
    </row>
    <row r="1722" spans="1:8" x14ac:dyDescent="0.25">
      <c r="A1722" s="43" t="s">
        <v>9328</v>
      </c>
      <c r="B1722" t="s">
        <v>1908</v>
      </c>
      <c r="C1722" s="43" t="s">
        <v>10813</v>
      </c>
      <c r="D1722" t="s">
        <v>2863</v>
      </c>
      <c r="E1722" t="s">
        <v>2863</v>
      </c>
      <c r="F1722" s="41">
        <v>41751</v>
      </c>
      <c r="G1722" s="44">
        <v>-25000</v>
      </c>
      <c r="H1722" t="s">
        <v>11643</v>
      </c>
    </row>
    <row r="1723" spans="1:8" x14ac:dyDescent="0.25">
      <c r="A1723" s="43" t="s">
        <v>9735</v>
      </c>
      <c r="B1723" t="s">
        <v>2864</v>
      </c>
      <c r="C1723" s="43" t="s">
        <v>11644</v>
      </c>
      <c r="D1723" t="s">
        <v>2865</v>
      </c>
      <c r="E1723" t="s">
        <v>2866</v>
      </c>
      <c r="F1723" s="41">
        <v>41752</v>
      </c>
      <c r="G1723" s="44">
        <v>-34194.870000000003</v>
      </c>
      <c r="H1723" t="s">
        <v>11645</v>
      </c>
    </row>
    <row r="1724" spans="1:8" x14ac:dyDescent="0.25">
      <c r="A1724" s="43" t="s">
        <v>9328</v>
      </c>
      <c r="B1724" t="s">
        <v>702</v>
      </c>
      <c r="C1724" s="43" t="s">
        <v>9898</v>
      </c>
      <c r="D1724" t="s">
        <v>2872</v>
      </c>
      <c r="E1724" t="s">
        <v>2872</v>
      </c>
      <c r="F1724" s="41">
        <v>41752</v>
      </c>
      <c r="G1724" s="44">
        <v>-100000</v>
      </c>
      <c r="H1724" t="s">
        <v>11650</v>
      </c>
    </row>
    <row r="1725" spans="1:8" x14ac:dyDescent="0.25">
      <c r="A1725" s="43" t="s">
        <v>9328</v>
      </c>
      <c r="B1725" t="s">
        <v>702</v>
      </c>
      <c r="C1725" s="43" t="s">
        <v>9898</v>
      </c>
      <c r="D1725" t="s">
        <v>2873</v>
      </c>
      <c r="E1725" t="s">
        <v>2873</v>
      </c>
      <c r="F1725" s="41">
        <v>41752</v>
      </c>
      <c r="G1725" s="44">
        <v>-100000</v>
      </c>
      <c r="H1725" t="s">
        <v>11651</v>
      </c>
    </row>
    <row r="1726" spans="1:8" x14ac:dyDescent="0.25">
      <c r="A1726" s="43" t="s">
        <v>9735</v>
      </c>
      <c r="B1726" t="s">
        <v>2867</v>
      </c>
      <c r="C1726" s="43" t="s">
        <v>11646</v>
      </c>
      <c r="D1726" t="s">
        <v>2868</v>
      </c>
      <c r="E1726" t="s">
        <v>2866</v>
      </c>
      <c r="F1726" s="41">
        <v>41752</v>
      </c>
      <c r="G1726" s="44">
        <v>-34194.870000000003</v>
      </c>
      <c r="H1726" t="s">
        <v>11647</v>
      </c>
    </row>
    <row r="1727" spans="1:8" x14ac:dyDescent="0.25">
      <c r="A1727" s="43" t="s">
        <v>9735</v>
      </c>
      <c r="B1727" t="s">
        <v>2869</v>
      </c>
      <c r="C1727" s="43" t="s">
        <v>11648</v>
      </c>
      <c r="D1727" t="s">
        <v>2870</v>
      </c>
      <c r="E1727" t="s">
        <v>2871</v>
      </c>
      <c r="F1727" s="41">
        <v>41752</v>
      </c>
      <c r="G1727" s="44">
        <v>-20996.85</v>
      </c>
      <c r="H1727" t="s">
        <v>11649</v>
      </c>
    </row>
    <row r="1728" spans="1:8" x14ac:dyDescent="0.25">
      <c r="A1728" s="43" t="s">
        <v>9328</v>
      </c>
      <c r="B1728" t="s">
        <v>2874</v>
      </c>
      <c r="C1728" s="43" t="s">
        <v>11652</v>
      </c>
      <c r="D1728" t="s">
        <v>2875</v>
      </c>
      <c r="E1728" t="s">
        <v>2875</v>
      </c>
      <c r="F1728" s="41">
        <v>41753</v>
      </c>
      <c r="G1728" s="44">
        <v>-119340</v>
      </c>
      <c r="H1728" t="s">
        <v>11653</v>
      </c>
    </row>
    <row r="1729" spans="1:8" x14ac:dyDescent="0.25">
      <c r="A1729" s="43" t="s">
        <v>9735</v>
      </c>
      <c r="B1729" t="s">
        <v>2881</v>
      </c>
      <c r="C1729" s="43" t="s">
        <v>11658</v>
      </c>
      <c r="D1729" t="s">
        <v>2879</v>
      </c>
      <c r="E1729" t="s">
        <v>2882</v>
      </c>
      <c r="F1729" s="41">
        <v>41754</v>
      </c>
      <c r="G1729" s="44">
        <v>-22773.3</v>
      </c>
      <c r="H1729" t="s">
        <v>11659</v>
      </c>
    </row>
    <row r="1730" spans="1:8" x14ac:dyDescent="0.25">
      <c r="A1730" s="43" t="s">
        <v>9735</v>
      </c>
      <c r="B1730" t="s">
        <v>2883</v>
      </c>
      <c r="C1730" s="43" t="s">
        <v>11660</v>
      </c>
      <c r="D1730" t="s">
        <v>2879</v>
      </c>
      <c r="E1730" t="s">
        <v>2884</v>
      </c>
      <c r="F1730" s="41">
        <v>41754</v>
      </c>
      <c r="G1730" s="44">
        <v>-28321.02</v>
      </c>
      <c r="H1730" t="s">
        <v>11661</v>
      </c>
    </row>
    <row r="1731" spans="1:8" x14ac:dyDescent="0.25">
      <c r="A1731" s="43" t="s">
        <v>9326</v>
      </c>
      <c r="B1731" t="s">
        <v>2876</v>
      </c>
      <c r="C1731" s="43" t="s">
        <v>11654</v>
      </c>
      <c r="D1731" t="s">
        <v>2877</v>
      </c>
      <c r="E1731" t="s">
        <v>2877</v>
      </c>
      <c r="F1731" s="41">
        <v>41754</v>
      </c>
      <c r="G1731" s="44">
        <v>-11800</v>
      </c>
      <c r="H1731" t="s">
        <v>11655</v>
      </c>
    </row>
    <row r="1732" spans="1:8" x14ac:dyDescent="0.25">
      <c r="A1732" s="43" t="s">
        <v>9735</v>
      </c>
      <c r="B1732" t="s">
        <v>2878</v>
      </c>
      <c r="C1732" s="43" t="s">
        <v>11656</v>
      </c>
      <c r="D1732" t="s">
        <v>2879</v>
      </c>
      <c r="E1732" t="s">
        <v>2880</v>
      </c>
      <c r="F1732" s="41">
        <v>41754</v>
      </c>
      <c r="G1732" s="44">
        <v>-68389.740000000005</v>
      </c>
      <c r="H1732" t="s">
        <v>11657</v>
      </c>
    </row>
    <row r="1733" spans="1:8" x14ac:dyDescent="0.25">
      <c r="A1733" s="43" t="s">
        <v>9735</v>
      </c>
      <c r="B1733" t="s">
        <v>2885</v>
      </c>
      <c r="C1733" s="43" t="s">
        <v>11662</v>
      </c>
      <c r="D1733" t="s">
        <v>2879</v>
      </c>
      <c r="E1733" t="s">
        <v>2886</v>
      </c>
      <c r="F1733" s="41">
        <v>41754</v>
      </c>
      <c r="G1733" s="44">
        <v>-34194.870000000003</v>
      </c>
      <c r="H1733" t="s">
        <v>11663</v>
      </c>
    </row>
    <row r="1734" spans="1:8" x14ac:dyDescent="0.25">
      <c r="A1734" s="43" t="s">
        <v>9326</v>
      </c>
      <c r="B1734" t="s">
        <v>2887</v>
      </c>
      <c r="C1734" s="43" t="s">
        <v>2888</v>
      </c>
      <c r="D1734" t="s">
        <v>2889</v>
      </c>
      <c r="E1734" t="s">
        <v>2889</v>
      </c>
      <c r="F1734" s="41">
        <v>41757</v>
      </c>
      <c r="G1734" s="44">
        <v>-329810</v>
      </c>
      <c r="H1734" t="s">
        <v>11664</v>
      </c>
    </row>
    <row r="1735" spans="1:8" x14ac:dyDescent="0.25">
      <c r="A1735" s="43" t="s">
        <v>9326</v>
      </c>
      <c r="B1735" t="s">
        <v>2540</v>
      </c>
      <c r="C1735" s="43" t="s">
        <v>2541</v>
      </c>
      <c r="D1735" t="s">
        <v>2894</v>
      </c>
      <c r="E1735" t="s">
        <v>2894</v>
      </c>
      <c r="F1735" s="41">
        <v>41758</v>
      </c>
      <c r="G1735" s="44">
        <v>-214701</v>
      </c>
      <c r="H1735" t="s">
        <v>11666</v>
      </c>
    </row>
    <row r="1736" spans="1:8" x14ac:dyDescent="0.25">
      <c r="A1736" s="43" t="s">
        <v>9326</v>
      </c>
      <c r="B1736" t="s">
        <v>2540</v>
      </c>
      <c r="C1736" s="43" t="s">
        <v>2541</v>
      </c>
      <c r="D1736" t="s">
        <v>2895</v>
      </c>
      <c r="E1736" t="s">
        <v>2895</v>
      </c>
      <c r="F1736" s="41">
        <v>41758</v>
      </c>
      <c r="G1736" s="44">
        <v>-235563.4</v>
      </c>
      <c r="H1736" t="s">
        <v>11667</v>
      </c>
    </row>
    <row r="1737" spans="1:8" x14ac:dyDescent="0.25">
      <c r="A1737" s="43" t="s">
        <v>9326</v>
      </c>
      <c r="B1737" t="s">
        <v>2540</v>
      </c>
      <c r="C1737" s="43" t="s">
        <v>2541</v>
      </c>
      <c r="D1737" t="s">
        <v>2896</v>
      </c>
      <c r="E1737" t="s">
        <v>2896</v>
      </c>
      <c r="F1737" s="41">
        <v>41758</v>
      </c>
      <c r="G1737" s="44">
        <v>-212046</v>
      </c>
      <c r="H1737" t="s">
        <v>11668</v>
      </c>
    </row>
    <row r="1738" spans="1:8" x14ac:dyDescent="0.25">
      <c r="A1738" s="43" t="s">
        <v>9326</v>
      </c>
      <c r="B1738" t="s">
        <v>2540</v>
      </c>
      <c r="C1738" s="43" t="s">
        <v>2541</v>
      </c>
      <c r="D1738" t="s">
        <v>2897</v>
      </c>
      <c r="E1738" t="s">
        <v>2897</v>
      </c>
      <c r="F1738" s="41">
        <v>41758</v>
      </c>
      <c r="G1738" s="44">
        <v>-234820</v>
      </c>
      <c r="H1738" t="s">
        <v>11669</v>
      </c>
    </row>
    <row r="1739" spans="1:8" x14ac:dyDescent="0.25">
      <c r="A1739" s="43" t="s">
        <v>9326</v>
      </c>
      <c r="B1739" t="s">
        <v>2540</v>
      </c>
      <c r="C1739" s="43" t="s">
        <v>2541</v>
      </c>
      <c r="D1739" t="s">
        <v>2898</v>
      </c>
      <c r="E1739" t="s">
        <v>2898</v>
      </c>
      <c r="F1739" s="41">
        <v>41758</v>
      </c>
      <c r="G1739" s="44">
        <v>-248685</v>
      </c>
      <c r="H1739" t="s">
        <v>11670</v>
      </c>
    </row>
    <row r="1740" spans="1:8" x14ac:dyDescent="0.25">
      <c r="A1740" s="43" t="s">
        <v>9328</v>
      </c>
      <c r="B1740" t="s">
        <v>2145</v>
      </c>
      <c r="C1740" s="43" t="s">
        <v>11052</v>
      </c>
      <c r="D1740" t="s">
        <v>2901</v>
      </c>
      <c r="E1740" t="s">
        <v>2901</v>
      </c>
      <c r="F1740" s="41">
        <v>41758</v>
      </c>
      <c r="G1740" s="44">
        <v>-2950</v>
      </c>
      <c r="H1740" t="s">
        <v>11673</v>
      </c>
    </row>
    <row r="1741" spans="1:8" x14ac:dyDescent="0.25">
      <c r="A1741" s="43" t="s">
        <v>9328</v>
      </c>
      <c r="B1741" t="s">
        <v>2902</v>
      </c>
      <c r="C1741" s="43" t="s">
        <v>2903</v>
      </c>
      <c r="D1741" t="s">
        <v>20738</v>
      </c>
      <c r="E1741" t="s">
        <v>20738</v>
      </c>
      <c r="F1741" s="41">
        <v>41758</v>
      </c>
      <c r="G1741" s="44">
        <v>-996200.01</v>
      </c>
      <c r="H1741" t="s">
        <v>11674</v>
      </c>
    </row>
    <row r="1742" spans="1:8" x14ac:dyDescent="0.25">
      <c r="A1742" s="43" t="s">
        <v>9326</v>
      </c>
      <c r="B1742" t="s">
        <v>2890</v>
      </c>
      <c r="C1742" s="43" t="s">
        <v>2891</v>
      </c>
      <c r="D1742" t="s">
        <v>2892</v>
      </c>
      <c r="E1742" t="s">
        <v>2893</v>
      </c>
      <c r="F1742" s="41">
        <v>41758</v>
      </c>
      <c r="G1742" s="44">
        <v>-221427.25</v>
      </c>
      <c r="H1742" t="s">
        <v>11665</v>
      </c>
    </row>
    <row r="1743" spans="1:8" x14ac:dyDescent="0.25">
      <c r="A1743" s="43" t="s">
        <v>9328</v>
      </c>
      <c r="B1743" t="s">
        <v>2899</v>
      </c>
      <c r="C1743" s="43" t="s">
        <v>11671</v>
      </c>
      <c r="D1743" t="s">
        <v>2900</v>
      </c>
      <c r="E1743" t="s">
        <v>2900</v>
      </c>
      <c r="F1743" s="41">
        <v>41758</v>
      </c>
      <c r="G1743" s="44">
        <v>-38940</v>
      </c>
      <c r="H1743" t="s">
        <v>11672</v>
      </c>
    </row>
    <row r="1744" spans="1:8" x14ac:dyDescent="0.25">
      <c r="A1744" s="43" t="s">
        <v>9326</v>
      </c>
      <c r="B1744" t="s">
        <v>1427</v>
      </c>
      <c r="C1744" s="43" t="s">
        <v>1428</v>
      </c>
      <c r="D1744">
        <v>1577</v>
      </c>
      <c r="E1744" t="s">
        <v>2911</v>
      </c>
      <c r="F1744" s="41">
        <v>41759</v>
      </c>
      <c r="G1744" s="44">
        <v>-202400</v>
      </c>
      <c r="H1744" t="s">
        <v>11681</v>
      </c>
    </row>
    <row r="1745" spans="1:8" x14ac:dyDescent="0.25">
      <c r="A1745" s="43" t="s">
        <v>9326</v>
      </c>
      <c r="B1745" t="s">
        <v>1427</v>
      </c>
      <c r="C1745" s="43" t="s">
        <v>1428</v>
      </c>
      <c r="D1745" t="s">
        <v>2912</v>
      </c>
      <c r="E1745" t="s">
        <v>2913</v>
      </c>
      <c r="F1745" s="41">
        <v>41759</v>
      </c>
      <c r="G1745" s="44">
        <v>-14000</v>
      </c>
      <c r="H1745" t="s">
        <v>11682</v>
      </c>
    </row>
    <row r="1746" spans="1:8" x14ac:dyDescent="0.25">
      <c r="A1746" s="43" t="s">
        <v>9326</v>
      </c>
      <c r="B1746" t="s">
        <v>1427</v>
      </c>
      <c r="C1746" s="43" t="s">
        <v>1428</v>
      </c>
      <c r="D1746" t="s">
        <v>2914</v>
      </c>
      <c r="E1746" t="s">
        <v>2915</v>
      </c>
      <c r="F1746" s="41">
        <v>41759</v>
      </c>
      <c r="G1746" s="44">
        <v>-84400</v>
      </c>
      <c r="H1746" t="s">
        <v>11683</v>
      </c>
    </row>
    <row r="1747" spans="1:8" x14ac:dyDescent="0.25">
      <c r="A1747" s="43" t="s">
        <v>9326</v>
      </c>
      <c r="B1747" t="s">
        <v>2905</v>
      </c>
      <c r="C1747" s="43" t="s">
        <v>11675</v>
      </c>
      <c r="D1747" t="s">
        <v>2906</v>
      </c>
      <c r="E1747" t="s">
        <v>2906</v>
      </c>
      <c r="F1747" s="41">
        <v>41759</v>
      </c>
      <c r="G1747" s="44">
        <v>-9200</v>
      </c>
      <c r="H1747" t="s">
        <v>11676</v>
      </c>
    </row>
    <row r="1748" spans="1:8" x14ac:dyDescent="0.25">
      <c r="A1748" s="43" t="s">
        <v>9735</v>
      </c>
      <c r="B1748" t="s">
        <v>2511</v>
      </c>
      <c r="C1748" s="43" t="s">
        <v>2512</v>
      </c>
      <c r="D1748">
        <v>6</v>
      </c>
      <c r="E1748" t="s">
        <v>2917</v>
      </c>
      <c r="F1748" s="41">
        <v>41759</v>
      </c>
      <c r="G1748" s="44">
        <v>-28480</v>
      </c>
      <c r="H1748" t="s">
        <v>11684</v>
      </c>
    </row>
    <row r="1749" spans="1:8" x14ac:dyDescent="0.25">
      <c r="A1749" s="43" t="s">
        <v>9735</v>
      </c>
      <c r="B1749" t="s">
        <v>2511</v>
      </c>
      <c r="C1749" s="43" t="s">
        <v>2512</v>
      </c>
      <c r="D1749" t="s">
        <v>2918</v>
      </c>
      <c r="E1749" t="s">
        <v>2919</v>
      </c>
      <c r="F1749" s="41">
        <v>41759</v>
      </c>
      <c r="G1749" s="44">
        <v>-1000</v>
      </c>
      <c r="H1749" t="s">
        <v>11685</v>
      </c>
    </row>
    <row r="1750" spans="1:8" x14ac:dyDescent="0.25">
      <c r="A1750" s="43" t="s">
        <v>9735</v>
      </c>
      <c r="B1750" t="s">
        <v>2511</v>
      </c>
      <c r="C1750" s="43" t="s">
        <v>2512</v>
      </c>
      <c r="D1750">
        <v>7</v>
      </c>
      <c r="E1750" t="s">
        <v>2917</v>
      </c>
      <c r="F1750" s="41">
        <v>41759</v>
      </c>
      <c r="G1750" s="44">
        <v>-23110.400000000001</v>
      </c>
      <c r="H1750" t="s">
        <v>11686</v>
      </c>
    </row>
    <row r="1751" spans="1:8" x14ac:dyDescent="0.25">
      <c r="A1751" s="43" t="s">
        <v>9735</v>
      </c>
      <c r="B1751" t="s">
        <v>2511</v>
      </c>
      <c r="C1751" s="43" t="s">
        <v>2512</v>
      </c>
      <c r="D1751" t="s">
        <v>2921</v>
      </c>
      <c r="E1751" t="s">
        <v>2919</v>
      </c>
      <c r="F1751" s="41">
        <v>41759</v>
      </c>
      <c r="G1751" s="44">
        <v>-1000</v>
      </c>
      <c r="H1751" t="s">
        <v>11687</v>
      </c>
    </row>
    <row r="1752" spans="1:8" x14ac:dyDescent="0.25">
      <c r="A1752" s="43" t="s">
        <v>9326</v>
      </c>
      <c r="B1752" t="s">
        <v>2909</v>
      </c>
      <c r="C1752" s="43" t="s">
        <v>11679</v>
      </c>
      <c r="D1752" t="s">
        <v>2474</v>
      </c>
      <c r="E1752" t="s">
        <v>2474</v>
      </c>
      <c r="F1752" s="41">
        <v>41759</v>
      </c>
      <c r="G1752" s="44">
        <v>-29500</v>
      </c>
      <c r="H1752" t="s">
        <v>11680</v>
      </c>
    </row>
    <row r="1753" spans="1:8" x14ac:dyDescent="0.25">
      <c r="A1753" s="43" t="s">
        <v>9735</v>
      </c>
      <c r="B1753" t="s">
        <v>2932</v>
      </c>
      <c r="C1753" s="43" t="s">
        <v>11698</v>
      </c>
      <c r="D1753" t="s">
        <v>2933</v>
      </c>
      <c r="E1753" t="s">
        <v>2934</v>
      </c>
      <c r="F1753" s="41">
        <v>41759</v>
      </c>
      <c r="G1753" s="44">
        <v>-14190</v>
      </c>
      <c r="H1753" t="s">
        <v>11699</v>
      </c>
    </row>
    <row r="1754" spans="1:8" x14ac:dyDescent="0.25">
      <c r="A1754" s="43" t="s">
        <v>9326</v>
      </c>
      <c r="B1754" t="s">
        <v>2907</v>
      </c>
      <c r="C1754" s="43" t="s">
        <v>11677</v>
      </c>
      <c r="D1754" t="s">
        <v>2908</v>
      </c>
      <c r="E1754" t="s">
        <v>2908</v>
      </c>
      <c r="F1754" s="41">
        <v>41759</v>
      </c>
      <c r="G1754" s="44">
        <v>-23600</v>
      </c>
      <c r="H1754" t="s">
        <v>11678</v>
      </c>
    </row>
    <row r="1755" spans="1:8" x14ac:dyDescent="0.25">
      <c r="A1755" s="43" t="s">
        <v>9328</v>
      </c>
      <c r="B1755" t="s">
        <v>265</v>
      </c>
      <c r="C1755" s="43" t="s">
        <v>266</v>
      </c>
      <c r="D1755" t="s">
        <v>2922</v>
      </c>
      <c r="E1755" t="s">
        <v>2922</v>
      </c>
      <c r="F1755" s="41">
        <v>41759</v>
      </c>
      <c r="G1755" s="44">
        <v>-28320</v>
      </c>
      <c r="H1755" t="s">
        <v>11688</v>
      </c>
    </row>
    <row r="1756" spans="1:8" x14ac:dyDescent="0.25">
      <c r="A1756" s="43" t="s">
        <v>9328</v>
      </c>
      <c r="B1756" t="s">
        <v>265</v>
      </c>
      <c r="C1756" s="43" t="s">
        <v>266</v>
      </c>
      <c r="D1756" t="s">
        <v>2923</v>
      </c>
      <c r="E1756" t="s">
        <v>2923</v>
      </c>
      <c r="F1756" s="41">
        <v>41759</v>
      </c>
      <c r="G1756" s="44">
        <v>-28320</v>
      </c>
      <c r="H1756" t="s">
        <v>11689</v>
      </c>
    </row>
    <row r="1757" spans="1:8" x14ac:dyDescent="0.25">
      <c r="A1757" s="43" t="s">
        <v>9328</v>
      </c>
      <c r="B1757" t="s">
        <v>265</v>
      </c>
      <c r="C1757" s="43" t="s">
        <v>266</v>
      </c>
      <c r="D1757" t="s">
        <v>2924</v>
      </c>
      <c r="E1757" t="s">
        <v>2924</v>
      </c>
      <c r="F1757" s="41">
        <v>41759</v>
      </c>
      <c r="G1757" s="44">
        <v>-28320</v>
      </c>
      <c r="H1757" t="s">
        <v>11690</v>
      </c>
    </row>
    <row r="1758" spans="1:8" x14ac:dyDescent="0.25">
      <c r="A1758" s="43" t="s">
        <v>9328</v>
      </c>
      <c r="B1758" t="s">
        <v>265</v>
      </c>
      <c r="C1758" s="43" t="s">
        <v>266</v>
      </c>
      <c r="D1758" t="s">
        <v>2925</v>
      </c>
      <c r="E1758" t="s">
        <v>2925</v>
      </c>
      <c r="F1758" s="41">
        <v>41759</v>
      </c>
      <c r="G1758" s="44">
        <v>-28320</v>
      </c>
      <c r="H1758" t="s">
        <v>11691</v>
      </c>
    </row>
    <row r="1759" spans="1:8" x14ac:dyDescent="0.25">
      <c r="A1759" s="43" t="s">
        <v>9328</v>
      </c>
      <c r="B1759" t="s">
        <v>265</v>
      </c>
      <c r="C1759" s="43" t="s">
        <v>266</v>
      </c>
      <c r="D1759" t="s">
        <v>2926</v>
      </c>
      <c r="E1759" t="s">
        <v>2926</v>
      </c>
      <c r="F1759" s="41">
        <v>41759</v>
      </c>
      <c r="G1759" s="44">
        <v>-28320</v>
      </c>
      <c r="H1759" t="s">
        <v>11692</v>
      </c>
    </row>
    <row r="1760" spans="1:8" x14ac:dyDescent="0.25">
      <c r="A1760" s="43" t="s">
        <v>9328</v>
      </c>
      <c r="B1760" t="s">
        <v>265</v>
      </c>
      <c r="C1760" s="43" t="s">
        <v>266</v>
      </c>
      <c r="D1760" t="s">
        <v>2927</v>
      </c>
      <c r="E1760" t="s">
        <v>2927</v>
      </c>
      <c r="F1760" s="41">
        <v>41759</v>
      </c>
      <c r="G1760" s="44">
        <v>-28320</v>
      </c>
      <c r="H1760" t="s">
        <v>11693</v>
      </c>
    </row>
    <row r="1761" spans="1:8" x14ac:dyDescent="0.25">
      <c r="A1761" s="43" t="s">
        <v>9328</v>
      </c>
      <c r="B1761" t="s">
        <v>265</v>
      </c>
      <c r="C1761" s="43" t="s">
        <v>266</v>
      </c>
      <c r="D1761" t="s">
        <v>2928</v>
      </c>
      <c r="E1761" t="s">
        <v>2928</v>
      </c>
      <c r="F1761" s="41">
        <v>41759</v>
      </c>
      <c r="G1761" s="44">
        <v>-28320</v>
      </c>
      <c r="H1761" t="s">
        <v>11694</v>
      </c>
    </row>
    <row r="1762" spans="1:8" x14ac:dyDescent="0.25">
      <c r="A1762" s="43" t="s">
        <v>9328</v>
      </c>
      <c r="B1762" t="s">
        <v>265</v>
      </c>
      <c r="C1762" s="43" t="s">
        <v>266</v>
      </c>
      <c r="D1762" t="s">
        <v>2929</v>
      </c>
      <c r="E1762" t="s">
        <v>2929</v>
      </c>
      <c r="F1762" s="41">
        <v>41759</v>
      </c>
      <c r="G1762" s="44">
        <v>-28320</v>
      </c>
      <c r="H1762" t="s">
        <v>11695</v>
      </c>
    </row>
    <row r="1763" spans="1:8" x14ac:dyDescent="0.25">
      <c r="A1763" s="43" t="s">
        <v>9328</v>
      </c>
      <c r="B1763" t="s">
        <v>265</v>
      </c>
      <c r="C1763" s="43" t="s">
        <v>266</v>
      </c>
      <c r="D1763" t="s">
        <v>2930</v>
      </c>
      <c r="E1763" t="s">
        <v>2930</v>
      </c>
      <c r="F1763" s="41">
        <v>41759</v>
      </c>
      <c r="G1763" s="44">
        <v>-28320</v>
      </c>
      <c r="H1763" t="s">
        <v>11696</v>
      </c>
    </row>
    <row r="1764" spans="1:8" x14ac:dyDescent="0.25">
      <c r="A1764" s="43" t="s">
        <v>9328</v>
      </c>
      <c r="B1764" t="s">
        <v>265</v>
      </c>
      <c r="C1764" s="43" t="s">
        <v>266</v>
      </c>
      <c r="D1764" t="s">
        <v>2931</v>
      </c>
      <c r="E1764" t="s">
        <v>2931</v>
      </c>
      <c r="F1764" s="41">
        <v>41759</v>
      </c>
      <c r="G1764" s="44">
        <v>-28320</v>
      </c>
      <c r="H1764" t="s">
        <v>11697</v>
      </c>
    </row>
    <row r="1765" spans="1:8" x14ac:dyDescent="0.25">
      <c r="A1765" s="43" t="s">
        <v>9328</v>
      </c>
      <c r="B1765" t="s">
        <v>1963</v>
      </c>
      <c r="C1765" s="43" t="s">
        <v>10877</v>
      </c>
      <c r="D1765" t="s">
        <v>2946</v>
      </c>
      <c r="E1765" t="s">
        <v>2946</v>
      </c>
      <c r="F1765" s="41">
        <v>41760</v>
      </c>
      <c r="G1765" s="44">
        <v>-3540</v>
      </c>
      <c r="H1765" t="s">
        <v>11708</v>
      </c>
    </row>
    <row r="1766" spans="1:8" x14ac:dyDescent="0.25">
      <c r="A1766" s="43" t="s">
        <v>9735</v>
      </c>
      <c r="B1766" t="s">
        <v>2937</v>
      </c>
      <c r="C1766" s="43" t="s">
        <v>11702</v>
      </c>
      <c r="D1766" t="s">
        <v>2938</v>
      </c>
      <c r="E1766" t="s">
        <v>2939</v>
      </c>
      <c r="F1766" s="41">
        <v>41760</v>
      </c>
      <c r="G1766" s="44">
        <v>-850141.03</v>
      </c>
      <c r="H1766" t="s">
        <v>11703</v>
      </c>
    </row>
    <row r="1767" spans="1:8" x14ac:dyDescent="0.25">
      <c r="A1767" s="43" t="s">
        <v>9328</v>
      </c>
      <c r="B1767" t="s">
        <v>2369</v>
      </c>
      <c r="C1767" s="43" t="s">
        <v>11262</v>
      </c>
      <c r="D1767" t="s">
        <v>2947</v>
      </c>
      <c r="E1767" t="s">
        <v>2948</v>
      </c>
      <c r="F1767" s="41">
        <v>41760</v>
      </c>
      <c r="G1767" s="44">
        <v>-600000</v>
      </c>
      <c r="H1767" t="s">
        <v>11709</v>
      </c>
    </row>
    <row r="1768" spans="1:8" x14ac:dyDescent="0.25">
      <c r="A1768" s="43" t="s">
        <v>9735</v>
      </c>
      <c r="B1768" t="s">
        <v>2943</v>
      </c>
      <c r="C1768" s="43" t="s">
        <v>11706</v>
      </c>
      <c r="D1768" t="s">
        <v>2944</v>
      </c>
      <c r="E1768" t="s">
        <v>2945</v>
      </c>
      <c r="F1768" s="41">
        <v>41760</v>
      </c>
      <c r="G1768" s="44">
        <v>-88000</v>
      </c>
      <c r="H1768" t="s">
        <v>11707</v>
      </c>
    </row>
    <row r="1769" spans="1:8" x14ac:dyDescent="0.25">
      <c r="A1769" s="43" t="s">
        <v>9735</v>
      </c>
      <c r="B1769" t="s">
        <v>2940</v>
      </c>
      <c r="C1769" s="43" t="s">
        <v>11704</v>
      </c>
      <c r="D1769" t="s">
        <v>2941</v>
      </c>
      <c r="E1769" t="s">
        <v>2942</v>
      </c>
      <c r="F1769" s="41">
        <v>41760</v>
      </c>
      <c r="G1769" s="44">
        <v>-63590.46</v>
      </c>
      <c r="H1769" t="s">
        <v>11705</v>
      </c>
    </row>
    <row r="1770" spans="1:8" x14ac:dyDescent="0.25">
      <c r="A1770" s="43" t="s">
        <v>9328</v>
      </c>
      <c r="B1770" t="s">
        <v>2953</v>
      </c>
      <c r="C1770" s="43" t="s">
        <v>2954</v>
      </c>
      <c r="D1770" t="s">
        <v>2955</v>
      </c>
      <c r="E1770" t="s">
        <v>2956</v>
      </c>
      <c r="F1770" s="41">
        <v>41760</v>
      </c>
      <c r="G1770" s="44">
        <v>-188570</v>
      </c>
      <c r="H1770" t="s">
        <v>11711</v>
      </c>
    </row>
    <row r="1771" spans="1:8" x14ac:dyDescent="0.25">
      <c r="A1771" s="43" t="s">
        <v>9326</v>
      </c>
      <c r="B1771" t="s">
        <v>815</v>
      </c>
      <c r="C1771" s="43" t="s">
        <v>816</v>
      </c>
      <c r="D1771" t="s">
        <v>2935</v>
      </c>
      <c r="E1771" t="s">
        <v>2935</v>
      </c>
      <c r="F1771" s="41">
        <v>41760</v>
      </c>
      <c r="G1771" s="44">
        <v>-7680.52</v>
      </c>
      <c r="H1771" t="s">
        <v>11700</v>
      </c>
    </row>
    <row r="1772" spans="1:8" x14ac:dyDescent="0.25">
      <c r="A1772" s="43" t="s">
        <v>9326</v>
      </c>
      <c r="B1772" t="s">
        <v>815</v>
      </c>
      <c r="C1772" s="43" t="s">
        <v>816</v>
      </c>
      <c r="D1772" t="s">
        <v>2936</v>
      </c>
      <c r="E1772" t="s">
        <v>2936</v>
      </c>
      <c r="F1772" s="41">
        <v>41760</v>
      </c>
      <c r="G1772" s="44">
        <v>-8135.47</v>
      </c>
      <c r="H1772" t="s">
        <v>11701</v>
      </c>
    </row>
    <row r="1773" spans="1:8" x14ac:dyDescent="0.25">
      <c r="A1773" s="43" t="s">
        <v>9328</v>
      </c>
      <c r="B1773" t="s">
        <v>2949</v>
      </c>
      <c r="C1773" s="43" t="s">
        <v>2950</v>
      </c>
      <c r="D1773">
        <v>223</v>
      </c>
      <c r="E1773" t="s">
        <v>2952</v>
      </c>
      <c r="F1773" s="41">
        <v>41760</v>
      </c>
      <c r="G1773" s="44">
        <v>-59000</v>
      </c>
      <c r="H1773" t="s">
        <v>11710</v>
      </c>
    </row>
    <row r="1774" spans="1:8" x14ac:dyDescent="0.25">
      <c r="A1774" s="43" t="s">
        <v>9735</v>
      </c>
      <c r="B1774" t="s">
        <v>3045</v>
      </c>
      <c r="C1774" s="43" t="s">
        <v>11794</v>
      </c>
      <c r="D1774" t="s">
        <v>2964</v>
      </c>
      <c r="E1774" t="s">
        <v>3046</v>
      </c>
      <c r="F1774" s="41">
        <v>41761</v>
      </c>
      <c r="G1774" s="44">
        <v>-28195.77</v>
      </c>
      <c r="H1774" t="s">
        <v>11795</v>
      </c>
    </row>
    <row r="1775" spans="1:8" x14ac:dyDescent="0.25">
      <c r="A1775" s="43" t="s">
        <v>9735</v>
      </c>
      <c r="B1775" t="s">
        <v>3012</v>
      </c>
      <c r="C1775" s="43" t="s">
        <v>11762</v>
      </c>
      <c r="D1775" t="s">
        <v>2959</v>
      </c>
      <c r="E1775" t="s">
        <v>3013</v>
      </c>
      <c r="F1775" s="41">
        <v>41761</v>
      </c>
      <c r="G1775" s="44">
        <v>-76280.44</v>
      </c>
      <c r="H1775" t="s">
        <v>11763</v>
      </c>
    </row>
    <row r="1776" spans="1:8" x14ac:dyDescent="0.25">
      <c r="A1776" s="43" t="s">
        <v>9735</v>
      </c>
      <c r="B1776" t="s">
        <v>3035</v>
      </c>
      <c r="C1776" s="43" t="s">
        <v>11784</v>
      </c>
      <c r="D1776" t="s">
        <v>2964</v>
      </c>
      <c r="E1776" t="s">
        <v>3036</v>
      </c>
      <c r="F1776" s="41">
        <v>41761</v>
      </c>
      <c r="G1776" s="44">
        <v>-28195.77</v>
      </c>
      <c r="H1776" t="s">
        <v>11785</v>
      </c>
    </row>
    <row r="1777" spans="1:8" x14ac:dyDescent="0.25">
      <c r="A1777" s="43" t="s">
        <v>9735</v>
      </c>
      <c r="B1777" t="s">
        <v>2999</v>
      </c>
      <c r="C1777" s="43" t="s">
        <v>11750</v>
      </c>
      <c r="D1777" t="s">
        <v>2964</v>
      </c>
      <c r="E1777" t="s">
        <v>3000</v>
      </c>
      <c r="F1777" s="41">
        <v>41761</v>
      </c>
      <c r="G1777" s="44">
        <v>-32395.14</v>
      </c>
      <c r="H1777" t="s">
        <v>11751</v>
      </c>
    </row>
    <row r="1778" spans="1:8" x14ac:dyDescent="0.25">
      <c r="A1778" s="43" t="s">
        <v>9735</v>
      </c>
      <c r="B1778" t="s">
        <v>2988</v>
      </c>
      <c r="C1778" s="43" t="s">
        <v>11741</v>
      </c>
      <c r="D1778" t="s">
        <v>2964</v>
      </c>
      <c r="E1778" t="s">
        <v>2989</v>
      </c>
      <c r="F1778" s="41">
        <v>41761</v>
      </c>
      <c r="G1778" s="44">
        <v>-28195.77</v>
      </c>
      <c r="H1778" t="s">
        <v>11742</v>
      </c>
    </row>
    <row r="1779" spans="1:8" x14ac:dyDescent="0.25">
      <c r="A1779" s="43" t="s">
        <v>9735</v>
      </c>
      <c r="B1779" t="s">
        <v>3014</v>
      </c>
      <c r="C1779" s="43" t="s">
        <v>11764</v>
      </c>
      <c r="D1779" t="s">
        <v>3015</v>
      </c>
      <c r="E1779" t="s">
        <v>3016</v>
      </c>
      <c r="F1779" s="41">
        <v>41761</v>
      </c>
      <c r="G1779" s="44">
        <v>-74965.259999999995</v>
      </c>
      <c r="H1779" t="s">
        <v>11765</v>
      </c>
    </row>
    <row r="1780" spans="1:8" x14ac:dyDescent="0.25">
      <c r="A1780" s="43" t="s">
        <v>9735</v>
      </c>
      <c r="B1780" t="s">
        <v>3025</v>
      </c>
      <c r="C1780" s="43" t="s">
        <v>11774</v>
      </c>
      <c r="D1780" t="s">
        <v>2964</v>
      </c>
      <c r="E1780" t="s">
        <v>3026</v>
      </c>
      <c r="F1780" s="41">
        <v>41761</v>
      </c>
      <c r="G1780" s="44">
        <v>-33617.69</v>
      </c>
      <c r="H1780" t="s">
        <v>11775</v>
      </c>
    </row>
    <row r="1781" spans="1:8" x14ac:dyDescent="0.25">
      <c r="A1781" s="43" t="s">
        <v>9735</v>
      </c>
      <c r="B1781" t="s">
        <v>2997</v>
      </c>
      <c r="C1781" s="43" t="s">
        <v>11748</v>
      </c>
      <c r="D1781" t="s">
        <v>2964</v>
      </c>
      <c r="E1781" t="s">
        <v>2998</v>
      </c>
      <c r="F1781" s="41">
        <v>41761</v>
      </c>
      <c r="G1781" s="44">
        <v>-34194.870000000003</v>
      </c>
      <c r="H1781" t="s">
        <v>11749</v>
      </c>
    </row>
    <row r="1782" spans="1:8" x14ac:dyDescent="0.25">
      <c r="A1782" s="43" t="s">
        <v>9735</v>
      </c>
      <c r="B1782" t="s">
        <v>3033</v>
      </c>
      <c r="C1782" s="43" t="s">
        <v>11782</v>
      </c>
      <c r="D1782" t="s">
        <v>2964</v>
      </c>
      <c r="E1782" t="s">
        <v>3034</v>
      </c>
      <c r="F1782" s="41">
        <v>41761</v>
      </c>
      <c r="G1782" s="44">
        <v>-55191.72</v>
      </c>
      <c r="H1782" t="s">
        <v>11783</v>
      </c>
    </row>
    <row r="1783" spans="1:8" x14ac:dyDescent="0.25">
      <c r="A1783" s="43" t="s">
        <v>9735</v>
      </c>
      <c r="B1783" t="s">
        <v>3039</v>
      </c>
      <c r="C1783" s="43" t="s">
        <v>11788</v>
      </c>
      <c r="D1783" t="s">
        <v>2964</v>
      </c>
      <c r="E1783" t="s">
        <v>3040</v>
      </c>
      <c r="F1783" s="41">
        <v>41761</v>
      </c>
      <c r="G1783" s="44">
        <v>-28795.68</v>
      </c>
      <c r="H1783" t="s">
        <v>11789</v>
      </c>
    </row>
    <row r="1784" spans="1:8" x14ac:dyDescent="0.25">
      <c r="A1784" s="43" t="s">
        <v>9735</v>
      </c>
      <c r="B1784" t="s">
        <v>2970</v>
      </c>
      <c r="C1784" s="43" t="s">
        <v>11723</v>
      </c>
      <c r="D1784" t="s">
        <v>2959</v>
      </c>
      <c r="E1784" t="s">
        <v>2971</v>
      </c>
      <c r="F1784" s="41">
        <v>41761</v>
      </c>
      <c r="G1784" s="44">
        <v>-21596.76</v>
      </c>
      <c r="H1784" t="s">
        <v>11724</v>
      </c>
    </row>
    <row r="1785" spans="1:8" x14ac:dyDescent="0.25">
      <c r="A1785" s="43" t="s">
        <v>9735</v>
      </c>
      <c r="B1785" t="s">
        <v>2961</v>
      </c>
      <c r="C1785" s="43" t="s">
        <v>11715</v>
      </c>
      <c r="D1785" t="s">
        <v>2959</v>
      </c>
      <c r="E1785" t="s">
        <v>2962</v>
      </c>
      <c r="F1785" s="41">
        <v>41761</v>
      </c>
      <c r="G1785" s="44">
        <v>-69589.56</v>
      </c>
      <c r="H1785" t="s">
        <v>11716</v>
      </c>
    </row>
    <row r="1786" spans="1:8" x14ac:dyDescent="0.25">
      <c r="A1786" s="43" t="s">
        <v>9735</v>
      </c>
      <c r="B1786" t="s">
        <v>3031</v>
      </c>
      <c r="C1786" s="43" t="s">
        <v>11780</v>
      </c>
      <c r="D1786" t="s">
        <v>2964</v>
      </c>
      <c r="E1786" t="s">
        <v>3032</v>
      </c>
      <c r="F1786" s="41">
        <v>41761</v>
      </c>
      <c r="G1786" s="44">
        <v>-34194.870000000003</v>
      </c>
      <c r="H1786" t="s">
        <v>11781</v>
      </c>
    </row>
    <row r="1787" spans="1:8" x14ac:dyDescent="0.25">
      <c r="A1787" s="43" t="s">
        <v>9735</v>
      </c>
      <c r="B1787" t="s">
        <v>2986</v>
      </c>
      <c r="C1787" s="43" t="s">
        <v>11739</v>
      </c>
      <c r="D1787" t="s">
        <v>2964</v>
      </c>
      <c r="E1787" t="s">
        <v>2987</v>
      </c>
      <c r="F1787" s="41">
        <v>41761</v>
      </c>
      <c r="G1787" s="44">
        <v>-28195.77</v>
      </c>
      <c r="H1787" t="s">
        <v>11740</v>
      </c>
    </row>
    <row r="1788" spans="1:8" x14ac:dyDescent="0.25">
      <c r="A1788" s="43" t="s">
        <v>9735</v>
      </c>
      <c r="B1788" t="s">
        <v>2978</v>
      </c>
      <c r="C1788" s="43" t="s">
        <v>11731</v>
      </c>
      <c r="D1788" t="s">
        <v>2964</v>
      </c>
      <c r="E1788" t="s">
        <v>2979</v>
      </c>
      <c r="F1788" s="41">
        <v>41761</v>
      </c>
      <c r="G1788" s="44">
        <v>-34194.870000000003</v>
      </c>
      <c r="H1788" t="s">
        <v>11732</v>
      </c>
    </row>
    <row r="1789" spans="1:8" x14ac:dyDescent="0.25">
      <c r="A1789" s="43" t="s">
        <v>9735</v>
      </c>
      <c r="B1789" t="s">
        <v>2982</v>
      </c>
      <c r="C1789" s="43" t="s">
        <v>11735</v>
      </c>
      <c r="D1789" t="s">
        <v>2959</v>
      </c>
      <c r="E1789" t="s">
        <v>2983</v>
      </c>
      <c r="F1789" s="41">
        <v>41761</v>
      </c>
      <c r="G1789" s="44">
        <v>-61813.46</v>
      </c>
      <c r="H1789" t="s">
        <v>11736</v>
      </c>
    </row>
    <row r="1790" spans="1:8" x14ac:dyDescent="0.25">
      <c r="A1790" s="43" t="s">
        <v>9735</v>
      </c>
      <c r="B1790" t="s">
        <v>3029</v>
      </c>
      <c r="C1790" s="43" t="s">
        <v>11778</v>
      </c>
      <c r="D1790" t="s">
        <v>2959</v>
      </c>
      <c r="E1790" t="s">
        <v>3030</v>
      </c>
      <c r="F1790" s="41">
        <v>41761</v>
      </c>
      <c r="G1790" s="44">
        <v>-68389.740000000005</v>
      </c>
      <c r="H1790" t="s">
        <v>11779</v>
      </c>
    </row>
    <row r="1791" spans="1:8" x14ac:dyDescent="0.25">
      <c r="A1791" s="43" t="s">
        <v>9735</v>
      </c>
      <c r="B1791" t="s">
        <v>3057</v>
      </c>
      <c r="C1791" s="43" t="s">
        <v>11806</v>
      </c>
      <c r="D1791" t="s">
        <v>2964</v>
      </c>
      <c r="E1791" t="s">
        <v>3058</v>
      </c>
      <c r="F1791" s="41">
        <v>41761</v>
      </c>
      <c r="G1791" s="44">
        <v>-32395.14</v>
      </c>
      <c r="H1791" t="s">
        <v>11807</v>
      </c>
    </row>
    <row r="1792" spans="1:8" x14ac:dyDescent="0.25">
      <c r="A1792" s="43" t="s">
        <v>9735</v>
      </c>
      <c r="B1792" t="s">
        <v>3017</v>
      </c>
      <c r="C1792" s="43" t="s">
        <v>11766</v>
      </c>
      <c r="D1792" t="s">
        <v>2964</v>
      </c>
      <c r="E1792" t="s">
        <v>3018</v>
      </c>
      <c r="F1792" s="41">
        <v>41761</v>
      </c>
      <c r="G1792" s="44">
        <v>-27180.26</v>
      </c>
      <c r="H1792" t="s">
        <v>11767</v>
      </c>
    </row>
    <row r="1793" spans="1:8" x14ac:dyDescent="0.25">
      <c r="A1793" s="43" t="s">
        <v>9735</v>
      </c>
      <c r="B1793" t="s">
        <v>3053</v>
      </c>
      <c r="C1793" s="43" t="s">
        <v>11802</v>
      </c>
      <c r="D1793" t="s">
        <v>2964</v>
      </c>
      <c r="E1793" t="s">
        <v>3054</v>
      </c>
      <c r="F1793" s="41">
        <v>41761</v>
      </c>
      <c r="G1793" s="44">
        <v>-104359.59</v>
      </c>
      <c r="H1793" t="s">
        <v>11803</v>
      </c>
    </row>
    <row r="1794" spans="1:8" x14ac:dyDescent="0.25">
      <c r="A1794" s="43" t="s">
        <v>9735</v>
      </c>
      <c r="B1794" t="s">
        <v>2972</v>
      </c>
      <c r="C1794" s="43" t="s">
        <v>11725</v>
      </c>
      <c r="D1794" t="s">
        <v>2959</v>
      </c>
      <c r="E1794" t="s">
        <v>2973</v>
      </c>
      <c r="F1794" s="41">
        <v>41761</v>
      </c>
      <c r="G1794" s="44">
        <v>-21596.76</v>
      </c>
      <c r="H1794" t="s">
        <v>11726</v>
      </c>
    </row>
    <row r="1795" spans="1:8" x14ac:dyDescent="0.25">
      <c r="A1795" s="43" t="s">
        <v>9735</v>
      </c>
      <c r="B1795" t="s">
        <v>3051</v>
      </c>
      <c r="C1795" s="43" t="s">
        <v>11800</v>
      </c>
      <c r="D1795" t="s">
        <v>2964</v>
      </c>
      <c r="E1795" t="s">
        <v>3052</v>
      </c>
      <c r="F1795" s="41">
        <v>41761</v>
      </c>
      <c r="G1795" s="44">
        <v>-34794.78</v>
      </c>
      <c r="H1795" t="s">
        <v>11801</v>
      </c>
    </row>
    <row r="1796" spans="1:8" x14ac:dyDescent="0.25">
      <c r="A1796" s="43" t="s">
        <v>9735</v>
      </c>
      <c r="B1796" t="s">
        <v>2990</v>
      </c>
      <c r="C1796" s="43" t="s">
        <v>11743</v>
      </c>
      <c r="D1796" t="s">
        <v>2964</v>
      </c>
      <c r="E1796" t="s">
        <v>2991</v>
      </c>
      <c r="F1796" s="41">
        <v>41761</v>
      </c>
      <c r="G1796" s="44">
        <v>-56391.54</v>
      </c>
      <c r="H1796" t="s">
        <v>11744</v>
      </c>
    </row>
    <row r="1797" spans="1:8" x14ac:dyDescent="0.25">
      <c r="A1797" s="43" t="s">
        <v>9735</v>
      </c>
      <c r="B1797" t="s">
        <v>2968</v>
      </c>
      <c r="C1797" s="43" t="s">
        <v>11721</v>
      </c>
      <c r="D1797" t="s">
        <v>2959</v>
      </c>
      <c r="E1797" t="s">
        <v>2969</v>
      </c>
      <c r="F1797" s="41">
        <v>41761</v>
      </c>
      <c r="G1797" s="44">
        <v>-31795.23</v>
      </c>
      <c r="H1797" t="s">
        <v>11722</v>
      </c>
    </row>
    <row r="1798" spans="1:8" x14ac:dyDescent="0.25">
      <c r="A1798" s="43" t="s">
        <v>9735</v>
      </c>
      <c r="B1798" t="s">
        <v>3047</v>
      </c>
      <c r="C1798" s="43" t="s">
        <v>11796</v>
      </c>
      <c r="D1798" t="s">
        <v>2964</v>
      </c>
      <c r="E1798" t="s">
        <v>3048</v>
      </c>
      <c r="F1798" s="41">
        <v>41761</v>
      </c>
      <c r="G1798" s="44">
        <v>-65804.84</v>
      </c>
      <c r="H1798" t="s">
        <v>11797</v>
      </c>
    </row>
    <row r="1799" spans="1:8" x14ac:dyDescent="0.25">
      <c r="A1799" s="43" t="s">
        <v>9735</v>
      </c>
      <c r="B1799" t="s">
        <v>3023</v>
      </c>
      <c r="C1799" s="43" t="s">
        <v>11772</v>
      </c>
      <c r="D1799" t="s">
        <v>2964</v>
      </c>
      <c r="E1799" t="s">
        <v>3024</v>
      </c>
      <c r="F1799" s="41">
        <v>41761</v>
      </c>
      <c r="G1799" s="44">
        <v>-33617.69</v>
      </c>
      <c r="H1799" t="s">
        <v>11773</v>
      </c>
    </row>
    <row r="1800" spans="1:8" x14ac:dyDescent="0.25">
      <c r="A1800" s="43" t="s">
        <v>9735</v>
      </c>
      <c r="B1800" t="s">
        <v>3043</v>
      </c>
      <c r="C1800" s="43" t="s">
        <v>11792</v>
      </c>
      <c r="D1800" t="s">
        <v>2964</v>
      </c>
      <c r="E1800" t="s">
        <v>3044</v>
      </c>
      <c r="F1800" s="41">
        <v>41761</v>
      </c>
      <c r="G1800" s="44">
        <v>-34794.78</v>
      </c>
      <c r="H1800" t="s">
        <v>11793</v>
      </c>
    </row>
    <row r="1801" spans="1:8" x14ac:dyDescent="0.25">
      <c r="A1801" s="43" t="s">
        <v>9735</v>
      </c>
      <c r="B1801" t="s">
        <v>3003</v>
      </c>
      <c r="C1801" s="43" t="s">
        <v>11754</v>
      </c>
      <c r="D1801" t="s">
        <v>2959</v>
      </c>
      <c r="E1801" t="s">
        <v>3004</v>
      </c>
      <c r="F1801" s="41">
        <v>41761</v>
      </c>
      <c r="G1801" s="44">
        <v>-28795.68</v>
      </c>
      <c r="H1801" t="s">
        <v>11755</v>
      </c>
    </row>
    <row r="1802" spans="1:8" x14ac:dyDescent="0.25">
      <c r="A1802" s="43" t="s">
        <v>9735</v>
      </c>
      <c r="B1802" t="s">
        <v>2966</v>
      </c>
      <c r="C1802" s="43" t="s">
        <v>11719</v>
      </c>
      <c r="D1802" t="s">
        <v>2959</v>
      </c>
      <c r="E1802" t="s">
        <v>2967</v>
      </c>
      <c r="F1802" s="41">
        <v>41761</v>
      </c>
      <c r="G1802" s="44">
        <v>-34194.870000000003</v>
      </c>
      <c r="H1802" t="s">
        <v>11720</v>
      </c>
    </row>
    <row r="1803" spans="1:8" x14ac:dyDescent="0.25">
      <c r="A1803" s="43" t="s">
        <v>9735</v>
      </c>
      <c r="B1803" t="s">
        <v>2963</v>
      </c>
      <c r="C1803" s="43" t="s">
        <v>11717</v>
      </c>
      <c r="D1803" t="s">
        <v>2964</v>
      </c>
      <c r="E1803" t="s">
        <v>2965</v>
      </c>
      <c r="F1803" s="41">
        <v>41761</v>
      </c>
      <c r="G1803" s="44">
        <v>-29395.59</v>
      </c>
      <c r="H1803" t="s">
        <v>11718</v>
      </c>
    </row>
    <row r="1804" spans="1:8" x14ac:dyDescent="0.25">
      <c r="A1804" s="43" t="s">
        <v>9735</v>
      </c>
      <c r="B1804" t="s">
        <v>2974</v>
      </c>
      <c r="C1804" s="43" t="s">
        <v>11727</v>
      </c>
      <c r="D1804" t="s">
        <v>2964</v>
      </c>
      <c r="E1804" t="s">
        <v>2975</v>
      </c>
      <c r="F1804" s="41">
        <v>41761</v>
      </c>
      <c r="G1804" s="44">
        <v>-34194.870000000003</v>
      </c>
      <c r="H1804" t="s">
        <v>11728</v>
      </c>
    </row>
    <row r="1805" spans="1:8" x14ac:dyDescent="0.25">
      <c r="A1805" s="43" t="s">
        <v>9326</v>
      </c>
      <c r="B1805" t="s">
        <v>1260</v>
      </c>
      <c r="C1805" s="43" t="s">
        <v>1261</v>
      </c>
      <c r="D1805" t="s">
        <v>2957</v>
      </c>
      <c r="E1805" t="s">
        <v>2957</v>
      </c>
      <c r="F1805" s="41">
        <v>41761</v>
      </c>
      <c r="G1805" s="44">
        <v>-92400</v>
      </c>
      <c r="H1805" t="s">
        <v>11712</v>
      </c>
    </row>
    <row r="1806" spans="1:8" x14ac:dyDescent="0.25">
      <c r="A1806" s="43" t="s">
        <v>9735</v>
      </c>
      <c r="B1806" t="s">
        <v>2992</v>
      </c>
      <c r="C1806" s="43" t="s">
        <v>11745</v>
      </c>
      <c r="D1806" t="s">
        <v>2993</v>
      </c>
      <c r="E1806" t="s">
        <v>2994</v>
      </c>
      <c r="F1806" s="41">
        <v>41761</v>
      </c>
      <c r="G1806" s="44">
        <v>-27595.86</v>
      </c>
      <c r="H1806" t="s">
        <v>11746</v>
      </c>
    </row>
    <row r="1807" spans="1:8" x14ac:dyDescent="0.25">
      <c r="A1807" s="43" t="s">
        <v>9735</v>
      </c>
      <c r="B1807" t="s">
        <v>2992</v>
      </c>
      <c r="C1807" s="43" t="s">
        <v>11745</v>
      </c>
      <c r="D1807" t="s">
        <v>2995</v>
      </c>
      <c r="E1807" t="s">
        <v>2996</v>
      </c>
      <c r="F1807" s="41">
        <v>41761</v>
      </c>
      <c r="G1807" s="44">
        <v>-74965.259999999995</v>
      </c>
      <c r="H1807" t="s">
        <v>11747</v>
      </c>
    </row>
    <row r="1808" spans="1:8" x14ac:dyDescent="0.25">
      <c r="A1808" s="43" t="s">
        <v>9735</v>
      </c>
      <c r="B1808" t="s">
        <v>3049</v>
      </c>
      <c r="C1808" s="43" t="s">
        <v>11798</v>
      </c>
      <c r="D1808" t="s">
        <v>2959</v>
      </c>
      <c r="E1808" t="s">
        <v>3050</v>
      </c>
      <c r="F1808" s="41">
        <v>41761</v>
      </c>
      <c r="G1808" s="44">
        <v>-26464.99</v>
      </c>
      <c r="H1808" t="s">
        <v>11799</v>
      </c>
    </row>
    <row r="1809" spans="1:8" x14ac:dyDescent="0.25">
      <c r="A1809" s="43" t="s">
        <v>9735</v>
      </c>
      <c r="B1809" t="s">
        <v>3008</v>
      </c>
      <c r="C1809" s="43" t="s">
        <v>11758</v>
      </c>
      <c r="D1809" t="s">
        <v>2964</v>
      </c>
      <c r="E1809" t="s">
        <v>3009</v>
      </c>
      <c r="F1809" s="41">
        <v>41761</v>
      </c>
      <c r="G1809" s="44">
        <v>-32395.14</v>
      </c>
      <c r="H1809" t="s">
        <v>11759</v>
      </c>
    </row>
    <row r="1810" spans="1:8" x14ac:dyDescent="0.25">
      <c r="A1810" s="43" t="s">
        <v>9735</v>
      </c>
      <c r="B1810" t="s">
        <v>2976</v>
      </c>
      <c r="C1810" s="43" t="s">
        <v>11729</v>
      </c>
      <c r="D1810" t="s">
        <v>2964</v>
      </c>
      <c r="E1810" t="s">
        <v>2977</v>
      </c>
      <c r="F1810" s="41">
        <v>41761</v>
      </c>
      <c r="G1810" s="44">
        <v>-57591.360000000001</v>
      </c>
      <c r="H1810" t="s">
        <v>11730</v>
      </c>
    </row>
    <row r="1811" spans="1:8" x14ac:dyDescent="0.25">
      <c r="A1811" s="43" t="s">
        <v>9735</v>
      </c>
      <c r="B1811" t="s">
        <v>3041</v>
      </c>
      <c r="C1811" s="43" t="s">
        <v>11790</v>
      </c>
      <c r="D1811" t="s">
        <v>2964</v>
      </c>
      <c r="E1811" t="s">
        <v>3042</v>
      </c>
      <c r="F1811" s="41">
        <v>41761</v>
      </c>
      <c r="G1811" s="44">
        <v>-55191.72</v>
      </c>
      <c r="H1811" t="s">
        <v>11791</v>
      </c>
    </row>
    <row r="1812" spans="1:8" x14ac:dyDescent="0.25">
      <c r="A1812" s="43" t="s">
        <v>9735</v>
      </c>
      <c r="B1812" t="s">
        <v>3021</v>
      </c>
      <c r="C1812" s="43" t="s">
        <v>11770</v>
      </c>
      <c r="D1812" t="s">
        <v>2964</v>
      </c>
      <c r="E1812" t="s">
        <v>3022</v>
      </c>
      <c r="F1812" s="41">
        <v>41761</v>
      </c>
      <c r="G1812" s="44">
        <v>-34794.78</v>
      </c>
      <c r="H1812" t="s">
        <v>11771</v>
      </c>
    </row>
    <row r="1813" spans="1:8" x14ac:dyDescent="0.25">
      <c r="A1813" s="43" t="s">
        <v>9735</v>
      </c>
      <c r="B1813" t="s">
        <v>3010</v>
      </c>
      <c r="C1813" s="43" t="s">
        <v>11760</v>
      </c>
      <c r="D1813" t="s">
        <v>2964</v>
      </c>
      <c r="E1813" t="s">
        <v>3011</v>
      </c>
      <c r="F1813" s="41">
        <v>41761</v>
      </c>
      <c r="G1813" s="44">
        <v>-34194.870000000003</v>
      </c>
      <c r="H1813" t="s">
        <v>11761</v>
      </c>
    </row>
    <row r="1814" spans="1:8" x14ac:dyDescent="0.25">
      <c r="A1814" s="43" t="s">
        <v>9735</v>
      </c>
      <c r="B1814" t="s">
        <v>3001</v>
      </c>
      <c r="C1814" s="43" t="s">
        <v>11752</v>
      </c>
      <c r="D1814" t="s">
        <v>2964</v>
      </c>
      <c r="E1814" t="s">
        <v>3002</v>
      </c>
      <c r="F1814" s="41">
        <v>41761</v>
      </c>
      <c r="G1814" s="44">
        <v>-26828.82</v>
      </c>
      <c r="H1814" t="s">
        <v>11753</v>
      </c>
    </row>
    <row r="1815" spans="1:8" x14ac:dyDescent="0.25">
      <c r="A1815" s="43" t="s">
        <v>9735</v>
      </c>
      <c r="B1815" t="s">
        <v>3019</v>
      </c>
      <c r="C1815" s="43" t="s">
        <v>11768</v>
      </c>
      <c r="D1815" t="s">
        <v>2964</v>
      </c>
      <c r="E1815" t="s">
        <v>3020</v>
      </c>
      <c r="F1815" s="41">
        <v>41761</v>
      </c>
      <c r="G1815" s="44">
        <v>-67235.38</v>
      </c>
      <c r="H1815" t="s">
        <v>11769</v>
      </c>
    </row>
    <row r="1816" spans="1:8" x14ac:dyDescent="0.25">
      <c r="A1816" s="43" t="s">
        <v>9735</v>
      </c>
      <c r="B1816" t="s">
        <v>2958</v>
      </c>
      <c r="C1816" s="43" t="s">
        <v>11713</v>
      </c>
      <c r="D1816" t="s">
        <v>2959</v>
      </c>
      <c r="E1816" t="s">
        <v>2960</v>
      </c>
      <c r="F1816" s="41">
        <v>41761</v>
      </c>
      <c r="G1816" s="44">
        <v>-57591.360000000001</v>
      </c>
      <c r="H1816" t="s">
        <v>11714</v>
      </c>
    </row>
    <row r="1817" spans="1:8" x14ac:dyDescent="0.25">
      <c r="A1817" s="43" t="s">
        <v>9735</v>
      </c>
      <c r="B1817" t="s">
        <v>2980</v>
      </c>
      <c r="C1817" s="43" t="s">
        <v>11733</v>
      </c>
      <c r="D1817" t="s">
        <v>2964</v>
      </c>
      <c r="E1817" t="s">
        <v>2981</v>
      </c>
      <c r="F1817" s="41">
        <v>41761</v>
      </c>
      <c r="G1817" s="44">
        <v>-34794.78</v>
      </c>
      <c r="H1817" t="s">
        <v>11734</v>
      </c>
    </row>
    <row r="1818" spans="1:8" x14ac:dyDescent="0.25">
      <c r="A1818" s="43" t="s">
        <v>9735</v>
      </c>
      <c r="B1818" t="s">
        <v>3005</v>
      </c>
      <c r="C1818" s="43" t="s">
        <v>11756</v>
      </c>
      <c r="D1818" t="s">
        <v>2959</v>
      </c>
      <c r="E1818" t="s">
        <v>3007</v>
      </c>
      <c r="F1818" s="41">
        <v>41761</v>
      </c>
      <c r="G1818" s="44">
        <v>-57591.360000000001</v>
      </c>
      <c r="H1818" t="s">
        <v>11757</v>
      </c>
    </row>
    <row r="1819" spans="1:8" x14ac:dyDescent="0.25">
      <c r="A1819" s="43" t="s">
        <v>9735</v>
      </c>
      <c r="B1819" t="s">
        <v>3037</v>
      </c>
      <c r="C1819" s="43" t="s">
        <v>11786</v>
      </c>
      <c r="D1819" t="s">
        <v>2964</v>
      </c>
      <c r="E1819" t="s">
        <v>3038</v>
      </c>
      <c r="F1819" s="41">
        <v>41761</v>
      </c>
      <c r="G1819" s="44">
        <v>-33617.69</v>
      </c>
      <c r="H1819" t="s">
        <v>11787</v>
      </c>
    </row>
    <row r="1820" spans="1:8" x14ac:dyDescent="0.25">
      <c r="A1820" s="43" t="s">
        <v>9735</v>
      </c>
      <c r="B1820" t="s">
        <v>3027</v>
      </c>
      <c r="C1820" s="43" t="s">
        <v>11776</v>
      </c>
      <c r="D1820" t="s">
        <v>2959</v>
      </c>
      <c r="E1820" t="s">
        <v>3028</v>
      </c>
      <c r="F1820" s="41">
        <v>41761</v>
      </c>
      <c r="G1820" s="44">
        <v>-62390.64</v>
      </c>
      <c r="H1820" t="s">
        <v>11777</v>
      </c>
    </row>
    <row r="1821" spans="1:8" x14ac:dyDescent="0.25">
      <c r="A1821" s="43" t="s">
        <v>9735</v>
      </c>
      <c r="B1821" t="s">
        <v>2984</v>
      </c>
      <c r="C1821" s="43" t="s">
        <v>11737</v>
      </c>
      <c r="D1821" t="s">
        <v>2964</v>
      </c>
      <c r="E1821" t="s">
        <v>2985</v>
      </c>
      <c r="F1821" s="41">
        <v>41761</v>
      </c>
      <c r="G1821" s="44">
        <v>-34194.870000000003</v>
      </c>
      <c r="H1821" t="s">
        <v>11738</v>
      </c>
    </row>
    <row r="1822" spans="1:8" x14ac:dyDescent="0.25">
      <c r="A1822" s="43" t="s">
        <v>9735</v>
      </c>
      <c r="B1822" t="s">
        <v>3055</v>
      </c>
      <c r="C1822" s="43" t="s">
        <v>11804</v>
      </c>
      <c r="D1822" t="s">
        <v>2964</v>
      </c>
      <c r="E1822" t="s">
        <v>3056</v>
      </c>
      <c r="F1822" s="41">
        <v>41761</v>
      </c>
      <c r="G1822" s="44">
        <v>-56391.54</v>
      </c>
      <c r="H1822" t="s">
        <v>11805</v>
      </c>
    </row>
    <row r="1823" spans="1:8" x14ac:dyDescent="0.25">
      <c r="A1823" s="43" t="s">
        <v>9735</v>
      </c>
      <c r="B1823" t="s">
        <v>3110</v>
      </c>
      <c r="C1823" s="43" t="s">
        <v>11841</v>
      </c>
      <c r="D1823" t="s">
        <v>3111</v>
      </c>
      <c r="E1823" t="s">
        <v>3112</v>
      </c>
      <c r="F1823" s="41">
        <v>41765</v>
      </c>
      <c r="G1823" s="44">
        <v>-69589.56</v>
      </c>
      <c r="H1823" t="s">
        <v>11842</v>
      </c>
    </row>
    <row r="1824" spans="1:8" x14ac:dyDescent="0.25">
      <c r="A1824" s="43" t="s">
        <v>9735</v>
      </c>
      <c r="B1824" t="s">
        <v>3089</v>
      </c>
      <c r="C1824" s="43" t="s">
        <v>11827</v>
      </c>
      <c r="D1824" t="s">
        <v>3090</v>
      </c>
      <c r="E1824" t="s">
        <v>3091</v>
      </c>
      <c r="F1824" s="41">
        <v>41765</v>
      </c>
      <c r="G1824" s="44">
        <v>-67189.919999999998</v>
      </c>
      <c r="H1824" t="s">
        <v>11828</v>
      </c>
    </row>
    <row r="1825" spans="1:8" x14ac:dyDescent="0.25">
      <c r="A1825" s="43" t="s">
        <v>9735</v>
      </c>
      <c r="B1825" t="s">
        <v>3119</v>
      </c>
      <c r="C1825" s="43" t="s">
        <v>11847</v>
      </c>
      <c r="D1825" t="s">
        <v>3120</v>
      </c>
      <c r="E1825" t="s">
        <v>3121</v>
      </c>
      <c r="F1825" s="41">
        <v>41765</v>
      </c>
      <c r="G1825" s="44">
        <v>-22772.75</v>
      </c>
      <c r="H1825" t="s">
        <v>11848</v>
      </c>
    </row>
    <row r="1826" spans="1:8" x14ac:dyDescent="0.25">
      <c r="A1826" s="43" t="s">
        <v>9735</v>
      </c>
      <c r="B1826" t="s">
        <v>3083</v>
      </c>
      <c r="C1826" s="43" t="s">
        <v>11823</v>
      </c>
      <c r="D1826" t="s">
        <v>3084</v>
      </c>
      <c r="E1826" t="s">
        <v>3085</v>
      </c>
      <c r="F1826" s="41">
        <v>41765</v>
      </c>
      <c r="G1826" s="44">
        <v>-40770.39</v>
      </c>
      <c r="H1826" t="s">
        <v>11824</v>
      </c>
    </row>
    <row r="1827" spans="1:8" x14ac:dyDescent="0.25">
      <c r="A1827" s="43" t="s">
        <v>9735</v>
      </c>
      <c r="B1827" t="s">
        <v>3140</v>
      </c>
      <c r="C1827" s="43" t="s">
        <v>11861</v>
      </c>
      <c r="D1827" t="s">
        <v>3141</v>
      </c>
      <c r="E1827" t="s">
        <v>3142</v>
      </c>
      <c r="F1827" s="41">
        <v>41765</v>
      </c>
      <c r="G1827" s="44">
        <v>-28195.77</v>
      </c>
      <c r="H1827" t="s">
        <v>11862</v>
      </c>
    </row>
    <row r="1828" spans="1:8" x14ac:dyDescent="0.25">
      <c r="A1828" s="43" t="s">
        <v>9735</v>
      </c>
      <c r="B1828" t="s">
        <v>3137</v>
      </c>
      <c r="C1828" s="43" t="s">
        <v>11859</v>
      </c>
      <c r="D1828" t="s">
        <v>3138</v>
      </c>
      <c r="E1828" t="s">
        <v>3139</v>
      </c>
      <c r="F1828" s="41">
        <v>41765</v>
      </c>
      <c r="G1828" s="44">
        <v>-69589.56</v>
      </c>
      <c r="H1828" t="s">
        <v>11860</v>
      </c>
    </row>
    <row r="1829" spans="1:8" x14ac:dyDescent="0.25">
      <c r="A1829" s="43" t="s">
        <v>9735</v>
      </c>
      <c r="B1829" t="s">
        <v>3101</v>
      </c>
      <c r="C1829" s="43" t="s">
        <v>11835</v>
      </c>
      <c r="D1829" t="s">
        <v>3102</v>
      </c>
      <c r="E1829" t="s">
        <v>3103</v>
      </c>
      <c r="F1829" s="41">
        <v>41765</v>
      </c>
      <c r="G1829" s="44">
        <v>-43890.36</v>
      </c>
      <c r="H1829" t="s">
        <v>11836</v>
      </c>
    </row>
    <row r="1830" spans="1:8" x14ac:dyDescent="0.25">
      <c r="A1830" s="43" t="s">
        <v>9735</v>
      </c>
      <c r="B1830" t="s">
        <v>3122</v>
      </c>
      <c r="C1830" s="43" t="s">
        <v>11849</v>
      </c>
      <c r="D1830" t="s">
        <v>3123</v>
      </c>
      <c r="E1830" t="s">
        <v>3124</v>
      </c>
      <c r="F1830" s="41">
        <v>41765</v>
      </c>
      <c r="G1830" s="44">
        <v>-69589.56</v>
      </c>
      <c r="H1830" t="s">
        <v>11850</v>
      </c>
    </row>
    <row r="1831" spans="1:8" x14ac:dyDescent="0.25">
      <c r="A1831" s="43" t="s">
        <v>9735</v>
      </c>
      <c r="B1831" t="s">
        <v>3092</v>
      </c>
      <c r="C1831" s="43" t="s">
        <v>11829</v>
      </c>
      <c r="D1831" t="s">
        <v>3093</v>
      </c>
      <c r="E1831" t="s">
        <v>3094</v>
      </c>
      <c r="F1831" s="41">
        <v>41765</v>
      </c>
      <c r="G1831" s="44">
        <v>-28195.77</v>
      </c>
      <c r="H1831" t="s">
        <v>11830</v>
      </c>
    </row>
    <row r="1832" spans="1:8" x14ac:dyDescent="0.25">
      <c r="A1832" s="43" t="s">
        <v>9735</v>
      </c>
      <c r="B1832" t="s">
        <v>3149</v>
      </c>
      <c r="C1832" s="43" t="s">
        <v>11867</v>
      </c>
      <c r="D1832" t="s">
        <v>3150</v>
      </c>
      <c r="E1832" t="s">
        <v>3151</v>
      </c>
      <c r="F1832" s="41">
        <v>41765</v>
      </c>
      <c r="G1832" s="44">
        <v>-34194.870000000003</v>
      </c>
      <c r="H1832" t="s">
        <v>11868</v>
      </c>
    </row>
    <row r="1833" spans="1:8" x14ac:dyDescent="0.25">
      <c r="A1833" s="43" t="s">
        <v>9328</v>
      </c>
      <c r="B1833" t="s">
        <v>3157</v>
      </c>
      <c r="C1833" s="43" t="s">
        <v>11872</v>
      </c>
      <c r="D1833" t="s">
        <v>3158</v>
      </c>
      <c r="E1833" t="s">
        <v>3158</v>
      </c>
      <c r="F1833" s="41">
        <v>41765</v>
      </c>
      <c r="G1833" s="44">
        <v>-1475910</v>
      </c>
      <c r="H1833" t="s">
        <v>11873</v>
      </c>
    </row>
    <row r="1834" spans="1:8" x14ac:dyDescent="0.25">
      <c r="A1834" s="43" t="s">
        <v>9735</v>
      </c>
      <c r="B1834" t="s">
        <v>3068</v>
      </c>
      <c r="C1834" s="43" t="s">
        <v>11813</v>
      </c>
      <c r="D1834" t="s">
        <v>3069</v>
      </c>
      <c r="E1834" t="s">
        <v>3070</v>
      </c>
      <c r="F1834" s="41">
        <v>41765</v>
      </c>
      <c r="G1834" s="44">
        <v>-34794.78</v>
      </c>
      <c r="H1834" t="s">
        <v>11814</v>
      </c>
    </row>
    <row r="1835" spans="1:8" x14ac:dyDescent="0.25">
      <c r="A1835" s="43" t="s">
        <v>9328</v>
      </c>
      <c r="B1835" t="s">
        <v>503</v>
      </c>
      <c r="C1835" s="43" t="s">
        <v>9713</v>
      </c>
      <c r="D1835" t="s">
        <v>3155</v>
      </c>
      <c r="E1835" t="s">
        <v>3156</v>
      </c>
      <c r="F1835" s="41">
        <v>41765</v>
      </c>
      <c r="G1835" s="44">
        <v>-548963.80000000005</v>
      </c>
      <c r="H1835" t="s">
        <v>11871</v>
      </c>
    </row>
    <row r="1836" spans="1:8" x14ac:dyDescent="0.25">
      <c r="A1836" s="43" t="s">
        <v>9735</v>
      </c>
      <c r="B1836" t="s">
        <v>3143</v>
      </c>
      <c r="C1836" s="43" t="s">
        <v>11863</v>
      </c>
      <c r="D1836" t="s">
        <v>3144</v>
      </c>
      <c r="E1836" t="s">
        <v>3145</v>
      </c>
      <c r="F1836" s="41">
        <v>41765</v>
      </c>
      <c r="G1836" s="44">
        <v>-55191.72</v>
      </c>
      <c r="H1836" t="s">
        <v>11864</v>
      </c>
    </row>
    <row r="1837" spans="1:8" x14ac:dyDescent="0.25">
      <c r="A1837" s="43" t="s">
        <v>9326</v>
      </c>
      <c r="B1837" t="s">
        <v>1260</v>
      </c>
      <c r="C1837" s="43" t="s">
        <v>1261</v>
      </c>
      <c r="D1837" t="s">
        <v>3059</v>
      </c>
      <c r="E1837" t="s">
        <v>3059</v>
      </c>
      <c r="F1837" s="41">
        <v>41765</v>
      </c>
      <c r="G1837" s="44">
        <v>-246400</v>
      </c>
      <c r="H1837" t="s">
        <v>11808</v>
      </c>
    </row>
    <row r="1838" spans="1:8" x14ac:dyDescent="0.25">
      <c r="A1838" s="43" t="s">
        <v>9735</v>
      </c>
      <c r="B1838" t="s">
        <v>3095</v>
      </c>
      <c r="C1838" s="43" t="s">
        <v>11831</v>
      </c>
      <c r="D1838" t="s">
        <v>3096</v>
      </c>
      <c r="E1838" t="s">
        <v>3097</v>
      </c>
      <c r="F1838" s="41">
        <v>41765</v>
      </c>
      <c r="G1838" s="44">
        <v>-69589.56</v>
      </c>
      <c r="H1838" t="s">
        <v>11832</v>
      </c>
    </row>
    <row r="1839" spans="1:8" x14ac:dyDescent="0.25">
      <c r="A1839" s="43" t="s">
        <v>9735</v>
      </c>
      <c r="B1839" t="s">
        <v>3080</v>
      </c>
      <c r="C1839" s="43" t="s">
        <v>11821</v>
      </c>
      <c r="D1839" t="s">
        <v>3081</v>
      </c>
      <c r="E1839" t="s">
        <v>3082</v>
      </c>
      <c r="F1839" s="41">
        <v>41765</v>
      </c>
      <c r="G1839" s="44">
        <v>-31195.32</v>
      </c>
      <c r="H1839" t="s">
        <v>11822</v>
      </c>
    </row>
    <row r="1840" spans="1:8" x14ac:dyDescent="0.25">
      <c r="A1840" s="43" t="s">
        <v>9735</v>
      </c>
      <c r="B1840" t="s">
        <v>3146</v>
      </c>
      <c r="C1840" s="43" t="s">
        <v>11865</v>
      </c>
      <c r="D1840" t="s">
        <v>3147</v>
      </c>
      <c r="E1840" t="s">
        <v>3148</v>
      </c>
      <c r="F1840" s="41">
        <v>41765</v>
      </c>
      <c r="G1840" s="44">
        <v>-34194.870000000003</v>
      </c>
      <c r="H1840" t="s">
        <v>11866</v>
      </c>
    </row>
    <row r="1841" spans="1:8" x14ac:dyDescent="0.25">
      <c r="A1841" s="43" t="s">
        <v>9735</v>
      </c>
      <c r="B1841" t="s">
        <v>3134</v>
      </c>
      <c r="C1841" s="43" t="s">
        <v>11857</v>
      </c>
      <c r="D1841" t="s">
        <v>3135</v>
      </c>
      <c r="E1841" t="s">
        <v>3136</v>
      </c>
      <c r="F1841" s="41">
        <v>41765</v>
      </c>
      <c r="G1841" s="44">
        <v>-56391.54</v>
      </c>
      <c r="H1841" t="s">
        <v>11858</v>
      </c>
    </row>
    <row r="1842" spans="1:8" x14ac:dyDescent="0.25">
      <c r="A1842" s="43" t="s">
        <v>9735</v>
      </c>
      <c r="B1842" t="s">
        <v>3104</v>
      </c>
      <c r="C1842" s="43" t="s">
        <v>11837</v>
      </c>
      <c r="D1842" t="s">
        <v>3105</v>
      </c>
      <c r="E1842" t="s">
        <v>3106</v>
      </c>
      <c r="F1842" s="41">
        <v>41765</v>
      </c>
      <c r="G1842" s="44">
        <v>-68389.740000000005</v>
      </c>
      <c r="H1842" t="s">
        <v>11838</v>
      </c>
    </row>
    <row r="1843" spans="1:8" x14ac:dyDescent="0.25">
      <c r="A1843" s="43" t="s">
        <v>9735</v>
      </c>
      <c r="B1843" t="s">
        <v>3128</v>
      </c>
      <c r="C1843" s="43" t="s">
        <v>11853</v>
      </c>
      <c r="D1843" t="s">
        <v>3129</v>
      </c>
      <c r="E1843" t="s">
        <v>3130</v>
      </c>
      <c r="F1843" s="41">
        <v>41765</v>
      </c>
      <c r="G1843" s="44">
        <v>-28195.77</v>
      </c>
      <c r="H1843" t="s">
        <v>11854</v>
      </c>
    </row>
    <row r="1844" spans="1:8" x14ac:dyDescent="0.25">
      <c r="A1844" s="43" t="s">
        <v>9735</v>
      </c>
      <c r="B1844" t="s">
        <v>3125</v>
      </c>
      <c r="C1844" s="43" t="s">
        <v>11851</v>
      </c>
      <c r="D1844" t="s">
        <v>3126</v>
      </c>
      <c r="E1844" t="s">
        <v>3127</v>
      </c>
      <c r="F1844" s="41">
        <v>41765</v>
      </c>
      <c r="G1844" s="44">
        <v>-59991</v>
      </c>
      <c r="H1844" t="s">
        <v>11852</v>
      </c>
    </row>
    <row r="1845" spans="1:8" x14ac:dyDescent="0.25">
      <c r="A1845" s="43" t="s">
        <v>9735</v>
      </c>
      <c r="B1845" t="s">
        <v>3107</v>
      </c>
      <c r="C1845" s="43" t="s">
        <v>11839</v>
      </c>
      <c r="D1845" t="s">
        <v>3108</v>
      </c>
      <c r="E1845" t="s">
        <v>3109</v>
      </c>
      <c r="F1845" s="41">
        <v>41765</v>
      </c>
      <c r="G1845" s="44">
        <v>-34194.870000000003</v>
      </c>
      <c r="H1845" t="s">
        <v>11840</v>
      </c>
    </row>
    <row r="1846" spans="1:8" x14ac:dyDescent="0.25">
      <c r="A1846" s="43" t="s">
        <v>9735</v>
      </c>
      <c r="B1846" t="s">
        <v>3074</v>
      </c>
      <c r="C1846" s="43" t="s">
        <v>11817</v>
      </c>
      <c r="D1846" t="s">
        <v>3075</v>
      </c>
      <c r="E1846" t="s">
        <v>3076</v>
      </c>
      <c r="F1846" s="41">
        <v>41765</v>
      </c>
      <c r="G1846" s="44">
        <v>-68389.740000000005</v>
      </c>
      <c r="H1846" t="s">
        <v>11818</v>
      </c>
    </row>
    <row r="1847" spans="1:8" x14ac:dyDescent="0.25">
      <c r="A1847" s="43" t="s">
        <v>9735</v>
      </c>
      <c r="B1847" t="s">
        <v>3116</v>
      </c>
      <c r="C1847" s="43" t="s">
        <v>11845</v>
      </c>
      <c r="D1847" t="s">
        <v>3117</v>
      </c>
      <c r="E1847" t="s">
        <v>3118</v>
      </c>
      <c r="F1847" s="41">
        <v>41765</v>
      </c>
      <c r="G1847" s="44">
        <v>-31195.32</v>
      </c>
      <c r="H1847" t="s">
        <v>11846</v>
      </c>
    </row>
    <row r="1848" spans="1:8" x14ac:dyDescent="0.25">
      <c r="A1848" s="43" t="s">
        <v>9735</v>
      </c>
      <c r="B1848" t="s">
        <v>3086</v>
      </c>
      <c r="C1848" s="43" t="s">
        <v>11825</v>
      </c>
      <c r="D1848" t="s">
        <v>3087</v>
      </c>
      <c r="E1848" t="s">
        <v>3088</v>
      </c>
      <c r="F1848" s="41">
        <v>41765</v>
      </c>
      <c r="G1848" s="44">
        <v>-64790.28</v>
      </c>
      <c r="H1848" t="s">
        <v>11826</v>
      </c>
    </row>
    <row r="1849" spans="1:8" x14ac:dyDescent="0.25">
      <c r="A1849" s="43" t="s">
        <v>9735</v>
      </c>
      <c r="B1849" t="s">
        <v>3131</v>
      </c>
      <c r="C1849" s="43" t="s">
        <v>11855</v>
      </c>
      <c r="D1849" t="s">
        <v>3132</v>
      </c>
      <c r="E1849" t="s">
        <v>3133</v>
      </c>
      <c r="F1849" s="41">
        <v>41765</v>
      </c>
      <c r="G1849" s="44">
        <v>-22773.3</v>
      </c>
      <c r="H1849" t="s">
        <v>11856</v>
      </c>
    </row>
    <row r="1850" spans="1:8" x14ac:dyDescent="0.25">
      <c r="A1850" s="43" t="s">
        <v>9735</v>
      </c>
      <c r="B1850" t="s">
        <v>3152</v>
      </c>
      <c r="C1850" s="43" t="s">
        <v>11869</v>
      </c>
      <c r="D1850" t="s">
        <v>3153</v>
      </c>
      <c r="E1850" t="s">
        <v>3154</v>
      </c>
      <c r="F1850" s="41">
        <v>41765</v>
      </c>
      <c r="G1850" s="44">
        <v>-58791.18</v>
      </c>
      <c r="H1850" t="s">
        <v>11870</v>
      </c>
    </row>
    <row r="1851" spans="1:8" x14ac:dyDescent="0.25">
      <c r="A1851" s="43" t="s">
        <v>9735</v>
      </c>
      <c r="B1851" t="s">
        <v>3062</v>
      </c>
      <c r="C1851" s="43" t="s">
        <v>11809</v>
      </c>
      <c r="D1851" t="s">
        <v>3063</v>
      </c>
      <c r="E1851" t="s">
        <v>3064</v>
      </c>
      <c r="F1851" s="41">
        <v>41765</v>
      </c>
      <c r="G1851" s="44">
        <v>-56391.54</v>
      </c>
      <c r="H1851" t="s">
        <v>11810</v>
      </c>
    </row>
    <row r="1852" spans="1:8" x14ac:dyDescent="0.25">
      <c r="A1852" s="43" t="s">
        <v>9735</v>
      </c>
      <c r="B1852" t="s">
        <v>3071</v>
      </c>
      <c r="C1852" s="43" t="s">
        <v>11815</v>
      </c>
      <c r="D1852" t="s">
        <v>3072</v>
      </c>
      <c r="E1852" t="s">
        <v>3073</v>
      </c>
      <c r="F1852" s="41">
        <v>41765</v>
      </c>
      <c r="G1852" s="44">
        <v>-56391.54</v>
      </c>
      <c r="H1852" t="s">
        <v>11816</v>
      </c>
    </row>
    <row r="1853" spans="1:8" x14ac:dyDescent="0.25">
      <c r="A1853" s="43" t="s">
        <v>9735</v>
      </c>
      <c r="B1853" t="s">
        <v>3113</v>
      </c>
      <c r="C1853" s="43" t="s">
        <v>11843</v>
      </c>
      <c r="D1853" t="s">
        <v>3114</v>
      </c>
      <c r="E1853" t="s">
        <v>3115</v>
      </c>
      <c r="F1853" s="41">
        <v>41765</v>
      </c>
      <c r="G1853" s="44">
        <v>-28795.68</v>
      </c>
      <c r="H1853" t="s">
        <v>11844</v>
      </c>
    </row>
    <row r="1854" spans="1:8" x14ac:dyDescent="0.25">
      <c r="A1854" s="43" t="s">
        <v>9735</v>
      </c>
      <c r="B1854" t="s">
        <v>3065</v>
      </c>
      <c r="C1854" s="43" t="s">
        <v>11811</v>
      </c>
      <c r="D1854" t="s">
        <v>3066</v>
      </c>
      <c r="E1854" t="s">
        <v>3067</v>
      </c>
      <c r="F1854" s="41">
        <v>41765</v>
      </c>
      <c r="G1854" s="44">
        <v>-76280.44</v>
      </c>
      <c r="H1854" t="s">
        <v>11812</v>
      </c>
    </row>
    <row r="1855" spans="1:8" x14ac:dyDescent="0.25">
      <c r="A1855" s="43" t="s">
        <v>9735</v>
      </c>
      <c r="B1855" t="s">
        <v>3098</v>
      </c>
      <c r="C1855" s="43" t="s">
        <v>11833</v>
      </c>
      <c r="D1855" t="s">
        <v>3099</v>
      </c>
      <c r="E1855" t="s">
        <v>3100</v>
      </c>
      <c r="F1855" s="41">
        <v>41765</v>
      </c>
      <c r="G1855" s="44">
        <v>-48030.96</v>
      </c>
      <c r="H1855" t="s">
        <v>11834</v>
      </c>
    </row>
    <row r="1856" spans="1:8" x14ac:dyDescent="0.25">
      <c r="A1856" s="43" t="s">
        <v>9735</v>
      </c>
      <c r="B1856" t="s">
        <v>3077</v>
      </c>
      <c r="C1856" s="43" t="s">
        <v>11819</v>
      </c>
      <c r="D1856" t="s">
        <v>3078</v>
      </c>
      <c r="E1856" t="s">
        <v>3079</v>
      </c>
      <c r="F1856" s="41">
        <v>41765</v>
      </c>
      <c r="G1856" s="44">
        <v>-56391.54</v>
      </c>
      <c r="H1856" t="s">
        <v>11820</v>
      </c>
    </row>
    <row r="1857" spans="1:8" x14ac:dyDescent="0.25">
      <c r="A1857" s="43" t="s">
        <v>9328</v>
      </c>
      <c r="B1857" t="s">
        <v>3166</v>
      </c>
      <c r="C1857" s="43" t="s">
        <v>11879</v>
      </c>
      <c r="D1857" t="s">
        <v>3167</v>
      </c>
      <c r="E1857" t="s">
        <v>3168</v>
      </c>
      <c r="F1857" s="41">
        <v>41766</v>
      </c>
      <c r="G1857" s="44">
        <v>-28320</v>
      </c>
      <c r="H1857" t="s">
        <v>11880</v>
      </c>
    </row>
    <row r="1858" spans="1:8" x14ac:dyDescent="0.25">
      <c r="A1858" s="43" t="s">
        <v>9326</v>
      </c>
      <c r="B1858" t="s">
        <v>1260</v>
      </c>
      <c r="C1858" s="43" t="s">
        <v>1261</v>
      </c>
      <c r="D1858" t="s">
        <v>3159</v>
      </c>
      <c r="E1858" t="s">
        <v>3159</v>
      </c>
      <c r="F1858" s="41">
        <v>41766</v>
      </c>
      <c r="G1858" s="44">
        <v>-127600</v>
      </c>
      <c r="H1858" t="s">
        <v>11874</v>
      </c>
    </row>
    <row r="1859" spans="1:8" x14ac:dyDescent="0.25">
      <c r="A1859" s="43" t="s">
        <v>9735</v>
      </c>
      <c r="B1859" t="s">
        <v>3163</v>
      </c>
      <c r="C1859" s="43" t="s">
        <v>11877</v>
      </c>
      <c r="D1859" t="s">
        <v>3164</v>
      </c>
      <c r="E1859" t="s">
        <v>3165</v>
      </c>
      <c r="F1859" s="41">
        <v>41766</v>
      </c>
      <c r="G1859" s="44">
        <v>-28195.77</v>
      </c>
      <c r="H1859" t="s">
        <v>11878</v>
      </c>
    </row>
    <row r="1860" spans="1:8" x14ac:dyDescent="0.25">
      <c r="A1860" s="43" t="s">
        <v>9328</v>
      </c>
      <c r="B1860" t="s">
        <v>3169</v>
      </c>
      <c r="C1860" s="43" t="s">
        <v>11881</v>
      </c>
      <c r="D1860" t="s">
        <v>3170</v>
      </c>
      <c r="E1860" t="s">
        <v>3171</v>
      </c>
      <c r="F1860" s="41">
        <v>41766</v>
      </c>
      <c r="G1860" s="44">
        <v>-43660</v>
      </c>
      <c r="H1860" t="s">
        <v>11882</v>
      </c>
    </row>
    <row r="1861" spans="1:8" x14ac:dyDescent="0.25">
      <c r="A1861" s="43" t="s">
        <v>9735</v>
      </c>
      <c r="B1861" t="s">
        <v>3160</v>
      </c>
      <c r="C1861" s="43" t="s">
        <v>11875</v>
      </c>
      <c r="D1861" t="s">
        <v>3161</v>
      </c>
      <c r="E1861" t="s">
        <v>3162</v>
      </c>
      <c r="F1861" s="41">
        <v>41766</v>
      </c>
      <c r="G1861" s="44">
        <v>-68389.740000000005</v>
      </c>
      <c r="H1861" t="s">
        <v>11876</v>
      </c>
    </row>
    <row r="1862" spans="1:8" x14ac:dyDescent="0.25">
      <c r="A1862" s="43" t="s">
        <v>9326</v>
      </c>
      <c r="B1862" t="s">
        <v>2905</v>
      </c>
      <c r="C1862" s="43" t="s">
        <v>11675</v>
      </c>
      <c r="D1862" t="s">
        <v>3172</v>
      </c>
      <c r="E1862" t="s">
        <v>3172</v>
      </c>
      <c r="F1862" s="41">
        <v>41767</v>
      </c>
      <c r="G1862" s="44">
        <v>-47200</v>
      </c>
      <c r="H1862" t="s">
        <v>11883</v>
      </c>
    </row>
    <row r="1863" spans="1:8" x14ac:dyDescent="0.25">
      <c r="A1863" s="43" t="s">
        <v>9328</v>
      </c>
      <c r="B1863" t="s">
        <v>3183</v>
      </c>
      <c r="C1863" s="43" t="s">
        <v>11886</v>
      </c>
      <c r="D1863" t="s">
        <v>3184</v>
      </c>
      <c r="E1863" t="s">
        <v>3184</v>
      </c>
      <c r="F1863" s="41">
        <v>41767</v>
      </c>
      <c r="G1863" s="44">
        <v>-25000</v>
      </c>
      <c r="H1863" t="s">
        <v>11887</v>
      </c>
    </row>
    <row r="1864" spans="1:8" x14ac:dyDescent="0.25">
      <c r="A1864" s="43" t="s">
        <v>9326</v>
      </c>
      <c r="B1864" t="s">
        <v>3173</v>
      </c>
      <c r="C1864" s="43" t="s">
        <v>3174</v>
      </c>
      <c r="D1864" t="s">
        <v>3175</v>
      </c>
      <c r="E1864" t="s">
        <v>3176</v>
      </c>
      <c r="F1864" s="41">
        <v>41767</v>
      </c>
      <c r="G1864" s="44">
        <v>-101365.75</v>
      </c>
      <c r="H1864" t="s">
        <v>11884</v>
      </c>
    </row>
    <row r="1865" spans="1:8" x14ac:dyDescent="0.25">
      <c r="A1865" s="43" t="s">
        <v>9328</v>
      </c>
      <c r="B1865" t="s">
        <v>3185</v>
      </c>
      <c r="C1865" s="43" t="s">
        <v>11888</v>
      </c>
      <c r="D1865" t="s">
        <v>3186</v>
      </c>
      <c r="E1865" t="s">
        <v>3187</v>
      </c>
      <c r="F1865" s="41">
        <v>41767</v>
      </c>
      <c r="G1865" s="44">
        <v>-20000</v>
      </c>
      <c r="H1865" t="s">
        <v>11889</v>
      </c>
    </row>
    <row r="1866" spans="1:8" x14ac:dyDescent="0.25">
      <c r="A1866" s="43" t="s">
        <v>9735</v>
      </c>
      <c r="B1866" t="s">
        <v>3179</v>
      </c>
      <c r="C1866" s="43" t="s">
        <v>3180</v>
      </c>
      <c r="D1866" t="s">
        <v>3181</v>
      </c>
      <c r="E1866" t="s">
        <v>3182</v>
      </c>
      <c r="F1866" s="41">
        <v>41767</v>
      </c>
      <c r="G1866" s="44">
        <v>-12500</v>
      </c>
      <c r="H1866" t="s">
        <v>11885</v>
      </c>
    </row>
    <row r="1867" spans="1:8" x14ac:dyDescent="0.25">
      <c r="A1867" s="43" t="s">
        <v>9735</v>
      </c>
      <c r="B1867" t="s">
        <v>3258</v>
      </c>
      <c r="C1867" s="43" t="s">
        <v>11938</v>
      </c>
      <c r="D1867" t="s">
        <v>3259</v>
      </c>
      <c r="E1867" t="s">
        <v>3260</v>
      </c>
      <c r="F1867" s="41">
        <v>41768</v>
      </c>
      <c r="G1867" s="44">
        <v>-57591.360000000001</v>
      </c>
      <c r="H1867" t="s">
        <v>11939</v>
      </c>
    </row>
    <row r="1868" spans="1:8" x14ac:dyDescent="0.25">
      <c r="A1868" s="43" t="s">
        <v>9735</v>
      </c>
      <c r="B1868" t="s">
        <v>3279</v>
      </c>
      <c r="C1868" s="43" t="s">
        <v>11952</v>
      </c>
      <c r="D1868" t="s">
        <v>3280</v>
      </c>
      <c r="E1868" t="s">
        <v>3281</v>
      </c>
      <c r="F1868" s="41">
        <v>41768</v>
      </c>
      <c r="G1868" s="44">
        <v>-56391.54</v>
      </c>
      <c r="H1868" t="s">
        <v>11953</v>
      </c>
    </row>
    <row r="1869" spans="1:8" x14ac:dyDescent="0.25">
      <c r="A1869" s="43" t="s">
        <v>9735</v>
      </c>
      <c r="B1869" t="s">
        <v>3222</v>
      </c>
      <c r="C1869" s="43" t="s">
        <v>11914</v>
      </c>
      <c r="D1869" t="s">
        <v>3223</v>
      </c>
      <c r="E1869" t="s">
        <v>3224</v>
      </c>
      <c r="F1869" s="41">
        <v>41768</v>
      </c>
      <c r="G1869" s="44">
        <v>-28795.68</v>
      </c>
      <c r="H1869" t="s">
        <v>11915</v>
      </c>
    </row>
    <row r="1870" spans="1:8" x14ac:dyDescent="0.25">
      <c r="A1870" s="43" t="s">
        <v>9735</v>
      </c>
      <c r="B1870" t="s">
        <v>3237</v>
      </c>
      <c r="C1870" s="43" t="s">
        <v>11924</v>
      </c>
      <c r="D1870" t="s">
        <v>3238</v>
      </c>
      <c r="E1870" t="s">
        <v>3239</v>
      </c>
      <c r="F1870" s="41">
        <v>41768</v>
      </c>
      <c r="G1870" s="44">
        <v>-69589.56</v>
      </c>
      <c r="H1870" t="s">
        <v>11925</v>
      </c>
    </row>
    <row r="1871" spans="1:8" x14ac:dyDescent="0.25">
      <c r="A1871" s="43" t="s">
        <v>9735</v>
      </c>
      <c r="B1871" t="s">
        <v>3300</v>
      </c>
      <c r="C1871" s="43" t="s">
        <v>11966</v>
      </c>
      <c r="D1871" t="s">
        <v>3301</v>
      </c>
      <c r="E1871" t="s">
        <v>3302</v>
      </c>
      <c r="F1871" s="41">
        <v>41768</v>
      </c>
      <c r="G1871" s="44">
        <v>-45634.400000000001</v>
      </c>
      <c r="H1871" t="s">
        <v>11967</v>
      </c>
    </row>
    <row r="1872" spans="1:8" x14ac:dyDescent="0.25">
      <c r="A1872" s="43" t="s">
        <v>9735</v>
      </c>
      <c r="B1872" t="s">
        <v>3285</v>
      </c>
      <c r="C1872" s="43" t="s">
        <v>11956</v>
      </c>
      <c r="D1872" t="s">
        <v>3286</v>
      </c>
      <c r="E1872" t="s">
        <v>3287</v>
      </c>
      <c r="F1872" s="41">
        <v>41768</v>
      </c>
      <c r="G1872" s="44">
        <v>-34194.870000000003</v>
      </c>
      <c r="H1872" t="s">
        <v>11957</v>
      </c>
    </row>
    <row r="1873" spans="1:8" x14ac:dyDescent="0.25">
      <c r="A1873" s="43" t="s">
        <v>9735</v>
      </c>
      <c r="B1873" t="s">
        <v>3282</v>
      </c>
      <c r="C1873" s="43" t="s">
        <v>11954</v>
      </c>
      <c r="D1873" t="s">
        <v>3283</v>
      </c>
      <c r="E1873" t="s">
        <v>3284</v>
      </c>
      <c r="F1873" s="41">
        <v>41768</v>
      </c>
      <c r="G1873" s="44">
        <v>-33594.959999999999</v>
      </c>
      <c r="H1873" t="s">
        <v>11955</v>
      </c>
    </row>
    <row r="1874" spans="1:8" x14ac:dyDescent="0.25">
      <c r="A1874" s="43" t="s">
        <v>9735</v>
      </c>
      <c r="B1874" t="s">
        <v>3297</v>
      </c>
      <c r="C1874" s="43" t="s">
        <v>11964</v>
      </c>
      <c r="D1874" t="s">
        <v>3298</v>
      </c>
      <c r="E1874" t="s">
        <v>3299</v>
      </c>
      <c r="F1874" s="41">
        <v>41768</v>
      </c>
      <c r="G1874" s="44">
        <v>-57591.360000000001</v>
      </c>
      <c r="H1874" t="s">
        <v>11965</v>
      </c>
    </row>
    <row r="1875" spans="1:8" x14ac:dyDescent="0.25">
      <c r="A1875" s="43" t="s">
        <v>9735</v>
      </c>
      <c r="B1875" t="s">
        <v>3225</v>
      </c>
      <c r="C1875" s="43" t="s">
        <v>11916</v>
      </c>
      <c r="D1875" t="s">
        <v>3226</v>
      </c>
      <c r="E1875" t="s">
        <v>3227</v>
      </c>
      <c r="F1875" s="41">
        <v>41768</v>
      </c>
      <c r="G1875" s="44">
        <v>-42487.199999999997</v>
      </c>
      <c r="H1875" t="s">
        <v>11917</v>
      </c>
    </row>
    <row r="1876" spans="1:8" x14ac:dyDescent="0.25">
      <c r="A1876" s="43" t="s">
        <v>9735</v>
      </c>
      <c r="B1876" t="s">
        <v>3309</v>
      </c>
      <c r="C1876" s="43" t="s">
        <v>11972</v>
      </c>
      <c r="D1876" t="s">
        <v>3310</v>
      </c>
      <c r="E1876" t="s">
        <v>3311</v>
      </c>
      <c r="F1876" s="41">
        <v>41768</v>
      </c>
      <c r="G1876" s="44">
        <v>-29995.5</v>
      </c>
      <c r="H1876" t="s">
        <v>11973</v>
      </c>
    </row>
    <row r="1877" spans="1:8" x14ac:dyDescent="0.25">
      <c r="A1877" s="43" t="s">
        <v>9735</v>
      </c>
      <c r="B1877" t="s">
        <v>3198</v>
      </c>
      <c r="C1877" s="43" t="s">
        <v>11898</v>
      </c>
      <c r="D1877" t="s">
        <v>3199</v>
      </c>
      <c r="E1877" t="s">
        <v>3200</v>
      </c>
      <c r="F1877" s="41">
        <v>41768</v>
      </c>
      <c r="G1877" s="44">
        <v>-34194.870000000003</v>
      </c>
      <c r="H1877" t="s">
        <v>11899</v>
      </c>
    </row>
    <row r="1878" spans="1:8" x14ac:dyDescent="0.25">
      <c r="A1878" s="43" t="s">
        <v>9735</v>
      </c>
      <c r="B1878" t="s">
        <v>3261</v>
      </c>
      <c r="C1878" s="43" t="s">
        <v>11940</v>
      </c>
      <c r="D1878" t="s">
        <v>3262</v>
      </c>
      <c r="E1878" t="s">
        <v>3263</v>
      </c>
      <c r="F1878" s="41">
        <v>41768</v>
      </c>
      <c r="G1878" s="44">
        <v>-68389.740000000005</v>
      </c>
      <c r="H1878" t="s">
        <v>11941</v>
      </c>
    </row>
    <row r="1879" spans="1:8" x14ac:dyDescent="0.25">
      <c r="A1879" s="43" t="s">
        <v>9735</v>
      </c>
      <c r="B1879" t="s">
        <v>3264</v>
      </c>
      <c r="C1879" s="43" t="s">
        <v>11942</v>
      </c>
      <c r="D1879" t="s">
        <v>3265</v>
      </c>
      <c r="E1879" t="s">
        <v>3266</v>
      </c>
      <c r="F1879" s="41">
        <v>41768</v>
      </c>
      <c r="G1879" s="44">
        <v>-48859.08</v>
      </c>
      <c r="H1879" t="s">
        <v>11943</v>
      </c>
    </row>
    <row r="1880" spans="1:8" x14ac:dyDescent="0.25">
      <c r="A1880" s="43" t="s">
        <v>9735</v>
      </c>
      <c r="B1880" t="s">
        <v>3228</v>
      </c>
      <c r="C1880" s="43" t="s">
        <v>11918</v>
      </c>
      <c r="D1880" t="s">
        <v>3229</v>
      </c>
      <c r="E1880" t="s">
        <v>3230</v>
      </c>
      <c r="F1880" s="41">
        <v>41768</v>
      </c>
      <c r="G1880" s="44">
        <v>-34194.870000000003</v>
      </c>
      <c r="H1880" t="s">
        <v>11919</v>
      </c>
    </row>
    <row r="1881" spans="1:8" x14ac:dyDescent="0.25">
      <c r="A1881" s="43" t="s">
        <v>9735</v>
      </c>
      <c r="B1881" t="s">
        <v>3207</v>
      </c>
      <c r="C1881" s="43" t="s">
        <v>11904</v>
      </c>
      <c r="D1881" t="s">
        <v>3208</v>
      </c>
      <c r="E1881" t="s">
        <v>3209</v>
      </c>
      <c r="F1881" s="41">
        <v>41768</v>
      </c>
      <c r="G1881" s="44">
        <v>-28795.68</v>
      </c>
      <c r="H1881" t="s">
        <v>11905</v>
      </c>
    </row>
    <row r="1882" spans="1:8" x14ac:dyDescent="0.25">
      <c r="A1882" s="43" t="s">
        <v>9735</v>
      </c>
      <c r="B1882" t="s">
        <v>3219</v>
      </c>
      <c r="C1882" s="43" t="s">
        <v>11912</v>
      </c>
      <c r="D1882" t="s">
        <v>3220</v>
      </c>
      <c r="E1882" t="s">
        <v>3221</v>
      </c>
      <c r="F1882" s="41">
        <v>41768</v>
      </c>
      <c r="G1882" s="44">
        <v>-29995.5</v>
      </c>
      <c r="H1882" t="s">
        <v>11913</v>
      </c>
    </row>
    <row r="1883" spans="1:8" x14ac:dyDescent="0.25">
      <c r="A1883" s="43" t="s">
        <v>9735</v>
      </c>
      <c r="B1883" t="s">
        <v>3276</v>
      </c>
      <c r="C1883" s="43" t="s">
        <v>11950</v>
      </c>
      <c r="D1883" t="s">
        <v>3277</v>
      </c>
      <c r="E1883" t="s">
        <v>3278</v>
      </c>
      <c r="F1883" s="41">
        <v>41768</v>
      </c>
      <c r="G1883" s="44">
        <v>-33594.959999999999</v>
      </c>
      <c r="H1883" t="s">
        <v>11951</v>
      </c>
    </row>
    <row r="1884" spans="1:8" x14ac:dyDescent="0.25">
      <c r="A1884" s="43" t="s">
        <v>9735</v>
      </c>
      <c r="B1884" t="s">
        <v>3246</v>
      </c>
      <c r="C1884" s="43" t="s">
        <v>11930</v>
      </c>
      <c r="D1884" t="s">
        <v>3247</v>
      </c>
      <c r="E1884" t="s">
        <v>3248</v>
      </c>
      <c r="F1884" s="41">
        <v>41768</v>
      </c>
      <c r="G1884" s="44">
        <v>-34194.870000000003</v>
      </c>
      <c r="H1884" t="s">
        <v>11931</v>
      </c>
    </row>
    <row r="1885" spans="1:8" x14ac:dyDescent="0.25">
      <c r="A1885" s="43" t="s">
        <v>9735</v>
      </c>
      <c r="B1885" t="s">
        <v>3303</v>
      </c>
      <c r="C1885" s="43" t="s">
        <v>11968</v>
      </c>
      <c r="D1885" t="s">
        <v>3304</v>
      </c>
      <c r="E1885" t="s">
        <v>3305</v>
      </c>
      <c r="F1885" s="41">
        <v>41768</v>
      </c>
      <c r="G1885" s="44">
        <v>-68389.740000000005</v>
      </c>
      <c r="H1885" t="s">
        <v>11969</v>
      </c>
    </row>
    <row r="1886" spans="1:8" x14ac:dyDescent="0.25">
      <c r="A1886" s="43" t="s">
        <v>9735</v>
      </c>
      <c r="B1886" t="s">
        <v>3252</v>
      </c>
      <c r="C1886" s="43" t="s">
        <v>11934</v>
      </c>
      <c r="D1886" t="s">
        <v>3253</v>
      </c>
      <c r="E1886" t="s">
        <v>3254</v>
      </c>
      <c r="F1886" s="41">
        <v>41768</v>
      </c>
      <c r="G1886" s="44">
        <v>-28195.77</v>
      </c>
      <c r="H1886" t="s">
        <v>11935</v>
      </c>
    </row>
    <row r="1887" spans="1:8" x14ac:dyDescent="0.25">
      <c r="A1887" s="43" t="s">
        <v>9328</v>
      </c>
      <c r="B1887" t="s">
        <v>3315</v>
      </c>
      <c r="C1887" s="43" t="s">
        <v>11976</v>
      </c>
      <c r="D1887" t="s">
        <v>3316</v>
      </c>
      <c r="E1887" t="s">
        <v>3316</v>
      </c>
      <c r="F1887" s="41">
        <v>41768</v>
      </c>
      <c r="G1887" s="44">
        <v>-2736000</v>
      </c>
      <c r="H1887" t="s">
        <v>11977</v>
      </c>
    </row>
    <row r="1888" spans="1:8" x14ac:dyDescent="0.25">
      <c r="A1888" s="43" t="s">
        <v>9326</v>
      </c>
      <c r="B1888" t="s">
        <v>3188</v>
      </c>
      <c r="C1888" s="43" t="s">
        <v>11890</v>
      </c>
      <c r="D1888" t="s">
        <v>3189</v>
      </c>
      <c r="E1888" t="s">
        <v>3189</v>
      </c>
      <c r="F1888" s="41">
        <v>41768</v>
      </c>
      <c r="G1888" s="44">
        <v>-29500</v>
      </c>
      <c r="H1888" t="s">
        <v>11891</v>
      </c>
    </row>
    <row r="1889" spans="1:8" x14ac:dyDescent="0.25">
      <c r="A1889" s="43" t="s">
        <v>9735</v>
      </c>
      <c r="B1889" t="s">
        <v>3291</v>
      </c>
      <c r="C1889" s="43" t="s">
        <v>11960</v>
      </c>
      <c r="D1889" t="s">
        <v>3292</v>
      </c>
      <c r="E1889" t="s">
        <v>3293</v>
      </c>
      <c r="F1889" s="41">
        <v>41768</v>
      </c>
      <c r="G1889" s="44">
        <v>-68389.740000000005</v>
      </c>
      <c r="H1889" t="s">
        <v>11961</v>
      </c>
    </row>
    <row r="1890" spans="1:8" x14ac:dyDescent="0.25">
      <c r="A1890" s="43" t="s">
        <v>9735</v>
      </c>
      <c r="B1890" t="s">
        <v>3234</v>
      </c>
      <c r="C1890" s="43" t="s">
        <v>11922</v>
      </c>
      <c r="D1890" t="s">
        <v>3235</v>
      </c>
      <c r="E1890" t="s">
        <v>3236</v>
      </c>
      <c r="F1890" s="41">
        <v>41768</v>
      </c>
      <c r="G1890" s="44">
        <v>-34194.870000000003</v>
      </c>
      <c r="H1890" t="s">
        <v>11923</v>
      </c>
    </row>
    <row r="1891" spans="1:8" x14ac:dyDescent="0.25">
      <c r="A1891" s="43" t="s">
        <v>9735</v>
      </c>
      <c r="B1891" t="s">
        <v>3255</v>
      </c>
      <c r="C1891" s="43" t="s">
        <v>11936</v>
      </c>
      <c r="D1891" t="s">
        <v>3256</v>
      </c>
      <c r="E1891" t="s">
        <v>3257</v>
      </c>
      <c r="F1891" s="41">
        <v>41768</v>
      </c>
      <c r="G1891" s="44">
        <v>-28795.68</v>
      </c>
      <c r="H1891" t="s">
        <v>11937</v>
      </c>
    </row>
    <row r="1892" spans="1:8" x14ac:dyDescent="0.25">
      <c r="A1892" s="43" t="s">
        <v>9328</v>
      </c>
      <c r="B1892" t="s">
        <v>3317</v>
      </c>
      <c r="C1892" s="43" t="s">
        <v>11978</v>
      </c>
      <c r="D1892" t="s">
        <v>3318</v>
      </c>
      <c r="E1892" t="s">
        <v>3318</v>
      </c>
      <c r="F1892" s="41">
        <v>41768</v>
      </c>
      <c r="G1892" s="44">
        <v>-5265000</v>
      </c>
      <c r="H1892" t="s">
        <v>11979</v>
      </c>
    </row>
    <row r="1893" spans="1:8" x14ac:dyDescent="0.25">
      <c r="A1893" s="43" t="s">
        <v>9735</v>
      </c>
      <c r="B1893" t="s">
        <v>3306</v>
      </c>
      <c r="C1893" s="43" t="s">
        <v>11970</v>
      </c>
      <c r="D1893" t="s">
        <v>3307</v>
      </c>
      <c r="E1893" t="s">
        <v>3308</v>
      </c>
      <c r="F1893" s="41">
        <v>41768</v>
      </c>
      <c r="G1893" s="44">
        <v>-27595.86</v>
      </c>
      <c r="H1893" t="s">
        <v>11971</v>
      </c>
    </row>
    <row r="1894" spans="1:8" x14ac:dyDescent="0.25">
      <c r="A1894" s="43" t="s">
        <v>9735</v>
      </c>
      <c r="B1894" t="s">
        <v>3294</v>
      </c>
      <c r="C1894" s="43" t="s">
        <v>11962</v>
      </c>
      <c r="D1894" t="s">
        <v>3295</v>
      </c>
      <c r="E1894" t="s">
        <v>3296</v>
      </c>
      <c r="F1894" s="41">
        <v>41768</v>
      </c>
      <c r="G1894" s="44">
        <v>-34332.959999999999</v>
      </c>
      <c r="H1894" t="s">
        <v>11963</v>
      </c>
    </row>
    <row r="1895" spans="1:8" x14ac:dyDescent="0.25">
      <c r="A1895" s="43" t="s">
        <v>9735</v>
      </c>
      <c r="B1895" t="s">
        <v>3210</v>
      </c>
      <c r="C1895" s="43" t="s">
        <v>11906</v>
      </c>
      <c r="D1895" t="s">
        <v>3211</v>
      </c>
      <c r="E1895" t="s">
        <v>3212</v>
      </c>
      <c r="F1895" s="41">
        <v>41768</v>
      </c>
      <c r="G1895" s="44">
        <v>-55191.72</v>
      </c>
      <c r="H1895" t="s">
        <v>11907</v>
      </c>
    </row>
    <row r="1896" spans="1:8" x14ac:dyDescent="0.25">
      <c r="A1896" s="43" t="s">
        <v>9735</v>
      </c>
      <c r="B1896" t="s">
        <v>3195</v>
      </c>
      <c r="C1896" s="43" t="s">
        <v>11896</v>
      </c>
      <c r="D1896" t="s">
        <v>3196</v>
      </c>
      <c r="E1896" t="s">
        <v>3197</v>
      </c>
      <c r="F1896" s="41">
        <v>41768</v>
      </c>
      <c r="G1896" s="44">
        <v>-34794.78</v>
      </c>
      <c r="H1896" t="s">
        <v>11897</v>
      </c>
    </row>
    <row r="1897" spans="1:8" x14ac:dyDescent="0.25">
      <c r="A1897" s="43" t="s">
        <v>9735</v>
      </c>
      <c r="B1897" t="s">
        <v>3201</v>
      </c>
      <c r="C1897" s="43" t="s">
        <v>11900</v>
      </c>
      <c r="D1897" t="s">
        <v>3202</v>
      </c>
      <c r="E1897" t="s">
        <v>3203</v>
      </c>
      <c r="F1897" s="41">
        <v>41768</v>
      </c>
      <c r="G1897" s="44">
        <v>-34194.870000000003</v>
      </c>
      <c r="H1897" t="s">
        <v>11901</v>
      </c>
    </row>
    <row r="1898" spans="1:8" x14ac:dyDescent="0.25">
      <c r="A1898" s="43" t="s">
        <v>9735</v>
      </c>
      <c r="B1898" t="s">
        <v>3270</v>
      </c>
      <c r="C1898" s="43" t="s">
        <v>11946</v>
      </c>
      <c r="D1898" t="s">
        <v>3271</v>
      </c>
      <c r="E1898" t="s">
        <v>3272</v>
      </c>
      <c r="F1898" s="41">
        <v>41768</v>
      </c>
      <c r="G1898" s="44">
        <v>-34194.870000000003</v>
      </c>
      <c r="H1898" t="s">
        <v>11947</v>
      </c>
    </row>
    <row r="1899" spans="1:8" x14ac:dyDescent="0.25">
      <c r="A1899" s="43" t="s">
        <v>9735</v>
      </c>
      <c r="B1899" t="s">
        <v>3192</v>
      </c>
      <c r="C1899" s="43" t="s">
        <v>11894</v>
      </c>
      <c r="D1899" t="s">
        <v>3193</v>
      </c>
      <c r="E1899" t="s">
        <v>3194</v>
      </c>
      <c r="F1899" s="41">
        <v>41768</v>
      </c>
      <c r="G1899" s="44">
        <v>-34794.78</v>
      </c>
      <c r="H1899" t="s">
        <v>11895</v>
      </c>
    </row>
    <row r="1900" spans="1:8" x14ac:dyDescent="0.25">
      <c r="A1900" s="43" t="s">
        <v>9735</v>
      </c>
      <c r="B1900" t="s">
        <v>3213</v>
      </c>
      <c r="C1900" s="43" t="s">
        <v>11908</v>
      </c>
      <c r="D1900" t="s">
        <v>3214</v>
      </c>
      <c r="E1900" t="s">
        <v>3215</v>
      </c>
      <c r="F1900" s="41">
        <v>41768</v>
      </c>
      <c r="G1900" s="44">
        <v>-81540.78</v>
      </c>
      <c r="H1900" t="s">
        <v>11909</v>
      </c>
    </row>
    <row r="1901" spans="1:8" x14ac:dyDescent="0.25">
      <c r="A1901" s="43" t="s">
        <v>9735</v>
      </c>
      <c r="B1901" t="s">
        <v>3216</v>
      </c>
      <c r="C1901" s="43" t="s">
        <v>11910</v>
      </c>
      <c r="D1901" t="s">
        <v>3217</v>
      </c>
      <c r="E1901" t="s">
        <v>3218</v>
      </c>
      <c r="F1901" s="41">
        <v>41768</v>
      </c>
      <c r="G1901" s="44">
        <v>-69589.56</v>
      </c>
      <c r="H1901" t="s">
        <v>11911</v>
      </c>
    </row>
    <row r="1902" spans="1:8" x14ac:dyDescent="0.25">
      <c r="A1902" s="43" t="s">
        <v>9735</v>
      </c>
      <c r="B1902" t="s">
        <v>3273</v>
      </c>
      <c r="C1902" s="43" t="s">
        <v>11948</v>
      </c>
      <c r="D1902" t="s">
        <v>3274</v>
      </c>
      <c r="E1902" t="s">
        <v>3275</v>
      </c>
      <c r="F1902" s="41">
        <v>41768</v>
      </c>
      <c r="G1902" s="44">
        <v>-68389.740000000005</v>
      </c>
      <c r="H1902" t="s">
        <v>11949</v>
      </c>
    </row>
    <row r="1903" spans="1:8" x14ac:dyDescent="0.25">
      <c r="A1903" s="43" t="s">
        <v>9735</v>
      </c>
      <c r="B1903" t="s">
        <v>3267</v>
      </c>
      <c r="C1903" s="43" t="s">
        <v>11944</v>
      </c>
      <c r="D1903" t="s">
        <v>3268</v>
      </c>
      <c r="E1903" t="s">
        <v>3269</v>
      </c>
      <c r="F1903" s="41">
        <v>41768</v>
      </c>
      <c r="G1903" s="44">
        <v>-28795.68</v>
      </c>
      <c r="H1903" t="s">
        <v>11945</v>
      </c>
    </row>
    <row r="1904" spans="1:8" x14ac:dyDescent="0.25">
      <c r="A1904" s="43" t="s">
        <v>9328</v>
      </c>
      <c r="B1904" t="s">
        <v>265</v>
      </c>
      <c r="C1904" s="43" t="s">
        <v>266</v>
      </c>
      <c r="D1904" t="s">
        <v>3191</v>
      </c>
      <c r="E1904" t="s">
        <v>3191</v>
      </c>
      <c r="F1904" s="41">
        <v>41768</v>
      </c>
      <c r="G1904" s="44">
        <v>-34800</v>
      </c>
      <c r="H1904" t="s">
        <v>11893</v>
      </c>
    </row>
    <row r="1905" spans="1:8" x14ac:dyDescent="0.25">
      <c r="A1905" s="43" t="s">
        <v>9328</v>
      </c>
      <c r="B1905" t="s">
        <v>3312</v>
      </c>
      <c r="C1905" s="43" t="s">
        <v>11974</v>
      </c>
      <c r="D1905" t="s">
        <v>3313</v>
      </c>
      <c r="E1905" t="s">
        <v>3314</v>
      </c>
      <c r="F1905" s="41">
        <v>41768</v>
      </c>
      <c r="G1905" s="44">
        <v>1385272.57</v>
      </c>
      <c r="H1905" t="s">
        <v>11975</v>
      </c>
    </row>
    <row r="1906" spans="1:8" x14ac:dyDescent="0.25">
      <c r="A1906" s="43" t="s">
        <v>9735</v>
      </c>
      <c r="B1906" t="s">
        <v>3204</v>
      </c>
      <c r="C1906" s="43" t="s">
        <v>11902</v>
      </c>
      <c r="D1906" t="s">
        <v>3205</v>
      </c>
      <c r="E1906" t="s">
        <v>3206</v>
      </c>
      <c r="F1906" s="41">
        <v>41768</v>
      </c>
      <c r="G1906" s="44">
        <v>-62390.64</v>
      </c>
      <c r="H1906" t="s">
        <v>11903</v>
      </c>
    </row>
    <row r="1907" spans="1:8" x14ac:dyDescent="0.25">
      <c r="A1907" s="43" t="s">
        <v>9735</v>
      </c>
      <c r="B1907" t="s">
        <v>3288</v>
      </c>
      <c r="C1907" s="43" t="s">
        <v>11958</v>
      </c>
      <c r="D1907" t="s">
        <v>3289</v>
      </c>
      <c r="E1907" t="s">
        <v>3290</v>
      </c>
      <c r="F1907" s="41">
        <v>41768</v>
      </c>
      <c r="G1907" s="44">
        <v>-34194.870000000003</v>
      </c>
      <c r="H1907" t="s">
        <v>11959</v>
      </c>
    </row>
    <row r="1908" spans="1:8" x14ac:dyDescent="0.25">
      <c r="A1908" s="43" t="s">
        <v>9735</v>
      </c>
      <c r="B1908" t="s">
        <v>3231</v>
      </c>
      <c r="C1908" s="43" t="s">
        <v>11920</v>
      </c>
      <c r="D1908" t="s">
        <v>3232</v>
      </c>
      <c r="E1908" t="s">
        <v>3233</v>
      </c>
      <c r="F1908" s="41">
        <v>41768</v>
      </c>
      <c r="G1908" s="44">
        <v>-68389.740000000005</v>
      </c>
      <c r="H1908" t="s">
        <v>11921</v>
      </c>
    </row>
    <row r="1909" spans="1:8" x14ac:dyDescent="0.25">
      <c r="A1909" s="43" t="s">
        <v>9735</v>
      </c>
      <c r="B1909" t="s">
        <v>3243</v>
      </c>
      <c r="C1909" s="43" t="s">
        <v>11928</v>
      </c>
      <c r="D1909" t="s">
        <v>3244</v>
      </c>
      <c r="E1909" t="s">
        <v>3245</v>
      </c>
      <c r="F1909" s="41">
        <v>41768</v>
      </c>
      <c r="G1909" s="44">
        <v>-27595.86</v>
      </c>
      <c r="H1909" t="s">
        <v>11929</v>
      </c>
    </row>
    <row r="1910" spans="1:8" x14ac:dyDescent="0.25">
      <c r="A1910" s="43" t="s">
        <v>9735</v>
      </c>
      <c r="B1910" t="s">
        <v>3249</v>
      </c>
      <c r="C1910" s="43" t="s">
        <v>11932</v>
      </c>
      <c r="D1910" t="s">
        <v>3250</v>
      </c>
      <c r="E1910" t="s">
        <v>3251</v>
      </c>
      <c r="F1910" s="41">
        <v>41768</v>
      </c>
      <c r="G1910" s="44">
        <v>-68389.740000000005</v>
      </c>
      <c r="H1910" t="s">
        <v>11933</v>
      </c>
    </row>
    <row r="1911" spans="1:8" x14ac:dyDescent="0.25">
      <c r="A1911" s="43" t="s">
        <v>9735</v>
      </c>
      <c r="B1911" t="s">
        <v>3240</v>
      </c>
      <c r="C1911" s="43" t="s">
        <v>11926</v>
      </c>
      <c r="D1911" t="s">
        <v>3241</v>
      </c>
      <c r="E1911" t="s">
        <v>3242</v>
      </c>
      <c r="F1911" s="41">
        <v>41768</v>
      </c>
      <c r="G1911" s="44">
        <v>-28195.77</v>
      </c>
      <c r="H1911" t="s">
        <v>11927</v>
      </c>
    </row>
    <row r="1912" spans="1:8" x14ac:dyDescent="0.25">
      <c r="A1912" s="43" t="s">
        <v>9328</v>
      </c>
      <c r="B1912" t="s">
        <v>3319</v>
      </c>
      <c r="C1912" s="43" t="s">
        <v>3320</v>
      </c>
      <c r="D1912" t="s">
        <v>3321</v>
      </c>
      <c r="E1912" t="s">
        <v>3321</v>
      </c>
      <c r="F1912" s="41">
        <v>41771</v>
      </c>
      <c r="G1912" s="44">
        <v>-3671648.47</v>
      </c>
      <c r="H1912" t="s">
        <v>11980</v>
      </c>
    </row>
    <row r="1913" spans="1:8" x14ac:dyDescent="0.25">
      <c r="A1913" s="43" t="s">
        <v>9735</v>
      </c>
      <c r="B1913" t="s">
        <v>3324</v>
      </c>
      <c r="C1913" s="43" t="s">
        <v>11983</v>
      </c>
      <c r="D1913" t="s">
        <v>3325</v>
      </c>
      <c r="E1913" t="s">
        <v>3326</v>
      </c>
      <c r="F1913" s="41">
        <v>41771</v>
      </c>
      <c r="G1913" s="44">
        <v>-56391.5</v>
      </c>
      <c r="H1913" t="s">
        <v>11984</v>
      </c>
    </row>
    <row r="1914" spans="1:8" x14ac:dyDescent="0.25">
      <c r="A1914" s="43" t="s">
        <v>9735</v>
      </c>
      <c r="B1914" t="s">
        <v>3339</v>
      </c>
      <c r="C1914" s="43" t="s">
        <v>11993</v>
      </c>
      <c r="D1914" t="s">
        <v>3340</v>
      </c>
      <c r="E1914" t="s">
        <v>3341</v>
      </c>
      <c r="F1914" s="41">
        <v>41771</v>
      </c>
      <c r="G1914" s="44">
        <v>-57591.360000000001</v>
      </c>
      <c r="H1914" t="s">
        <v>11994</v>
      </c>
    </row>
    <row r="1915" spans="1:8" x14ac:dyDescent="0.25">
      <c r="A1915" s="43" t="s">
        <v>9735</v>
      </c>
      <c r="B1915" t="s">
        <v>3322</v>
      </c>
      <c r="C1915" s="43" t="s">
        <v>11981</v>
      </c>
      <c r="D1915" t="s">
        <v>3244</v>
      </c>
      <c r="E1915" t="s">
        <v>3323</v>
      </c>
      <c r="F1915" s="41">
        <v>41771</v>
      </c>
      <c r="G1915" s="44">
        <v>-33617.69</v>
      </c>
      <c r="H1915" t="s">
        <v>11982</v>
      </c>
    </row>
    <row r="1916" spans="1:8" x14ac:dyDescent="0.25">
      <c r="A1916" s="43" t="s">
        <v>9735</v>
      </c>
      <c r="B1916" t="s">
        <v>3327</v>
      </c>
      <c r="C1916" s="43" t="s">
        <v>11985</v>
      </c>
      <c r="D1916" t="s">
        <v>3328</v>
      </c>
      <c r="E1916" t="s">
        <v>3329</v>
      </c>
      <c r="F1916" s="41">
        <v>41771</v>
      </c>
      <c r="G1916" s="44">
        <v>-28195.77</v>
      </c>
      <c r="H1916" t="s">
        <v>11986</v>
      </c>
    </row>
    <row r="1917" spans="1:8" x14ac:dyDescent="0.25">
      <c r="A1917" s="43" t="s">
        <v>9735</v>
      </c>
      <c r="B1917" t="s">
        <v>3333</v>
      </c>
      <c r="C1917" s="43" t="s">
        <v>11989</v>
      </c>
      <c r="D1917" t="s">
        <v>3334</v>
      </c>
      <c r="E1917" t="s">
        <v>3335</v>
      </c>
      <c r="F1917" s="41">
        <v>41771</v>
      </c>
      <c r="G1917" s="44">
        <v>-56391.54</v>
      </c>
      <c r="H1917" t="s">
        <v>11990</v>
      </c>
    </row>
    <row r="1918" spans="1:8" x14ac:dyDescent="0.25">
      <c r="A1918" s="43" t="s">
        <v>9735</v>
      </c>
      <c r="B1918" t="s">
        <v>3342</v>
      </c>
      <c r="C1918" s="43" t="s">
        <v>11995</v>
      </c>
      <c r="D1918" t="s">
        <v>3343</v>
      </c>
      <c r="E1918" t="s">
        <v>3344</v>
      </c>
      <c r="F1918" s="41">
        <v>41771</v>
      </c>
      <c r="G1918" s="44">
        <v>-67235.38</v>
      </c>
      <c r="H1918" t="s">
        <v>11996</v>
      </c>
    </row>
    <row r="1919" spans="1:8" x14ac:dyDescent="0.25">
      <c r="A1919" s="43" t="s">
        <v>9735</v>
      </c>
      <c r="B1919" t="s">
        <v>3336</v>
      </c>
      <c r="C1919" s="43" t="s">
        <v>11991</v>
      </c>
      <c r="D1919" t="s">
        <v>3337</v>
      </c>
      <c r="E1919" t="s">
        <v>3338</v>
      </c>
      <c r="F1919" s="41">
        <v>41771</v>
      </c>
      <c r="G1919" s="44">
        <v>-34194.870000000003</v>
      </c>
      <c r="H1919" t="s">
        <v>11992</v>
      </c>
    </row>
    <row r="1920" spans="1:8" x14ac:dyDescent="0.25">
      <c r="A1920" s="43" t="s">
        <v>9735</v>
      </c>
      <c r="B1920" t="s">
        <v>3330</v>
      </c>
      <c r="C1920" s="43" t="s">
        <v>11987</v>
      </c>
      <c r="D1920" t="s">
        <v>3331</v>
      </c>
      <c r="E1920" t="s">
        <v>3332</v>
      </c>
      <c r="F1920" s="41">
        <v>41771</v>
      </c>
      <c r="G1920" s="44">
        <v>-28195.77</v>
      </c>
      <c r="H1920" t="s">
        <v>11988</v>
      </c>
    </row>
    <row r="1921" spans="1:8" x14ac:dyDescent="0.25">
      <c r="A1921" s="43" t="s">
        <v>9326</v>
      </c>
      <c r="B1921" t="s">
        <v>1260</v>
      </c>
      <c r="C1921" s="43" t="s">
        <v>1261</v>
      </c>
      <c r="D1921" t="s">
        <v>3345</v>
      </c>
      <c r="E1921" t="s">
        <v>3345</v>
      </c>
      <c r="F1921" s="41">
        <v>41772</v>
      </c>
      <c r="G1921" s="44">
        <v>-16000</v>
      </c>
      <c r="H1921" t="s">
        <v>11997</v>
      </c>
    </row>
    <row r="1922" spans="1:8" x14ac:dyDescent="0.25">
      <c r="A1922" s="43" t="s">
        <v>9328</v>
      </c>
      <c r="B1922" t="s">
        <v>3361</v>
      </c>
      <c r="C1922" s="43" t="s">
        <v>12015</v>
      </c>
      <c r="D1922" t="s">
        <v>3362</v>
      </c>
      <c r="E1922" t="s">
        <v>3362</v>
      </c>
      <c r="F1922" s="41">
        <v>41773</v>
      </c>
      <c r="G1922" s="44">
        <v>-1200000</v>
      </c>
      <c r="H1922" t="s">
        <v>12016</v>
      </c>
    </row>
    <row r="1923" spans="1:8" x14ac:dyDescent="0.25">
      <c r="A1923" s="43" t="s">
        <v>9735</v>
      </c>
      <c r="B1923" t="s">
        <v>3350</v>
      </c>
      <c r="C1923" s="43" t="s">
        <v>12002</v>
      </c>
      <c r="D1923" t="s">
        <v>3351</v>
      </c>
      <c r="E1923" t="s">
        <v>3352</v>
      </c>
      <c r="F1923" s="41">
        <v>41773</v>
      </c>
      <c r="G1923" s="44">
        <v>-177435.97</v>
      </c>
      <c r="H1923" t="s">
        <v>12003</v>
      </c>
    </row>
    <row r="1924" spans="1:8" x14ac:dyDescent="0.25">
      <c r="A1924" s="43" t="s">
        <v>9735</v>
      </c>
      <c r="B1924" t="s">
        <v>3353</v>
      </c>
      <c r="C1924" s="43" t="s">
        <v>12005</v>
      </c>
      <c r="D1924" t="s">
        <v>3351</v>
      </c>
      <c r="E1924" t="s">
        <v>3352</v>
      </c>
      <c r="F1924" s="41">
        <v>41773</v>
      </c>
      <c r="G1924" s="44">
        <v>-24750.21</v>
      </c>
      <c r="H1924" t="s">
        <v>12006</v>
      </c>
    </row>
    <row r="1925" spans="1:8" x14ac:dyDescent="0.25">
      <c r="A1925" s="43" t="s">
        <v>9328</v>
      </c>
      <c r="B1925" t="s">
        <v>3363</v>
      </c>
      <c r="C1925" s="43" t="s">
        <v>12017</v>
      </c>
      <c r="D1925" t="s">
        <v>3364</v>
      </c>
      <c r="E1925" t="s">
        <v>3364</v>
      </c>
      <c r="F1925" s="41">
        <v>41773</v>
      </c>
      <c r="G1925" s="44">
        <v>-1337250</v>
      </c>
      <c r="H1925" t="s">
        <v>12018</v>
      </c>
    </row>
    <row r="1926" spans="1:8" x14ac:dyDescent="0.25">
      <c r="A1926" s="43" t="s">
        <v>9328</v>
      </c>
      <c r="B1926" t="s">
        <v>3354</v>
      </c>
      <c r="C1926" s="43" t="s">
        <v>12007</v>
      </c>
      <c r="D1926" t="s">
        <v>3355</v>
      </c>
      <c r="E1926" t="s">
        <v>3356</v>
      </c>
      <c r="F1926" s="41">
        <v>41773</v>
      </c>
      <c r="G1926" s="44">
        <v>-29500</v>
      </c>
      <c r="H1926" t="s">
        <v>12008</v>
      </c>
    </row>
    <row r="1927" spans="1:8" x14ac:dyDescent="0.25">
      <c r="A1927" s="43" t="s">
        <v>9328</v>
      </c>
      <c r="B1927" t="s">
        <v>3359</v>
      </c>
      <c r="C1927" s="43" t="s">
        <v>12012</v>
      </c>
      <c r="D1927" t="s">
        <v>3360</v>
      </c>
      <c r="E1927" t="s">
        <v>3360</v>
      </c>
      <c r="F1927" s="41">
        <v>41773</v>
      </c>
      <c r="G1927" s="44">
        <v>-4125971.64</v>
      </c>
      <c r="H1927" t="s">
        <v>12013</v>
      </c>
    </row>
    <row r="1928" spans="1:8" x14ac:dyDescent="0.25">
      <c r="A1928" s="43" t="s">
        <v>9328</v>
      </c>
      <c r="B1928" t="s">
        <v>3359</v>
      </c>
      <c r="C1928" s="43" t="s">
        <v>12012</v>
      </c>
      <c r="D1928" t="s">
        <v>3360</v>
      </c>
      <c r="E1928" t="s">
        <v>3360</v>
      </c>
      <c r="F1928" s="41">
        <v>41773</v>
      </c>
      <c r="G1928" s="44">
        <v>825194.33</v>
      </c>
      <c r="H1928" t="s">
        <v>12014</v>
      </c>
    </row>
    <row r="1929" spans="1:8" x14ac:dyDescent="0.25">
      <c r="A1929" s="43" t="s">
        <v>9735</v>
      </c>
      <c r="B1929" t="s">
        <v>972</v>
      </c>
      <c r="C1929" s="43" t="s">
        <v>973</v>
      </c>
      <c r="D1929" t="s">
        <v>3348</v>
      </c>
      <c r="E1929" t="s">
        <v>3348</v>
      </c>
      <c r="F1929" s="41">
        <v>41773</v>
      </c>
      <c r="G1929" s="44">
        <v>-12392.8</v>
      </c>
      <c r="H1929" t="s">
        <v>12000</v>
      </c>
    </row>
    <row r="1930" spans="1:8" x14ac:dyDescent="0.25">
      <c r="A1930" s="43" t="s">
        <v>9735</v>
      </c>
      <c r="B1930" t="s">
        <v>972</v>
      </c>
      <c r="C1930" s="43" t="s">
        <v>973</v>
      </c>
      <c r="D1930" t="s">
        <v>3349</v>
      </c>
      <c r="E1930" t="s">
        <v>3349</v>
      </c>
      <c r="F1930" s="41">
        <v>41773</v>
      </c>
      <c r="G1930" s="44">
        <v>-34142.400000000001</v>
      </c>
      <c r="H1930" t="s">
        <v>12001</v>
      </c>
    </row>
    <row r="1931" spans="1:8" x14ac:dyDescent="0.25">
      <c r="A1931" s="43" t="s">
        <v>9328</v>
      </c>
      <c r="B1931" t="s">
        <v>3357</v>
      </c>
      <c r="C1931" s="43" t="s">
        <v>12009</v>
      </c>
      <c r="D1931" t="s">
        <v>3358</v>
      </c>
      <c r="E1931" t="s">
        <v>3358</v>
      </c>
      <c r="F1931" s="41">
        <v>41773</v>
      </c>
      <c r="G1931" s="44">
        <v>-1952309.53</v>
      </c>
      <c r="H1931" t="s">
        <v>12010</v>
      </c>
    </row>
    <row r="1932" spans="1:8" x14ac:dyDescent="0.25">
      <c r="A1932" s="43" t="s">
        <v>9328</v>
      </c>
      <c r="B1932" t="s">
        <v>3357</v>
      </c>
      <c r="C1932" s="43" t="s">
        <v>12009</v>
      </c>
      <c r="D1932" t="s">
        <v>3358</v>
      </c>
      <c r="E1932" t="s">
        <v>3358</v>
      </c>
      <c r="F1932" s="41">
        <v>41773</v>
      </c>
      <c r="G1932" s="44">
        <v>395567.76</v>
      </c>
      <c r="H1932" t="s">
        <v>12011</v>
      </c>
    </row>
    <row r="1933" spans="1:8" x14ac:dyDescent="0.25">
      <c r="A1933" s="43" t="s">
        <v>9735</v>
      </c>
      <c r="B1933" t="s">
        <v>413</v>
      </c>
      <c r="C1933" s="43" t="s">
        <v>9612</v>
      </c>
      <c r="D1933" t="s">
        <v>3351</v>
      </c>
      <c r="E1933" t="s">
        <v>3352</v>
      </c>
      <c r="F1933" s="41">
        <v>41773</v>
      </c>
      <c r="G1933" s="44">
        <v>-33838.26</v>
      </c>
      <c r="H1933" t="s">
        <v>12004</v>
      </c>
    </row>
    <row r="1934" spans="1:8" x14ac:dyDescent="0.25">
      <c r="A1934" s="43" t="s">
        <v>9326</v>
      </c>
      <c r="B1934" t="s">
        <v>3060</v>
      </c>
      <c r="C1934" s="43" t="s">
        <v>3061</v>
      </c>
      <c r="D1934" t="s">
        <v>3346</v>
      </c>
      <c r="E1934" t="s">
        <v>3346</v>
      </c>
      <c r="F1934" s="41">
        <v>41773</v>
      </c>
      <c r="G1934" s="44">
        <v>-432000</v>
      </c>
      <c r="H1934" t="s">
        <v>11998</v>
      </c>
    </row>
    <row r="1935" spans="1:8" x14ac:dyDescent="0.25">
      <c r="A1935" s="43" t="s">
        <v>9326</v>
      </c>
      <c r="B1935" t="s">
        <v>3060</v>
      </c>
      <c r="C1935" s="43" t="s">
        <v>3061</v>
      </c>
      <c r="D1935" t="s">
        <v>3347</v>
      </c>
      <c r="E1935" t="s">
        <v>3347</v>
      </c>
      <c r="F1935" s="41">
        <v>41773</v>
      </c>
      <c r="G1935" s="44">
        <v>-270000</v>
      </c>
      <c r="H1935" t="s">
        <v>11999</v>
      </c>
    </row>
    <row r="1936" spans="1:8" x14ac:dyDescent="0.25">
      <c r="A1936" s="43" t="s">
        <v>9735</v>
      </c>
      <c r="B1936" t="s">
        <v>3418</v>
      </c>
      <c r="C1936" s="43" t="s">
        <v>12055</v>
      </c>
      <c r="D1936" t="s">
        <v>3419</v>
      </c>
      <c r="E1936" t="s">
        <v>3420</v>
      </c>
      <c r="F1936" s="41">
        <v>41774</v>
      </c>
      <c r="G1936" s="44">
        <v>-82971.320000000007</v>
      </c>
      <c r="H1936" t="s">
        <v>12056</v>
      </c>
    </row>
    <row r="1937" spans="1:8" x14ac:dyDescent="0.25">
      <c r="A1937" s="43" t="s">
        <v>9735</v>
      </c>
      <c r="B1937" t="s">
        <v>3399</v>
      </c>
      <c r="C1937" s="43" t="s">
        <v>12042</v>
      </c>
      <c r="D1937" t="s">
        <v>3400</v>
      </c>
      <c r="E1937" t="s">
        <v>3401</v>
      </c>
      <c r="F1937" s="41">
        <v>41774</v>
      </c>
      <c r="G1937" s="44">
        <v>-45546.6</v>
      </c>
      <c r="H1937" t="s">
        <v>12043</v>
      </c>
    </row>
    <row r="1938" spans="1:8" x14ac:dyDescent="0.25">
      <c r="A1938" s="43" t="s">
        <v>9735</v>
      </c>
      <c r="B1938" t="s">
        <v>3370</v>
      </c>
      <c r="C1938" s="43" t="s">
        <v>12022</v>
      </c>
      <c r="D1938" t="s">
        <v>3371</v>
      </c>
      <c r="E1938" t="s">
        <v>3372</v>
      </c>
      <c r="F1938" s="41">
        <v>41774</v>
      </c>
      <c r="G1938" s="44">
        <v>-68389.740000000005</v>
      </c>
      <c r="H1938" t="s">
        <v>12023</v>
      </c>
    </row>
    <row r="1939" spans="1:8" x14ac:dyDescent="0.25">
      <c r="A1939" s="43" t="s">
        <v>9735</v>
      </c>
      <c r="B1939" t="s">
        <v>3407</v>
      </c>
      <c r="C1939" s="43" t="s">
        <v>12047</v>
      </c>
      <c r="D1939" t="s">
        <v>3408</v>
      </c>
      <c r="E1939" t="s">
        <v>3409</v>
      </c>
      <c r="F1939" s="41">
        <v>41774</v>
      </c>
      <c r="G1939" s="44">
        <v>-51292.02</v>
      </c>
      <c r="H1939" t="s">
        <v>12048</v>
      </c>
    </row>
    <row r="1940" spans="1:8" x14ac:dyDescent="0.25">
      <c r="A1940" s="43" t="s">
        <v>9735</v>
      </c>
      <c r="B1940" t="s">
        <v>3404</v>
      </c>
      <c r="C1940" s="43" t="s">
        <v>12045</v>
      </c>
      <c r="D1940" t="s">
        <v>3405</v>
      </c>
      <c r="E1940" t="s">
        <v>3406</v>
      </c>
      <c r="F1940" s="41">
        <v>41774</v>
      </c>
      <c r="G1940" s="44">
        <v>-63128.639999999999</v>
      </c>
      <c r="H1940" t="s">
        <v>12046</v>
      </c>
    </row>
    <row r="1941" spans="1:8" x14ac:dyDescent="0.25">
      <c r="A1941" s="43" t="s">
        <v>9735</v>
      </c>
      <c r="B1941" t="s">
        <v>3396</v>
      </c>
      <c r="C1941" s="43" t="s">
        <v>12040</v>
      </c>
      <c r="D1941" t="s">
        <v>3397</v>
      </c>
      <c r="E1941" t="s">
        <v>3398</v>
      </c>
      <c r="F1941" s="41">
        <v>41774</v>
      </c>
      <c r="G1941" s="44">
        <v>-28195.77</v>
      </c>
      <c r="H1941" t="s">
        <v>12041</v>
      </c>
    </row>
    <row r="1942" spans="1:8" x14ac:dyDescent="0.25">
      <c r="A1942" s="43" t="s">
        <v>9735</v>
      </c>
      <c r="B1942" t="s">
        <v>3424</v>
      </c>
      <c r="C1942" s="43" t="s">
        <v>12059</v>
      </c>
      <c r="D1942" t="s">
        <v>3425</v>
      </c>
      <c r="E1942" t="s">
        <v>3426</v>
      </c>
      <c r="F1942" s="41">
        <v>41774</v>
      </c>
      <c r="G1942" s="44">
        <v>-72589</v>
      </c>
      <c r="H1942" t="s">
        <v>12060</v>
      </c>
    </row>
    <row r="1943" spans="1:8" x14ac:dyDescent="0.25">
      <c r="A1943" s="43" t="s">
        <v>9735</v>
      </c>
      <c r="B1943" t="s">
        <v>3413</v>
      </c>
      <c r="C1943" s="43" t="s">
        <v>12051</v>
      </c>
      <c r="D1943" t="s">
        <v>3414</v>
      </c>
      <c r="E1943" t="s">
        <v>3415</v>
      </c>
      <c r="F1943" s="41">
        <v>41774</v>
      </c>
      <c r="G1943" s="44">
        <v>-28795.68</v>
      </c>
      <c r="H1943" t="s">
        <v>12052</v>
      </c>
    </row>
    <row r="1944" spans="1:8" x14ac:dyDescent="0.25">
      <c r="A1944" s="43" t="s">
        <v>9735</v>
      </c>
      <c r="B1944" t="s">
        <v>3385</v>
      </c>
      <c r="C1944" s="43" t="s">
        <v>12032</v>
      </c>
      <c r="D1944" t="s">
        <v>3386</v>
      </c>
      <c r="E1944" t="s">
        <v>2939</v>
      </c>
      <c r="F1944" s="41">
        <v>41774</v>
      </c>
      <c r="G1944" s="44">
        <v>-10145.68</v>
      </c>
      <c r="H1944" t="s">
        <v>12033</v>
      </c>
    </row>
    <row r="1945" spans="1:8" x14ac:dyDescent="0.25">
      <c r="A1945" s="43" t="s">
        <v>9735</v>
      </c>
      <c r="B1945" t="s">
        <v>3373</v>
      </c>
      <c r="C1945" s="43" t="s">
        <v>12024</v>
      </c>
      <c r="D1945" t="s">
        <v>3374</v>
      </c>
      <c r="E1945" t="s">
        <v>3375</v>
      </c>
      <c r="F1945" s="41">
        <v>41774</v>
      </c>
      <c r="G1945" s="44">
        <v>-36954.400000000001</v>
      </c>
      <c r="H1945" t="s">
        <v>12025</v>
      </c>
    </row>
    <row r="1946" spans="1:8" x14ac:dyDescent="0.25">
      <c r="A1946" s="43" t="s">
        <v>9735</v>
      </c>
      <c r="B1946" t="s">
        <v>3390</v>
      </c>
      <c r="C1946" s="43" t="s">
        <v>12036</v>
      </c>
      <c r="D1946" t="s">
        <v>3391</v>
      </c>
      <c r="E1946" t="s">
        <v>3392</v>
      </c>
      <c r="F1946" s="41">
        <v>41774</v>
      </c>
      <c r="G1946" s="44">
        <v>-68389.740000000005</v>
      </c>
      <c r="H1946" t="s">
        <v>12037</v>
      </c>
    </row>
    <row r="1947" spans="1:8" x14ac:dyDescent="0.25">
      <c r="A1947" s="43" t="s">
        <v>9735</v>
      </c>
      <c r="B1947" t="s">
        <v>3421</v>
      </c>
      <c r="C1947" s="43" t="s">
        <v>12057</v>
      </c>
      <c r="D1947" t="s">
        <v>3422</v>
      </c>
      <c r="E1947" t="s">
        <v>3423</v>
      </c>
      <c r="F1947" s="41">
        <v>41774</v>
      </c>
      <c r="G1947" s="44">
        <v>-68389.740000000005</v>
      </c>
      <c r="H1947" t="s">
        <v>12058</v>
      </c>
    </row>
    <row r="1948" spans="1:8" x14ac:dyDescent="0.25">
      <c r="A1948" s="43" t="s">
        <v>9735</v>
      </c>
      <c r="B1948" t="s">
        <v>3410</v>
      </c>
      <c r="C1948" s="43" t="s">
        <v>12049</v>
      </c>
      <c r="D1948" t="s">
        <v>3411</v>
      </c>
      <c r="E1948" t="s">
        <v>3412</v>
      </c>
      <c r="F1948" s="41">
        <v>41774</v>
      </c>
      <c r="G1948" s="44">
        <v>-63590.46</v>
      </c>
      <c r="H1948" t="s">
        <v>12050</v>
      </c>
    </row>
    <row r="1949" spans="1:8" x14ac:dyDescent="0.25">
      <c r="A1949" s="43" t="s">
        <v>9735</v>
      </c>
      <c r="B1949" t="s">
        <v>3393</v>
      </c>
      <c r="C1949" s="43" t="s">
        <v>12038</v>
      </c>
      <c r="D1949" t="s">
        <v>3394</v>
      </c>
      <c r="E1949" t="s">
        <v>3395</v>
      </c>
      <c r="F1949" s="41">
        <v>41774</v>
      </c>
      <c r="G1949" s="44">
        <v>-75819.100000000006</v>
      </c>
      <c r="H1949" t="s">
        <v>12039</v>
      </c>
    </row>
    <row r="1950" spans="1:8" x14ac:dyDescent="0.25">
      <c r="A1950" s="43" t="s">
        <v>9735</v>
      </c>
      <c r="B1950" t="s">
        <v>3379</v>
      </c>
      <c r="C1950" s="43" t="s">
        <v>12028</v>
      </c>
      <c r="D1950" t="s">
        <v>3380</v>
      </c>
      <c r="E1950" t="s">
        <v>3381</v>
      </c>
      <c r="F1950" s="41">
        <v>41774</v>
      </c>
      <c r="G1950" s="44">
        <v>-28195.77</v>
      </c>
      <c r="H1950" t="s">
        <v>12029</v>
      </c>
    </row>
    <row r="1951" spans="1:8" x14ac:dyDescent="0.25">
      <c r="A1951" s="43" t="s">
        <v>9735</v>
      </c>
      <c r="B1951" t="s">
        <v>3365</v>
      </c>
      <c r="C1951" s="43" t="s">
        <v>12019</v>
      </c>
      <c r="D1951" t="s">
        <v>3366</v>
      </c>
      <c r="E1951" t="s">
        <v>3367</v>
      </c>
      <c r="F1951" s="41">
        <v>41774</v>
      </c>
      <c r="G1951" s="44">
        <v>-28195.66</v>
      </c>
      <c r="H1951" t="s">
        <v>12020</v>
      </c>
    </row>
    <row r="1952" spans="1:8" x14ac:dyDescent="0.25">
      <c r="A1952" s="43" t="s">
        <v>9735</v>
      </c>
      <c r="B1952" t="s">
        <v>3107</v>
      </c>
      <c r="C1952" s="43" t="s">
        <v>11839</v>
      </c>
      <c r="D1952" t="s">
        <v>3402</v>
      </c>
      <c r="E1952" t="s">
        <v>3403</v>
      </c>
      <c r="F1952" s="41">
        <v>41774</v>
      </c>
      <c r="G1952" s="44">
        <v>-28195.77</v>
      </c>
      <c r="H1952" t="s">
        <v>12044</v>
      </c>
    </row>
    <row r="1953" spans="1:8" x14ac:dyDescent="0.25">
      <c r="A1953" s="43" t="s">
        <v>9735</v>
      </c>
      <c r="B1953" t="s">
        <v>3416</v>
      </c>
      <c r="C1953" s="43" t="s">
        <v>12053</v>
      </c>
      <c r="D1953" t="s">
        <v>3417</v>
      </c>
      <c r="E1953" t="s">
        <v>20739</v>
      </c>
      <c r="F1953" s="41">
        <v>41774</v>
      </c>
      <c r="G1953" s="44">
        <v>-68665.919999999998</v>
      </c>
      <c r="H1953" t="s">
        <v>12054</v>
      </c>
    </row>
    <row r="1954" spans="1:8" x14ac:dyDescent="0.25">
      <c r="A1954" s="43" t="s">
        <v>9735</v>
      </c>
      <c r="B1954" t="s">
        <v>2593</v>
      </c>
      <c r="C1954" s="43" t="s">
        <v>11447</v>
      </c>
      <c r="D1954" t="s">
        <v>3368</v>
      </c>
      <c r="E1954" t="s">
        <v>3369</v>
      </c>
      <c r="F1954" s="41">
        <v>41774</v>
      </c>
      <c r="G1954" s="44">
        <v>-69589.56</v>
      </c>
      <c r="H1954" t="s">
        <v>12021</v>
      </c>
    </row>
    <row r="1955" spans="1:8" x14ac:dyDescent="0.25">
      <c r="A1955" s="43" t="s">
        <v>9735</v>
      </c>
      <c r="B1955" t="s">
        <v>3387</v>
      </c>
      <c r="C1955" s="43" t="s">
        <v>12034</v>
      </c>
      <c r="D1955" t="s">
        <v>3388</v>
      </c>
      <c r="E1955" t="s">
        <v>3389</v>
      </c>
      <c r="F1955" s="41">
        <v>41774</v>
      </c>
      <c r="G1955" s="44">
        <v>-48859.08</v>
      </c>
      <c r="H1955" t="s">
        <v>12035</v>
      </c>
    </row>
    <row r="1956" spans="1:8" x14ac:dyDescent="0.25">
      <c r="A1956" s="43" t="s">
        <v>9735</v>
      </c>
      <c r="B1956" t="s">
        <v>3382</v>
      </c>
      <c r="C1956" s="43" t="s">
        <v>12030</v>
      </c>
      <c r="D1956" t="s">
        <v>3383</v>
      </c>
      <c r="E1956" t="s">
        <v>3384</v>
      </c>
      <c r="F1956" s="41">
        <v>41774</v>
      </c>
      <c r="G1956" s="44">
        <v>-62390.64</v>
      </c>
      <c r="H1956" t="s">
        <v>12031</v>
      </c>
    </row>
    <row r="1957" spans="1:8" x14ac:dyDescent="0.25">
      <c r="A1957" s="43" t="s">
        <v>9735</v>
      </c>
      <c r="B1957" t="s">
        <v>3376</v>
      </c>
      <c r="C1957" s="43" t="s">
        <v>12026</v>
      </c>
      <c r="D1957" t="s">
        <v>3377</v>
      </c>
      <c r="E1957" t="s">
        <v>3378</v>
      </c>
      <c r="F1957" s="41">
        <v>41774</v>
      </c>
      <c r="G1957" s="44">
        <v>-34194.870000000003</v>
      </c>
      <c r="H1957" t="s">
        <v>12027</v>
      </c>
    </row>
    <row r="1958" spans="1:8" x14ac:dyDescent="0.25">
      <c r="A1958" s="43" t="s">
        <v>9735</v>
      </c>
      <c r="B1958" t="s">
        <v>3427</v>
      </c>
      <c r="C1958" s="43" t="s">
        <v>12061</v>
      </c>
      <c r="D1958" t="s">
        <v>3428</v>
      </c>
      <c r="E1958" t="s">
        <v>3429</v>
      </c>
      <c r="F1958" s="41">
        <v>41774</v>
      </c>
      <c r="G1958" s="44">
        <v>-28195.77</v>
      </c>
      <c r="H1958" t="s">
        <v>12062</v>
      </c>
    </row>
    <row r="1959" spans="1:8" x14ac:dyDescent="0.25">
      <c r="A1959" s="43" t="s">
        <v>9735</v>
      </c>
      <c r="B1959" t="s">
        <v>3445</v>
      </c>
      <c r="C1959" s="43" t="s">
        <v>12073</v>
      </c>
      <c r="D1959" t="s">
        <v>3446</v>
      </c>
      <c r="E1959" t="s">
        <v>3447</v>
      </c>
      <c r="F1959" s="41">
        <v>41775</v>
      </c>
      <c r="G1959" s="44">
        <v>-34194.870000000003</v>
      </c>
      <c r="H1959" t="s">
        <v>12074</v>
      </c>
    </row>
    <row r="1960" spans="1:8" x14ac:dyDescent="0.25">
      <c r="A1960" s="43" t="s">
        <v>9735</v>
      </c>
      <c r="B1960" t="s">
        <v>3436</v>
      </c>
      <c r="C1960" s="43" t="s">
        <v>12067</v>
      </c>
      <c r="D1960" t="s">
        <v>3437</v>
      </c>
      <c r="E1960" t="s">
        <v>3438</v>
      </c>
      <c r="F1960" s="41">
        <v>41775</v>
      </c>
      <c r="G1960" s="44">
        <v>-63128.639999999999</v>
      </c>
      <c r="H1960" t="s">
        <v>12068</v>
      </c>
    </row>
    <row r="1961" spans="1:8" x14ac:dyDescent="0.25">
      <c r="A1961" s="43" t="s">
        <v>9735</v>
      </c>
      <c r="B1961" t="s">
        <v>3463</v>
      </c>
      <c r="C1961" s="43" t="s">
        <v>12085</v>
      </c>
      <c r="D1961" t="s">
        <v>3464</v>
      </c>
      <c r="E1961" t="s">
        <v>3465</v>
      </c>
      <c r="F1961" s="41">
        <v>41775</v>
      </c>
      <c r="G1961" s="44">
        <v>-34194.870000000003</v>
      </c>
      <c r="H1961" t="s">
        <v>12086</v>
      </c>
    </row>
    <row r="1962" spans="1:8" x14ac:dyDescent="0.25">
      <c r="A1962" s="43" t="s">
        <v>9735</v>
      </c>
      <c r="B1962" t="s">
        <v>3481</v>
      </c>
      <c r="C1962" s="43" t="s">
        <v>12097</v>
      </c>
      <c r="D1962" t="s">
        <v>3482</v>
      </c>
      <c r="E1962" t="s">
        <v>3483</v>
      </c>
      <c r="F1962" s="41">
        <v>41775</v>
      </c>
      <c r="G1962" s="44">
        <v>-41485.660000000003</v>
      </c>
      <c r="H1962" t="s">
        <v>12098</v>
      </c>
    </row>
    <row r="1963" spans="1:8" x14ac:dyDescent="0.25">
      <c r="A1963" s="43" t="s">
        <v>9735</v>
      </c>
      <c r="B1963" t="s">
        <v>3460</v>
      </c>
      <c r="C1963" s="43" t="s">
        <v>12083</v>
      </c>
      <c r="D1963" t="s">
        <v>20818</v>
      </c>
      <c r="E1963" t="s">
        <v>3462</v>
      </c>
      <c r="F1963" s="41">
        <v>41775</v>
      </c>
      <c r="G1963" s="44">
        <v>-69949.399999999994</v>
      </c>
      <c r="H1963" t="s">
        <v>12084</v>
      </c>
    </row>
    <row r="1964" spans="1:8" x14ac:dyDescent="0.25">
      <c r="A1964" s="43" t="s">
        <v>9735</v>
      </c>
      <c r="B1964" t="s">
        <v>3448</v>
      </c>
      <c r="C1964" s="43" t="s">
        <v>12075</v>
      </c>
      <c r="D1964" t="s">
        <v>3449</v>
      </c>
      <c r="E1964" t="s">
        <v>3450</v>
      </c>
      <c r="F1964" s="41">
        <v>41775</v>
      </c>
      <c r="G1964" s="44">
        <v>-35634.6</v>
      </c>
      <c r="H1964" t="s">
        <v>12076</v>
      </c>
    </row>
    <row r="1965" spans="1:8" x14ac:dyDescent="0.25">
      <c r="A1965" s="43" t="s">
        <v>9735</v>
      </c>
      <c r="B1965" t="s">
        <v>3454</v>
      </c>
      <c r="C1965" s="43" t="s">
        <v>12079</v>
      </c>
      <c r="D1965" t="s">
        <v>3455</v>
      </c>
      <c r="E1965" t="s">
        <v>3456</v>
      </c>
      <c r="F1965" s="41">
        <v>41775</v>
      </c>
      <c r="G1965" s="44">
        <v>-43274</v>
      </c>
      <c r="H1965" t="s">
        <v>12080</v>
      </c>
    </row>
    <row r="1966" spans="1:8" x14ac:dyDescent="0.25">
      <c r="A1966" s="43" t="s">
        <v>9735</v>
      </c>
      <c r="B1966" t="s">
        <v>3484</v>
      </c>
      <c r="C1966" s="43" t="s">
        <v>12099</v>
      </c>
      <c r="D1966" t="s">
        <v>3485</v>
      </c>
      <c r="E1966" t="s">
        <v>3486</v>
      </c>
      <c r="F1966" s="41">
        <v>41775</v>
      </c>
      <c r="G1966" s="44">
        <v>-45634.400000000001</v>
      </c>
      <c r="H1966" t="s">
        <v>12100</v>
      </c>
    </row>
    <row r="1967" spans="1:8" x14ac:dyDescent="0.25">
      <c r="A1967" s="43" t="s">
        <v>9735</v>
      </c>
      <c r="B1967" t="s">
        <v>3487</v>
      </c>
      <c r="C1967" s="43" t="s">
        <v>12101</v>
      </c>
      <c r="D1967" t="s">
        <v>3488</v>
      </c>
      <c r="E1967" t="s">
        <v>3489</v>
      </c>
      <c r="F1967" s="41">
        <v>41775</v>
      </c>
      <c r="G1967" s="44">
        <v>-40770.39</v>
      </c>
      <c r="H1967" t="s">
        <v>12102</v>
      </c>
    </row>
    <row r="1968" spans="1:8" x14ac:dyDescent="0.25">
      <c r="A1968" s="43" t="s">
        <v>9735</v>
      </c>
      <c r="B1968" t="s">
        <v>3442</v>
      </c>
      <c r="C1968" s="43" t="s">
        <v>12071</v>
      </c>
      <c r="D1968" t="s">
        <v>3443</v>
      </c>
      <c r="E1968" t="s">
        <v>3444</v>
      </c>
      <c r="F1968" s="41">
        <v>41775</v>
      </c>
      <c r="G1968" s="44">
        <v>-34194.870000000003</v>
      </c>
      <c r="H1968" t="s">
        <v>12072</v>
      </c>
    </row>
    <row r="1969" spans="1:8" x14ac:dyDescent="0.25">
      <c r="A1969" s="43" t="s">
        <v>9735</v>
      </c>
      <c r="B1969" t="s">
        <v>3457</v>
      </c>
      <c r="C1969" s="43" t="s">
        <v>12081</v>
      </c>
      <c r="D1969" t="s">
        <v>3458</v>
      </c>
      <c r="E1969" t="s">
        <v>3459</v>
      </c>
      <c r="F1969" s="41">
        <v>41775</v>
      </c>
      <c r="G1969" s="44">
        <v>-33617.69</v>
      </c>
      <c r="H1969" t="s">
        <v>12082</v>
      </c>
    </row>
    <row r="1970" spans="1:8" x14ac:dyDescent="0.25">
      <c r="A1970" s="43" t="s">
        <v>9735</v>
      </c>
      <c r="B1970" t="s">
        <v>3469</v>
      </c>
      <c r="C1970" s="43" t="s">
        <v>12089</v>
      </c>
      <c r="D1970" t="s">
        <v>3470</v>
      </c>
      <c r="E1970" t="s">
        <v>3471</v>
      </c>
      <c r="F1970" s="41">
        <v>41775</v>
      </c>
      <c r="G1970" s="44">
        <v>-81541.350000000006</v>
      </c>
      <c r="H1970" t="s">
        <v>12090</v>
      </c>
    </row>
    <row r="1971" spans="1:8" x14ac:dyDescent="0.25">
      <c r="A1971" s="43" t="s">
        <v>9735</v>
      </c>
      <c r="B1971" t="s">
        <v>3439</v>
      </c>
      <c r="C1971" s="43" t="s">
        <v>12069</v>
      </c>
      <c r="D1971" t="s">
        <v>3440</v>
      </c>
      <c r="E1971" t="s">
        <v>3441</v>
      </c>
      <c r="F1971" s="41">
        <v>41775</v>
      </c>
      <c r="G1971" s="44">
        <v>-38624.58</v>
      </c>
      <c r="H1971" t="s">
        <v>12070</v>
      </c>
    </row>
    <row r="1972" spans="1:8" x14ac:dyDescent="0.25">
      <c r="A1972" s="43" t="s">
        <v>9735</v>
      </c>
      <c r="B1972" t="s">
        <v>3472</v>
      </c>
      <c r="C1972" s="43" t="s">
        <v>12091</v>
      </c>
      <c r="D1972" t="s">
        <v>3473</v>
      </c>
      <c r="E1972" t="s">
        <v>3474</v>
      </c>
      <c r="F1972" s="41">
        <v>41775</v>
      </c>
      <c r="G1972" s="44">
        <v>-76548.399999999994</v>
      </c>
      <c r="H1972" t="s">
        <v>12092</v>
      </c>
    </row>
    <row r="1973" spans="1:8" x14ac:dyDescent="0.25">
      <c r="A1973" s="43" t="s">
        <v>9735</v>
      </c>
      <c r="B1973" t="s">
        <v>3430</v>
      </c>
      <c r="C1973" s="43" t="s">
        <v>12063</v>
      </c>
      <c r="D1973" t="s">
        <v>3431</v>
      </c>
      <c r="E1973" t="s">
        <v>3432</v>
      </c>
      <c r="F1973" s="41">
        <v>41775</v>
      </c>
      <c r="G1973" s="44">
        <v>-21945.18</v>
      </c>
      <c r="H1973" t="s">
        <v>12064</v>
      </c>
    </row>
    <row r="1974" spans="1:8" x14ac:dyDescent="0.25">
      <c r="A1974" s="43" t="s">
        <v>9735</v>
      </c>
      <c r="B1974" t="s">
        <v>3475</v>
      </c>
      <c r="C1974" s="43" t="s">
        <v>12093</v>
      </c>
      <c r="D1974" t="s">
        <v>3476</v>
      </c>
      <c r="E1974" t="s">
        <v>3477</v>
      </c>
      <c r="F1974" s="41">
        <v>41775</v>
      </c>
      <c r="G1974" s="44">
        <v>-61813.46</v>
      </c>
      <c r="H1974" t="s">
        <v>12094</v>
      </c>
    </row>
    <row r="1975" spans="1:8" x14ac:dyDescent="0.25">
      <c r="A1975" s="43" t="s">
        <v>9735</v>
      </c>
      <c r="B1975" t="s">
        <v>3433</v>
      </c>
      <c r="C1975" s="43" t="s">
        <v>12065</v>
      </c>
      <c r="D1975" t="s">
        <v>3434</v>
      </c>
      <c r="E1975" t="s">
        <v>3435</v>
      </c>
      <c r="F1975" s="41">
        <v>41775</v>
      </c>
      <c r="G1975" s="44">
        <v>-34194.870000000003</v>
      </c>
      <c r="H1975" t="s">
        <v>12066</v>
      </c>
    </row>
    <row r="1976" spans="1:8" x14ac:dyDescent="0.25">
      <c r="A1976" s="43" t="s">
        <v>9735</v>
      </c>
      <c r="B1976" t="s">
        <v>3478</v>
      </c>
      <c r="C1976" s="43" t="s">
        <v>12095</v>
      </c>
      <c r="D1976" t="s">
        <v>3479</v>
      </c>
      <c r="E1976" t="s">
        <v>3480</v>
      </c>
      <c r="F1976" s="41">
        <v>41775</v>
      </c>
      <c r="G1976" s="44">
        <v>-67235.850000000006</v>
      </c>
      <c r="H1976" t="s">
        <v>12096</v>
      </c>
    </row>
    <row r="1977" spans="1:8" x14ac:dyDescent="0.25">
      <c r="A1977" s="43" t="s">
        <v>9735</v>
      </c>
      <c r="B1977" t="s">
        <v>3466</v>
      </c>
      <c r="C1977" s="43" t="s">
        <v>12087</v>
      </c>
      <c r="D1977" t="s">
        <v>3467</v>
      </c>
      <c r="E1977" t="s">
        <v>3468</v>
      </c>
      <c r="F1977" s="41">
        <v>41775</v>
      </c>
      <c r="G1977" s="44">
        <v>-81541.350000000006</v>
      </c>
      <c r="H1977" t="s">
        <v>12088</v>
      </c>
    </row>
    <row r="1978" spans="1:8" x14ac:dyDescent="0.25">
      <c r="A1978" s="43" t="s">
        <v>9735</v>
      </c>
      <c r="B1978" t="s">
        <v>3451</v>
      </c>
      <c r="C1978" s="43" t="s">
        <v>12077</v>
      </c>
      <c r="D1978" t="s">
        <v>3452</v>
      </c>
      <c r="E1978" t="s">
        <v>3453</v>
      </c>
      <c r="F1978" s="41">
        <v>41775</v>
      </c>
      <c r="G1978" s="44">
        <v>-83400.800000000003</v>
      </c>
      <c r="H1978" t="s">
        <v>12078</v>
      </c>
    </row>
    <row r="1979" spans="1:8" x14ac:dyDescent="0.25">
      <c r="A1979" s="43" t="s">
        <v>9735</v>
      </c>
      <c r="B1979" t="s">
        <v>3523</v>
      </c>
      <c r="C1979" s="43" t="s">
        <v>12125</v>
      </c>
      <c r="D1979" t="s">
        <v>3524</v>
      </c>
      <c r="E1979" t="s">
        <v>3525</v>
      </c>
      <c r="F1979" s="41">
        <v>41778</v>
      </c>
      <c r="G1979" s="44">
        <v>-67235.850000000006</v>
      </c>
      <c r="H1979" t="s">
        <v>12126</v>
      </c>
    </row>
    <row r="1980" spans="1:8" x14ac:dyDescent="0.25">
      <c r="A1980" s="43" t="s">
        <v>9735</v>
      </c>
      <c r="B1980" t="s">
        <v>3514</v>
      </c>
      <c r="C1980" s="43" t="s">
        <v>12119</v>
      </c>
      <c r="D1980" t="s">
        <v>3515</v>
      </c>
      <c r="E1980" t="s">
        <v>3516</v>
      </c>
      <c r="F1980" s="41">
        <v>41778</v>
      </c>
      <c r="G1980" s="44">
        <v>-28795.68</v>
      </c>
      <c r="H1980" t="s">
        <v>12120</v>
      </c>
    </row>
    <row r="1981" spans="1:8" x14ac:dyDescent="0.25">
      <c r="A1981" s="43" t="s">
        <v>9735</v>
      </c>
      <c r="B1981" t="s">
        <v>3538</v>
      </c>
      <c r="C1981" s="43" t="s">
        <v>12135</v>
      </c>
      <c r="D1981" t="s">
        <v>3539</v>
      </c>
      <c r="E1981" t="s">
        <v>3540</v>
      </c>
      <c r="F1981" s="41">
        <v>41778</v>
      </c>
      <c r="G1981" s="44">
        <v>-28195.77</v>
      </c>
      <c r="H1981" t="s">
        <v>12136</v>
      </c>
    </row>
    <row r="1982" spans="1:8" x14ac:dyDescent="0.25">
      <c r="A1982" s="43" t="s">
        <v>9735</v>
      </c>
      <c r="B1982" t="s">
        <v>3505</v>
      </c>
      <c r="C1982" s="43" t="s">
        <v>12113</v>
      </c>
      <c r="D1982" t="s">
        <v>3506</v>
      </c>
      <c r="E1982" t="s">
        <v>3507</v>
      </c>
      <c r="F1982" s="41">
        <v>41778</v>
      </c>
      <c r="G1982" s="44">
        <v>-57591.360000000001</v>
      </c>
      <c r="H1982" t="s">
        <v>12114</v>
      </c>
    </row>
    <row r="1983" spans="1:8" x14ac:dyDescent="0.25">
      <c r="A1983" s="43" t="s">
        <v>9735</v>
      </c>
      <c r="B1983" t="s">
        <v>3511</v>
      </c>
      <c r="C1983" s="43" t="s">
        <v>12117</v>
      </c>
      <c r="D1983" t="s">
        <v>3512</v>
      </c>
      <c r="E1983" t="s">
        <v>3513</v>
      </c>
      <c r="F1983" s="41">
        <v>41778</v>
      </c>
      <c r="G1983" s="44">
        <v>-27595.86</v>
      </c>
      <c r="H1983" t="s">
        <v>12118</v>
      </c>
    </row>
    <row r="1984" spans="1:8" x14ac:dyDescent="0.25">
      <c r="A1984" s="43" t="s">
        <v>9735</v>
      </c>
      <c r="B1984" t="s">
        <v>3520</v>
      </c>
      <c r="C1984" s="43" t="s">
        <v>12123</v>
      </c>
      <c r="D1984" t="s">
        <v>3521</v>
      </c>
      <c r="E1984" t="s">
        <v>3522</v>
      </c>
      <c r="F1984" s="41">
        <v>41778</v>
      </c>
      <c r="G1984" s="44">
        <v>-61813.46</v>
      </c>
      <c r="H1984" t="s">
        <v>12124</v>
      </c>
    </row>
    <row r="1985" spans="1:8" x14ac:dyDescent="0.25">
      <c r="A1985" s="43" t="s">
        <v>9328</v>
      </c>
      <c r="B1985" t="s">
        <v>3558</v>
      </c>
      <c r="C1985" s="43" t="s">
        <v>12149</v>
      </c>
      <c r="D1985" t="s">
        <v>3559</v>
      </c>
      <c r="E1985" t="s">
        <v>3560</v>
      </c>
      <c r="F1985" s="41">
        <v>41778</v>
      </c>
      <c r="G1985" s="44">
        <v>-17700</v>
      </c>
      <c r="H1985" t="s">
        <v>12150</v>
      </c>
    </row>
    <row r="1986" spans="1:8" x14ac:dyDescent="0.25">
      <c r="A1986" s="43" t="s">
        <v>9735</v>
      </c>
      <c r="B1986" t="s">
        <v>3499</v>
      </c>
      <c r="C1986" s="43" t="s">
        <v>12109</v>
      </c>
      <c r="D1986" t="s">
        <v>3500</v>
      </c>
      <c r="E1986" t="s">
        <v>3501</v>
      </c>
      <c r="F1986" s="41">
        <v>41778</v>
      </c>
      <c r="G1986" s="44">
        <v>-28795.68</v>
      </c>
      <c r="H1986" t="s">
        <v>12110</v>
      </c>
    </row>
    <row r="1987" spans="1:8" x14ac:dyDescent="0.25">
      <c r="A1987" s="43" t="s">
        <v>9735</v>
      </c>
      <c r="B1987" t="s">
        <v>3555</v>
      </c>
      <c r="C1987" s="43" t="s">
        <v>12147</v>
      </c>
      <c r="D1987" t="s">
        <v>3556</v>
      </c>
      <c r="E1987" t="s">
        <v>3557</v>
      </c>
      <c r="F1987" s="41">
        <v>41778</v>
      </c>
      <c r="G1987" s="44">
        <v>-43889.83</v>
      </c>
      <c r="H1987" t="s">
        <v>12148</v>
      </c>
    </row>
    <row r="1988" spans="1:8" x14ac:dyDescent="0.25">
      <c r="A1988" s="43" t="s">
        <v>9735</v>
      </c>
      <c r="B1988" t="s">
        <v>3532</v>
      </c>
      <c r="C1988" s="43" t="s">
        <v>12131</v>
      </c>
      <c r="D1988" t="s">
        <v>3533</v>
      </c>
      <c r="E1988" t="s">
        <v>3534</v>
      </c>
      <c r="F1988" s="41">
        <v>41778</v>
      </c>
      <c r="G1988" s="44">
        <v>-81541.350000000006</v>
      </c>
      <c r="H1988" t="s">
        <v>12132</v>
      </c>
    </row>
    <row r="1989" spans="1:8" x14ac:dyDescent="0.25">
      <c r="A1989" s="43" t="s">
        <v>9735</v>
      </c>
      <c r="B1989" t="s">
        <v>3541</v>
      </c>
      <c r="C1989" s="43" t="s">
        <v>12137</v>
      </c>
      <c r="D1989" t="s">
        <v>3542</v>
      </c>
      <c r="E1989" t="s">
        <v>20740</v>
      </c>
      <c r="F1989" s="41">
        <v>41778</v>
      </c>
      <c r="G1989" s="44">
        <v>-35634.6</v>
      </c>
      <c r="H1989" t="s">
        <v>12138</v>
      </c>
    </row>
    <row r="1990" spans="1:8" x14ac:dyDescent="0.25">
      <c r="A1990" s="43" t="s">
        <v>9735</v>
      </c>
      <c r="B1990" t="s">
        <v>3546</v>
      </c>
      <c r="C1990" s="43" t="s">
        <v>12141</v>
      </c>
      <c r="D1990" t="s">
        <v>3547</v>
      </c>
      <c r="E1990" t="s">
        <v>3548</v>
      </c>
      <c r="F1990" s="41">
        <v>41778</v>
      </c>
      <c r="G1990" s="44">
        <v>-75819.149999999994</v>
      </c>
      <c r="H1990" t="s">
        <v>12142</v>
      </c>
    </row>
    <row r="1991" spans="1:8" x14ac:dyDescent="0.25">
      <c r="A1991" s="43" t="s">
        <v>9735</v>
      </c>
      <c r="B1991" t="s">
        <v>3508</v>
      </c>
      <c r="C1991" s="43" t="s">
        <v>12115</v>
      </c>
      <c r="D1991" t="s">
        <v>3509</v>
      </c>
      <c r="E1991" t="s">
        <v>3510</v>
      </c>
      <c r="F1991" s="41">
        <v>41778</v>
      </c>
      <c r="G1991" s="44">
        <v>-28195.77</v>
      </c>
      <c r="H1991" t="s">
        <v>12116</v>
      </c>
    </row>
    <row r="1992" spans="1:8" x14ac:dyDescent="0.25">
      <c r="A1992" s="43" t="s">
        <v>9735</v>
      </c>
      <c r="B1992" t="s">
        <v>3543</v>
      </c>
      <c r="C1992" s="43" t="s">
        <v>12139</v>
      </c>
      <c r="D1992" t="s">
        <v>3544</v>
      </c>
      <c r="E1992" t="s">
        <v>3545</v>
      </c>
      <c r="F1992" s="41">
        <v>41778</v>
      </c>
      <c r="G1992" s="44">
        <v>-72957.539999999994</v>
      </c>
      <c r="H1992" t="s">
        <v>12140</v>
      </c>
    </row>
    <row r="1993" spans="1:8" x14ac:dyDescent="0.25">
      <c r="A1993" s="43" t="s">
        <v>9735</v>
      </c>
      <c r="B1993" t="s">
        <v>3493</v>
      </c>
      <c r="C1993" s="43" t="s">
        <v>12105</v>
      </c>
      <c r="D1993" t="s">
        <v>3494</v>
      </c>
      <c r="E1993" t="s">
        <v>3495</v>
      </c>
      <c r="F1993" s="41">
        <v>41778</v>
      </c>
      <c r="G1993" s="44">
        <v>-28195.77</v>
      </c>
      <c r="H1993" t="s">
        <v>12106</v>
      </c>
    </row>
    <row r="1994" spans="1:8" x14ac:dyDescent="0.25">
      <c r="A1994" s="43" t="s">
        <v>9735</v>
      </c>
      <c r="B1994" t="s">
        <v>3535</v>
      </c>
      <c r="C1994" s="43" t="s">
        <v>12133</v>
      </c>
      <c r="D1994" t="s">
        <v>3536</v>
      </c>
      <c r="E1994" t="s">
        <v>3537</v>
      </c>
      <c r="F1994" s="41">
        <v>41778</v>
      </c>
      <c r="G1994" s="44">
        <v>-81541.350000000006</v>
      </c>
      <c r="H1994" t="s">
        <v>12134</v>
      </c>
    </row>
    <row r="1995" spans="1:8" x14ac:dyDescent="0.25">
      <c r="A1995" s="43" t="s">
        <v>9735</v>
      </c>
      <c r="B1995" t="s">
        <v>3502</v>
      </c>
      <c r="C1995" s="43" t="s">
        <v>12111</v>
      </c>
      <c r="D1995" t="s">
        <v>3503</v>
      </c>
      <c r="E1995" t="s">
        <v>3504</v>
      </c>
      <c r="F1995" s="41">
        <v>41778</v>
      </c>
      <c r="G1995" s="44">
        <v>-67235.38</v>
      </c>
      <c r="H1995" t="s">
        <v>12112</v>
      </c>
    </row>
    <row r="1996" spans="1:8" x14ac:dyDescent="0.25">
      <c r="A1996" s="43" t="s">
        <v>9735</v>
      </c>
      <c r="B1996" t="s">
        <v>3549</v>
      </c>
      <c r="C1996" s="43" t="s">
        <v>12143</v>
      </c>
      <c r="D1996" t="s">
        <v>3550</v>
      </c>
      <c r="E1996" t="s">
        <v>3551</v>
      </c>
      <c r="F1996" s="41">
        <v>41778</v>
      </c>
      <c r="G1996" s="44">
        <v>-91268.800000000003</v>
      </c>
      <c r="H1996" t="s">
        <v>12144</v>
      </c>
    </row>
    <row r="1997" spans="1:8" x14ac:dyDescent="0.25">
      <c r="A1997" s="43" t="s">
        <v>9735</v>
      </c>
      <c r="B1997" t="s">
        <v>3526</v>
      </c>
      <c r="C1997" s="43" t="s">
        <v>12127</v>
      </c>
      <c r="D1997" t="s">
        <v>3527</v>
      </c>
      <c r="E1997" t="s">
        <v>3528</v>
      </c>
      <c r="F1997" s="41">
        <v>41778</v>
      </c>
      <c r="G1997" s="44">
        <v>-57591.360000000001</v>
      </c>
      <c r="H1997" t="s">
        <v>12128</v>
      </c>
    </row>
    <row r="1998" spans="1:8" x14ac:dyDescent="0.25">
      <c r="A1998" s="43" t="s">
        <v>9735</v>
      </c>
      <c r="B1998" t="s">
        <v>3529</v>
      </c>
      <c r="C1998" s="43" t="s">
        <v>12129</v>
      </c>
      <c r="D1998" t="s">
        <v>3530</v>
      </c>
      <c r="E1998" t="s">
        <v>3531</v>
      </c>
      <c r="F1998" s="41">
        <v>41778</v>
      </c>
      <c r="G1998" s="44">
        <v>-59991</v>
      </c>
      <c r="H1998" t="s">
        <v>12130</v>
      </c>
    </row>
    <row r="1999" spans="1:8" x14ac:dyDescent="0.25">
      <c r="A1999" s="43" t="s">
        <v>9735</v>
      </c>
      <c r="B1999" t="s">
        <v>3552</v>
      </c>
      <c r="C1999" s="43" t="s">
        <v>12145</v>
      </c>
      <c r="D1999" t="s">
        <v>3553</v>
      </c>
      <c r="E1999" t="s">
        <v>3554</v>
      </c>
      <c r="F1999" s="41">
        <v>41778</v>
      </c>
      <c r="G1999" s="44">
        <v>-68389.740000000005</v>
      </c>
      <c r="H1999" t="s">
        <v>12146</v>
      </c>
    </row>
    <row r="2000" spans="1:8" x14ac:dyDescent="0.25">
      <c r="A2000" s="43" t="s">
        <v>9735</v>
      </c>
      <c r="B2000" t="s">
        <v>3496</v>
      </c>
      <c r="C2000" s="43" t="s">
        <v>12107</v>
      </c>
      <c r="D2000" t="s">
        <v>3497</v>
      </c>
      <c r="E2000" t="s">
        <v>3498</v>
      </c>
      <c r="F2000" s="41">
        <v>41778</v>
      </c>
      <c r="G2000" s="44">
        <v>-28195.77</v>
      </c>
      <c r="H2000" t="s">
        <v>12108</v>
      </c>
    </row>
    <row r="2001" spans="1:8" x14ac:dyDescent="0.25">
      <c r="A2001" s="43" t="s">
        <v>9735</v>
      </c>
      <c r="B2001" t="s">
        <v>3490</v>
      </c>
      <c r="C2001" s="43" t="s">
        <v>12103</v>
      </c>
      <c r="D2001" t="s">
        <v>3491</v>
      </c>
      <c r="E2001" t="s">
        <v>3492</v>
      </c>
      <c r="F2001" s="41">
        <v>41778</v>
      </c>
      <c r="G2001" s="44">
        <v>-29395.59</v>
      </c>
      <c r="H2001" t="s">
        <v>12104</v>
      </c>
    </row>
    <row r="2002" spans="1:8" x14ac:dyDescent="0.25">
      <c r="A2002" s="43" t="s">
        <v>9735</v>
      </c>
      <c r="B2002" t="s">
        <v>3517</v>
      </c>
      <c r="C2002" s="43" t="s">
        <v>12121</v>
      </c>
      <c r="D2002" t="s">
        <v>3518</v>
      </c>
      <c r="E2002" t="s">
        <v>3519</v>
      </c>
      <c r="F2002" s="41">
        <v>41778</v>
      </c>
      <c r="G2002" s="44">
        <v>-68389.740000000005</v>
      </c>
      <c r="H2002" t="s">
        <v>12122</v>
      </c>
    </row>
    <row r="2003" spans="1:8" x14ac:dyDescent="0.25">
      <c r="A2003" s="43" t="s">
        <v>9735</v>
      </c>
      <c r="B2003" t="s">
        <v>3577</v>
      </c>
      <c r="C2003" s="43" t="s">
        <v>12163</v>
      </c>
      <c r="D2003" t="s">
        <v>3578</v>
      </c>
      <c r="E2003" t="s">
        <v>3579</v>
      </c>
      <c r="F2003" s="41">
        <v>41779</v>
      </c>
      <c r="G2003" s="44">
        <v>-74965.259999999995</v>
      </c>
      <c r="H2003" t="s">
        <v>12164</v>
      </c>
    </row>
    <row r="2004" spans="1:8" x14ac:dyDescent="0.25">
      <c r="A2004" s="43" t="s">
        <v>9735</v>
      </c>
      <c r="B2004" t="s">
        <v>3622</v>
      </c>
      <c r="C2004" s="43" t="s">
        <v>12194</v>
      </c>
      <c r="D2004" t="s">
        <v>3623</v>
      </c>
      <c r="E2004" t="s">
        <v>3624</v>
      </c>
      <c r="F2004" s="41">
        <v>41779</v>
      </c>
      <c r="G2004" s="44">
        <v>-76548.399999999994</v>
      </c>
      <c r="H2004" t="s">
        <v>12195</v>
      </c>
    </row>
    <row r="2005" spans="1:8" x14ac:dyDescent="0.25">
      <c r="A2005" s="43" t="s">
        <v>9735</v>
      </c>
      <c r="B2005" t="s">
        <v>3613</v>
      </c>
      <c r="C2005" s="43" t="s">
        <v>12188</v>
      </c>
      <c r="D2005" t="s">
        <v>3614</v>
      </c>
      <c r="E2005" t="s">
        <v>3615</v>
      </c>
      <c r="F2005" s="41">
        <v>41779</v>
      </c>
      <c r="G2005" s="44">
        <v>-68389.740000000005</v>
      </c>
      <c r="H2005" t="s">
        <v>12189</v>
      </c>
    </row>
    <row r="2006" spans="1:8" x14ac:dyDescent="0.25">
      <c r="A2006" s="43" t="s">
        <v>9735</v>
      </c>
      <c r="B2006" t="s">
        <v>3606</v>
      </c>
      <c r="C2006" s="43" t="s">
        <v>12182</v>
      </c>
      <c r="D2006" t="s">
        <v>3607</v>
      </c>
      <c r="E2006" t="s">
        <v>3605</v>
      </c>
      <c r="F2006" s="41">
        <v>41779</v>
      </c>
      <c r="G2006" s="44">
        <v>-17390.52</v>
      </c>
      <c r="H2006" t="s">
        <v>12183</v>
      </c>
    </row>
    <row r="2007" spans="1:8" x14ac:dyDescent="0.25">
      <c r="A2007" s="43" t="s">
        <v>9735</v>
      </c>
      <c r="B2007" t="s">
        <v>3655</v>
      </c>
      <c r="C2007" s="43" t="s">
        <v>12216</v>
      </c>
      <c r="D2007" t="s">
        <v>3656</v>
      </c>
      <c r="E2007" t="s">
        <v>3657</v>
      </c>
      <c r="F2007" s="41">
        <v>41779</v>
      </c>
      <c r="G2007" s="44">
        <v>-57591.360000000001</v>
      </c>
      <c r="H2007" t="s">
        <v>12217</v>
      </c>
    </row>
    <row r="2008" spans="1:8" x14ac:dyDescent="0.25">
      <c r="A2008" s="43" t="s">
        <v>9735</v>
      </c>
      <c r="B2008" t="s">
        <v>3603</v>
      </c>
      <c r="C2008" s="43" t="s">
        <v>12180</v>
      </c>
      <c r="D2008" t="s">
        <v>3604</v>
      </c>
      <c r="E2008" t="s">
        <v>3605</v>
      </c>
      <c r="F2008" s="41">
        <v>41779</v>
      </c>
      <c r="G2008" s="44">
        <v>-17390.52</v>
      </c>
      <c r="H2008" t="s">
        <v>12181</v>
      </c>
    </row>
    <row r="2009" spans="1:8" x14ac:dyDescent="0.25">
      <c r="A2009" s="43" t="s">
        <v>9735</v>
      </c>
      <c r="B2009" t="s">
        <v>3572</v>
      </c>
      <c r="C2009" s="43" t="s">
        <v>12159</v>
      </c>
      <c r="D2009" t="s">
        <v>3573</v>
      </c>
      <c r="E2009" t="s">
        <v>3574</v>
      </c>
      <c r="F2009" s="41">
        <v>41779</v>
      </c>
      <c r="G2009" s="44">
        <v>-30000</v>
      </c>
      <c r="H2009" t="s">
        <v>12160</v>
      </c>
    </row>
    <row r="2010" spans="1:8" x14ac:dyDescent="0.25">
      <c r="A2010" s="43" t="s">
        <v>9735</v>
      </c>
      <c r="B2010" t="s">
        <v>3646</v>
      </c>
      <c r="C2010" s="43" t="s">
        <v>12210</v>
      </c>
      <c r="D2010" t="s">
        <v>3647</v>
      </c>
      <c r="E2010" t="s">
        <v>3648</v>
      </c>
      <c r="F2010" s="41">
        <v>41779</v>
      </c>
      <c r="G2010" s="44">
        <v>-71269.2</v>
      </c>
      <c r="H2010" t="s">
        <v>12211</v>
      </c>
    </row>
    <row r="2011" spans="1:8" x14ac:dyDescent="0.25">
      <c r="A2011" s="43" t="s">
        <v>9735</v>
      </c>
      <c r="B2011" t="s">
        <v>3673</v>
      </c>
      <c r="C2011" s="43" t="s">
        <v>12228</v>
      </c>
      <c r="D2011" t="s">
        <v>3674</v>
      </c>
      <c r="E2011" t="s">
        <v>3675</v>
      </c>
      <c r="F2011" s="41">
        <v>41779</v>
      </c>
      <c r="G2011" s="44">
        <v>-55191.72</v>
      </c>
      <c r="H2011" t="s">
        <v>12229</v>
      </c>
    </row>
    <row r="2012" spans="1:8" x14ac:dyDescent="0.25">
      <c r="A2012" s="43" t="s">
        <v>9735</v>
      </c>
      <c r="B2012" t="s">
        <v>3649</v>
      </c>
      <c r="C2012" s="43" t="s">
        <v>12212</v>
      </c>
      <c r="D2012" t="s">
        <v>3650</v>
      </c>
      <c r="E2012" t="s">
        <v>3651</v>
      </c>
      <c r="F2012" s="41">
        <v>41779</v>
      </c>
      <c r="G2012" s="44">
        <v>-38624.58</v>
      </c>
      <c r="H2012" t="s">
        <v>12213</v>
      </c>
    </row>
    <row r="2013" spans="1:8" x14ac:dyDescent="0.25">
      <c r="A2013" s="43" t="s">
        <v>9735</v>
      </c>
      <c r="B2013" t="s">
        <v>3628</v>
      </c>
      <c r="C2013" s="43" t="s">
        <v>12198</v>
      </c>
      <c r="D2013" t="s">
        <v>3629</v>
      </c>
      <c r="E2013" t="s">
        <v>3630</v>
      </c>
      <c r="F2013" s="41">
        <v>41779</v>
      </c>
      <c r="G2013" s="44">
        <v>-44718.48</v>
      </c>
      <c r="H2013" t="s">
        <v>12199</v>
      </c>
    </row>
    <row r="2014" spans="1:8" x14ac:dyDescent="0.25">
      <c r="A2014" s="43" t="s">
        <v>9735</v>
      </c>
      <c r="B2014" t="s">
        <v>3610</v>
      </c>
      <c r="C2014" s="43" t="s">
        <v>12186</v>
      </c>
      <c r="D2014" t="s">
        <v>3611</v>
      </c>
      <c r="E2014" t="s">
        <v>3612</v>
      </c>
      <c r="F2014" s="41">
        <v>41779</v>
      </c>
      <c r="G2014" s="44">
        <v>-71019.72</v>
      </c>
      <c r="H2014" t="s">
        <v>12187</v>
      </c>
    </row>
    <row r="2015" spans="1:8" x14ac:dyDescent="0.25">
      <c r="A2015" s="43" t="s">
        <v>9735</v>
      </c>
      <c r="B2015" t="s">
        <v>3667</v>
      </c>
      <c r="C2015" s="43" t="s">
        <v>12224</v>
      </c>
      <c r="D2015" t="s">
        <v>20819</v>
      </c>
      <c r="E2015" t="s">
        <v>3669</v>
      </c>
      <c r="F2015" s="41">
        <v>41779</v>
      </c>
      <c r="G2015" s="44">
        <v>-56391.54</v>
      </c>
      <c r="H2015" t="s">
        <v>12225</v>
      </c>
    </row>
    <row r="2016" spans="1:8" x14ac:dyDescent="0.25">
      <c r="A2016" s="43" t="s">
        <v>9735</v>
      </c>
      <c r="B2016" t="s">
        <v>3566</v>
      </c>
      <c r="C2016" s="43" t="s">
        <v>12155</v>
      </c>
      <c r="D2016" t="s">
        <v>3567</v>
      </c>
      <c r="E2016" t="s">
        <v>3568</v>
      </c>
      <c r="F2016" s="41">
        <v>41779</v>
      </c>
      <c r="G2016" s="44">
        <v>-35634.6</v>
      </c>
      <c r="H2016" t="s">
        <v>12156</v>
      </c>
    </row>
    <row r="2017" spans="1:8" x14ac:dyDescent="0.25">
      <c r="A2017" s="43" t="s">
        <v>9735</v>
      </c>
      <c r="B2017" t="s">
        <v>3373</v>
      </c>
      <c r="C2017" s="43" t="s">
        <v>12024</v>
      </c>
      <c r="D2017" t="s">
        <v>3586</v>
      </c>
      <c r="E2017" t="s">
        <v>3587</v>
      </c>
      <c r="F2017" s="41">
        <v>41779</v>
      </c>
      <c r="G2017" s="44">
        <v>-17886.96</v>
      </c>
      <c r="H2017" t="s">
        <v>12169</v>
      </c>
    </row>
    <row r="2018" spans="1:8" x14ac:dyDescent="0.25">
      <c r="A2018" s="43" t="s">
        <v>9735</v>
      </c>
      <c r="B2018" t="s">
        <v>3608</v>
      </c>
      <c r="C2018" s="43" t="s">
        <v>12184</v>
      </c>
      <c r="D2018" t="s">
        <v>3609</v>
      </c>
      <c r="E2018" t="s">
        <v>3571</v>
      </c>
      <c r="F2018" s="41">
        <v>41779</v>
      </c>
      <c r="G2018" s="44">
        <v>-34974.699999999997</v>
      </c>
      <c r="H2018" t="s">
        <v>12185</v>
      </c>
    </row>
    <row r="2019" spans="1:8" x14ac:dyDescent="0.25">
      <c r="A2019" s="43" t="s">
        <v>9735</v>
      </c>
      <c r="B2019" t="s">
        <v>3591</v>
      </c>
      <c r="C2019" s="43" t="s">
        <v>12172</v>
      </c>
      <c r="D2019" t="s">
        <v>3592</v>
      </c>
      <c r="E2019" t="s">
        <v>3593</v>
      </c>
      <c r="F2019" s="41">
        <v>41779</v>
      </c>
      <c r="G2019" s="44">
        <v>-28195.77</v>
      </c>
      <c r="H2019" t="s">
        <v>12173</v>
      </c>
    </row>
    <row r="2020" spans="1:8" x14ac:dyDescent="0.25">
      <c r="A2020" s="43" t="s">
        <v>9735</v>
      </c>
      <c r="B2020" t="s">
        <v>3634</v>
      </c>
      <c r="C2020" s="43" t="s">
        <v>12202</v>
      </c>
      <c r="D2020" t="s">
        <v>3635</v>
      </c>
      <c r="E2020" t="s">
        <v>3636</v>
      </c>
      <c r="F2020" s="41">
        <v>41779</v>
      </c>
      <c r="G2020" s="44">
        <v>-65990.100000000006</v>
      </c>
      <c r="H2020" t="s">
        <v>12203</v>
      </c>
    </row>
    <row r="2021" spans="1:8" x14ac:dyDescent="0.25">
      <c r="A2021" s="43" t="s">
        <v>9735</v>
      </c>
      <c r="B2021" t="s">
        <v>3569</v>
      </c>
      <c r="C2021" s="43" t="s">
        <v>12157</v>
      </c>
      <c r="D2021" t="s">
        <v>3570</v>
      </c>
      <c r="E2021" t="s">
        <v>3571</v>
      </c>
      <c r="F2021" s="41">
        <v>41779</v>
      </c>
      <c r="G2021" s="44">
        <v>-34974.699999999997</v>
      </c>
      <c r="H2021" t="s">
        <v>12158</v>
      </c>
    </row>
    <row r="2022" spans="1:8" x14ac:dyDescent="0.25">
      <c r="A2022" s="43" t="s">
        <v>9735</v>
      </c>
      <c r="B2022" t="s">
        <v>3690</v>
      </c>
      <c r="C2022" s="43" t="s">
        <v>12240</v>
      </c>
      <c r="D2022" t="s">
        <v>3691</v>
      </c>
      <c r="E2022" t="s">
        <v>3692</v>
      </c>
      <c r="F2022" s="41">
        <v>41779</v>
      </c>
      <c r="G2022" s="44">
        <v>-59991</v>
      </c>
      <c r="H2022" t="s">
        <v>12241</v>
      </c>
    </row>
    <row r="2023" spans="1:8" x14ac:dyDescent="0.25">
      <c r="A2023" s="43" t="s">
        <v>9735</v>
      </c>
      <c r="B2023" t="s">
        <v>3563</v>
      </c>
      <c r="C2023" s="43" t="s">
        <v>12153</v>
      </c>
      <c r="D2023" t="s">
        <v>3564</v>
      </c>
      <c r="E2023" t="s">
        <v>3565</v>
      </c>
      <c r="F2023" s="41">
        <v>41779</v>
      </c>
      <c r="G2023" s="44">
        <v>-28195.77</v>
      </c>
      <c r="H2023" t="s">
        <v>12154</v>
      </c>
    </row>
    <row r="2024" spans="1:8" x14ac:dyDescent="0.25">
      <c r="A2024" s="43" t="s">
        <v>9735</v>
      </c>
      <c r="B2024" t="s">
        <v>3684</v>
      </c>
      <c r="C2024" s="43" t="s">
        <v>12236</v>
      </c>
      <c r="D2024" t="s">
        <v>3685</v>
      </c>
      <c r="E2024" t="s">
        <v>3686</v>
      </c>
      <c r="F2024" s="41">
        <v>41779</v>
      </c>
      <c r="G2024" s="44">
        <v>-83400.800000000003</v>
      </c>
      <c r="H2024" t="s">
        <v>12237</v>
      </c>
    </row>
    <row r="2025" spans="1:8" x14ac:dyDescent="0.25">
      <c r="A2025" s="43" t="s">
        <v>9735</v>
      </c>
      <c r="B2025" t="s">
        <v>3681</v>
      </c>
      <c r="C2025" s="43" t="s">
        <v>12234</v>
      </c>
      <c r="D2025" t="s">
        <v>3682</v>
      </c>
      <c r="E2025" t="s">
        <v>3683</v>
      </c>
      <c r="F2025" s="41">
        <v>41779</v>
      </c>
      <c r="G2025" s="44">
        <v>-57591.360000000001</v>
      </c>
      <c r="H2025" t="s">
        <v>12235</v>
      </c>
    </row>
    <row r="2026" spans="1:8" x14ac:dyDescent="0.25">
      <c r="A2026" s="43" t="s">
        <v>9735</v>
      </c>
      <c r="B2026" t="s">
        <v>3658</v>
      </c>
      <c r="C2026" s="43" t="s">
        <v>12218</v>
      </c>
      <c r="D2026" t="s">
        <v>3659</v>
      </c>
      <c r="E2026" t="s">
        <v>3660</v>
      </c>
      <c r="F2026" s="41">
        <v>41779</v>
      </c>
      <c r="G2026" s="44">
        <v>-63590.46</v>
      </c>
      <c r="H2026" t="s">
        <v>12219</v>
      </c>
    </row>
    <row r="2027" spans="1:8" x14ac:dyDescent="0.25">
      <c r="A2027" s="43" t="s">
        <v>9735</v>
      </c>
      <c r="B2027" t="s">
        <v>3600</v>
      </c>
      <c r="C2027" s="43" t="s">
        <v>12178</v>
      </c>
      <c r="D2027" t="s">
        <v>3601</v>
      </c>
      <c r="E2027" t="s">
        <v>3602</v>
      </c>
      <c r="F2027" s="41">
        <v>41779</v>
      </c>
      <c r="G2027" s="44">
        <v>-56391.54</v>
      </c>
      <c r="H2027" t="s">
        <v>12179</v>
      </c>
    </row>
    <row r="2028" spans="1:8" x14ac:dyDescent="0.25">
      <c r="A2028" s="43" t="s">
        <v>9735</v>
      </c>
      <c r="B2028" t="s">
        <v>3588</v>
      </c>
      <c r="C2028" s="43" t="s">
        <v>12170</v>
      </c>
      <c r="D2028" t="s">
        <v>3589</v>
      </c>
      <c r="E2028" t="s">
        <v>3590</v>
      </c>
      <c r="F2028" s="41">
        <v>41779</v>
      </c>
      <c r="G2028" s="44">
        <v>-69589.56</v>
      </c>
      <c r="H2028" t="s">
        <v>12171</v>
      </c>
    </row>
    <row r="2029" spans="1:8" x14ac:dyDescent="0.25">
      <c r="A2029" s="43" t="s">
        <v>9735</v>
      </c>
      <c r="B2029" t="s">
        <v>3619</v>
      </c>
      <c r="C2029" s="43" t="s">
        <v>12192</v>
      </c>
      <c r="D2029" t="s">
        <v>3620</v>
      </c>
      <c r="E2029" t="s">
        <v>3621</v>
      </c>
      <c r="F2029" s="41">
        <v>41779</v>
      </c>
      <c r="G2029" s="44">
        <v>-70096.460000000006</v>
      </c>
      <c r="H2029" t="s">
        <v>12193</v>
      </c>
    </row>
    <row r="2030" spans="1:8" x14ac:dyDescent="0.25">
      <c r="A2030" s="43" t="s">
        <v>9735</v>
      </c>
      <c r="B2030" t="s">
        <v>3670</v>
      </c>
      <c r="C2030" s="43" t="s">
        <v>12226</v>
      </c>
      <c r="D2030" t="s">
        <v>3671</v>
      </c>
      <c r="E2030" t="s">
        <v>3672</v>
      </c>
      <c r="F2030" s="41">
        <v>41779</v>
      </c>
      <c r="G2030" s="44">
        <v>-57591.360000000001</v>
      </c>
      <c r="H2030" t="s">
        <v>12227</v>
      </c>
    </row>
    <row r="2031" spans="1:8" x14ac:dyDescent="0.25">
      <c r="A2031" s="43" t="s">
        <v>9735</v>
      </c>
      <c r="B2031" t="s">
        <v>3616</v>
      </c>
      <c r="C2031" s="43" t="s">
        <v>12190</v>
      </c>
      <c r="D2031" t="s">
        <v>3617</v>
      </c>
      <c r="E2031" t="s">
        <v>3618</v>
      </c>
      <c r="F2031" s="41">
        <v>41779</v>
      </c>
      <c r="G2031" s="44">
        <v>-68389.740000000005</v>
      </c>
      <c r="H2031" t="s">
        <v>12191</v>
      </c>
    </row>
    <row r="2032" spans="1:8" x14ac:dyDescent="0.25">
      <c r="A2032" s="43" t="s">
        <v>9735</v>
      </c>
      <c r="B2032" t="s">
        <v>3597</v>
      </c>
      <c r="C2032" s="43" t="s">
        <v>12176</v>
      </c>
      <c r="D2032" t="s">
        <v>3598</v>
      </c>
      <c r="E2032" t="s">
        <v>3599</v>
      </c>
      <c r="F2032" s="41">
        <v>41779</v>
      </c>
      <c r="G2032" s="44">
        <v>-40770.39</v>
      </c>
      <c r="H2032" t="s">
        <v>12177</v>
      </c>
    </row>
    <row r="2033" spans="1:8" x14ac:dyDescent="0.25">
      <c r="A2033" s="43" t="s">
        <v>9735</v>
      </c>
      <c r="B2033" t="s">
        <v>3625</v>
      </c>
      <c r="C2033" s="43" t="s">
        <v>12196</v>
      </c>
      <c r="D2033" t="s">
        <v>3626</v>
      </c>
      <c r="E2033" t="s">
        <v>3627</v>
      </c>
      <c r="F2033" s="41">
        <v>41779</v>
      </c>
      <c r="G2033" s="44">
        <v>-64443.82</v>
      </c>
      <c r="H2033" t="s">
        <v>12197</v>
      </c>
    </row>
    <row r="2034" spans="1:8" x14ac:dyDescent="0.25">
      <c r="A2034" s="43" t="s">
        <v>9735</v>
      </c>
      <c r="B2034" t="s">
        <v>3664</v>
      </c>
      <c r="C2034" s="43" t="s">
        <v>12222</v>
      </c>
      <c r="D2034" t="s">
        <v>3665</v>
      </c>
      <c r="E2034" t="s">
        <v>3666</v>
      </c>
      <c r="F2034" s="41">
        <v>41779</v>
      </c>
      <c r="G2034" s="44">
        <v>-75228.600000000006</v>
      </c>
      <c r="H2034" t="s">
        <v>12223</v>
      </c>
    </row>
    <row r="2035" spans="1:8" x14ac:dyDescent="0.25">
      <c r="A2035" s="43" t="s">
        <v>9735</v>
      </c>
      <c r="B2035" t="s">
        <v>3575</v>
      </c>
      <c r="C2035" s="43" t="s">
        <v>12161</v>
      </c>
      <c r="D2035" t="s">
        <v>3576</v>
      </c>
      <c r="E2035" t="s">
        <v>3568</v>
      </c>
      <c r="F2035" s="41">
        <v>41779</v>
      </c>
      <c r="G2035" s="44">
        <v>-35634.6</v>
      </c>
      <c r="H2035" t="s">
        <v>12162</v>
      </c>
    </row>
    <row r="2036" spans="1:8" x14ac:dyDescent="0.25">
      <c r="A2036" s="43" t="s">
        <v>9735</v>
      </c>
      <c r="B2036" t="s">
        <v>3594</v>
      </c>
      <c r="C2036" s="43" t="s">
        <v>12174</v>
      </c>
      <c r="D2036" t="s">
        <v>3595</v>
      </c>
      <c r="E2036" t="s">
        <v>3596</v>
      </c>
      <c r="F2036" s="41">
        <v>41779</v>
      </c>
      <c r="G2036" s="44">
        <v>-68389.740000000005</v>
      </c>
      <c r="H2036" t="s">
        <v>12175</v>
      </c>
    </row>
    <row r="2037" spans="1:8" x14ac:dyDescent="0.25">
      <c r="A2037" s="43" t="s">
        <v>9735</v>
      </c>
      <c r="B2037" t="s">
        <v>3643</v>
      </c>
      <c r="C2037" s="43" t="s">
        <v>12208</v>
      </c>
      <c r="D2037" t="s">
        <v>3644</v>
      </c>
      <c r="E2037" t="s">
        <v>3645</v>
      </c>
      <c r="F2037" s="41">
        <v>41779</v>
      </c>
      <c r="G2037" s="44">
        <v>-63590.46</v>
      </c>
      <c r="H2037" t="s">
        <v>12209</v>
      </c>
    </row>
    <row r="2038" spans="1:8" x14ac:dyDescent="0.25">
      <c r="A2038" s="43" t="s">
        <v>9735</v>
      </c>
      <c r="B2038" t="s">
        <v>3678</v>
      </c>
      <c r="C2038" s="43" t="s">
        <v>12232</v>
      </c>
      <c r="D2038" t="s">
        <v>3679</v>
      </c>
      <c r="E2038" t="s">
        <v>3680</v>
      </c>
      <c r="F2038" s="41">
        <v>41779</v>
      </c>
      <c r="G2038" s="44">
        <v>-76548.399999999994</v>
      </c>
      <c r="H2038" t="s">
        <v>12233</v>
      </c>
    </row>
    <row r="2039" spans="1:8" x14ac:dyDescent="0.25">
      <c r="A2039" s="43" t="s">
        <v>9735</v>
      </c>
      <c r="B2039" t="s">
        <v>3640</v>
      </c>
      <c r="C2039" s="43" t="s">
        <v>12206</v>
      </c>
      <c r="D2039" t="s">
        <v>3641</v>
      </c>
      <c r="E2039" t="s">
        <v>3642</v>
      </c>
      <c r="F2039" s="41">
        <v>41779</v>
      </c>
      <c r="G2039" s="44">
        <v>-56391.54</v>
      </c>
      <c r="H2039" t="s">
        <v>12207</v>
      </c>
    </row>
    <row r="2040" spans="1:8" x14ac:dyDescent="0.25">
      <c r="A2040" s="43" t="s">
        <v>9735</v>
      </c>
      <c r="B2040" t="s">
        <v>3676</v>
      </c>
      <c r="C2040" s="43" t="s">
        <v>12230</v>
      </c>
      <c r="D2040" t="s">
        <v>3677</v>
      </c>
      <c r="E2040" t="s">
        <v>3651</v>
      </c>
      <c r="F2040" s="41">
        <v>41779</v>
      </c>
      <c r="G2040" s="44">
        <v>-38624.58</v>
      </c>
      <c r="H2040" t="s">
        <v>12231</v>
      </c>
    </row>
    <row r="2041" spans="1:8" x14ac:dyDescent="0.25">
      <c r="A2041" s="43" t="s">
        <v>9735</v>
      </c>
      <c r="B2041" t="s">
        <v>3580</v>
      </c>
      <c r="C2041" s="43" t="s">
        <v>12165</v>
      </c>
      <c r="D2041" t="s">
        <v>3581</v>
      </c>
      <c r="E2041" t="s">
        <v>3582</v>
      </c>
      <c r="F2041" s="41">
        <v>41779</v>
      </c>
      <c r="G2041" s="44">
        <v>-75228.600000000006</v>
      </c>
      <c r="H2041" t="s">
        <v>12166</v>
      </c>
    </row>
    <row r="2042" spans="1:8" x14ac:dyDescent="0.25">
      <c r="A2042" s="43" t="s">
        <v>9735</v>
      </c>
      <c r="B2042" t="s">
        <v>3661</v>
      </c>
      <c r="C2042" s="43" t="s">
        <v>12220</v>
      </c>
      <c r="D2042" t="s">
        <v>3662</v>
      </c>
      <c r="E2042" t="s">
        <v>3663</v>
      </c>
      <c r="F2042" s="41">
        <v>41779</v>
      </c>
      <c r="G2042" s="44">
        <v>-57591.360000000001</v>
      </c>
      <c r="H2042" t="s">
        <v>12221</v>
      </c>
    </row>
    <row r="2043" spans="1:8" x14ac:dyDescent="0.25">
      <c r="A2043" s="43" t="s">
        <v>9735</v>
      </c>
      <c r="B2043" t="s">
        <v>3687</v>
      </c>
      <c r="C2043" s="43" t="s">
        <v>12238</v>
      </c>
      <c r="D2043" t="s">
        <v>3688</v>
      </c>
      <c r="E2043" t="s">
        <v>3689</v>
      </c>
      <c r="F2043" s="41">
        <v>41779</v>
      </c>
      <c r="G2043" s="44">
        <v>-59991</v>
      </c>
      <c r="H2043" t="s">
        <v>12239</v>
      </c>
    </row>
    <row r="2044" spans="1:8" x14ac:dyDescent="0.25">
      <c r="A2044" s="43" t="s">
        <v>9735</v>
      </c>
      <c r="B2044" t="s">
        <v>3652</v>
      </c>
      <c r="C2044" s="43" t="s">
        <v>12214</v>
      </c>
      <c r="D2044" t="s">
        <v>3653</v>
      </c>
      <c r="E2044" t="s">
        <v>3654</v>
      </c>
      <c r="F2044" s="41">
        <v>41779</v>
      </c>
      <c r="G2044" s="44">
        <v>-81540.78</v>
      </c>
      <c r="H2044" t="s">
        <v>12215</v>
      </c>
    </row>
    <row r="2045" spans="1:8" x14ac:dyDescent="0.25">
      <c r="A2045" s="43" t="s">
        <v>9326</v>
      </c>
      <c r="B2045" t="s">
        <v>815</v>
      </c>
      <c r="C2045" s="43" t="s">
        <v>816</v>
      </c>
      <c r="D2045" t="s">
        <v>3561</v>
      </c>
      <c r="E2045" t="s">
        <v>3561</v>
      </c>
      <c r="F2045" s="41">
        <v>41779</v>
      </c>
      <c r="G2045">
        <v>-278.39</v>
      </c>
      <c r="H2045" t="s">
        <v>12151</v>
      </c>
    </row>
    <row r="2046" spans="1:8" x14ac:dyDescent="0.25">
      <c r="A2046" s="43" t="s">
        <v>9326</v>
      </c>
      <c r="B2046" t="s">
        <v>815</v>
      </c>
      <c r="C2046" s="43" t="s">
        <v>816</v>
      </c>
      <c r="D2046" t="s">
        <v>3562</v>
      </c>
      <c r="E2046" t="s">
        <v>3562</v>
      </c>
      <c r="F2046" s="41">
        <v>41779</v>
      </c>
      <c r="G2046" s="44">
        <v>-5928</v>
      </c>
      <c r="H2046" t="s">
        <v>12152</v>
      </c>
    </row>
    <row r="2047" spans="1:8" x14ac:dyDescent="0.25">
      <c r="A2047" s="43" t="s">
        <v>9735</v>
      </c>
      <c r="B2047" t="s">
        <v>3637</v>
      </c>
      <c r="C2047" s="43" t="s">
        <v>12204</v>
      </c>
      <c r="D2047" t="s">
        <v>3638</v>
      </c>
      <c r="E2047" t="s">
        <v>3639</v>
      </c>
      <c r="F2047" s="41">
        <v>41779</v>
      </c>
      <c r="G2047" s="44">
        <v>-62390.64</v>
      </c>
      <c r="H2047" t="s">
        <v>12205</v>
      </c>
    </row>
    <row r="2048" spans="1:8" x14ac:dyDescent="0.25">
      <c r="A2048" s="43" t="s">
        <v>9735</v>
      </c>
      <c r="B2048" t="s">
        <v>3583</v>
      </c>
      <c r="C2048" s="43" t="s">
        <v>12167</v>
      </c>
      <c r="D2048" t="s">
        <v>3584</v>
      </c>
      <c r="E2048" t="s">
        <v>3585</v>
      </c>
      <c r="F2048" s="41">
        <v>41779</v>
      </c>
      <c r="G2048" s="44">
        <v>-22358.7</v>
      </c>
      <c r="H2048" t="s">
        <v>12168</v>
      </c>
    </row>
    <row r="2049" spans="1:8" x14ac:dyDescent="0.25">
      <c r="A2049" s="43" t="s">
        <v>9735</v>
      </c>
      <c r="B2049" t="s">
        <v>3631</v>
      </c>
      <c r="C2049" s="43" t="s">
        <v>12200</v>
      </c>
      <c r="D2049" t="s">
        <v>3632</v>
      </c>
      <c r="E2049" t="s">
        <v>3633</v>
      </c>
      <c r="F2049" s="41">
        <v>41779</v>
      </c>
      <c r="G2049" s="44">
        <v>-56391.54</v>
      </c>
      <c r="H2049" t="s">
        <v>12201</v>
      </c>
    </row>
    <row r="2050" spans="1:8" x14ac:dyDescent="0.25">
      <c r="A2050" s="43" t="s">
        <v>9735</v>
      </c>
      <c r="B2050" t="s">
        <v>3727</v>
      </c>
      <c r="C2050" s="43" t="s">
        <v>12265</v>
      </c>
      <c r="D2050" t="s">
        <v>3728</v>
      </c>
      <c r="E2050" t="s">
        <v>3724</v>
      </c>
      <c r="F2050" s="41">
        <v>41780</v>
      </c>
      <c r="G2050" s="44">
        <v>-28795.68</v>
      </c>
      <c r="H2050" t="s">
        <v>12266</v>
      </c>
    </row>
    <row r="2051" spans="1:8" x14ac:dyDescent="0.25">
      <c r="A2051" s="43" t="s">
        <v>9735</v>
      </c>
      <c r="B2051" t="s">
        <v>3739</v>
      </c>
      <c r="C2051" s="43" t="s">
        <v>12275</v>
      </c>
      <c r="D2051" t="s">
        <v>3740</v>
      </c>
      <c r="E2051" t="s">
        <v>3741</v>
      </c>
      <c r="F2051" s="41">
        <v>41780</v>
      </c>
      <c r="G2051" s="44">
        <v>-28195.77</v>
      </c>
      <c r="H2051" t="s">
        <v>12276</v>
      </c>
    </row>
    <row r="2052" spans="1:8" x14ac:dyDescent="0.25">
      <c r="A2052" s="43" t="s">
        <v>9735</v>
      </c>
      <c r="B2052" t="s">
        <v>3737</v>
      </c>
      <c r="C2052" s="43" t="s">
        <v>12273</v>
      </c>
      <c r="D2052" t="s">
        <v>3738</v>
      </c>
      <c r="E2052" t="s">
        <v>3736</v>
      </c>
      <c r="F2052" s="41">
        <v>41780</v>
      </c>
      <c r="G2052" s="44">
        <v>-38274.199999999997</v>
      </c>
      <c r="H2052" t="s">
        <v>12274</v>
      </c>
    </row>
    <row r="2053" spans="1:8" x14ac:dyDescent="0.25">
      <c r="A2053" s="43" t="s">
        <v>9735</v>
      </c>
      <c r="B2053" t="s">
        <v>3748</v>
      </c>
      <c r="C2053" s="43" t="s">
        <v>12281</v>
      </c>
      <c r="D2053" t="s">
        <v>3749</v>
      </c>
      <c r="E2053" t="s">
        <v>3750</v>
      </c>
      <c r="F2053" s="41">
        <v>41780</v>
      </c>
      <c r="G2053" s="44">
        <v>-36294.5</v>
      </c>
      <c r="H2053" t="s">
        <v>12282</v>
      </c>
    </row>
    <row r="2054" spans="1:8" x14ac:dyDescent="0.25">
      <c r="A2054" s="43" t="s">
        <v>9735</v>
      </c>
      <c r="B2054" t="s">
        <v>3699</v>
      </c>
      <c r="C2054" s="43" t="s">
        <v>12246</v>
      </c>
      <c r="D2054" t="s">
        <v>3700</v>
      </c>
      <c r="E2054" t="s">
        <v>3701</v>
      </c>
      <c r="F2054" s="41">
        <v>41780</v>
      </c>
      <c r="G2054" s="44">
        <v>-27595.86</v>
      </c>
      <c r="H2054" t="s">
        <v>12247</v>
      </c>
    </row>
    <row r="2055" spans="1:8" x14ac:dyDescent="0.25">
      <c r="A2055" s="43" t="s">
        <v>9735</v>
      </c>
      <c r="B2055" t="s">
        <v>3729</v>
      </c>
      <c r="C2055" s="43" t="s">
        <v>12267</v>
      </c>
      <c r="D2055" t="s">
        <v>3730</v>
      </c>
      <c r="E2055" t="s">
        <v>3726</v>
      </c>
      <c r="F2055" s="41">
        <v>41780</v>
      </c>
      <c r="G2055" s="44">
        <v>-38274.199999999997</v>
      </c>
      <c r="H2055" t="s">
        <v>12268</v>
      </c>
    </row>
    <row r="2056" spans="1:8" x14ac:dyDescent="0.25">
      <c r="A2056" s="43" t="s">
        <v>9328</v>
      </c>
      <c r="B2056" t="s">
        <v>3763</v>
      </c>
      <c r="C2056" s="43" t="s">
        <v>3764</v>
      </c>
      <c r="D2056" t="s">
        <v>3765</v>
      </c>
      <c r="E2056" t="s">
        <v>3765</v>
      </c>
      <c r="F2056" s="41">
        <v>41780</v>
      </c>
      <c r="G2056" s="44">
        <v>438950.28</v>
      </c>
      <c r="H2056" t="s">
        <v>12291</v>
      </c>
    </row>
    <row r="2057" spans="1:8" x14ac:dyDescent="0.25">
      <c r="A2057" s="43" t="s">
        <v>9328</v>
      </c>
      <c r="B2057" t="s">
        <v>3763</v>
      </c>
      <c r="C2057" s="43" t="s">
        <v>3764</v>
      </c>
      <c r="D2057" t="s">
        <v>3765</v>
      </c>
      <c r="E2057" t="s">
        <v>3765</v>
      </c>
      <c r="F2057" s="41">
        <v>41780</v>
      </c>
      <c r="G2057" s="44">
        <v>-2194751.4</v>
      </c>
      <c r="H2057" t="s">
        <v>12292</v>
      </c>
    </row>
    <row r="2058" spans="1:8" x14ac:dyDescent="0.25">
      <c r="A2058" s="43" t="s">
        <v>9735</v>
      </c>
      <c r="B2058" t="s">
        <v>3693</v>
      </c>
      <c r="C2058" s="43" t="s">
        <v>12242</v>
      </c>
      <c r="D2058" t="s">
        <v>3694</v>
      </c>
      <c r="E2058" t="s">
        <v>3695</v>
      </c>
      <c r="F2058" s="41">
        <v>41780</v>
      </c>
      <c r="G2058" s="44">
        <v>-27595.86</v>
      </c>
      <c r="H2058" t="s">
        <v>12243</v>
      </c>
    </row>
    <row r="2059" spans="1:8" x14ac:dyDescent="0.25">
      <c r="A2059" s="43" t="s">
        <v>9735</v>
      </c>
      <c r="B2059" t="s">
        <v>3722</v>
      </c>
      <c r="C2059" s="43" t="s">
        <v>12262</v>
      </c>
      <c r="D2059" t="s">
        <v>3723</v>
      </c>
      <c r="E2059" t="s">
        <v>3724</v>
      </c>
      <c r="F2059" s="41">
        <v>41780</v>
      </c>
      <c r="G2059" s="44">
        <v>-28795.68</v>
      </c>
      <c r="H2059" t="s">
        <v>12263</v>
      </c>
    </row>
    <row r="2060" spans="1:8" x14ac:dyDescent="0.25">
      <c r="A2060" s="43" t="s">
        <v>9735</v>
      </c>
      <c r="B2060" t="s">
        <v>3745</v>
      </c>
      <c r="C2060" s="43" t="s">
        <v>12279</v>
      </c>
      <c r="D2060" t="s">
        <v>3746</v>
      </c>
      <c r="E2060" t="s">
        <v>3747</v>
      </c>
      <c r="F2060" s="41">
        <v>41780</v>
      </c>
      <c r="G2060" s="44">
        <v>-36294.5</v>
      </c>
      <c r="H2060" t="s">
        <v>12280</v>
      </c>
    </row>
    <row r="2061" spans="1:8" x14ac:dyDescent="0.25">
      <c r="A2061" s="43" t="s">
        <v>9735</v>
      </c>
      <c r="B2061" t="s">
        <v>3708</v>
      </c>
      <c r="C2061" s="43" t="s">
        <v>12252</v>
      </c>
      <c r="D2061" t="s">
        <v>3709</v>
      </c>
      <c r="E2061" t="s">
        <v>3710</v>
      </c>
      <c r="F2061" s="41">
        <v>41780</v>
      </c>
      <c r="G2061" s="44">
        <v>-28195.77</v>
      </c>
      <c r="H2061" t="s">
        <v>12253</v>
      </c>
    </row>
    <row r="2062" spans="1:8" x14ac:dyDescent="0.25">
      <c r="A2062" s="43" t="s">
        <v>9735</v>
      </c>
      <c r="B2062" t="s">
        <v>3003</v>
      </c>
      <c r="C2062" s="43" t="s">
        <v>11754</v>
      </c>
      <c r="D2062" t="s">
        <v>3725</v>
      </c>
      <c r="E2062" t="s">
        <v>3726</v>
      </c>
      <c r="F2062" s="41">
        <v>41780</v>
      </c>
      <c r="G2062" s="44">
        <v>-38274.199999999997</v>
      </c>
      <c r="H2062" t="s">
        <v>12264</v>
      </c>
    </row>
    <row r="2063" spans="1:8" x14ac:dyDescent="0.25">
      <c r="A2063" s="43" t="s">
        <v>9735</v>
      </c>
      <c r="B2063" t="s">
        <v>3719</v>
      </c>
      <c r="C2063" s="43" t="s">
        <v>12260</v>
      </c>
      <c r="D2063" t="s">
        <v>3720</v>
      </c>
      <c r="E2063" t="s">
        <v>3721</v>
      </c>
      <c r="F2063" s="41">
        <v>41780</v>
      </c>
      <c r="G2063" s="44">
        <v>-64790.28</v>
      </c>
      <c r="H2063" t="s">
        <v>12261</v>
      </c>
    </row>
    <row r="2064" spans="1:8" x14ac:dyDescent="0.25">
      <c r="A2064" s="43" t="s">
        <v>9735</v>
      </c>
      <c r="B2064" t="s">
        <v>3760</v>
      </c>
      <c r="C2064" s="43" t="s">
        <v>12289</v>
      </c>
      <c r="D2064" t="s">
        <v>3761</v>
      </c>
      <c r="E2064" t="s">
        <v>3762</v>
      </c>
      <c r="F2064" s="41">
        <v>41780</v>
      </c>
      <c r="G2064" s="44">
        <v>-34194.870000000003</v>
      </c>
      <c r="H2064" t="s">
        <v>12290</v>
      </c>
    </row>
    <row r="2065" spans="1:8" x14ac:dyDescent="0.25">
      <c r="A2065" s="43" t="s">
        <v>9735</v>
      </c>
      <c r="B2065" t="s">
        <v>3731</v>
      </c>
      <c r="C2065" s="43" t="s">
        <v>12269</v>
      </c>
      <c r="D2065" t="s">
        <v>3732</v>
      </c>
      <c r="E2065" t="s">
        <v>3733</v>
      </c>
      <c r="F2065" s="41">
        <v>41780</v>
      </c>
      <c r="G2065" s="44">
        <v>-28795.68</v>
      </c>
      <c r="H2065" t="s">
        <v>12270</v>
      </c>
    </row>
    <row r="2066" spans="1:8" x14ac:dyDescent="0.25">
      <c r="A2066" s="43" t="s">
        <v>9735</v>
      </c>
      <c r="B2066" t="s">
        <v>3742</v>
      </c>
      <c r="C2066" s="43" t="s">
        <v>12277</v>
      </c>
      <c r="D2066" t="s">
        <v>3743</v>
      </c>
      <c r="E2066" t="s">
        <v>3744</v>
      </c>
      <c r="F2066" s="41">
        <v>41780</v>
      </c>
      <c r="G2066" s="44">
        <v>-28195.77</v>
      </c>
      <c r="H2066" t="s">
        <v>12278</v>
      </c>
    </row>
    <row r="2067" spans="1:8" x14ac:dyDescent="0.25">
      <c r="A2067" s="43" t="s">
        <v>9735</v>
      </c>
      <c r="B2067" t="s">
        <v>3711</v>
      </c>
      <c r="C2067" s="43" t="s">
        <v>12254</v>
      </c>
      <c r="D2067" t="s">
        <v>3712</v>
      </c>
      <c r="E2067" t="s">
        <v>3713</v>
      </c>
      <c r="F2067" s="41">
        <v>41780</v>
      </c>
      <c r="G2067" s="44">
        <v>-32395.14</v>
      </c>
      <c r="H2067" t="s">
        <v>12255</v>
      </c>
    </row>
    <row r="2068" spans="1:8" x14ac:dyDescent="0.25">
      <c r="A2068" s="43" t="s">
        <v>9735</v>
      </c>
      <c r="B2068" t="s">
        <v>3757</v>
      </c>
      <c r="C2068" s="43" t="s">
        <v>12287</v>
      </c>
      <c r="D2068" t="s">
        <v>3758</v>
      </c>
      <c r="E2068" t="s">
        <v>3759</v>
      </c>
      <c r="F2068" s="41">
        <v>41780</v>
      </c>
      <c r="G2068" s="44">
        <v>-33617.69</v>
      </c>
      <c r="H2068" t="s">
        <v>12288</v>
      </c>
    </row>
    <row r="2069" spans="1:8" x14ac:dyDescent="0.25">
      <c r="A2069" s="43" t="s">
        <v>9735</v>
      </c>
      <c r="B2069" t="s">
        <v>3754</v>
      </c>
      <c r="C2069" s="43" t="s">
        <v>12285</v>
      </c>
      <c r="D2069" t="s">
        <v>3755</v>
      </c>
      <c r="E2069" t="s">
        <v>3756</v>
      </c>
      <c r="F2069" s="41">
        <v>41780</v>
      </c>
      <c r="G2069" s="44">
        <v>-40770.39</v>
      </c>
      <c r="H2069" t="s">
        <v>12286</v>
      </c>
    </row>
    <row r="2070" spans="1:8" x14ac:dyDescent="0.25">
      <c r="A2070" s="43" t="s">
        <v>9735</v>
      </c>
      <c r="B2070" t="s">
        <v>3696</v>
      </c>
      <c r="C2070" s="43" t="s">
        <v>12244</v>
      </c>
      <c r="D2070" t="s">
        <v>3697</v>
      </c>
      <c r="E2070" t="s">
        <v>3698</v>
      </c>
      <c r="F2070" s="41">
        <v>41780</v>
      </c>
      <c r="G2070" s="44">
        <v>-28195.77</v>
      </c>
      <c r="H2070" t="s">
        <v>12245</v>
      </c>
    </row>
    <row r="2071" spans="1:8" x14ac:dyDescent="0.25">
      <c r="A2071" s="43" t="s">
        <v>9735</v>
      </c>
      <c r="B2071" t="s">
        <v>3717</v>
      </c>
      <c r="C2071" s="43" t="s">
        <v>12258</v>
      </c>
      <c r="D2071" t="s">
        <v>3718</v>
      </c>
      <c r="E2071" t="s">
        <v>3716</v>
      </c>
      <c r="F2071" s="41">
        <v>41780</v>
      </c>
      <c r="G2071" s="44">
        <v>-34332.959999999999</v>
      </c>
      <c r="H2071" t="s">
        <v>12259</v>
      </c>
    </row>
    <row r="2072" spans="1:8" x14ac:dyDescent="0.25">
      <c r="A2072" s="43" t="s">
        <v>9735</v>
      </c>
      <c r="B2072" t="s">
        <v>3714</v>
      </c>
      <c r="C2072" s="43" t="s">
        <v>12256</v>
      </c>
      <c r="D2072" t="s">
        <v>3715</v>
      </c>
      <c r="E2072" t="s">
        <v>3716</v>
      </c>
      <c r="F2072" s="41">
        <v>41780</v>
      </c>
      <c r="G2072" s="44">
        <v>-28795.68</v>
      </c>
      <c r="H2072" t="s">
        <v>12257</v>
      </c>
    </row>
    <row r="2073" spans="1:8" x14ac:dyDescent="0.25">
      <c r="A2073" s="43" t="s">
        <v>9735</v>
      </c>
      <c r="B2073" t="s">
        <v>3734</v>
      </c>
      <c r="C2073" s="43" t="s">
        <v>12271</v>
      </c>
      <c r="D2073" t="s">
        <v>3735</v>
      </c>
      <c r="E2073" t="s">
        <v>3736</v>
      </c>
      <c r="F2073" s="41">
        <v>41780</v>
      </c>
      <c r="G2073" s="44">
        <v>-38274.199999999997</v>
      </c>
      <c r="H2073" t="s">
        <v>12272</v>
      </c>
    </row>
    <row r="2074" spans="1:8" x14ac:dyDescent="0.25">
      <c r="A2074" s="43" t="s">
        <v>9735</v>
      </c>
      <c r="B2074" t="s">
        <v>3751</v>
      </c>
      <c r="C2074" s="43" t="s">
        <v>12283</v>
      </c>
      <c r="D2074" t="s">
        <v>3752</v>
      </c>
      <c r="E2074" t="s">
        <v>3753</v>
      </c>
      <c r="F2074" s="41">
        <v>41780</v>
      </c>
      <c r="G2074" s="44">
        <v>-71019.72</v>
      </c>
      <c r="H2074" t="s">
        <v>12284</v>
      </c>
    </row>
    <row r="2075" spans="1:8" x14ac:dyDescent="0.25">
      <c r="A2075" s="43" t="s">
        <v>9735</v>
      </c>
      <c r="B2075" t="s">
        <v>3705</v>
      </c>
      <c r="C2075" s="43" t="s">
        <v>12250</v>
      </c>
      <c r="D2075" t="s">
        <v>3706</v>
      </c>
      <c r="E2075" t="s">
        <v>3707</v>
      </c>
      <c r="F2075" s="41">
        <v>41780</v>
      </c>
      <c r="G2075" s="44">
        <v>-23396.49</v>
      </c>
      <c r="H2075" t="s">
        <v>12251</v>
      </c>
    </row>
    <row r="2076" spans="1:8" x14ac:dyDescent="0.25">
      <c r="A2076" s="43" t="s">
        <v>9735</v>
      </c>
      <c r="B2076" t="s">
        <v>3702</v>
      </c>
      <c r="C2076" s="43" t="s">
        <v>12248</v>
      </c>
      <c r="D2076" t="s">
        <v>3703</v>
      </c>
      <c r="E2076" t="s">
        <v>3704</v>
      </c>
      <c r="F2076" s="41">
        <v>41780</v>
      </c>
      <c r="G2076" s="44">
        <v>-32395.14</v>
      </c>
      <c r="H2076" t="s">
        <v>12249</v>
      </c>
    </row>
    <row r="2077" spans="1:8" x14ac:dyDescent="0.25">
      <c r="A2077" s="43" t="s">
        <v>9328</v>
      </c>
      <c r="B2077" t="s">
        <v>3766</v>
      </c>
      <c r="C2077" s="43" t="s">
        <v>12293</v>
      </c>
      <c r="D2077" t="s">
        <v>3767</v>
      </c>
      <c r="E2077" t="s">
        <v>3767</v>
      </c>
      <c r="F2077" s="41">
        <v>41782</v>
      </c>
      <c r="G2077" s="44">
        <v>-7800000</v>
      </c>
      <c r="H2077" t="s">
        <v>12294</v>
      </c>
    </row>
    <row r="2078" spans="1:8" x14ac:dyDescent="0.25">
      <c r="A2078" s="43" t="s">
        <v>9328</v>
      </c>
      <c r="B2078" t="s">
        <v>3776</v>
      </c>
      <c r="C2078" s="43" t="s">
        <v>12301</v>
      </c>
      <c r="D2078" t="s">
        <v>3777</v>
      </c>
      <c r="E2078" t="s">
        <v>3777</v>
      </c>
      <c r="F2078" s="41">
        <v>41785</v>
      </c>
      <c r="G2078" s="44">
        <v>-240000</v>
      </c>
      <c r="H2078" t="s">
        <v>12302</v>
      </c>
    </row>
    <row r="2079" spans="1:8" x14ac:dyDescent="0.25">
      <c r="A2079" s="43" t="s">
        <v>9735</v>
      </c>
      <c r="B2079" t="s">
        <v>3770</v>
      </c>
      <c r="C2079" s="43" t="s">
        <v>12297</v>
      </c>
      <c r="D2079" t="s">
        <v>3771</v>
      </c>
      <c r="E2079" t="s">
        <v>3772</v>
      </c>
      <c r="F2079" s="41">
        <v>41785</v>
      </c>
      <c r="G2079" s="44">
        <v>-44060.800000000003</v>
      </c>
      <c r="H2079" t="s">
        <v>12298</v>
      </c>
    </row>
    <row r="2080" spans="1:8" x14ac:dyDescent="0.25">
      <c r="A2080" s="43" t="s">
        <v>9328</v>
      </c>
      <c r="B2080" t="s">
        <v>3773</v>
      </c>
      <c r="C2080" s="43" t="s">
        <v>12299</v>
      </c>
      <c r="D2080" t="s">
        <v>3774</v>
      </c>
      <c r="E2080" t="s">
        <v>3775</v>
      </c>
      <c r="F2080" s="41">
        <v>41785</v>
      </c>
      <c r="G2080" s="44">
        <v>-15000</v>
      </c>
      <c r="H2080" t="s">
        <v>12300</v>
      </c>
    </row>
    <row r="2081" spans="1:8" x14ac:dyDescent="0.25">
      <c r="A2081" s="43" t="s">
        <v>9326</v>
      </c>
      <c r="B2081" t="s">
        <v>815</v>
      </c>
      <c r="C2081" s="43" t="s">
        <v>816</v>
      </c>
      <c r="D2081" t="s">
        <v>3768</v>
      </c>
      <c r="E2081" t="s">
        <v>3768</v>
      </c>
      <c r="F2081" s="41">
        <v>41785</v>
      </c>
      <c r="G2081" s="44">
        <v>-1981.8</v>
      </c>
      <c r="H2081" t="s">
        <v>12295</v>
      </c>
    </row>
    <row r="2082" spans="1:8" x14ac:dyDescent="0.25">
      <c r="A2082" s="43" t="s">
        <v>9326</v>
      </c>
      <c r="B2082" t="s">
        <v>815</v>
      </c>
      <c r="C2082" s="43" t="s">
        <v>816</v>
      </c>
      <c r="D2082" t="s">
        <v>3769</v>
      </c>
      <c r="E2082" t="s">
        <v>3769</v>
      </c>
      <c r="F2082" s="41">
        <v>41785</v>
      </c>
      <c r="G2082" s="44">
        <v>-2099.1999999999998</v>
      </c>
      <c r="H2082" t="s">
        <v>12296</v>
      </c>
    </row>
    <row r="2083" spans="1:8" x14ac:dyDescent="0.25">
      <c r="A2083" s="43" t="s">
        <v>9328</v>
      </c>
      <c r="B2083" t="s">
        <v>3778</v>
      </c>
      <c r="C2083" s="43" t="s">
        <v>12303</v>
      </c>
      <c r="D2083" t="s">
        <v>3779</v>
      </c>
      <c r="E2083" t="s">
        <v>3780</v>
      </c>
      <c r="F2083" s="41">
        <v>41786</v>
      </c>
      <c r="G2083" s="44">
        <v>-28320</v>
      </c>
      <c r="H2083" t="s">
        <v>12304</v>
      </c>
    </row>
    <row r="2084" spans="1:8" x14ac:dyDescent="0.25">
      <c r="A2084" s="43" t="s">
        <v>9328</v>
      </c>
      <c r="B2084" t="s">
        <v>3783</v>
      </c>
      <c r="C2084" s="43" t="s">
        <v>12307</v>
      </c>
      <c r="D2084" t="s">
        <v>3784</v>
      </c>
      <c r="E2084" t="s">
        <v>3784</v>
      </c>
      <c r="F2084" s="41">
        <v>41787</v>
      </c>
      <c r="G2084" s="44">
        <v>-280000</v>
      </c>
      <c r="H2084" t="s">
        <v>12308</v>
      </c>
    </row>
    <row r="2085" spans="1:8" x14ac:dyDescent="0.25">
      <c r="A2085" s="43" t="s">
        <v>9326</v>
      </c>
      <c r="B2085" t="s">
        <v>815</v>
      </c>
      <c r="C2085" s="43" t="s">
        <v>816</v>
      </c>
      <c r="D2085" t="s">
        <v>3781</v>
      </c>
      <c r="E2085" t="s">
        <v>3781</v>
      </c>
      <c r="F2085" s="41">
        <v>41787</v>
      </c>
      <c r="G2085" s="44">
        <v>-2733.27</v>
      </c>
      <c r="H2085" t="s">
        <v>12305</v>
      </c>
    </row>
    <row r="2086" spans="1:8" x14ac:dyDescent="0.25">
      <c r="A2086" s="43" t="s">
        <v>9326</v>
      </c>
      <c r="B2086" t="s">
        <v>815</v>
      </c>
      <c r="C2086" s="43" t="s">
        <v>816</v>
      </c>
      <c r="D2086" t="s">
        <v>3782</v>
      </c>
      <c r="E2086" t="s">
        <v>3782</v>
      </c>
      <c r="F2086" s="41">
        <v>41787</v>
      </c>
      <c r="G2086" s="44">
        <v>-2895.17</v>
      </c>
      <c r="H2086" t="s">
        <v>12306</v>
      </c>
    </row>
    <row r="2087" spans="1:8" x14ac:dyDescent="0.25">
      <c r="A2087" s="43" t="s">
        <v>9735</v>
      </c>
      <c r="B2087" t="s">
        <v>3785</v>
      </c>
      <c r="C2087" s="43" t="s">
        <v>3786</v>
      </c>
      <c r="D2087" t="s">
        <v>3787</v>
      </c>
      <c r="E2087" t="s">
        <v>3788</v>
      </c>
      <c r="F2087" s="41">
        <v>41788</v>
      </c>
      <c r="G2087" s="44">
        <v>-2937.87</v>
      </c>
      <c r="H2087" t="s">
        <v>12309</v>
      </c>
    </row>
    <row r="2088" spans="1:8" x14ac:dyDescent="0.25">
      <c r="A2088" s="43" t="s">
        <v>9326</v>
      </c>
      <c r="B2088" t="s">
        <v>2845</v>
      </c>
      <c r="C2088" s="43" t="s">
        <v>2846</v>
      </c>
      <c r="D2088" t="s">
        <v>3789</v>
      </c>
      <c r="E2088" t="s">
        <v>3789</v>
      </c>
      <c r="F2088" s="41">
        <v>41789</v>
      </c>
      <c r="G2088" s="44">
        <v>-30000</v>
      </c>
      <c r="H2088" t="s">
        <v>12310</v>
      </c>
    </row>
    <row r="2089" spans="1:8" x14ac:dyDescent="0.25">
      <c r="A2089" s="43" t="s">
        <v>9326</v>
      </c>
      <c r="B2089" t="s">
        <v>1621</v>
      </c>
      <c r="C2089" s="43" t="s">
        <v>1622</v>
      </c>
      <c r="D2089" t="s">
        <v>3790</v>
      </c>
      <c r="E2089" t="s">
        <v>3790</v>
      </c>
      <c r="F2089" s="41">
        <v>41791</v>
      </c>
      <c r="G2089" s="44">
        <v>-110684</v>
      </c>
      <c r="H2089" t="s">
        <v>12311</v>
      </c>
    </row>
    <row r="2090" spans="1:8" x14ac:dyDescent="0.25">
      <c r="A2090" s="43" t="s">
        <v>9326</v>
      </c>
      <c r="B2090" t="s">
        <v>3791</v>
      </c>
      <c r="C2090" s="43" t="s">
        <v>3792</v>
      </c>
      <c r="D2090" t="s">
        <v>3793</v>
      </c>
      <c r="E2090" t="s">
        <v>3793</v>
      </c>
      <c r="F2090" s="41">
        <v>41791</v>
      </c>
      <c r="G2090" s="44">
        <v>-29500</v>
      </c>
      <c r="H2090" t="s">
        <v>12312</v>
      </c>
    </row>
    <row r="2091" spans="1:8" x14ac:dyDescent="0.25">
      <c r="A2091" s="43" t="s">
        <v>9328</v>
      </c>
      <c r="B2091" t="s">
        <v>3795</v>
      </c>
      <c r="C2091" s="43" t="s">
        <v>12314</v>
      </c>
      <c r="D2091" t="s">
        <v>3796</v>
      </c>
      <c r="F2091" s="41">
        <v>41792</v>
      </c>
      <c r="G2091" s="44">
        <v>-167000</v>
      </c>
      <c r="H2091" t="s">
        <v>12315</v>
      </c>
    </row>
    <row r="2092" spans="1:8" x14ac:dyDescent="0.25">
      <c r="A2092" s="43" t="s">
        <v>9326</v>
      </c>
      <c r="B2092" t="s">
        <v>1260</v>
      </c>
      <c r="C2092" s="43" t="s">
        <v>1261</v>
      </c>
      <c r="D2092" t="s">
        <v>3794</v>
      </c>
      <c r="E2092" t="s">
        <v>3794</v>
      </c>
      <c r="F2092" s="41">
        <v>41792</v>
      </c>
      <c r="G2092" s="44">
        <v>-72000</v>
      </c>
      <c r="H2092" t="s">
        <v>12313</v>
      </c>
    </row>
    <row r="2093" spans="1:8" x14ac:dyDescent="0.25">
      <c r="A2093" s="43" t="s">
        <v>9328</v>
      </c>
      <c r="B2093" t="s">
        <v>3797</v>
      </c>
      <c r="C2093" s="43" t="s">
        <v>12316</v>
      </c>
      <c r="D2093" t="s">
        <v>3798</v>
      </c>
      <c r="E2093" t="s">
        <v>3798</v>
      </c>
      <c r="F2093" s="41">
        <v>41793</v>
      </c>
      <c r="G2093" s="44">
        <v>-472500</v>
      </c>
      <c r="H2093" t="s">
        <v>12317</v>
      </c>
    </row>
    <row r="2094" spans="1:8" x14ac:dyDescent="0.25">
      <c r="A2094" s="43" t="s">
        <v>9328</v>
      </c>
      <c r="B2094" t="s">
        <v>3801</v>
      </c>
      <c r="C2094" s="43" t="s">
        <v>12320</v>
      </c>
      <c r="D2094" t="s">
        <v>3802</v>
      </c>
      <c r="E2094" t="s">
        <v>3802</v>
      </c>
      <c r="F2094" s="41">
        <v>41793</v>
      </c>
      <c r="G2094" s="44">
        <v>-382320</v>
      </c>
      <c r="H2094" t="s">
        <v>12321</v>
      </c>
    </row>
    <row r="2095" spans="1:8" x14ac:dyDescent="0.25">
      <c r="A2095" s="43" t="s">
        <v>9328</v>
      </c>
      <c r="B2095" t="s">
        <v>3799</v>
      </c>
      <c r="C2095" s="43" t="s">
        <v>12318</v>
      </c>
      <c r="D2095" t="s">
        <v>3800</v>
      </c>
      <c r="E2095" t="s">
        <v>3800</v>
      </c>
      <c r="F2095" s="41">
        <v>41793</v>
      </c>
      <c r="G2095" s="44">
        <v>-819000</v>
      </c>
      <c r="H2095" t="s">
        <v>12319</v>
      </c>
    </row>
    <row r="2096" spans="1:8" x14ac:dyDescent="0.25">
      <c r="A2096" s="43" t="s">
        <v>9326</v>
      </c>
      <c r="B2096" t="s">
        <v>2236</v>
      </c>
      <c r="C2096" s="43" t="s">
        <v>2237</v>
      </c>
      <c r="D2096" t="s">
        <v>3803</v>
      </c>
      <c r="E2096" t="s">
        <v>3803</v>
      </c>
      <c r="F2096" s="41">
        <v>41794</v>
      </c>
      <c r="G2096" s="44">
        <v>-102483</v>
      </c>
      <c r="H2096" t="s">
        <v>12322</v>
      </c>
    </row>
    <row r="2097" spans="1:8" x14ac:dyDescent="0.25">
      <c r="A2097" s="43" t="s">
        <v>9328</v>
      </c>
      <c r="B2097" t="s">
        <v>2447</v>
      </c>
      <c r="C2097" s="43" t="s">
        <v>11339</v>
      </c>
      <c r="E2097" t="s">
        <v>3806</v>
      </c>
      <c r="F2097" s="41">
        <v>41794</v>
      </c>
      <c r="G2097" s="44">
        <v>90000</v>
      </c>
      <c r="H2097" t="s">
        <v>12325</v>
      </c>
    </row>
    <row r="2098" spans="1:8" x14ac:dyDescent="0.25">
      <c r="A2098" s="43" t="s">
        <v>9326</v>
      </c>
      <c r="B2098" t="s">
        <v>815</v>
      </c>
      <c r="C2098" s="43" t="s">
        <v>816</v>
      </c>
      <c r="D2098" t="s">
        <v>3804</v>
      </c>
      <c r="E2098" t="s">
        <v>3804</v>
      </c>
      <c r="F2098" s="41">
        <v>41794</v>
      </c>
      <c r="G2098" s="44">
        <v>-14659.96</v>
      </c>
      <c r="H2098" t="s">
        <v>12323</v>
      </c>
    </row>
    <row r="2099" spans="1:8" x14ac:dyDescent="0.25">
      <c r="A2099" s="43" t="s">
        <v>9326</v>
      </c>
      <c r="B2099" t="s">
        <v>815</v>
      </c>
      <c r="C2099" s="43" t="s">
        <v>816</v>
      </c>
      <c r="D2099" t="s">
        <v>3805</v>
      </c>
      <c r="E2099" t="s">
        <v>3805</v>
      </c>
      <c r="F2099" s="41">
        <v>41794</v>
      </c>
      <c r="G2099" s="44">
        <v>-15528.32</v>
      </c>
      <c r="H2099" t="s">
        <v>12324</v>
      </c>
    </row>
    <row r="2100" spans="1:8" x14ac:dyDescent="0.25">
      <c r="A2100" s="43" t="s">
        <v>9328</v>
      </c>
      <c r="B2100" t="s">
        <v>3812</v>
      </c>
      <c r="C2100" s="43" t="s">
        <v>12330</v>
      </c>
      <c r="D2100" t="s">
        <v>3813</v>
      </c>
      <c r="E2100" t="s">
        <v>3813</v>
      </c>
      <c r="F2100" s="41">
        <v>41796</v>
      </c>
      <c r="G2100" s="44">
        <v>-269863.2</v>
      </c>
      <c r="H2100" t="s">
        <v>12331</v>
      </c>
    </row>
    <row r="2101" spans="1:8" x14ac:dyDescent="0.25">
      <c r="A2101" s="43" t="s">
        <v>9328</v>
      </c>
      <c r="B2101" t="s">
        <v>3810</v>
      </c>
      <c r="C2101" s="43" t="s">
        <v>12328</v>
      </c>
      <c r="D2101" t="s">
        <v>3811</v>
      </c>
      <c r="E2101" t="s">
        <v>3811</v>
      </c>
      <c r="F2101" s="41">
        <v>41796</v>
      </c>
      <c r="G2101" s="44">
        <v>-2175000</v>
      </c>
      <c r="H2101" t="s">
        <v>12329</v>
      </c>
    </row>
    <row r="2102" spans="1:8" x14ac:dyDescent="0.25">
      <c r="A2102" s="43" t="s">
        <v>9328</v>
      </c>
      <c r="B2102" t="s">
        <v>3814</v>
      </c>
      <c r="C2102" s="43" t="s">
        <v>12332</v>
      </c>
      <c r="D2102" t="s">
        <v>3815</v>
      </c>
      <c r="E2102" t="s">
        <v>3815</v>
      </c>
      <c r="F2102" s="41">
        <v>41796</v>
      </c>
      <c r="G2102" s="44">
        <v>-288000</v>
      </c>
      <c r="H2102" t="s">
        <v>12333</v>
      </c>
    </row>
    <row r="2103" spans="1:8" x14ac:dyDescent="0.25">
      <c r="A2103" s="43" t="s">
        <v>9328</v>
      </c>
      <c r="B2103" t="s">
        <v>3807</v>
      </c>
      <c r="C2103" s="43" t="s">
        <v>12326</v>
      </c>
      <c r="D2103" t="s">
        <v>3808</v>
      </c>
      <c r="E2103" t="s">
        <v>3809</v>
      </c>
      <c r="F2103" s="41">
        <v>41796</v>
      </c>
      <c r="G2103" s="44">
        <v>-17832780</v>
      </c>
      <c r="H2103" t="s">
        <v>12327</v>
      </c>
    </row>
    <row r="2104" spans="1:8" x14ac:dyDescent="0.25">
      <c r="A2104" s="43" t="s">
        <v>9328</v>
      </c>
      <c r="B2104" t="s">
        <v>3818</v>
      </c>
      <c r="C2104" s="43" t="s">
        <v>3819</v>
      </c>
      <c r="D2104" t="s">
        <v>3820</v>
      </c>
      <c r="E2104" t="s">
        <v>3820</v>
      </c>
      <c r="F2104" s="41">
        <v>41799</v>
      </c>
      <c r="G2104" s="44">
        <v>-950000</v>
      </c>
      <c r="H2104" t="s">
        <v>12336</v>
      </c>
    </row>
    <row r="2105" spans="1:8" x14ac:dyDescent="0.25">
      <c r="A2105" s="43" t="s">
        <v>9328</v>
      </c>
      <c r="B2105" t="s">
        <v>3816</v>
      </c>
      <c r="C2105" s="43" t="s">
        <v>12334</v>
      </c>
      <c r="D2105" t="s">
        <v>3817</v>
      </c>
      <c r="E2105" t="s">
        <v>3817</v>
      </c>
      <c r="F2105" s="41">
        <v>41799</v>
      </c>
      <c r="G2105" s="44">
        <v>-5336606</v>
      </c>
      <c r="H2105" t="s">
        <v>12335</v>
      </c>
    </row>
    <row r="2106" spans="1:8" x14ac:dyDescent="0.25">
      <c r="A2106" s="43" t="s">
        <v>9326</v>
      </c>
      <c r="B2106" t="s">
        <v>759</v>
      </c>
      <c r="C2106" s="43" t="s">
        <v>12337</v>
      </c>
      <c r="D2106" t="s">
        <v>3821</v>
      </c>
      <c r="E2106" t="s">
        <v>3821</v>
      </c>
      <c r="F2106" s="41">
        <v>41800</v>
      </c>
      <c r="G2106" s="44">
        <v>-16520</v>
      </c>
      <c r="H2106" t="s">
        <v>12338</v>
      </c>
    </row>
    <row r="2107" spans="1:8" x14ac:dyDescent="0.25">
      <c r="A2107" s="43" t="s">
        <v>9328</v>
      </c>
      <c r="B2107" t="s">
        <v>3822</v>
      </c>
      <c r="C2107" s="43" t="s">
        <v>3823</v>
      </c>
      <c r="D2107" t="s">
        <v>2784</v>
      </c>
      <c r="E2107" t="s">
        <v>20741</v>
      </c>
      <c r="F2107" s="41">
        <v>41800</v>
      </c>
      <c r="G2107" s="44">
        <v>-75637858.400000006</v>
      </c>
      <c r="H2107" t="s">
        <v>12339</v>
      </c>
    </row>
    <row r="2108" spans="1:8" x14ac:dyDescent="0.25">
      <c r="A2108" s="43" t="s">
        <v>9328</v>
      </c>
      <c r="B2108" t="s">
        <v>3825</v>
      </c>
      <c r="C2108" s="43" t="s">
        <v>3826</v>
      </c>
      <c r="D2108" t="s">
        <v>3827</v>
      </c>
      <c r="E2108" t="s">
        <v>3827</v>
      </c>
      <c r="F2108" s="41">
        <v>41801</v>
      </c>
      <c r="G2108" s="44">
        <v>-38055</v>
      </c>
      <c r="H2108" t="s">
        <v>12340</v>
      </c>
    </row>
    <row r="2109" spans="1:8" x14ac:dyDescent="0.25">
      <c r="A2109" s="43" t="s">
        <v>9328</v>
      </c>
      <c r="B2109" t="s">
        <v>3763</v>
      </c>
      <c r="C2109" s="43" t="s">
        <v>3764</v>
      </c>
      <c r="D2109" t="s">
        <v>3830</v>
      </c>
      <c r="E2109" t="s">
        <v>3830</v>
      </c>
      <c r="F2109" s="41">
        <v>41802</v>
      </c>
      <c r="G2109" s="44">
        <v>265456.71000000002</v>
      </c>
      <c r="H2109" t="s">
        <v>12343</v>
      </c>
    </row>
    <row r="2110" spans="1:8" x14ac:dyDescent="0.25">
      <c r="A2110" s="43" t="s">
        <v>9328</v>
      </c>
      <c r="B2110" t="s">
        <v>3763</v>
      </c>
      <c r="C2110" s="43" t="s">
        <v>3764</v>
      </c>
      <c r="D2110" t="s">
        <v>3830</v>
      </c>
      <c r="E2110" t="s">
        <v>3830</v>
      </c>
      <c r="F2110" s="41">
        <v>41802</v>
      </c>
      <c r="G2110" s="44">
        <v>-1327283.55</v>
      </c>
      <c r="H2110" t="s">
        <v>12344</v>
      </c>
    </row>
    <row r="2111" spans="1:8" x14ac:dyDescent="0.25">
      <c r="A2111" s="43" t="s">
        <v>9326</v>
      </c>
      <c r="B2111" t="s">
        <v>815</v>
      </c>
      <c r="C2111" s="43" t="s">
        <v>816</v>
      </c>
      <c r="D2111" t="s">
        <v>3828</v>
      </c>
      <c r="E2111" t="s">
        <v>3828</v>
      </c>
      <c r="F2111" s="41">
        <v>41802</v>
      </c>
      <c r="G2111" s="44">
        <v>-1399.12</v>
      </c>
      <c r="H2111" t="s">
        <v>12341</v>
      </c>
    </row>
    <row r="2112" spans="1:8" x14ac:dyDescent="0.25">
      <c r="A2112" s="43" t="s">
        <v>9326</v>
      </c>
      <c r="B2112" t="s">
        <v>815</v>
      </c>
      <c r="C2112" s="43" t="s">
        <v>816</v>
      </c>
      <c r="D2112" t="s">
        <v>3829</v>
      </c>
      <c r="E2112" t="s">
        <v>3829</v>
      </c>
      <c r="F2112" s="41">
        <v>41802</v>
      </c>
      <c r="G2112" s="44">
        <v>-1482</v>
      </c>
      <c r="H2112" t="s">
        <v>12342</v>
      </c>
    </row>
    <row r="2113" spans="1:8" x14ac:dyDescent="0.25">
      <c r="A2113" s="43" t="s">
        <v>9735</v>
      </c>
      <c r="B2113" t="s">
        <v>3836</v>
      </c>
      <c r="C2113" s="43" t="s">
        <v>12349</v>
      </c>
      <c r="D2113" t="s">
        <v>3834</v>
      </c>
      <c r="E2113" t="s">
        <v>3835</v>
      </c>
      <c r="F2113" s="41">
        <v>41803</v>
      </c>
      <c r="G2113" s="44">
        <v>-16000</v>
      </c>
      <c r="H2113" t="s">
        <v>12350</v>
      </c>
    </row>
    <row r="2114" spans="1:8" x14ac:dyDescent="0.25">
      <c r="A2114" s="43" t="s">
        <v>9328</v>
      </c>
      <c r="B2114" t="s">
        <v>3840</v>
      </c>
      <c r="C2114" s="43" t="s">
        <v>12355</v>
      </c>
      <c r="D2114" t="s">
        <v>3841</v>
      </c>
      <c r="E2114" t="s">
        <v>3842</v>
      </c>
      <c r="F2114" s="41">
        <v>41803</v>
      </c>
      <c r="G2114" s="44">
        <v>395140.68</v>
      </c>
      <c r="H2114" t="s">
        <v>12356</v>
      </c>
    </row>
    <row r="2115" spans="1:8" x14ac:dyDescent="0.25">
      <c r="A2115" s="43" t="s">
        <v>9328</v>
      </c>
      <c r="B2115" t="s">
        <v>3843</v>
      </c>
      <c r="C2115" s="43" t="s">
        <v>3844</v>
      </c>
      <c r="D2115" t="s">
        <v>3845</v>
      </c>
      <c r="E2115" t="s">
        <v>3845</v>
      </c>
      <c r="F2115" s="41">
        <v>41803</v>
      </c>
      <c r="G2115" s="44">
        <v>-66600000</v>
      </c>
      <c r="H2115" t="s">
        <v>12357</v>
      </c>
    </row>
    <row r="2116" spans="1:8" x14ac:dyDescent="0.25">
      <c r="A2116" s="43" t="s">
        <v>9735</v>
      </c>
      <c r="B2116" t="s">
        <v>3837</v>
      </c>
      <c r="C2116" s="43" t="s">
        <v>12351</v>
      </c>
      <c r="D2116" t="s">
        <v>3834</v>
      </c>
      <c r="E2116" t="s">
        <v>3835</v>
      </c>
      <c r="F2116" s="41">
        <v>41803</v>
      </c>
      <c r="G2116" s="44">
        <v>-12000</v>
      </c>
      <c r="H2116" t="s">
        <v>12352</v>
      </c>
    </row>
    <row r="2117" spans="1:8" x14ac:dyDescent="0.25">
      <c r="A2117" s="43" t="s">
        <v>9328</v>
      </c>
      <c r="B2117" t="s">
        <v>3838</v>
      </c>
      <c r="C2117" s="43" t="s">
        <v>12353</v>
      </c>
      <c r="D2117" t="s">
        <v>3839</v>
      </c>
      <c r="E2117" t="s">
        <v>3839</v>
      </c>
      <c r="F2117" s="41">
        <v>41803</v>
      </c>
      <c r="G2117" s="44">
        <v>-3240000</v>
      </c>
      <c r="H2117" t="s">
        <v>12354</v>
      </c>
    </row>
    <row r="2118" spans="1:8" x14ac:dyDescent="0.25">
      <c r="A2118" s="43" t="s">
        <v>9735</v>
      </c>
      <c r="B2118" t="s">
        <v>3833</v>
      </c>
      <c r="C2118" s="43" t="s">
        <v>12347</v>
      </c>
      <c r="D2118" t="s">
        <v>3834</v>
      </c>
      <c r="E2118" t="s">
        <v>3835</v>
      </c>
      <c r="F2118" s="41">
        <v>41803</v>
      </c>
      <c r="G2118" s="44">
        <v>-14000</v>
      </c>
      <c r="H2118" t="s">
        <v>12348</v>
      </c>
    </row>
    <row r="2119" spans="1:8" x14ac:dyDescent="0.25">
      <c r="A2119" s="43" t="s">
        <v>9326</v>
      </c>
      <c r="B2119" t="s">
        <v>815</v>
      </c>
      <c r="C2119" s="43" t="s">
        <v>816</v>
      </c>
      <c r="D2119" t="s">
        <v>3831</v>
      </c>
      <c r="E2119" t="s">
        <v>3831</v>
      </c>
      <c r="F2119" s="41">
        <v>41803</v>
      </c>
      <c r="G2119" s="44">
        <v>-5242.9</v>
      </c>
      <c r="H2119" t="s">
        <v>12345</v>
      </c>
    </row>
    <row r="2120" spans="1:8" x14ac:dyDescent="0.25">
      <c r="A2120" s="43" t="s">
        <v>9326</v>
      </c>
      <c r="B2120" t="s">
        <v>815</v>
      </c>
      <c r="C2120" s="43" t="s">
        <v>816</v>
      </c>
      <c r="D2120" t="s">
        <v>3832</v>
      </c>
      <c r="E2120" t="s">
        <v>3832</v>
      </c>
      <c r="F2120" s="41">
        <v>41803</v>
      </c>
      <c r="G2120" s="44">
        <v>-4949.72</v>
      </c>
      <c r="H2120" t="s">
        <v>12346</v>
      </c>
    </row>
    <row r="2121" spans="1:8" x14ac:dyDescent="0.25">
      <c r="A2121" s="43" t="s">
        <v>9326</v>
      </c>
      <c r="B2121" t="s">
        <v>3846</v>
      </c>
      <c r="C2121" s="43" t="s">
        <v>3847</v>
      </c>
      <c r="D2121" t="s">
        <v>3848</v>
      </c>
      <c r="E2121" t="s">
        <v>3848</v>
      </c>
      <c r="F2121" s="41">
        <v>41804</v>
      </c>
      <c r="G2121" s="44">
        <v>-88500</v>
      </c>
      <c r="H2121" t="s">
        <v>12358</v>
      </c>
    </row>
    <row r="2122" spans="1:8" x14ac:dyDescent="0.25">
      <c r="A2122" s="43" t="s">
        <v>9328</v>
      </c>
      <c r="B2122" t="s">
        <v>1963</v>
      </c>
      <c r="C2122" s="43" t="s">
        <v>10877</v>
      </c>
      <c r="D2122" t="s">
        <v>3849</v>
      </c>
      <c r="E2122" t="s">
        <v>3849</v>
      </c>
      <c r="F2122" s="41">
        <v>41808</v>
      </c>
      <c r="G2122" s="44">
        <v>-3540</v>
      </c>
      <c r="H2122" t="s">
        <v>12359</v>
      </c>
    </row>
    <row r="2123" spans="1:8" x14ac:dyDescent="0.25">
      <c r="A2123" s="43" t="s">
        <v>9735</v>
      </c>
      <c r="B2123" t="s">
        <v>3859</v>
      </c>
      <c r="C2123" s="43" t="s">
        <v>12366</v>
      </c>
      <c r="D2123" t="s">
        <v>3856</v>
      </c>
      <c r="E2123" t="s">
        <v>3857</v>
      </c>
      <c r="F2123" s="41">
        <v>41810</v>
      </c>
      <c r="G2123" s="44">
        <v>-2511.5700000000002</v>
      </c>
      <c r="H2123" t="s">
        <v>12367</v>
      </c>
    </row>
    <row r="2124" spans="1:8" x14ac:dyDescent="0.25">
      <c r="A2124" s="43" t="s">
        <v>9735</v>
      </c>
      <c r="B2124" t="s">
        <v>3855</v>
      </c>
      <c r="C2124" s="43" t="s">
        <v>12362</v>
      </c>
      <c r="D2124" t="s">
        <v>3856</v>
      </c>
      <c r="E2124" t="s">
        <v>3857</v>
      </c>
      <c r="F2124" s="41">
        <v>41810</v>
      </c>
      <c r="G2124" s="44">
        <v>-4043.97</v>
      </c>
      <c r="H2124" t="s">
        <v>12363</v>
      </c>
    </row>
    <row r="2125" spans="1:8" x14ac:dyDescent="0.25">
      <c r="A2125" s="43" t="s">
        <v>9326</v>
      </c>
      <c r="B2125" t="s">
        <v>855</v>
      </c>
      <c r="C2125" s="43" t="s">
        <v>856</v>
      </c>
      <c r="D2125" t="s">
        <v>20820</v>
      </c>
      <c r="E2125" t="s">
        <v>3851</v>
      </c>
      <c r="F2125" s="41">
        <v>41810</v>
      </c>
      <c r="G2125" s="44">
        <v>-104399.91</v>
      </c>
      <c r="H2125" t="s">
        <v>12360</v>
      </c>
    </row>
    <row r="2126" spans="1:8" x14ac:dyDescent="0.25">
      <c r="A2126" s="43" t="s">
        <v>9735</v>
      </c>
      <c r="B2126" t="s">
        <v>3858</v>
      </c>
      <c r="C2126" s="43" t="s">
        <v>12364</v>
      </c>
      <c r="D2126" t="s">
        <v>3856</v>
      </c>
      <c r="E2126" t="s">
        <v>3857</v>
      </c>
      <c r="F2126" s="41">
        <v>41810</v>
      </c>
      <c r="G2126" s="44">
        <v>-3807.11</v>
      </c>
      <c r="H2126" t="s">
        <v>12365</v>
      </c>
    </row>
    <row r="2127" spans="1:8" x14ac:dyDescent="0.25">
      <c r="A2127" s="43" t="s">
        <v>9735</v>
      </c>
      <c r="B2127" t="s">
        <v>3852</v>
      </c>
      <c r="C2127" s="43" t="s">
        <v>3853</v>
      </c>
      <c r="D2127" t="s">
        <v>3854</v>
      </c>
      <c r="E2127" t="s">
        <v>3854</v>
      </c>
      <c r="F2127" s="41">
        <v>41810</v>
      </c>
      <c r="G2127" s="44">
        <v>-675560.01</v>
      </c>
      <c r="H2127" t="s">
        <v>12361</v>
      </c>
    </row>
    <row r="2128" spans="1:8" x14ac:dyDescent="0.25">
      <c r="A2128" s="43" t="s">
        <v>9735</v>
      </c>
      <c r="B2128" t="s">
        <v>3862</v>
      </c>
      <c r="C2128" s="43" t="s">
        <v>3863</v>
      </c>
      <c r="D2128" t="s">
        <v>3864</v>
      </c>
      <c r="E2128" t="s">
        <v>3864</v>
      </c>
      <c r="F2128" s="41">
        <v>41813</v>
      </c>
      <c r="G2128" s="44">
        <v>-402380</v>
      </c>
      <c r="H2128" t="s">
        <v>12370</v>
      </c>
    </row>
    <row r="2129" spans="1:8" x14ac:dyDescent="0.25">
      <c r="A2129" s="43" t="s">
        <v>9326</v>
      </c>
      <c r="B2129" t="s">
        <v>3860</v>
      </c>
      <c r="C2129" s="43" t="s">
        <v>12368</v>
      </c>
      <c r="D2129" t="s">
        <v>3861</v>
      </c>
      <c r="E2129" t="s">
        <v>3861</v>
      </c>
      <c r="F2129" s="41">
        <v>41813</v>
      </c>
      <c r="G2129" s="44">
        <v>-29500</v>
      </c>
      <c r="H2129" t="s">
        <v>12369</v>
      </c>
    </row>
    <row r="2130" spans="1:8" x14ac:dyDescent="0.25">
      <c r="A2130" s="43" t="s">
        <v>9328</v>
      </c>
      <c r="B2130" t="s">
        <v>3865</v>
      </c>
      <c r="C2130" s="43" t="s">
        <v>12371</v>
      </c>
      <c r="D2130" t="s">
        <v>3866</v>
      </c>
      <c r="E2130" t="s">
        <v>3866</v>
      </c>
      <c r="F2130" s="41">
        <v>41813</v>
      </c>
      <c r="G2130" s="44">
        <v>-1796104.67</v>
      </c>
      <c r="H2130" t="s">
        <v>12372</v>
      </c>
    </row>
    <row r="2131" spans="1:8" x14ac:dyDescent="0.25">
      <c r="A2131" s="43" t="s">
        <v>9735</v>
      </c>
      <c r="B2131" t="s">
        <v>3887</v>
      </c>
      <c r="C2131" s="43" t="s">
        <v>12387</v>
      </c>
      <c r="D2131" t="s">
        <v>3888</v>
      </c>
      <c r="E2131" t="s">
        <v>3889</v>
      </c>
      <c r="F2131" s="41">
        <v>41815</v>
      </c>
      <c r="G2131" s="44">
        <v>-58791.18</v>
      </c>
      <c r="H2131" t="s">
        <v>12388</v>
      </c>
    </row>
    <row r="2132" spans="1:8" x14ac:dyDescent="0.25">
      <c r="A2132" s="43" t="s">
        <v>9735</v>
      </c>
      <c r="B2132" t="s">
        <v>3893</v>
      </c>
      <c r="C2132" s="43" t="s">
        <v>12391</v>
      </c>
      <c r="D2132" t="s">
        <v>3894</v>
      </c>
      <c r="E2132" t="s">
        <v>3895</v>
      </c>
      <c r="F2132" s="41">
        <v>41815</v>
      </c>
      <c r="G2132" s="44">
        <v>-28795.68</v>
      </c>
      <c r="H2132" t="s">
        <v>12392</v>
      </c>
    </row>
    <row r="2133" spans="1:8" x14ac:dyDescent="0.25">
      <c r="A2133" s="43" t="s">
        <v>9326</v>
      </c>
      <c r="B2133" t="s">
        <v>2845</v>
      </c>
      <c r="C2133" s="43" t="s">
        <v>2846</v>
      </c>
      <c r="D2133" t="s">
        <v>3881</v>
      </c>
      <c r="E2133" t="s">
        <v>3881</v>
      </c>
      <c r="F2133" s="41">
        <v>41815</v>
      </c>
      <c r="G2133" s="44">
        <v>-35400</v>
      </c>
      <c r="H2133" t="s">
        <v>12382</v>
      </c>
    </row>
    <row r="2134" spans="1:8" x14ac:dyDescent="0.25">
      <c r="A2134" s="43" t="s">
        <v>9735</v>
      </c>
      <c r="B2134" t="s">
        <v>3882</v>
      </c>
      <c r="C2134" s="43" t="s">
        <v>12383</v>
      </c>
      <c r="D2134" t="s">
        <v>2474</v>
      </c>
      <c r="E2134" t="s">
        <v>2474</v>
      </c>
      <c r="F2134" s="41">
        <v>41815</v>
      </c>
      <c r="G2134" s="44">
        <v>-29500</v>
      </c>
      <c r="H2134" t="s">
        <v>12384</v>
      </c>
    </row>
    <row r="2135" spans="1:8" x14ac:dyDescent="0.25">
      <c r="A2135" s="43" t="s">
        <v>9326</v>
      </c>
      <c r="B2135" t="s">
        <v>3173</v>
      </c>
      <c r="C2135" s="43" t="s">
        <v>3174</v>
      </c>
      <c r="D2135" t="s">
        <v>3867</v>
      </c>
      <c r="E2135" t="s">
        <v>3868</v>
      </c>
      <c r="F2135" s="41">
        <v>41815</v>
      </c>
      <c r="G2135" s="44">
        <v>-204823.46</v>
      </c>
      <c r="H2135" t="s">
        <v>12373</v>
      </c>
    </row>
    <row r="2136" spans="1:8" x14ac:dyDescent="0.25">
      <c r="A2136" s="43" t="s">
        <v>9326</v>
      </c>
      <c r="B2136" t="s">
        <v>3173</v>
      </c>
      <c r="C2136" s="43" t="s">
        <v>3174</v>
      </c>
      <c r="D2136" t="s">
        <v>3869</v>
      </c>
      <c r="E2136" t="s">
        <v>3870</v>
      </c>
      <c r="F2136" s="41">
        <v>41815</v>
      </c>
      <c r="G2136" s="44">
        <v>-230426.39</v>
      </c>
      <c r="H2136" t="s">
        <v>12374</v>
      </c>
    </row>
    <row r="2137" spans="1:8" x14ac:dyDescent="0.25">
      <c r="A2137" s="43" t="s">
        <v>9326</v>
      </c>
      <c r="B2137" t="s">
        <v>3173</v>
      </c>
      <c r="C2137" s="43" t="s">
        <v>3174</v>
      </c>
      <c r="D2137" t="s">
        <v>3871</v>
      </c>
      <c r="E2137" t="s">
        <v>3872</v>
      </c>
      <c r="F2137" s="41">
        <v>41815</v>
      </c>
      <c r="G2137" s="44">
        <v>-256029.32</v>
      </c>
      <c r="H2137" t="s">
        <v>12375</v>
      </c>
    </row>
    <row r="2138" spans="1:8" x14ac:dyDescent="0.25">
      <c r="A2138" s="43" t="s">
        <v>9326</v>
      </c>
      <c r="B2138" t="s">
        <v>3173</v>
      </c>
      <c r="C2138" s="43" t="s">
        <v>3174</v>
      </c>
      <c r="D2138" t="s">
        <v>3873</v>
      </c>
      <c r="E2138" t="s">
        <v>3872</v>
      </c>
      <c r="F2138" s="41">
        <v>41815</v>
      </c>
      <c r="G2138" s="44">
        <v>-256029.32</v>
      </c>
      <c r="H2138" t="s">
        <v>12376</v>
      </c>
    </row>
    <row r="2139" spans="1:8" x14ac:dyDescent="0.25">
      <c r="A2139" s="43" t="s">
        <v>9326</v>
      </c>
      <c r="B2139" t="s">
        <v>3173</v>
      </c>
      <c r="C2139" s="43" t="s">
        <v>3174</v>
      </c>
      <c r="D2139" t="s">
        <v>3874</v>
      </c>
      <c r="E2139" t="s">
        <v>3872</v>
      </c>
      <c r="F2139" s="41">
        <v>41815</v>
      </c>
      <c r="G2139" s="44">
        <v>-230426.39</v>
      </c>
      <c r="H2139" t="s">
        <v>12377</v>
      </c>
    </row>
    <row r="2140" spans="1:8" x14ac:dyDescent="0.25">
      <c r="A2140" s="43" t="s">
        <v>9326</v>
      </c>
      <c r="B2140" t="s">
        <v>3173</v>
      </c>
      <c r="C2140" s="43" t="s">
        <v>3174</v>
      </c>
      <c r="D2140" t="s">
        <v>3875</v>
      </c>
      <c r="E2140" t="s">
        <v>3876</v>
      </c>
      <c r="F2140" s="41">
        <v>41815</v>
      </c>
      <c r="G2140" s="44">
        <v>-101890.99</v>
      </c>
      <c r="H2140" t="s">
        <v>12378</v>
      </c>
    </row>
    <row r="2141" spans="1:8" x14ac:dyDescent="0.25">
      <c r="A2141" s="43" t="s">
        <v>9326</v>
      </c>
      <c r="B2141" t="s">
        <v>3173</v>
      </c>
      <c r="C2141" s="43" t="s">
        <v>3174</v>
      </c>
      <c r="D2141" t="s">
        <v>3877</v>
      </c>
      <c r="E2141" t="s">
        <v>3876</v>
      </c>
      <c r="F2141" s="41">
        <v>41815</v>
      </c>
      <c r="G2141" s="44">
        <v>-76418.240000000005</v>
      </c>
      <c r="H2141" t="s">
        <v>12379</v>
      </c>
    </row>
    <row r="2142" spans="1:8" x14ac:dyDescent="0.25">
      <c r="A2142" s="43" t="s">
        <v>9326</v>
      </c>
      <c r="B2142" t="s">
        <v>3173</v>
      </c>
      <c r="C2142" s="43" t="s">
        <v>3174</v>
      </c>
      <c r="D2142" t="s">
        <v>3878</v>
      </c>
      <c r="E2142" t="s">
        <v>3876</v>
      </c>
      <c r="F2142" s="41">
        <v>41815</v>
      </c>
      <c r="G2142" s="44">
        <v>-230426.39</v>
      </c>
      <c r="H2142" t="s">
        <v>12380</v>
      </c>
    </row>
    <row r="2143" spans="1:8" x14ac:dyDescent="0.25">
      <c r="A2143" s="43" t="s">
        <v>9326</v>
      </c>
      <c r="B2143" t="s">
        <v>2505</v>
      </c>
      <c r="C2143" s="43" t="s">
        <v>2506</v>
      </c>
      <c r="D2143" t="s">
        <v>3880</v>
      </c>
      <c r="E2143" t="s">
        <v>3880</v>
      </c>
      <c r="F2143" s="41">
        <v>41815</v>
      </c>
      <c r="G2143" s="44">
        <v>-47200</v>
      </c>
      <c r="H2143" t="s">
        <v>12381</v>
      </c>
    </row>
    <row r="2144" spans="1:8" x14ac:dyDescent="0.25">
      <c r="A2144" s="43" t="s">
        <v>9735</v>
      </c>
      <c r="B2144" t="s">
        <v>3883</v>
      </c>
      <c r="C2144" s="43" t="s">
        <v>3884</v>
      </c>
      <c r="D2144" t="s">
        <v>3885</v>
      </c>
      <c r="E2144" t="s">
        <v>3885</v>
      </c>
      <c r="F2144" s="41">
        <v>41815</v>
      </c>
      <c r="G2144" s="44">
        <v>-23600</v>
      </c>
      <c r="H2144" t="s">
        <v>12385</v>
      </c>
    </row>
    <row r="2145" spans="1:8" x14ac:dyDescent="0.25">
      <c r="A2145" s="43" t="s">
        <v>9735</v>
      </c>
      <c r="B2145" t="s">
        <v>2478</v>
      </c>
      <c r="C2145" s="43" t="s">
        <v>2479</v>
      </c>
      <c r="D2145" t="s">
        <v>3886</v>
      </c>
      <c r="E2145" t="s">
        <v>3886</v>
      </c>
      <c r="F2145" s="41">
        <v>41815</v>
      </c>
      <c r="G2145" s="44">
        <v>-59000</v>
      </c>
      <c r="H2145" t="s">
        <v>12386</v>
      </c>
    </row>
    <row r="2146" spans="1:8" x14ac:dyDescent="0.25">
      <c r="A2146" s="43" t="s">
        <v>9735</v>
      </c>
      <c r="B2146" t="s">
        <v>3896</v>
      </c>
      <c r="C2146" s="43" t="s">
        <v>12393</v>
      </c>
      <c r="D2146" t="s">
        <v>3897</v>
      </c>
      <c r="E2146" t="s">
        <v>3895</v>
      </c>
      <c r="F2146" s="41">
        <v>41815</v>
      </c>
      <c r="G2146" s="44">
        <v>-28795.68</v>
      </c>
      <c r="H2146" t="s">
        <v>12394</v>
      </c>
    </row>
    <row r="2147" spans="1:8" x14ac:dyDescent="0.25">
      <c r="A2147" s="43" t="s">
        <v>9328</v>
      </c>
      <c r="B2147" t="s">
        <v>3898</v>
      </c>
      <c r="C2147" s="43" t="s">
        <v>12395</v>
      </c>
      <c r="D2147" t="s">
        <v>3899</v>
      </c>
      <c r="E2147" t="s">
        <v>3899</v>
      </c>
      <c r="F2147" s="41">
        <v>41815</v>
      </c>
      <c r="G2147" s="44">
        <v>-40000</v>
      </c>
      <c r="H2147" t="s">
        <v>12396</v>
      </c>
    </row>
    <row r="2148" spans="1:8" x14ac:dyDescent="0.25">
      <c r="A2148" s="43" t="s">
        <v>9735</v>
      </c>
      <c r="B2148" t="s">
        <v>3890</v>
      </c>
      <c r="C2148" s="43" t="s">
        <v>12389</v>
      </c>
      <c r="D2148" t="s">
        <v>3891</v>
      </c>
      <c r="E2148" t="s">
        <v>3892</v>
      </c>
      <c r="F2148" s="41">
        <v>41815</v>
      </c>
      <c r="G2148" s="44">
        <v>-38274.199999999997</v>
      </c>
      <c r="H2148" t="s">
        <v>12390</v>
      </c>
    </row>
    <row r="2149" spans="1:8" x14ac:dyDescent="0.25">
      <c r="A2149" s="43" t="s">
        <v>9735</v>
      </c>
      <c r="B2149" t="s">
        <v>3909</v>
      </c>
      <c r="C2149" s="43" t="s">
        <v>12403</v>
      </c>
      <c r="D2149" t="s">
        <v>3910</v>
      </c>
      <c r="E2149" t="s">
        <v>3911</v>
      </c>
      <c r="F2149" s="41">
        <v>41816</v>
      </c>
      <c r="G2149" s="44">
        <v>-56391.54</v>
      </c>
      <c r="H2149" t="s">
        <v>12404</v>
      </c>
    </row>
    <row r="2150" spans="1:8" x14ac:dyDescent="0.25">
      <c r="A2150" s="43" t="s">
        <v>9735</v>
      </c>
      <c r="B2150" t="s">
        <v>3906</v>
      </c>
      <c r="C2150" s="43" t="s">
        <v>12401</v>
      </c>
      <c r="D2150" t="s">
        <v>3907</v>
      </c>
      <c r="E2150" t="s">
        <v>3908</v>
      </c>
      <c r="F2150" s="41">
        <v>41816</v>
      </c>
      <c r="G2150" s="44">
        <v>-68389.740000000005</v>
      </c>
      <c r="H2150" t="s">
        <v>12402</v>
      </c>
    </row>
    <row r="2151" spans="1:8" x14ac:dyDescent="0.25">
      <c r="A2151" s="43" t="s">
        <v>9735</v>
      </c>
      <c r="B2151" t="s">
        <v>3921</v>
      </c>
      <c r="C2151" s="43" t="s">
        <v>12411</v>
      </c>
      <c r="D2151" t="s">
        <v>3922</v>
      </c>
      <c r="E2151" t="s">
        <v>3923</v>
      </c>
      <c r="F2151" s="41">
        <v>41816</v>
      </c>
      <c r="G2151" s="44">
        <v>-28195.77</v>
      </c>
      <c r="H2151" t="s">
        <v>12412</v>
      </c>
    </row>
    <row r="2152" spans="1:8" x14ac:dyDescent="0.25">
      <c r="A2152" s="43" t="s">
        <v>9735</v>
      </c>
      <c r="B2152" t="s">
        <v>3900</v>
      </c>
      <c r="C2152" s="43" t="s">
        <v>12397</v>
      </c>
      <c r="D2152" t="s">
        <v>3901</v>
      </c>
      <c r="E2152" t="s">
        <v>3902</v>
      </c>
      <c r="F2152" s="41">
        <v>41816</v>
      </c>
      <c r="G2152" s="44">
        <v>-37614.300000000003</v>
      </c>
      <c r="H2152" t="s">
        <v>12398</v>
      </c>
    </row>
    <row r="2153" spans="1:8" x14ac:dyDescent="0.25">
      <c r="A2153" s="43" t="s">
        <v>9735</v>
      </c>
      <c r="B2153" t="s">
        <v>3912</v>
      </c>
      <c r="C2153" s="43" t="s">
        <v>12405</v>
      </c>
      <c r="D2153" t="s">
        <v>3913</v>
      </c>
      <c r="E2153" t="s">
        <v>3914</v>
      </c>
      <c r="F2153" s="41">
        <v>41816</v>
      </c>
      <c r="G2153" s="44">
        <v>-37614.300000000003</v>
      </c>
      <c r="H2153" t="s">
        <v>12406</v>
      </c>
    </row>
    <row r="2154" spans="1:8" x14ac:dyDescent="0.25">
      <c r="A2154" s="43" t="s">
        <v>9735</v>
      </c>
      <c r="B2154" t="s">
        <v>3903</v>
      </c>
      <c r="C2154" s="43" t="s">
        <v>12399</v>
      </c>
      <c r="D2154" t="s">
        <v>3904</v>
      </c>
      <c r="E2154" t="s">
        <v>3905</v>
      </c>
      <c r="F2154" s="41">
        <v>41816</v>
      </c>
      <c r="G2154" s="44">
        <v>-28795.68</v>
      </c>
      <c r="H2154" t="s">
        <v>12400</v>
      </c>
    </row>
    <row r="2155" spans="1:8" x14ac:dyDescent="0.25">
      <c r="A2155" s="43" t="s">
        <v>9735</v>
      </c>
      <c r="B2155" t="s">
        <v>3924</v>
      </c>
      <c r="C2155" s="43" t="s">
        <v>12413</v>
      </c>
      <c r="D2155" t="s">
        <v>3925</v>
      </c>
      <c r="E2155" t="s">
        <v>3926</v>
      </c>
      <c r="F2155" s="41">
        <v>41816</v>
      </c>
      <c r="G2155" s="44">
        <v>-28195.77</v>
      </c>
      <c r="H2155" t="s">
        <v>12414</v>
      </c>
    </row>
    <row r="2156" spans="1:8" x14ac:dyDescent="0.25">
      <c r="A2156" s="43" t="s">
        <v>9735</v>
      </c>
      <c r="B2156" t="s">
        <v>3915</v>
      </c>
      <c r="C2156" s="43" t="s">
        <v>12407</v>
      </c>
      <c r="D2156" t="s">
        <v>3916</v>
      </c>
      <c r="E2156" t="s">
        <v>3917</v>
      </c>
      <c r="F2156" s="41">
        <v>41816</v>
      </c>
      <c r="G2156" s="44">
        <v>-38274.199999999997</v>
      </c>
      <c r="H2156" t="s">
        <v>12408</v>
      </c>
    </row>
    <row r="2157" spans="1:8" x14ac:dyDescent="0.25">
      <c r="A2157" s="43" t="s">
        <v>9735</v>
      </c>
      <c r="B2157" t="s">
        <v>3918</v>
      </c>
      <c r="C2157" s="43" t="s">
        <v>12409</v>
      </c>
      <c r="D2157" t="s">
        <v>3919</v>
      </c>
      <c r="E2157" t="s">
        <v>3920</v>
      </c>
      <c r="F2157" s="41">
        <v>41816</v>
      </c>
      <c r="G2157" s="44">
        <v>-28195.77</v>
      </c>
      <c r="H2157" t="s">
        <v>12410</v>
      </c>
    </row>
    <row r="2158" spans="1:8" x14ac:dyDescent="0.25">
      <c r="A2158" s="43" t="s">
        <v>9735</v>
      </c>
      <c r="B2158" t="s">
        <v>2567</v>
      </c>
      <c r="C2158" s="43" t="s">
        <v>11426</v>
      </c>
      <c r="D2158" t="s">
        <v>3956</v>
      </c>
      <c r="E2158" t="s">
        <v>3956</v>
      </c>
      <c r="F2158" s="41">
        <v>41820</v>
      </c>
      <c r="G2158" s="44">
        <v>-47200</v>
      </c>
      <c r="H2158" t="s">
        <v>12430</v>
      </c>
    </row>
    <row r="2159" spans="1:8" x14ac:dyDescent="0.25">
      <c r="A2159" s="43" t="s">
        <v>9735</v>
      </c>
      <c r="B2159" t="s">
        <v>1345</v>
      </c>
      <c r="C2159" s="43" t="s">
        <v>10359</v>
      </c>
      <c r="D2159" t="s">
        <v>3954</v>
      </c>
      <c r="E2159" t="s">
        <v>3955</v>
      </c>
      <c r="F2159" s="41">
        <v>41820</v>
      </c>
      <c r="G2159" s="44">
        <v>-6000</v>
      </c>
      <c r="H2159" t="s">
        <v>12429</v>
      </c>
    </row>
    <row r="2160" spans="1:8" x14ac:dyDescent="0.25">
      <c r="A2160" s="43" t="s">
        <v>9326</v>
      </c>
      <c r="B2160" t="s">
        <v>244</v>
      </c>
      <c r="C2160" s="43" t="s">
        <v>245</v>
      </c>
      <c r="D2160" t="s">
        <v>3927</v>
      </c>
      <c r="E2160" t="s">
        <v>3928</v>
      </c>
      <c r="F2160" s="41">
        <v>41820</v>
      </c>
      <c r="G2160" s="44">
        <v>-14160</v>
      </c>
      <c r="H2160" t="s">
        <v>12415</v>
      </c>
    </row>
    <row r="2161" spans="1:8" x14ac:dyDescent="0.25">
      <c r="A2161" s="43" t="s">
        <v>9326</v>
      </c>
      <c r="B2161" t="s">
        <v>244</v>
      </c>
      <c r="C2161" s="43" t="s">
        <v>245</v>
      </c>
      <c r="D2161" t="s">
        <v>3929</v>
      </c>
      <c r="E2161" t="s">
        <v>3930</v>
      </c>
      <c r="F2161" s="41">
        <v>41820</v>
      </c>
      <c r="G2161" s="44">
        <v>-4130</v>
      </c>
      <c r="H2161" t="s">
        <v>12416</v>
      </c>
    </row>
    <row r="2162" spans="1:8" x14ac:dyDescent="0.25">
      <c r="A2162" s="43" t="s">
        <v>9326</v>
      </c>
      <c r="B2162" t="s">
        <v>244</v>
      </c>
      <c r="C2162" s="43" t="s">
        <v>245</v>
      </c>
      <c r="D2162" t="s">
        <v>3931</v>
      </c>
      <c r="E2162" t="s">
        <v>3932</v>
      </c>
      <c r="F2162" s="41">
        <v>41820</v>
      </c>
      <c r="G2162" s="44">
        <v>-7080</v>
      </c>
      <c r="H2162" t="s">
        <v>12417</v>
      </c>
    </row>
    <row r="2163" spans="1:8" x14ac:dyDescent="0.25">
      <c r="A2163" s="43" t="s">
        <v>9326</v>
      </c>
      <c r="B2163" t="s">
        <v>244</v>
      </c>
      <c r="C2163" s="43" t="s">
        <v>245</v>
      </c>
      <c r="D2163" t="s">
        <v>3933</v>
      </c>
      <c r="E2163" t="s">
        <v>3934</v>
      </c>
      <c r="F2163" s="41">
        <v>41820</v>
      </c>
      <c r="G2163" s="44">
        <v>-5900</v>
      </c>
      <c r="H2163" t="s">
        <v>12418</v>
      </c>
    </row>
    <row r="2164" spans="1:8" x14ac:dyDescent="0.25">
      <c r="A2164" s="43" t="s">
        <v>9326</v>
      </c>
      <c r="B2164" t="s">
        <v>244</v>
      </c>
      <c r="C2164" s="43" t="s">
        <v>245</v>
      </c>
      <c r="D2164" t="s">
        <v>3935</v>
      </c>
      <c r="E2164" t="s">
        <v>3936</v>
      </c>
      <c r="F2164" s="41">
        <v>41820</v>
      </c>
      <c r="G2164" s="44">
        <v>-5900</v>
      </c>
      <c r="H2164" t="s">
        <v>12419</v>
      </c>
    </row>
    <row r="2165" spans="1:8" x14ac:dyDescent="0.25">
      <c r="A2165" s="43" t="s">
        <v>9326</v>
      </c>
      <c r="B2165" t="s">
        <v>244</v>
      </c>
      <c r="C2165" s="43" t="s">
        <v>245</v>
      </c>
      <c r="D2165" t="s">
        <v>3937</v>
      </c>
      <c r="E2165" t="s">
        <v>3938</v>
      </c>
      <c r="F2165" s="41">
        <v>41820</v>
      </c>
      <c r="G2165" s="44">
        <v>-4130</v>
      </c>
      <c r="H2165" t="s">
        <v>12420</v>
      </c>
    </row>
    <row r="2166" spans="1:8" x14ac:dyDescent="0.25">
      <c r="A2166" s="43" t="s">
        <v>9326</v>
      </c>
      <c r="B2166" t="s">
        <v>244</v>
      </c>
      <c r="C2166" s="43" t="s">
        <v>245</v>
      </c>
      <c r="D2166" t="s">
        <v>3939</v>
      </c>
      <c r="E2166" t="s">
        <v>3940</v>
      </c>
      <c r="F2166" s="41">
        <v>41820</v>
      </c>
      <c r="G2166" s="44">
        <v>-5900</v>
      </c>
      <c r="H2166" t="s">
        <v>12421</v>
      </c>
    </row>
    <row r="2167" spans="1:8" x14ac:dyDescent="0.25">
      <c r="A2167" s="43" t="s">
        <v>9326</v>
      </c>
      <c r="B2167" t="s">
        <v>244</v>
      </c>
      <c r="C2167" s="43" t="s">
        <v>245</v>
      </c>
      <c r="D2167" t="s">
        <v>3941</v>
      </c>
      <c r="E2167" t="s">
        <v>3942</v>
      </c>
      <c r="F2167" s="41">
        <v>41820</v>
      </c>
      <c r="G2167" s="44">
        <v>-4130</v>
      </c>
      <c r="H2167" t="s">
        <v>12422</v>
      </c>
    </row>
    <row r="2168" spans="1:8" x14ac:dyDescent="0.25">
      <c r="A2168" s="43" t="s">
        <v>9326</v>
      </c>
      <c r="B2168" t="s">
        <v>244</v>
      </c>
      <c r="C2168" s="43" t="s">
        <v>245</v>
      </c>
      <c r="D2168" t="s">
        <v>3943</v>
      </c>
      <c r="E2168" t="s">
        <v>3944</v>
      </c>
      <c r="F2168" s="41">
        <v>41820</v>
      </c>
      <c r="G2168" s="44">
        <v>-5900</v>
      </c>
      <c r="H2168" t="s">
        <v>12423</v>
      </c>
    </row>
    <row r="2169" spans="1:8" x14ac:dyDescent="0.25">
      <c r="A2169" s="43" t="s">
        <v>9326</v>
      </c>
      <c r="B2169" t="s">
        <v>244</v>
      </c>
      <c r="C2169" s="43" t="s">
        <v>245</v>
      </c>
      <c r="D2169" t="s">
        <v>3945</v>
      </c>
      <c r="E2169" t="s">
        <v>3946</v>
      </c>
      <c r="F2169" s="41">
        <v>41820</v>
      </c>
      <c r="G2169" s="44">
        <v>-5900</v>
      </c>
      <c r="H2169" t="s">
        <v>12424</v>
      </c>
    </row>
    <row r="2170" spans="1:8" x14ac:dyDescent="0.25">
      <c r="A2170" s="43" t="s">
        <v>9326</v>
      </c>
      <c r="B2170" t="s">
        <v>244</v>
      </c>
      <c r="C2170" s="43" t="s">
        <v>245</v>
      </c>
      <c r="D2170" t="s">
        <v>3947</v>
      </c>
      <c r="E2170" t="s">
        <v>3948</v>
      </c>
      <c r="F2170" s="41">
        <v>41820</v>
      </c>
      <c r="G2170" s="44">
        <v>-5900</v>
      </c>
      <c r="H2170" t="s">
        <v>12425</v>
      </c>
    </row>
    <row r="2171" spans="1:8" x14ac:dyDescent="0.25">
      <c r="A2171" s="43" t="s">
        <v>9326</v>
      </c>
      <c r="B2171" t="s">
        <v>244</v>
      </c>
      <c r="C2171" s="43" t="s">
        <v>245</v>
      </c>
      <c r="D2171" t="s">
        <v>3949</v>
      </c>
      <c r="E2171" t="s">
        <v>3950</v>
      </c>
      <c r="F2171" s="41">
        <v>41820</v>
      </c>
      <c r="G2171" s="44">
        <v>-5900</v>
      </c>
      <c r="H2171" t="s">
        <v>12426</v>
      </c>
    </row>
    <row r="2172" spans="1:8" x14ac:dyDescent="0.25">
      <c r="A2172" s="43" t="s">
        <v>9326</v>
      </c>
      <c r="B2172" t="s">
        <v>244</v>
      </c>
      <c r="C2172" s="43" t="s">
        <v>245</v>
      </c>
      <c r="D2172" t="s">
        <v>3951</v>
      </c>
      <c r="E2172" t="s">
        <v>3952</v>
      </c>
      <c r="F2172" s="41">
        <v>41820</v>
      </c>
      <c r="G2172" s="44">
        <v>-4130</v>
      </c>
      <c r="H2172" t="s">
        <v>12427</v>
      </c>
    </row>
    <row r="2173" spans="1:8" x14ac:dyDescent="0.25">
      <c r="A2173" s="43" t="s">
        <v>9326</v>
      </c>
      <c r="B2173" t="s">
        <v>244</v>
      </c>
      <c r="C2173" s="43" t="s">
        <v>245</v>
      </c>
      <c r="D2173" t="s">
        <v>3953</v>
      </c>
      <c r="E2173" t="s">
        <v>3953</v>
      </c>
      <c r="F2173" s="41">
        <v>41820</v>
      </c>
      <c r="G2173" s="44">
        <v>-83679.7</v>
      </c>
      <c r="H2173" t="s">
        <v>12428</v>
      </c>
    </row>
    <row r="2174" spans="1:8" x14ac:dyDescent="0.25">
      <c r="A2174" s="43" t="s">
        <v>9326</v>
      </c>
      <c r="B2174" t="s">
        <v>3173</v>
      </c>
      <c r="C2174" s="43" t="s">
        <v>3174</v>
      </c>
      <c r="D2174" t="s">
        <v>3957</v>
      </c>
      <c r="E2174" t="s">
        <v>3958</v>
      </c>
      <c r="F2174" s="41">
        <v>41822</v>
      </c>
      <c r="G2174" s="44">
        <v>-25489.48</v>
      </c>
      <c r="H2174" t="s">
        <v>12431</v>
      </c>
    </row>
    <row r="2175" spans="1:8" x14ac:dyDescent="0.25">
      <c r="A2175" s="43" t="s">
        <v>9326</v>
      </c>
      <c r="B2175" t="s">
        <v>3173</v>
      </c>
      <c r="C2175" s="43" t="s">
        <v>3174</v>
      </c>
      <c r="D2175" t="s">
        <v>3959</v>
      </c>
      <c r="E2175" t="s">
        <v>3960</v>
      </c>
      <c r="F2175" s="41">
        <v>41822</v>
      </c>
      <c r="G2175" s="44">
        <v>-184462.18</v>
      </c>
      <c r="H2175" t="s">
        <v>12432</v>
      </c>
    </row>
    <row r="2176" spans="1:8" x14ac:dyDescent="0.25">
      <c r="A2176" s="43" t="s">
        <v>9326</v>
      </c>
      <c r="B2176" t="s">
        <v>3961</v>
      </c>
      <c r="C2176" s="43" t="s">
        <v>3962</v>
      </c>
      <c r="D2176" t="s">
        <v>3963</v>
      </c>
      <c r="E2176" t="s">
        <v>3963</v>
      </c>
      <c r="F2176" s="41">
        <v>41823</v>
      </c>
      <c r="G2176" s="44">
        <v>-81304.41</v>
      </c>
      <c r="H2176" t="s">
        <v>12433</v>
      </c>
    </row>
    <row r="2177" spans="1:8" x14ac:dyDescent="0.25">
      <c r="A2177" s="43" t="s">
        <v>9735</v>
      </c>
      <c r="B2177" t="s">
        <v>3968</v>
      </c>
      <c r="C2177" s="43" t="s">
        <v>12436</v>
      </c>
      <c r="D2177" t="s">
        <v>3969</v>
      </c>
      <c r="E2177" t="s">
        <v>3970</v>
      </c>
      <c r="F2177" s="41">
        <v>41824</v>
      </c>
      <c r="G2177" s="44">
        <v>-27895.53</v>
      </c>
      <c r="H2177" t="s">
        <v>12437</v>
      </c>
    </row>
    <row r="2178" spans="1:8" x14ac:dyDescent="0.25">
      <c r="A2178" s="43" t="s">
        <v>9328</v>
      </c>
      <c r="B2178" t="s">
        <v>3971</v>
      </c>
      <c r="C2178" s="43" t="s">
        <v>3972</v>
      </c>
      <c r="D2178" t="s">
        <v>3973</v>
      </c>
      <c r="E2178" t="s">
        <v>3974</v>
      </c>
      <c r="F2178" s="41">
        <v>41824</v>
      </c>
      <c r="G2178" s="44">
        <v>-749065.67</v>
      </c>
      <c r="H2178" t="s">
        <v>12438</v>
      </c>
    </row>
    <row r="2179" spans="1:8" x14ac:dyDescent="0.25">
      <c r="A2179" s="43" t="s">
        <v>9326</v>
      </c>
      <c r="B2179" t="s">
        <v>3964</v>
      </c>
      <c r="C2179" s="43" t="s">
        <v>3965</v>
      </c>
      <c r="D2179" t="s">
        <v>3966</v>
      </c>
      <c r="E2179" t="s">
        <v>3966</v>
      </c>
      <c r="F2179" s="41">
        <v>41824</v>
      </c>
      <c r="G2179" s="44">
        <v>-89680</v>
      </c>
      <c r="H2179" t="s">
        <v>12434</v>
      </c>
    </row>
    <row r="2180" spans="1:8" x14ac:dyDescent="0.25">
      <c r="A2180" s="43" t="s">
        <v>9326</v>
      </c>
      <c r="B2180" t="s">
        <v>3964</v>
      </c>
      <c r="C2180" s="43" t="s">
        <v>3965</v>
      </c>
      <c r="D2180" t="s">
        <v>3967</v>
      </c>
      <c r="E2180" t="s">
        <v>3967</v>
      </c>
      <c r="F2180" s="41">
        <v>41824</v>
      </c>
      <c r="G2180" s="44">
        <v>-69620</v>
      </c>
      <c r="H2180" t="s">
        <v>12435</v>
      </c>
    </row>
    <row r="2181" spans="1:8" x14ac:dyDescent="0.25">
      <c r="A2181" s="43" t="s">
        <v>9326</v>
      </c>
      <c r="B2181" t="s">
        <v>2236</v>
      </c>
      <c r="C2181" s="43" t="s">
        <v>2237</v>
      </c>
      <c r="D2181" t="s">
        <v>3975</v>
      </c>
      <c r="E2181" t="s">
        <v>3975</v>
      </c>
      <c r="F2181" s="41">
        <v>41827</v>
      </c>
      <c r="G2181" s="44">
        <v>-26107.5</v>
      </c>
      <c r="H2181" t="s">
        <v>12439</v>
      </c>
    </row>
    <row r="2182" spans="1:8" x14ac:dyDescent="0.25">
      <c r="A2182" s="43" t="s">
        <v>9328</v>
      </c>
      <c r="B2182" t="s">
        <v>3976</v>
      </c>
      <c r="C2182" s="43" t="s">
        <v>12440</v>
      </c>
      <c r="D2182" t="s">
        <v>3977</v>
      </c>
      <c r="E2182" t="s">
        <v>3977</v>
      </c>
      <c r="F2182" s="41">
        <v>41827</v>
      </c>
      <c r="G2182" s="44">
        <v>-2154540.1</v>
      </c>
      <c r="H2182" t="s">
        <v>12441</v>
      </c>
    </row>
    <row r="2183" spans="1:8" x14ac:dyDescent="0.25">
      <c r="A2183" s="43" t="s">
        <v>9328</v>
      </c>
      <c r="B2183" t="s">
        <v>3763</v>
      </c>
      <c r="C2183" s="43" t="s">
        <v>3764</v>
      </c>
      <c r="D2183" t="s">
        <v>3999</v>
      </c>
      <c r="E2183" t="s">
        <v>3999</v>
      </c>
      <c r="F2183" s="41">
        <v>41828</v>
      </c>
      <c r="G2183" s="44">
        <v>-1128125.3799999999</v>
      </c>
      <c r="H2183" t="s">
        <v>12459</v>
      </c>
    </row>
    <row r="2184" spans="1:8" x14ac:dyDescent="0.25">
      <c r="A2184" s="43" t="s">
        <v>9326</v>
      </c>
      <c r="B2184" t="s">
        <v>3981</v>
      </c>
      <c r="C2184" s="43" t="s">
        <v>3982</v>
      </c>
      <c r="D2184" t="s">
        <v>3879</v>
      </c>
      <c r="E2184" t="s">
        <v>3879</v>
      </c>
      <c r="F2184" s="41">
        <v>41828</v>
      </c>
      <c r="G2184" s="44">
        <v>-266628.08</v>
      </c>
      <c r="H2184" t="s">
        <v>12443</v>
      </c>
    </row>
    <row r="2185" spans="1:8" x14ac:dyDescent="0.25">
      <c r="A2185" s="43" t="s">
        <v>9735</v>
      </c>
      <c r="B2185" t="s">
        <v>1427</v>
      </c>
      <c r="C2185" s="43" t="s">
        <v>1428</v>
      </c>
      <c r="D2185" t="s">
        <v>3983</v>
      </c>
      <c r="E2185" t="s">
        <v>3983</v>
      </c>
      <c r="F2185" s="41">
        <v>41828</v>
      </c>
      <c r="G2185" s="44">
        <v>-562380</v>
      </c>
      <c r="H2185" t="s">
        <v>12444</v>
      </c>
    </row>
    <row r="2186" spans="1:8" x14ac:dyDescent="0.25">
      <c r="A2186" s="43" t="s">
        <v>9735</v>
      </c>
      <c r="B2186" t="s">
        <v>3995</v>
      </c>
      <c r="C2186" s="43" t="s">
        <v>12455</v>
      </c>
      <c r="D2186" t="s">
        <v>3996</v>
      </c>
      <c r="E2186" t="s">
        <v>2939</v>
      </c>
      <c r="F2186" s="41">
        <v>41828</v>
      </c>
      <c r="G2186" s="44">
        <v>-16505.59</v>
      </c>
      <c r="H2186" t="s">
        <v>12456</v>
      </c>
    </row>
    <row r="2187" spans="1:8" x14ac:dyDescent="0.25">
      <c r="A2187" s="43" t="s">
        <v>9735</v>
      </c>
      <c r="B2187" t="s">
        <v>3997</v>
      </c>
      <c r="C2187" s="43" t="s">
        <v>12457</v>
      </c>
      <c r="D2187" t="s">
        <v>3998</v>
      </c>
      <c r="E2187" t="s">
        <v>2939</v>
      </c>
      <c r="F2187" s="41">
        <v>41828</v>
      </c>
      <c r="G2187" s="44">
        <v>-286340.45</v>
      </c>
      <c r="H2187" t="s">
        <v>12458</v>
      </c>
    </row>
    <row r="2188" spans="1:8" x14ac:dyDescent="0.25">
      <c r="A2188" s="43" t="s">
        <v>9735</v>
      </c>
      <c r="B2188" t="s">
        <v>3993</v>
      </c>
      <c r="C2188" s="43" t="s">
        <v>12453</v>
      </c>
      <c r="D2188" t="s">
        <v>3994</v>
      </c>
      <c r="E2188" t="s">
        <v>3988</v>
      </c>
      <c r="F2188" s="41">
        <v>41828</v>
      </c>
      <c r="G2188" s="44">
        <v>-57078.9</v>
      </c>
      <c r="H2188" t="s">
        <v>12454</v>
      </c>
    </row>
    <row r="2189" spans="1:8" x14ac:dyDescent="0.25">
      <c r="A2189" s="43" t="s">
        <v>9735</v>
      </c>
      <c r="B2189" t="s">
        <v>3989</v>
      </c>
      <c r="C2189" s="43" t="s">
        <v>12449</v>
      </c>
      <c r="D2189" t="s">
        <v>3990</v>
      </c>
      <c r="E2189" t="s">
        <v>3988</v>
      </c>
      <c r="F2189" s="41">
        <v>41828</v>
      </c>
      <c r="G2189" s="44">
        <v>-44748.37</v>
      </c>
      <c r="H2189" t="s">
        <v>12450</v>
      </c>
    </row>
    <row r="2190" spans="1:8" x14ac:dyDescent="0.25">
      <c r="A2190" s="43" t="s">
        <v>9735</v>
      </c>
      <c r="B2190" t="s">
        <v>3991</v>
      </c>
      <c r="C2190" s="43" t="s">
        <v>12451</v>
      </c>
      <c r="D2190" t="s">
        <v>3992</v>
      </c>
      <c r="E2190" t="s">
        <v>3988</v>
      </c>
      <c r="F2190" s="41">
        <v>41828</v>
      </c>
      <c r="G2190" s="44">
        <v>-295269.33</v>
      </c>
      <c r="H2190" t="s">
        <v>12452</v>
      </c>
    </row>
    <row r="2191" spans="1:8" x14ac:dyDescent="0.25">
      <c r="A2191" s="43" t="s">
        <v>9735</v>
      </c>
      <c r="B2191" t="s">
        <v>3984</v>
      </c>
      <c r="C2191" s="43" t="s">
        <v>12445</v>
      </c>
      <c r="D2191" t="s">
        <v>3985</v>
      </c>
      <c r="E2191" t="s">
        <v>2939</v>
      </c>
      <c r="F2191" s="41">
        <v>41828</v>
      </c>
      <c r="G2191" s="44">
        <v>-514049.38</v>
      </c>
      <c r="H2191" t="s">
        <v>12446</v>
      </c>
    </row>
    <row r="2192" spans="1:8" x14ac:dyDescent="0.25">
      <c r="A2192" s="43" t="s">
        <v>9326</v>
      </c>
      <c r="B2192" t="s">
        <v>3978</v>
      </c>
      <c r="C2192" s="43" t="s">
        <v>3979</v>
      </c>
      <c r="D2192" t="s">
        <v>3980</v>
      </c>
      <c r="E2192" t="s">
        <v>3980</v>
      </c>
      <c r="F2192" s="41">
        <v>41828</v>
      </c>
      <c r="G2192" s="44">
        <v>-972697.59999999998</v>
      </c>
      <c r="H2192" t="s">
        <v>12442</v>
      </c>
    </row>
    <row r="2193" spans="1:8" x14ac:dyDescent="0.25">
      <c r="A2193" s="43" t="s">
        <v>9735</v>
      </c>
      <c r="B2193" t="s">
        <v>3986</v>
      </c>
      <c r="C2193" s="43" t="s">
        <v>12447</v>
      </c>
      <c r="D2193" t="s">
        <v>3987</v>
      </c>
      <c r="E2193" t="s">
        <v>3988</v>
      </c>
      <c r="F2193" s="41">
        <v>41828</v>
      </c>
      <c r="G2193" s="44">
        <v>-128197.37</v>
      </c>
      <c r="H2193" t="s">
        <v>12448</v>
      </c>
    </row>
    <row r="2194" spans="1:8" x14ac:dyDescent="0.25">
      <c r="A2194" s="43" t="s">
        <v>9735</v>
      </c>
      <c r="B2194" t="s">
        <v>4000</v>
      </c>
      <c r="C2194" s="43" t="s">
        <v>4001</v>
      </c>
      <c r="D2194" t="s">
        <v>4002</v>
      </c>
      <c r="E2194" t="s">
        <v>4002</v>
      </c>
      <c r="F2194" s="41">
        <v>41829</v>
      </c>
      <c r="G2194" s="44">
        <v>-54875</v>
      </c>
      <c r="H2194" t="s">
        <v>12460</v>
      </c>
    </row>
    <row r="2195" spans="1:8" x14ac:dyDescent="0.25">
      <c r="A2195" s="43" t="s">
        <v>9328</v>
      </c>
      <c r="B2195" t="s">
        <v>4003</v>
      </c>
      <c r="C2195" s="43" t="s">
        <v>12461</v>
      </c>
      <c r="D2195" t="s">
        <v>4004</v>
      </c>
      <c r="E2195" t="s">
        <v>4005</v>
      </c>
      <c r="F2195" s="41">
        <v>41830</v>
      </c>
      <c r="G2195" s="44">
        <v>-118000</v>
      </c>
      <c r="H2195" t="s">
        <v>12462</v>
      </c>
    </row>
    <row r="2196" spans="1:8" x14ac:dyDescent="0.25">
      <c r="A2196" s="43" t="s">
        <v>9328</v>
      </c>
      <c r="B2196" t="s">
        <v>4006</v>
      </c>
      <c r="C2196" s="43" t="s">
        <v>4007</v>
      </c>
      <c r="D2196" t="s">
        <v>4008</v>
      </c>
      <c r="E2196" t="s">
        <v>4008</v>
      </c>
      <c r="F2196" s="41">
        <v>41830</v>
      </c>
      <c r="G2196" s="44">
        <v>-35000</v>
      </c>
      <c r="H2196" t="s">
        <v>12463</v>
      </c>
    </row>
    <row r="2197" spans="1:8" x14ac:dyDescent="0.25">
      <c r="A2197" s="43" t="s">
        <v>9735</v>
      </c>
      <c r="B2197" t="s">
        <v>4011</v>
      </c>
      <c r="C2197" s="43" t="s">
        <v>12466</v>
      </c>
      <c r="D2197" t="s">
        <v>4012</v>
      </c>
      <c r="E2197" t="s">
        <v>4012</v>
      </c>
      <c r="F2197" s="41">
        <v>41835</v>
      </c>
      <c r="G2197" s="44">
        <v>-23750</v>
      </c>
      <c r="H2197" t="s">
        <v>12467</v>
      </c>
    </row>
    <row r="2198" spans="1:8" x14ac:dyDescent="0.25">
      <c r="A2198" s="43" t="s">
        <v>9328</v>
      </c>
      <c r="B2198" t="s">
        <v>4015</v>
      </c>
      <c r="C2198" s="43" t="s">
        <v>12470</v>
      </c>
      <c r="D2198" t="s">
        <v>4016</v>
      </c>
      <c r="E2198" t="s">
        <v>4017</v>
      </c>
      <c r="F2198" s="41">
        <v>41835</v>
      </c>
      <c r="G2198" s="44">
        <v>1137811.23</v>
      </c>
      <c r="H2198" t="s">
        <v>12471</v>
      </c>
    </row>
    <row r="2199" spans="1:8" x14ac:dyDescent="0.25">
      <c r="A2199" s="43" t="s">
        <v>9328</v>
      </c>
      <c r="B2199" t="s">
        <v>4013</v>
      </c>
      <c r="C2199" s="43" t="s">
        <v>12468</v>
      </c>
      <c r="D2199" t="s">
        <v>4014</v>
      </c>
      <c r="E2199" t="s">
        <v>4014</v>
      </c>
      <c r="F2199" s="41">
        <v>41835</v>
      </c>
      <c r="G2199" s="44">
        <v>-180000</v>
      </c>
      <c r="H2199" t="s">
        <v>12469</v>
      </c>
    </row>
    <row r="2200" spans="1:8" x14ac:dyDescent="0.25">
      <c r="A2200" s="43" t="s">
        <v>9326</v>
      </c>
      <c r="B2200" t="s">
        <v>815</v>
      </c>
      <c r="C2200" s="43" t="s">
        <v>816</v>
      </c>
      <c r="D2200" t="s">
        <v>4009</v>
      </c>
      <c r="E2200" t="s">
        <v>4009</v>
      </c>
      <c r="F2200" s="41">
        <v>41835</v>
      </c>
      <c r="G2200">
        <v>-861</v>
      </c>
      <c r="H2200" t="s">
        <v>12464</v>
      </c>
    </row>
    <row r="2201" spans="1:8" x14ac:dyDescent="0.25">
      <c r="A2201" s="43" t="s">
        <v>9326</v>
      </c>
      <c r="B2201" t="s">
        <v>815</v>
      </c>
      <c r="C2201" s="43" t="s">
        <v>816</v>
      </c>
      <c r="D2201" t="s">
        <v>4010</v>
      </c>
      <c r="E2201" t="s">
        <v>4010</v>
      </c>
      <c r="F2201" s="41">
        <v>41835</v>
      </c>
      <c r="G2201">
        <v>-912</v>
      </c>
      <c r="H2201" t="s">
        <v>12465</v>
      </c>
    </row>
    <row r="2202" spans="1:8" x14ac:dyDescent="0.25">
      <c r="A2202" s="43" t="s">
        <v>9328</v>
      </c>
      <c r="B2202" t="s">
        <v>4021</v>
      </c>
      <c r="C2202" s="43" t="s">
        <v>12473</v>
      </c>
      <c r="D2202" t="s">
        <v>4022</v>
      </c>
      <c r="E2202" t="s">
        <v>4023</v>
      </c>
      <c r="F2202" s="41">
        <v>41836</v>
      </c>
      <c r="G2202" s="44">
        <v>504371.24</v>
      </c>
      <c r="H2202" t="s">
        <v>12474</v>
      </c>
    </row>
    <row r="2203" spans="1:8" x14ac:dyDescent="0.25">
      <c r="A2203" s="43" t="s">
        <v>9326</v>
      </c>
      <c r="B2203" t="s">
        <v>4018</v>
      </c>
      <c r="C2203" s="43" t="s">
        <v>4019</v>
      </c>
      <c r="D2203" t="s">
        <v>4020</v>
      </c>
      <c r="E2203" t="s">
        <v>4020</v>
      </c>
      <c r="F2203" s="41">
        <v>41836</v>
      </c>
      <c r="G2203" s="44">
        <v>-219734.14</v>
      </c>
      <c r="H2203" t="s">
        <v>12472</v>
      </c>
    </row>
    <row r="2204" spans="1:8" x14ac:dyDescent="0.25">
      <c r="A2204" s="43" t="s">
        <v>9735</v>
      </c>
      <c r="B2204" t="s">
        <v>4029</v>
      </c>
      <c r="C2204" s="43" t="s">
        <v>12479</v>
      </c>
      <c r="D2204" t="s">
        <v>4030</v>
      </c>
      <c r="E2204" t="s">
        <v>4028</v>
      </c>
      <c r="F2204" s="41">
        <v>41837</v>
      </c>
      <c r="G2204" s="44">
        <v>-15063.18</v>
      </c>
      <c r="H2204" t="s">
        <v>12480</v>
      </c>
    </row>
    <row r="2205" spans="1:8" x14ac:dyDescent="0.25">
      <c r="A2205" s="43" t="s">
        <v>9328</v>
      </c>
      <c r="B2205" t="s">
        <v>662</v>
      </c>
      <c r="C2205" s="43" t="s">
        <v>663</v>
      </c>
      <c r="D2205" t="s">
        <v>4031</v>
      </c>
      <c r="E2205" t="s">
        <v>4031</v>
      </c>
      <c r="F2205" s="41">
        <v>41837</v>
      </c>
      <c r="G2205" s="44">
        <v>-861669.92</v>
      </c>
      <c r="H2205" t="s">
        <v>12481</v>
      </c>
    </row>
    <row r="2206" spans="1:8" x14ac:dyDescent="0.25">
      <c r="A2206" s="43" t="s">
        <v>9735</v>
      </c>
      <c r="B2206" t="s">
        <v>4026</v>
      </c>
      <c r="C2206" s="43" t="s">
        <v>12477</v>
      </c>
      <c r="D2206" t="s">
        <v>4027</v>
      </c>
      <c r="E2206" t="s">
        <v>4028</v>
      </c>
      <c r="F2206" s="41">
        <v>41837</v>
      </c>
      <c r="G2206" s="44">
        <v>-36488.089999999997</v>
      </c>
      <c r="H2206" t="s">
        <v>12478</v>
      </c>
    </row>
    <row r="2207" spans="1:8" x14ac:dyDescent="0.25">
      <c r="A2207" s="43" t="s">
        <v>9326</v>
      </c>
      <c r="B2207" t="s">
        <v>815</v>
      </c>
      <c r="C2207" s="43" t="s">
        <v>816</v>
      </c>
      <c r="D2207" t="s">
        <v>4024</v>
      </c>
      <c r="E2207" t="s">
        <v>4024</v>
      </c>
      <c r="F2207" s="41">
        <v>41837</v>
      </c>
      <c r="G2207" s="44">
        <v>-6321.72</v>
      </c>
      <c r="H2207" t="s">
        <v>12475</v>
      </c>
    </row>
    <row r="2208" spans="1:8" x14ac:dyDescent="0.25">
      <c r="A2208" s="43" t="s">
        <v>9326</v>
      </c>
      <c r="B2208" t="s">
        <v>815</v>
      </c>
      <c r="C2208" s="43" t="s">
        <v>816</v>
      </c>
      <c r="D2208" t="s">
        <v>4025</v>
      </c>
      <c r="E2208" t="s">
        <v>4025</v>
      </c>
      <c r="F2208" s="41">
        <v>41837</v>
      </c>
      <c r="G2208" s="44">
        <v>-6696.18</v>
      </c>
      <c r="H2208" t="s">
        <v>12476</v>
      </c>
    </row>
    <row r="2209" spans="1:8" x14ac:dyDescent="0.25">
      <c r="A2209" s="43" t="s">
        <v>9328</v>
      </c>
      <c r="B2209" t="s">
        <v>1635</v>
      </c>
      <c r="C2209" s="43" t="s">
        <v>1636</v>
      </c>
      <c r="D2209" t="s">
        <v>4032</v>
      </c>
      <c r="E2209" t="s">
        <v>4032</v>
      </c>
      <c r="F2209" s="41">
        <v>41838</v>
      </c>
      <c r="G2209" s="44">
        <v>-938599.78</v>
      </c>
      <c r="H2209" t="s">
        <v>12482</v>
      </c>
    </row>
    <row r="2210" spans="1:8" x14ac:dyDescent="0.25">
      <c r="A2210" s="43" t="s">
        <v>9735</v>
      </c>
      <c r="B2210" t="s">
        <v>637</v>
      </c>
      <c r="C2210" s="43" t="s">
        <v>9853</v>
      </c>
      <c r="D2210" t="s">
        <v>4035</v>
      </c>
      <c r="E2210" t="s">
        <v>4036</v>
      </c>
      <c r="F2210" s="41">
        <v>41841</v>
      </c>
      <c r="G2210" s="44">
        <v>-43264.33</v>
      </c>
      <c r="H2210" t="s">
        <v>12484</v>
      </c>
    </row>
    <row r="2211" spans="1:8" x14ac:dyDescent="0.25">
      <c r="A2211" s="43" t="s">
        <v>9735</v>
      </c>
      <c r="B2211" t="s">
        <v>637</v>
      </c>
      <c r="C2211" s="43" t="s">
        <v>9853</v>
      </c>
      <c r="D2211" t="s">
        <v>4037</v>
      </c>
      <c r="E2211" t="s">
        <v>4036</v>
      </c>
      <c r="F2211" s="41">
        <v>41841</v>
      </c>
      <c r="G2211" s="44">
        <v>-43264.33</v>
      </c>
      <c r="H2211" t="s">
        <v>12485</v>
      </c>
    </row>
    <row r="2212" spans="1:8" x14ac:dyDescent="0.25">
      <c r="A2212" s="43" t="s">
        <v>9326</v>
      </c>
      <c r="B2212" t="s">
        <v>4040</v>
      </c>
      <c r="C2212" s="43" t="s">
        <v>12487</v>
      </c>
      <c r="D2212" t="s">
        <v>4041</v>
      </c>
      <c r="E2212" t="s">
        <v>4041</v>
      </c>
      <c r="F2212" s="41">
        <v>41841</v>
      </c>
      <c r="G2212" s="44">
        <v>-62546.54</v>
      </c>
      <c r="H2212" t="s">
        <v>12488</v>
      </c>
    </row>
    <row r="2213" spans="1:8" x14ac:dyDescent="0.25">
      <c r="A2213" s="43" t="s">
        <v>9735</v>
      </c>
      <c r="B2213" t="s">
        <v>4033</v>
      </c>
      <c r="C2213" s="43" t="s">
        <v>4034</v>
      </c>
      <c r="D2213" t="s">
        <v>3953</v>
      </c>
      <c r="E2213" t="s">
        <v>3953</v>
      </c>
      <c r="F2213" s="41">
        <v>41841</v>
      </c>
      <c r="G2213" s="44">
        <v>-83679.7</v>
      </c>
      <c r="H2213" t="s">
        <v>12483</v>
      </c>
    </row>
    <row r="2214" spans="1:8" x14ac:dyDescent="0.25">
      <c r="A2214" s="43" t="s">
        <v>9735</v>
      </c>
      <c r="B2214" t="s">
        <v>4000</v>
      </c>
      <c r="C2214" s="43" t="s">
        <v>4001</v>
      </c>
      <c r="D2214" t="s">
        <v>4038</v>
      </c>
      <c r="E2214" t="s">
        <v>4039</v>
      </c>
      <c r="F2214" s="41">
        <v>41841</v>
      </c>
      <c r="G2214" s="44">
        <v>-34721.599999999999</v>
      </c>
      <c r="H2214" t="s">
        <v>12486</v>
      </c>
    </row>
    <row r="2215" spans="1:8" x14ac:dyDescent="0.25">
      <c r="A2215" s="43" t="s">
        <v>9326</v>
      </c>
      <c r="B2215" t="s">
        <v>4042</v>
      </c>
      <c r="C2215" s="43" t="s">
        <v>12489</v>
      </c>
      <c r="D2215" t="s">
        <v>4043</v>
      </c>
      <c r="E2215" t="s">
        <v>4043</v>
      </c>
      <c r="F2215" s="41">
        <v>41841</v>
      </c>
      <c r="G2215" s="44">
        <v>-31056.1</v>
      </c>
      <c r="H2215" t="s">
        <v>12490</v>
      </c>
    </row>
    <row r="2216" spans="1:8" x14ac:dyDescent="0.25">
      <c r="A2216" s="43" t="s">
        <v>9326</v>
      </c>
      <c r="B2216" t="s">
        <v>4044</v>
      </c>
      <c r="C2216" s="43" t="s">
        <v>4045</v>
      </c>
      <c r="D2216" t="s">
        <v>4046</v>
      </c>
      <c r="E2216" t="s">
        <v>4046</v>
      </c>
      <c r="F2216" s="41">
        <v>41842</v>
      </c>
      <c r="G2216" s="44">
        <v>-32756.799999999999</v>
      </c>
      <c r="H2216" t="s">
        <v>12491</v>
      </c>
    </row>
    <row r="2217" spans="1:8" x14ac:dyDescent="0.25">
      <c r="A2217" s="43" t="s">
        <v>9735</v>
      </c>
      <c r="B2217" t="s">
        <v>1427</v>
      </c>
      <c r="C2217" s="43" t="s">
        <v>1428</v>
      </c>
      <c r="D2217" t="s">
        <v>4050</v>
      </c>
      <c r="E2217" t="s">
        <v>4050</v>
      </c>
      <c r="F2217" s="41">
        <v>41842</v>
      </c>
      <c r="G2217" s="44">
        <v>-41300</v>
      </c>
      <c r="H2217" t="s">
        <v>12494</v>
      </c>
    </row>
    <row r="2218" spans="1:8" x14ac:dyDescent="0.25">
      <c r="A2218" s="43" t="s">
        <v>9328</v>
      </c>
      <c r="B2218" t="s">
        <v>4051</v>
      </c>
      <c r="C2218" s="43" t="s">
        <v>12495</v>
      </c>
      <c r="D2218" t="s">
        <v>4052</v>
      </c>
      <c r="E2218" t="s">
        <v>4052</v>
      </c>
      <c r="F2218" s="41">
        <v>41842</v>
      </c>
      <c r="G2218" s="44">
        <v>-1527698.42</v>
      </c>
      <c r="H2218" t="s">
        <v>12496</v>
      </c>
    </row>
    <row r="2219" spans="1:8" x14ac:dyDescent="0.25">
      <c r="A2219" s="43" t="s">
        <v>9326</v>
      </c>
      <c r="B2219" t="s">
        <v>265</v>
      </c>
      <c r="C2219" s="43" t="s">
        <v>266</v>
      </c>
      <c r="D2219" t="s">
        <v>4047</v>
      </c>
      <c r="E2219" t="s">
        <v>4047</v>
      </c>
      <c r="F2219" s="41">
        <v>41842</v>
      </c>
      <c r="G2219" s="44">
        <v>-28320</v>
      </c>
      <c r="H2219" t="s">
        <v>12492</v>
      </c>
    </row>
    <row r="2220" spans="1:8" x14ac:dyDescent="0.25">
      <c r="A2220" s="43" t="s">
        <v>9326</v>
      </c>
      <c r="B2220" t="s">
        <v>265</v>
      </c>
      <c r="C2220" s="43" t="s">
        <v>266</v>
      </c>
      <c r="D2220" t="s">
        <v>4048</v>
      </c>
      <c r="E2220" t="s">
        <v>4048</v>
      </c>
      <c r="F2220" s="41">
        <v>41842</v>
      </c>
      <c r="G2220" s="44">
        <v>-28320</v>
      </c>
      <c r="H2220" t="s">
        <v>12493</v>
      </c>
    </row>
    <row r="2221" spans="1:8" x14ac:dyDescent="0.25">
      <c r="A2221" s="43" t="s">
        <v>9326</v>
      </c>
      <c r="B2221" t="s">
        <v>2236</v>
      </c>
      <c r="C2221" s="43" t="s">
        <v>2237</v>
      </c>
      <c r="D2221" t="s">
        <v>4055</v>
      </c>
      <c r="E2221" t="s">
        <v>4055</v>
      </c>
      <c r="F2221" s="41">
        <v>41843</v>
      </c>
      <c r="G2221" s="44">
        <v>-28585.5</v>
      </c>
      <c r="H2221" t="s">
        <v>12498</v>
      </c>
    </row>
    <row r="2222" spans="1:8" x14ac:dyDescent="0.25">
      <c r="A2222" s="43" t="s">
        <v>9328</v>
      </c>
      <c r="B2222" t="s">
        <v>4057</v>
      </c>
      <c r="C2222" s="43" t="s">
        <v>12500</v>
      </c>
      <c r="D2222" t="s">
        <v>4058</v>
      </c>
      <c r="E2222" t="s">
        <v>4058</v>
      </c>
      <c r="F2222" s="41">
        <v>41843</v>
      </c>
      <c r="G2222" s="44">
        <v>-57203.39</v>
      </c>
      <c r="H2222" t="s">
        <v>12501</v>
      </c>
    </row>
    <row r="2223" spans="1:8" x14ac:dyDescent="0.25">
      <c r="A2223" s="43" t="s">
        <v>9735</v>
      </c>
      <c r="B2223" t="s">
        <v>1466</v>
      </c>
      <c r="C2223" s="43" t="s">
        <v>1467</v>
      </c>
      <c r="D2223" t="s">
        <v>4056</v>
      </c>
      <c r="E2223" t="s">
        <v>4056</v>
      </c>
      <c r="F2223" s="41">
        <v>41843</v>
      </c>
      <c r="G2223" s="44">
        <v>-70092</v>
      </c>
      <c r="H2223" t="s">
        <v>12499</v>
      </c>
    </row>
    <row r="2224" spans="1:8" x14ac:dyDescent="0.25">
      <c r="A2224" s="43" t="s">
        <v>9326</v>
      </c>
      <c r="B2224" t="s">
        <v>1260</v>
      </c>
      <c r="C2224" s="43" t="s">
        <v>1261</v>
      </c>
      <c r="D2224" t="s">
        <v>4053</v>
      </c>
      <c r="E2224" t="s">
        <v>4054</v>
      </c>
      <c r="F2224" s="41">
        <v>41843</v>
      </c>
      <c r="G2224" s="44">
        <v>-296780</v>
      </c>
      <c r="H2224" t="s">
        <v>12497</v>
      </c>
    </row>
    <row r="2225" spans="1:8" x14ac:dyDescent="0.25">
      <c r="A2225" s="43" t="s">
        <v>9326</v>
      </c>
      <c r="B2225" t="s">
        <v>4059</v>
      </c>
      <c r="C2225" s="43" t="s">
        <v>4060</v>
      </c>
      <c r="D2225" t="s">
        <v>2474</v>
      </c>
      <c r="E2225" t="s">
        <v>2474</v>
      </c>
      <c r="F2225" s="41">
        <v>41848</v>
      </c>
      <c r="G2225" s="44">
        <v>-35400</v>
      </c>
      <c r="H2225" t="s">
        <v>12502</v>
      </c>
    </row>
    <row r="2226" spans="1:8" x14ac:dyDescent="0.25">
      <c r="A2226" s="43" t="s">
        <v>9326</v>
      </c>
      <c r="B2226" t="s">
        <v>664</v>
      </c>
      <c r="C2226" s="43" t="s">
        <v>665</v>
      </c>
      <c r="D2226" t="s">
        <v>4061</v>
      </c>
      <c r="E2226" t="s">
        <v>4062</v>
      </c>
      <c r="F2226" s="41">
        <v>41850</v>
      </c>
      <c r="G2226" s="44">
        <v>-4773.8</v>
      </c>
      <c r="H2226" t="s">
        <v>12503</v>
      </c>
    </row>
    <row r="2227" spans="1:8" x14ac:dyDescent="0.25">
      <c r="A2227" s="43" t="s">
        <v>9326</v>
      </c>
      <c r="B2227" t="s">
        <v>664</v>
      </c>
      <c r="C2227" s="43" t="s">
        <v>665</v>
      </c>
      <c r="D2227" t="s">
        <v>4063</v>
      </c>
      <c r="E2227" t="s">
        <v>4064</v>
      </c>
      <c r="F2227" s="41">
        <v>41850</v>
      </c>
      <c r="G2227" s="44">
        <v>-16850.400000000001</v>
      </c>
      <c r="H2227" t="s">
        <v>12504</v>
      </c>
    </row>
    <row r="2228" spans="1:8" x14ac:dyDescent="0.25">
      <c r="A2228" s="43" t="s">
        <v>9326</v>
      </c>
      <c r="B2228" t="s">
        <v>4070</v>
      </c>
      <c r="C2228" s="43" t="s">
        <v>4071</v>
      </c>
      <c r="D2228" t="s">
        <v>4072</v>
      </c>
      <c r="E2228" t="s">
        <v>4072</v>
      </c>
      <c r="F2228" s="41">
        <v>41850</v>
      </c>
      <c r="G2228" s="44">
        <v>-1606080</v>
      </c>
      <c r="H2228" t="s">
        <v>12510</v>
      </c>
    </row>
    <row r="2229" spans="1:8" x14ac:dyDescent="0.25">
      <c r="A2229" s="43" t="s">
        <v>9735</v>
      </c>
      <c r="B2229" t="s">
        <v>4033</v>
      </c>
      <c r="C2229" s="43" t="s">
        <v>4034</v>
      </c>
      <c r="D2229" t="s">
        <v>4067</v>
      </c>
      <c r="E2229" t="s">
        <v>4067</v>
      </c>
      <c r="F2229" s="41">
        <v>41850</v>
      </c>
      <c r="G2229" s="44">
        <v>-11800</v>
      </c>
      <c r="H2229" t="s">
        <v>12507</v>
      </c>
    </row>
    <row r="2230" spans="1:8" x14ac:dyDescent="0.25">
      <c r="A2230" s="43" t="s">
        <v>9735</v>
      </c>
      <c r="B2230" t="s">
        <v>4033</v>
      </c>
      <c r="C2230" s="43" t="s">
        <v>4034</v>
      </c>
      <c r="D2230" t="s">
        <v>4068</v>
      </c>
      <c r="E2230" t="s">
        <v>4068</v>
      </c>
      <c r="F2230" s="41">
        <v>41850</v>
      </c>
      <c r="G2230" s="44">
        <v>-5900</v>
      </c>
      <c r="H2230" t="s">
        <v>12508</v>
      </c>
    </row>
    <row r="2231" spans="1:8" x14ac:dyDescent="0.25">
      <c r="A2231" s="43" t="s">
        <v>9735</v>
      </c>
      <c r="B2231" t="s">
        <v>4033</v>
      </c>
      <c r="C2231" s="43" t="s">
        <v>4034</v>
      </c>
      <c r="D2231" t="s">
        <v>4069</v>
      </c>
      <c r="E2231" t="s">
        <v>4069</v>
      </c>
      <c r="F2231" s="41">
        <v>41850</v>
      </c>
      <c r="G2231" s="44">
        <v>-10030</v>
      </c>
      <c r="H2231" t="s">
        <v>12509</v>
      </c>
    </row>
    <row r="2232" spans="1:8" x14ac:dyDescent="0.25">
      <c r="A2232" s="43" t="s">
        <v>9326</v>
      </c>
      <c r="B2232" t="s">
        <v>815</v>
      </c>
      <c r="C2232" s="43" t="s">
        <v>816</v>
      </c>
      <c r="D2232" t="s">
        <v>4065</v>
      </c>
      <c r="E2232" t="s">
        <v>4065</v>
      </c>
      <c r="F2232" s="41">
        <v>41850</v>
      </c>
      <c r="G2232" s="44">
        <v>-30727.39</v>
      </c>
      <c r="H2232" t="s">
        <v>12505</v>
      </c>
    </row>
    <row r="2233" spans="1:8" x14ac:dyDescent="0.25">
      <c r="A2233" s="43" t="s">
        <v>9326</v>
      </c>
      <c r="B2233" t="s">
        <v>815</v>
      </c>
      <c r="C2233" s="43" t="s">
        <v>816</v>
      </c>
      <c r="D2233" t="s">
        <v>4066</v>
      </c>
      <c r="E2233" t="s">
        <v>4066</v>
      </c>
      <c r="F2233" s="41">
        <v>41850</v>
      </c>
      <c r="G2233" s="44">
        <v>-32547.47</v>
      </c>
      <c r="H2233" t="s">
        <v>12506</v>
      </c>
    </row>
    <row r="2234" spans="1:8" x14ac:dyDescent="0.25">
      <c r="A2234" s="43" t="s">
        <v>9326</v>
      </c>
      <c r="B2234" t="s">
        <v>2493</v>
      </c>
      <c r="C2234" s="43" t="s">
        <v>2494</v>
      </c>
      <c r="D2234" t="s">
        <v>4073</v>
      </c>
      <c r="E2234" t="s">
        <v>4073</v>
      </c>
      <c r="F2234" s="41">
        <v>41853</v>
      </c>
      <c r="G2234" s="44">
        <v>-55460</v>
      </c>
      <c r="H2234" t="s">
        <v>12511</v>
      </c>
    </row>
    <row r="2235" spans="1:8" x14ac:dyDescent="0.25">
      <c r="A2235" s="43" t="s">
        <v>9326</v>
      </c>
      <c r="B2235" t="s">
        <v>2493</v>
      </c>
      <c r="C2235" s="43" t="s">
        <v>2494</v>
      </c>
      <c r="D2235" t="s">
        <v>4074</v>
      </c>
      <c r="E2235" t="s">
        <v>4074</v>
      </c>
      <c r="F2235" s="41">
        <v>41853</v>
      </c>
      <c r="G2235" s="44">
        <v>-31010.400000000001</v>
      </c>
      <c r="H2235" t="s">
        <v>12512</v>
      </c>
    </row>
    <row r="2236" spans="1:8" x14ac:dyDescent="0.25">
      <c r="A2236" s="43" t="s">
        <v>9326</v>
      </c>
      <c r="B2236" t="s">
        <v>265</v>
      </c>
      <c r="C2236" s="43" t="s">
        <v>266</v>
      </c>
      <c r="D2236" t="s">
        <v>4075</v>
      </c>
      <c r="E2236" t="s">
        <v>4075</v>
      </c>
      <c r="F2236" s="41">
        <v>41855</v>
      </c>
      <c r="G2236" s="44">
        <v>-28320</v>
      </c>
      <c r="H2236" t="s">
        <v>12513</v>
      </c>
    </row>
    <row r="2237" spans="1:8" x14ac:dyDescent="0.25">
      <c r="A2237" s="43" t="s">
        <v>9326</v>
      </c>
      <c r="B2237" t="s">
        <v>265</v>
      </c>
      <c r="C2237" s="43" t="s">
        <v>266</v>
      </c>
      <c r="D2237" t="s">
        <v>4076</v>
      </c>
      <c r="E2237" t="s">
        <v>4076</v>
      </c>
      <c r="F2237" s="41">
        <v>41855</v>
      </c>
      <c r="G2237" s="44">
        <v>-28320</v>
      </c>
      <c r="H2237" t="s">
        <v>12514</v>
      </c>
    </row>
    <row r="2238" spans="1:8" x14ac:dyDescent="0.25">
      <c r="A2238" s="43" t="s">
        <v>9735</v>
      </c>
      <c r="B2238" t="s">
        <v>2143</v>
      </c>
      <c r="C2238" s="43" t="s">
        <v>11050</v>
      </c>
      <c r="D2238" t="s">
        <v>4079</v>
      </c>
      <c r="E2238" t="s">
        <v>4079</v>
      </c>
      <c r="F2238" s="41">
        <v>41856</v>
      </c>
      <c r="G2238" s="44">
        <v>-47200</v>
      </c>
      <c r="H2238" t="s">
        <v>12517</v>
      </c>
    </row>
    <row r="2239" spans="1:8" x14ac:dyDescent="0.25">
      <c r="A2239" s="43" t="s">
        <v>9328</v>
      </c>
      <c r="B2239" t="s">
        <v>4080</v>
      </c>
      <c r="C2239" s="43" t="s">
        <v>12518</v>
      </c>
      <c r="D2239" t="s">
        <v>4081</v>
      </c>
      <c r="E2239" t="s">
        <v>4082</v>
      </c>
      <c r="F2239" s="41">
        <v>41856</v>
      </c>
      <c r="G2239" s="44">
        <v>-88500</v>
      </c>
      <c r="H2239" t="s">
        <v>12519</v>
      </c>
    </row>
    <row r="2240" spans="1:8" x14ac:dyDescent="0.25">
      <c r="A2240" s="43" t="s">
        <v>9326</v>
      </c>
      <c r="B2240" t="s">
        <v>815</v>
      </c>
      <c r="C2240" s="43" t="s">
        <v>816</v>
      </c>
      <c r="D2240" t="s">
        <v>4077</v>
      </c>
      <c r="E2240" t="s">
        <v>4077</v>
      </c>
      <c r="F2240" s="41">
        <v>41856</v>
      </c>
      <c r="G2240" s="44">
        <v>-35975.17</v>
      </c>
      <c r="H2240" t="s">
        <v>12515</v>
      </c>
    </row>
    <row r="2241" spans="1:8" x14ac:dyDescent="0.25">
      <c r="A2241" s="43" t="s">
        <v>9326</v>
      </c>
      <c r="B2241" t="s">
        <v>815</v>
      </c>
      <c r="C2241" s="43" t="s">
        <v>816</v>
      </c>
      <c r="D2241" t="s">
        <v>4078</v>
      </c>
      <c r="E2241" t="s">
        <v>4078</v>
      </c>
      <c r="F2241" s="41">
        <v>41856</v>
      </c>
      <c r="G2241" s="44">
        <v>-38106.11</v>
      </c>
      <c r="H2241" t="s">
        <v>12516</v>
      </c>
    </row>
    <row r="2242" spans="1:8" x14ac:dyDescent="0.25">
      <c r="A2242" s="43" t="s">
        <v>9735</v>
      </c>
      <c r="B2242" t="s">
        <v>4083</v>
      </c>
      <c r="C2242" s="43" t="s">
        <v>4084</v>
      </c>
      <c r="D2242" t="s">
        <v>4085</v>
      </c>
      <c r="E2242" t="s">
        <v>4085</v>
      </c>
      <c r="F2242" s="41">
        <v>41856</v>
      </c>
      <c r="G2242" s="44">
        <v>-398600</v>
      </c>
      <c r="H2242" t="s">
        <v>12520</v>
      </c>
    </row>
    <row r="2243" spans="1:8" x14ac:dyDescent="0.25">
      <c r="A2243" s="43" t="s">
        <v>9735</v>
      </c>
      <c r="B2243" t="s">
        <v>1355</v>
      </c>
      <c r="C2243" s="43" t="s">
        <v>1356</v>
      </c>
      <c r="D2243" t="s">
        <v>4086</v>
      </c>
      <c r="E2243" t="s">
        <v>4086</v>
      </c>
      <c r="F2243" s="41">
        <v>41857</v>
      </c>
      <c r="G2243" s="44">
        <v>-229150</v>
      </c>
      <c r="H2243" t="s">
        <v>12521</v>
      </c>
    </row>
    <row r="2244" spans="1:8" x14ac:dyDescent="0.25">
      <c r="A2244" s="43" t="s">
        <v>9326</v>
      </c>
      <c r="B2244" t="s">
        <v>3060</v>
      </c>
      <c r="C2244" s="43" t="s">
        <v>3061</v>
      </c>
      <c r="D2244" t="s">
        <v>4087</v>
      </c>
      <c r="E2244" t="s">
        <v>4087</v>
      </c>
      <c r="F2244" s="41">
        <v>41858</v>
      </c>
      <c r="G2244" s="44">
        <v>-432000</v>
      </c>
      <c r="H2244" t="s">
        <v>12522</v>
      </c>
    </row>
    <row r="2245" spans="1:8" x14ac:dyDescent="0.25">
      <c r="A2245" s="43" t="s">
        <v>9326</v>
      </c>
      <c r="B2245" t="s">
        <v>3060</v>
      </c>
      <c r="C2245" s="43" t="s">
        <v>3061</v>
      </c>
      <c r="D2245" t="s">
        <v>4088</v>
      </c>
      <c r="E2245" t="s">
        <v>4088</v>
      </c>
      <c r="F2245" s="41">
        <v>41858</v>
      </c>
      <c r="G2245" s="44">
        <v>-100000</v>
      </c>
      <c r="H2245" t="s">
        <v>12523</v>
      </c>
    </row>
    <row r="2246" spans="1:8" x14ac:dyDescent="0.25">
      <c r="A2246" s="43" t="s">
        <v>9735</v>
      </c>
      <c r="B2246" t="s">
        <v>4089</v>
      </c>
      <c r="C2246" s="43" t="s">
        <v>4090</v>
      </c>
      <c r="D2246" t="s">
        <v>4091</v>
      </c>
      <c r="E2246" t="s">
        <v>4091</v>
      </c>
      <c r="F2246" s="41">
        <v>41858</v>
      </c>
      <c r="G2246" s="44">
        <v>-147500</v>
      </c>
      <c r="H2246" t="s">
        <v>12524</v>
      </c>
    </row>
    <row r="2247" spans="1:8" x14ac:dyDescent="0.25">
      <c r="A2247" s="43" t="s">
        <v>9326</v>
      </c>
      <c r="B2247" t="s">
        <v>2351</v>
      </c>
      <c r="C2247" s="43" t="s">
        <v>2352</v>
      </c>
      <c r="D2247" t="s">
        <v>4093</v>
      </c>
      <c r="E2247" t="s">
        <v>4093</v>
      </c>
      <c r="F2247" s="41">
        <v>41862</v>
      </c>
      <c r="G2247" s="44">
        <v>-39268.04</v>
      </c>
      <c r="H2247" t="s">
        <v>12525</v>
      </c>
    </row>
    <row r="2248" spans="1:8" x14ac:dyDescent="0.25">
      <c r="A2248" s="43" t="s">
        <v>9326</v>
      </c>
      <c r="B2248" t="s">
        <v>2351</v>
      </c>
      <c r="C2248" s="43" t="s">
        <v>2352</v>
      </c>
      <c r="D2248" t="s">
        <v>4094</v>
      </c>
      <c r="E2248" t="s">
        <v>4094</v>
      </c>
      <c r="F2248" s="41">
        <v>41862</v>
      </c>
      <c r="G2248" s="44">
        <v>-39268.04</v>
      </c>
      <c r="H2248" t="s">
        <v>12526</v>
      </c>
    </row>
    <row r="2249" spans="1:8" x14ac:dyDescent="0.25">
      <c r="A2249" s="43" t="s">
        <v>9735</v>
      </c>
      <c r="B2249" t="s">
        <v>4099</v>
      </c>
      <c r="C2249" s="43" t="s">
        <v>12531</v>
      </c>
      <c r="D2249" t="s">
        <v>4100</v>
      </c>
      <c r="E2249" t="s">
        <v>1960</v>
      </c>
      <c r="F2249" s="41">
        <v>41863</v>
      </c>
      <c r="G2249" s="44">
        <v>-52059.09</v>
      </c>
      <c r="H2249" t="s">
        <v>12532</v>
      </c>
    </row>
    <row r="2250" spans="1:8" x14ac:dyDescent="0.25">
      <c r="A2250" s="43" t="s">
        <v>9735</v>
      </c>
      <c r="B2250" t="s">
        <v>4103</v>
      </c>
      <c r="C2250" s="43" t="s">
        <v>12535</v>
      </c>
      <c r="D2250" t="s">
        <v>4104</v>
      </c>
      <c r="E2250" t="s">
        <v>1960</v>
      </c>
      <c r="F2250" s="41">
        <v>41863</v>
      </c>
      <c r="G2250" s="44">
        <v>-77688.05</v>
      </c>
      <c r="H2250" t="s">
        <v>12536</v>
      </c>
    </row>
    <row r="2251" spans="1:8" x14ac:dyDescent="0.25">
      <c r="A2251" s="43" t="s">
        <v>9735</v>
      </c>
      <c r="B2251" t="s">
        <v>4105</v>
      </c>
      <c r="C2251" s="43" t="s">
        <v>12537</v>
      </c>
      <c r="D2251" t="s">
        <v>4106</v>
      </c>
      <c r="E2251" t="s">
        <v>4107</v>
      </c>
      <c r="F2251" s="41">
        <v>41863</v>
      </c>
      <c r="G2251" s="44">
        <v>-30253</v>
      </c>
      <c r="H2251" t="s">
        <v>12538</v>
      </c>
    </row>
    <row r="2252" spans="1:8" x14ac:dyDescent="0.25">
      <c r="A2252" s="43" t="s">
        <v>9735</v>
      </c>
      <c r="B2252" t="s">
        <v>4101</v>
      </c>
      <c r="C2252" s="43" t="s">
        <v>12533</v>
      </c>
      <c r="D2252" t="s">
        <v>4102</v>
      </c>
      <c r="E2252" t="s">
        <v>1960</v>
      </c>
      <c r="F2252" s="41">
        <v>41863</v>
      </c>
      <c r="G2252" s="44">
        <v>-1212293.49</v>
      </c>
      <c r="H2252" t="s">
        <v>12534</v>
      </c>
    </row>
    <row r="2253" spans="1:8" x14ac:dyDescent="0.25">
      <c r="A2253" s="43" t="s">
        <v>9735</v>
      </c>
      <c r="B2253" t="s">
        <v>4097</v>
      </c>
      <c r="C2253" s="43" t="s">
        <v>12529</v>
      </c>
      <c r="D2253" t="s">
        <v>4098</v>
      </c>
      <c r="E2253" t="s">
        <v>1960</v>
      </c>
      <c r="F2253" s="41">
        <v>41863</v>
      </c>
      <c r="G2253" s="44">
        <v>-222182.05</v>
      </c>
      <c r="H2253" t="s">
        <v>12530</v>
      </c>
    </row>
    <row r="2254" spans="1:8" x14ac:dyDescent="0.25">
      <c r="A2254" s="43" t="s">
        <v>9326</v>
      </c>
      <c r="B2254" t="s">
        <v>815</v>
      </c>
      <c r="C2254" s="43" t="s">
        <v>816</v>
      </c>
      <c r="D2254" t="s">
        <v>4095</v>
      </c>
      <c r="E2254" t="s">
        <v>4095</v>
      </c>
      <c r="F2254" s="41">
        <v>41863</v>
      </c>
      <c r="G2254" s="44">
        <v>-2198.8200000000002</v>
      </c>
      <c r="H2254" t="s">
        <v>12527</v>
      </c>
    </row>
    <row r="2255" spans="1:8" x14ac:dyDescent="0.25">
      <c r="A2255" s="43" t="s">
        <v>9326</v>
      </c>
      <c r="B2255" t="s">
        <v>815</v>
      </c>
      <c r="C2255" s="43" t="s">
        <v>816</v>
      </c>
      <c r="D2255" t="s">
        <v>4096</v>
      </c>
      <c r="E2255" t="s">
        <v>4096</v>
      </c>
      <c r="F2255" s="41">
        <v>41863</v>
      </c>
      <c r="G2255" s="44">
        <v>-2329.0700000000002</v>
      </c>
      <c r="H2255" t="s">
        <v>12528</v>
      </c>
    </row>
    <row r="2256" spans="1:8" x14ac:dyDescent="0.25">
      <c r="A2256" s="43" t="s">
        <v>9326</v>
      </c>
      <c r="B2256" t="s">
        <v>4108</v>
      </c>
      <c r="C2256" s="43" t="s">
        <v>4109</v>
      </c>
      <c r="D2256" t="s">
        <v>4110</v>
      </c>
      <c r="E2256" t="s">
        <v>4110</v>
      </c>
      <c r="F2256" s="41">
        <v>41864</v>
      </c>
      <c r="G2256" s="44">
        <v>-69120</v>
      </c>
      <c r="H2256" t="s">
        <v>12539</v>
      </c>
    </row>
    <row r="2257" spans="1:8" x14ac:dyDescent="0.25">
      <c r="A2257" s="43" t="s">
        <v>9326</v>
      </c>
      <c r="B2257" t="s">
        <v>4111</v>
      </c>
      <c r="C2257" s="43" t="s">
        <v>12540</v>
      </c>
      <c r="D2257" t="s">
        <v>4112</v>
      </c>
      <c r="E2257" t="s">
        <v>4112</v>
      </c>
      <c r="F2257" s="41">
        <v>41864</v>
      </c>
      <c r="G2257" s="44">
        <v>-11800</v>
      </c>
      <c r="H2257" t="s">
        <v>12541</v>
      </c>
    </row>
    <row r="2258" spans="1:8" x14ac:dyDescent="0.25">
      <c r="A2258" s="43" t="s">
        <v>9735</v>
      </c>
      <c r="B2258" t="s">
        <v>4113</v>
      </c>
      <c r="C2258" s="43" t="s">
        <v>4114</v>
      </c>
      <c r="D2258" t="s">
        <v>4115</v>
      </c>
      <c r="E2258" t="s">
        <v>4115</v>
      </c>
      <c r="F2258" s="41">
        <v>41866</v>
      </c>
      <c r="G2258" s="44">
        <v>-184434</v>
      </c>
      <c r="H2258" t="s">
        <v>12542</v>
      </c>
    </row>
    <row r="2259" spans="1:8" x14ac:dyDescent="0.25">
      <c r="A2259" s="43" t="s">
        <v>9326</v>
      </c>
      <c r="B2259" t="s">
        <v>4118</v>
      </c>
      <c r="C2259" s="43" t="s">
        <v>12545</v>
      </c>
      <c r="D2259" t="s">
        <v>4119</v>
      </c>
      <c r="E2259" t="s">
        <v>4119</v>
      </c>
      <c r="F2259" s="41">
        <v>41869</v>
      </c>
      <c r="G2259" s="44">
        <v>-27140</v>
      </c>
      <c r="H2259" t="s">
        <v>12546</v>
      </c>
    </row>
    <row r="2260" spans="1:8" x14ac:dyDescent="0.25">
      <c r="A2260" s="43" t="s">
        <v>9326</v>
      </c>
      <c r="B2260" t="s">
        <v>1355</v>
      </c>
      <c r="C2260" s="43" t="s">
        <v>1356</v>
      </c>
      <c r="D2260" t="s">
        <v>4116</v>
      </c>
      <c r="E2260" t="s">
        <v>4116</v>
      </c>
      <c r="F2260" s="41">
        <v>41869</v>
      </c>
      <c r="G2260" s="44">
        <v>-51400</v>
      </c>
      <c r="H2260" t="s">
        <v>12543</v>
      </c>
    </row>
    <row r="2261" spans="1:8" x14ac:dyDescent="0.25">
      <c r="A2261" s="43" t="s">
        <v>9326</v>
      </c>
      <c r="B2261" t="s">
        <v>1355</v>
      </c>
      <c r="C2261" s="43" t="s">
        <v>1356</v>
      </c>
      <c r="D2261" t="s">
        <v>4117</v>
      </c>
      <c r="E2261" t="s">
        <v>4117</v>
      </c>
      <c r="F2261" s="41">
        <v>41869</v>
      </c>
      <c r="G2261" s="44">
        <v>-86800</v>
      </c>
      <c r="H2261" t="s">
        <v>12544</v>
      </c>
    </row>
    <row r="2262" spans="1:8" x14ac:dyDescent="0.25">
      <c r="A2262" s="43" t="s">
        <v>9326</v>
      </c>
      <c r="B2262" t="s">
        <v>4120</v>
      </c>
      <c r="C2262" s="43" t="s">
        <v>4121</v>
      </c>
      <c r="D2262" t="s">
        <v>4122</v>
      </c>
      <c r="E2262" t="s">
        <v>4122</v>
      </c>
      <c r="F2262" s="41">
        <v>41870</v>
      </c>
      <c r="G2262" s="44">
        <v>-25500</v>
      </c>
      <c r="H2262" t="s">
        <v>12547</v>
      </c>
    </row>
    <row r="2263" spans="1:8" x14ac:dyDescent="0.25">
      <c r="A2263" s="43" t="s">
        <v>9326</v>
      </c>
      <c r="B2263" t="s">
        <v>4120</v>
      </c>
      <c r="C2263" s="43" t="s">
        <v>4121</v>
      </c>
      <c r="D2263" t="s">
        <v>4123</v>
      </c>
      <c r="E2263" t="s">
        <v>4123</v>
      </c>
      <c r="F2263" s="41">
        <v>41870</v>
      </c>
      <c r="G2263" s="44">
        <v>-10000</v>
      </c>
      <c r="H2263" t="s">
        <v>12548</v>
      </c>
    </row>
    <row r="2264" spans="1:8" x14ac:dyDescent="0.25">
      <c r="A2264" s="43" t="s">
        <v>9326</v>
      </c>
      <c r="B2264" t="s">
        <v>4124</v>
      </c>
      <c r="C2264" s="43" t="s">
        <v>4125</v>
      </c>
      <c r="D2264" t="s">
        <v>4126</v>
      </c>
      <c r="E2264" t="s">
        <v>4126</v>
      </c>
      <c r="F2264" s="41">
        <v>41872</v>
      </c>
      <c r="G2264" s="44">
        <v>-348501.2</v>
      </c>
      <c r="H2264" t="s">
        <v>12549</v>
      </c>
    </row>
    <row r="2265" spans="1:8" x14ac:dyDescent="0.25">
      <c r="A2265" s="43" t="s">
        <v>9735</v>
      </c>
      <c r="B2265" t="s">
        <v>4129</v>
      </c>
      <c r="C2265" s="43" t="s">
        <v>12552</v>
      </c>
      <c r="D2265" t="s">
        <v>4130</v>
      </c>
      <c r="E2265" t="s">
        <v>4130</v>
      </c>
      <c r="F2265" s="41">
        <v>41873</v>
      </c>
      <c r="G2265" s="44">
        <v>-29500</v>
      </c>
      <c r="H2265" t="s">
        <v>12553</v>
      </c>
    </row>
    <row r="2266" spans="1:8" x14ac:dyDescent="0.25">
      <c r="A2266" s="43" t="s">
        <v>9326</v>
      </c>
      <c r="B2266" t="s">
        <v>4127</v>
      </c>
      <c r="C2266" s="43" t="s">
        <v>12550</v>
      </c>
      <c r="D2266" t="s">
        <v>4128</v>
      </c>
      <c r="E2266" t="s">
        <v>4128</v>
      </c>
      <c r="F2266" s="41">
        <v>41873</v>
      </c>
      <c r="G2266" s="44">
        <v>-172280</v>
      </c>
      <c r="H2266" t="s">
        <v>12551</v>
      </c>
    </row>
    <row r="2267" spans="1:8" x14ac:dyDescent="0.25">
      <c r="A2267" s="43" t="s">
        <v>9326</v>
      </c>
      <c r="B2267" t="s">
        <v>2500</v>
      </c>
      <c r="C2267" s="43" t="s">
        <v>11379</v>
      </c>
      <c r="D2267" t="s">
        <v>4131</v>
      </c>
      <c r="E2267" t="s">
        <v>4131</v>
      </c>
      <c r="F2267" s="41">
        <v>41876</v>
      </c>
      <c r="G2267" s="44">
        <v>-29500</v>
      </c>
      <c r="H2267" t="s">
        <v>12554</v>
      </c>
    </row>
    <row r="2268" spans="1:8" x14ac:dyDescent="0.25">
      <c r="A2268" s="43" t="s">
        <v>9326</v>
      </c>
      <c r="B2268" t="s">
        <v>1963</v>
      </c>
      <c r="C2268" s="43" t="s">
        <v>10877</v>
      </c>
      <c r="D2268" t="s">
        <v>4139</v>
      </c>
      <c r="E2268" t="s">
        <v>4139</v>
      </c>
      <c r="F2268" s="41">
        <v>41877</v>
      </c>
      <c r="G2268" s="44">
        <v>-3540</v>
      </c>
      <c r="H2268" t="s">
        <v>12559</v>
      </c>
    </row>
    <row r="2269" spans="1:8" x14ac:dyDescent="0.25">
      <c r="A2269" s="43" t="s">
        <v>9326</v>
      </c>
      <c r="B2269" t="s">
        <v>1427</v>
      </c>
      <c r="C2269" s="43" t="s">
        <v>1428</v>
      </c>
      <c r="D2269" t="s">
        <v>4135</v>
      </c>
      <c r="E2269" t="s">
        <v>4135</v>
      </c>
      <c r="F2269" s="41">
        <v>41877</v>
      </c>
      <c r="G2269" s="44">
        <v>-648400</v>
      </c>
      <c r="H2269" t="s">
        <v>12556</v>
      </c>
    </row>
    <row r="2270" spans="1:8" x14ac:dyDescent="0.25">
      <c r="A2270" s="43" t="s">
        <v>9328</v>
      </c>
      <c r="B2270" t="s">
        <v>4051</v>
      </c>
      <c r="C2270" s="43" t="s">
        <v>12495</v>
      </c>
      <c r="D2270" t="s">
        <v>4140</v>
      </c>
      <c r="E2270" t="s">
        <v>4140</v>
      </c>
      <c r="F2270" s="41">
        <v>41877</v>
      </c>
      <c r="G2270" s="44">
        <v>-941425.47</v>
      </c>
      <c r="H2270" t="s">
        <v>12560</v>
      </c>
    </row>
    <row r="2271" spans="1:8" x14ac:dyDescent="0.25">
      <c r="A2271" s="43" t="s">
        <v>9326</v>
      </c>
      <c r="B2271" t="s">
        <v>4132</v>
      </c>
      <c r="C2271" s="43" t="s">
        <v>4133</v>
      </c>
      <c r="D2271" t="s">
        <v>4134</v>
      </c>
      <c r="E2271" t="s">
        <v>4134</v>
      </c>
      <c r="F2271" s="41">
        <v>41877</v>
      </c>
      <c r="G2271" s="44">
        <v>-35400</v>
      </c>
      <c r="H2271" t="s">
        <v>12555</v>
      </c>
    </row>
    <row r="2272" spans="1:8" x14ac:dyDescent="0.25">
      <c r="A2272" s="43" t="s">
        <v>9735</v>
      </c>
      <c r="B2272" t="s">
        <v>4136</v>
      </c>
      <c r="C2272" s="43" t="s">
        <v>12557</v>
      </c>
      <c r="D2272" t="s">
        <v>4137</v>
      </c>
      <c r="E2272" t="s">
        <v>4138</v>
      </c>
      <c r="F2272" s="41">
        <v>41877</v>
      </c>
      <c r="G2272" s="44">
        <v>-79600</v>
      </c>
      <c r="H2272" t="s">
        <v>12558</v>
      </c>
    </row>
    <row r="2273" spans="1:8" x14ac:dyDescent="0.25">
      <c r="A2273" s="43" t="s">
        <v>9326</v>
      </c>
      <c r="B2273" t="s">
        <v>4143</v>
      </c>
      <c r="C2273" s="43" t="s">
        <v>4144</v>
      </c>
      <c r="D2273" t="s">
        <v>4145</v>
      </c>
      <c r="E2273" t="s">
        <v>4145</v>
      </c>
      <c r="F2273" s="41">
        <v>41878</v>
      </c>
      <c r="G2273" s="44">
        <v>-35400</v>
      </c>
      <c r="H2273" t="s">
        <v>12563</v>
      </c>
    </row>
    <row r="2274" spans="1:8" x14ac:dyDescent="0.25">
      <c r="A2274" s="43" t="s">
        <v>9326</v>
      </c>
      <c r="B2274" t="s">
        <v>2493</v>
      </c>
      <c r="C2274" s="43" t="s">
        <v>2494</v>
      </c>
      <c r="D2274" t="s">
        <v>4141</v>
      </c>
      <c r="E2274" t="s">
        <v>4141</v>
      </c>
      <c r="F2274" s="41">
        <v>41878</v>
      </c>
      <c r="G2274" s="44">
        <v>-62658</v>
      </c>
      <c r="H2274" t="s">
        <v>12561</v>
      </c>
    </row>
    <row r="2275" spans="1:8" x14ac:dyDescent="0.25">
      <c r="A2275" s="43" t="s">
        <v>9326</v>
      </c>
      <c r="B2275" t="s">
        <v>2493</v>
      </c>
      <c r="C2275" s="43" t="s">
        <v>2494</v>
      </c>
      <c r="D2275" t="s">
        <v>4142</v>
      </c>
      <c r="E2275" t="s">
        <v>4142</v>
      </c>
      <c r="F2275" s="41">
        <v>41878</v>
      </c>
      <c r="G2275" s="44">
        <v>-79414</v>
      </c>
      <c r="H2275" t="s">
        <v>12562</v>
      </c>
    </row>
    <row r="2276" spans="1:8" x14ac:dyDescent="0.25">
      <c r="A2276" s="43" t="s">
        <v>9735</v>
      </c>
      <c r="B2276" t="s">
        <v>4147</v>
      </c>
      <c r="C2276" s="43" t="s">
        <v>4148</v>
      </c>
      <c r="D2276" t="s">
        <v>4149</v>
      </c>
      <c r="E2276" t="s">
        <v>4150</v>
      </c>
      <c r="F2276" s="41">
        <v>41879</v>
      </c>
      <c r="G2276" s="44">
        <v>-200000</v>
      </c>
      <c r="H2276" t="s">
        <v>12565</v>
      </c>
    </row>
    <row r="2277" spans="1:8" x14ac:dyDescent="0.25">
      <c r="A2277" s="43" t="s">
        <v>9326</v>
      </c>
      <c r="B2277" t="s">
        <v>2236</v>
      </c>
      <c r="C2277" s="43" t="s">
        <v>2237</v>
      </c>
      <c r="D2277" t="s">
        <v>4146</v>
      </c>
      <c r="E2277" t="s">
        <v>4146</v>
      </c>
      <c r="F2277" s="41">
        <v>41879</v>
      </c>
      <c r="G2277" s="44">
        <v>-8378</v>
      </c>
      <c r="H2277" t="s">
        <v>12564</v>
      </c>
    </row>
    <row r="2278" spans="1:8" x14ac:dyDescent="0.25">
      <c r="A2278" s="43" t="s">
        <v>9326</v>
      </c>
      <c r="B2278" t="s">
        <v>4152</v>
      </c>
      <c r="C2278" s="43" t="s">
        <v>4153</v>
      </c>
      <c r="D2278" t="s">
        <v>4154</v>
      </c>
      <c r="E2278" t="s">
        <v>4154</v>
      </c>
      <c r="F2278" s="41">
        <v>41880</v>
      </c>
      <c r="G2278" s="44">
        <v>-483800</v>
      </c>
      <c r="H2278" t="s">
        <v>12566</v>
      </c>
    </row>
    <row r="2279" spans="1:8" x14ac:dyDescent="0.25">
      <c r="A2279" s="43" t="s">
        <v>9326</v>
      </c>
      <c r="B2279" t="s">
        <v>1621</v>
      </c>
      <c r="C2279" s="43" t="s">
        <v>1622</v>
      </c>
      <c r="D2279" t="s">
        <v>4155</v>
      </c>
      <c r="E2279" t="s">
        <v>4155</v>
      </c>
      <c r="F2279" s="41">
        <v>41881</v>
      </c>
      <c r="G2279" s="44">
        <v>-21344.18</v>
      </c>
      <c r="H2279" t="s">
        <v>12567</v>
      </c>
    </row>
    <row r="2280" spans="1:8" x14ac:dyDescent="0.25">
      <c r="A2280" s="43" t="s">
        <v>9326</v>
      </c>
      <c r="B2280" t="s">
        <v>1621</v>
      </c>
      <c r="C2280" s="43" t="s">
        <v>1622</v>
      </c>
      <c r="D2280" t="s">
        <v>4156</v>
      </c>
      <c r="E2280" t="s">
        <v>4156</v>
      </c>
      <c r="F2280" s="41">
        <v>41881</v>
      </c>
      <c r="G2280" s="44">
        <v>-31152.85</v>
      </c>
      <c r="H2280" t="s">
        <v>12568</v>
      </c>
    </row>
    <row r="2281" spans="1:8" x14ac:dyDescent="0.25">
      <c r="A2281" s="43" t="s">
        <v>9326</v>
      </c>
      <c r="B2281" t="s">
        <v>1621</v>
      </c>
      <c r="C2281" s="43" t="s">
        <v>1622</v>
      </c>
      <c r="D2281" t="s">
        <v>4157</v>
      </c>
      <c r="E2281" t="s">
        <v>4157</v>
      </c>
      <c r="F2281" s="41">
        <v>41881</v>
      </c>
      <c r="G2281" s="44">
        <v>-46729.27</v>
      </c>
      <c r="H2281" t="s">
        <v>12569</v>
      </c>
    </row>
    <row r="2282" spans="1:8" x14ac:dyDescent="0.25">
      <c r="A2282" s="43" t="s">
        <v>9326</v>
      </c>
      <c r="B2282" t="s">
        <v>1621</v>
      </c>
      <c r="C2282" s="43" t="s">
        <v>1622</v>
      </c>
      <c r="D2282" t="s">
        <v>4158</v>
      </c>
      <c r="E2282" t="s">
        <v>4158</v>
      </c>
      <c r="F2282" s="41">
        <v>41881</v>
      </c>
      <c r="G2282" s="44">
        <v>-46957.23</v>
      </c>
      <c r="H2282" t="s">
        <v>12570</v>
      </c>
    </row>
    <row r="2283" spans="1:8" x14ac:dyDescent="0.25">
      <c r="A2283" s="43" t="s">
        <v>9326</v>
      </c>
      <c r="B2283" t="s">
        <v>1621</v>
      </c>
      <c r="C2283" s="43" t="s">
        <v>1622</v>
      </c>
      <c r="D2283" t="s">
        <v>4159</v>
      </c>
      <c r="E2283" t="s">
        <v>4159</v>
      </c>
      <c r="F2283" s="41">
        <v>41881</v>
      </c>
      <c r="G2283" s="44">
        <v>-46957.23</v>
      </c>
      <c r="H2283" t="s">
        <v>12571</v>
      </c>
    </row>
    <row r="2284" spans="1:8" x14ac:dyDescent="0.25">
      <c r="A2284" s="43" t="s">
        <v>9326</v>
      </c>
      <c r="B2284" t="s">
        <v>1621</v>
      </c>
      <c r="C2284" s="43" t="s">
        <v>1622</v>
      </c>
      <c r="D2284" t="s">
        <v>4160</v>
      </c>
      <c r="E2284" t="s">
        <v>4160</v>
      </c>
      <c r="F2284" s="41">
        <v>41881</v>
      </c>
      <c r="G2284" s="44">
        <v>-31786.71</v>
      </c>
      <c r="H2284" t="s">
        <v>12572</v>
      </c>
    </row>
    <row r="2285" spans="1:8" x14ac:dyDescent="0.25">
      <c r="A2285" s="43" t="s">
        <v>9326</v>
      </c>
      <c r="B2285" t="s">
        <v>1621</v>
      </c>
      <c r="C2285" s="43" t="s">
        <v>1622</v>
      </c>
      <c r="D2285" t="s">
        <v>4161</v>
      </c>
      <c r="E2285" t="s">
        <v>4161</v>
      </c>
      <c r="F2285" s="41">
        <v>41881</v>
      </c>
      <c r="G2285" s="44">
        <v>-28556.78</v>
      </c>
      <c r="H2285" t="s">
        <v>12573</v>
      </c>
    </row>
    <row r="2286" spans="1:8" x14ac:dyDescent="0.25">
      <c r="A2286" s="43" t="s">
        <v>9326</v>
      </c>
      <c r="B2286" t="s">
        <v>1621</v>
      </c>
      <c r="C2286" s="43" t="s">
        <v>1622</v>
      </c>
      <c r="D2286" t="s">
        <v>4162</v>
      </c>
      <c r="E2286" t="s">
        <v>4162</v>
      </c>
      <c r="F2286" s="41">
        <v>41881</v>
      </c>
      <c r="G2286" s="44">
        <v>-46729.27</v>
      </c>
      <c r="H2286" t="s">
        <v>12574</v>
      </c>
    </row>
    <row r="2287" spans="1:8" x14ac:dyDescent="0.25">
      <c r="A2287" s="43" t="s">
        <v>9326</v>
      </c>
      <c r="B2287" t="s">
        <v>1621</v>
      </c>
      <c r="C2287" s="43" t="s">
        <v>1622</v>
      </c>
      <c r="D2287" t="s">
        <v>4163</v>
      </c>
      <c r="E2287" t="s">
        <v>4163</v>
      </c>
      <c r="F2287" s="41">
        <v>41881</v>
      </c>
      <c r="G2287" s="44">
        <v>-23795.41</v>
      </c>
      <c r="H2287" t="s">
        <v>12575</v>
      </c>
    </row>
    <row r="2288" spans="1:8" x14ac:dyDescent="0.25">
      <c r="A2288" s="43" t="s">
        <v>9326</v>
      </c>
      <c r="B2288" t="s">
        <v>1621</v>
      </c>
      <c r="C2288" s="43" t="s">
        <v>1622</v>
      </c>
      <c r="D2288" t="s">
        <v>4164</v>
      </c>
      <c r="E2288" t="s">
        <v>4164</v>
      </c>
      <c r="F2288" s="41">
        <v>41881</v>
      </c>
      <c r="G2288" s="44">
        <v>-34040.06</v>
      </c>
      <c r="H2288" t="s">
        <v>12576</v>
      </c>
    </row>
    <row r="2289" spans="1:8" x14ac:dyDescent="0.25">
      <c r="A2289" s="43" t="s">
        <v>9326</v>
      </c>
      <c r="B2289" t="s">
        <v>1621</v>
      </c>
      <c r="C2289" s="43" t="s">
        <v>1622</v>
      </c>
      <c r="D2289" t="s">
        <v>4165</v>
      </c>
      <c r="E2289" t="s">
        <v>4165</v>
      </c>
      <c r="F2289" s="41">
        <v>41881</v>
      </c>
      <c r="G2289" s="44">
        <v>-25483.07</v>
      </c>
      <c r="H2289" t="s">
        <v>12577</v>
      </c>
    </row>
    <row r="2290" spans="1:8" x14ac:dyDescent="0.25">
      <c r="A2290" s="43" t="s">
        <v>9326</v>
      </c>
      <c r="B2290" t="s">
        <v>1621</v>
      </c>
      <c r="C2290" s="43" t="s">
        <v>1622</v>
      </c>
      <c r="D2290" t="s">
        <v>4166</v>
      </c>
      <c r="E2290" t="s">
        <v>4166</v>
      </c>
      <c r="F2290" s="41">
        <v>41881</v>
      </c>
      <c r="G2290" s="44">
        <v>-13449.23</v>
      </c>
      <c r="H2290" t="s">
        <v>12578</v>
      </c>
    </row>
    <row r="2291" spans="1:8" x14ac:dyDescent="0.25">
      <c r="A2291" s="43" t="s">
        <v>9326</v>
      </c>
      <c r="B2291" t="s">
        <v>1621</v>
      </c>
      <c r="C2291" s="43" t="s">
        <v>1622</v>
      </c>
      <c r="D2291" t="s">
        <v>4167</v>
      </c>
      <c r="E2291" t="s">
        <v>4167</v>
      </c>
      <c r="F2291" s="41">
        <v>41881</v>
      </c>
      <c r="G2291" s="44">
        <v>-13449.23</v>
      </c>
      <c r="H2291" t="s">
        <v>12579</v>
      </c>
    </row>
    <row r="2292" spans="1:8" x14ac:dyDescent="0.25">
      <c r="A2292" s="43" t="s">
        <v>9326</v>
      </c>
      <c r="B2292" t="s">
        <v>1621</v>
      </c>
      <c r="C2292" s="43" t="s">
        <v>1622</v>
      </c>
      <c r="D2292" t="s">
        <v>4168</v>
      </c>
      <c r="E2292" t="s">
        <v>4168</v>
      </c>
      <c r="F2292" s="41">
        <v>41881</v>
      </c>
      <c r="G2292" s="44">
        <v>-67246.12</v>
      </c>
      <c r="H2292" t="s">
        <v>12580</v>
      </c>
    </row>
    <row r="2293" spans="1:8" x14ac:dyDescent="0.25">
      <c r="A2293" s="43" t="s">
        <v>9326</v>
      </c>
      <c r="B2293" t="s">
        <v>1621</v>
      </c>
      <c r="C2293" s="43" t="s">
        <v>1622</v>
      </c>
      <c r="D2293" t="s">
        <v>4169</v>
      </c>
      <c r="E2293" t="s">
        <v>4169</v>
      </c>
      <c r="F2293" s="41">
        <v>41881</v>
      </c>
      <c r="G2293" s="44">
        <v>-30548.69</v>
      </c>
      <c r="H2293" t="s">
        <v>12581</v>
      </c>
    </row>
    <row r="2294" spans="1:8" x14ac:dyDescent="0.25">
      <c r="A2294" s="43" t="s">
        <v>9326</v>
      </c>
      <c r="B2294" t="s">
        <v>1621</v>
      </c>
      <c r="C2294" s="43" t="s">
        <v>1622</v>
      </c>
      <c r="D2294" t="s">
        <v>4170</v>
      </c>
      <c r="E2294" t="s">
        <v>4170</v>
      </c>
      <c r="F2294" s="41">
        <v>41881</v>
      </c>
      <c r="G2294" s="44">
        <v>-32747.81</v>
      </c>
      <c r="H2294" t="s">
        <v>12582</v>
      </c>
    </row>
    <row r="2295" spans="1:8" x14ac:dyDescent="0.25">
      <c r="A2295" s="43" t="s">
        <v>9326</v>
      </c>
      <c r="B2295" t="s">
        <v>1621</v>
      </c>
      <c r="C2295" s="43" t="s">
        <v>1622</v>
      </c>
      <c r="D2295" t="s">
        <v>4171</v>
      </c>
      <c r="E2295" t="s">
        <v>4171</v>
      </c>
      <c r="F2295" s="41">
        <v>41881</v>
      </c>
      <c r="G2295" s="44">
        <v>-25960.47</v>
      </c>
      <c r="H2295" t="s">
        <v>12583</v>
      </c>
    </row>
    <row r="2296" spans="1:8" x14ac:dyDescent="0.25">
      <c r="A2296" s="43" t="s">
        <v>9326</v>
      </c>
      <c r="B2296" t="s">
        <v>1621</v>
      </c>
      <c r="C2296" s="43" t="s">
        <v>1622</v>
      </c>
      <c r="D2296" t="s">
        <v>4172</v>
      </c>
      <c r="E2296" t="s">
        <v>4172</v>
      </c>
      <c r="F2296" s="41">
        <v>41881</v>
      </c>
      <c r="G2296" s="44">
        <v>-67246.12</v>
      </c>
      <c r="H2296" t="s">
        <v>12584</v>
      </c>
    </row>
    <row r="2297" spans="1:8" x14ac:dyDescent="0.25">
      <c r="A2297" s="43" t="s">
        <v>9326</v>
      </c>
      <c r="B2297" t="s">
        <v>1621</v>
      </c>
      <c r="C2297" s="43" t="s">
        <v>1622</v>
      </c>
      <c r="D2297" t="s">
        <v>4173</v>
      </c>
      <c r="E2297" t="s">
        <v>4173</v>
      </c>
      <c r="F2297" s="41">
        <v>41881</v>
      </c>
      <c r="G2297" s="44">
        <v>-67246.12</v>
      </c>
      <c r="H2297" t="s">
        <v>12585</v>
      </c>
    </row>
    <row r="2298" spans="1:8" x14ac:dyDescent="0.25">
      <c r="A2298" s="43" t="s">
        <v>9326</v>
      </c>
      <c r="B2298" t="s">
        <v>1621</v>
      </c>
      <c r="C2298" s="43" t="s">
        <v>1622</v>
      </c>
      <c r="D2298" t="s">
        <v>4174</v>
      </c>
      <c r="E2298" t="s">
        <v>4174</v>
      </c>
      <c r="F2298" s="41">
        <v>41881</v>
      </c>
      <c r="G2298" s="44">
        <v>-67246.12</v>
      </c>
      <c r="H2298" t="s">
        <v>12586</v>
      </c>
    </row>
    <row r="2299" spans="1:8" x14ac:dyDescent="0.25">
      <c r="A2299" s="43" t="s">
        <v>9326</v>
      </c>
      <c r="B2299" t="s">
        <v>1621</v>
      </c>
      <c r="C2299" s="43" t="s">
        <v>1622</v>
      </c>
      <c r="D2299" t="s">
        <v>4175</v>
      </c>
      <c r="E2299" t="s">
        <v>4175</v>
      </c>
      <c r="F2299" s="41">
        <v>41881</v>
      </c>
      <c r="G2299" s="44">
        <v>-67246.12</v>
      </c>
      <c r="H2299" t="s">
        <v>12587</v>
      </c>
    </row>
    <row r="2300" spans="1:8" x14ac:dyDescent="0.25">
      <c r="A2300" s="43" t="s">
        <v>9326</v>
      </c>
      <c r="B2300" t="s">
        <v>1621</v>
      </c>
      <c r="C2300" s="43" t="s">
        <v>1622</v>
      </c>
      <c r="D2300" t="s">
        <v>4176</v>
      </c>
      <c r="E2300" t="s">
        <v>4176</v>
      </c>
      <c r="F2300" s="41">
        <v>41881</v>
      </c>
      <c r="G2300" s="44">
        <v>-67246.12</v>
      </c>
      <c r="H2300" t="s">
        <v>12588</v>
      </c>
    </row>
    <row r="2301" spans="1:8" x14ac:dyDescent="0.25">
      <c r="A2301" s="43" t="s">
        <v>9326</v>
      </c>
      <c r="B2301" t="s">
        <v>1621</v>
      </c>
      <c r="C2301" s="43" t="s">
        <v>1622</v>
      </c>
      <c r="D2301" t="s">
        <v>4177</v>
      </c>
      <c r="E2301" t="s">
        <v>4177</v>
      </c>
      <c r="F2301" s="41">
        <v>41881</v>
      </c>
      <c r="G2301" s="44">
        <v>-67246.12</v>
      </c>
      <c r="H2301" t="s">
        <v>12589</v>
      </c>
    </row>
    <row r="2302" spans="1:8" x14ac:dyDescent="0.25">
      <c r="A2302" s="43" t="s">
        <v>9326</v>
      </c>
      <c r="B2302" t="s">
        <v>1621</v>
      </c>
      <c r="C2302" s="43" t="s">
        <v>1622</v>
      </c>
      <c r="D2302" t="s">
        <v>4178</v>
      </c>
      <c r="E2302" t="s">
        <v>4178</v>
      </c>
      <c r="F2302" s="41">
        <v>41881</v>
      </c>
      <c r="G2302" s="44">
        <v>-67246.12</v>
      </c>
      <c r="H2302" t="s">
        <v>12590</v>
      </c>
    </row>
    <row r="2303" spans="1:8" x14ac:dyDescent="0.25">
      <c r="A2303" s="43" t="s">
        <v>9326</v>
      </c>
      <c r="B2303" t="s">
        <v>1621</v>
      </c>
      <c r="C2303" s="43" t="s">
        <v>1622</v>
      </c>
      <c r="D2303" t="s">
        <v>4179</v>
      </c>
      <c r="E2303" t="s">
        <v>4179</v>
      </c>
      <c r="F2303" s="41">
        <v>41881</v>
      </c>
      <c r="G2303" s="44">
        <v>-67246.12</v>
      </c>
      <c r="H2303" t="s">
        <v>12591</v>
      </c>
    </row>
    <row r="2304" spans="1:8" x14ac:dyDescent="0.25">
      <c r="A2304" s="43" t="s">
        <v>9326</v>
      </c>
      <c r="B2304" t="s">
        <v>1621</v>
      </c>
      <c r="C2304" s="43" t="s">
        <v>1622</v>
      </c>
      <c r="D2304" t="s">
        <v>4180</v>
      </c>
      <c r="E2304" t="s">
        <v>4180</v>
      </c>
      <c r="F2304" s="41">
        <v>41881</v>
      </c>
      <c r="G2304" s="44">
        <v>-13449.23</v>
      </c>
      <c r="H2304" t="s">
        <v>12592</v>
      </c>
    </row>
    <row r="2305" spans="1:8" x14ac:dyDescent="0.25">
      <c r="A2305" s="43" t="s">
        <v>9326</v>
      </c>
      <c r="B2305" t="s">
        <v>1621</v>
      </c>
      <c r="C2305" s="43" t="s">
        <v>1622</v>
      </c>
      <c r="D2305" t="s">
        <v>4181</v>
      </c>
      <c r="E2305" t="s">
        <v>4181</v>
      </c>
      <c r="F2305" s="41">
        <v>41881</v>
      </c>
      <c r="G2305" s="44">
        <v>-13449.23</v>
      </c>
      <c r="H2305" t="s">
        <v>12593</v>
      </c>
    </row>
    <row r="2306" spans="1:8" x14ac:dyDescent="0.25">
      <c r="A2306" s="43" t="s">
        <v>9326</v>
      </c>
      <c r="B2306" t="s">
        <v>1621</v>
      </c>
      <c r="C2306" s="43" t="s">
        <v>1622</v>
      </c>
      <c r="D2306" t="s">
        <v>4182</v>
      </c>
      <c r="E2306" t="s">
        <v>4182</v>
      </c>
      <c r="F2306" s="41">
        <v>41881</v>
      </c>
      <c r="G2306" s="44">
        <v>-85849.65</v>
      </c>
      <c r="H2306" t="s">
        <v>12594</v>
      </c>
    </row>
    <row r="2307" spans="1:8" x14ac:dyDescent="0.25">
      <c r="A2307" s="43" t="s">
        <v>9326</v>
      </c>
      <c r="B2307" t="s">
        <v>4190</v>
      </c>
      <c r="C2307" s="43" t="s">
        <v>12600</v>
      </c>
      <c r="D2307" t="s">
        <v>4191</v>
      </c>
      <c r="E2307" t="s">
        <v>4191</v>
      </c>
      <c r="F2307" s="41">
        <v>41886</v>
      </c>
      <c r="G2307" s="44">
        <v>-3540</v>
      </c>
      <c r="H2307" t="s">
        <v>12601</v>
      </c>
    </row>
    <row r="2308" spans="1:8" x14ac:dyDescent="0.25">
      <c r="A2308" s="43" t="s">
        <v>9326</v>
      </c>
      <c r="B2308" t="s">
        <v>4118</v>
      </c>
      <c r="C2308" s="43" t="s">
        <v>12545</v>
      </c>
      <c r="D2308" t="s">
        <v>4192</v>
      </c>
      <c r="E2308" t="s">
        <v>4192</v>
      </c>
      <c r="F2308" s="41">
        <v>41886</v>
      </c>
      <c r="G2308" s="44">
        <v>-27140</v>
      </c>
      <c r="H2308" t="s">
        <v>12602</v>
      </c>
    </row>
    <row r="2309" spans="1:8" x14ac:dyDescent="0.25">
      <c r="A2309" s="43" t="s">
        <v>9326</v>
      </c>
      <c r="B2309" t="s">
        <v>4186</v>
      </c>
      <c r="C2309" s="43" t="s">
        <v>12596</v>
      </c>
      <c r="D2309" t="s">
        <v>4187</v>
      </c>
      <c r="E2309" t="s">
        <v>4187</v>
      </c>
      <c r="F2309" s="41">
        <v>41886</v>
      </c>
      <c r="G2309" s="44">
        <v>-3540</v>
      </c>
      <c r="H2309" t="s">
        <v>12597</v>
      </c>
    </row>
    <row r="2310" spans="1:8" x14ac:dyDescent="0.25">
      <c r="A2310" s="43" t="s">
        <v>9326</v>
      </c>
      <c r="B2310" t="s">
        <v>4186</v>
      </c>
      <c r="C2310" s="43" t="s">
        <v>12596</v>
      </c>
      <c r="D2310" t="s">
        <v>4188</v>
      </c>
      <c r="E2310" t="s">
        <v>4188</v>
      </c>
      <c r="F2310" s="41">
        <v>41886</v>
      </c>
      <c r="G2310" s="44">
        <v>-3540</v>
      </c>
      <c r="H2310" t="s">
        <v>12598</v>
      </c>
    </row>
    <row r="2311" spans="1:8" x14ac:dyDescent="0.25">
      <c r="A2311" s="43" t="s">
        <v>9326</v>
      </c>
      <c r="B2311" t="s">
        <v>4186</v>
      </c>
      <c r="C2311" s="43" t="s">
        <v>12596</v>
      </c>
      <c r="D2311" t="s">
        <v>4189</v>
      </c>
      <c r="E2311" t="s">
        <v>4189</v>
      </c>
      <c r="F2311" s="41">
        <v>41886</v>
      </c>
      <c r="G2311" s="44">
        <v>-3540</v>
      </c>
      <c r="H2311" t="s">
        <v>12599</v>
      </c>
    </row>
    <row r="2312" spans="1:8" x14ac:dyDescent="0.25">
      <c r="A2312" s="43" t="s">
        <v>9326</v>
      </c>
      <c r="B2312" t="s">
        <v>4183</v>
      </c>
      <c r="C2312" s="43" t="s">
        <v>4184</v>
      </c>
      <c r="D2312" t="s">
        <v>4185</v>
      </c>
      <c r="E2312" t="s">
        <v>4185</v>
      </c>
      <c r="F2312" s="41">
        <v>41886</v>
      </c>
      <c r="G2312" s="44">
        <v>-177000</v>
      </c>
      <c r="H2312" t="s">
        <v>12595</v>
      </c>
    </row>
    <row r="2313" spans="1:8" x14ac:dyDescent="0.25">
      <c r="A2313" s="43" t="s">
        <v>9326</v>
      </c>
      <c r="B2313" t="s">
        <v>4196</v>
      </c>
      <c r="C2313" s="43" t="s">
        <v>4197</v>
      </c>
      <c r="D2313" t="s">
        <v>4198</v>
      </c>
      <c r="E2313" t="s">
        <v>4199</v>
      </c>
      <c r="F2313" s="41">
        <v>41887</v>
      </c>
      <c r="G2313" s="44">
        <v>-532736.04</v>
      </c>
      <c r="H2313" t="s">
        <v>12604</v>
      </c>
    </row>
    <row r="2314" spans="1:8" x14ac:dyDescent="0.25">
      <c r="A2314" s="43" t="s">
        <v>9328</v>
      </c>
      <c r="B2314" t="s">
        <v>4207</v>
      </c>
      <c r="C2314" s="43" t="s">
        <v>12610</v>
      </c>
      <c r="D2314" t="s">
        <v>4208</v>
      </c>
      <c r="E2314" t="s">
        <v>4209</v>
      </c>
      <c r="F2314" s="41">
        <v>41887</v>
      </c>
      <c r="G2314" s="44">
        <v>-480000</v>
      </c>
      <c r="H2314" t="s">
        <v>12611</v>
      </c>
    </row>
    <row r="2315" spans="1:8" x14ac:dyDescent="0.25">
      <c r="A2315" s="43" t="s">
        <v>9328</v>
      </c>
      <c r="B2315" t="s">
        <v>4200</v>
      </c>
      <c r="C2315" s="43" t="s">
        <v>12605</v>
      </c>
      <c r="D2315" t="s">
        <v>4201</v>
      </c>
      <c r="E2315" t="s">
        <v>4202</v>
      </c>
      <c r="F2315" s="41">
        <v>41887</v>
      </c>
      <c r="G2315" s="44">
        <v>-416658.9</v>
      </c>
      <c r="H2315" t="s">
        <v>12606</v>
      </c>
    </row>
    <row r="2316" spans="1:8" x14ac:dyDescent="0.25">
      <c r="A2316" s="43" t="s">
        <v>9328</v>
      </c>
      <c r="B2316" t="s">
        <v>4200</v>
      </c>
      <c r="C2316" s="43" t="s">
        <v>12605</v>
      </c>
      <c r="D2316" t="s">
        <v>4203</v>
      </c>
      <c r="E2316" t="s">
        <v>4204</v>
      </c>
      <c r="F2316" s="41">
        <v>41887</v>
      </c>
      <c r="G2316" s="44">
        <v>-1522964.9</v>
      </c>
      <c r="H2316" t="s">
        <v>12607</v>
      </c>
    </row>
    <row r="2317" spans="1:8" x14ac:dyDescent="0.25">
      <c r="A2317" s="43" t="s">
        <v>9326</v>
      </c>
      <c r="B2317" t="s">
        <v>4193</v>
      </c>
      <c r="C2317" s="43" t="s">
        <v>4194</v>
      </c>
      <c r="D2317" t="s">
        <v>4195</v>
      </c>
      <c r="E2317" t="s">
        <v>4195</v>
      </c>
      <c r="F2317" s="41">
        <v>41887</v>
      </c>
      <c r="G2317" s="44">
        <v>-427845.84</v>
      </c>
      <c r="H2317" t="s">
        <v>12603</v>
      </c>
    </row>
    <row r="2318" spans="1:8" x14ac:dyDescent="0.25">
      <c r="A2318" s="43" t="s">
        <v>9326</v>
      </c>
      <c r="B2318" t="s">
        <v>4205</v>
      </c>
      <c r="C2318" s="43" t="s">
        <v>12608</v>
      </c>
      <c r="D2318" t="s">
        <v>4206</v>
      </c>
      <c r="E2318" t="s">
        <v>4206</v>
      </c>
      <c r="F2318" s="41">
        <v>41887</v>
      </c>
      <c r="G2318" s="44">
        <v>-11800</v>
      </c>
      <c r="H2318" t="s">
        <v>12609</v>
      </c>
    </row>
    <row r="2319" spans="1:8" x14ac:dyDescent="0.25">
      <c r="A2319" s="43" t="s">
        <v>9326</v>
      </c>
      <c r="B2319" t="s">
        <v>4210</v>
      </c>
      <c r="C2319" s="43" t="s">
        <v>12612</v>
      </c>
      <c r="D2319" t="s">
        <v>4211</v>
      </c>
      <c r="E2319" t="s">
        <v>4211</v>
      </c>
      <c r="F2319" s="41">
        <v>41889</v>
      </c>
      <c r="G2319" s="44">
        <v>-35400</v>
      </c>
      <c r="H2319" t="s">
        <v>12613</v>
      </c>
    </row>
    <row r="2320" spans="1:8" x14ac:dyDescent="0.25">
      <c r="A2320" s="43" t="s">
        <v>9326</v>
      </c>
      <c r="B2320" t="s">
        <v>2236</v>
      </c>
      <c r="C2320" s="43" t="s">
        <v>2237</v>
      </c>
      <c r="D2320" t="s">
        <v>4216</v>
      </c>
      <c r="E2320" t="s">
        <v>4216</v>
      </c>
      <c r="F2320" s="41">
        <v>41890</v>
      </c>
      <c r="G2320" s="44">
        <v>-16166</v>
      </c>
      <c r="H2320" t="s">
        <v>12615</v>
      </c>
    </row>
    <row r="2321" spans="1:8" x14ac:dyDescent="0.25">
      <c r="A2321" s="43" t="s">
        <v>9326</v>
      </c>
      <c r="B2321" t="s">
        <v>4212</v>
      </c>
      <c r="C2321" s="43" t="s">
        <v>4213</v>
      </c>
      <c r="D2321" t="s">
        <v>4214</v>
      </c>
      <c r="E2321" t="s">
        <v>4215</v>
      </c>
      <c r="F2321" s="41">
        <v>41890</v>
      </c>
      <c r="G2321" s="44">
        <v>-1901462.73</v>
      </c>
      <c r="H2321" t="s">
        <v>12614</v>
      </c>
    </row>
    <row r="2322" spans="1:8" x14ac:dyDescent="0.25">
      <c r="A2322" s="43" t="s">
        <v>9735</v>
      </c>
      <c r="B2322" t="s">
        <v>2534</v>
      </c>
      <c r="C2322" s="43" t="s">
        <v>2535</v>
      </c>
      <c r="D2322" t="s">
        <v>4217</v>
      </c>
      <c r="E2322" t="s">
        <v>4218</v>
      </c>
      <c r="F2322" s="41">
        <v>41890</v>
      </c>
      <c r="G2322" s="44">
        <v>-2756.99</v>
      </c>
      <c r="H2322" t="s">
        <v>12616</v>
      </c>
    </row>
    <row r="2323" spans="1:8" x14ac:dyDescent="0.25">
      <c r="A2323" s="43" t="s">
        <v>9326</v>
      </c>
      <c r="B2323" t="s">
        <v>4225</v>
      </c>
      <c r="C2323" s="43" t="s">
        <v>4226</v>
      </c>
      <c r="D2323" t="s">
        <v>4227</v>
      </c>
      <c r="E2323" t="s">
        <v>4227</v>
      </c>
      <c r="F2323" s="41">
        <v>41891</v>
      </c>
      <c r="G2323" s="44">
        <v>-35400</v>
      </c>
      <c r="H2323" t="s">
        <v>12621</v>
      </c>
    </row>
    <row r="2324" spans="1:8" x14ac:dyDescent="0.25">
      <c r="A2324" s="43" t="s">
        <v>9326</v>
      </c>
      <c r="B2324" t="s">
        <v>4044</v>
      </c>
      <c r="C2324" s="43" t="s">
        <v>4045</v>
      </c>
      <c r="D2324" t="s">
        <v>4219</v>
      </c>
      <c r="E2324" t="s">
        <v>4219</v>
      </c>
      <c r="F2324" s="41">
        <v>41891</v>
      </c>
      <c r="G2324" s="44">
        <v>-67873.600000000006</v>
      </c>
      <c r="H2324" t="s">
        <v>12617</v>
      </c>
    </row>
    <row r="2325" spans="1:8" x14ac:dyDescent="0.25">
      <c r="A2325" s="43" t="s">
        <v>9326</v>
      </c>
      <c r="B2325" t="s">
        <v>2861</v>
      </c>
      <c r="C2325" s="43" t="s">
        <v>11641</v>
      </c>
      <c r="E2325" t="s">
        <v>20742</v>
      </c>
      <c r="F2325" s="41">
        <v>41891</v>
      </c>
      <c r="G2325" s="44">
        <v>14850</v>
      </c>
      <c r="H2325" t="s">
        <v>12624</v>
      </c>
    </row>
    <row r="2326" spans="1:8" x14ac:dyDescent="0.25">
      <c r="A2326" s="43" t="s">
        <v>9328</v>
      </c>
      <c r="B2326" t="s">
        <v>4230</v>
      </c>
      <c r="C2326" s="43" t="s">
        <v>12625</v>
      </c>
      <c r="D2326" t="s">
        <v>4231</v>
      </c>
      <c r="E2326" t="s">
        <v>4231</v>
      </c>
      <c r="F2326" s="41">
        <v>41891</v>
      </c>
      <c r="G2326" s="44">
        <v>-194040</v>
      </c>
      <c r="H2326" t="s">
        <v>12626</v>
      </c>
    </row>
    <row r="2327" spans="1:8" x14ac:dyDescent="0.25">
      <c r="A2327" s="43" t="s">
        <v>9326</v>
      </c>
      <c r="B2327" t="s">
        <v>4220</v>
      </c>
      <c r="C2327" s="43" t="s">
        <v>4221</v>
      </c>
      <c r="D2327" t="s">
        <v>4222</v>
      </c>
      <c r="E2327" t="s">
        <v>4222</v>
      </c>
      <c r="F2327" s="41">
        <v>41891</v>
      </c>
      <c r="G2327" s="44">
        <v>-17700</v>
      </c>
      <c r="H2327" t="s">
        <v>12618</v>
      </c>
    </row>
    <row r="2328" spans="1:8" x14ac:dyDescent="0.25">
      <c r="A2328" s="43" t="s">
        <v>9326</v>
      </c>
      <c r="B2328" t="s">
        <v>4228</v>
      </c>
      <c r="C2328" s="43" t="s">
        <v>12622</v>
      </c>
      <c r="D2328" t="s">
        <v>2784</v>
      </c>
      <c r="E2328" t="s">
        <v>4229</v>
      </c>
      <c r="F2328" s="41">
        <v>41891</v>
      </c>
      <c r="G2328" s="44">
        <v>-35400</v>
      </c>
      <c r="H2328" t="s">
        <v>12623</v>
      </c>
    </row>
    <row r="2329" spans="1:8" x14ac:dyDescent="0.25">
      <c r="A2329" s="43" t="s">
        <v>9328</v>
      </c>
      <c r="B2329" t="s">
        <v>4232</v>
      </c>
      <c r="C2329" s="43" t="s">
        <v>12627</v>
      </c>
      <c r="D2329" t="s">
        <v>4233</v>
      </c>
      <c r="E2329" t="s">
        <v>4233</v>
      </c>
      <c r="F2329" s="41">
        <v>41891</v>
      </c>
      <c r="G2329" s="44">
        <v>-630000</v>
      </c>
      <c r="H2329" t="s">
        <v>12628</v>
      </c>
    </row>
    <row r="2330" spans="1:8" x14ac:dyDescent="0.25">
      <c r="A2330" s="43" t="s">
        <v>9326</v>
      </c>
      <c r="B2330" t="s">
        <v>2493</v>
      </c>
      <c r="C2330" s="43" t="s">
        <v>2494</v>
      </c>
      <c r="D2330" t="s">
        <v>4223</v>
      </c>
      <c r="E2330" t="s">
        <v>4223</v>
      </c>
      <c r="F2330" s="41">
        <v>41891</v>
      </c>
      <c r="G2330" s="44">
        <v>-79650</v>
      </c>
      <c r="H2330" t="s">
        <v>12619</v>
      </c>
    </row>
    <row r="2331" spans="1:8" x14ac:dyDescent="0.25">
      <c r="A2331" s="43" t="s">
        <v>9326</v>
      </c>
      <c r="B2331" t="s">
        <v>2493</v>
      </c>
      <c r="C2331" s="43" t="s">
        <v>2494</v>
      </c>
      <c r="D2331" t="s">
        <v>4224</v>
      </c>
      <c r="E2331" t="s">
        <v>4224</v>
      </c>
      <c r="F2331" s="41">
        <v>41891</v>
      </c>
      <c r="G2331" s="44">
        <v>-71213</v>
      </c>
      <c r="H2331" t="s">
        <v>12620</v>
      </c>
    </row>
    <row r="2332" spans="1:8" x14ac:dyDescent="0.25">
      <c r="A2332" s="43" t="s">
        <v>9328</v>
      </c>
      <c r="B2332" t="s">
        <v>3319</v>
      </c>
      <c r="C2332" s="43" t="s">
        <v>3320</v>
      </c>
      <c r="D2332" t="s">
        <v>4241</v>
      </c>
      <c r="E2332" t="s">
        <v>4241</v>
      </c>
      <c r="F2332" s="41">
        <v>41892</v>
      </c>
      <c r="G2332" s="44">
        <v>-1964247.11</v>
      </c>
      <c r="H2332" t="s">
        <v>12634</v>
      </c>
    </row>
    <row r="2333" spans="1:8" x14ac:dyDescent="0.25">
      <c r="A2333" s="43" t="s">
        <v>9328</v>
      </c>
      <c r="B2333" t="s">
        <v>4200</v>
      </c>
      <c r="C2333" s="43" t="s">
        <v>12605</v>
      </c>
      <c r="D2333" t="s">
        <v>4237</v>
      </c>
      <c r="E2333" t="s">
        <v>4238</v>
      </c>
      <c r="F2333" s="41">
        <v>41892</v>
      </c>
      <c r="G2333" s="44">
        <v>-719126.25</v>
      </c>
      <c r="H2333" t="s">
        <v>12632</v>
      </c>
    </row>
    <row r="2334" spans="1:8" x14ac:dyDescent="0.25">
      <c r="A2334" s="43" t="s">
        <v>9328</v>
      </c>
      <c r="B2334" t="s">
        <v>4200</v>
      </c>
      <c r="C2334" s="43" t="s">
        <v>12605</v>
      </c>
      <c r="D2334" t="s">
        <v>4239</v>
      </c>
      <c r="E2334" t="s">
        <v>4240</v>
      </c>
      <c r="F2334" s="41">
        <v>41892</v>
      </c>
      <c r="G2334" s="44">
        <v>-1345735.58</v>
      </c>
      <c r="H2334" t="s">
        <v>12633</v>
      </c>
    </row>
    <row r="2335" spans="1:8" x14ac:dyDescent="0.25">
      <c r="A2335" s="43" t="s">
        <v>9326</v>
      </c>
      <c r="B2335" t="s">
        <v>2493</v>
      </c>
      <c r="C2335" s="43" t="s">
        <v>2494</v>
      </c>
      <c r="D2335" t="s">
        <v>4234</v>
      </c>
      <c r="E2335" t="s">
        <v>4234</v>
      </c>
      <c r="F2335" s="41">
        <v>41892</v>
      </c>
      <c r="G2335" s="44">
        <v>-204140</v>
      </c>
      <c r="H2335" t="s">
        <v>12629</v>
      </c>
    </row>
    <row r="2336" spans="1:8" x14ac:dyDescent="0.25">
      <c r="A2336" s="43" t="s">
        <v>9326</v>
      </c>
      <c r="B2336" t="s">
        <v>815</v>
      </c>
      <c r="C2336" s="43" t="s">
        <v>816</v>
      </c>
      <c r="D2336" t="s">
        <v>4235</v>
      </c>
      <c r="E2336" t="s">
        <v>4235</v>
      </c>
      <c r="F2336" s="41">
        <v>41892</v>
      </c>
      <c r="G2336" s="44">
        <v>-4821.6000000000004</v>
      </c>
      <c r="H2336" t="s">
        <v>12630</v>
      </c>
    </row>
    <row r="2337" spans="1:8" x14ac:dyDescent="0.25">
      <c r="A2337" s="43" t="s">
        <v>9326</v>
      </c>
      <c r="B2337" t="s">
        <v>815</v>
      </c>
      <c r="C2337" s="43" t="s">
        <v>816</v>
      </c>
      <c r="D2337" t="s">
        <v>4236</v>
      </c>
      <c r="E2337" t="s">
        <v>4236</v>
      </c>
      <c r="F2337" s="41">
        <v>41892</v>
      </c>
      <c r="G2337" s="44">
        <v>-5107.2</v>
      </c>
      <c r="H2337" t="s">
        <v>12631</v>
      </c>
    </row>
    <row r="2338" spans="1:8" x14ac:dyDescent="0.25">
      <c r="A2338" s="43" t="s">
        <v>9328</v>
      </c>
      <c r="B2338" t="s">
        <v>4244</v>
      </c>
      <c r="C2338" s="43" t="s">
        <v>12637</v>
      </c>
      <c r="D2338" t="s">
        <v>4245</v>
      </c>
      <c r="E2338" t="s">
        <v>4245</v>
      </c>
      <c r="F2338" s="41">
        <v>41893</v>
      </c>
      <c r="G2338" s="44">
        <v>-105000</v>
      </c>
      <c r="H2338" t="s">
        <v>12638</v>
      </c>
    </row>
    <row r="2339" spans="1:8" x14ac:dyDescent="0.25">
      <c r="A2339" s="43" t="s">
        <v>9326</v>
      </c>
      <c r="B2339" t="s">
        <v>815</v>
      </c>
      <c r="C2339" s="43" t="s">
        <v>816</v>
      </c>
      <c r="D2339" t="s">
        <v>4242</v>
      </c>
      <c r="E2339" t="s">
        <v>4242</v>
      </c>
      <c r="F2339" s="41">
        <v>41893</v>
      </c>
      <c r="G2339" s="44">
        <v>-1321.21</v>
      </c>
      <c r="H2339" t="s">
        <v>12635</v>
      </c>
    </row>
    <row r="2340" spans="1:8" x14ac:dyDescent="0.25">
      <c r="A2340" s="43" t="s">
        <v>9326</v>
      </c>
      <c r="B2340" t="s">
        <v>815</v>
      </c>
      <c r="C2340" s="43" t="s">
        <v>816</v>
      </c>
      <c r="D2340" t="s">
        <v>4243</v>
      </c>
      <c r="E2340" t="s">
        <v>4243</v>
      </c>
      <c r="F2340" s="41">
        <v>41893</v>
      </c>
      <c r="G2340" s="44">
        <v>-1399.46</v>
      </c>
      <c r="H2340" t="s">
        <v>12636</v>
      </c>
    </row>
    <row r="2341" spans="1:8" x14ac:dyDescent="0.25">
      <c r="A2341" s="43" t="s">
        <v>9326</v>
      </c>
      <c r="B2341" t="s">
        <v>4246</v>
      </c>
      <c r="C2341" s="43" t="s">
        <v>12639</v>
      </c>
      <c r="D2341" t="s">
        <v>4247</v>
      </c>
      <c r="E2341" t="s">
        <v>4247</v>
      </c>
      <c r="F2341" s="41">
        <v>41894</v>
      </c>
      <c r="G2341" s="44">
        <v>-23600</v>
      </c>
      <c r="H2341" t="s">
        <v>12640</v>
      </c>
    </row>
    <row r="2342" spans="1:8" x14ac:dyDescent="0.25">
      <c r="A2342" s="43" t="s">
        <v>9326</v>
      </c>
      <c r="B2342" t="s">
        <v>1621</v>
      </c>
      <c r="C2342" s="43" t="s">
        <v>1622</v>
      </c>
      <c r="D2342" t="s">
        <v>4248</v>
      </c>
      <c r="E2342" t="s">
        <v>4248</v>
      </c>
      <c r="F2342" s="41">
        <v>41896</v>
      </c>
      <c r="G2342" s="44">
        <v>-285412.5</v>
      </c>
      <c r="H2342" t="s">
        <v>12641</v>
      </c>
    </row>
    <row r="2343" spans="1:8" x14ac:dyDescent="0.25">
      <c r="A2343" s="43" t="s">
        <v>9326</v>
      </c>
      <c r="B2343" t="s">
        <v>3190</v>
      </c>
      <c r="C2343" s="43" t="s">
        <v>11892</v>
      </c>
      <c r="D2343" t="s">
        <v>4251</v>
      </c>
      <c r="E2343" t="s">
        <v>4251</v>
      </c>
      <c r="F2343" s="41">
        <v>41897</v>
      </c>
      <c r="G2343" s="44">
        <v>-14160</v>
      </c>
      <c r="H2343" t="s">
        <v>12645</v>
      </c>
    </row>
    <row r="2344" spans="1:8" x14ac:dyDescent="0.25">
      <c r="A2344" s="43" t="s">
        <v>9328</v>
      </c>
      <c r="B2344" t="s">
        <v>1760</v>
      </c>
      <c r="C2344" s="43" t="s">
        <v>1761</v>
      </c>
      <c r="D2344" t="s">
        <v>20821</v>
      </c>
      <c r="E2344" t="s">
        <v>4253</v>
      </c>
      <c r="F2344" s="41">
        <v>41897</v>
      </c>
      <c r="G2344" s="44">
        <v>-747110.06</v>
      </c>
      <c r="H2344" t="s">
        <v>12646</v>
      </c>
    </row>
    <row r="2345" spans="1:8" x14ac:dyDescent="0.25">
      <c r="A2345" s="43" t="s">
        <v>9326</v>
      </c>
      <c r="B2345" t="s">
        <v>1342</v>
      </c>
      <c r="C2345" s="43" t="s">
        <v>12642</v>
      </c>
      <c r="D2345" t="s">
        <v>4249</v>
      </c>
      <c r="E2345" t="s">
        <v>4249</v>
      </c>
      <c r="F2345" s="41">
        <v>41897</v>
      </c>
      <c r="G2345" s="44">
        <v>-50380.1</v>
      </c>
      <c r="H2345" t="s">
        <v>12643</v>
      </c>
    </row>
    <row r="2346" spans="1:8" x14ac:dyDescent="0.25">
      <c r="A2346" s="43" t="s">
        <v>9326</v>
      </c>
      <c r="B2346" t="s">
        <v>1342</v>
      </c>
      <c r="C2346" s="43" t="s">
        <v>12642</v>
      </c>
      <c r="D2346" t="s">
        <v>4250</v>
      </c>
      <c r="E2346" t="s">
        <v>4250</v>
      </c>
      <c r="F2346" s="41">
        <v>41897</v>
      </c>
      <c r="G2346" s="44">
        <v>-97102.2</v>
      </c>
      <c r="H2346" t="s">
        <v>12644</v>
      </c>
    </row>
    <row r="2347" spans="1:8" x14ac:dyDescent="0.25">
      <c r="A2347" s="43" t="s">
        <v>9328</v>
      </c>
      <c r="B2347" t="s">
        <v>4255</v>
      </c>
      <c r="C2347" s="43" t="s">
        <v>12648</v>
      </c>
      <c r="D2347" t="s">
        <v>4256</v>
      </c>
      <c r="E2347" t="s">
        <v>4256</v>
      </c>
      <c r="F2347" s="41">
        <v>41898</v>
      </c>
      <c r="G2347" s="44">
        <v>-3500000</v>
      </c>
      <c r="H2347" t="s">
        <v>12649</v>
      </c>
    </row>
    <row r="2348" spans="1:8" x14ac:dyDescent="0.25">
      <c r="A2348" s="43" t="s">
        <v>9326</v>
      </c>
      <c r="B2348" t="s">
        <v>805</v>
      </c>
      <c r="C2348" s="43" t="s">
        <v>806</v>
      </c>
      <c r="D2348" t="s">
        <v>4254</v>
      </c>
      <c r="E2348" t="s">
        <v>4254</v>
      </c>
      <c r="F2348" s="41">
        <v>41898</v>
      </c>
      <c r="G2348" s="44">
        <v>-12175.66</v>
      </c>
      <c r="H2348" t="s">
        <v>12647</v>
      </c>
    </row>
    <row r="2349" spans="1:8" x14ac:dyDescent="0.25">
      <c r="A2349" s="43" t="s">
        <v>9326</v>
      </c>
      <c r="B2349" t="s">
        <v>4259</v>
      </c>
      <c r="C2349" s="43" t="s">
        <v>4260</v>
      </c>
      <c r="D2349" t="s">
        <v>4261</v>
      </c>
      <c r="E2349" t="s">
        <v>4261</v>
      </c>
      <c r="F2349" s="41">
        <v>41899</v>
      </c>
      <c r="G2349" s="44">
        <v>-65869</v>
      </c>
      <c r="H2349" t="s">
        <v>12652</v>
      </c>
    </row>
    <row r="2350" spans="1:8" x14ac:dyDescent="0.25">
      <c r="A2350" s="43" t="s">
        <v>9326</v>
      </c>
      <c r="B2350" t="s">
        <v>4259</v>
      </c>
      <c r="C2350" s="43" t="s">
        <v>4260</v>
      </c>
      <c r="D2350" t="s">
        <v>4262</v>
      </c>
      <c r="E2350" t="s">
        <v>4262</v>
      </c>
      <c r="F2350" s="41">
        <v>41899</v>
      </c>
      <c r="G2350" s="44">
        <v>-75921</v>
      </c>
      <c r="H2350" t="s">
        <v>12653</v>
      </c>
    </row>
    <row r="2351" spans="1:8" x14ac:dyDescent="0.25">
      <c r="A2351" s="43" t="s">
        <v>9326</v>
      </c>
      <c r="B2351" t="s">
        <v>4257</v>
      </c>
      <c r="C2351" s="43" t="s">
        <v>12650</v>
      </c>
      <c r="D2351" t="s">
        <v>4258</v>
      </c>
      <c r="E2351" t="s">
        <v>4258</v>
      </c>
      <c r="F2351" s="41">
        <v>41899</v>
      </c>
      <c r="G2351" s="44">
        <v>-17700</v>
      </c>
      <c r="H2351" t="s">
        <v>12651</v>
      </c>
    </row>
    <row r="2352" spans="1:8" x14ac:dyDescent="0.25">
      <c r="A2352" s="43" t="s">
        <v>9326</v>
      </c>
      <c r="B2352" t="s">
        <v>815</v>
      </c>
      <c r="C2352" s="43" t="s">
        <v>816</v>
      </c>
      <c r="D2352" t="s">
        <v>4263</v>
      </c>
      <c r="E2352" t="s">
        <v>4263</v>
      </c>
      <c r="F2352" s="41">
        <v>41899</v>
      </c>
      <c r="G2352" s="44">
        <v>-4297.24</v>
      </c>
      <c r="H2352" t="s">
        <v>12654</v>
      </c>
    </row>
    <row r="2353" spans="1:8" x14ac:dyDescent="0.25">
      <c r="A2353" s="43" t="s">
        <v>9326</v>
      </c>
      <c r="B2353" t="s">
        <v>815</v>
      </c>
      <c r="C2353" s="43" t="s">
        <v>816</v>
      </c>
      <c r="D2353" t="s">
        <v>4264</v>
      </c>
      <c r="E2353" t="s">
        <v>4264</v>
      </c>
      <c r="F2353" s="41">
        <v>41899</v>
      </c>
      <c r="G2353" s="44">
        <v>-4551.8</v>
      </c>
      <c r="H2353" t="s">
        <v>12655</v>
      </c>
    </row>
    <row r="2354" spans="1:8" x14ac:dyDescent="0.25">
      <c r="A2354" s="43" t="s">
        <v>9326</v>
      </c>
      <c r="B2354" t="s">
        <v>815</v>
      </c>
      <c r="C2354" s="43" t="s">
        <v>816</v>
      </c>
      <c r="D2354" t="s">
        <v>4265</v>
      </c>
      <c r="E2354" t="s">
        <v>4265</v>
      </c>
      <c r="F2354" s="41">
        <v>41899</v>
      </c>
      <c r="G2354" s="44">
        <v>-1124.8</v>
      </c>
      <c r="H2354" t="s">
        <v>12656</v>
      </c>
    </row>
    <row r="2355" spans="1:8" x14ac:dyDescent="0.25">
      <c r="A2355" s="43" t="s">
        <v>9326</v>
      </c>
      <c r="B2355" t="s">
        <v>815</v>
      </c>
      <c r="C2355" s="43" t="s">
        <v>816</v>
      </c>
      <c r="D2355" t="s">
        <v>4266</v>
      </c>
      <c r="E2355" t="s">
        <v>4266</v>
      </c>
      <c r="F2355" s="41">
        <v>41899</v>
      </c>
      <c r="G2355" s="44">
        <v>-1061.9000000000001</v>
      </c>
      <c r="H2355" t="s">
        <v>12657</v>
      </c>
    </row>
    <row r="2356" spans="1:8" x14ac:dyDescent="0.25">
      <c r="A2356" s="43" t="s">
        <v>9328</v>
      </c>
      <c r="B2356" t="s">
        <v>4273</v>
      </c>
      <c r="C2356" s="43" t="s">
        <v>12664</v>
      </c>
      <c r="D2356" t="s">
        <v>4274</v>
      </c>
      <c r="E2356" t="s">
        <v>4275</v>
      </c>
      <c r="F2356" s="41">
        <v>41905</v>
      </c>
      <c r="G2356" s="44">
        <v>-1000299.84</v>
      </c>
      <c r="H2356" t="s">
        <v>12665</v>
      </c>
    </row>
    <row r="2357" spans="1:8" x14ac:dyDescent="0.25">
      <c r="A2357" s="43" t="s">
        <v>9735</v>
      </c>
      <c r="B2357" t="s">
        <v>4267</v>
      </c>
      <c r="C2357" s="43" t="s">
        <v>12658</v>
      </c>
      <c r="D2357" t="s">
        <v>4268</v>
      </c>
      <c r="E2357" t="s">
        <v>1960</v>
      </c>
      <c r="F2357" s="41">
        <v>41905</v>
      </c>
      <c r="G2357" s="44">
        <v>-33000.089999999997</v>
      </c>
      <c r="H2357" t="s">
        <v>12659</v>
      </c>
    </row>
    <row r="2358" spans="1:8" x14ac:dyDescent="0.25">
      <c r="A2358" s="43" t="s">
        <v>9328</v>
      </c>
      <c r="B2358" t="s">
        <v>4271</v>
      </c>
      <c r="C2358" s="43" t="s">
        <v>12662</v>
      </c>
      <c r="D2358" t="s">
        <v>4272</v>
      </c>
      <c r="E2358" t="s">
        <v>4272</v>
      </c>
      <c r="F2358" s="41">
        <v>41905</v>
      </c>
      <c r="G2358" s="44">
        <v>-2204616.61</v>
      </c>
      <c r="H2358" t="s">
        <v>12663</v>
      </c>
    </row>
    <row r="2359" spans="1:8" x14ac:dyDescent="0.25">
      <c r="A2359" s="43" t="s">
        <v>9735</v>
      </c>
      <c r="B2359" t="s">
        <v>4269</v>
      </c>
      <c r="C2359" s="43" t="s">
        <v>12660</v>
      </c>
      <c r="D2359" t="s">
        <v>4270</v>
      </c>
      <c r="E2359" t="s">
        <v>1960</v>
      </c>
      <c r="F2359" s="41">
        <v>41905</v>
      </c>
      <c r="G2359" s="44">
        <v>-21257.06</v>
      </c>
      <c r="H2359" t="s">
        <v>12661</v>
      </c>
    </row>
    <row r="2360" spans="1:8" x14ac:dyDescent="0.25">
      <c r="A2360" s="43" t="s">
        <v>9326</v>
      </c>
      <c r="B2360" t="s">
        <v>1963</v>
      </c>
      <c r="C2360" s="43" t="s">
        <v>10877</v>
      </c>
      <c r="D2360" t="s">
        <v>4278</v>
      </c>
      <c r="E2360" t="s">
        <v>4278</v>
      </c>
      <c r="F2360" s="41">
        <v>41907</v>
      </c>
      <c r="G2360" s="44">
        <v>-1770</v>
      </c>
      <c r="H2360" t="s">
        <v>12668</v>
      </c>
    </row>
    <row r="2361" spans="1:8" x14ac:dyDescent="0.25">
      <c r="A2361" s="43" t="s">
        <v>9735</v>
      </c>
      <c r="B2361" t="s">
        <v>4276</v>
      </c>
      <c r="C2361" s="43" t="s">
        <v>12666</v>
      </c>
      <c r="D2361" t="s">
        <v>2784</v>
      </c>
      <c r="E2361" t="s">
        <v>4277</v>
      </c>
      <c r="F2361" s="41">
        <v>41907</v>
      </c>
      <c r="G2361" s="44">
        <v>-336300</v>
      </c>
      <c r="H2361" t="s">
        <v>12667</v>
      </c>
    </row>
    <row r="2362" spans="1:8" x14ac:dyDescent="0.25">
      <c r="A2362" s="43" t="s">
        <v>9735</v>
      </c>
      <c r="B2362" t="s">
        <v>4083</v>
      </c>
      <c r="C2362" s="43" t="s">
        <v>4084</v>
      </c>
      <c r="D2362" t="s">
        <v>4279</v>
      </c>
      <c r="E2362" t="s">
        <v>4279</v>
      </c>
      <c r="F2362" s="41">
        <v>41907</v>
      </c>
      <c r="G2362" s="44">
        <v>-20000</v>
      </c>
      <c r="H2362" t="s">
        <v>12669</v>
      </c>
    </row>
    <row r="2363" spans="1:8" x14ac:dyDescent="0.25">
      <c r="A2363" s="43" t="s">
        <v>9326</v>
      </c>
      <c r="B2363" t="s">
        <v>4228</v>
      </c>
      <c r="C2363" s="43" t="s">
        <v>12622</v>
      </c>
      <c r="D2363" t="s">
        <v>4280</v>
      </c>
      <c r="E2363" t="s">
        <v>4280</v>
      </c>
      <c r="F2363" s="41">
        <v>41908</v>
      </c>
      <c r="G2363" s="44">
        <v>-35400</v>
      </c>
      <c r="H2363" t="s">
        <v>12670</v>
      </c>
    </row>
    <row r="2364" spans="1:8" x14ac:dyDescent="0.25">
      <c r="A2364" s="43" t="s">
        <v>9326</v>
      </c>
      <c r="B2364" t="s">
        <v>1621</v>
      </c>
      <c r="C2364" s="43" t="s">
        <v>1622</v>
      </c>
      <c r="D2364" t="s">
        <v>4281</v>
      </c>
      <c r="E2364" t="s">
        <v>4281</v>
      </c>
      <c r="F2364" s="41">
        <v>41911</v>
      </c>
      <c r="G2364" s="44">
        <v>-41049.620000000003</v>
      </c>
      <c r="H2364" t="s">
        <v>12671</v>
      </c>
    </row>
    <row r="2365" spans="1:8" x14ac:dyDescent="0.25">
      <c r="A2365" s="43" t="s">
        <v>9326</v>
      </c>
      <c r="B2365" t="s">
        <v>1621</v>
      </c>
      <c r="C2365" s="43" t="s">
        <v>1622</v>
      </c>
      <c r="D2365" t="s">
        <v>4282</v>
      </c>
      <c r="E2365" t="s">
        <v>4282</v>
      </c>
      <c r="F2365" s="41">
        <v>41911</v>
      </c>
      <c r="G2365" s="44">
        <v>-35598.54</v>
      </c>
      <c r="H2365" t="s">
        <v>12672</v>
      </c>
    </row>
    <row r="2366" spans="1:8" x14ac:dyDescent="0.25">
      <c r="A2366" s="43" t="s">
        <v>9326</v>
      </c>
      <c r="B2366" t="s">
        <v>1621</v>
      </c>
      <c r="C2366" s="43" t="s">
        <v>1622</v>
      </c>
      <c r="D2366" t="s">
        <v>4283</v>
      </c>
      <c r="E2366" t="s">
        <v>4283</v>
      </c>
      <c r="F2366" s="41">
        <v>41911</v>
      </c>
      <c r="G2366" s="44">
        <v>-35598.54</v>
      </c>
      <c r="H2366" t="s">
        <v>12673</v>
      </c>
    </row>
    <row r="2367" spans="1:8" x14ac:dyDescent="0.25">
      <c r="A2367" s="43" t="s">
        <v>9326</v>
      </c>
      <c r="B2367" t="s">
        <v>1621</v>
      </c>
      <c r="C2367" s="43" t="s">
        <v>1622</v>
      </c>
      <c r="D2367" t="s">
        <v>4284</v>
      </c>
      <c r="E2367" t="s">
        <v>4284</v>
      </c>
      <c r="F2367" s="41">
        <v>41911</v>
      </c>
      <c r="G2367" s="44">
        <v>-38564.699999999997</v>
      </c>
      <c r="H2367" t="s">
        <v>12674</v>
      </c>
    </row>
    <row r="2368" spans="1:8" x14ac:dyDescent="0.25">
      <c r="A2368" s="43" t="s">
        <v>9326</v>
      </c>
      <c r="B2368" t="s">
        <v>1621</v>
      </c>
      <c r="C2368" s="43" t="s">
        <v>1622</v>
      </c>
      <c r="D2368" t="s">
        <v>4285</v>
      </c>
      <c r="E2368" t="s">
        <v>4285</v>
      </c>
      <c r="F2368" s="41">
        <v>41911</v>
      </c>
      <c r="G2368" s="44">
        <v>-29665.19</v>
      </c>
      <c r="H2368" t="s">
        <v>12675</v>
      </c>
    </row>
    <row r="2369" spans="1:8" x14ac:dyDescent="0.25">
      <c r="A2369" s="43" t="s">
        <v>9326</v>
      </c>
      <c r="B2369" t="s">
        <v>1621</v>
      </c>
      <c r="C2369" s="43" t="s">
        <v>1622</v>
      </c>
      <c r="D2369" t="s">
        <v>4286</v>
      </c>
      <c r="E2369" t="s">
        <v>4286</v>
      </c>
      <c r="F2369" s="41">
        <v>41911</v>
      </c>
      <c r="G2369" s="44">
        <v>-38564.699999999997</v>
      </c>
      <c r="H2369" t="s">
        <v>12676</v>
      </c>
    </row>
    <row r="2370" spans="1:8" x14ac:dyDescent="0.25">
      <c r="A2370" s="43" t="s">
        <v>9326</v>
      </c>
      <c r="B2370" t="s">
        <v>1621</v>
      </c>
      <c r="C2370" s="43" t="s">
        <v>1622</v>
      </c>
      <c r="D2370" t="s">
        <v>4287</v>
      </c>
      <c r="E2370" t="s">
        <v>4287</v>
      </c>
      <c r="F2370" s="41">
        <v>41911</v>
      </c>
      <c r="G2370" s="44">
        <v>-35598.54</v>
      </c>
      <c r="H2370" t="s">
        <v>12677</v>
      </c>
    </row>
    <row r="2371" spans="1:8" x14ac:dyDescent="0.25">
      <c r="A2371" s="43" t="s">
        <v>9326</v>
      </c>
      <c r="B2371" t="s">
        <v>1621</v>
      </c>
      <c r="C2371" s="43" t="s">
        <v>1622</v>
      </c>
      <c r="D2371" t="s">
        <v>4288</v>
      </c>
      <c r="E2371" t="s">
        <v>4288</v>
      </c>
      <c r="F2371" s="41">
        <v>41911</v>
      </c>
      <c r="G2371" s="44">
        <v>-38564.699999999997</v>
      </c>
      <c r="H2371" t="s">
        <v>12678</v>
      </c>
    </row>
    <row r="2372" spans="1:8" x14ac:dyDescent="0.25">
      <c r="A2372" s="43" t="s">
        <v>9326</v>
      </c>
      <c r="B2372" t="s">
        <v>1621</v>
      </c>
      <c r="C2372" s="43" t="s">
        <v>1622</v>
      </c>
      <c r="D2372" t="s">
        <v>4289</v>
      </c>
      <c r="E2372" t="s">
        <v>4289</v>
      </c>
      <c r="F2372" s="41">
        <v>41911</v>
      </c>
      <c r="G2372" s="44">
        <v>-38564.699999999997</v>
      </c>
      <c r="H2372" t="s">
        <v>12679</v>
      </c>
    </row>
    <row r="2373" spans="1:8" x14ac:dyDescent="0.25">
      <c r="A2373" s="43" t="s">
        <v>9326</v>
      </c>
      <c r="B2373" t="s">
        <v>1621</v>
      </c>
      <c r="C2373" s="43" t="s">
        <v>1622</v>
      </c>
      <c r="D2373" t="s">
        <v>4290</v>
      </c>
      <c r="E2373" t="s">
        <v>4290</v>
      </c>
      <c r="F2373" s="41">
        <v>41911</v>
      </c>
      <c r="G2373" s="44">
        <v>-38564.699999999997</v>
      </c>
      <c r="H2373" t="s">
        <v>12680</v>
      </c>
    </row>
    <row r="2374" spans="1:8" x14ac:dyDescent="0.25">
      <c r="A2374" s="43" t="s">
        <v>9326</v>
      </c>
      <c r="B2374" t="s">
        <v>1621</v>
      </c>
      <c r="C2374" s="43" t="s">
        <v>1622</v>
      </c>
      <c r="D2374" t="s">
        <v>4291</v>
      </c>
      <c r="E2374" t="s">
        <v>4291</v>
      </c>
      <c r="F2374" s="41">
        <v>41911</v>
      </c>
      <c r="G2374" s="44">
        <v>-38564.699999999997</v>
      </c>
      <c r="H2374" t="s">
        <v>12681</v>
      </c>
    </row>
    <row r="2375" spans="1:8" x14ac:dyDescent="0.25">
      <c r="A2375" s="43" t="s">
        <v>9326</v>
      </c>
      <c r="B2375" t="s">
        <v>1621</v>
      </c>
      <c r="C2375" s="43" t="s">
        <v>1622</v>
      </c>
      <c r="D2375" t="s">
        <v>4292</v>
      </c>
      <c r="E2375" t="s">
        <v>4292</v>
      </c>
      <c r="F2375" s="41">
        <v>41911</v>
      </c>
      <c r="G2375" s="44">
        <v>-38564.699999999997</v>
      </c>
      <c r="H2375" t="s">
        <v>12682</v>
      </c>
    </row>
    <row r="2376" spans="1:8" x14ac:dyDescent="0.25">
      <c r="A2376" s="43" t="s">
        <v>9326</v>
      </c>
      <c r="B2376" t="s">
        <v>1621</v>
      </c>
      <c r="C2376" s="43" t="s">
        <v>1622</v>
      </c>
      <c r="D2376" t="s">
        <v>4293</v>
      </c>
      <c r="E2376" t="s">
        <v>4293</v>
      </c>
      <c r="F2376" s="41">
        <v>41911</v>
      </c>
      <c r="G2376" s="44">
        <v>-38564.699999999997</v>
      </c>
      <c r="H2376" t="s">
        <v>12683</v>
      </c>
    </row>
    <row r="2377" spans="1:8" x14ac:dyDescent="0.25">
      <c r="A2377" s="43" t="s">
        <v>9326</v>
      </c>
      <c r="B2377" t="s">
        <v>1621</v>
      </c>
      <c r="C2377" s="43" t="s">
        <v>1622</v>
      </c>
      <c r="D2377" t="s">
        <v>4294</v>
      </c>
      <c r="E2377" t="s">
        <v>4294</v>
      </c>
      <c r="F2377" s="41">
        <v>41911</v>
      </c>
      <c r="G2377" s="44">
        <v>-38564.699999999997</v>
      </c>
      <c r="H2377" t="s">
        <v>12684</v>
      </c>
    </row>
    <row r="2378" spans="1:8" x14ac:dyDescent="0.25">
      <c r="A2378" s="43" t="s">
        <v>9326</v>
      </c>
      <c r="B2378" t="s">
        <v>1621</v>
      </c>
      <c r="C2378" s="43" t="s">
        <v>1622</v>
      </c>
      <c r="D2378" t="s">
        <v>4295</v>
      </c>
      <c r="E2378" t="s">
        <v>4295</v>
      </c>
      <c r="F2378" s="41">
        <v>41911</v>
      </c>
      <c r="G2378" s="44">
        <v>-9381.26</v>
      </c>
      <c r="H2378" t="s">
        <v>12685</v>
      </c>
    </row>
    <row r="2379" spans="1:8" x14ac:dyDescent="0.25">
      <c r="A2379" s="43" t="s">
        <v>9328</v>
      </c>
      <c r="B2379" t="s">
        <v>4299</v>
      </c>
      <c r="C2379" s="43" t="s">
        <v>4300</v>
      </c>
      <c r="D2379" t="s">
        <v>4301</v>
      </c>
      <c r="E2379" t="s">
        <v>4301</v>
      </c>
      <c r="F2379" s="41">
        <v>41913</v>
      </c>
      <c r="G2379" s="44">
        <v>-315357.23</v>
      </c>
      <c r="H2379" t="s">
        <v>12689</v>
      </c>
    </row>
    <row r="2380" spans="1:8" x14ac:dyDescent="0.25">
      <c r="A2380" s="43" t="s">
        <v>9328</v>
      </c>
      <c r="B2380" t="s">
        <v>4296</v>
      </c>
      <c r="C2380" s="43" t="s">
        <v>12686</v>
      </c>
      <c r="D2380" t="s">
        <v>4297</v>
      </c>
      <c r="E2380" t="s">
        <v>4297</v>
      </c>
      <c r="F2380" s="41">
        <v>41913</v>
      </c>
      <c r="G2380" s="44">
        <v>-53100</v>
      </c>
      <c r="H2380" t="s">
        <v>12687</v>
      </c>
    </row>
    <row r="2381" spans="1:8" x14ac:dyDescent="0.25">
      <c r="A2381" s="43" t="s">
        <v>9328</v>
      </c>
      <c r="B2381" t="s">
        <v>1760</v>
      </c>
      <c r="C2381" s="43" t="s">
        <v>1761</v>
      </c>
      <c r="D2381" t="s">
        <v>4298</v>
      </c>
      <c r="E2381" t="s">
        <v>4298</v>
      </c>
      <c r="F2381" s="41">
        <v>41913</v>
      </c>
      <c r="G2381" s="44">
        <v>-512816.47</v>
      </c>
      <c r="H2381" t="s">
        <v>12688</v>
      </c>
    </row>
    <row r="2382" spans="1:8" x14ac:dyDescent="0.25">
      <c r="A2382" s="43" t="s">
        <v>9328</v>
      </c>
      <c r="B2382" t="s">
        <v>4302</v>
      </c>
      <c r="C2382" s="43" t="s">
        <v>12690</v>
      </c>
      <c r="D2382" t="s">
        <v>4303</v>
      </c>
      <c r="E2382" t="s">
        <v>4304</v>
      </c>
      <c r="F2382" s="41">
        <v>41914</v>
      </c>
      <c r="G2382" s="44">
        <v>-132160</v>
      </c>
      <c r="H2382" t="s">
        <v>12691</v>
      </c>
    </row>
    <row r="2383" spans="1:8" x14ac:dyDescent="0.25">
      <c r="A2383" s="43" t="s">
        <v>9735</v>
      </c>
      <c r="B2383" t="s">
        <v>4033</v>
      </c>
      <c r="C2383" s="43" t="s">
        <v>4034</v>
      </c>
      <c r="D2383" t="s">
        <v>4306</v>
      </c>
      <c r="E2383" t="s">
        <v>4306</v>
      </c>
      <c r="F2383" s="41">
        <v>41918</v>
      </c>
      <c r="G2383" s="44">
        <v>-14160</v>
      </c>
      <c r="H2383" t="s">
        <v>12693</v>
      </c>
    </row>
    <row r="2384" spans="1:8" x14ac:dyDescent="0.25">
      <c r="A2384" s="43" t="s">
        <v>9735</v>
      </c>
      <c r="B2384" t="s">
        <v>4033</v>
      </c>
      <c r="C2384" s="43" t="s">
        <v>4034</v>
      </c>
      <c r="D2384" t="s">
        <v>4307</v>
      </c>
      <c r="E2384" t="s">
        <v>4307</v>
      </c>
      <c r="F2384" s="41">
        <v>41918</v>
      </c>
      <c r="G2384" s="44">
        <v>-7080</v>
      </c>
      <c r="H2384" t="s">
        <v>12694</v>
      </c>
    </row>
    <row r="2385" spans="1:8" x14ac:dyDescent="0.25">
      <c r="A2385" s="43" t="s">
        <v>9735</v>
      </c>
      <c r="B2385" t="s">
        <v>4033</v>
      </c>
      <c r="C2385" s="43" t="s">
        <v>4034</v>
      </c>
      <c r="D2385" t="s">
        <v>4308</v>
      </c>
      <c r="E2385" t="s">
        <v>4308</v>
      </c>
      <c r="F2385" s="41">
        <v>41918</v>
      </c>
      <c r="G2385" s="44">
        <v>-14160</v>
      </c>
      <c r="H2385" t="s">
        <v>12695</v>
      </c>
    </row>
    <row r="2386" spans="1:8" x14ac:dyDescent="0.25">
      <c r="A2386" s="43" t="s">
        <v>9735</v>
      </c>
      <c r="B2386" t="s">
        <v>855</v>
      </c>
      <c r="C2386" s="43" t="s">
        <v>856</v>
      </c>
      <c r="D2386" t="s">
        <v>4305</v>
      </c>
      <c r="E2386" t="s">
        <v>4305</v>
      </c>
      <c r="F2386" s="41">
        <v>41918</v>
      </c>
      <c r="G2386" s="44">
        <v>-104399.91</v>
      </c>
      <c r="H2386" t="s">
        <v>12692</v>
      </c>
    </row>
    <row r="2387" spans="1:8" x14ac:dyDescent="0.25">
      <c r="A2387" s="43" t="s">
        <v>9326</v>
      </c>
      <c r="B2387" t="s">
        <v>4120</v>
      </c>
      <c r="C2387" s="43" t="s">
        <v>4121</v>
      </c>
      <c r="D2387" t="s">
        <v>4309</v>
      </c>
      <c r="E2387" t="s">
        <v>4309</v>
      </c>
      <c r="F2387" s="41">
        <v>41919</v>
      </c>
      <c r="G2387" s="44">
        <v>-255000</v>
      </c>
      <c r="H2387" t="s">
        <v>12696</v>
      </c>
    </row>
    <row r="2388" spans="1:8" x14ac:dyDescent="0.25">
      <c r="A2388" s="43" t="s">
        <v>9328</v>
      </c>
      <c r="B2388" t="s">
        <v>4244</v>
      </c>
      <c r="C2388" s="43" t="s">
        <v>12637</v>
      </c>
      <c r="D2388" t="s">
        <v>4314</v>
      </c>
      <c r="E2388" t="s">
        <v>4314</v>
      </c>
      <c r="F2388" s="41">
        <v>41919</v>
      </c>
      <c r="G2388" s="44">
        <v>-35000</v>
      </c>
      <c r="H2388" t="s">
        <v>12699</v>
      </c>
    </row>
    <row r="2389" spans="1:8" x14ac:dyDescent="0.25">
      <c r="A2389" s="43" t="s">
        <v>9326</v>
      </c>
      <c r="B2389" t="s">
        <v>4310</v>
      </c>
      <c r="C2389" s="43" t="s">
        <v>4311</v>
      </c>
      <c r="D2389" t="s">
        <v>4312</v>
      </c>
      <c r="E2389" t="s">
        <v>4312</v>
      </c>
      <c r="F2389" s="41">
        <v>41919</v>
      </c>
      <c r="G2389" s="44">
        <v>-35400</v>
      </c>
      <c r="H2389" t="s">
        <v>12697</v>
      </c>
    </row>
    <row r="2390" spans="1:8" x14ac:dyDescent="0.25">
      <c r="A2390" s="43" t="s">
        <v>9328</v>
      </c>
      <c r="B2390" t="s">
        <v>4057</v>
      </c>
      <c r="C2390" s="43" t="s">
        <v>12500</v>
      </c>
      <c r="D2390" t="s">
        <v>4313</v>
      </c>
      <c r="E2390" t="s">
        <v>4313</v>
      </c>
      <c r="F2390" s="41">
        <v>41919</v>
      </c>
      <c r="G2390" s="44">
        <v>-150000</v>
      </c>
      <c r="H2390" t="s">
        <v>12698</v>
      </c>
    </row>
    <row r="2391" spans="1:8" x14ac:dyDescent="0.25">
      <c r="A2391" s="43" t="s">
        <v>9328</v>
      </c>
      <c r="B2391" t="s">
        <v>4327</v>
      </c>
      <c r="C2391" s="43" t="s">
        <v>12712</v>
      </c>
      <c r="D2391" t="s">
        <v>4328</v>
      </c>
      <c r="E2391" t="s">
        <v>4328</v>
      </c>
      <c r="F2391" s="41">
        <v>41920</v>
      </c>
      <c r="G2391" s="44">
        <v>-65000</v>
      </c>
      <c r="H2391" t="s">
        <v>12713</v>
      </c>
    </row>
    <row r="2392" spans="1:8" x14ac:dyDescent="0.25">
      <c r="A2392" s="43" t="s">
        <v>9326</v>
      </c>
      <c r="B2392" t="s">
        <v>1621</v>
      </c>
      <c r="C2392" s="43" t="s">
        <v>1622</v>
      </c>
      <c r="D2392" t="s">
        <v>4315</v>
      </c>
      <c r="E2392" t="s">
        <v>4315</v>
      </c>
      <c r="F2392" s="41">
        <v>41920</v>
      </c>
      <c r="G2392" s="44">
        <v>-1375.14</v>
      </c>
      <c r="H2392" t="s">
        <v>12700</v>
      </c>
    </row>
    <row r="2393" spans="1:8" x14ac:dyDescent="0.25">
      <c r="A2393" s="43" t="s">
        <v>9326</v>
      </c>
      <c r="B2393" t="s">
        <v>1621</v>
      </c>
      <c r="C2393" s="43" t="s">
        <v>1622</v>
      </c>
      <c r="D2393" t="s">
        <v>4316</v>
      </c>
      <c r="E2393" t="s">
        <v>4316</v>
      </c>
      <c r="F2393" s="41">
        <v>41920</v>
      </c>
      <c r="G2393">
        <v>-220.39</v>
      </c>
      <c r="H2393" t="s">
        <v>12701</v>
      </c>
    </row>
    <row r="2394" spans="1:8" x14ac:dyDescent="0.25">
      <c r="A2394" s="43" t="s">
        <v>9326</v>
      </c>
      <c r="B2394" t="s">
        <v>1621</v>
      </c>
      <c r="C2394" s="43" t="s">
        <v>1622</v>
      </c>
      <c r="D2394" t="s">
        <v>4317</v>
      </c>
      <c r="E2394" t="s">
        <v>4317</v>
      </c>
      <c r="F2394" s="41">
        <v>41920</v>
      </c>
      <c r="G2394" s="44">
        <v>-2442.0500000000002</v>
      </c>
      <c r="H2394" t="s">
        <v>12702</v>
      </c>
    </row>
    <row r="2395" spans="1:8" x14ac:dyDescent="0.25">
      <c r="A2395" s="43" t="s">
        <v>9326</v>
      </c>
      <c r="B2395" t="s">
        <v>1621</v>
      </c>
      <c r="C2395" s="43" t="s">
        <v>1622</v>
      </c>
      <c r="D2395" t="s">
        <v>4318</v>
      </c>
      <c r="E2395" t="s">
        <v>4318</v>
      </c>
      <c r="F2395" s="41">
        <v>41920</v>
      </c>
      <c r="G2395" s="44">
        <v>-11438.91</v>
      </c>
      <c r="H2395" t="s">
        <v>12703</v>
      </c>
    </row>
    <row r="2396" spans="1:8" x14ac:dyDescent="0.25">
      <c r="A2396" s="43" t="s">
        <v>9326</v>
      </c>
      <c r="B2396" t="s">
        <v>1621</v>
      </c>
      <c r="C2396" s="43" t="s">
        <v>1622</v>
      </c>
      <c r="D2396" t="s">
        <v>4319</v>
      </c>
      <c r="E2396" t="s">
        <v>4319</v>
      </c>
      <c r="F2396" s="41">
        <v>41920</v>
      </c>
      <c r="G2396" s="44">
        <v>-4950.17</v>
      </c>
      <c r="H2396" t="s">
        <v>12704</v>
      </c>
    </row>
    <row r="2397" spans="1:8" x14ac:dyDescent="0.25">
      <c r="A2397" s="43" t="s">
        <v>9326</v>
      </c>
      <c r="B2397" t="s">
        <v>1621</v>
      </c>
      <c r="C2397" s="43" t="s">
        <v>1622</v>
      </c>
      <c r="D2397" t="s">
        <v>4320</v>
      </c>
      <c r="E2397" t="s">
        <v>4320</v>
      </c>
      <c r="F2397" s="41">
        <v>41920</v>
      </c>
      <c r="G2397" s="44">
        <v>-4033.58</v>
      </c>
      <c r="H2397" t="s">
        <v>12705</v>
      </c>
    </row>
    <row r="2398" spans="1:8" x14ac:dyDescent="0.25">
      <c r="A2398" s="43" t="s">
        <v>9326</v>
      </c>
      <c r="B2398" t="s">
        <v>1621</v>
      </c>
      <c r="C2398" s="43" t="s">
        <v>1622</v>
      </c>
      <c r="D2398" t="s">
        <v>4321</v>
      </c>
      <c r="E2398" t="s">
        <v>4321</v>
      </c>
      <c r="F2398" s="41">
        <v>41920</v>
      </c>
      <c r="G2398" s="44">
        <v>-3783.88</v>
      </c>
      <c r="H2398" t="s">
        <v>12706</v>
      </c>
    </row>
    <row r="2399" spans="1:8" x14ac:dyDescent="0.25">
      <c r="A2399" s="43" t="s">
        <v>9326</v>
      </c>
      <c r="B2399" t="s">
        <v>1621</v>
      </c>
      <c r="C2399" s="43" t="s">
        <v>1622</v>
      </c>
      <c r="D2399" t="s">
        <v>4322</v>
      </c>
      <c r="E2399" t="s">
        <v>4322</v>
      </c>
      <c r="F2399" s="41">
        <v>41920</v>
      </c>
      <c r="G2399" s="44">
        <v>-9421.6200000000008</v>
      </c>
      <c r="H2399" t="s">
        <v>12707</v>
      </c>
    </row>
    <row r="2400" spans="1:8" x14ac:dyDescent="0.25">
      <c r="A2400" s="43" t="s">
        <v>9326</v>
      </c>
      <c r="B2400" t="s">
        <v>1621</v>
      </c>
      <c r="C2400" s="43" t="s">
        <v>1622</v>
      </c>
      <c r="D2400" t="s">
        <v>4323</v>
      </c>
      <c r="E2400" t="s">
        <v>4323</v>
      </c>
      <c r="F2400" s="41">
        <v>41920</v>
      </c>
      <c r="G2400" s="44">
        <v>-2442.0500000000002</v>
      </c>
      <c r="H2400" t="s">
        <v>12708</v>
      </c>
    </row>
    <row r="2401" spans="1:8" x14ac:dyDescent="0.25">
      <c r="A2401" s="43" t="s">
        <v>9326</v>
      </c>
      <c r="B2401" t="s">
        <v>1621</v>
      </c>
      <c r="C2401" s="43" t="s">
        <v>1622</v>
      </c>
      <c r="D2401" t="s">
        <v>4324</v>
      </c>
      <c r="E2401" t="s">
        <v>4324</v>
      </c>
      <c r="F2401" s="41">
        <v>41920</v>
      </c>
      <c r="G2401" s="44">
        <v>-9900.34</v>
      </c>
      <c r="H2401" t="s">
        <v>12709</v>
      </c>
    </row>
    <row r="2402" spans="1:8" x14ac:dyDescent="0.25">
      <c r="A2402" s="43" t="s">
        <v>9326</v>
      </c>
      <c r="B2402" t="s">
        <v>1621</v>
      </c>
      <c r="C2402" s="43" t="s">
        <v>1622</v>
      </c>
      <c r="D2402" t="s">
        <v>4325</v>
      </c>
      <c r="E2402" t="s">
        <v>4325</v>
      </c>
      <c r="F2402" s="41">
        <v>41920</v>
      </c>
      <c r="G2402" s="44">
        <v>-4950.17</v>
      </c>
      <c r="H2402" t="s">
        <v>12710</v>
      </c>
    </row>
    <row r="2403" spans="1:8" x14ac:dyDescent="0.25">
      <c r="A2403" s="43" t="s">
        <v>9326</v>
      </c>
      <c r="B2403" t="s">
        <v>1621</v>
      </c>
      <c r="C2403" s="43" t="s">
        <v>1622</v>
      </c>
      <c r="D2403" t="s">
        <v>4326</v>
      </c>
      <c r="E2403" t="s">
        <v>4326</v>
      </c>
      <c r="F2403" s="41">
        <v>41920</v>
      </c>
      <c r="G2403" s="44">
        <v>-1347.89</v>
      </c>
      <c r="H2403" t="s">
        <v>12711</v>
      </c>
    </row>
    <row r="2404" spans="1:8" x14ac:dyDescent="0.25">
      <c r="A2404" s="43" t="s">
        <v>9328</v>
      </c>
      <c r="B2404" t="s">
        <v>4330</v>
      </c>
      <c r="C2404" s="43" t="s">
        <v>12716</v>
      </c>
      <c r="D2404" t="s">
        <v>4331</v>
      </c>
      <c r="E2404" t="s">
        <v>4331</v>
      </c>
      <c r="F2404" s="41">
        <v>41921</v>
      </c>
      <c r="G2404" s="44">
        <v>-10962000</v>
      </c>
      <c r="H2404" t="s">
        <v>12717</v>
      </c>
    </row>
    <row r="2405" spans="1:8" x14ac:dyDescent="0.25">
      <c r="A2405" s="43" t="s">
        <v>9326</v>
      </c>
      <c r="B2405" t="s">
        <v>4329</v>
      </c>
      <c r="C2405" s="43" t="s">
        <v>12714</v>
      </c>
      <c r="D2405" t="s">
        <v>3854</v>
      </c>
      <c r="E2405" t="s">
        <v>3854</v>
      </c>
      <c r="F2405" s="41">
        <v>41921</v>
      </c>
      <c r="G2405" s="44">
        <v>-29500</v>
      </c>
      <c r="H2405" t="s">
        <v>12715</v>
      </c>
    </row>
    <row r="2406" spans="1:8" x14ac:dyDescent="0.25">
      <c r="A2406" s="43" t="s">
        <v>9326</v>
      </c>
      <c r="B2406" t="s">
        <v>2244</v>
      </c>
      <c r="C2406" s="43" t="s">
        <v>11144</v>
      </c>
      <c r="D2406" t="s">
        <v>4332</v>
      </c>
      <c r="E2406" t="s">
        <v>4332</v>
      </c>
      <c r="F2406" s="41">
        <v>41922</v>
      </c>
      <c r="G2406" s="44">
        <v>-23600</v>
      </c>
      <c r="H2406" t="s">
        <v>12718</v>
      </c>
    </row>
    <row r="2407" spans="1:8" x14ac:dyDescent="0.25">
      <c r="A2407" s="43" t="s">
        <v>9326</v>
      </c>
      <c r="B2407" t="s">
        <v>4333</v>
      </c>
      <c r="C2407" s="43" t="s">
        <v>12719</v>
      </c>
      <c r="D2407" t="s">
        <v>4334</v>
      </c>
      <c r="E2407" t="s">
        <v>4334</v>
      </c>
      <c r="F2407" s="41">
        <v>41922</v>
      </c>
      <c r="G2407" s="44">
        <v>-23600</v>
      </c>
      <c r="H2407" t="s">
        <v>12720</v>
      </c>
    </row>
    <row r="2408" spans="1:8" x14ac:dyDescent="0.25">
      <c r="A2408" s="43" t="s">
        <v>9735</v>
      </c>
      <c r="B2408" t="s">
        <v>1382</v>
      </c>
      <c r="C2408" s="43" t="s">
        <v>10392</v>
      </c>
      <c r="D2408" t="s">
        <v>4337</v>
      </c>
      <c r="E2408" t="s">
        <v>4338</v>
      </c>
      <c r="F2408" s="41">
        <v>41925</v>
      </c>
      <c r="G2408" s="44">
        <v>-16000</v>
      </c>
      <c r="H2408" t="s">
        <v>12722</v>
      </c>
    </row>
    <row r="2409" spans="1:8" x14ac:dyDescent="0.25">
      <c r="A2409" s="43" t="s">
        <v>9735</v>
      </c>
      <c r="B2409" t="s">
        <v>1100</v>
      </c>
      <c r="C2409" s="43" t="s">
        <v>10176</v>
      </c>
      <c r="D2409" t="s">
        <v>4335</v>
      </c>
      <c r="E2409" t="s">
        <v>4336</v>
      </c>
      <c r="F2409" s="41">
        <v>41925</v>
      </c>
      <c r="G2409" s="44">
        <v>-43200</v>
      </c>
      <c r="H2409" t="s">
        <v>12721</v>
      </c>
    </row>
    <row r="2410" spans="1:8" x14ac:dyDescent="0.25">
      <c r="A2410" s="43" t="s">
        <v>9326</v>
      </c>
      <c r="B2410" t="s">
        <v>4339</v>
      </c>
      <c r="C2410" s="43" t="s">
        <v>4340</v>
      </c>
      <c r="D2410" t="s">
        <v>4341</v>
      </c>
      <c r="E2410" t="s">
        <v>4341</v>
      </c>
      <c r="F2410" s="41">
        <v>41926</v>
      </c>
      <c r="G2410" s="44">
        <v>-162503.75</v>
      </c>
      <c r="H2410" t="s">
        <v>12723</v>
      </c>
    </row>
    <row r="2411" spans="1:8" x14ac:dyDescent="0.25">
      <c r="A2411" s="43" t="s">
        <v>9328</v>
      </c>
      <c r="B2411" t="s">
        <v>4342</v>
      </c>
      <c r="C2411" s="43" t="s">
        <v>12724</v>
      </c>
      <c r="D2411" t="s">
        <v>4343</v>
      </c>
      <c r="E2411" t="s">
        <v>4343</v>
      </c>
      <c r="F2411" s="41">
        <v>41927</v>
      </c>
      <c r="G2411" s="44">
        <v>-5106086.03</v>
      </c>
      <c r="H2411" t="s">
        <v>12725</v>
      </c>
    </row>
    <row r="2412" spans="1:8" x14ac:dyDescent="0.25">
      <c r="A2412" s="43" t="s">
        <v>9326</v>
      </c>
      <c r="B2412" t="s">
        <v>4344</v>
      </c>
      <c r="C2412" s="43" t="s">
        <v>12726</v>
      </c>
      <c r="D2412" t="s">
        <v>4214</v>
      </c>
      <c r="E2412" t="s">
        <v>4214</v>
      </c>
      <c r="F2412" s="41">
        <v>41929</v>
      </c>
      <c r="G2412" s="44">
        <v>-70800</v>
      </c>
      <c r="H2412" t="s">
        <v>12727</v>
      </c>
    </row>
    <row r="2413" spans="1:8" x14ac:dyDescent="0.25">
      <c r="A2413" s="43" t="s">
        <v>9735</v>
      </c>
      <c r="B2413" t="s">
        <v>4347</v>
      </c>
      <c r="C2413" s="43" t="s">
        <v>12730</v>
      </c>
      <c r="D2413" t="s">
        <v>4348</v>
      </c>
      <c r="E2413" t="s">
        <v>4349</v>
      </c>
      <c r="F2413" s="41">
        <v>41929</v>
      </c>
      <c r="G2413" s="44">
        <v>-22669</v>
      </c>
      <c r="H2413" t="s">
        <v>12731</v>
      </c>
    </row>
    <row r="2414" spans="1:8" x14ac:dyDescent="0.25">
      <c r="A2414" s="43" t="s">
        <v>9326</v>
      </c>
      <c r="B2414" t="s">
        <v>815</v>
      </c>
      <c r="C2414" s="43" t="s">
        <v>816</v>
      </c>
      <c r="D2414" t="s">
        <v>4345</v>
      </c>
      <c r="E2414" t="s">
        <v>4345</v>
      </c>
      <c r="F2414" s="41">
        <v>41929</v>
      </c>
      <c r="G2414">
        <v>-961.45</v>
      </c>
      <c r="H2414" t="s">
        <v>12728</v>
      </c>
    </row>
    <row r="2415" spans="1:8" x14ac:dyDescent="0.25">
      <c r="A2415" s="43" t="s">
        <v>9326</v>
      </c>
      <c r="B2415" t="s">
        <v>815</v>
      </c>
      <c r="C2415" s="43" t="s">
        <v>816</v>
      </c>
      <c r="D2415" t="s">
        <v>4346</v>
      </c>
      <c r="E2415" t="s">
        <v>4346</v>
      </c>
      <c r="F2415" s="41">
        <v>41929</v>
      </c>
      <c r="G2415" s="44">
        <v>-1018.4</v>
      </c>
      <c r="H2415" t="s">
        <v>12729</v>
      </c>
    </row>
    <row r="2416" spans="1:8" x14ac:dyDescent="0.25">
      <c r="A2416" s="43" t="s">
        <v>9328</v>
      </c>
      <c r="B2416" t="s">
        <v>4350</v>
      </c>
      <c r="C2416" s="43" t="s">
        <v>12732</v>
      </c>
      <c r="D2416" t="s">
        <v>4351</v>
      </c>
      <c r="E2416" t="s">
        <v>4352</v>
      </c>
      <c r="F2416" s="41">
        <v>41932</v>
      </c>
      <c r="G2416" s="44">
        <v>977915.87</v>
      </c>
      <c r="H2416" t="s">
        <v>12733</v>
      </c>
    </row>
    <row r="2417" spans="1:8" x14ac:dyDescent="0.25">
      <c r="A2417" s="43" t="s">
        <v>9326</v>
      </c>
      <c r="B2417" t="s">
        <v>4353</v>
      </c>
      <c r="C2417" s="43" t="s">
        <v>4354</v>
      </c>
      <c r="D2417" t="s">
        <v>3879</v>
      </c>
      <c r="E2417" t="s">
        <v>4355</v>
      </c>
      <c r="F2417" s="41">
        <v>41933</v>
      </c>
      <c r="G2417" s="44">
        <v>-7401786</v>
      </c>
      <c r="H2417" t="s">
        <v>12734</v>
      </c>
    </row>
    <row r="2418" spans="1:8" x14ac:dyDescent="0.25">
      <c r="A2418" s="43" t="s">
        <v>9326</v>
      </c>
      <c r="B2418" t="s">
        <v>4353</v>
      </c>
      <c r="C2418" s="43" t="s">
        <v>4354</v>
      </c>
      <c r="D2418" t="s">
        <v>4356</v>
      </c>
      <c r="E2418" t="s">
        <v>4355</v>
      </c>
      <c r="F2418" s="41">
        <v>41933</v>
      </c>
      <c r="G2418" s="44">
        <v>-8796310</v>
      </c>
      <c r="H2418" t="s">
        <v>12735</v>
      </c>
    </row>
    <row r="2419" spans="1:8" x14ac:dyDescent="0.25">
      <c r="A2419" s="43" t="s">
        <v>9328</v>
      </c>
      <c r="B2419" t="s">
        <v>4360</v>
      </c>
      <c r="C2419" s="43" t="s">
        <v>4361</v>
      </c>
      <c r="D2419" t="s">
        <v>4362</v>
      </c>
      <c r="E2419" t="s">
        <v>4362</v>
      </c>
      <c r="F2419" s="41">
        <v>41933</v>
      </c>
      <c r="G2419" s="44">
        <v>-972320</v>
      </c>
      <c r="H2419" t="s">
        <v>12737</v>
      </c>
    </row>
    <row r="2420" spans="1:8" x14ac:dyDescent="0.25">
      <c r="A2420" s="43" t="s">
        <v>9735</v>
      </c>
      <c r="B2420" t="s">
        <v>4357</v>
      </c>
      <c r="C2420" s="43" t="s">
        <v>4358</v>
      </c>
      <c r="D2420" t="s">
        <v>4359</v>
      </c>
      <c r="E2420" t="s">
        <v>4359</v>
      </c>
      <c r="F2420" s="41">
        <v>41933</v>
      </c>
      <c r="G2420" s="44">
        <v>-500000</v>
      </c>
      <c r="H2420" t="s">
        <v>12736</v>
      </c>
    </row>
    <row r="2421" spans="1:8" x14ac:dyDescent="0.25">
      <c r="A2421" s="43" t="s">
        <v>9328</v>
      </c>
      <c r="B2421" t="s">
        <v>4327</v>
      </c>
      <c r="C2421" s="43" t="s">
        <v>12712</v>
      </c>
      <c r="D2421" t="s">
        <v>4365</v>
      </c>
      <c r="E2421" t="s">
        <v>4365</v>
      </c>
      <c r="F2421" s="41">
        <v>41934</v>
      </c>
      <c r="G2421" s="44">
        <v>-65000</v>
      </c>
      <c r="H2421" t="s">
        <v>12740</v>
      </c>
    </row>
    <row r="2422" spans="1:8" x14ac:dyDescent="0.25">
      <c r="A2422" s="43" t="s">
        <v>9326</v>
      </c>
      <c r="B2422" t="s">
        <v>815</v>
      </c>
      <c r="C2422" s="43" t="s">
        <v>816</v>
      </c>
      <c r="D2422" t="s">
        <v>4363</v>
      </c>
      <c r="E2422" t="s">
        <v>4363</v>
      </c>
      <c r="F2422" s="41">
        <v>41934</v>
      </c>
      <c r="G2422" s="44">
        <v>-4448.5</v>
      </c>
      <c r="H2422" t="s">
        <v>12738</v>
      </c>
    </row>
    <row r="2423" spans="1:8" x14ac:dyDescent="0.25">
      <c r="A2423" s="43" t="s">
        <v>9326</v>
      </c>
      <c r="B2423" t="s">
        <v>815</v>
      </c>
      <c r="C2423" s="43" t="s">
        <v>816</v>
      </c>
      <c r="D2423" t="s">
        <v>4364</v>
      </c>
      <c r="E2423" t="s">
        <v>4364</v>
      </c>
      <c r="F2423" s="41">
        <v>41934</v>
      </c>
      <c r="G2423" s="44">
        <v>-4712</v>
      </c>
      <c r="H2423" t="s">
        <v>12739</v>
      </c>
    </row>
    <row r="2424" spans="1:8" x14ac:dyDescent="0.25">
      <c r="A2424" s="43" t="s">
        <v>9326</v>
      </c>
      <c r="B2424" t="s">
        <v>4366</v>
      </c>
      <c r="C2424" s="43" t="s">
        <v>4367</v>
      </c>
      <c r="D2424" t="s">
        <v>4368</v>
      </c>
      <c r="E2424" t="s">
        <v>4368</v>
      </c>
      <c r="F2424" s="41">
        <v>41935</v>
      </c>
      <c r="G2424" s="44">
        <v>-3080</v>
      </c>
      <c r="H2424" t="s">
        <v>12741</v>
      </c>
    </row>
    <row r="2425" spans="1:8" x14ac:dyDescent="0.25">
      <c r="A2425" s="43" t="s">
        <v>9328</v>
      </c>
      <c r="B2425" t="s">
        <v>4369</v>
      </c>
      <c r="C2425" s="43" t="s">
        <v>4370</v>
      </c>
      <c r="D2425" t="s">
        <v>4371</v>
      </c>
      <c r="E2425" t="s">
        <v>4372</v>
      </c>
      <c r="F2425" s="41">
        <v>41937</v>
      </c>
      <c r="G2425" s="44">
        <v>-10000</v>
      </c>
      <c r="H2425" t="s">
        <v>12742</v>
      </c>
    </row>
    <row r="2426" spans="1:8" x14ac:dyDescent="0.25">
      <c r="A2426" s="43" t="s">
        <v>9735</v>
      </c>
      <c r="B2426" t="s">
        <v>4373</v>
      </c>
      <c r="C2426" s="43" t="s">
        <v>12743</v>
      </c>
      <c r="D2426" t="s">
        <v>4374</v>
      </c>
      <c r="E2426" t="s">
        <v>4375</v>
      </c>
      <c r="F2426" s="41">
        <v>41939</v>
      </c>
      <c r="G2426" s="44">
        <v>-26227.99</v>
      </c>
      <c r="H2426" t="s">
        <v>12744</v>
      </c>
    </row>
    <row r="2427" spans="1:8" x14ac:dyDescent="0.25">
      <c r="A2427" s="43" t="s">
        <v>9328</v>
      </c>
      <c r="B2427" t="s">
        <v>4379</v>
      </c>
      <c r="C2427" s="43" t="s">
        <v>12747</v>
      </c>
      <c r="D2427" t="s">
        <v>2784</v>
      </c>
      <c r="E2427" t="s">
        <v>4380</v>
      </c>
      <c r="F2427" s="41">
        <v>41939</v>
      </c>
      <c r="G2427" s="44">
        <v>-300000</v>
      </c>
      <c r="H2427" t="s">
        <v>12748</v>
      </c>
    </row>
    <row r="2428" spans="1:8" x14ac:dyDescent="0.25">
      <c r="A2428" s="43" t="s">
        <v>9328</v>
      </c>
      <c r="B2428" t="s">
        <v>4381</v>
      </c>
      <c r="C2428" s="43" t="s">
        <v>12749</v>
      </c>
      <c r="D2428" t="s">
        <v>4382</v>
      </c>
      <c r="E2428" t="s">
        <v>4383</v>
      </c>
      <c r="F2428" s="41">
        <v>41939</v>
      </c>
      <c r="G2428" s="44">
        <v>-323013.59999999998</v>
      </c>
      <c r="H2428" t="s">
        <v>12750</v>
      </c>
    </row>
    <row r="2429" spans="1:8" x14ac:dyDescent="0.25">
      <c r="A2429" s="43" t="s">
        <v>9328</v>
      </c>
      <c r="B2429" t="s">
        <v>3773</v>
      </c>
      <c r="C2429" s="43" t="s">
        <v>12299</v>
      </c>
      <c r="D2429" t="s">
        <v>2784</v>
      </c>
      <c r="E2429" t="s">
        <v>4378</v>
      </c>
      <c r="F2429" s="41">
        <v>41939</v>
      </c>
      <c r="G2429" s="44">
        <v>-300000</v>
      </c>
      <c r="H2429" t="s">
        <v>12746</v>
      </c>
    </row>
    <row r="2430" spans="1:8" x14ac:dyDescent="0.25">
      <c r="A2430" s="43" t="s">
        <v>9735</v>
      </c>
      <c r="B2430" t="s">
        <v>2534</v>
      </c>
      <c r="C2430" s="43" t="s">
        <v>2535</v>
      </c>
      <c r="D2430" t="s">
        <v>4376</v>
      </c>
      <c r="E2430" t="s">
        <v>4377</v>
      </c>
      <c r="F2430" s="41">
        <v>41939</v>
      </c>
      <c r="G2430">
        <v>-292.02999999999997</v>
      </c>
      <c r="H2430" t="s">
        <v>12745</v>
      </c>
    </row>
    <row r="2431" spans="1:8" x14ac:dyDescent="0.25">
      <c r="A2431" s="43" t="s">
        <v>9328</v>
      </c>
      <c r="B2431" t="s">
        <v>4390</v>
      </c>
      <c r="C2431" s="43" t="s">
        <v>4391</v>
      </c>
      <c r="D2431" t="s">
        <v>2784</v>
      </c>
      <c r="E2431" t="s">
        <v>4392</v>
      </c>
      <c r="F2431" s="41">
        <v>41941</v>
      </c>
      <c r="G2431" s="44">
        <v>-553686.68999999994</v>
      </c>
      <c r="H2431" t="s">
        <v>12757</v>
      </c>
    </row>
    <row r="2432" spans="1:8" x14ac:dyDescent="0.25">
      <c r="A2432" s="43" t="s">
        <v>9326</v>
      </c>
      <c r="B2432" t="s">
        <v>1427</v>
      </c>
      <c r="C2432" s="43" t="s">
        <v>1428</v>
      </c>
      <c r="D2432" t="s">
        <v>4388</v>
      </c>
      <c r="E2432" t="s">
        <v>4388</v>
      </c>
      <c r="F2432" s="41">
        <v>41941</v>
      </c>
      <c r="G2432" s="44">
        <v>-4952800</v>
      </c>
      <c r="H2432" t="s">
        <v>12755</v>
      </c>
    </row>
    <row r="2433" spans="1:8" x14ac:dyDescent="0.25">
      <c r="A2433" s="43" t="s">
        <v>9328</v>
      </c>
      <c r="B2433" t="s">
        <v>4379</v>
      </c>
      <c r="C2433" s="43" t="s">
        <v>12747</v>
      </c>
      <c r="D2433" t="s">
        <v>4389</v>
      </c>
      <c r="E2433" t="s">
        <v>4389</v>
      </c>
      <c r="F2433" s="41">
        <v>41941</v>
      </c>
      <c r="G2433" s="44">
        <v>-300000</v>
      </c>
      <c r="H2433" t="s">
        <v>12756</v>
      </c>
    </row>
    <row r="2434" spans="1:8" x14ac:dyDescent="0.25">
      <c r="A2434" s="43" t="s">
        <v>9326</v>
      </c>
      <c r="B2434" t="s">
        <v>1621</v>
      </c>
      <c r="C2434" s="43" t="s">
        <v>1622</v>
      </c>
      <c r="D2434" t="s">
        <v>4384</v>
      </c>
      <c r="E2434" t="s">
        <v>4384</v>
      </c>
      <c r="F2434" s="41">
        <v>41941</v>
      </c>
      <c r="G2434" s="44">
        <v>-65490</v>
      </c>
      <c r="H2434" t="s">
        <v>12751</v>
      </c>
    </row>
    <row r="2435" spans="1:8" x14ac:dyDescent="0.25">
      <c r="A2435" s="43" t="s">
        <v>9326</v>
      </c>
      <c r="B2435" t="s">
        <v>1621</v>
      </c>
      <c r="C2435" s="43" t="s">
        <v>1622</v>
      </c>
      <c r="D2435" t="s">
        <v>4385</v>
      </c>
      <c r="E2435" t="s">
        <v>4385</v>
      </c>
      <c r="F2435" s="41">
        <v>41941</v>
      </c>
      <c r="G2435" s="44">
        <v>-76110</v>
      </c>
      <c r="H2435" t="s">
        <v>12752</v>
      </c>
    </row>
    <row r="2436" spans="1:8" x14ac:dyDescent="0.25">
      <c r="A2436" s="43" t="s">
        <v>9326</v>
      </c>
      <c r="B2436" t="s">
        <v>1621</v>
      </c>
      <c r="C2436" s="43" t="s">
        <v>1622</v>
      </c>
      <c r="D2436" t="s">
        <v>4386</v>
      </c>
      <c r="E2436" t="s">
        <v>4386</v>
      </c>
      <c r="F2436" s="41">
        <v>41941</v>
      </c>
      <c r="G2436" s="44">
        <v>-274350</v>
      </c>
      <c r="H2436" t="s">
        <v>12753</v>
      </c>
    </row>
    <row r="2437" spans="1:8" x14ac:dyDescent="0.25">
      <c r="A2437" s="43" t="s">
        <v>9326</v>
      </c>
      <c r="B2437" t="s">
        <v>1621</v>
      </c>
      <c r="C2437" s="43" t="s">
        <v>1622</v>
      </c>
      <c r="D2437" t="s">
        <v>4387</v>
      </c>
      <c r="E2437" t="s">
        <v>4387</v>
      </c>
      <c r="F2437" s="41">
        <v>41941</v>
      </c>
      <c r="G2437" s="44">
        <v>-209568</v>
      </c>
      <c r="H2437" t="s">
        <v>12754</v>
      </c>
    </row>
    <row r="2438" spans="1:8" x14ac:dyDescent="0.25">
      <c r="A2438" s="43" t="s">
        <v>9326</v>
      </c>
      <c r="B2438" t="s">
        <v>20619</v>
      </c>
      <c r="C2438" s="43" t="s">
        <v>4397</v>
      </c>
      <c r="D2438" t="s">
        <v>4398</v>
      </c>
      <c r="E2438" t="s">
        <v>4398</v>
      </c>
      <c r="F2438" s="41">
        <v>41942</v>
      </c>
      <c r="G2438" s="44">
        <v>-1140342.06</v>
      </c>
      <c r="H2438" t="s">
        <v>12761</v>
      </c>
    </row>
    <row r="2439" spans="1:8" x14ac:dyDescent="0.25">
      <c r="A2439" s="43" t="s">
        <v>9326</v>
      </c>
      <c r="B2439" t="s">
        <v>1621</v>
      </c>
      <c r="C2439" s="43" t="s">
        <v>1622</v>
      </c>
      <c r="D2439" t="s">
        <v>4393</v>
      </c>
      <c r="E2439" t="s">
        <v>4393</v>
      </c>
      <c r="F2439" s="41">
        <v>41942</v>
      </c>
      <c r="G2439" s="44">
        <v>-380550</v>
      </c>
      <c r="H2439" t="s">
        <v>12758</v>
      </c>
    </row>
    <row r="2440" spans="1:8" x14ac:dyDescent="0.25">
      <c r="A2440" s="43" t="s">
        <v>9326</v>
      </c>
      <c r="B2440" t="s">
        <v>1621</v>
      </c>
      <c r="C2440" s="43" t="s">
        <v>1622</v>
      </c>
      <c r="D2440" t="s">
        <v>4394</v>
      </c>
      <c r="E2440" t="s">
        <v>4394</v>
      </c>
      <c r="F2440" s="41">
        <v>41942</v>
      </c>
      <c r="G2440" s="44">
        <v>-815439</v>
      </c>
      <c r="H2440" t="s">
        <v>12759</v>
      </c>
    </row>
    <row r="2441" spans="1:8" x14ac:dyDescent="0.25">
      <c r="A2441" s="43" t="s">
        <v>9326</v>
      </c>
      <c r="B2441" t="s">
        <v>1621</v>
      </c>
      <c r="C2441" s="43" t="s">
        <v>1622</v>
      </c>
      <c r="D2441" t="s">
        <v>4395</v>
      </c>
      <c r="E2441" t="s">
        <v>4395</v>
      </c>
      <c r="F2441" s="41">
        <v>41942</v>
      </c>
      <c r="G2441" s="44">
        <v>-380550</v>
      </c>
      <c r="H2441" t="s">
        <v>12760</v>
      </c>
    </row>
    <row r="2442" spans="1:8" x14ac:dyDescent="0.25">
      <c r="A2442" s="43" t="s">
        <v>9326</v>
      </c>
      <c r="B2442" t="s">
        <v>4402</v>
      </c>
      <c r="C2442" s="43" t="s">
        <v>4403</v>
      </c>
      <c r="D2442" t="s">
        <v>4404</v>
      </c>
      <c r="E2442" t="s">
        <v>4405</v>
      </c>
      <c r="F2442" s="41">
        <v>41943</v>
      </c>
      <c r="G2442" s="44">
        <v>-270000</v>
      </c>
      <c r="H2442" t="s">
        <v>12765</v>
      </c>
    </row>
    <row r="2443" spans="1:8" x14ac:dyDescent="0.25">
      <c r="A2443" s="43" t="s">
        <v>9326</v>
      </c>
      <c r="B2443" t="s">
        <v>1621</v>
      </c>
      <c r="C2443" s="43" t="s">
        <v>1622</v>
      </c>
      <c r="D2443" t="s">
        <v>4399</v>
      </c>
      <c r="E2443" t="s">
        <v>4399</v>
      </c>
      <c r="F2443" s="41">
        <v>41943</v>
      </c>
      <c r="G2443" s="44">
        <v>-65490</v>
      </c>
      <c r="H2443" t="s">
        <v>12762</v>
      </c>
    </row>
    <row r="2444" spans="1:8" x14ac:dyDescent="0.25">
      <c r="A2444" s="43" t="s">
        <v>9326</v>
      </c>
      <c r="B2444" t="s">
        <v>1621</v>
      </c>
      <c r="C2444" s="43" t="s">
        <v>1622</v>
      </c>
      <c r="D2444" t="s">
        <v>4400</v>
      </c>
      <c r="E2444" t="s">
        <v>4400</v>
      </c>
      <c r="F2444" s="41">
        <v>41943</v>
      </c>
      <c r="G2444" s="44">
        <v>-784110</v>
      </c>
      <c r="H2444" t="s">
        <v>12763</v>
      </c>
    </row>
    <row r="2445" spans="1:8" x14ac:dyDescent="0.25">
      <c r="A2445" s="43" t="s">
        <v>9326</v>
      </c>
      <c r="B2445" t="s">
        <v>1621</v>
      </c>
      <c r="C2445" s="43" t="s">
        <v>1622</v>
      </c>
      <c r="D2445" t="s">
        <v>4401</v>
      </c>
      <c r="E2445" t="s">
        <v>4401</v>
      </c>
      <c r="F2445" s="41">
        <v>41943</v>
      </c>
      <c r="G2445" s="44">
        <v>-296930.86</v>
      </c>
      <c r="H2445" t="s">
        <v>12764</v>
      </c>
    </row>
    <row r="2446" spans="1:8" x14ac:dyDescent="0.25">
      <c r="A2446" s="43" t="s">
        <v>9326</v>
      </c>
      <c r="B2446" t="s">
        <v>4033</v>
      </c>
      <c r="C2446" s="43" t="s">
        <v>4034</v>
      </c>
      <c r="D2446" t="s">
        <v>4406</v>
      </c>
      <c r="E2446" t="s">
        <v>4407</v>
      </c>
      <c r="F2446" s="41">
        <v>41944</v>
      </c>
      <c r="G2446" s="44">
        <v>-11800</v>
      </c>
      <c r="H2446" t="s">
        <v>12766</v>
      </c>
    </row>
    <row r="2447" spans="1:8" x14ac:dyDescent="0.25">
      <c r="A2447" s="43" t="s">
        <v>9735</v>
      </c>
      <c r="B2447" t="s">
        <v>1903</v>
      </c>
      <c r="C2447" s="43" t="s">
        <v>10808</v>
      </c>
      <c r="D2447" t="s">
        <v>4408</v>
      </c>
      <c r="E2447" t="s">
        <v>4409</v>
      </c>
      <c r="F2447" s="41">
        <v>41946</v>
      </c>
      <c r="G2447" s="44">
        <v>-8100</v>
      </c>
      <c r="H2447" t="s">
        <v>12767</v>
      </c>
    </row>
    <row r="2448" spans="1:8" x14ac:dyDescent="0.25">
      <c r="A2448" s="43" t="s">
        <v>9328</v>
      </c>
      <c r="B2448" t="s">
        <v>4410</v>
      </c>
      <c r="C2448" s="43" t="s">
        <v>12768</v>
      </c>
      <c r="D2448" t="s">
        <v>4411</v>
      </c>
      <c r="E2448" t="s">
        <v>4411</v>
      </c>
      <c r="F2448" s="41">
        <v>41948</v>
      </c>
      <c r="G2448" s="44">
        <v>-7025940</v>
      </c>
      <c r="H2448" t="s">
        <v>12769</v>
      </c>
    </row>
    <row r="2449" spans="1:8" x14ac:dyDescent="0.25">
      <c r="A2449" s="43" t="s">
        <v>9328</v>
      </c>
      <c r="B2449" t="s">
        <v>4418</v>
      </c>
      <c r="C2449" s="43" t="s">
        <v>12777</v>
      </c>
      <c r="D2449" t="s">
        <v>4419</v>
      </c>
      <c r="E2449" t="s">
        <v>4420</v>
      </c>
      <c r="F2449" s="41">
        <v>41949</v>
      </c>
      <c r="G2449" s="44">
        <v>-797300</v>
      </c>
      <c r="H2449" t="s">
        <v>12778</v>
      </c>
    </row>
    <row r="2450" spans="1:8" x14ac:dyDescent="0.25">
      <c r="A2450" s="43" t="s">
        <v>9735</v>
      </c>
      <c r="B2450" t="s">
        <v>4412</v>
      </c>
      <c r="C2450" s="43" t="s">
        <v>12770</v>
      </c>
      <c r="D2450" t="s">
        <v>4413</v>
      </c>
      <c r="E2450" t="s">
        <v>4414</v>
      </c>
      <c r="F2450" s="41">
        <v>41949</v>
      </c>
      <c r="G2450" s="44">
        <v>-24000</v>
      </c>
      <c r="H2450" t="s">
        <v>12771</v>
      </c>
    </row>
    <row r="2451" spans="1:8" x14ac:dyDescent="0.25">
      <c r="A2451" s="43" t="s">
        <v>9735</v>
      </c>
      <c r="B2451" t="s">
        <v>4416</v>
      </c>
      <c r="C2451" s="43" t="s">
        <v>12774</v>
      </c>
      <c r="D2451" t="s">
        <v>4413</v>
      </c>
      <c r="E2451" t="s">
        <v>4414</v>
      </c>
      <c r="F2451" s="41">
        <v>41949</v>
      </c>
      <c r="G2451" s="44">
        <v>-24000</v>
      </c>
      <c r="H2451" t="s">
        <v>12775</v>
      </c>
    </row>
    <row r="2452" spans="1:8" x14ac:dyDescent="0.25">
      <c r="A2452" s="43" t="s">
        <v>9735</v>
      </c>
      <c r="B2452" t="s">
        <v>4415</v>
      </c>
      <c r="C2452" s="43" t="s">
        <v>12772</v>
      </c>
      <c r="D2452" t="s">
        <v>4413</v>
      </c>
      <c r="E2452" t="s">
        <v>4414</v>
      </c>
      <c r="F2452" s="41">
        <v>41949</v>
      </c>
      <c r="G2452" s="44">
        <v>-21600</v>
      </c>
      <c r="H2452" t="s">
        <v>12773</v>
      </c>
    </row>
    <row r="2453" spans="1:8" x14ac:dyDescent="0.25">
      <c r="A2453" s="43" t="s">
        <v>9735</v>
      </c>
      <c r="B2453" t="s">
        <v>538</v>
      </c>
      <c r="C2453" s="43" t="s">
        <v>9755</v>
      </c>
      <c r="D2453" t="s">
        <v>4417</v>
      </c>
      <c r="E2453" t="s">
        <v>1960</v>
      </c>
      <c r="F2453" s="41">
        <v>41949</v>
      </c>
      <c r="G2453" s="44">
        <v>-29487.29</v>
      </c>
      <c r="H2453" t="s">
        <v>12776</v>
      </c>
    </row>
    <row r="2454" spans="1:8" x14ac:dyDescent="0.25">
      <c r="A2454" s="43" t="s">
        <v>9328</v>
      </c>
      <c r="B2454" t="s">
        <v>4421</v>
      </c>
      <c r="C2454" s="43" t="s">
        <v>12779</v>
      </c>
      <c r="D2454" t="s">
        <v>4422</v>
      </c>
      <c r="F2454" s="41">
        <v>41950</v>
      </c>
      <c r="G2454" s="44">
        <v>-277000</v>
      </c>
      <c r="H2454" t="s">
        <v>12780</v>
      </c>
    </row>
    <row r="2455" spans="1:8" x14ac:dyDescent="0.25">
      <c r="A2455" s="43" t="s">
        <v>9328</v>
      </c>
      <c r="B2455" t="s">
        <v>4421</v>
      </c>
      <c r="C2455" s="43" t="s">
        <v>12779</v>
      </c>
      <c r="D2455" t="s">
        <v>4422</v>
      </c>
      <c r="F2455" s="41">
        <v>41950</v>
      </c>
      <c r="G2455" s="44">
        <v>277000</v>
      </c>
      <c r="H2455" t="s">
        <v>12781</v>
      </c>
    </row>
    <row r="2456" spans="1:8" x14ac:dyDescent="0.25">
      <c r="A2456" s="43" t="s">
        <v>9328</v>
      </c>
      <c r="B2456" t="s">
        <v>4423</v>
      </c>
      <c r="C2456" s="43" t="s">
        <v>12782</v>
      </c>
      <c r="D2456" t="s">
        <v>4424</v>
      </c>
      <c r="E2456" t="s">
        <v>4424</v>
      </c>
      <c r="F2456" s="41">
        <v>41950</v>
      </c>
      <c r="G2456" s="44">
        <v>-1507715.98</v>
      </c>
      <c r="H2456" t="s">
        <v>12783</v>
      </c>
    </row>
    <row r="2457" spans="1:8" x14ac:dyDescent="0.25">
      <c r="A2457" s="43" t="s">
        <v>9328</v>
      </c>
      <c r="B2457" t="s">
        <v>4423</v>
      </c>
      <c r="C2457" s="43" t="s">
        <v>12782</v>
      </c>
      <c r="D2457" t="s">
        <v>4424</v>
      </c>
      <c r="E2457" t="s">
        <v>4424</v>
      </c>
      <c r="F2457" s="41">
        <v>41950</v>
      </c>
      <c r="G2457" s="44">
        <v>75106.27</v>
      </c>
      <c r="H2457" t="s">
        <v>12784</v>
      </c>
    </row>
    <row r="2458" spans="1:8" x14ac:dyDescent="0.25">
      <c r="A2458" s="43" t="s">
        <v>9328</v>
      </c>
      <c r="B2458" t="s">
        <v>4425</v>
      </c>
      <c r="C2458" s="43" t="s">
        <v>12785</v>
      </c>
      <c r="D2458" t="s">
        <v>4426</v>
      </c>
      <c r="E2458" t="s">
        <v>4426</v>
      </c>
      <c r="F2458" s="41">
        <v>41954</v>
      </c>
      <c r="G2458" s="44">
        <v>-380000</v>
      </c>
      <c r="H2458" t="s">
        <v>12786</v>
      </c>
    </row>
    <row r="2459" spans="1:8" x14ac:dyDescent="0.25">
      <c r="A2459" s="43" t="s">
        <v>9328</v>
      </c>
      <c r="B2459" t="s">
        <v>4427</v>
      </c>
      <c r="C2459" s="43" t="s">
        <v>12787</v>
      </c>
      <c r="D2459" t="s">
        <v>4428</v>
      </c>
      <c r="E2459" t="s">
        <v>4428</v>
      </c>
      <c r="F2459" s="41">
        <v>41955</v>
      </c>
      <c r="G2459" s="44">
        <v>-23600</v>
      </c>
      <c r="H2459" t="s">
        <v>12788</v>
      </c>
    </row>
    <row r="2460" spans="1:8" x14ac:dyDescent="0.25">
      <c r="A2460" s="43" t="s">
        <v>9328</v>
      </c>
      <c r="B2460" t="s">
        <v>4429</v>
      </c>
      <c r="C2460" s="43" t="s">
        <v>12789</v>
      </c>
      <c r="D2460" t="s">
        <v>4430</v>
      </c>
      <c r="E2460" t="s">
        <v>4430</v>
      </c>
      <c r="F2460" s="41">
        <v>41955</v>
      </c>
      <c r="G2460" s="44">
        <v>-180000</v>
      </c>
      <c r="H2460" t="s">
        <v>12790</v>
      </c>
    </row>
    <row r="2461" spans="1:8" x14ac:dyDescent="0.25">
      <c r="A2461" s="43" t="s">
        <v>9326</v>
      </c>
      <c r="B2461" t="s">
        <v>2242</v>
      </c>
      <c r="C2461" s="43" t="s">
        <v>11142</v>
      </c>
      <c r="D2461" t="s">
        <v>4431</v>
      </c>
      <c r="E2461" t="s">
        <v>4431</v>
      </c>
      <c r="F2461" s="41">
        <v>41956</v>
      </c>
      <c r="G2461" s="44">
        <v>-23600</v>
      </c>
      <c r="H2461" t="s">
        <v>12791</v>
      </c>
    </row>
    <row r="2462" spans="1:8" x14ac:dyDescent="0.25">
      <c r="A2462" s="43" t="s">
        <v>9326</v>
      </c>
      <c r="B2462" t="s">
        <v>3791</v>
      </c>
      <c r="C2462" s="43" t="s">
        <v>3792</v>
      </c>
      <c r="D2462" t="s">
        <v>4432</v>
      </c>
      <c r="E2462" t="s">
        <v>4432</v>
      </c>
      <c r="F2462" s="41">
        <v>41956</v>
      </c>
      <c r="G2462" s="44">
        <v>-29500</v>
      </c>
      <c r="H2462" t="s">
        <v>12792</v>
      </c>
    </row>
    <row r="2463" spans="1:8" x14ac:dyDescent="0.25">
      <c r="A2463" s="43" t="s">
        <v>9326</v>
      </c>
      <c r="B2463" t="s">
        <v>1176</v>
      </c>
      <c r="C2463" s="43" t="s">
        <v>1177</v>
      </c>
      <c r="D2463" t="s">
        <v>4433</v>
      </c>
      <c r="E2463" t="s">
        <v>4433</v>
      </c>
      <c r="F2463" s="41">
        <v>41960</v>
      </c>
      <c r="G2463" s="44">
        <v>-69008.759999999995</v>
      </c>
      <c r="H2463" t="s">
        <v>12793</v>
      </c>
    </row>
    <row r="2464" spans="1:8" x14ac:dyDescent="0.25">
      <c r="A2464" s="43" t="s">
        <v>9326</v>
      </c>
      <c r="B2464" t="s">
        <v>1176</v>
      </c>
      <c r="C2464" s="43" t="s">
        <v>1177</v>
      </c>
      <c r="D2464" t="s">
        <v>4434</v>
      </c>
      <c r="E2464" t="s">
        <v>4434</v>
      </c>
      <c r="F2464" s="41">
        <v>41960</v>
      </c>
      <c r="G2464" s="44">
        <v>-69008.759999999995</v>
      </c>
      <c r="H2464" t="s">
        <v>12794</v>
      </c>
    </row>
    <row r="2465" spans="1:8" x14ac:dyDescent="0.25">
      <c r="A2465" s="43" t="s">
        <v>9326</v>
      </c>
      <c r="B2465" t="s">
        <v>1176</v>
      </c>
      <c r="C2465" s="43" t="s">
        <v>1177</v>
      </c>
      <c r="D2465" t="s">
        <v>4435</v>
      </c>
      <c r="E2465" t="s">
        <v>4435</v>
      </c>
      <c r="F2465" s="41">
        <v>41960</v>
      </c>
      <c r="G2465" s="44">
        <v>-69008.759999999995</v>
      </c>
      <c r="H2465" t="s">
        <v>12795</v>
      </c>
    </row>
    <row r="2466" spans="1:8" x14ac:dyDescent="0.25">
      <c r="A2466" s="43" t="s">
        <v>9326</v>
      </c>
      <c r="B2466" t="s">
        <v>1176</v>
      </c>
      <c r="C2466" s="43" t="s">
        <v>1177</v>
      </c>
      <c r="D2466" t="s">
        <v>4436</v>
      </c>
      <c r="E2466" t="s">
        <v>4436</v>
      </c>
      <c r="F2466" s="41">
        <v>41960</v>
      </c>
      <c r="G2466" s="44">
        <v>-69008.759999999995</v>
      </c>
      <c r="H2466" t="s">
        <v>12796</v>
      </c>
    </row>
    <row r="2467" spans="1:8" x14ac:dyDescent="0.25">
      <c r="A2467" s="43" t="s">
        <v>9326</v>
      </c>
      <c r="B2467" t="s">
        <v>3882</v>
      </c>
      <c r="C2467" s="43" t="s">
        <v>12383</v>
      </c>
      <c r="D2467" t="s">
        <v>4437</v>
      </c>
      <c r="E2467" t="s">
        <v>4437</v>
      </c>
      <c r="F2467" s="41">
        <v>41961</v>
      </c>
      <c r="G2467" s="44">
        <v>-29500</v>
      </c>
      <c r="H2467" t="s">
        <v>12797</v>
      </c>
    </row>
    <row r="2468" spans="1:8" x14ac:dyDescent="0.25">
      <c r="A2468" s="43" t="s">
        <v>9326</v>
      </c>
      <c r="B2468" t="s">
        <v>4438</v>
      </c>
      <c r="C2468" s="43" t="s">
        <v>4439</v>
      </c>
      <c r="D2468" t="s">
        <v>4151</v>
      </c>
      <c r="E2468" t="s">
        <v>4151</v>
      </c>
      <c r="F2468" s="41">
        <v>41962</v>
      </c>
      <c r="G2468" s="44">
        <v>-47200</v>
      </c>
      <c r="H2468" t="s">
        <v>12798</v>
      </c>
    </row>
    <row r="2469" spans="1:8" x14ac:dyDescent="0.25">
      <c r="A2469" s="43" t="s">
        <v>9326</v>
      </c>
      <c r="B2469" t="s">
        <v>4440</v>
      </c>
      <c r="C2469" s="43" t="s">
        <v>4441</v>
      </c>
      <c r="D2469" t="s">
        <v>4442</v>
      </c>
      <c r="E2469" t="s">
        <v>4442</v>
      </c>
      <c r="F2469" s="41">
        <v>41963</v>
      </c>
      <c r="G2469" s="44">
        <v>-17700</v>
      </c>
      <c r="H2469" t="s">
        <v>12799</v>
      </c>
    </row>
    <row r="2470" spans="1:8" x14ac:dyDescent="0.25">
      <c r="A2470" s="43" t="s">
        <v>9326</v>
      </c>
      <c r="B2470" t="s">
        <v>4329</v>
      </c>
      <c r="C2470" s="43" t="s">
        <v>12714</v>
      </c>
      <c r="D2470" t="s">
        <v>3879</v>
      </c>
      <c r="E2470" t="s">
        <v>3879</v>
      </c>
      <c r="F2470" s="41">
        <v>41963</v>
      </c>
      <c r="G2470" s="44">
        <v>-29500</v>
      </c>
      <c r="H2470" t="s">
        <v>12800</v>
      </c>
    </row>
    <row r="2471" spans="1:8" x14ac:dyDescent="0.25">
      <c r="A2471" s="43" t="s">
        <v>9326</v>
      </c>
      <c r="B2471" t="s">
        <v>4011</v>
      </c>
      <c r="C2471" s="43" t="s">
        <v>12466</v>
      </c>
      <c r="D2471" t="s">
        <v>4443</v>
      </c>
      <c r="E2471" t="s">
        <v>4443</v>
      </c>
      <c r="F2471" s="41">
        <v>41964</v>
      </c>
      <c r="G2471" s="44">
        <v>-29500</v>
      </c>
      <c r="H2471" t="s">
        <v>12801</v>
      </c>
    </row>
    <row r="2472" spans="1:8" x14ac:dyDescent="0.25">
      <c r="A2472" s="43" t="s">
        <v>9328</v>
      </c>
      <c r="B2472" t="s">
        <v>2447</v>
      </c>
      <c r="C2472" s="43" t="s">
        <v>11339</v>
      </c>
      <c r="D2472" t="s">
        <v>4444</v>
      </c>
      <c r="E2472" t="s">
        <v>4444</v>
      </c>
      <c r="F2472" s="41">
        <v>41965</v>
      </c>
      <c r="G2472" s="44">
        <v>-118000</v>
      </c>
      <c r="H2472" t="s">
        <v>12802</v>
      </c>
    </row>
    <row r="2473" spans="1:8" x14ac:dyDescent="0.25">
      <c r="A2473" s="43" t="s">
        <v>9326</v>
      </c>
      <c r="B2473" t="s">
        <v>4445</v>
      </c>
      <c r="C2473" s="43" t="s">
        <v>4446</v>
      </c>
      <c r="D2473" t="s">
        <v>4447</v>
      </c>
      <c r="E2473" t="s">
        <v>4447</v>
      </c>
      <c r="F2473" s="41">
        <v>41967</v>
      </c>
      <c r="G2473" s="44">
        <v>-29500</v>
      </c>
      <c r="H2473" t="s">
        <v>12803</v>
      </c>
    </row>
    <row r="2474" spans="1:8" x14ac:dyDescent="0.25">
      <c r="A2474" s="43" t="s">
        <v>9326</v>
      </c>
      <c r="B2474" t="s">
        <v>1621</v>
      </c>
      <c r="C2474" s="43" t="s">
        <v>1622</v>
      </c>
      <c r="D2474" t="s">
        <v>4448</v>
      </c>
      <c r="E2474" t="s">
        <v>4448</v>
      </c>
      <c r="F2474" s="41">
        <v>41968</v>
      </c>
      <c r="G2474" s="44">
        <v>-133493.4</v>
      </c>
      <c r="H2474" t="s">
        <v>12804</v>
      </c>
    </row>
    <row r="2475" spans="1:8" x14ac:dyDescent="0.25">
      <c r="A2475" s="43" t="s">
        <v>9326</v>
      </c>
      <c r="B2475" t="s">
        <v>2090</v>
      </c>
      <c r="C2475" s="43" t="s">
        <v>11002</v>
      </c>
      <c r="D2475" t="s">
        <v>4449</v>
      </c>
      <c r="E2475" t="s">
        <v>4449</v>
      </c>
      <c r="F2475" s="41">
        <v>41969</v>
      </c>
      <c r="G2475" s="44">
        <v>-35400</v>
      </c>
      <c r="H2475" t="s">
        <v>12805</v>
      </c>
    </row>
    <row r="2476" spans="1:8" x14ac:dyDescent="0.25">
      <c r="A2476" s="43" t="s">
        <v>9326</v>
      </c>
      <c r="B2476" t="s">
        <v>4450</v>
      </c>
      <c r="C2476" s="43" t="s">
        <v>4451</v>
      </c>
      <c r="D2476" t="s">
        <v>4452</v>
      </c>
      <c r="E2476" t="s">
        <v>4452</v>
      </c>
      <c r="F2476" s="41">
        <v>41969</v>
      </c>
      <c r="G2476" s="44">
        <v>-290231.86</v>
      </c>
      <c r="H2476" t="s">
        <v>12806</v>
      </c>
    </row>
    <row r="2477" spans="1:8" x14ac:dyDescent="0.25">
      <c r="A2477" s="43" t="s">
        <v>9326</v>
      </c>
      <c r="B2477" t="s">
        <v>4450</v>
      </c>
      <c r="C2477" s="43" t="s">
        <v>4451</v>
      </c>
      <c r="D2477" t="s">
        <v>4453</v>
      </c>
      <c r="E2477" t="s">
        <v>4453</v>
      </c>
      <c r="F2477" s="41">
        <v>41969</v>
      </c>
      <c r="G2477" s="44">
        <v>-580463.71</v>
      </c>
      <c r="H2477" t="s">
        <v>12807</v>
      </c>
    </row>
    <row r="2478" spans="1:8" x14ac:dyDescent="0.25">
      <c r="A2478" s="43" t="s">
        <v>9326</v>
      </c>
      <c r="B2478" t="s">
        <v>4450</v>
      </c>
      <c r="C2478" s="43" t="s">
        <v>4451</v>
      </c>
      <c r="D2478" t="s">
        <v>4452</v>
      </c>
      <c r="E2478" t="s">
        <v>4452</v>
      </c>
      <c r="F2478" s="41">
        <v>41969</v>
      </c>
      <c r="G2478" s="44">
        <v>58046.38</v>
      </c>
      <c r="H2478" t="s">
        <v>12808</v>
      </c>
    </row>
    <row r="2479" spans="1:8" x14ac:dyDescent="0.25">
      <c r="A2479" s="43" t="s">
        <v>9326</v>
      </c>
      <c r="B2479" t="s">
        <v>4450</v>
      </c>
      <c r="C2479" s="43" t="s">
        <v>4451</v>
      </c>
      <c r="D2479" t="s">
        <v>4453</v>
      </c>
      <c r="E2479" t="s">
        <v>4453</v>
      </c>
      <c r="F2479" s="41">
        <v>41969</v>
      </c>
      <c r="G2479" s="44">
        <v>116092.73</v>
      </c>
      <c r="H2479" t="s">
        <v>12809</v>
      </c>
    </row>
    <row r="2480" spans="1:8" x14ac:dyDescent="0.25">
      <c r="A2480" s="43" t="s">
        <v>9328</v>
      </c>
      <c r="B2480" t="s">
        <v>4454</v>
      </c>
      <c r="C2480" s="43" t="s">
        <v>4455</v>
      </c>
      <c r="D2480" t="s">
        <v>2784</v>
      </c>
      <c r="E2480" t="s">
        <v>4456</v>
      </c>
      <c r="F2480" s="41">
        <v>41970</v>
      </c>
      <c r="G2480" s="44">
        <v>-2561512.4900000002</v>
      </c>
      <c r="H2480" t="s">
        <v>12810</v>
      </c>
    </row>
    <row r="2481" spans="1:8" x14ac:dyDescent="0.25">
      <c r="A2481" s="43" t="s">
        <v>9326</v>
      </c>
      <c r="B2481" t="s">
        <v>4457</v>
      </c>
      <c r="C2481" s="43" t="s">
        <v>4458</v>
      </c>
      <c r="D2481" t="s">
        <v>2784</v>
      </c>
      <c r="E2481" t="s">
        <v>4459</v>
      </c>
      <c r="F2481" s="41">
        <v>41971</v>
      </c>
      <c r="G2481" s="44">
        <v>-1078466.52</v>
      </c>
      <c r="H2481" t="s">
        <v>12811</v>
      </c>
    </row>
    <row r="2482" spans="1:8" x14ac:dyDescent="0.25">
      <c r="A2482" s="43" t="s">
        <v>9326</v>
      </c>
      <c r="B2482" t="s">
        <v>4457</v>
      </c>
      <c r="C2482" s="43" t="s">
        <v>4458</v>
      </c>
      <c r="D2482" t="s">
        <v>2784</v>
      </c>
      <c r="E2482" t="s">
        <v>4460</v>
      </c>
      <c r="F2482" s="41">
        <v>41971</v>
      </c>
      <c r="G2482" s="44">
        <v>-1092755.74</v>
      </c>
      <c r="H2482" t="s">
        <v>12812</v>
      </c>
    </row>
    <row r="2483" spans="1:8" x14ac:dyDescent="0.25">
      <c r="A2483" s="43" t="s">
        <v>9735</v>
      </c>
      <c r="B2483" t="s">
        <v>1823</v>
      </c>
      <c r="C2483" s="43" t="s">
        <v>1824</v>
      </c>
      <c r="D2483" t="s">
        <v>4463</v>
      </c>
      <c r="E2483" t="s">
        <v>4464</v>
      </c>
      <c r="F2483" s="41">
        <v>41974</v>
      </c>
      <c r="G2483" s="44">
        <v>-983015.7</v>
      </c>
      <c r="H2483" t="s">
        <v>5284</v>
      </c>
    </row>
    <row r="2484" spans="1:8" x14ac:dyDescent="0.25">
      <c r="A2484" s="43" t="s">
        <v>9328</v>
      </c>
      <c r="B2484" t="s">
        <v>4244</v>
      </c>
      <c r="C2484" s="43" t="s">
        <v>12637</v>
      </c>
      <c r="D2484" t="s">
        <v>4465</v>
      </c>
      <c r="E2484" t="s">
        <v>4465</v>
      </c>
      <c r="F2484" s="41">
        <v>41974</v>
      </c>
      <c r="G2484" s="44">
        <v>-35000</v>
      </c>
      <c r="H2484" t="s">
        <v>12813</v>
      </c>
    </row>
    <row r="2485" spans="1:8" x14ac:dyDescent="0.25">
      <c r="A2485" s="43" t="s">
        <v>9735</v>
      </c>
      <c r="B2485" t="s">
        <v>4468</v>
      </c>
      <c r="C2485" s="43" t="s">
        <v>4469</v>
      </c>
      <c r="D2485" t="s">
        <v>4470</v>
      </c>
      <c r="E2485" t="s">
        <v>4471</v>
      </c>
      <c r="F2485" s="41">
        <v>41975</v>
      </c>
      <c r="G2485" s="44">
        <v>-357000</v>
      </c>
      <c r="H2485" t="s">
        <v>12816</v>
      </c>
    </row>
    <row r="2486" spans="1:8" x14ac:dyDescent="0.25">
      <c r="A2486" s="43" t="s">
        <v>9328</v>
      </c>
      <c r="B2486" t="s">
        <v>4472</v>
      </c>
      <c r="C2486" s="43" t="s">
        <v>4473</v>
      </c>
      <c r="D2486" t="s">
        <v>4474</v>
      </c>
      <c r="E2486" t="s">
        <v>4475</v>
      </c>
      <c r="F2486" s="41">
        <v>41975</v>
      </c>
      <c r="G2486" s="44">
        <v>-750000</v>
      </c>
      <c r="H2486" t="s">
        <v>12817</v>
      </c>
    </row>
    <row r="2487" spans="1:8" x14ac:dyDescent="0.25">
      <c r="A2487" s="43" t="s">
        <v>9328</v>
      </c>
      <c r="B2487" t="s">
        <v>4472</v>
      </c>
      <c r="C2487" s="43" t="s">
        <v>4473</v>
      </c>
      <c r="D2487" t="s">
        <v>4476</v>
      </c>
      <c r="E2487" t="s">
        <v>4476</v>
      </c>
      <c r="F2487" s="41">
        <v>41975</v>
      </c>
      <c r="G2487" s="44">
        <v>-2422941.2000000002</v>
      </c>
      <c r="H2487" t="s">
        <v>12818</v>
      </c>
    </row>
    <row r="2488" spans="1:8" x14ac:dyDescent="0.25">
      <c r="A2488" s="43" t="s">
        <v>9328</v>
      </c>
      <c r="B2488" t="s">
        <v>4466</v>
      </c>
      <c r="C2488" s="43" t="s">
        <v>12814</v>
      </c>
      <c r="D2488" t="s">
        <v>2784</v>
      </c>
      <c r="E2488" t="s">
        <v>4467</v>
      </c>
      <c r="F2488" s="41">
        <v>41975</v>
      </c>
      <c r="G2488" s="44">
        <v>-442500</v>
      </c>
      <c r="H2488" t="s">
        <v>12815</v>
      </c>
    </row>
    <row r="2489" spans="1:8" x14ac:dyDescent="0.25">
      <c r="A2489" s="43" t="s">
        <v>9326</v>
      </c>
      <c r="B2489" t="s">
        <v>4033</v>
      </c>
      <c r="C2489" s="43" t="s">
        <v>4034</v>
      </c>
      <c r="D2489" t="s">
        <v>4477</v>
      </c>
      <c r="E2489" t="s">
        <v>4477</v>
      </c>
      <c r="F2489" s="41">
        <v>41976</v>
      </c>
      <c r="G2489" s="44">
        <v>-5900</v>
      </c>
      <c r="H2489" t="s">
        <v>12819</v>
      </c>
    </row>
    <row r="2490" spans="1:8" x14ac:dyDescent="0.25">
      <c r="A2490" s="43" t="s">
        <v>9326</v>
      </c>
      <c r="B2490" t="s">
        <v>4033</v>
      </c>
      <c r="C2490" s="43" t="s">
        <v>4034</v>
      </c>
      <c r="D2490" t="s">
        <v>4478</v>
      </c>
      <c r="E2490" t="s">
        <v>4478</v>
      </c>
      <c r="F2490" s="41">
        <v>41976</v>
      </c>
      <c r="G2490" s="44">
        <v>-5310</v>
      </c>
      <c r="H2490" t="s">
        <v>12820</v>
      </c>
    </row>
    <row r="2491" spans="1:8" x14ac:dyDescent="0.25">
      <c r="A2491" s="43" t="s">
        <v>9326</v>
      </c>
      <c r="B2491" t="s">
        <v>4033</v>
      </c>
      <c r="C2491" s="43" t="s">
        <v>4034</v>
      </c>
      <c r="D2491" t="s">
        <v>4479</v>
      </c>
      <c r="E2491" t="s">
        <v>4479</v>
      </c>
      <c r="F2491" s="41">
        <v>41976</v>
      </c>
      <c r="G2491" s="44">
        <v>-5900</v>
      </c>
      <c r="H2491" t="s">
        <v>12821</v>
      </c>
    </row>
    <row r="2492" spans="1:8" x14ac:dyDescent="0.25">
      <c r="A2492" s="43" t="s">
        <v>9326</v>
      </c>
      <c r="B2492" t="s">
        <v>4033</v>
      </c>
      <c r="C2492" s="43" t="s">
        <v>4034</v>
      </c>
      <c r="D2492" t="s">
        <v>4480</v>
      </c>
      <c r="E2492" t="s">
        <v>4480</v>
      </c>
      <c r="F2492" s="41">
        <v>41976</v>
      </c>
      <c r="G2492" s="44">
        <v>-5310</v>
      </c>
      <c r="H2492" t="s">
        <v>12822</v>
      </c>
    </row>
    <row r="2493" spans="1:8" x14ac:dyDescent="0.25">
      <c r="A2493" s="43" t="s">
        <v>9326</v>
      </c>
      <c r="B2493" t="s">
        <v>4033</v>
      </c>
      <c r="C2493" s="43" t="s">
        <v>4034</v>
      </c>
      <c r="D2493" t="s">
        <v>4481</v>
      </c>
      <c r="E2493" t="s">
        <v>4481</v>
      </c>
      <c r="F2493" s="41">
        <v>41976</v>
      </c>
      <c r="G2493" s="44">
        <v>-5900</v>
      </c>
      <c r="H2493" t="s">
        <v>12823</v>
      </c>
    </row>
    <row r="2494" spans="1:8" x14ac:dyDescent="0.25">
      <c r="A2494" s="43" t="s">
        <v>9326</v>
      </c>
      <c r="B2494" t="s">
        <v>4033</v>
      </c>
      <c r="C2494" s="43" t="s">
        <v>4034</v>
      </c>
      <c r="D2494" t="s">
        <v>4482</v>
      </c>
      <c r="E2494" t="s">
        <v>4482</v>
      </c>
      <c r="F2494" s="41">
        <v>41976</v>
      </c>
      <c r="G2494" s="44">
        <v>-5900</v>
      </c>
      <c r="H2494" t="s">
        <v>12824</v>
      </c>
    </row>
    <row r="2495" spans="1:8" x14ac:dyDescent="0.25">
      <c r="A2495" s="43" t="s">
        <v>9326</v>
      </c>
      <c r="B2495" t="s">
        <v>4033</v>
      </c>
      <c r="C2495" s="43" t="s">
        <v>4034</v>
      </c>
      <c r="D2495" t="s">
        <v>4483</v>
      </c>
      <c r="E2495" t="s">
        <v>4483</v>
      </c>
      <c r="F2495" s="41">
        <v>41976</v>
      </c>
      <c r="G2495" s="44">
        <v>-2596</v>
      </c>
      <c r="H2495" t="s">
        <v>12825</v>
      </c>
    </row>
    <row r="2496" spans="1:8" x14ac:dyDescent="0.25">
      <c r="A2496" s="43" t="s">
        <v>9326</v>
      </c>
      <c r="B2496" t="s">
        <v>4033</v>
      </c>
      <c r="C2496" s="43" t="s">
        <v>4034</v>
      </c>
      <c r="D2496" t="s">
        <v>4484</v>
      </c>
      <c r="E2496" t="s">
        <v>4484</v>
      </c>
      <c r="F2496" s="41">
        <v>41976</v>
      </c>
      <c r="G2496" s="44">
        <v>-5900</v>
      </c>
      <c r="H2496" t="s">
        <v>12826</v>
      </c>
    </row>
    <row r="2497" spans="1:8" x14ac:dyDescent="0.25">
      <c r="A2497" s="43" t="s">
        <v>9328</v>
      </c>
      <c r="B2497" t="s">
        <v>4454</v>
      </c>
      <c r="C2497" s="43" t="s">
        <v>4455</v>
      </c>
      <c r="D2497" t="s">
        <v>4487</v>
      </c>
      <c r="E2497" t="s">
        <v>4488</v>
      </c>
      <c r="F2497" s="41">
        <v>41977</v>
      </c>
      <c r="G2497" s="44">
        <v>-2561512.4900000002</v>
      </c>
      <c r="H2497" t="s">
        <v>12829</v>
      </c>
    </row>
    <row r="2498" spans="1:8" x14ac:dyDescent="0.25">
      <c r="A2498" s="43" t="s">
        <v>9326</v>
      </c>
      <c r="B2498" t="s">
        <v>815</v>
      </c>
      <c r="C2498" s="43" t="s">
        <v>816</v>
      </c>
      <c r="D2498" t="s">
        <v>4485</v>
      </c>
      <c r="E2498" t="s">
        <v>4485</v>
      </c>
      <c r="F2498" s="41">
        <v>41977</v>
      </c>
      <c r="G2498" s="44">
        <v>-11424.32</v>
      </c>
      <c r="H2498" t="s">
        <v>12827</v>
      </c>
    </row>
    <row r="2499" spans="1:8" x14ac:dyDescent="0.25">
      <c r="A2499" s="43" t="s">
        <v>9326</v>
      </c>
      <c r="B2499" t="s">
        <v>815</v>
      </c>
      <c r="C2499" s="43" t="s">
        <v>816</v>
      </c>
      <c r="D2499" t="s">
        <v>4486</v>
      </c>
      <c r="E2499" t="s">
        <v>4486</v>
      </c>
      <c r="F2499" s="41">
        <v>41977</v>
      </c>
      <c r="G2499" s="44">
        <v>-12101.02</v>
      </c>
      <c r="H2499" t="s">
        <v>12828</v>
      </c>
    </row>
    <row r="2500" spans="1:8" x14ac:dyDescent="0.25">
      <c r="A2500" s="43" t="s">
        <v>9326</v>
      </c>
      <c r="B2500" t="s">
        <v>4489</v>
      </c>
      <c r="C2500" s="43" t="s">
        <v>4490</v>
      </c>
      <c r="D2500" t="s">
        <v>4491</v>
      </c>
      <c r="E2500" t="s">
        <v>4491</v>
      </c>
      <c r="F2500" s="41">
        <v>41981</v>
      </c>
      <c r="G2500" s="44">
        <v>-105588.76</v>
      </c>
      <c r="H2500" t="s">
        <v>12830</v>
      </c>
    </row>
    <row r="2501" spans="1:8" x14ac:dyDescent="0.25">
      <c r="A2501" s="43" t="s">
        <v>9328</v>
      </c>
      <c r="B2501" t="s">
        <v>4502</v>
      </c>
      <c r="C2501" s="43" t="s">
        <v>12840</v>
      </c>
      <c r="D2501" t="s">
        <v>4503</v>
      </c>
      <c r="E2501" t="s">
        <v>4504</v>
      </c>
      <c r="F2501" s="41">
        <v>41982</v>
      </c>
      <c r="G2501" s="44">
        <v>-1557600</v>
      </c>
      <c r="H2501" t="s">
        <v>12841</v>
      </c>
    </row>
    <row r="2502" spans="1:8" x14ac:dyDescent="0.25">
      <c r="A2502" s="43" t="s">
        <v>9326</v>
      </c>
      <c r="B2502" t="s">
        <v>4492</v>
      </c>
      <c r="C2502" s="43" t="s">
        <v>12831</v>
      </c>
      <c r="D2502" t="s">
        <v>4493</v>
      </c>
      <c r="E2502" t="s">
        <v>4493</v>
      </c>
      <c r="F2502" s="41">
        <v>41982</v>
      </c>
      <c r="G2502" s="44">
        <v>-6401.5</v>
      </c>
      <c r="H2502" t="s">
        <v>12832</v>
      </c>
    </row>
    <row r="2503" spans="1:8" x14ac:dyDescent="0.25">
      <c r="A2503" s="43" t="s">
        <v>9326</v>
      </c>
      <c r="B2503" t="s">
        <v>4492</v>
      </c>
      <c r="C2503" s="43" t="s">
        <v>12831</v>
      </c>
      <c r="D2503" t="s">
        <v>4494</v>
      </c>
      <c r="E2503" t="s">
        <v>4494</v>
      </c>
      <c r="F2503" s="41">
        <v>41982</v>
      </c>
      <c r="G2503" s="44">
        <v>-82564.600000000006</v>
      </c>
      <c r="H2503" t="s">
        <v>12833</v>
      </c>
    </row>
    <row r="2504" spans="1:8" x14ac:dyDescent="0.25">
      <c r="A2504" s="43" t="s">
        <v>9326</v>
      </c>
      <c r="B2504" t="s">
        <v>4492</v>
      </c>
      <c r="C2504" s="43" t="s">
        <v>12831</v>
      </c>
      <c r="D2504" t="s">
        <v>4495</v>
      </c>
      <c r="E2504" t="s">
        <v>4495</v>
      </c>
      <c r="F2504" s="41">
        <v>41982</v>
      </c>
      <c r="G2504" s="44">
        <v>-225161.7</v>
      </c>
      <c r="H2504" t="s">
        <v>12834</v>
      </c>
    </row>
    <row r="2505" spans="1:8" x14ac:dyDescent="0.25">
      <c r="A2505" s="43" t="s">
        <v>9326</v>
      </c>
      <c r="B2505" t="s">
        <v>4492</v>
      </c>
      <c r="C2505" s="43" t="s">
        <v>12831</v>
      </c>
      <c r="D2505" t="s">
        <v>4496</v>
      </c>
      <c r="E2505" t="s">
        <v>4496</v>
      </c>
      <c r="F2505" s="41">
        <v>41982</v>
      </c>
      <c r="G2505" s="44">
        <v>-41789.699999999997</v>
      </c>
      <c r="H2505" t="s">
        <v>12835</v>
      </c>
    </row>
    <row r="2506" spans="1:8" x14ac:dyDescent="0.25">
      <c r="A2506" s="43" t="s">
        <v>9326</v>
      </c>
      <c r="B2506" t="s">
        <v>4492</v>
      </c>
      <c r="C2506" s="43" t="s">
        <v>12831</v>
      </c>
      <c r="D2506" t="s">
        <v>4497</v>
      </c>
      <c r="E2506" t="s">
        <v>4497</v>
      </c>
      <c r="F2506" s="41">
        <v>41982</v>
      </c>
      <c r="G2506" s="44">
        <v>-253764.9</v>
      </c>
      <c r="H2506" t="s">
        <v>12836</v>
      </c>
    </row>
    <row r="2507" spans="1:8" x14ac:dyDescent="0.25">
      <c r="A2507" s="43" t="s">
        <v>9326</v>
      </c>
      <c r="B2507" t="s">
        <v>4492</v>
      </c>
      <c r="C2507" s="43" t="s">
        <v>12831</v>
      </c>
      <c r="D2507" t="s">
        <v>4498</v>
      </c>
      <c r="E2507" t="s">
        <v>4498</v>
      </c>
      <c r="F2507" s="41">
        <v>41982</v>
      </c>
      <c r="G2507" s="44">
        <v>-80417</v>
      </c>
      <c r="H2507" t="s">
        <v>12837</v>
      </c>
    </row>
    <row r="2508" spans="1:8" x14ac:dyDescent="0.25">
      <c r="A2508" s="43" t="s">
        <v>9326</v>
      </c>
      <c r="B2508" t="s">
        <v>4492</v>
      </c>
      <c r="C2508" s="43" t="s">
        <v>12831</v>
      </c>
      <c r="D2508" t="s">
        <v>4499</v>
      </c>
      <c r="E2508" t="s">
        <v>4499</v>
      </c>
      <c r="F2508" s="41">
        <v>41982</v>
      </c>
      <c r="G2508" s="44">
        <v>-33110.800000000003</v>
      </c>
      <c r="H2508" t="s">
        <v>12838</v>
      </c>
    </row>
    <row r="2509" spans="1:8" x14ac:dyDescent="0.25">
      <c r="A2509" s="43" t="s">
        <v>9326</v>
      </c>
      <c r="B2509" t="s">
        <v>4500</v>
      </c>
      <c r="C2509" s="43" t="s">
        <v>4501</v>
      </c>
      <c r="D2509" t="s">
        <v>3879</v>
      </c>
      <c r="E2509" t="s">
        <v>3879</v>
      </c>
      <c r="F2509" s="41">
        <v>41982</v>
      </c>
      <c r="G2509" s="44">
        <v>-52510</v>
      </c>
      <c r="H2509" t="s">
        <v>12839</v>
      </c>
    </row>
    <row r="2510" spans="1:8" x14ac:dyDescent="0.25">
      <c r="A2510" s="43" t="s">
        <v>9328</v>
      </c>
      <c r="B2510" t="s">
        <v>1396</v>
      </c>
      <c r="C2510" s="43" t="s">
        <v>10400</v>
      </c>
      <c r="D2510" t="s">
        <v>4505</v>
      </c>
      <c r="E2510" t="s">
        <v>4505</v>
      </c>
      <c r="F2510" s="41">
        <v>41983</v>
      </c>
      <c r="G2510" s="44">
        <v>-236000</v>
      </c>
      <c r="H2510" t="s">
        <v>12842</v>
      </c>
    </row>
    <row r="2511" spans="1:8" x14ac:dyDescent="0.25">
      <c r="A2511" s="43" t="s">
        <v>9328</v>
      </c>
      <c r="B2511" t="s">
        <v>1396</v>
      </c>
      <c r="C2511" s="43" t="s">
        <v>10400</v>
      </c>
      <c r="D2511" t="s">
        <v>4506</v>
      </c>
      <c r="E2511" t="s">
        <v>4506</v>
      </c>
      <c r="F2511" s="41">
        <v>41983</v>
      </c>
      <c r="G2511" s="44">
        <v>-236000</v>
      </c>
      <c r="H2511" t="s">
        <v>12843</v>
      </c>
    </row>
    <row r="2512" spans="1:8" x14ac:dyDescent="0.25">
      <c r="A2512" s="43" t="s">
        <v>9328</v>
      </c>
      <c r="B2512" t="s">
        <v>4507</v>
      </c>
      <c r="C2512" s="43" t="s">
        <v>4508</v>
      </c>
      <c r="D2512" t="s">
        <v>4509</v>
      </c>
      <c r="E2512" t="s">
        <v>4509</v>
      </c>
      <c r="F2512" s="41">
        <v>41983</v>
      </c>
      <c r="G2512" s="44">
        <v>-16032296.49</v>
      </c>
      <c r="H2512" t="s">
        <v>12844</v>
      </c>
    </row>
    <row r="2513" spans="1:8" x14ac:dyDescent="0.25">
      <c r="A2513" s="43" t="s">
        <v>9328</v>
      </c>
      <c r="B2513" t="s">
        <v>4510</v>
      </c>
      <c r="C2513" s="43" t="s">
        <v>4511</v>
      </c>
      <c r="D2513" t="s">
        <v>4512</v>
      </c>
      <c r="E2513" t="s">
        <v>4513</v>
      </c>
      <c r="F2513" s="41">
        <v>41984</v>
      </c>
      <c r="G2513" s="44">
        <v>-2651880</v>
      </c>
      <c r="H2513" t="s">
        <v>12845</v>
      </c>
    </row>
    <row r="2514" spans="1:8" x14ac:dyDescent="0.25">
      <c r="A2514" s="43" t="s">
        <v>9735</v>
      </c>
      <c r="B2514" t="s">
        <v>4526</v>
      </c>
      <c r="C2514" s="43" t="s">
        <v>12853</v>
      </c>
      <c r="D2514" t="s">
        <v>4527</v>
      </c>
      <c r="E2514" t="s">
        <v>4525</v>
      </c>
      <c r="F2514" s="41">
        <v>41985</v>
      </c>
      <c r="G2514" s="44">
        <v>-256354.14</v>
      </c>
      <c r="H2514" t="s">
        <v>12854</v>
      </c>
    </row>
    <row r="2515" spans="1:8" x14ac:dyDescent="0.25">
      <c r="A2515" s="43" t="s">
        <v>9735</v>
      </c>
      <c r="B2515" t="s">
        <v>4532</v>
      </c>
      <c r="C2515" s="43" t="s">
        <v>12859</v>
      </c>
      <c r="D2515" t="s">
        <v>4533</v>
      </c>
      <c r="E2515" t="s">
        <v>4525</v>
      </c>
      <c r="F2515" s="41">
        <v>41985</v>
      </c>
      <c r="G2515" s="44">
        <v>-17425.68</v>
      </c>
      <c r="H2515" t="s">
        <v>12860</v>
      </c>
    </row>
    <row r="2516" spans="1:8" x14ac:dyDescent="0.25">
      <c r="A2516" s="43" t="s">
        <v>9735</v>
      </c>
      <c r="B2516" t="s">
        <v>4530</v>
      </c>
      <c r="C2516" s="43" t="s">
        <v>12857</v>
      </c>
      <c r="D2516" t="s">
        <v>4531</v>
      </c>
      <c r="E2516" t="s">
        <v>4525</v>
      </c>
      <c r="F2516" s="41">
        <v>41985</v>
      </c>
      <c r="G2516" s="44">
        <v>-9413.94</v>
      </c>
      <c r="H2516" t="s">
        <v>12858</v>
      </c>
    </row>
    <row r="2517" spans="1:8" x14ac:dyDescent="0.25">
      <c r="A2517" s="43" t="s">
        <v>9735</v>
      </c>
      <c r="B2517" t="s">
        <v>4523</v>
      </c>
      <c r="C2517" s="43" t="s">
        <v>12851</v>
      </c>
      <c r="D2517" t="s">
        <v>4524</v>
      </c>
      <c r="E2517" t="s">
        <v>4525</v>
      </c>
      <c r="F2517" s="41">
        <v>41985</v>
      </c>
      <c r="G2517" s="44">
        <v>-140930.69</v>
      </c>
      <c r="H2517" t="s">
        <v>12852</v>
      </c>
    </row>
    <row r="2518" spans="1:8" x14ac:dyDescent="0.25">
      <c r="A2518" s="43" t="s">
        <v>9735</v>
      </c>
      <c r="B2518" t="s">
        <v>4520</v>
      </c>
      <c r="C2518" s="43" t="s">
        <v>12849</v>
      </c>
      <c r="D2518" t="s">
        <v>4521</v>
      </c>
      <c r="E2518" t="s">
        <v>4522</v>
      </c>
      <c r="F2518" s="41">
        <v>41985</v>
      </c>
      <c r="G2518" s="44">
        <v>-207660.36</v>
      </c>
      <c r="H2518" t="s">
        <v>12850</v>
      </c>
    </row>
    <row r="2519" spans="1:8" x14ac:dyDescent="0.25">
      <c r="A2519" s="43" t="s">
        <v>9735</v>
      </c>
      <c r="B2519" t="s">
        <v>4534</v>
      </c>
      <c r="C2519" s="43" t="s">
        <v>12861</v>
      </c>
      <c r="D2519" t="s">
        <v>4535</v>
      </c>
      <c r="E2519" t="s">
        <v>4525</v>
      </c>
      <c r="F2519" s="41">
        <v>41985</v>
      </c>
      <c r="G2519" s="44">
        <v>-22437.18</v>
      </c>
      <c r="H2519" t="s">
        <v>12862</v>
      </c>
    </row>
    <row r="2520" spans="1:8" x14ac:dyDescent="0.25">
      <c r="A2520" s="43" t="s">
        <v>9326</v>
      </c>
      <c r="B2520" t="s">
        <v>4514</v>
      </c>
      <c r="C2520" s="43" t="s">
        <v>4515</v>
      </c>
      <c r="D2520" t="s">
        <v>4516</v>
      </c>
      <c r="E2520" t="s">
        <v>4517</v>
      </c>
      <c r="F2520" s="41">
        <v>41985</v>
      </c>
      <c r="G2520" s="44">
        <v>-26623.16</v>
      </c>
      <c r="H2520" t="s">
        <v>12846</v>
      </c>
    </row>
    <row r="2521" spans="1:8" x14ac:dyDescent="0.25">
      <c r="A2521" s="43" t="s">
        <v>9735</v>
      </c>
      <c r="B2521" t="s">
        <v>4528</v>
      </c>
      <c r="C2521" s="43" t="s">
        <v>12855</v>
      </c>
      <c r="D2521" t="s">
        <v>4529</v>
      </c>
      <c r="E2521" t="s">
        <v>4525</v>
      </c>
      <c r="F2521" s="41">
        <v>41985</v>
      </c>
      <c r="G2521" s="44">
        <v>-438844.85</v>
      </c>
      <c r="H2521" t="s">
        <v>12856</v>
      </c>
    </row>
    <row r="2522" spans="1:8" x14ac:dyDescent="0.25">
      <c r="A2522" s="43" t="s">
        <v>9326</v>
      </c>
      <c r="B2522" t="s">
        <v>815</v>
      </c>
      <c r="C2522" s="43" t="s">
        <v>816</v>
      </c>
      <c r="D2522" t="s">
        <v>4518</v>
      </c>
      <c r="E2522" t="s">
        <v>4518</v>
      </c>
      <c r="F2522" s="41">
        <v>41985</v>
      </c>
      <c r="G2522" s="44">
        <v>-9564.85</v>
      </c>
      <c r="H2522" t="s">
        <v>12847</v>
      </c>
    </row>
    <row r="2523" spans="1:8" x14ac:dyDescent="0.25">
      <c r="A2523" s="43" t="s">
        <v>9326</v>
      </c>
      <c r="B2523" t="s">
        <v>815</v>
      </c>
      <c r="C2523" s="43" t="s">
        <v>816</v>
      </c>
      <c r="D2523" t="s">
        <v>4519</v>
      </c>
      <c r="E2523" t="s">
        <v>4519</v>
      </c>
      <c r="F2523" s="41">
        <v>41985</v>
      </c>
      <c r="G2523" s="44">
        <v>-10131.41</v>
      </c>
      <c r="H2523" t="s">
        <v>12848</v>
      </c>
    </row>
    <row r="2524" spans="1:8" x14ac:dyDescent="0.25">
      <c r="A2524" s="43" t="s">
        <v>9328</v>
      </c>
      <c r="B2524" t="s">
        <v>4327</v>
      </c>
      <c r="C2524" s="43" t="s">
        <v>12712</v>
      </c>
      <c r="D2524" t="s">
        <v>4536</v>
      </c>
      <c r="E2524" t="s">
        <v>20743</v>
      </c>
      <c r="F2524" s="41">
        <v>41988</v>
      </c>
      <c r="G2524" s="44">
        <v>-65000</v>
      </c>
      <c r="H2524" t="s">
        <v>12863</v>
      </c>
    </row>
    <row r="2525" spans="1:8" x14ac:dyDescent="0.25">
      <c r="A2525" s="43" t="s">
        <v>9328</v>
      </c>
      <c r="B2525" t="s">
        <v>4057</v>
      </c>
      <c r="C2525" s="43" t="s">
        <v>12500</v>
      </c>
      <c r="D2525" t="s">
        <v>4536</v>
      </c>
      <c r="E2525" t="s">
        <v>20744</v>
      </c>
      <c r="F2525" s="41">
        <v>41988</v>
      </c>
      <c r="G2525" s="44">
        <v>-75000</v>
      </c>
      <c r="H2525" t="s">
        <v>12864</v>
      </c>
    </row>
    <row r="2526" spans="1:8" x14ac:dyDescent="0.25">
      <c r="A2526" s="43" t="s">
        <v>9735</v>
      </c>
      <c r="B2526" t="s">
        <v>4537</v>
      </c>
      <c r="C2526" s="43" t="s">
        <v>12865</v>
      </c>
      <c r="D2526" t="s">
        <v>4538</v>
      </c>
      <c r="E2526" t="s">
        <v>4539</v>
      </c>
      <c r="F2526" s="41">
        <v>41989</v>
      </c>
      <c r="G2526" s="44">
        <v>-20000</v>
      </c>
      <c r="H2526" t="s">
        <v>12866</v>
      </c>
    </row>
    <row r="2527" spans="1:8" x14ac:dyDescent="0.25">
      <c r="A2527" s="43" t="s">
        <v>9326</v>
      </c>
      <c r="B2527" t="s">
        <v>4540</v>
      </c>
      <c r="C2527" s="43" t="s">
        <v>12867</v>
      </c>
      <c r="D2527" t="s">
        <v>4541</v>
      </c>
      <c r="E2527" t="s">
        <v>4541</v>
      </c>
      <c r="F2527" s="41">
        <v>41990</v>
      </c>
      <c r="G2527" s="44">
        <v>-78935</v>
      </c>
      <c r="H2527" t="s">
        <v>12868</v>
      </c>
    </row>
    <row r="2528" spans="1:8" x14ac:dyDescent="0.25">
      <c r="A2528" s="43" t="s">
        <v>9328</v>
      </c>
      <c r="B2528" t="s">
        <v>4057</v>
      </c>
      <c r="C2528" s="43" t="s">
        <v>12500</v>
      </c>
      <c r="D2528" t="s">
        <v>4545</v>
      </c>
      <c r="E2528" t="s">
        <v>4545</v>
      </c>
      <c r="F2528" s="41">
        <v>41991</v>
      </c>
      <c r="G2528" s="44">
        <v>-150000</v>
      </c>
      <c r="H2528" t="s">
        <v>12871</v>
      </c>
    </row>
    <row r="2529" spans="1:8" x14ac:dyDescent="0.25">
      <c r="A2529" s="43" t="s">
        <v>9735</v>
      </c>
      <c r="B2529" t="s">
        <v>4542</v>
      </c>
      <c r="C2529" s="43" t="s">
        <v>12869</v>
      </c>
      <c r="D2529" t="s">
        <v>4543</v>
      </c>
      <c r="E2529" t="s">
        <v>4544</v>
      </c>
      <c r="F2529" s="41">
        <v>41991</v>
      </c>
      <c r="G2529" s="44">
        <v>-16609.2</v>
      </c>
      <c r="H2529" t="s">
        <v>12870</v>
      </c>
    </row>
    <row r="2530" spans="1:8" x14ac:dyDescent="0.25">
      <c r="A2530" s="43" t="s">
        <v>9328</v>
      </c>
      <c r="B2530" t="s">
        <v>1364</v>
      </c>
      <c r="C2530" s="43" t="s">
        <v>10374</v>
      </c>
      <c r="D2530" t="s">
        <v>2784</v>
      </c>
      <c r="E2530" t="s">
        <v>4550</v>
      </c>
      <c r="F2530" s="41">
        <v>41992</v>
      </c>
      <c r="G2530" s="44">
        <v>161683.69</v>
      </c>
      <c r="H2530" t="s">
        <v>12875</v>
      </c>
    </row>
    <row r="2531" spans="1:8" x14ac:dyDescent="0.25">
      <c r="A2531" s="43" t="s">
        <v>9328</v>
      </c>
      <c r="B2531" t="s">
        <v>1364</v>
      </c>
      <c r="C2531" s="43" t="s">
        <v>10374</v>
      </c>
      <c r="D2531" t="s">
        <v>2784</v>
      </c>
      <c r="E2531" t="s">
        <v>4550</v>
      </c>
      <c r="F2531" s="41">
        <v>41992</v>
      </c>
      <c r="G2531" s="44">
        <v>-1167480.3700000001</v>
      </c>
      <c r="H2531" t="s">
        <v>12876</v>
      </c>
    </row>
    <row r="2532" spans="1:8" x14ac:dyDescent="0.25">
      <c r="A2532" s="43" t="s">
        <v>9326</v>
      </c>
      <c r="B2532" t="s">
        <v>4059</v>
      </c>
      <c r="C2532" s="43" t="s">
        <v>4060</v>
      </c>
      <c r="D2532" t="s">
        <v>4546</v>
      </c>
      <c r="E2532" t="s">
        <v>4546</v>
      </c>
      <c r="F2532" s="41">
        <v>41992</v>
      </c>
      <c r="G2532" s="44">
        <v>-35400</v>
      </c>
      <c r="H2532" t="s">
        <v>12872</v>
      </c>
    </row>
    <row r="2533" spans="1:8" x14ac:dyDescent="0.25">
      <c r="A2533" s="43" t="s">
        <v>9735</v>
      </c>
      <c r="B2533" t="s">
        <v>4547</v>
      </c>
      <c r="C2533" s="43" t="s">
        <v>12873</v>
      </c>
      <c r="D2533" t="s">
        <v>4548</v>
      </c>
      <c r="E2533" t="s">
        <v>4549</v>
      </c>
      <c r="F2533" s="41">
        <v>41992</v>
      </c>
      <c r="G2533" s="44">
        <v>-26250</v>
      </c>
      <c r="H2533" t="s">
        <v>12874</v>
      </c>
    </row>
    <row r="2534" spans="1:8" x14ac:dyDescent="0.25">
      <c r="A2534" s="43" t="s">
        <v>9326</v>
      </c>
      <c r="B2534" t="s">
        <v>1621</v>
      </c>
      <c r="C2534" s="43" t="s">
        <v>1622</v>
      </c>
      <c r="D2534" t="s">
        <v>4551</v>
      </c>
      <c r="E2534" t="s">
        <v>4551</v>
      </c>
      <c r="F2534" s="41">
        <v>41993</v>
      </c>
      <c r="G2534" s="44">
        <v>-826590</v>
      </c>
      <c r="H2534" t="s">
        <v>12877</v>
      </c>
    </row>
    <row r="2535" spans="1:8" x14ac:dyDescent="0.25">
      <c r="A2535" s="43" t="s">
        <v>9326</v>
      </c>
      <c r="B2535" t="s">
        <v>1621</v>
      </c>
      <c r="C2535" s="43" t="s">
        <v>1622</v>
      </c>
      <c r="D2535" t="s">
        <v>4552</v>
      </c>
      <c r="E2535" t="s">
        <v>4552</v>
      </c>
      <c r="F2535" s="41">
        <v>41993</v>
      </c>
      <c r="G2535" s="44">
        <v>-838980</v>
      </c>
      <c r="H2535" t="s">
        <v>12878</v>
      </c>
    </row>
    <row r="2536" spans="1:8" x14ac:dyDescent="0.25">
      <c r="A2536" s="43" t="s">
        <v>9326</v>
      </c>
      <c r="B2536" t="s">
        <v>1621</v>
      </c>
      <c r="C2536" s="43" t="s">
        <v>1622</v>
      </c>
      <c r="D2536" t="s">
        <v>4553</v>
      </c>
      <c r="E2536" t="s">
        <v>4553</v>
      </c>
      <c r="F2536" s="41">
        <v>41993</v>
      </c>
      <c r="G2536" s="44">
        <v>-9688.5</v>
      </c>
      <c r="H2536" t="s">
        <v>12879</v>
      </c>
    </row>
    <row r="2537" spans="1:8" x14ac:dyDescent="0.25">
      <c r="A2537" s="43" t="s">
        <v>9328</v>
      </c>
      <c r="B2537" t="s">
        <v>4554</v>
      </c>
      <c r="C2537" s="43" t="s">
        <v>4555</v>
      </c>
      <c r="D2537" t="s">
        <v>2784</v>
      </c>
      <c r="E2537" t="s">
        <v>4556</v>
      </c>
      <c r="F2537" s="41">
        <v>41996</v>
      </c>
      <c r="G2537" s="44">
        <v>-11667909.82</v>
      </c>
      <c r="H2537" t="s">
        <v>12880</v>
      </c>
    </row>
    <row r="2538" spans="1:8" x14ac:dyDescent="0.25">
      <c r="A2538" s="43" t="s">
        <v>9328</v>
      </c>
      <c r="B2538" t="s">
        <v>4557</v>
      </c>
      <c r="C2538" s="43" t="s">
        <v>12881</v>
      </c>
      <c r="D2538" t="s">
        <v>4558</v>
      </c>
      <c r="E2538" t="s">
        <v>4558</v>
      </c>
      <c r="F2538" s="41">
        <v>41996</v>
      </c>
      <c r="G2538" s="44">
        <v>-4873751.72</v>
      </c>
      <c r="H2538" t="s">
        <v>12882</v>
      </c>
    </row>
    <row r="2539" spans="1:8" x14ac:dyDescent="0.25">
      <c r="A2539" s="43" t="s">
        <v>9328</v>
      </c>
      <c r="B2539" t="s">
        <v>4557</v>
      </c>
      <c r="C2539" s="43" t="s">
        <v>12881</v>
      </c>
      <c r="D2539" t="s">
        <v>4558</v>
      </c>
      <c r="E2539" t="s">
        <v>4558</v>
      </c>
      <c r="F2539" s="41">
        <v>41996</v>
      </c>
      <c r="G2539" s="44">
        <v>974750.34</v>
      </c>
      <c r="H2539" t="s">
        <v>12883</v>
      </c>
    </row>
    <row r="2540" spans="1:8" x14ac:dyDescent="0.25">
      <c r="A2540" s="43" t="s">
        <v>9328</v>
      </c>
      <c r="B2540" t="s">
        <v>4559</v>
      </c>
      <c r="C2540" s="43" t="s">
        <v>4560</v>
      </c>
      <c r="D2540" t="s">
        <v>20822</v>
      </c>
      <c r="E2540" t="s">
        <v>4562</v>
      </c>
      <c r="F2540" s="41">
        <v>41997</v>
      </c>
      <c r="G2540" s="44">
        <v>-440917.68</v>
      </c>
      <c r="H2540" t="s">
        <v>12884</v>
      </c>
    </row>
    <row r="2541" spans="1:8" x14ac:dyDescent="0.25">
      <c r="A2541" s="43" t="s">
        <v>9326</v>
      </c>
      <c r="B2541" t="s">
        <v>331</v>
      </c>
      <c r="C2541" s="43" t="s">
        <v>332</v>
      </c>
      <c r="D2541" t="s">
        <v>4563</v>
      </c>
      <c r="E2541" t="s">
        <v>4563</v>
      </c>
      <c r="F2541" s="41">
        <v>41999</v>
      </c>
      <c r="G2541" s="44">
        <v>-1027734.88</v>
      </c>
      <c r="H2541" t="s">
        <v>12885</v>
      </c>
    </row>
    <row r="2542" spans="1:8" x14ac:dyDescent="0.25">
      <c r="A2542" s="43" t="s">
        <v>9735</v>
      </c>
      <c r="B2542" t="s">
        <v>4566</v>
      </c>
      <c r="C2542" s="43" t="s">
        <v>12887</v>
      </c>
      <c r="D2542" t="s">
        <v>4567</v>
      </c>
      <c r="E2542" t="s">
        <v>4568</v>
      </c>
      <c r="F2542" s="41">
        <v>41999</v>
      </c>
      <c r="G2542" s="44">
        <v>-1830</v>
      </c>
      <c r="H2542" t="s">
        <v>12888</v>
      </c>
    </row>
    <row r="2543" spans="1:8" x14ac:dyDescent="0.25">
      <c r="A2543" s="43" t="s">
        <v>9735</v>
      </c>
      <c r="B2543" t="s">
        <v>4566</v>
      </c>
      <c r="C2543" s="43" t="s">
        <v>12887</v>
      </c>
      <c r="D2543" t="s">
        <v>4569</v>
      </c>
      <c r="E2543" t="s">
        <v>4568</v>
      </c>
      <c r="F2543" s="41">
        <v>41999</v>
      </c>
      <c r="G2543">
        <v>-795</v>
      </c>
      <c r="H2543" t="s">
        <v>12889</v>
      </c>
    </row>
    <row r="2544" spans="1:8" x14ac:dyDescent="0.25">
      <c r="A2544" s="43" t="s">
        <v>9735</v>
      </c>
      <c r="B2544" t="s">
        <v>4566</v>
      </c>
      <c r="C2544" s="43" t="s">
        <v>12887</v>
      </c>
      <c r="D2544" t="s">
        <v>4570</v>
      </c>
      <c r="E2544" t="s">
        <v>4568</v>
      </c>
      <c r="F2544" s="41">
        <v>41999</v>
      </c>
      <c r="G2544">
        <v>-720</v>
      </c>
      <c r="H2544" t="s">
        <v>12890</v>
      </c>
    </row>
    <row r="2545" spans="1:8" x14ac:dyDescent="0.25">
      <c r="A2545" s="43" t="s">
        <v>9735</v>
      </c>
      <c r="B2545" t="s">
        <v>4566</v>
      </c>
      <c r="C2545" s="43" t="s">
        <v>12887</v>
      </c>
      <c r="D2545" t="s">
        <v>4571</v>
      </c>
      <c r="E2545" t="s">
        <v>4568</v>
      </c>
      <c r="F2545" s="41">
        <v>41999</v>
      </c>
      <c r="G2545">
        <v>-450</v>
      </c>
      <c r="H2545" t="s">
        <v>12891</v>
      </c>
    </row>
    <row r="2546" spans="1:8" x14ac:dyDescent="0.25">
      <c r="A2546" s="43" t="s">
        <v>9735</v>
      </c>
      <c r="B2546" t="s">
        <v>4566</v>
      </c>
      <c r="C2546" s="43" t="s">
        <v>12887</v>
      </c>
      <c r="D2546" t="s">
        <v>4572</v>
      </c>
      <c r="E2546" t="s">
        <v>4568</v>
      </c>
      <c r="F2546" s="41">
        <v>41999</v>
      </c>
      <c r="G2546" s="44">
        <v>-8590.41</v>
      </c>
      <c r="H2546" t="s">
        <v>12892</v>
      </c>
    </row>
    <row r="2547" spans="1:8" x14ac:dyDescent="0.25">
      <c r="A2547" s="43" t="s">
        <v>9326</v>
      </c>
      <c r="B2547" t="s">
        <v>2042</v>
      </c>
      <c r="C2547" s="43" t="s">
        <v>2043</v>
      </c>
      <c r="D2547" t="s">
        <v>4564</v>
      </c>
      <c r="E2547" t="s">
        <v>4565</v>
      </c>
      <c r="F2547" s="41">
        <v>41999</v>
      </c>
      <c r="G2547" s="44">
        <v>-38500</v>
      </c>
      <c r="H2547" t="s">
        <v>12886</v>
      </c>
    </row>
    <row r="2548" spans="1:8" x14ac:dyDescent="0.25">
      <c r="A2548" s="43" t="s">
        <v>9328</v>
      </c>
      <c r="B2548" t="s">
        <v>1396</v>
      </c>
      <c r="C2548" s="43" t="s">
        <v>10400</v>
      </c>
      <c r="D2548" t="s">
        <v>4577</v>
      </c>
      <c r="E2548" t="s">
        <v>4577</v>
      </c>
      <c r="F2548" s="41">
        <v>42002</v>
      </c>
      <c r="G2548" s="44">
        <v>-236000</v>
      </c>
      <c r="H2548" t="s">
        <v>12896</v>
      </c>
    </row>
    <row r="2549" spans="1:8" x14ac:dyDescent="0.25">
      <c r="A2549" s="43" t="s">
        <v>9735</v>
      </c>
      <c r="B2549" t="s">
        <v>4357</v>
      </c>
      <c r="C2549" s="43" t="s">
        <v>4358</v>
      </c>
      <c r="D2549" t="s">
        <v>4575</v>
      </c>
      <c r="E2549" t="s">
        <v>4576</v>
      </c>
      <c r="F2549" s="41">
        <v>42002</v>
      </c>
      <c r="G2549" s="44">
        <v>-101316.43</v>
      </c>
      <c r="H2549" t="s">
        <v>12895</v>
      </c>
    </row>
    <row r="2550" spans="1:8" x14ac:dyDescent="0.25">
      <c r="A2550" s="43" t="s">
        <v>9326</v>
      </c>
      <c r="B2550" t="s">
        <v>815</v>
      </c>
      <c r="C2550" s="43" t="s">
        <v>816</v>
      </c>
      <c r="D2550" t="s">
        <v>4573</v>
      </c>
      <c r="E2550" t="s">
        <v>4573</v>
      </c>
      <c r="F2550" s="41">
        <v>42002</v>
      </c>
      <c r="G2550" s="44">
        <v>-37199.83</v>
      </c>
      <c r="H2550" t="s">
        <v>12893</v>
      </c>
    </row>
    <row r="2551" spans="1:8" x14ac:dyDescent="0.25">
      <c r="A2551" s="43" t="s">
        <v>9326</v>
      </c>
      <c r="B2551" t="s">
        <v>815</v>
      </c>
      <c r="C2551" s="43" t="s">
        <v>816</v>
      </c>
      <c r="D2551" t="s">
        <v>4574</v>
      </c>
      <c r="E2551" t="s">
        <v>4574</v>
      </c>
      <c r="F2551" s="41">
        <v>42002</v>
      </c>
      <c r="G2551" s="44">
        <v>-51491.87</v>
      </c>
      <c r="H2551" t="s">
        <v>12894</v>
      </c>
    </row>
    <row r="2552" spans="1:8" x14ac:dyDescent="0.25">
      <c r="A2552" s="43" t="s">
        <v>9735</v>
      </c>
      <c r="B2552" t="s">
        <v>1111</v>
      </c>
      <c r="C2552" s="43" t="s">
        <v>10184</v>
      </c>
      <c r="D2552" t="s">
        <v>2575</v>
      </c>
      <c r="E2552" t="s">
        <v>4581</v>
      </c>
      <c r="F2552" s="41">
        <v>42003</v>
      </c>
      <c r="G2552" s="44">
        <v>-48859.08</v>
      </c>
      <c r="H2552" t="s">
        <v>12898</v>
      </c>
    </row>
    <row r="2553" spans="1:8" x14ac:dyDescent="0.25">
      <c r="A2553" s="43" t="s">
        <v>9328</v>
      </c>
      <c r="B2553" t="s">
        <v>4583</v>
      </c>
      <c r="C2553" s="43" t="s">
        <v>12900</v>
      </c>
      <c r="D2553" t="s">
        <v>4584</v>
      </c>
      <c r="E2553" t="s">
        <v>4585</v>
      </c>
      <c r="F2553" s="41">
        <v>42003</v>
      </c>
      <c r="G2553" s="44">
        <v>-4144185</v>
      </c>
      <c r="H2553" t="s">
        <v>12901</v>
      </c>
    </row>
    <row r="2554" spans="1:8" x14ac:dyDescent="0.25">
      <c r="A2554" s="43" t="s">
        <v>9328</v>
      </c>
      <c r="B2554" t="s">
        <v>1396</v>
      </c>
      <c r="C2554" s="43" t="s">
        <v>10400</v>
      </c>
      <c r="D2554" t="s">
        <v>4582</v>
      </c>
      <c r="E2554" t="s">
        <v>4582</v>
      </c>
      <c r="F2554" s="41">
        <v>42003</v>
      </c>
      <c r="G2554" s="44">
        <v>-236000</v>
      </c>
      <c r="H2554" t="s">
        <v>12899</v>
      </c>
    </row>
    <row r="2555" spans="1:8" x14ac:dyDescent="0.25">
      <c r="A2555" s="43" t="s">
        <v>9326</v>
      </c>
      <c r="B2555" t="s">
        <v>4578</v>
      </c>
      <c r="C2555" s="43" t="s">
        <v>4579</v>
      </c>
      <c r="D2555" t="s">
        <v>4580</v>
      </c>
      <c r="E2555" t="s">
        <v>4580</v>
      </c>
      <c r="F2555" s="41">
        <v>42003</v>
      </c>
      <c r="G2555" s="44">
        <v>-431900</v>
      </c>
      <c r="H2555" t="s">
        <v>12897</v>
      </c>
    </row>
    <row r="2556" spans="1:8" x14ac:dyDescent="0.25">
      <c r="A2556" s="43" t="s">
        <v>9735</v>
      </c>
      <c r="B2556" t="s">
        <v>4915</v>
      </c>
      <c r="C2556" s="43" t="s">
        <v>13127</v>
      </c>
      <c r="D2556" t="s">
        <v>4916</v>
      </c>
      <c r="E2556" t="s">
        <v>4917</v>
      </c>
      <c r="F2556" s="41">
        <v>42004</v>
      </c>
      <c r="G2556" s="44">
        <v>-50152.4</v>
      </c>
      <c r="H2556" t="s">
        <v>13128</v>
      </c>
    </row>
    <row r="2557" spans="1:8" x14ac:dyDescent="0.25">
      <c r="A2557" s="43" t="s">
        <v>9735</v>
      </c>
      <c r="B2557" t="s">
        <v>4718</v>
      </c>
      <c r="C2557" s="43" t="s">
        <v>12994</v>
      </c>
      <c r="D2557" t="s">
        <v>4719</v>
      </c>
      <c r="E2557" t="s">
        <v>4720</v>
      </c>
      <c r="F2557" s="41">
        <v>42004</v>
      </c>
      <c r="G2557" s="44">
        <v>-32995</v>
      </c>
      <c r="H2557" t="s">
        <v>12995</v>
      </c>
    </row>
    <row r="2558" spans="1:8" x14ac:dyDescent="0.25">
      <c r="A2558" s="43" t="s">
        <v>9735</v>
      </c>
      <c r="B2558" t="s">
        <v>4613</v>
      </c>
      <c r="C2558" s="43" t="s">
        <v>12923</v>
      </c>
      <c r="D2558" t="s">
        <v>4614</v>
      </c>
      <c r="E2558" t="s">
        <v>4615</v>
      </c>
      <c r="F2558" s="41">
        <v>42004</v>
      </c>
      <c r="G2558" s="44">
        <v>-38274.199999999997</v>
      </c>
      <c r="H2558" t="s">
        <v>12924</v>
      </c>
    </row>
    <row r="2559" spans="1:8" x14ac:dyDescent="0.25">
      <c r="A2559" s="43" t="s">
        <v>9328</v>
      </c>
      <c r="B2559" t="s">
        <v>5243</v>
      </c>
      <c r="C2559" s="43" t="s">
        <v>13372</v>
      </c>
      <c r="D2559" t="s">
        <v>5214</v>
      </c>
      <c r="E2559" t="s">
        <v>5215</v>
      </c>
      <c r="F2559" s="41">
        <v>42004</v>
      </c>
      <c r="G2559" s="44">
        <v>-103500</v>
      </c>
      <c r="H2559" t="s">
        <v>13373</v>
      </c>
    </row>
    <row r="2560" spans="1:8" x14ac:dyDescent="0.25">
      <c r="A2560" s="43" t="s">
        <v>9735</v>
      </c>
      <c r="B2560" t="s">
        <v>5041</v>
      </c>
      <c r="C2560" s="43" t="s">
        <v>13211</v>
      </c>
      <c r="D2560" t="s">
        <v>5042</v>
      </c>
      <c r="E2560" t="s">
        <v>5043</v>
      </c>
      <c r="F2560" s="41">
        <v>42004</v>
      </c>
      <c r="G2560" s="44">
        <v>-48832.6</v>
      </c>
      <c r="H2560" t="s">
        <v>13212</v>
      </c>
    </row>
    <row r="2561" spans="1:8" x14ac:dyDescent="0.25">
      <c r="A2561" s="43" t="s">
        <v>9735</v>
      </c>
      <c r="B2561" t="s">
        <v>4927</v>
      </c>
      <c r="C2561" s="43" t="s">
        <v>13135</v>
      </c>
      <c r="D2561" t="s">
        <v>4928</v>
      </c>
      <c r="E2561" t="s">
        <v>4929</v>
      </c>
      <c r="F2561" s="41">
        <v>42004</v>
      </c>
      <c r="G2561" s="44">
        <v>-77868.2</v>
      </c>
      <c r="H2561" t="s">
        <v>13136</v>
      </c>
    </row>
    <row r="2562" spans="1:8" x14ac:dyDescent="0.25">
      <c r="A2562" s="43" t="s">
        <v>9735</v>
      </c>
      <c r="B2562" t="s">
        <v>5090</v>
      </c>
      <c r="C2562" s="43" t="s">
        <v>13245</v>
      </c>
      <c r="D2562" t="s">
        <v>5091</v>
      </c>
      <c r="E2562" t="s">
        <v>5092</v>
      </c>
      <c r="F2562" s="41">
        <v>42004</v>
      </c>
      <c r="G2562" s="44">
        <v>-48832.6</v>
      </c>
      <c r="H2562" t="s">
        <v>13246</v>
      </c>
    </row>
    <row r="2563" spans="1:8" x14ac:dyDescent="0.25">
      <c r="A2563" s="43" t="s">
        <v>9735</v>
      </c>
      <c r="B2563" t="s">
        <v>4824</v>
      </c>
      <c r="C2563" s="43" t="s">
        <v>13066</v>
      </c>
      <c r="D2563" t="s">
        <v>4825</v>
      </c>
      <c r="E2563" t="s">
        <v>4826</v>
      </c>
      <c r="F2563" s="41">
        <v>42004</v>
      </c>
      <c r="G2563" s="44">
        <v>-35634.6</v>
      </c>
      <c r="H2563" t="s">
        <v>13067</v>
      </c>
    </row>
    <row r="2564" spans="1:8" x14ac:dyDescent="0.25">
      <c r="A2564" s="43" t="s">
        <v>9735</v>
      </c>
      <c r="B2564" t="s">
        <v>4664</v>
      </c>
      <c r="C2564" s="43" t="s">
        <v>12957</v>
      </c>
      <c r="D2564" t="s">
        <v>4665</v>
      </c>
      <c r="E2564" t="s">
        <v>4666</v>
      </c>
      <c r="F2564" s="41">
        <v>42004</v>
      </c>
      <c r="G2564" s="44">
        <v>-38934.1</v>
      </c>
      <c r="H2564" t="s">
        <v>12958</v>
      </c>
    </row>
    <row r="2565" spans="1:8" x14ac:dyDescent="0.25">
      <c r="A2565" s="43" t="s">
        <v>9735</v>
      </c>
      <c r="B2565" t="s">
        <v>5109</v>
      </c>
      <c r="C2565" s="43" t="s">
        <v>13259</v>
      </c>
      <c r="D2565" t="s">
        <v>5110</v>
      </c>
      <c r="E2565" t="s">
        <v>5111</v>
      </c>
      <c r="F2565" s="41">
        <v>42004</v>
      </c>
      <c r="G2565" s="44">
        <v>-45634.400000000001</v>
      </c>
      <c r="H2565" t="s">
        <v>13260</v>
      </c>
    </row>
    <row r="2566" spans="1:8" x14ac:dyDescent="0.25">
      <c r="A2566" s="43" t="s">
        <v>9735</v>
      </c>
      <c r="B2566" t="s">
        <v>4755</v>
      </c>
      <c r="C2566" s="43" t="s">
        <v>13020</v>
      </c>
      <c r="D2566" t="s">
        <v>4756</v>
      </c>
      <c r="E2566" t="s">
        <v>4757</v>
      </c>
      <c r="F2566" s="41">
        <v>42004</v>
      </c>
      <c r="G2566" s="44">
        <v>-38934.1</v>
      </c>
      <c r="H2566" t="s">
        <v>13021</v>
      </c>
    </row>
    <row r="2567" spans="1:8" x14ac:dyDescent="0.25">
      <c r="A2567" s="43" t="s">
        <v>9735</v>
      </c>
      <c r="B2567" t="s">
        <v>4676</v>
      </c>
      <c r="C2567" s="43" t="s">
        <v>12965</v>
      </c>
      <c r="D2567" t="s">
        <v>4677</v>
      </c>
      <c r="E2567" t="s">
        <v>4678</v>
      </c>
      <c r="F2567" s="41">
        <v>42004</v>
      </c>
      <c r="G2567" s="44">
        <v>-38274.199999999997</v>
      </c>
      <c r="H2567" t="s">
        <v>12966</v>
      </c>
    </row>
    <row r="2568" spans="1:8" x14ac:dyDescent="0.25">
      <c r="A2568" s="43" t="s">
        <v>9735</v>
      </c>
      <c r="B2568" t="s">
        <v>4792</v>
      </c>
      <c r="C2568" s="43" t="s">
        <v>13045</v>
      </c>
      <c r="D2568" t="s">
        <v>4793</v>
      </c>
      <c r="E2568" t="s">
        <v>4794</v>
      </c>
      <c r="F2568" s="41">
        <v>42004</v>
      </c>
      <c r="G2568" s="44">
        <v>-38274.199999999997</v>
      </c>
      <c r="H2568" t="s">
        <v>13046</v>
      </c>
    </row>
    <row r="2569" spans="1:8" x14ac:dyDescent="0.25">
      <c r="A2569" s="43" t="s">
        <v>9735</v>
      </c>
      <c r="B2569" t="s">
        <v>5084</v>
      </c>
      <c r="C2569" s="43" t="s">
        <v>13241</v>
      </c>
      <c r="D2569" t="s">
        <v>5085</v>
      </c>
      <c r="E2569" t="s">
        <v>5086</v>
      </c>
      <c r="F2569" s="41">
        <v>42004</v>
      </c>
      <c r="G2569" s="44">
        <v>-44060.800000000003</v>
      </c>
      <c r="H2569" t="s">
        <v>13242</v>
      </c>
    </row>
    <row r="2570" spans="1:8" x14ac:dyDescent="0.25">
      <c r="A2570" s="43" t="s">
        <v>9735</v>
      </c>
      <c r="B2570" t="s">
        <v>4667</v>
      </c>
      <c r="C2570" s="43" t="s">
        <v>12959</v>
      </c>
      <c r="D2570" t="s">
        <v>4668</v>
      </c>
      <c r="E2570" t="s">
        <v>4669</v>
      </c>
      <c r="F2570" s="41">
        <v>42004</v>
      </c>
      <c r="G2570" s="44">
        <v>-24416.3</v>
      </c>
      <c r="H2570" t="s">
        <v>12960</v>
      </c>
    </row>
    <row r="2571" spans="1:8" x14ac:dyDescent="0.25">
      <c r="A2571" s="43" t="s">
        <v>9735</v>
      </c>
      <c r="B2571" t="s">
        <v>4646</v>
      </c>
      <c r="C2571" s="43" t="s">
        <v>12945</v>
      </c>
      <c r="D2571" t="s">
        <v>4647</v>
      </c>
      <c r="E2571" t="s">
        <v>4648</v>
      </c>
      <c r="F2571" s="41">
        <v>42004</v>
      </c>
      <c r="G2571" s="44">
        <v>-52792</v>
      </c>
      <c r="H2571" t="s">
        <v>12946</v>
      </c>
    </row>
    <row r="2572" spans="1:8" x14ac:dyDescent="0.25">
      <c r="A2572" s="43" t="s">
        <v>9735</v>
      </c>
      <c r="B2572" t="s">
        <v>5063</v>
      </c>
      <c r="C2572" s="43" t="s">
        <v>13227</v>
      </c>
      <c r="D2572" t="s">
        <v>5064</v>
      </c>
      <c r="E2572" t="s">
        <v>5065</v>
      </c>
      <c r="F2572" s="41">
        <v>42004</v>
      </c>
      <c r="G2572" s="44">
        <v>-91268.800000000003</v>
      </c>
      <c r="H2572" t="s">
        <v>13228</v>
      </c>
    </row>
    <row r="2573" spans="1:8" x14ac:dyDescent="0.25">
      <c r="A2573" s="43" t="s">
        <v>9735</v>
      </c>
      <c r="B2573" t="s">
        <v>5087</v>
      </c>
      <c r="C2573" s="43" t="s">
        <v>13243</v>
      </c>
      <c r="D2573" t="s">
        <v>5088</v>
      </c>
      <c r="E2573" t="s">
        <v>5089</v>
      </c>
      <c r="F2573" s="41">
        <v>42004</v>
      </c>
      <c r="G2573" s="44">
        <v>-82971.899999999994</v>
      </c>
      <c r="H2573" t="s">
        <v>13244</v>
      </c>
    </row>
    <row r="2574" spans="1:8" x14ac:dyDescent="0.25">
      <c r="A2574" s="43" t="s">
        <v>9735</v>
      </c>
      <c r="B2574" t="s">
        <v>4598</v>
      </c>
      <c r="C2574" s="43" t="s">
        <v>12913</v>
      </c>
      <c r="D2574" t="s">
        <v>4599</v>
      </c>
      <c r="E2574" t="s">
        <v>4600</v>
      </c>
      <c r="F2574" s="41">
        <v>42004</v>
      </c>
      <c r="G2574" s="44">
        <v>-37766.400000000001</v>
      </c>
      <c r="H2574" t="s">
        <v>12914</v>
      </c>
    </row>
    <row r="2575" spans="1:8" x14ac:dyDescent="0.25">
      <c r="A2575" s="43" t="s">
        <v>9735</v>
      </c>
      <c r="B2575" t="s">
        <v>4968</v>
      </c>
      <c r="C2575" s="43" t="s">
        <v>13162</v>
      </c>
      <c r="D2575" t="s">
        <v>4969</v>
      </c>
      <c r="E2575" t="s">
        <v>4961</v>
      </c>
      <c r="F2575" s="41">
        <v>42004</v>
      </c>
      <c r="G2575" s="44">
        <v>-38934.1</v>
      </c>
      <c r="H2575" t="s">
        <v>13163</v>
      </c>
    </row>
    <row r="2576" spans="1:8" x14ac:dyDescent="0.25">
      <c r="A2576" s="43" t="s">
        <v>9735</v>
      </c>
      <c r="B2576" t="s">
        <v>5106</v>
      </c>
      <c r="C2576" s="43" t="s">
        <v>13257</v>
      </c>
      <c r="D2576" t="s">
        <v>5107</v>
      </c>
      <c r="E2576" t="s">
        <v>5108</v>
      </c>
      <c r="F2576" s="41">
        <v>42004</v>
      </c>
      <c r="G2576" s="44">
        <v>-38934.1</v>
      </c>
      <c r="H2576" t="s">
        <v>13258</v>
      </c>
    </row>
    <row r="2577" spans="1:8" x14ac:dyDescent="0.25">
      <c r="A2577" s="43" t="s">
        <v>9735</v>
      </c>
      <c r="B2577" t="s">
        <v>4670</v>
      </c>
      <c r="C2577" s="43" t="s">
        <v>12961</v>
      </c>
      <c r="D2577" t="s">
        <v>4671</v>
      </c>
      <c r="E2577" t="s">
        <v>4672</v>
      </c>
      <c r="F2577" s="41">
        <v>42004</v>
      </c>
      <c r="G2577" s="44">
        <v>-64670.2</v>
      </c>
      <c r="H2577" t="s">
        <v>12962</v>
      </c>
    </row>
    <row r="2578" spans="1:8" x14ac:dyDescent="0.25">
      <c r="A2578" s="43" t="s">
        <v>9735</v>
      </c>
      <c r="B2578" t="s">
        <v>4652</v>
      </c>
      <c r="C2578" s="43" t="s">
        <v>12949</v>
      </c>
      <c r="D2578" t="s">
        <v>4653</v>
      </c>
      <c r="E2578" t="s">
        <v>4654</v>
      </c>
      <c r="F2578" s="41">
        <v>42004</v>
      </c>
      <c r="G2578" s="44">
        <v>-91268.800000000003</v>
      </c>
      <c r="H2578" t="s">
        <v>12950</v>
      </c>
    </row>
    <row r="2579" spans="1:8" x14ac:dyDescent="0.25">
      <c r="A2579" s="43" t="s">
        <v>9328</v>
      </c>
      <c r="B2579" t="s">
        <v>2783</v>
      </c>
      <c r="C2579" s="43" t="s">
        <v>11584</v>
      </c>
      <c r="D2579" t="s">
        <v>5233</v>
      </c>
      <c r="E2579" t="s">
        <v>5233</v>
      </c>
      <c r="F2579" s="41">
        <v>42004</v>
      </c>
      <c r="G2579" s="44">
        <v>-237600</v>
      </c>
      <c r="H2579" t="s">
        <v>13359</v>
      </c>
    </row>
    <row r="2580" spans="1:8" x14ac:dyDescent="0.25">
      <c r="A2580" s="43" t="s">
        <v>9328</v>
      </c>
      <c r="B2580" t="s">
        <v>5222</v>
      </c>
      <c r="C2580" s="43" t="s">
        <v>13339</v>
      </c>
      <c r="D2580" t="s">
        <v>5214</v>
      </c>
      <c r="E2580" t="s">
        <v>5215</v>
      </c>
      <c r="F2580" s="41">
        <v>42004</v>
      </c>
      <c r="G2580" s="44">
        <v>-120000</v>
      </c>
      <c r="H2580" t="s">
        <v>13340</v>
      </c>
    </row>
    <row r="2581" spans="1:8" x14ac:dyDescent="0.25">
      <c r="A2581" s="43" t="s">
        <v>9735</v>
      </c>
      <c r="B2581" t="s">
        <v>4738</v>
      </c>
      <c r="C2581" s="43" t="s">
        <v>13008</v>
      </c>
      <c r="D2581" t="s">
        <v>4739</v>
      </c>
      <c r="E2581" t="s">
        <v>4740</v>
      </c>
      <c r="F2581" s="41">
        <v>42004</v>
      </c>
      <c r="G2581" s="44">
        <v>-41700.400000000001</v>
      </c>
      <c r="H2581" t="s">
        <v>13009</v>
      </c>
    </row>
    <row r="2582" spans="1:8" x14ac:dyDescent="0.25">
      <c r="A2582" s="43" t="s">
        <v>9735</v>
      </c>
      <c r="B2582" t="s">
        <v>4634</v>
      </c>
      <c r="C2582" s="43" t="s">
        <v>12937</v>
      </c>
      <c r="D2582" t="s">
        <v>4635</v>
      </c>
      <c r="E2582" t="s">
        <v>4636</v>
      </c>
      <c r="F2582" s="41">
        <v>42004</v>
      </c>
      <c r="G2582" s="44">
        <v>-38274.199999999997</v>
      </c>
      <c r="H2582" t="s">
        <v>12938</v>
      </c>
    </row>
    <row r="2583" spans="1:8" x14ac:dyDescent="0.25">
      <c r="A2583" s="43" t="s">
        <v>9735</v>
      </c>
      <c r="B2583" t="s">
        <v>5036</v>
      </c>
      <c r="C2583" s="43" t="s">
        <v>13208</v>
      </c>
      <c r="D2583" t="s">
        <v>5037</v>
      </c>
      <c r="E2583" t="s">
        <v>5038</v>
      </c>
      <c r="F2583" s="41">
        <v>42004</v>
      </c>
      <c r="G2583" s="44">
        <v>-23756.400000000001</v>
      </c>
      <c r="H2583" t="s">
        <v>13209</v>
      </c>
    </row>
    <row r="2584" spans="1:8" x14ac:dyDescent="0.25">
      <c r="A2584" s="43" t="s">
        <v>9735</v>
      </c>
      <c r="B2584" t="s">
        <v>5036</v>
      </c>
      <c r="C2584" s="43" t="s">
        <v>13208</v>
      </c>
      <c r="D2584" t="s">
        <v>5039</v>
      </c>
      <c r="E2584" t="s">
        <v>5040</v>
      </c>
      <c r="F2584" s="41">
        <v>42004</v>
      </c>
      <c r="G2584" s="44">
        <v>-23756.400000000001</v>
      </c>
      <c r="H2584" t="s">
        <v>13210</v>
      </c>
    </row>
    <row r="2585" spans="1:8" x14ac:dyDescent="0.25">
      <c r="A2585" s="43" t="s">
        <v>9735</v>
      </c>
      <c r="B2585" t="s">
        <v>4860</v>
      </c>
      <c r="C2585" s="43" t="s">
        <v>13090</v>
      </c>
      <c r="D2585" t="s">
        <v>4861</v>
      </c>
      <c r="E2585" t="s">
        <v>4862</v>
      </c>
      <c r="F2585" s="41">
        <v>42004</v>
      </c>
      <c r="G2585" s="44">
        <v>-71269.2</v>
      </c>
      <c r="H2585" t="s">
        <v>13091</v>
      </c>
    </row>
    <row r="2586" spans="1:8" x14ac:dyDescent="0.25">
      <c r="A2586" s="43" t="s">
        <v>9735</v>
      </c>
      <c r="B2586" t="s">
        <v>4698</v>
      </c>
      <c r="C2586" s="43" t="s">
        <v>12981</v>
      </c>
      <c r="D2586" t="s">
        <v>4699</v>
      </c>
      <c r="E2586" t="s">
        <v>4700</v>
      </c>
      <c r="F2586" s="41">
        <v>42004</v>
      </c>
      <c r="G2586" s="44">
        <v>-78121.8</v>
      </c>
      <c r="H2586" t="s">
        <v>12982</v>
      </c>
    </row>
    <row r="2587" spans="1:8" x14ac:dyDescent="0.25">
      <c r="A2587" s="43" t="s">
        <v>9735</v>
      </c>
      <c r="B2587" t="s">
        <v>2305</v>
      </c>
      <c r="C2587" s="43" t="s">
        <v>11198</v>
      </c>
      <c r="D2587" t="s">
        <v>4795</v>
      </c>
      <c r="E2587" t="s">
        <v>4796</v>
      </c>
      <c r="F2587" s="41">
        <v>42004</v>
      </c>
      <c r="G2587" s="44">
        <v>-28795.68</v>
      </c>
      <c r="H2587" t="s">
        <v>13047</v>
      </c>
    </row>
    <row r="2588" spans="1:8" x14ac:dyDescent="0.25">
      <c r="A2588" s="43" t="s">
        <v>9735</v>
      </c>
      <c r="B2588" t="s">
        <v>4863</v>
      </c>
      <c r="C2588" s="43" t="s">
        <v>13092</v>
      </c>
      <c r="D2588" t="s">
        <v>4864</v>
      </c>
      <c r="E2588" t="s">
        <v>4865</v>
      </c>
      <c r="F2588" s="41">
        <v>42004</v>
      </c>
      <c r="G2588" s="44">
        <v>-38274.199999999997</v>
      </c>
      <c r="H2588" t="s">
        <v>13093</v>
      </c>
    </row>
    <row r="2589" spans="1:8" x14ac:dyDescent="0.25">
      <c r="A2589" s="43" t="s">
        <v>9735</v>
      </c>
      <c r="B2589" t="s">
        <v>4989</v>
      </c>
      <c r="C2589" s="43" t="s">
        <v>13177</v>
      </c>
      <c r="D2589" t="s">
        <v>4990</v>
      </c>
      <c r="E2589" t="s">
        <v>4991</v>
      </c>
      <c r="F2589" s="41">
        <v>42004</v>
      </c>
      <c r="G2589" s="44">
        <v>-28324.799999999999</v>
      </c>
      <c r="H2589" t="s">
        <v>13178</v>
      </c>
    </row>
    <row r="2590" spans="1:8" x14ac:dyDescent="0.25">
      <c r="A2590" s="43" t="s">
        <v>9735</v>
      </c>
      <c r="B2590" t="s">
        <v>4989</v>
      </c>
      <c r="C2590" s="43" t="s">
        <v>13177</v>
      </c>
      <c r="D2590" t="s">
        <v>4992</v>
      </c>
      <c r="E2590" t="s">
        <v>4993</v>
      </c>
      <c r="F2590" s="41">
        <v>42004</v>
      </c>
      <c r="G2590" s="44">
        <v>-28324.799999999999</v>
      </c>
      <c r="H2590" t="s">
        <v>13179</v>
      </c>
    </row>
    <row r="2591" spans="1:8" x14ac:dyDescent="0.25">
      <c r="A2591" s="43" t="s">
        <v>9735</v>
      </c>
      <c r="B2591" t="s">
        <v>5003</v>
      </c>
      <c r="C2591" s="43" t="s">
        <v>13186</v>
      </c>
      <c r="D2591" t="s">
        <v>5004</v>
      </c>
      <c r="E2591" t="s">
        <v>5005</v>
      </c>
      <c r="F2591" s="41">
        <v>42004</v>
      </c>
      <c r="G2591" s="44">
        <v>-47512.800000000003</v>
      </c>
      <c r="H2591" t="s">
        <v>13187</v>
      </c>
    </row>
    <row r="2592" spans="1:8" x14ac:dyDescent="0.25">
      <c r="A2592" s="43" t="s">
        <v>9735</v>
      </c>
      <c r="B2592" t="s">
        <v>5121</v>
      </c>
      <c r="C2592" s="43" t="s">
        <v>13267</v>
      </c>
      <c r="D2592" t="s">
        <v>5122</v>
      </c>
      <c r="E2592" t="s">
        <v>5123</v>
      </c>
      <c r="F2592" s="41">
        <v>42004</v>
      </c>
      <c r="G2592" s="44">
        <v>-64790.28</v>
      </c>
      <c r="H2592" t="s">
        <v>13268</v>
      </c>
    </row>
    <row r="2593" spans="1:8" x14ac:dyDescent="0.25">
      <c r="A2593" s="43" t="s">
        <v>9735</v>
      </c>
      <c r="B2593" t="s">
        <v>5049</v>
      </c>
      <c r="C2593" s="43" t="s">
        <v>13217</v>
      </c>
      <c r="D2593" t="s">
        <v>5050</v>
      </c>
      <c r="E2593" t="s">
        <v>5051</v>
      </c>
      <c r="F2593" s="41">
        <v>42004</v>
      </c>
      <c r="G2593" s="44">
        <v>-92842.4</v>
      </c>
      <c r="H2593" t="s">
        <v>13218</v>
      </c>
    </row>
    <row r="2594" spans="1:8" x14ac:dyDescent="0.25">
      <c r="A2594" s="43" t="s">
        <v>9735</v>
      </c>
      <c r="B2594" t="s">
        <v>4622</v>
      </c>
      <c r="C2594" s="43" t="s">
        <v>12929</v>
      </c>
      <c r="D2594" t="s">
        <v>4623</v>
      </c>
      <c r="E2594" t="s">
        <v>4624</v>
      </c>
      <c r="F2594" s="41">
        <v>42004</v>
      </c>
      <c r="G2594" s="44">
        <v>-81015.199999999997</v>
      </c>
      <c r="H2594" t="s">
        <v>12930</v>
      </c>
    </row>
    <row r="2595" spans="1:8" x14ac:dyDescent="0.25">
      <c r="A2595" s="43" t="s">
        <v>9735</v>
      </c>
      <c r="B2595" t="s">
        <v>5060</v>
      </c>
      <c r="C2595" s="43" t="s">
        <v>13225</v>
      </c>
      <c r="D2595" t="s">
        <v>5061</v>
      </c>
      <c r="E2595" t="s">
        <v>5062</v>
      </c>
      <c r="F2595" s="41">
        <v>42004</v>
      </c>
      <c r="G2595" s="44">
        <v>-38934.1</v>
      </c>
      <c r="H2595" t="s">
        <v>13226</v>
      </c>
    </row>
    <row r="2596" spans="1:8" x14ac:dyDescent="0.25">
      <c r="A2596" s="43" t="s">
        <v>9328</v>
      </c>
      <c r="B2596" t="s">
        <v>5231</v>
      </c>
      <c r="C2596" s="43" t="s">
        <v>13355</v>
      </c>
      <c r="D2596" t="s">
        <v>5214</v>
      </c>
      <c r="E2596" t="s">
        <v>5215</v>
      </c>
      <c r="F2596" s="41">
        <v>42004</v>
      </c>
      <c r="G2596" s="44">
        <v>-103500</v>
      </c>
      <c r="H2596" t="s">
        <v>13356</v>
      </c>
    </row>
    <row r="2597" spans="1:8" x14ac:dyDescent="0.25">
      <c r="A2597" s="43" t="s">
        <v>9735</v>
      </c>
      <c r="B2597" t="s">
        <v>5195</v>
      </c>
      <c r="C2597" s="43" t="s">
        <v>13317</v>
      </c>
      <c r="D2597" t="s">
        <v>5196</v>
      </c>
      <c r="E2597" t="s">
        <v>5197</v>
      </c>
      <c r="F2597" s="41">
        <v>42004</v>
      </c>
      <c r="G2597" s="44">
        <v>-27715.8</v>
      </c>
      <c r="H2597" t="s">
        <v>13318</v>
      </c>
    </row>
    <row r="2598" spans="1:8" x14ac:dyDescent="0.25">
      <c r="A2598" s="43" t="s">
        <v>9735</v>
      </c>
      <c r="B2598" t="s">
        <v>5075</v>
      </c>
      <c r="C2598" s="43" t="s">
        <v>13235</v>
      </c>
      <c r="D2598" t="s">
        <v>5076</v>
      </c>
      <c r="E2598" t="s">
        <v>5077</v>
      </c>
      <c r="F2598" s="41">
        <v>42004</v>
      </c>
      <c r="G2598" s="44">
        <v>-76548.399999999994</v>
      </c>
      <c r="H2598" t="s">
        <v>13236</v>
      </c>
    </row>
    <row r="2599" spans="1:8" x14ac:dyDescent="0.25">
      <c r="A2599" s="43" t="s">
        <v>9735</v>
      </c>
      <c r="B2599" t="s">
        <v>4971</v>
      </c>
      <c r="C2599" s="43" t="s">
        <v>13165</v>
      </c>
      <c r="D2599" t="s">
        <v>4972</v>
      </c>
      <c r="E2599" t="s">
        <v>4973</v>
      </c>
      <c r="F2599" s="41">
        <v>42004</v>
      </c>
      <c r="G2599" s="44">
        <v>-77868.2</v>
      </c>
      <c r="H2599" t="s">
        <v>13166</v>
      </c>
    </row>
    <row r="2600" spans="1:8" x14ac:dyDescent="0.25">
      <c r="A2600" s="43" t="s">
        <v>9735</v>
      </c>
      <c r="B2600" t="s">
        <v>4625</v>
      </c>
      <c r="C2600" s="43" t="s">
        <v>12931</v>
      </c>
      <c r="D2600" t="s">
        <v>4626</v>
      </c>
      <c r="E2600" t="s">
        <v>4627</v>
      </c>
      <c r="F2600" s="41">
        <v>42004</v>
      </c>
      <c r="G2600" s="44">
        <v>-34974.699999999997</v>
      </c>
      <c r="H2600" t="s">
        <v>12932</v>
      </c>
    </row>
    <row r="2601" spans="1:8" x14ac:dyDescent="0.25">
      <c r="A2601" s="43" t="s">
        <v>9735</v>
      </c>
      <c r="B2601" t="s">
        <v>5081</v>
      </c>
      <c r="C2601" s="43" t="s">
        <v>13239</v>
      </c>
      <c r="D2601" t="s">
        <v>5082</v>
      </c>
      <c r="E2601" t="s">
        <v>5083</v>
      </c>
      <c r="F2601" s="41">
        <v>42004</v>
      </c>
      <c r="G2601" s="44">
        <v>-34974.699999999997</v>
      </c>
      <c r="H2601" t="s">
        <v>13240</v>
      </c>
    </row>
    <row r="2602" spans="1:8" x14ac:dyDescent="0.25">
      <c r="A2602" s="43" t="s">
        <v>9735</v>
      </c>
      <c r="B2602" t="s">
        <v>4843</v>
      </c>
      <c r="C2602" s="43" t="s">
        <v>13079</v>
      </c>
      <c r="D2602" t="s">
        <v>4844</v>
      </c>
      <c r="E2602" t="s">
        <v>4845</v>
      </c>
      <c r="F2602" s="41">
        <v>42004</v>
      </c>
      <c r="G2602" s="44">
        <v>-38934.1</v>
      </c>
      <c r="H2602" t="s">
        <v>13080</v>
      </c>
    </row>
    <row r="2603" spans="1:8" x14ac:dyDescent="0.25">
      <c r="A2603" s="43" t="s">
        <v>9735</v>
      </c>
      <c r="B2603" t="s">
        <v>4685</v>
      </c>
      <c r="C2603" s="43" t="s">
        <v>12971</v>
      </c>
      <c r="D2603" t="s">
        <v>4686</v>
      </c>
      <c r="E2603" t="s">
        <v>4687</v>
      </c>
      <c r="F2603" s="41">
        <v>42004</v>
      </c>
      <c r="G2603" s="44">
        <v>-38934.1</v>
      </c>
      <c r="H2603" t="s">
        <v>12972</v>
      </c>
    </row>
    <row r="2604" spans="1:8" x14ac:dyDescent="0.25">
      <c r="A2604" s="43" t="s">
        <v>9735</v>
      </c>
      <c r="B2604" t="s">
        <v>5127</v>
      </c>
      <c r="C2604" s="43" t="s">
        <v>13271</v>
      </c>
      <c r="D2604" t="s">
        <v>5128</v>
      </c>
      <c r="E2604" t="s">
        <v>5129</v>
      </c>
      <c r="F2604" s="41">
        <v>42004</v>
      </c>
      <c r="G2604" s="44">
        <v>-23756.400000000001</v>
      </c>
      <c r="H2604" t="s">
        <v>13272</v>
      </c>
    </row>
    <row r="2605" spans="1:8" x14ac:dyDescent="0.25">
      <c r="A2605" s="43" t="s">
        <v>9328</v>
      </c>
      <c r="B2605" t="s">
        <v>5223</v>
      </c>
      <c r="C2605" s="43" t="s">
        <v>13341</v>
      </c>
      <c r="D2605" t="s">
        <v>5214</v>
      </c>
      <c r="E2605" t="s">
        <v>5215</v>
      </c>
      <c r="F2605" s="41">
        <v>42004</v>
      </c>
      <c r="G2605" s="44">
        <v>-103500</v>
      </c>
      <c r="H2605" t="s">
        <v>13342</v>
      </c>
    </row>
    <row r="2606" spans="1:8" x14ac:dyDescent="0.25">
      <c r="A2606" s="43" t="s">
        <v>9735</v>
      </c>
      <c r="B2606" t="s">
        <v>5201</v>
      </c>
      <c r="C2606" s="43" t="s">
        <v>13321</v>
      </c>
      <c r="D2606" t="s">
        <v>5202</v>
      </c>
      <c r="E2606" t="s">
        <v>5203</v>
      </c>
      <c r="F2606" s="41">
        <v>42004</v>
      </c>
      <c r="G2606" s="44">
        <v>-23756.400000000001</v>
      </c>
      <c r="H2606" t="s">
        <v>13322</v>
      </c>
    </row>
    <row r="2607" spans="1:8" x14ac:dyDescent="0.25">
      <c r="A2607" s="43" t="s">
        <v>9735</v>
      </c>
      <c r="B2607" t="s">
        <v>4815</v>
      </c>
      <c r="C2607" s="43" t="s">
        <v>13060</v>
      </c>
      <c r="D2607" t="s">
        <v>4816</v>
      </c>
      <c r="E2607" t="s">
        <v>4817</v>
      </c>
      <c r="F2607" s="41">
        <v>42004</v>
      </c>
      <c r="G2607" s="44">
        <v>-76548.399999999994</v>
      </c>
      <c r="H2607" t="s">
        <v>13061</v>
      </c>
    </row>
    <row r="2608" spans="1:8" x14ac:dyDescent="0.25">
      <c r="A2608" s="43" t="s">
        <v>9735</v>
      </c>
      <c r="B2608" t="s">
        <v>5210</v>
      </c>
      <c r="C2608" s="43" t="s">
        <v>13327</v>
      </c>
      <c r="D2608" t="s">
        <v>5211</v>
      </c>
      <c r="E2608" t="s">
        <v>5212</v>
      </c>
      <c r="F2608" s="41">
        <v>42004</v>
      </c>
      <c r="G2608" s="44">
        <v>-77868.2</v>
      </c>
      <c r="H2608" t="s">
        <v>13328</v>
      </c>
    </row>
    <row r="2609" spans="1:8" x14ac:dyDescent="0.25">
      <c r="A2609" s="43" t="s">
        <v>9735</v>
      </c>
      <c r="B2609" t="s">
        <v>4954</v>
      </c>
      <c r="C2609" s="43" t="s">
        <v>13153</v>
      </c>
      <c r="D2609" t="s">
        <v>4955</v>
      </c>
      <c r="E2609" t="s">
        <v>4956</v>
      </c>
      <c r="F2609" s="41">
        <v>42004</v>
      </c>
      <c r="G2609" s="44">
        <v>-77868.2</v>
      </c>
      <c r="H2609" t="s">
        <v>13154</v>
      </c>
    </row>
    <row r="2610" spans="1:8" x14ac:dyDescent="0.25">
      <c r="A2610" s="43" t="s">
        <v>9735</v>
      </c>
      <c r="B2610" t="s">
        <v>5133</v>
      </c>
      <c r="C2610" s="43" t="s">
        <v>13275</v>
      </c>
      <c r="D2610" t="s">
        <v>5134</v>
      </c>
      <c r="E2610" t="s">
        <v>5135</v>
      </c>
      <c r="F2610" s="41">
        <v>42004</v>
      </c>
      <c r="G2610" s="44">
        <v>-64670.2</v>
      </c>
      <c r="H2610" t="s">
        <v>13276</v>
      </c>
    </row>
    <row r="2611" spans="1:8" x14ac:dyDescent="0.25">
      <c r="A2611" s="43" t="s">
        <v>9735</v>
      </c>
      <c r="B2611" t="s">
        <v>5139</v>
      </c>
      <c r="C2611" s="43" t="s">
        <v>13279</v>
      </c>
      <c r="D2611" t="s">
        <v>5140</v>
      </c>
      <c r="E2611" t="s">
        <v>5141</v>
      </c>
      <c r="F2611" s="41">
        <v>42004</v>
      </c>
      <c r="G2611" s="44">
        <v>-47202.84</v>
      </c>
      <c r="H2611" t="s">
        <v>13280</v>
      </c>
    </row>
    <row r="2612" spans="1:8" x14ac:dyDescent="0.25">
      <c r="A2612" s="43" t="s">
        <v>9735</v>
      </c>
      <c r="B2612" t="s">
        <v>5046</v>
      </c>
      <c r="C2612" s="43" t="s">
        <v>13215</v>
      </c>
      <c r="D2612" t="s">
        <v>5047</v>
      </c>
      <c r="E2612" t="s">
        <v>5048</v>
      </c>
      <c r="F2612" s="41">
        <v>42004</v>
      </c>
      <c r="G2612" s="44">
        <v>-51472.2</v>
      </c>
      <c r="H2612" t="s">
        <v>13216</v>
      </c>
    </row>
    <row r="2613" spans="1:8" x14ac:dyDescent="0.25">
      <c r="A2613" s="43" t="s">
        <v>9735</v>
      </c>
      <c r="B2613" t="s">
        <v>5153</v>
      </c>
      <c r="C2613" s="43" t="s">
        <v>13289</v>
      </c>
      <c r="D2613" t="s">
        <v>5154</v>
      </c>
      <c r="E2613" t="s">
        <v>5155</v>
      </c>
      <c r="F2613" s="41">
        <v>42004</v>
      </c>
      <c r="G2613" s="44">
        <v>-34794.78</v>
      </c>
      <c r="H2613" t="s">
        <v>13290</v>
      </c>
    </row>
    <row r="2614" spans="1:8" x14ac:dyDescent="0.25">
      <c r="A2614" s="43" t="s">
        <v>9735</v>
      </c>
      <c r="B2614" t="s">
        <v>5177</v>
      </c>
      <c r="C2614" s="43" t="s">
        <v>13305</v>
      </c>
      <c r="D2614" t="s">
        <v>5178</v>
      </c>
      <c r="E2614" t="s">
        <v>5179</v>
      </c>
      <c r="F2614" s="41">
        <v>42004</v>
      </c>
      <c r="G2614" s="44">
        <v>-85355.3</v>
      </c>
      <c r="H2614" t="s">
        <v>13306</v>
      </c>
    </row>
    <row r="2615" spans="1:8" x14ac:dyDescent="0.25">
      <c r="A2615" s="43" t="s">
        <v>9735</v>
      </c>
      <c r="B2615" t="s">
        <v>4838</v>
      </c>
      <c r="C2615" s="43" t="s">
        <v>13076</v>
      </c>
      <c r="D2615" t="s">
        <v>4839</v>
      </c>
      <c r="E2615" t="s">
        <v>4840</v>
      </c>
      <c r="F2615" s="41">
        <v>42004</v>
      </c>
      <c r="G2615" s="44">
        <v>-23756.400000000001</v>
      </c>
      <c r="H2615" t="s">
        <v>13077</v>
      </c>
    </row>
    <row r="2616" spans="1:8" x14ac:dyDescent="0.25">
      <c r="A2616" s="43" t="s">
        <v>9735</v>
      </c>
      <c r="B2616" t="s">
        <v>4762</v>
      </c>
      <c r="C2616" s="43" t="s">
        <v>13025</v>
      </c>
      <c r="D2616" t="s">
        <v>4763</v>
      </c>
      <c r="E2616" t="s">
        <v>4764</v>
      </c>
      <c r="F2616" s="41">
        <v>42004</v>
      </c>
      <c r="G2616" s="44">
        <v>-38274.199999999997</v>
      </c>
      <c r="H2616" t="s">
        <v>13026</v>
      </c>
    </row>
    <row r="2617" spans="1:8" x14ac:dyDescent="0.25">
      <c r="A2617" s="43" t="s">
        <v>9328</v>
      </c>
      <c r="B2617" t="s">
        <v>5244</v>
      </c>
      <c r="C2617" s="43" t="s">
        <v>13374</v>
      </c>
      <c r="D2617" t="s">
        <v>5214</v>
      </c>
      <c r="E2617" t="s">
        <v>5215</v>
      </c>
      <c r="F2617" s="41">
        <v>42004</v>
      </c>
      <c r="G2617" s="44">
        <v>-103500</v>
      </c>
      <c r="H2617" t="s">
        <v>13375</v>
      </c>
    </row>
    <row r="2618" spans="1:8" x14ac:dyDescent="0.25">
      <c r="A2618" s="43" t="s">
        <v>9735</v>
      </c>
      <c r="B2618" t="s">
        <v>5052</v>
      </c>
      <c r="C2618" s="43" t="s">
        <v>13219</v>
      </c>
      <c r="D2618" t="s">
        <v>5053</v>
      </c>
      <c r="E2618" t="s">
        <v>5054</v>
      </c>
      <c r="F2618" s="41">
        <v>42004</v>
      </c>
      <c r="G2618" s="44">
        <v>-63654.8</v>
      </c>
      <c r="H2618" t="s">
        <v>13220</v>
      </c>
    </row>
    <row r="2619" spans="1:8" x14ac:dyDescent="0.25">
      <c r="A2619" s="43" t="s">
        <v>9735</v>
      </c>
      <c r="B2619" t="s">
        <v>4903</v>
      </c>
      <c r="C2619" s="43" t="s">
        <v>13119</v>
      </c>
      <c r="D2619" t="s">
        <v>4904</v>
      </c>
      <c r="E2619" t="s">
        <v>4905</v>
      </c>
      <c r="F2619" s="41">
        <v>42004</v>
      </c>
      <c r="G2619" s="44">
        <v>-76548.399999999994</v>
      </c>
      <c r="H2619" t="s">
        <v>13120</v>
      </c>
    </row>
    <row r="2620" spans="1:8" x14ac:dyDescent="0.25">
      <c r="A2620" s="43" t="s">
        <v>9735</v>
      </c>
      <c r="B2620" t="s">
        <v>4679</v>
      </c>
      <c r="C2620" s="43" t="s">
        <v>12967</v>
      </c>
      <c r="D2620" t="s">
        <v>4680</v>
      </c>
      <c r="E2620" t="s">
        <v>4681</v>
      </c>
      <c r="F2620" s="41">
        <v>42004</v>
      </c>
      <c r="G2620" s="44">
        <v>-76548.399999999994</v>
      </c>
      <c r="H2620" t="s">
        <v>12968</v>
      </c>
    </row>
    <row r="2621" spans="1:8" x14ac:dyDescent="0.25">
      <c r="A2621" s="43" t="s">
        <v>9735</v>
      </c>
      <c r="B2621" t="s">
        <v>4866</v>
      </c>
      <c r="C2621" s="43" t="s">
        <v>13094</v>
      </c>
      <c r="D2621" t="s">
        <v>4867</v>
      </c>
      <c r="E2621" t="s">
        <v>4868</v>
      </c>
      <c r="F2621" s="41">
        <v>42004</v>
      </c>
      <c r="G2621" s="44">
        <v>-38274.199999999997</v>
      </c>
      <c r="H2621" t="s">
        <v>13095</v>
      </c>
    </row>
    <row r="2622" spans="1:8" x14ac:dyDescent="0.25">
      <c r="A2622" s="43" t="s">
        <v>9735</v>
      </c>
      <c r="B2622" t="s">
        <v>4918</v>
      </c>
      <c r="C2622" s="43" t="s">
        <v>13129</v>
      </c>
      <c r="D2622" t="s">
        <v>4919</v>
      </c>
      <c r="E2622" t="s">
        <v>4920</v>
      </c>
      <c r="F2622" s="41">
        <v>42004</v>
      </c>
      <c r="G2622" s="44">
        <v>-47512.800000000003</v>
      </c>
      <c r="H2622" t="s">
        <v>13130</v>
      </c>
    </row>
    <row r="2623" spans="1:8" x14ac:dyDescent="0.25">
      <c r="A2623" s="43" t="s">
        <v>9735</v>
      </c>
      <c r="B2623" t="s">
        <v>5112</v>
      </c>
      <c r="C2623" s="43" t="s">
        <v>13261</v>
      </c>
      <c r="D2623" t="s">
        <v>5113</v>
      </c>
      <c r="E2623" t="s">
        <v>5114</v>
      </c>
      <c r="F2623" s="41">
        <v>42004</v>
      </c>
      <c r="G2623" s="44">
        <v>-32995</v>
      </c>
      <c r="H2623" t="s">
        <v>13262</v>
      </c>
    </row>
    <row r="2624" spans="1:8" x14ac:dyDescent="0.25">
      <c r="A2624" s="43" t="s">
        <v>9328</v>
      </c>
      <c r="B2624" t="s">
        <v>5238</v>
      </c>
      <c r="C2624" s="43" t="s">
        <v>13366</v>
      </c>
      <c r="D2624" t="s">
        <v>5214</v>
      </c>
      <c r="E2624" t="s">
        <v>5215</v>
      </c>
      <c r="F2624" s="41">
        <v>42004</v>
      </c>
      <c r="G2624" s="44">
        <v>-103500</v>
      </c>
      <c r="H2624" t="s">
        <v>13367</v>
      </c>
    </row>
    <row r="2625" spans="1:8" x14ac:dyDescent="0.25">
      <c r="A2625" s="43" t="s">
        <v>9328</v>
      </c>
      <c r="B2625" t="s">
        <v>5247</v>
      </c>
      <c r="C2625" s="43" t="s">
        <v>13380</v>
      </c>
      <c r="D2625" t="s">
        <v>5214</v>
      </c>
      <c r="E2625" t="s">
        <v>5215</v>
      </c>
      <c r="F2625" s="41">
        <v>42004</v>
      </c>
      <c r="G2625" s="44">
        <v>-103500</v>
      </c>
      <c r="H2625" t="s">
        <v>13381</v>
      </c>
    </row>
    <row r="2626" spans="1:8" x14ac:dyDescent="0.25">
      <c r="A2626" s="43" t="s">
        <v>9735</v>
      </c>
      <c r="B2626" t="s">
        <v>5015</v>
      </c>
      <c r="C2626" s="43" t="s">
        <v>13194</v>
      </c>
      <c r="D2626" t="s">
        <v>5016</v>
      </c>
      <c r="E2626" t="s">
        <v>5017</v>
      </c>
      <c r="F2626" s="41">
        <v>42004</v>
      </c>
      <c r="G2626" s="44">
        <v>-35634.6</v>
      </c>
      <c r="H2626" t="s">
        <v>13195</v>
      </c>
    </row>
    <row r="2627" spans="1:8" x14ac:dyDescent="0.25">
      <c r="A2627" s="43" t="s">
        <v>9735</v>
      </c>
      <c r="B2627" t="s">
        <v>2720</v>
      </c>
      <c r="C2627" s="43" t="s">
        <v>11534</v>
      </c>
      <c r="D2627" t="s">
        <v>4957</v>
      </c>
      <c r="E2627" t="s">
        <v>4958</v>
      </c>
      <c r="F2627" s="41">
        <v>42004</v>
      </c>
      <c r="G2627" s="44">
        <v>-28375.7</v>
      </c>
      <c r="H2627" t="s">
        <v>13155</v>
      </c>
    </row>
    <row r="2628" spans="1:8" x14ac:dyDescent="0.25">
      <c r="A2628" s="43" t="s">
        <v>9735</v>
      </c>
      <c r="B2628" t="s">
        <v>4729</v>
      </c>
      <c r="C2628" s="43" t="s">
        <v>13002</v>
      </c>
      <c r="D2628" t="s">
        <v>4730</v>
      </c>
      <c r="E2628" t="s">
        <v>4731</v>
      </c>
      <c r="F2628" s="41">
        <v>42004</v>
      </c>
      <c r="G2628" s="44">
        <v>-72502.559999999998</v>
      </c>
      <c r="H2628" t="s">
        <v>13003</v>
      </c>
    </row>
    <row r="2629" spans="1:8" x14ac:dyDescent="0.25">
      <c r="A2629" s="43" t="s">
        <v>9735</v>
      </c>
      <c r="B2629" t="s">
        <v>4715</v>
      </c>
      <c r="C2629" s="43" t="s">
        <v>12992</v>
      </c>
      <c r="D2629" t="s">
        <v>4716</v>
      </c>
      <c r="E2629" t="s">
        <v>4717</v>
      </c>
      <c r="F2629" s="41">
        <v>42004</v>
      </c>
      <c r="G2629" s="44">
        <v>-76548.399999999994</v>
      </c>
      <c r="H2629" t="s">
        <v>12993</v>
      </c>
    </row>
    <row r="2630" spans="1:8" x14ac:dyDescent="0.25">
      <c r="A2630" s="43" t="s">
        <v>9735</v>
      </c>
      <c r="B2630" t="s">
        <v>4974</v>
      </c>
      <c r="C2630" s="43" t="s">
        <v>13167</v>
      </c>
      <c r="D2630" t="s">
        <v>4975</v>
      </c>
      <c r="E2630" t="s">
        <v>4976</v>
      </c>
      <c r="F2630" s="41">
        <v>42004</v>
      </c>
      <c r="G2630" s="44">
        <v>-91268.800000000003</v>
      </c>
      <c r="H2630" t="s">
        <v>13168</v>
      </c>
    </row>
    <row r="2631" spans="1:8" x14ac:dyDescent="0.25">
      <c r="A2631" s="43" t="s">
        <v>9328</v>
      </c>
      <c r="B2631" t="s">
        <v>5232</v>
      </c>
      <c r="C2631" s="43" t="s">
        <v>13357</v>
      </c>
      <c r="D2631" t="s">
        <v>5214</v>
      </c>
      <c r="E2631" t="s">
        <v>5215</v>
      </c>
      <c r="F2631" s="41">
        <v>42004</v>
      </c>
      <c r="G2631" s="44">
        <v>-103500</v>
      </c>
      <c r="H2631" t="s">
        <v>13358</v>
      </c>
    </row>
    <row r="2632" spans="1:8" x14ac:dyDescent="0.25">
      <c r="A2632" s="43" t="s">
        <v>9735</v>
      </c>
      <c r="B2632" t="s">
        <v>4701</v>
      </c>
      <c r="C2632" s="43" t="s">
        <v>12983</v>
      </c>
      <c r="D2632" t="s">
        <v>4702</v>
      </c>
      <c r="E2632" t="s">
        <v>4703</v>
      </c>
      <c r="F2632" s="41">
        <v>42004</v>
      </c>
      <c r="G2632" s="44">
        <v>-32995.050000000003</v>
      </c>
      <c r="H2632" t="s">
        <v>12984</v>
      </c>
    </row>
    <row r="2633" spans="1:8" x14ac:dyDescent="0.25">
      <c r="A2633" s="43" t="s">
        <v>9735</v>
      </c>
      <c r="B2633" t="s">
        <v>2723</v>
      </c>
      <c r="C2633" s="43" t="s">
        <v>11536</v>
      </c>
      <c r="D2633" t="s">
        <v>4970</v>
      </c>
      <c r="E2633" t="s">
        <v>4958</v>
      </c>
      <c r="F2633" s="41">
        <v>42004</v>
      </c>
      <c r="G2633" s="44">
        <v>-28375.7</v>
      </c>
      <c r="H2633" t="s">
        <v>13164</v>
      </c>
    </row>
    <row r="2634" spans="1:8" x14ac:dyDescent="0.25">
      <c r="A2634" s="43" t="s">
        <v>9735</v>
      </c>
      <c r="B2634" t="s">
        <v>4765</v>
      </c>
      <c r="C2634" s="43" t="s">
        <v>13027</v>
      </c>
      <c r="D2634" t="s">
        <v>4766</v>
      </c>
      <c r="E2634" t="s">
        <v>4767</v>
      </c>
      <c r="F2634" s="41">
        <v>42004</v>
      </c>
      <c r="G2634" s="44">
        <v>-38274.199999999997</v>
      </c>
      <c r="H2634" t="s">
        <v>13028</v>
      </c>
    </row>
    <row r="2635" spans="1:8" x14ac:dyDescent="0.25">
      <c r="A2635" s="43" t="s">
        <v>9735</v>
      </c>
      <c r="B2635" t="s">
        <v>4727</v>
      </c>
      <c r="C2635" s="43" t="s">
        <v>13000</v>
      </c>
      <c r="D2635" t="s">
        <v>4728</v>
      </c>
      <c r="E2635" t="s">
        <v>4630</v>
      </c>
      <c r="F2635" s="41">
        <v>42004</v>
      </c>
      <c r="G2635" s="44">
        <v>-38934.1</v>
      </c>
      <c r="H2635" t="s">
        <v>13001</v>
      </c>
    </row>
    <row r="2636" spans="1:8" x14ac:dyDescent="0.25">
      <c r="A2636" s="43" t="s">
        <v>9735</v>
      </c>
      <c r="B2636" t="s">
        <v>4809</v>
      </c>
      <c r="C2636" s="43" t="s">
        <v>13056</v>
      </c>
      <c r="D2636" t="s">
        <v>4810</v>
      </c>
      <c r="E2636" t="s">
        <v>4811</v>
      </c>
      <c r="F2636" s="41">
        <v>42004</v>
      </c>
      <c r="G2636" s="44">
        <v>-76548.399999999994</v>
      </c>
      <c r="H2636" t="s">
        <v>13057</v>
      </c>
    </row>
    <row r="2637" spans="1:8" x14ac:dyDescent="0.25">
      <c r="A2637" s="43" t="s">
        <v>9735</v>
      </c>
      <c r="B2637" t="s">
        <v>4616</v>
      </c>
      <c r="C2637" s="43" t="s">
        <v>12925</v>
      </c>
      <c r="D2637" t="s">
        <v>4617</v>
      </c>
      <c r="E2637" t="s">
        <v>4618</v>
      </c>
      <c r="F2637" s="41">
        <v>42004</v>
      </c>
      <c r="G2637" s="44">
        <v>-24416.3</v>
      </c>
      <c r="H2637" t="s">
        <v>12926</v>
      </c>
    </row>
    <row r="2638" spans="1:8" x14ac:dyDescent="0.25">
      <c r="A2638" s="43" t="s">
        <v>9735</v>
      </c>
      <c r="B2638" t="s">
        <v>4889</v>
      </c>
      <c r="C2638" s="43" t="s">
        <v>13109</v>
      </c>
      <c r="D2638" t="s">
        <v>4890</v>
      </c>
      <c r="E2638" t="s">
        <v>4891</v>
      </c>
      <c r="F2638" s="41">
        <v>42004</v>
      </c>
      <c r="G2638" s="44">
        <v>-38934.1</v>
      </c>
      <c r="H2638" t="s">
        <v>13110</v>
      </c>
    </row>
    <row r="2639" spans="1:8" x14ac:dyDescent="0.25">
      <c r="A2639" s="43" t="s">
        <v>9735</v>
      </c>
      <c r="B2639" t="s">
        <v>5124</v>
      </c>
      <c r="C2639" s="43" t="s">
        <v>13269</v>
      </c>
      <c r="D2639" t="s">
        <v>5125</v>
      </c>
      <c r="E2639" t="s">
        <v>5126</v>
      </c>
      <c r="F2639" s="41">
        <v>42004</v>
      </c>
      <c r="G2639" s="44">
        <v>-83908.6</v>
      </c>
      <c r="H2639" t="s">
        <v>13270</v>
      </c>
    </row>
    <row r="2640" spans="1:8" x14ac:dyDescent="0.25">
      <c r="A2640" s="43" t="s">
        <v>9735</v>
      </c>
      <c r="B2640" t="s">
        <v>5147</v>
      </c>
      <c r="C2640" s="43" t="s">
        <v>13285</v>
      </c>
      <c r="D2640" t="s">
        <v>5148</v>
      </c>
      <c r="E2640" t="s">
        <v>5149</v>
      </c>
      <c r="F2640" s="41">
        <v>42004</v>
      </c>
      <c r="G2640" s="44">
        <v>-76675.100000000006</v>
      </c>
      <c r="H2640" t="s">
        <v>13286</v>
      </c>
    </row>
    <row r="2641" spans="1:8" x14ac:dyDescent="0.25">
      <c r="A2641" s="43" t="s">
        <v>9735</v>
      </c>
      <c r="B2641" t="s">
        <v>4962</v>
      </c>
      <c r="C2641" s="43" t="s">
        <v>13158</v>
      </c>
      <c r="D2641" t="s">
        <v>4963</v>
      </c>
      <c r="E2641" t="s">
        <v>4964</v>
      </c>
      <c r="F2641" s="41">
        <v>42004</v>
      </c>
      <c r="G2641" s="44">
        <v>-43857.72</v>
      </c>
      <c r="H2641" t="s">
        <v>13159</v>
      </c>
    </row>
    <row r="2642" spans="1:8" x14ac:dyDescent="0.25">
      <c r="A2642" s="43" t="s">
        <v>9735</v>
      </c>
      <c r="B2642" t="s">
        <v>4640</v>
      </c>
      <c r="C2642" s="43" t="s">
        <v>12941</v>
      </c>
      <c r="D2642" t="s">
        <v>4641</v>
      </c>
      <c r="E2642" t="s">
        <v>4642</v>
      </c>
      <c r="F2642" s="41">
        <v>42004</v>
      </c>
      <c r="G2642" s="44">
        <v>-38934.1</v>
      </c>
      <c r="H2642" t="s">
        <v>12942</v>
      </c>
    </row>
    <row r="2643" spans="1:8" x14ac:dyDescent="0.25">
      <c r="A2643" s="43" t="s">
        <v>9735</v>
      </c>
      <c r="B2643" t="s">
        <v>4643</v>
      </c>
      <c r="C2643" s="43" t="s">
        <v>12943</v>
      </c>
      <c r="D2643" t="s">
        <v>4644</v>
      </c>
      <c r="E2643" t="s">
        <v>4645</v>
      </c>
      <c r="F2643" s="41">
        <v>42004</v>
      </c>
      <c r="G2643" s="44">
        <v>-48832.6</v>
      </c>
      <c r="H2643" t="s">
        <v>12944</v>
      </c>
    </row>
    <row r="2644" spans="1:8" x14ac:dyDescent="0.25">
      <c r="A2644" s="43" t="s">
        <v>9735</v>
      </c>
      <c r="B2644" t="s">
        <v>4909</v>
      </c>
      <c r="C2644" s="43" t="s">
        <v>13123</v>
      </c>
      <c r="D2644" t="s">
        <v>4910</v>
      </c>
      <c r="E2644" t="s">
        <v>4911</v>
      </c>
      <c r="F2644" s="41">
        <v>42004</v>
      </c>
      <c r="G2644" s="44">
        <v>-69949.399999999994</v>
      </c>
      <c r="H2644" t="s">
        <v>13124</v>
      </c>
    </row>
    <row r="2645" spans="1:8" x14ac:dyDescent="0.25">
      <c r="A2645" s="43" t="s">
        <v>9735</v>
      </c>
      <c r="B2645" t="s">
        <v>4933</v>
      </c>
      <c r="C2645" s="43" t="s">
        <v>13139</v>
      </c>
      <c r="D2645" t="s">
        <v>4934</v>
      </c>
      <c r="E2645" t="s">
        <v>4935</v>
      </c>
      <c r="F2645" s="41">
        <v>42004</v>
      </c>
      <c r="G2645" s="44">
        <v>-76548.399999999994</v>
      </c>
      <c r="H2645" t="s">
        <v>13140</v>
      </c>
    </row>
    <row r="2646" spans="1:8" x14ac:dyDescent="0.25">
      <c r="A2646" s="43" t="s">
        <v>9735</v>
      </c>
      <c r="B2646" t="s">
        <v>4939</v>
      </c>
      <c r="C2646" s="43" t="s">
        <v>13143</v>
      </c>
      <c r="D2646" t="s">
        <v>4940</v>
      </c>
      <c r="E2646" t="s">
        <v>4941</v>
      </c>
      <c r="F2646" s="41">
        <v>42004</v>
      </c>
      <c r="G2646" s="44">
        <v>-31015.3</v>
      </c>
      <c r="H2646" t="s">
        <v>13144</v>
      </c>
    </row>
    <row r="2647" spans="1:8" x14ac:dyDescent="0.25">
      <c r="A2647" s="43" t="s">
        <v>9735</v>
      </c>
      <c r="B2647" t="s">
        <v>5000</v>
      </c>
      <c r="C2647" s="43" t="s">
        <v>13184</v>
      </c>
      <c r="D2647" t="s">
        <v>5001</v>
      </c>
      <c r="E2647" t="s">
        <v>5002</v>
      </c>
      <c r="F2647" s="41">
        <v>42004</v>
      </c>
      <c r="G2647" s="44">
        <v>-34194.870000000003</v>
      </c>
      <c r="H2647" t="s">
        <v>13185</v>
      </c>
    </row>
    <row r="2648" spans="1:8" x14ac:dyDescent="0.25">
      <c r="A2648" s="43" t="s">
        <v>9735</v>
      </c>
      <c r="B2648" t="s">
        <v>5118</v>
      </c>
      <c r="C2648" s="43" t="s">
        <v>13265</v>
      </c>
      <c r="D2648" t="s">
        <v>5119</v>
      </c>
      <c r="E2648" t="s">
        <v>5120</v>
      </c>
      <c r="F2648" s="41">
        <v>42004</v>
      </c>
      <c r="G2648" s="44">
        <v>-62390.64</v>
      </c>
      <c r="H2648" t="s">
        <v>13266</v>
      </c>
    </row>
    <row r="2649" spans="1:8" x14ac:dyDescent="0.25">
      <c r="A2649" s="43" t="s">
        <v>9735</v>
      </c>
      <c r="B2649" t="s">
        <v>4783</v>
      </c>
      <c r="C2649" s="43" t="s">
        <v>13039</v>
      </c>
      <c r="D2649" t="s">
        <v>4784</v>
      </c>
      <c r="E2649" t="s">
        <v>4785</v>
      </c>
      <c r="F2649" s="41">
        <v>42004</v>
      </c>
      <c r="G2649" s="44">
        <v>-32335.1</v>
      </c>
      <c r="H2649" t="s">
        <v>13040</v>
      </c>
    </row>
    <row r="2650" spans="1:8" x14ac:dyDescent="0.25">
      <c r="A2650" s="43" t="s">
        <v>9735</v>
      </c>
      <c r="B2650" t="s">
        <v>5207</v>
      </c>
      <c r="C2650" s="43" t="s">
        <v>13325</v>
      </c>
      <c r="D2650" t="s">
        <v>5208</v>
      </c>
      <c r="E2650" t="s">
        <v>5209</v>
      </c>
      <c r="F2650" s="41">
        <v>42004</v>
      </c>
      <c r="G2650" s="44">
        <v>-34974.699999999997</v>
      </c>
      <c r="H2650" t="s">
        <v>13326</v>
      </c>
    </row>
    <row r="2651" spans="1:8" x14ac:dyDescent="0.25">
      <c r="A2651" s="43" t="s">
        <v>9735</v>
      </c>
      <c r="B2651" t="s">
        <v>4712</v>
      </c>
      <c r="C2651" s="43" t="s">
        <v>12990</v>
      </c>
      <c r="D2651" t="s">
        <v>4713</v>
      </c>
      <c r="E2651" t="s">
        <v>4714</v>
      </c>
      <c r="F2651" s="41">
        <v>42004</v>
      </c>
      <c r="G2651" s="44">
        <v>-29695.5</v>
      </c>
      <c r="H2651" t="s">
        <v>12991</v>
      </c>
    </row>
    <row r="2652" spans="1:8" x14ac:dyDescent="0.25">
      <c r="A2652" s="43" t="s">
        <v>9735</v>
      </c>
      <c r="B2652" t="s">
        <v>5159</v>
      </c>
      <c r="C2652" s="43" t="s">
        <v>13293</v>
      </c>
      <c r="D2652" t="s">
        <v>5160</v>
      </c>
      <c r="E2652" t="s">
        <v>5161</v>
      </c>
      <c r="F2652" s="41">
        <v>42004</v>
      </c>
      <c r="G2652" s="44">
        <v>-45634.400000000001</v>
      </c>
      <c r="H2652" t="s">
        <v>13294</v>
      </c>
    </row>
    <row r="2653" spans="1:8" x14ac:dyDescent="0.25">
      <c r="A2653" s="43" t="s">
        <v>9735</v>
      </c>
      <c r="B2653" t="s">
        <v>4849</v>
      </c>
      <c r="C2653" s="43" t="s">
        <v>13083</v>
      </c>
      <c r="D2653" t="s">
        <v>4850</v>
      </c>
      <c r="E2653" t="s">
        <v>4851</v>
      </c>
      <c r="F2653" s="41">
        <v>42004</v>
      </c>
      <c r="G2653" s="44">
        <v>-30355.4</v>
      </c>
      <c r="H2653" t="s">
        <v>13084</v>
      </c>
    </row>
    <row r="2654" spans="1:8" x14ac:dyDescent="0.25">
      <c r="A2654" s="43" t="s">
        <v>9735</v>
      </c>
      <c r="B2654" t="s">
        <v>5055</v>
      </c>
      <c r="C2654" s="43" t="s">
        <v>13221</v>
      </c>
      <c r="D2654" t="s">
        <v>5056</v>
      </c>
      <c r="E2654" t="s">
        <v>5032</v>
      </c>
      <c r="F2654" s="41">
        <v>42004</v>
      </c>
      <c r="G2654" s="44">
        <v>-24416.3</v>
      </c>
      <c r="H2654" t="s">
        <v>13222</v>
      </c>
    </row>
    <row r="2655" spans="1:8" x14ac:dyDescent="0.25">
      <c r="A2655" s="43" t="s">
        <v>9328</v>
      </c>
      <c r="B2655" t="s">
        <v>5221</v>
      </c>
      <c r="C2655" s="43" t="s">
        <v>13337</v>
      </c>
      <c r="D2655" t="s">
        <v>5214</v>
      </c>
      <c r="E2655" t="s">
        <v>5215</v>
      </c>
      <c r="F2655" s="41">
        <v>42004</v>
      </c>
      <c r="G2655" s="44">
        <v>-103500</v>
      </c>
      <c r="H2655" t="s">
        <v>13338</v>
      </c>
    </row>
    <row r="2656" spans="1:8" x14ac:dyDescent="0.25">
      <c r="A2656" s="43" t="s">
        <v>9328</v>
      </c>
      <c r="B2656" t="s">
        <v>5229</v>
      </c>
      <c r="C2656" s="43" t="s">
        <v>13351</v>
      </c>
      <c r="D2656" t="s">
        <v>5214</v>
      </c>
      <c r="E2656" t="s">
        <v>5215</v>
      </c>
      <c r="F2656" s="41">
        <v>42004</v>
      </c>
      <c r="G2656" s="44">
        <v>-103500</v>
      </c>
      <c r="H2656" t="s">
        <v>13352</v>
      </c>
    </row>
    <row r="2657" spans="1:8" x14ac:dyDescent="0.25">
      <c r="A2657" s="43" t="s">
        <v>9735</v>
      </c>
      <c r="B2657" t="s">
        <v>4827</v>
      </c>
      <c r="C2657" s="43" t="s">
        <v>13068</v>
      </c>
      <c r="D2657" t="s">
        <v>4828</v>
      </c>
      <c r="E2657" t="s">
        <v>4829</v>
      </c>
      <c r="F2657" s="41">
        <v>42004</v>
      </c>
      <c r="G2657" s="44">
        <v>-77868.2</v>
      </c>
      <c r="H2657" t="s">
        <v>13069</v>
      </c>
    </row>
    <row r="2658" spans="1:8" x14ac:dyDescent="0.25">
      <c r="A2658" s="43" t="s">
        <v>9328</v>
      </c>
      <c r="B2658" t="s">
        <v>5234</v>
      </c>
      <c r="C2658" s="43" t="s">
        <v>13360</v>
      </c>
      <c r="D2658" t="s">
        <v>5214</v>
      </c>
      <c r="E2658" t="s">
        <v>5215</v>
      </c>
      <c r="F2658" s="41">
        <v>42004</v>
      </c>
      <c r="G2658" s="44">
        <v>-103500</v>
      </c>
      <c r="H2658" t="s">
        <v>13361</v>
      </c>
    </row>
    <row r="2659" spans="1:8" x14ac:dyDescent="0.25">
      <c r="A2659" s="43" t="s">
        <v>9735</v>
      </c>
      <c r="B2659" t="s">
        <v>4883</v>
      </c>
      <c r="C2659" s="43" t="s">
        <v>13105</v>
      </c>
      <c r="D2659" t="s">
        <v>4884</v>
      </c>
      <c r="E2659" t="s">
        <v>4885</v>
      </c>
      <c r="F2659" s="41">
        <v>42004</v>
      </c>
      <c r="G2659" s="44">
        <v>-85355.3</v>
      </c>
      <c r="H2659" t="s">
        <v>13106</v>
      </c>
    </row>
    <row r="2660" spans="1:8" x14ac:dyDescent="0.25">
      <c r="A2660" s="43" t="s">
        <v>9735</v>
      </c>
      <c r="B2660" t="s">
        <v>4661</v>
      </c>
      <c r="C2660" s="43" t="s">
        <v>12955</v>
      </c>
      <c r="D2660" t="s">
        <v>4662</v>
      </c>
      <c r="E2660" t="s">
        <v>4663</v>
      </c>
      <c r="F2660" s="41">
        <v>42004</v>
      </c>
      <c r="G2660" s="44">
        <v>-36294.5</v>
      </c>
      <c r="H2660" t="s">
        <v>12956</v>
      </c>
    </row>
    <row r="2661" spans="1:8" x14ac:dyDescent="0.25">
      <c r="A2661" s="43" t="s">
        <v>9735</v>
      </c>
      <c r="B2661" t="s">
        <v>4758</v>
      </c>
      <c r="C2661" s="43" t="s">
        <v>13022</v>
      </c>
      <c r="D2661" t="s">
        <v>4759</v>
      </c>
      <c r="E2661" t="s">
        <v>4760</v>
      </c>
      <c r="F2661" s="41">
        <v>42004</v>
      </c>
      <c r="G2661" s="44">
        <v>-32995</v>
      </c>
      <c r="H2661" t="s">
        <v>13023</v>
      </c>
    </row>
    <row r="2662" spans="1:8" x14ac:dyDescent="0.25">
      <c r="A2662" s="43" t="s">
        <v>9735</v>
      </c>
      <c r="B2662" t="s">
        <v>4758</v>
      </c>
      <c r="C2662" s="43" t="s">
        <v>13022</v>
      </c>
      <c r="D2662" t="s">
        <v>4761</v>
      </c>
      <c r="E2662" t="s">
        <v>4760</v>
      </c>
      <c r="F2662" s="41">
        <v>42004</v>
      </c>
      <c r="G2662" s="44">
        <v>-32995</v>
      </c>
      <c r="H2662" t="s">
        <v>13024</v>
      </c>
    </row>
    <row r="2663" spans="1:8" x14ac:dyDescent="0.25">
      <c r="A2663" s="43" t="s">
        <v>9735</v>
      </c>
      <c r="B2663" t="s">
        <v>5165</v>
      </c>
      <c r="C2663" s="43" t="s">
        <v>13297</v>
      </c>
      <c r="D2663" t="s">
        <v>5166</v>
      </c>
      <c r="E2663" t="s">
        <v>5167</v>
      </c>
      <c r="F2663" s="41">
        <v>42004</v>
      </c>
      <c r="G2663" s="44">
        <v>-76548.399999999994</v>
      </c>
      <c r="H2663" t="s">
        <v>13298</v>
      </c>
    </row>
    <row r="2664" spans="1:8" x14ac:dyDescent="0.25">
      <c r="A2664" s="43" t="s">
        <v>9735</v>
      </c>
      <c r="B2664" t="s">
        <v>5168</v>
      </c>
      <c r="C2664" s="43" t="s">
        <v>13299</v>
      </c>
      <c r="D2664" t="s">
        <v>5169</v>
      </c>
      <c r="E2664" t="s">
        <v>5170</v>
      </c>
      <c r="F2664" s="41">
        <v>42004</v>
      </c>
      <c r="G2664" s="44">
        <v>-28195.77</v>
      </c>
      <c r="H2664" t="s">
        <v>13300</v>
      </c>
    </row>
    <row r="2665" spans="1:8" x14ac:dyDescent="0.25">
      <c r="A2665" s="43" t="s">
        <v>9735</v>
      </c>
      <c r="B2665" t="s">
        <v>4942</v>
      </c>
      <c r="C2665" s="43" t="s">
        <v>13145</v>
      </c>
      <c r="D2665" t="s">
        <v>4943</v>
      </c>
      <c r="E2665" t="s">
        <v>4944</v>
      </c>
      <c r="F2665" s="41">
        <v>42004</v>
      </c>
      <c r="G2665" s="44">
        <v>-28324.799999999999</v>
      </c>
      <c r="H2665" t="s">
        <v>13146</v>
      </c>
    </row>
    <row r="2666" spans="1:8" x14ac:dyDescent="0.25">
      <c r="A2666" s="43" t="s">
        <v>9735</v>
      </c>
      <c r="B2666" t="s">
        <v>4895</v>
      </c>
      <c r="C2666" s="43" t="s">
        <v>13113</v>
      </c>
      <c r="D2666" t="s">
        <v>4896</v>
      </c>
      <c r="E2666" t="s">
        <v>4894</v>
      </c>
      <c r="F2666" s="41">
        <v>42004</v>
      </c>
      <c r="G2666" s="44">
        <v>-28324.799999999999</v>
      </c>
      <c r="H2666" t="s">
        <v>13114</v>
      </c>
    </row>
    <row r="2667" spans="1:8" x14ac:dyDescent="0.25">
      <c r="A2667" s="43" t="s">
        <v>9735</v>
      </c>
      <c r="B2667" t="s">
        <v>4732</v>
      </c>
      <c r="C2667" s="43" t="s">
        <v>13004</v>
      </c>
      <c r="D2667" t="s">
        <v>4733</v>
      </c>
      <c r="E2667" t="s">
        <v>4734</v>
      </c>
      <c r="F2667" s="41">
        <v>42004</v>
      </c>
      <c r="G2667" s="44">
        <v>-28324.799999999999</v>
      </c>
      <c r="H2667" t="s">
        <v>13005</v>
      </c>
    </row>
    <row r="2668" spans="1:8" x14ac:dyDescent="0.25">
      <c r="A2668" s="43" t="s">
        <v>9735</v>
      </c>
      <c r="B2668" t="s">
        <v>4936</v>
      </c>
      <c r="C2668" s="43" t="s">
        <v>13141</v>
      </c>
      <c r="D2668" t="s">
        <v>4937</v>
      </c>
      <c r="E2668" t="s">
        <v>4938</v>
      </c>
      <c r="F2668" s="41">
        <v>42004</v>
      </c>
      <c r="G2668" s="44">
        <v>-77868.2</v>
      </c>
      <c r="H2668" t="s">
        <v>13142</v>
      </c>
    </row>
    <row r="2669" spans="1:8" x14ac:dyDescent="0.25">
      <c r="A2669" s="43" t="s">
        <v>9735</v>
      </c>
      <c r="B2669" t="s">
        <v>539</v>
      </c>
      <c r="C2669" s="43" t="s">
        <v>9760</v>
      </c>
      <c r="D2669" t="s">
        <v>4707</v>
      </c>
      <c r="E2669" t="s">
        <v>4708</v>
      </c>
      <c r="F2669" s="41">
        <v>42004</v>
      </c>
      <c r="G2669" s="44">
        <v>-23756.400000000001</v>
      </c>
      <c r="H2669" t="s">
        <v>12987</v>
      </c>
    </row>
    <row r="2670" spans="1:8" x14ac:dyDescent="0.25">
      <c r="A2670" s="43" t="s">
        <v>9328</v>
      </c>
      <c r="B2670" t="s">
        <v>5245</v>
      </c>
      <c r="C2670" s="43" t="s">
        <v>13376</v>
      </c>
      <c r="D2670" t="s">
        <v>5214</v>
      </c>
      <c r="E2670" t="s">
        <v>5215</v>
      </c>
      <c r="F2670" s="41">
        <v>42004</v>
      </c>
      <c r="G2670" s="44">
        <v>-103500</v>
      </c>
      <c r="H2670" t="s">
        <v>13377</v>
      </c>
    </row>
    <row r="2671" spans="1:8" x14ac:dyDescent="0.25">
      <c r="A2671" s="43" t="s">
        <v>9735</v>
      </c>
      <c r="B2671" t="s">
        <v>4892</v>
      </c>
      <c r="C2671" s="43" t="s">
        <v>13111</v>
      </c>
      <c r="D2671" t="s">
        <v>4893</v>
      </c>
      <c r="E2671" t="s">
        <v>4894</v>
      </c>
      <c r="F2671" s="41">
        <v>42004</v>
      </c>
      <c r="G2671" s="44">
        <v>-28324.799999999999</v>
      </c>
      <c r="H2671" t="s">
        <v>13112</v>
      </c>
    </row>
    <row r="2672" spans="1:8" x14ac:dyDescent="0.25">
      <c r="A2672" s="43" t="s">
        <v>9328</v>
      </c>
      <c r="B2672" t="s">
        <v>5230</v>
      </c>
      <c r="C2672" s="43" t="s">
        <v>13353</v>
      </c>
      <c r="D2672" t="s">
        <v>5214</v>
      </c>
      <c r="E2672" t="s">
        <v>5215</v>
      </c>
      <c r="F2672" s="41">
        <v>42004</v>
      </c>
      <c r="G2672" s="44">
        <v>-103500</v>
      </c>
      <c r="H2672" t="s">
        <v>13354</v>
      </c>
    </row>
    <row r="2673" spans="1:8" x14ac:dyDescent="0.25">
      <c r="A2673" s="43" t="s">
        <v>9328</v>
      </c>
      <c r="B2673" t="s">
        <v>5248</v>
      </c>
      <c r="C2673" s="43" t="s">
        <v>13382</v>
      </c>
      <c r="D2673" t="s">
        <v>5214</v>
      </c>
      <c r="E2673" t="s">
        <v>5215</v>
      </c>
      <c r="F2673" s="41">
        <v>42004</v>
      </c>
      <c r="G2673" s="44">
        <v>-103500</v>
      </c>
      <c r="H2673" t="s">
        <v>13383</v>
      </c>
    </row>
    <row r="2674" spans="1:8" x14ac:dyDescent="0.25">
      <c r="A2674" s="43" t="s">
        <v>9735</v>
      </c>
      <c r="B2674" t="s">
        <v>4855</v>
      </c>
      <c r="C2674" s="43" t="s">
        <v>13087</v>
      </c>
      <c r="D2674" t="s">
        <v>4856</v>
      </c>
      <c r="E2674" t="s">
        <v>4857</v>
      </c>
      <c r="F2674" s="41">
        <v>42004</v>
      </c>
      <c r="G2674" s="44">
        <v>-38274.199999999997</v>
      </c>
      <c r="H2674" t="s">
        <v>13088</v>
      </c>
    </row>
    <row r="2675" spans="1:8" x14ac:dyDescent="0.25">
      <c r="A2675" s="43" t="s">
        <v>9735</v>
      </c>
      <c r="B2675" t="s">
        <v>4855</v>
      </c>
      <c r="C2675" s="43" t="s">
        <v>13087</v>
      </c>
      <c r="D2675" t="s">
        <v>4858</v>
      </c>
      <c r="E2675" t="s">
        <v>4859</v>
      </c>
      <c r="F2675" s="41">
        <v>42004</v>
      </c>
      <c r="G2675" s="44">
        <v>-38274.199999999997</v>
      </c>
      <c r="H2675" t="s">
        <v>13089</v>
      </c>
    </row>
    <row r="2676" spans="1:8" x14ac:dyDescent="0.25">
      <c r="A2676" s="43" t="s">
        <v>9735</v>
      </c>
      <c r="B2676" t="s">
        <v>4693</v>
      </c>
      <c r="C2676" s="43" t="s">
        <v>12977</v>
      </c>
      <c r="D2676" t="s">
        <v>4694</v>
      </c>
      <c r="E2676" t="s">
        <v>4695</v>
      </c>
      <c r="F2676" s="41">
        <v>42004</v>
      </c>
      <c r="G2676" s="44">
        <v>-26396</v>
      </c>
      <c r="H2676" t="s">
        <v>12978</v>
      </c>
    </row>
    <row r="2677" spans="1:8" x14ac:dyDescent="0.25">
      <c r="A2677" s="43" t="s">
        <v>9328</v>
      </c>
      <c r="B2677" t="s">
        <v>5216</v>
      </c>
      <c r="C2677" s="43" t="s">
        <v>13331</v>
      </c>
      <c r="D2677" t="s">
        <v>5214</v>
      </c>
      <c r="E2677" t="s">
        <v>5215</v>
      </c>
      <c r="F2677" s="41">
        <v>42004</v>
      </c>
      <c r="G2677" s="44">
        <v>-103500</v>
      </c>
      <c r="H2677" t="s">
        <v>13332</v>
      </c>
    </row>
    <row r="2678" spans="1:8" x14ac:dyDescent="0.25">
      <c r="A2678" s="43" t="s">
        <v>9328</v>
      </c>
      <c r="B2678" t="s">
        <v>5217</v>
      </c>
      <c r="C2678" s="43" t="s">
        <v>13333</v>
      </c>
      <c r="D2678" t="s">
        <v>5214</v>
      </c>
      <c r="E2678" t="s">
        <v>5215</v>
      </c>
      <c r="F2678" s="41">
        <v>42004</v>
      </c>
      <c r="G2678" s="44">
        <v>-103500</v>
      </c>
      <c r="H2678" t="s">
        <v>13334</v>
      </c>
    </row>
    <row r="2679" spans="1:8" x14ac:dyDescent="0.25">
      <c r="A2679" s="43" t="s">
        <v>9735</v>
      </c>
      <c r="B2679" t="s">
        <v>4983</v>
      </c>
      <c r="C2679" s="43" t="s">
        <v>13173</v>
      </c>
      <c r="D2679" t="s">
        <v>4984</v>
      </c>
      <c r="E2679" t="s">
        <v>4985</v>
      </c>
      <c r="F2679" s="41">
        <v>42004</v>
      </c>
      <c r="G2679" s="44">
        <v>-36294.5</v>
      </c>
      <c r="H2679" t="s">
        <v>13174</v>
      </c>
    </row>
    <row r="2680" spans="1:8" x14ac:dyDescent="0.25">
      <c r="A2680" s="43" t="s">
        <v>9735</v>
      </c>
      <c r="B2680" t="s">
        <v>4806</v>
      </c>
      <c r="C2680" s="43" t="s">
        <v>13054</v>
      </c>
      <c r="D2680" t="s">
        <v>4807</v>
      </c>
      <c r="E2680" t="s">
        <v>4808</v>
      </c>
      <c r="F2680" s="41">
        <v>42004</v>
      </c>
      <c r="G2680" s="44">
        <v>-76548.399999999994</v>
      </c>
      <c r="H2680" t="s">
        <v>13055</v>
      </c>
    </row>
    <row r="2681" spans="1:8" x14ac:dyDescent="0.25">
      <c r="A2681" s="43" t="s">
        <v>9735</v>
      </c>
      <c r="B2681" t="s">
        <v>4789</v>
      </c>
      <c r="C2681" s="43" t="s">
        <v>13043</v>
      </c>
      <c r="D2681" t="s">
        <v>4790</v>
      </c>
      <c r="E2681" t="s">
        <v>4791</v>
      </c>
      <c r="F2681" s="41">
        <v>42004</v>
      </c>
      <c r="G2681" s="44">
        <v>-38274.199999999997</v>
      </c>
      <c r="H2681" t="s">
        <v>13044</v>
      </c>
    </row>
    <row r="2682" spans="1:8" x14ac:dyDescent="0.25">
      <c r="A2682" s="43" t="s">
        <v>9735</v>
      </c>
      <c r="B2682" t="s">
        <v>5024</v>
      </c>
      <c r="C2682" s="43" t="s">
        <v>13200</v>
      </c>
      <c r="D2682" t="s">
        <v>5025</v>
      </c>
      <c r="E2682" t="s">
        <v>5026</v>
      </c>
      <c r="F2682" s="41">
        <v>42004</v>
      </c>
      <c r="G2682" s="44">
        <v>-23756.400000000001</v>
      </c>
      <c r="H2682" t="s">
        <v>13201</v>
      </c>
    </row>
    <row r="2683" spans="1:8" x14ac:dyDescent="0.25">
      <c r="A2683" s="43" t="s">
        <v>9735</v>
      </c>
      <c r="B2683" t="s">
        <v>4912</v>
      </c>
      <c r="C2683" s="43" t="s">
        <v>13125</v>
      </c>
      <c r="D2683" t="s">
        <v>4913</v>
      </c>
      <c r="E2683" t="s">
        <v>4914</v>
      </c>
      <c r="F2683" s="41">
        <v>42004</v>
      </c>
      <c r="G2683" s="44">
        <v>-83908.6</v>
      </c>
      <c r="H2683" t="s">
        <v>13126</v>
      </c>
    </row>
    <row r="2684" spans="1:8" x14ac:dyDescent="0.25">
      <c r="A2684" s="43" t="s">
        <v>9735</v>
      </c>
      <c r="B2684" t="s">
        <v>5130</v>
      </c>
      <c r="C2684" s="43" t="s">
        <v>13273</v>
      </c>
      <c r="D2684" t="s">
        <v>5131</v>
      </c>
      <c r="E2684" t="s">
        <v>5132</v>
      </c>
      <c r="F2684" s="41">
        <v>42004</v>
      </c>
      <c r="G2684" s="44">
        <v>-77868.2</v>
      </c>
      <c r="H2684" t="s">
        <v>13274</v>
      </c>
    </row>
    <row r="2685" spans="1:8" x14ac:dyDescent="0.25">
      <c r="A2685" s="43" t="s">
        <v>9735</v>
      </c>
      <c r="B2685" t="s">
        <v>4752</v>
      </c>
      <c r="C2685" s="43" t="s">
        <v>13018</v>
      </c>
      <c r="D2685" t="s">
        <v>4753</v>
      </c>
      <c r="E2685" t="s">
        <v>4754</v>
      </c>
      <c r="F2685" s="41">
        <v>42004</v>
      </c>
      <c r="G2685" s="44">
        <v>-23756.400000000001</v>
      </c>
      <c r="H2685" t="s">
        <v>13019</v>
      </c>
    </row>
    <row r="2686" spans="1:8" x14ac:dyDescent="0.25">
      <c r="A2686" s="43" t="s">
        <v>9735</v>
      </c>
      <c r="B2686" t="s">
        <v>4812</v>
      </c>
      <c r="C2686" s="43" t="s">
        <v>13058</v>
      </c>
      <c r="D2686" t="s">
        <v>4813</v>
      </c>
      <c r="E2686" t="s">
        <v>4814</v>
      </c>
      <c r="F2686" s="41">
        <v>42004</v>
      </c>
      <c r="G2686" s="44">
        <v>-91268.800000000003</v>
      </c>
      <c r="H2686" t="s">
        <v>13059</v>
      </c>
    </row>
    <row r="2687" spans="1:8" x14ac:dyDescent="0.25">
      <c r="A2687" s="43" t="s">
        <v>9328</v>
      </c>
      <c r="B2687" t="s">
        <v>5218</v>
      </c>
      <c r="C2687" s="43" t="s">
        <v>13335</v>
      </c>
      <c r="D2687" t="s">
        <v>5219</v>
      </c>
      <c r="E2687" t="s">
        <v>5220</v>
      </c>
      <c r="F2687" s="41">
        <v>42004</v>
      </c>
      <c r="G2687" s="44">
        <v>-38900</v>
      </c>
      <c r="H2687" t="s">
        <v>13336</v>
      </c>
    </row>
    <row r="2688" spans="1:8" x14ac:dyDescent="0.25">
      <c r="A2688" s="43" t="s">
        <v>9735</v>
      </c>
      <c r="B2688" t="s">
        <v>4800</v>
      </c>
      <c r="C2688" s="43" t="s">
        <v>13050</v>
      </c>
      <c r="D2688" t="s">
        <v>4801</v>
      </c>
      <c r="E2688" t="s">
        <v>4802</v>
      </c>
      <c r="F2688" s="41">
        <v>42004</v>
      </c>
      <c r="G2688" s="44">
        <v>-46421.2</v>
      </c>
      <c r="H2688" t="s">
        <v>13051</v>
      </c>
    </row>
    <row r="2689" spans="1:8" x14ac:dyDescent="0.25">
      <c r="A2689" s="43" t="s">
        <v>9735</v>
      </c>
      <c r="B2689" t="s">
        <v>5115</v>
      </c>
      <c r="C2689" s="43" t="s">
        <v>13263</v>
      </c>
      <c r="D2689" t="s">
        <v>5116</v>
      </c>
      <c r="E2689" t="s">
        <v>5117</v>
      </c>
      <c r="F2689" s="41">
        <v>42004</v>
      </c>
      <c r="G2689" s="44">
        <v>-48832.6</v>
      </c>
      <c r="H2689" t="s">
        <v>13264</v>
      </c>
    </row>
    <row r="2690" spans="1:8" x14ac:dyDescent="0.25">
      <c r="A2690" s="43" t="s">
        <v>9328</v>
      </c>
      <c r="B2690" t="s">
        <v>5235</v>
      </c>
      <c r="C2690" s="43" t="s">
        <v>13362</v>
      </c>
      <c r="D2690" t="s">
        <v>5214</v>
      </c>
      <c r="E2690" t="s">
        <v>5215</v>
      </c>
      <c r="F2690" s="41">
        <v>42004</v>
      </c>
      <c r="G2690" s="44">
        <v>-103500</v>
      </c>
      <c r="H2690" t="s">
        <v>13363</v>
      </c>
    </row>
    <row r="2691" spans="1:8" x14ac:dyDescent="0.25">
      <c r="A2691" s="43" t="s">
        <v>9735</v>
      </c>
      <c r="B2691" t="s">
        <v>4709</v>
      </c>
      <c r="C2691" s="43" t="s">
        <v>12988</v>
      </c>
      <c r="D2691" t="s">
        <v>4710</v>
      </c>
      <c r="E2691" t="s">
        <v>4711</v>
      </c>
      <c r="F2691" s="41">
        <v>42004</v>
      </c>
      <c r="G2691" s="44">
        <v>-77868.2</v>
      </c>
      <c r="H2691" t="s">
        <v>12989</v>
      </c>
    </row>
    <row r="2692" spans="1:8" x14ac:dyDescent="0.25">
      <c r="A2692" s="43" t="s">
        <v>9735</v>
      </c>
      <c r="B2692" t="s">
        <v>5174</v>
      </c>
      <c r="C2692" s="43" t="s">
        <v>13303</v>
      </c>
      <c r="D2692" t="s">
        <v>5175</v>
      </c>
      <c r="E2692" t="s">
        <v>5176</v>
      </c>
      <c r="F2692" s="41">
        <v>42004</v>
      </c>
      <c r="G2692" s="44">
        <v>-27055.9</v>
      </c>
      <c r="H2692" t="s">
        <v>13304</v>
      </c>
    </row>
    <row r="2693" spans="1:8" x14ac:dyDescent="0.25">
      <c r="A2693" s="43" t="s">
        <v>9735</v>
      </c>
      <c r="B2693" t="s">
        <v>2885</v>
      </c>
      <c r="C2693" s="43" t="s">
        <v>11662</v>
      </c>
      <c r="D2693" t="s">
        <v>4872</v>
      </c>
      <c r="E2693" t="s">
        <v>4873</v>
      </c>
      <c r="F2693" s="41">
        <v>42004</v>
      </c>
      <c r="G2693" s="44">
        <v>-38934.1</v>
      </c>
      <c r="H2693" t="s">
        <v>13098</v>
      </c>
    </row>
    <row r="2694" spans="1:8" x14ac:dyDescent="0.25">
      <c r="A2694" s="43" t="s">
        <v>9735</v>
      </c>
      <c r="B2694" t="s">
        <v>4673</v>
      </c>
      <c r="C2694" s="43" t="s">
        <v>12963</v>
      </c>
      <c r="D2694" t="s">
        <v>4674</v>
      </c>
      <c r="E2694" t="s">
        <v>4675</v>
      </c>
      <c r="F2694" s="41">
        <v>42004</v>
      </c>
      <c r="G2694" s="44">
        <v>-35634.6</v>
      </c>
      <c r="H2694" t="s">
        <v>12964</v>
      </c>
    </row>
    <row r="2695" spans="1:8" x14ac:dyDescent="0.25">
      <c r="A2695" s="43" t="s">
        <v>9735</v>
      </c>
      <c r="B2695" t="s">
        <v>5171</v>
      </c>
      <c r="C2695" s="43" t="s">
        <v>13301</v>
      </c>
      <c r="D2695" t="s">
        <v>5172</v>
      </c>
      <c r="E2695" t="s">
        <v>5173</v>
      </c>
      <c r="F2695" s="41">
        <v>42004</v>
      </c>
      <c r="G2695" s="44">
        <v>-35634.6</v>
      </c>
      <c r="H2695" t="s">
        <v>13302</v>
      </c>
    </row>
    <row r="2696" spans="1:8" x14ac:dyDescent="0.25">
      <c r="A2696" s="43" t="s">
        <v>9735</v>
      </c>
      <c r="B2696" t="s">
        <v>4780</v>
      </c>
      <c r="C2696" s="43" t="s">
        <v>13037</v>
      </c>
      <c r="D2696" t="s">
        <v>4781</v>
      </c>
      <c r="E2696" t="s">
        <v>4782</v>
      </c>
      <c r="F2696" s="41">
        <v>42004</v>
      </c>
      <c r="G2696" s="44">
        <v>-71269.2</v>
      </c>
      <c r="H2696" t="s">
        <v>13038</v>
      </c>
    </row>
    <row r="2697" spans="1:8" x14ac:dyDescent="0.25">
      <c r="A2697" s="43" t="s">
        <v>9735</v>
      </c>
      <c r="B2697" t="s">
        <v>5162</v>
      </c>
      <c r="C2697" s="43" t="s">
        <v>13295</v>
      </c>
      <c r="D2697" t="s">
        <v>5163</v>
      </c>
      <c r="E2697" t="s">
        <v>5164</v>
      </c>
      <c r="F2697" s="41">
        <v>42004</v>
      </c>
      <c r="G2697" s="44">
        <v>-37766.400000000001</v>
      </c>
      <c r="H2697" t="s">
        <v>13296</v>
      </c>
    </row>
    <row r="2698" spans="1:8" x14ac:dyDescent="0.25">
      <c r="A2698" s="43" t="s">
        <v>9735</v>
      </c>
      <c r="B2698" t="s">
        <v>5204</v>
      </c>
      <c r="C2698" s="43" t="s">
        <v>13323</v>
      </c>
      <c r="D2698" t="s">
        <v>5205</v>
      </c>
      <c r="E2698" t="s">
        <v>5206</v>
      </c>
      <c r="F2698" s="41">
        <v>42004</v>
      </c>
      <c r="G2698" s="44">
        <v>-24416.3</v>
      </c>
      <c r="H2698" t="s">
        <v>13324</v>
      </c>
    </row>
    <row r="2699" spans="1:8" x14ac:dyDescent="0.25">
      <c r="A2699" s="43" t="s">
        <v>9735</v>
      </c>
      <c r="B2699" t="s">
        <v>5009</v>
      </c>
      <c r="C2699" s="43" t="s">
        <v>13190</v>
      </c>
      <c r="D2699" t="s">
        <v>5010</v>
      </c>
      <c r="E2699" t="s">
        <v>5011</v>
      </c>
      <c r="F2699" s="41">
        <v>42004</v>
      </c>
      <c r="G2699" s="44">
        <v>-56391.54</v>
      </c>
      <c r="H2699" t="s">
        <v>13191</v>
      </c>
    </row>
    <row r="2700" spans="1:8" x14ac:dyDescent="0.25">
      <c r="A2700" s="43" t="s">
        <v>9735</v>
      </c>
      <c r="B2700" t="s">
        <v>4821</v>
      </c>
      <c r="C2700" s="43" t="s">
        <v>13064</v>
      </c>
      <c r="D2700" t="s">
        <v>4822</v>
      </c>
      <c r="E2700" t="s">
        <v>4823</v>
      </c>
      <c r="F2700" s="41">
        <v>42004</v>
      </c>
      <c r="G2700" s="44">
        <v>-54111.8</v>
      </c>
      <c r="H2700" t="s">
        <v>13065</v>
      </c>
    </row>
    <row r="2701" spans="1:8" x14ac:dyDescent="0.25">
      <c r="A2701" s="43" t="s">
        <v>9735</v>
      </c>
      <c r="B2701" t="s">
        <v>5198</v>
      </c>
      <c r="C2701" s="43" t="s">
        <v>13319</v>
      </c>
      <c r="D2701" t="s">
        <v>5199</v>
      </c>
      <c r="E2701" t="s">
        <v>5200</v>
      </c>
      <c r="F2701" s="41">
        <v>42004</v>
      </c>
      <c r="G2701" s="44">
        <v>-73959.199999999997</v>
      </c>
      <c r="H2701" t="s">
        <v>13320</v>
      </c>
    </row>
    <row r="2702" spans="1:8" x14ac:dyDescent="0.25">
      <c r="A2702" s="43" t="s">
        <v>9735</v>
      </c>
      <c r="B2702" t="s">
        <v>4688</v>
      </c>
      <c r="C2702" s="43" t="s">
        <v>12973</v>
      </c>
      <c r="D2702" t="s">
        <v>4689</v>
      </c>
      <c r="E2702" t="s">
        <v>4690</v>
      </c>
      <c r="F2702" s="41">
        <v>42004</v>
      </c>
      <c r="G2702" s="44">
        <v>-34194.870000000003</v>
      </c>
      <c r="H2702" t="s">
        <v>12974</v>
      </c>
    </row>
    <row r="2703" spans="1:8" x14ac:dyDescent="0.25">
      <c r="A2703" s="43" t="s">
        <v>9735</v>
      </c>
      <c r="B2703" t="s">
        <v>4682</v>
      </c>
      <c r="C2703" s="43" t="s">
        <v>12969</v>
      </c>
      <c r="D2703" t="s">
        <v>4683</v>
      </c>
      <c r="E2703" t="s">
        <v>4684</v>
      </c>
      <c r="F2703" s="41">
        <v>42004</v>
      </c>
      <c r="G2703" s="44">
        <v>-38934.1</v>
      </c>
      <c r="H2703" t="s">
        <v>12970</v>
      </c>
    </row>
    <row r="2704" spans="1:8" x14ac:dyDescent="0.25">
      <c r="A2704" s="43" t="s">
        <v>9735</v>
      </c>
      <c r="B2704" t="s">
        <v>5057</v>
      </c>
      <c r="C2704" s="43" t="s">
        <v>13223</v>
      </c>
      <c r="D2704" t="s">
        <v>5058</v>
      </c>
      <c r="E2704" t="s">
        <v>5059</v>
      </c>
      <c r="F2704" s="41">
        <v>42004</v>
      </c>
      <c r="G2704" s="44">
        <v>-47512.800000000003</v>
      </c>
      <c r="H2704" t="s">
        <v>13224</v>
      </c>
    </row>
    <row r="2705" spans="1:8" x14ac:dyDescent="0.25">
      <c r="A2705" s="43" t="s">
        <v>9735</v>
      </c>
      <c r="B2705" t="s">
        <v>5018</v>
      </c>
      <c r="C2705" s="43" t="s">
        <v>13196</v>
      </c>
      <c r="D2705" t="s">
        <v>5019</v>
      </c>
      <c r="E2705" t="s">
        <v>5020</v>
      </c>
      <c r="F2705" s="41">
        <v>42004</v>
      </c>
      <c r="G2705" s="44">
        <v>-38274.199999999997</v>
      </c>
      <c r="H2705" t="s">
        <v>13197</v>
      </c>
    </row>
    <row r="2706" spans="1:8" x14ac:dyDescent="0.25">
      <c r="A2706" s="43" t="s">
        <v>9735</v>
      </c>
      <c r="B2706" t="s">
        <v>5136</v>
      </c>
      <c r="C2706" s="43" t="s">
        <v>13277</v>
      </c>
      <c r="D2706" t="s">
        <v>5137</v>
      </c>
      <c r="E2706" t="s">
        <v>5138</v>
      </c>
      <c r="F2706" s="41">
        <v>42004</v>
      </c>
      <c r="G2706" s="44">
        <v>-69589.56</v>
      </c>
      <c r="H2706" t="s">
        <v>13278</v>
      </c>
    </row>
    <row r="2707" spans="1:8" x14ac:dyDescent="0.25">
      <c r="A2707" s="43" t="s">
        <v>9735</v>
      </c>
      <c r="B2707" t="s">
        <v>4959</v>
      </c>
      <c r="C2707" s="43" t="s">
        <v>13156</v>
      </c>
      <c r="D2707" t="s">
        <v>4960</v>
      </c>
      <c r="E2707" t="s">
        <v>4961</v>
      </c>
      <c r="F2707" s="41">
        <v>42004</v>
      </c>
      <c r="G2707" s="44">
        <v>-38934.1</v>
      </c>
      <c r="H2707" t="s">
        <v>13157</v>
      </c>
    </row>
    <row r="2708" spans="1:8" x14ac:dyDescent="0.25">
      <c r="A2708" s="43" t="s">
        <v>9735</v>
      </c>
      <c r="B2708" t="s">
        <v>4977</v>
      </c>
      <c r="C2708" s="43" t="s">
        <v>13169</v>
      </c>
      <c r="D2708" t="s">
        <v>4978</v>
      </c>
      <c r="E2708" t="s">
        <v>4979</v>
      </c>
      <c r="F2708" s="41">
        <v>42004</v>
      </c>
      <c r="G2708" s="44">
        <v>-55431.6</v>
      </c>
      <c r="H2708" t="s">
        <v>13170</v>
      </c>
    </row>
    <row r="2709" spans="1:8" x14ac:dyDescent="0.25">
      <c r="A2709" s="43" t="s">
        <v>9735</v>
      </c>
      <c r="B2709" t="s">
        <v>4658</v>
      </c>
      <c r="C2709" s="43" t="s">
        <v>12953</v>
      </c>
      <c r="D2709" t="s">
        <v>4659</v>
      </c>
      <c r="E2709" t="s">
        <v>4660</v>
      </c>
      <c r="F2709" s="41">
        <v>42004</v>
      </c>
      <c r="G2709" s="44">
        <v>-38274.199999999997</v>
      </c>
      <c r="H2709" t="s">
        <v>12954</v>
      </c>
    </row>
    <row r="2710" spans="1:8" x14ac:dyDescent="0.25">
      <c r="A2710" s="43" t="s">
        <v>9735</v>
      </c>
      <c r="B2710" t="s">
        <v>5150</v>
      </c>
      <c r="C2710" s="43" t="s">
        <v>13287</v>
      </c>
      <c r="D2710" t="s">
        <v>5151</v>
      </c>
      <c r="E2710" t="s">
        <v>5152</v>
      </c>
      <c r="F2710" s="41">
        <v>42004</v>
      </c>
      <c r="G2710" s="44">
        <v>-57868</v>
      </c>
      <c r="H2710" t="s">
        <v>13288</v>
      </c>
    </row>
    <row r="2711" spans="1:8" x14ac:dyDescent="0.25">
      <c r="A2711" s="43" t="s">
        <v>9735</v>
      </c>
      <c r="B2711" t="s">
        <v>5033</v>
      </c>
      <c r="C2711" s="43" t="s">
        <v>13206</v>
      </c>
      <c r="D2711" t="s">
        <v>5034</v>
      </c>
      <c r="E2711" t="s">
        <v>5035</v>
      </c>
      <c r="F2711" s="41">
        <v>42004</v>
      </c>
      <c r="G2711" s="44">
        <v>-24416.3</v>
      </c>
      <c r="H2711" t="s">
        <v>13207</v>
      </c>
    </row>
    <row r="2712" spans="1:8" x14ac:dyDescent="0.25">
      <c r="A2712" s="43" t="s">
        <v>9735</v>
      </c>
      <c r="B2712" t="s">
        <v>5186</v>
      </c>
      <c r="C2712" s="43" t="s">
        <v>13311</v>
      </c>
      <c r="D2712" t="s">
        <v>5187</v>
      </c>
      <c r="E2712" t="s">
        <v>5188</v>
      </c>
      <c r="F2712" s="41">
        <v>42004</v>
      </c>
      <c r="G2712" s="44">
        <v>-34974.699999999997</v>
      </c>
      <c r="H2712" t="s">
        <v>13312</v>
      </c>
    </row>
    <row r="2713" spans="1:8" x14ac:dyDescent="0.25">
      <c r="A2713" s="43" t="s">
        <v>9735</v>
      </c>
      <c r="B2713" t="s">
        <v>5072</v>
      </c>
      <c r="C2713" s="43" t="s">
        <v>13233</v>
      </c>
      <c r="D2713" t="s">
        <v>5073</v>
      </c>
      <c r="E2713" t="s">
        <v>5074</v>
      </c>
      <c r="F2713" s="41">
        <v>42004</v>
      </c>
      <c r="G2713" s="44">
        <v>-56649.599999999999</v>
      </c>
      <c r="H2713" t="s">
        <v>13234</v>
      </c>
    </row>
    <row r="2714" spans="1:8" x14ac:dyDescent="0.25">
      <c r="A2714" s="43" t="s">
        <v>9735</v>
      </c>
      <c r="B2714" t="s">
        <v>4604</v>
      </c>
      <c r="C2714" s="43" t="s">
        <v>12917</v>
      </c>
      <c r="D2714" t="s">
        <v>4605</v>
      </c>
      <c r="E2714" t="s">
        <v>4606</v>
      </c>
      <c r="F2714" s="41">
        <v>42004</v>
      </c>
      <c r="G2714" s="44">
        <v>-76548.399999999994</v>
      </c>
      <c r="H2714" t="s">
        <v>12918</v>
      </c>
    </row>
    <row r="2715" spans="1:8" x14ac:dyDescent="0.25">
      <c r="A2715" s="43" t="s">
        <v>9735</v>
      </c>
      <c r="B2715" t="s">
        <v>4607</v>
      </c>
      <c r="C2715" s="43" t="s">
        <v>12919</v>
      </c>
      <c r="D2715" t="s">
        <v>4608</v>
      </c>
      <c r="E2715" t="s">
        <v>4609</v>
      </c>
      <c r="F2715" s="41">
        <v>42004</v>
      </c>
      <c r="G2715" s="44">
        <v>-72589</v>
      </c>
      <c r="H2715" t="s">
        <v>12920</v>
      </c>
    </row>
    <row r="2716" spans="1:8" x14ac:dyDescent="0.25">
      <c r="A2716" s="43" t="s">
        <v>9735</v>
      </c>
      <c r="B2716" t="s">
        <v>4921</v>
      </c>
      <c r="C2716" s="43" t="s">
        <v>13131</v>
      </c>
      <c r="D2716" t="s">
        <v>4922</v>
      </c>
      <c r="E2716" t="s">
        <v>4923</v>
      </c>
      <c r="F2716" s="41">
        <v>42004</v>
      </c>
      <c r="G2716" s="44">
        <v>-77868.2</v>
      </c>
      <c r="H2716" t="s">
        <v>13132</v>
      </c>
    </row>
    <row r="2717" spans="1:8" x14ac:dyDescent="0.25">
      <c r="A2717" s="43" t="s">
        <v>9735</v>
      </c>
      <c r="B2717" t="s">
        <v>5021</v>
      </c>
      <c r="C2717" s="43" t="s">
        <v>13198</v>
      </c>
      <c r="D2717" t="s">
        <v>5022</v>
      </c>
      <c r="E2717" t="s">
        <v>5023</v>
      </c>
      <c r="F2717" s="41">
        <v>42004</v>
      </c>
      <c r="G2717" s="44">
        <v>-38934.1</v>
      </c>
      <c r="H2717" t="s">
        <v>13199</v>
      </c>
    </row>
    <row r="2718" spans="1:8" x14ac:dyDescent="0.25">
      <c r="A2718" s="43" t="s">
        <v>9735</v>
      </c>
      <c r="B2718" t="s">
        <v>4721</v>
      </c>
      <c r="C2718" s="43" t="s">
        <v>12996</v>
      </c>
      <c r="D2718" t="s">
        <v>4722</v>
      </c>
      <c r="E2718" t="s">
        <v>4723</v>
      </c>
      <c r="F2718" s="41">
        <v>42004</v>
      </c>
      <c r="G2718" s="44">
        <v>-77868.2</v>
      </c>
      <c r="H2718" t="s">
        <v>12997</v>
      </c>
    </row>
    <row r="2719" spans="1:8" x14ac:dyDescent="0.25">
      <c r="A2719" s="43" t="s">
        <v>9735</v>
      </c>
      <c r="B2719" t="s">
        <v>2311</v>
      </c>
      <c r="C2719" s="43" t="s">
        <v>11202</v>
      </c>
      <c r="D2719" t="s">
        <v>4841</v>
      </c>
      <c r="E2719" t="s">
        <v>4842</v>
      </c>
      <c r="F2719" s="41">
        <v>42004</v>
      </c>
      <c r="G2719" s="44">
        <v>-64670.2</v>
      </c>
      <c r="H2719" t="s">
        <v>13078</v>
      </c>
    </row>
    <row r="2720" spans="1:8" x14ac:dyDescent="0.25">
      <c r="A2720" s="43" t="s">
        <v>9735</v>
      </c>
      <c r="B2720" t="s">
        <v>4724</v>
      </c>
      <c r="C2720" s="43" t="s">
        <v>12998</v>
      </c>
      <c r="D2720" t="s">
        <v>4725</v>
      </c>
      <c r="E2720" t="s">
        <v>4726</v>
      </c>
      <c r="F2720" s="41">
        <v>42004</v>
      </c>
      <c r="G2720" s="44">
        <v>-38274.199999999997</v>
      </c>
      <c r="H2720" t="s">
        <v>12999</v>
      </c>
    </row>
    <row r="2721" spans="1:8" x14ac:dyDescent="0.25">
      <c r="A2721" s="43" t="s">
        <v>9735</v>
      </c>
      <c r="B2721" t="s">
        <v>4869</v>
      </c>
      <c r="C2721" s="43" t="s">
        <v>13096</v>
      </c>
      <c r="D2721" t="s">
        <v>4870</v>
      </c>
      <c r="E2721" t="s">
        <v>4871</v>
      </c>
      <c r="F2721" s="41">
        <v>42004</v>
      </c>
      <c r="G2721" s="44">
        <v>-81541.350000000006</v>
      </c>
      <c r="H2721" t="s">
        <v>13097</v>
      </c>
    </row>
    <row r="2722" spans="1:8" x14ac:dyDescent="0.25">
      <c r="A2722" s="43" t="s">
        <v>9735</v>
      </c>
      <c r="B2722" t="s">
        <v>4986</v>
      </c>
      <c r="C2722" s="43" t="s">
        <v>13175</v>
      </c>
      <c r="D2722" t="s">
        <v>4987</v>
      </c>
      <c r="E2722" t="s">
        <v>4988</v>
      </c>
      <c r="F2722" s="41">
        <v>42004</v>
      </c>
      <c r="G2722" s="44">
        <v>-98923.64</v>
      </c>
      <c r="H2722" t="s">
        <v>13176</v>
      </c>
    </row>
    <row r="2723" spans="1:8" x14ac:dyDescent="0.25">
      <c r="A2723" s="43" t="s">
        <v>9735</v>
      </c>
      <c r="B2723" t="s">
        <v>4994</v>
      </c>
      <c r="C2723" s="43" t="s">
        <v>13180</v>
      </c>
      <c r="D2723" t="s">
        <v>4995</v>
      </c>
      <c r="E2723" t="s">
        <v>4996</v>
      </c>
      <c r="F2723" s="41">
        <v>42004</v>
      </c>
      <c r="G2723" s="44">
        <v>-38274.199999999997</v>
      </c>
      <c r="H2723" t="s">
        <v>13181</v>
      </c>
    </row>
    <row r="2724" spans="1:8" x14ac:dyDescent="0.25">
      <c r="A2724" s="43" t="s">
        <v>9735</v>
      </c>
      <c r="B2724" t="s">
        <v>4637</v>
      </c>
      <c r="C2724" s="43" t="s">
        <v>12939</v>
      </c>
      <c r="D2724" t="s">
        <v>4638</v>
      </c>
      <c r="E2724" t="s">
        <v>4639</v>
      </c>
      <c r="F2724" s="41">
        <v>42004</v>
      </c>
      <c r="G2724" s="44">
        <v>-36954.400000000001</v>
      </c>
      <c r="H2724" t="s">
        <v>12940</v>
      </c>
    </row>
    <row r="2725" spans="1:8" x14ac:dyDescent="0.25">
      <c r="A2725" s="43" t="s">
        <v>9735</v>
      </c>
      <c r="B2725" t="s">
        <v>4631</v>
      </c>
      <c r="C2725" s="43" t="s">
        <v>12935</v>
      </c>
      <c r="D2725" t="s">
        <v>4632</v>
      </c>
      <c r="E2725" t="s">
        <v>4633</v>
      </c>
      <c r="F2725" s="41">
        <v>42004</v>
      </c>
      <c r="G2725" s="44">
        <v>-31472</v>
      </c>
      <c r="H2725" t="s">
        <v>12936</v>
      </c>
    </row>
    <row r="2726" spans="1:8" x14ac:dyDescent="0.25">
      <c r="A2726" s="43" t="s">
        <v>9735</v>
      </c>
      <c r="B2726" t="s">
        <v>5066</v>
      </c>
      <c r="C2726" s="43" t="s">
        <v>13229</v>
      </c>
      <c r="D2726" t="s">
        <v>5067</v>
      </c>
      <c r="E2726" t="s">
        <v>5068</v>
      </c>
      <c r="F2726" s="41">
        <v>42004</v>
      </c>
      <c r="G2726" s="44">
        <v>-23756.400000000001</v>
      </c>
      <c r="H2726" t="s">
        <v>13230</v>
      </c>
    </row>
    <row r="2727" spans="1:8" x14ac:dyDescent="0.25">
      <c r="A2727" s="43" t="s">
        <v>9326</v>
      </c>
      <c r="B2727" t="s">
        <v>972</v>
      </c>
      <c r="C2727" s="43" t="s">
        <v>973</v>
      </c>
      <c r="D2727" t="s">
        <v>4586</v>
      </c>
      <c r="E2727" t="s">
        <v>4587</v>
      </c>
      <c r="F2727" s="41">
        <v>42004</v>
      </c>
      <c r="G2727" s="44">
        <v>-13178.85</v>
      </c>
      <c r="H2727" t="s">
        <v>12902</v>
      </c>
    </row>
    <row r="2728" spans="1:8" x14ac:dyDescent="0.25">
      <c r="A2728" s="43" t="s">
        <v>9735</v>
      </c>
      <c r="B2728" t="s">
        <v>4610</v>
      </c>
      <c r="C2728" s="43" t="s">
        <v>12921</v>
      </c>
      <c r="D2728" t="s">
        <v>4611</v>
      </c>
      <c r="E2728" t="s">
        <v>4612</v>
      </c>
      <c r="F2728" s="41">
        <v>42004</v>
      </c>
      <c r="G2728" s="44">
        <v>-34974.699999999997</v>
      </c>
      <c r="H2728" t="s">
        <v>12922</v>
      </c>
    </row>
    <row r="2729" spans="1:8" x14ac:dyDescent="0.25">
      <c r="A2729" s="43" t="s">
        <v>9735</v>
      </c>
      <c r="B2729" t="s">
        <v>4832</v>
      </c>
      <c r="C2729" s="43" t="s">
        <v>13072</v>
      </c>
      <c r="D2729" t="s">
        <v>4833</v>
      </c>
      <c r="E2729" t="s">
        <v>4834</v>
      </c>
      <c r="F2729" s="41">
        <v>42004</v>
      </c>
      <c r="G2729" s="44">
        <v>-57591.360000000001</v>
      </c>
      <c r="H2729" t="s">
        <v>13073</v>
      </c>
    </row>
    <row r="2730" spans="1:8" x14ac:dyDescent="0.25">
      <c r="A2730" s="43" t="s">
        <v>9735</v>
      </c>
      <c r="B2730" t="s">
        <v>4696</v>
      </c>
      <c r="C2730" s="43" t="s">
        <v>12979</v>
      </c>
      <c r="D2730" t="s">
        <v>4697</v>
      </c>
      <c r="E2730" t="s">
        <v>4660</v>
      </c>
      <c r="F2730" s="41">
        <v>42004</v>
      </c>
      <c r="G2730" s="44">
        <v>-38274.199999999997</v>
      </c>
      <c r="H2730" t="s">
        <v>12980</v>
      </c>
    </row>
    <row r="2731" spans="1:8" x14ac:dyDescent="0.25">
      <c r="A2731" s="43" t="s">
        <v>9735</v>
      </c>
      <c r="B2731" t="s">
        <v>4803</v>
      </c>
      <c r="C2731" s="43" t="s">
        <v>13052</v>
      </c>
      <c r="D2731" t="s">
        <v>4804</v>
      </c>
      <c r="E2731" t="s">
        <v>4805</v>
      </c>
      <c r="F2731" s="41">
        <v>42004</v>
      </c>
      <c r="G2731" s="44">
        <v>-76548.399999999994</v>
      </c>
      <c r="H2731" t="s">
        <v>13053</v>
      </c>
    </row>
    <row r="2732" spans="1:8" x14ac:dyDescent="0.25">
      <c r="A2732" s="43" t="s">
        <v>9735</v>
      </c>
      <c r="B2732" t="s">
        <v>4830</v>
      </c>
      <c r="C2732" s="43" t="s">
        <v>13070</v>
      </c>
      <c r="D2732" t="s">
        <v>4831</v>
      </c>
      <c r="E2732" t="s">
        <v>4690</v>
      </c>
      <c r="F2732" s="41">
        <v>42004</v>
      </c>
      <c r="G2732" s="44">
        <v>-34194.870000000003</v>
      </c>
      <c r="H2732" t="s">
        <v>13071</v>
      </c>
    </row>
    <row r="2733" spans="1:8" x14ac:dyDescent="0.25">
      <c r="A2733" s="43" t="s">
        <v>9328</v>
      </c>
      <c r="B2733" t="s">
        <v>5213</v>
      </c>
      <c r="C2733" s="43" t="s">
        <v>13329</v>
      </c>
      <c r="D2733" t="s">
        <v>5214</v>
      </c>
      <c r="E2733" t="s">
        <v>5215</v>
      </c>
      <c r="F2733" s="41">
        <v>42004</v>
      </c>
      <c r="G2733" s="44">
        <v>-84000</v>
      </c>
      <c r="H2733" t="s">
        <v>13330</v>
      </c>
    </row>
    <row r="2734" spans="1:8" x14ac:dyDescent="0.25">
      <c r="A2734" s="43" t="s">
        <v>9735</v>
      </c>
      <c r="B2734" t="s">
        <v>4768</v>
      </c>
      <c r="C2734" s="43" t="s">
        <v>13029</v>
      </c>
      <c r="D2734" t="s">
        <v>4769</v>
      </c>
      <c r="E2734" t="s">
        <v>4770</v>
      </c>
      <c r="F2734" s="41">
        <v>42004</v>
      </c>
      <c r="G2734" s="44">
        <v>-38274.199999999997</v>
      </c>
      <c r="H2734" t="s">
        <v>13030</v>
      </c>
    </row>
    <row r="2735" spans="1:8" x14ac:dyDescent="0.25">
      <c r="A2735" s="43" t="s">
        <v>9735</v>
      </c>
      <c r="B2735" t="s">
        <v>5144</v>
      </c>
      <c r="C2735" s="43" t="s">
        <v>13283</v>
      </c>
      <c r="D2735" t="s">
        <v>5145</v>
      </c>
      <c r="E2735" t="s">
        <v>5146</v>
      </c>
      <c r="F2735" s="41">
        <v>42004</v>
      </c>
      <c r="G2735" s="44">
        <v>-24416.3</v>
      </c>
      <c r="H2735" t="s">
        <v>13284</v>
      </c>
    </row>
    <row r="2736" spans="1:8" x14ac:dyDescent="0.25">
      <c r="A2736" s="43" t="s">
        <v>9735</v>
      </c>
      <c r="B2736" t="s">
        <v>4735</v>
      </c>
      <c r="C2736" s="43" t="s">
        <v>13006</v>
      </c>
      <c r="D2736" t="s">
        <v>4736</v>
      </c>
      <c r="E2736" t="s">
        <v>4737</v>
      </c>
      <c r="F2736" s="41">
        <v>42004</v>
      </c>
      <c r="G2736" s="44">
        <v>-42487.199999999997</v>
      </c>
      <c r="H2736" t="s">
        <v>13007</v>
      </c>
    </row>
    <row r="2737" spans="1:8" x14ac:dyDescent="0.25">
      <c r="A2737" s="43" t="s">
        <v>9735</v>
      </c>
      <c r="B2737" t="s">
        <v>4948</v>
      </c>
      <c r="C2737" s="43" t="s">
        <v>13149</v>
      </c>
      <c r="D2737" t="s">
        <v>4949</v>
      </c>
      <c r="E2737" t="s">
        <v>4950</v>
      </c>
      <c r="F2737" s="41">
        <v>42004</v>
      </c>
      <c r="G2737" s="44">
        <v>-34794.78</v>
      </c>
      <c r="H2737" t="s">
        <v>13150</v>
      </c>
    </row>
    <row r="2738" spans="1:8" x14ac:dyDescent="0.25">
      <c r="A2738" s="43" t="s">
        <v>9328</v>
      </c>
      <c r="B2738" t="s">
        <v>5242</v>
      </c>
      <c r="C2738" s="43" t="s">
        <v>13370</v>
      </c>
      <c r="D2738" t="s">
        <v>5214</v>
      </c>
      <c r="E2738" t="s">
        <v>5215</v>
      </c>
      <c r="F2738" s="41">
        <v>42004</v>
      </c>
      <c r="G2738" s="44">
        <v>-103500</v>
      </c>
      <c r="H2738" t="s">
        <v>13371</v>
      </c>
    </row>
    <row r="2739" spans="1:8" x14ac:dyDescent="0.25">
      <c r="A2739" s="43" t="s">
        <v>9735</v>
      </c>
      <c r="B2739" t="s">
        <v>4900</v>
      </c>
      <c r="C2739" s="43" t="s">
        <v>13117</v>
      </c>
      <c r="D2739" t="s">
        <v>4901</v>
      </c>
      <c r="E2739" t="s">
        <v>4902</v>
      </c>
      <c r="F2739" s="41">
        <v>42004</v>
      </c>
      <c r="G2739" s="44">
        <v>-24416.3</v>
      </c>
      <c r="H2739" t="s">
        <v>13118</v>
      </c>
    </row>
    <row r="2740" spans="1:8" x14ac:dyDescent="0.25">
      <c r="A2740" s="43" t="s">
        <v>9735</v>
      </c>
      <c r="B2740" t="s">
        <v>5096</v>
      </c>
      <c r="C2740" s="43" t="s">
        <v>13249</v>
      </c>
      <c r="D2740" t="s">
        <v>5097</v>
      </c>
      <c r="E2740" t="s">
        <v>4799</v>
      </c>
      <c r="F2740" s="41">
        <v>42004</v>
      </c>
      <c r="G2740" s="44">
        <v>-38274.199999999997</v>
      </c>
      <c r="H2740" t="s">
        <v>13250</v>
      </c>
    </row>
    <row r="2741" spans="1:8" x14ac:dyDescent="0.25">
      <c r="A2741" s="43" t="s">
        <v>9735</v>
      </c>
      <c r="B2741" t="s">
        <v>5027</v>
      </c>
      <c r="C2741" s="43" t="s">
        <v>13202</v>
      </c>
      <c r="D2741" t="s">
        <v>5028</v>
      </c>
      <c r="E2741" t="s">
        <v>5029</v>
      </c>
      <c r="F2741" s="41">
        <v>42004</v>
      </c>
      <c r="G2741" s="44">
        <v>-38934.1</v>
      </c>
      <c r="H2741" t="s">
        <v>13203</v>
      </c>
    </row>
    <row r="2742" spans="1:8" x14ac:dyDescent="0.25">
      <c r="A2742" s="43" t="s">
        <v>9328</v>
      </c>
      <c r="B2742" t="s">
        <v>5224</v>
      </c>
      <c r="C2742" s="43" t="s">
        <v>13343</v>
      </c>
      <c r="D2742" t="s">
        <v>5214</v>
      </c>
      <c r="E2742" t="s">
        <v>5215</v>
      </c>
      <c r="F2742" s="41">
        <v>42004</v>
      </c>
      <c r="G2742" s="44">
        <v>-103500</v>
      </c>
      <c r="H2742" t="s">
        <v>13344</v>
      </c>
    </row>
    <row r="2743" spans="1:8" x14ac:dyDescent="0.25">
      <c r="A2743" s="43" t="s">
        <v>9735</v>
      </c>
      <c r="B2743" t="s">
        <v>4601</v>
      </c>
      <c r="C2743" s="43" t="s">
        <v>12915</v>
      </c>
      <c r="D2743" t="s">
        <v>4602</v>
      </c>
      <c r="E2743" t="s">
        <v>4603</v>
      </c>
      <c r="F2743" s="41">
        <v>42004</v>
      </c>
      <c r="G2743" s="44">
        <v>-56391.54</v>
      </c>
      <c r="H2743" t="s">
        <v>12916</v>
      </c>
    </row>
    <row r="2744" spans="1:8" x14ac:dyDescent="0.25">
      <c r="A2744" s="43" t="s">
        <v>9328</v>
      </c>
      <c r="B2744" t="s">
        <v>5249</v>
      </c>
      <c r="C2744" s="43" t="s">
        <v>13384</v>
      </c>
      <c r="D2744" t="s">
        <v>5214</v>
      </c>
      <c r="E2744" t="s">
        <v>5215</v>
      </c>
      <c r="F2744" s="41">
        <v>42004</v>
      </c>
      <c r="G2744" s="44">
        <v>-103500</v>
      </c>
      <c r="H2744" t="s">
        <v>13385</v>
      </c>
    </row>
    <row r="2745" spans="1:8" x14ac:dyDescent="0.25">
      <c r="A2745" s="43" t="s">
        <v>9735</v>
      </c>
      <c r="B2745" t="s">
        <v>4951</v>
      </c>
      <c r="C2745" s="43" t="s">
        <v>13151</v>
      </c>
      <c r="D2745" t="s">
        <v>4952</v>
      </c>
      <c r="E2745" t="s">
        <v>4953</v>
      </c>
      <c r="F2745" s="41">
        <v>42004</v>
      </c>
      <c r="G2745" s="44">
        <v>-77868.2</v>
      </c>
      <c r="H2745" t="s">
        <v>13152</v>
      </c>
    </row>
    <row r="2746" spans="1:8" x14ac:dyDescent="0.25">
      <c r="A2746" s="43" t="s">
        <v>9735</v>
      </c>
      <c r="B2746" t="s">
        <v>4835</v>
      </c>
      <c r="C2746" s="43" t="s">
        <v>13074</v>
      </c>
      <c r="D2746" t="s">
        <v>4836</v>
      </c>
      <c r="E2746" t="s">
        <v>4837</v>
      </c>
      <c r="F2746" s="41">
        <v>42004</v>
      </c>
      <c r="G2746" s="44">
        <v>-67235.850000000006</v>
      </c>
      <c r="H2746" t="s">
        <v>13075</v>
      </c>
    </row>
    <row r="2747" spans="1:8" x14ac:dyDescent="0.25">
      <c r="A2747" s="43" t="s">
        <v>9328</v>
      </c>
      <c r="B2747" t="s">
        <v>5236</v>
      </c>
      <c r="C2747" s="43" t="s">
        <v>13364</v>
      </c>
      <c r="D2747" t="s">
        <v>3879</v>
      </c>
      <c r="E2747" t="s">
        <v>5237</v>
      </c>
      <c r="F2747" s="41">
        <v>42004</v>
      </c>
      <c r="G2747" s="44">
        <v>-1996654.05</v>
      </c>
      <c r="H2747" t="s">
        <v>13365</v>
      </c>
    </row>
    <row r="2748" spans="1:8" x14ac:dyDescent="0.25">
      <c r="A2748" s="43" t="s">
        <v>9328</v>
      </c>
      <c r="B2748" t="s">
        <v>5228</v>
      </c>
      <c r="C2748" s="43" t="s">
        <v>13349</v>
      </c>
      <c r="D2748" t="s">
        <v>5214</v>
      </c>
      <c r="E2748" t="s">
        <v>5215</v>
      </c>
      <c r="F2748" s="41">
        <v>42004</v>
      </c>
      <c r="G2748" s="44">
        <v>-103500</v>
      </c>
      <c r="H2748" t="s">
        <v>13350</v>
      </c>
    </row>
    <row r="2749" spans="1:8" x14ac:dyDescent="0.25">
      <c r="A2749" s="43" t="s">
        <v>9735</v>
      </c>
      <c r="B2749" t="s">
        <v>4818</v>
      </c>
      <c r="C2749" s="43" t="s">
        <v>13062</v>
      </c>
      <c r="D2749" t="s">
        <v>4819</v>
      </c>
      <c r="E2749" t="s">
        <v>4820</v>
      </c>
      <c r="F2749" s="41">
        <v>42004</v>
      </c>
      <c r="G2749" s="44">
        <v>-46421.2</v>
      </c>
      <c r="H2749" t="s">
        <v>13063</v>
      </c>
    </row>
    <row r="2750" spans="1:8" x14ac:dyDescent="0.25">
      <c r="A2750" s="43" t="s">
        <v>9735</v>
      </c>
      <c r="B2750" t="s">
        <v>5156</v>
      </c>
      <c r="C2750" s="43" t="s">
        <v>13291</v>
      </c>
      <c r="D2750" t="s">
        <v>5157</v>
      </c>
      <c r="E2750" t="s">
        <v>5158</v>
      </c>
      <c r="F2750" s="41">
        <v>42004</v>
      </c>
      <c r="G2750" s="44">
        <v>-72385.600000000006</v>
      </c>
      <c r="H2750" t="s">
        <v>13292</v>
      </c>
    </row>
    <row r="2751" spans="1:8" x14ac:dyDescent="0.25">
      <c r="A2751" s="43" t="s">
        <v>9735</v>
      </c>
      <c r="B2751" t="s">
        <v>4924</v>
      </c>
      <c r="C2751" s="43" t="s">
        <v>13133</v>
      </c>
      <c r="D2751" t="s">
        <v>4925</v>
      </c>
      <c r="E2751" t="s">
        <v>4926</v>
      </c>
      <c r="F2751" s="41">
        <v>42004</v>
      </c>
      <c r="G2751" s="44">
        <v>-40913.599999999999</v>
      </c>
      <c r="H2751" t="s">
        <v>13134</v>
      </c>
    </row>
    <row r="2752" spans="1:8" x14ac:dyDescent="0.25">
      <c r="A2752" s="43" t="s">
        <v>9735</v>
      </c>
      <c r="B2752" t="s">
        <v>4880</v>
      </c>
      <c r="C2752" s="43" t="s">
        <v>13103</v>
      </c>
      <c r="D2752" t="s">
        <v>4881</v>
      </c>
      <c r="E2752" t="s">
        <v>4882</v>
      </c>
      <c r="F2752" s="41">
        <v>42004</v>
      </c>
      <c r="G2752" s="44">
        <v>-38274.199999999997</v>
      </c>
      <c r="H2752" t="s">
        <v>13104</v>
      </c>
    </row>
    <row r="2753" spans="1:8" x14ac:dyDescent="0.25">
      <c r="A2753" s="43" t="s">
        <v>9735</v>
      </c>
      <c r="B2753" t="s">
        <v>4877</v>
      </c>
      <c r="C2753" s="43" t="s">
        <v>13101</v>
      </c>
      <c r="D2753" t="s">
        <v>4878</v>
      </c>
      <c r="E2753" t="s">
        <v>4879</v>
      </c>
      <c r="F2753" s="41">
        <v>42004</v>
      </c>
      <c r="G2753" s="44">
        <v>-84974.399999999994</v>
      </c>
      <c r="H2753" t="s">
        <v>13102</v>
      </c>
    </row>
    <row r="2754" spans="1:8" x14ac:dyDescent="0.25">
      <c r="A2754" s="43" t="s">
        <v>9735</v>
      </c>
      <c r="B2754" t="s">
        <v>4852</v>
      </c>
      <c r="C2754" s="43" t="s">
        <v>13085</v>
      </c>
      <c r="D2754" t="s">
        <v>4853</v>
      </c>
      <c r="E2754" t="s">
        <v>4854</v>
      </c>
      <c r="F2754" s="41">
        <v>42004</v>
      </c>
      <c r="G2754" s="44">
        <v>-38274.199999999997</v>
      </c>
      <c r="H2754" t="s">
        <v>13086</v>
      </c>
    </row>
    <row r="2755" spans="1:8" x14ac:dyDescent="0.25">
      <c r="A2755" s="43" t="s">
        <v>9735</v>
      </c>
      <c r="B2755" t="s">
        <v>4874</v>
      </c>
      <c r="C2755" s="43" t="s">
        <v>13099</v>
      </c>
      <c r="D2755" t="s">
        <v>4875</v>
      </c>
      <c r="E2755" t="s">
        <v>4876</v>
      </c>
      <c r="F2755" s="41">
        <v>42004</v>
      </c>
      <c r="G2755" s="44">
        <v>-32487.200000000001</v>
      </c>
      <c r="H2755" t="s">
        <v>13100</v>
      </c>
    </row>
    <row r="2756" spans="1:8" x14ac:dyDescent="0.25">
      <c r="A2756" s="43" t="s">
        <v>9735</v>
      </c>
      <c r="B2756" t="s">
        <v>4746</v>
      </c>
      <c r="C2756" s="43" t="s">
        <v>13014</v>
      </c>
      <c r="D2756" t="s">
        <v>4747</v>
      </c>
      <c r="E2756" t="s">
        <v>4748</v>
      </c>
      <c r="F2756" s="41">
        <v>42004</v>
      </c>
      <c r="G2756" s="44">
        <v>-69949.399999999994</v>
      </c>
      <c r="H2756" t="s">
        <v>13015</v>
      </c>
    </row>
    <row r="2757" spans="1:8" x14ac:dyDescent="0.25">
      <c r="A2757" s="43" t="s">
        <v>9735</v>
      </c>
      <c r="B2757" t="s">
        <v>5098</v>
      </c>
      <c r="C2757" s="43" t="s">
        <v>13251</v>
      </c>
      <c r="D2757" t="s">
        <v>5099</v>
      </c>
      <c r="E2757" t="s">
        <v>5100</v>
      </c>
      <c r="F2757" s="41">
        <v>42004</v>
      </c>
      <c r="G2757" s="44">
        <v>-44847.6</v>
      </c>
      <c r="H2757" t="s">
        <v>13252</v>
      </c>
    </row>
    <row r="2758" spans="1:8" x14ac:dyDescent="0.25">
      <c r="A2758" s="43" t="s">
        <v>9735</v>
      </c>
      <c r="B2758" t="s">
        <v>4619</v>
      </c>
      <c r="C2758" s="43" t="s">
        <v>12927</v>
      </c>
      <c r="D2758" t="s">
        <v>4620</v>
      </c>
      <c r="E2758" t="s">
        <v>4621</v>
      </c>
      <c r="F2758" s="41">
        <v>42004</v>
      </c>
      <c r="G2758" s="44">
        <v>-26580.6</v>
      </c>
      <c r="H2758" t="s">
        <v>12928</v>
      </c>
    </row>
    <row r="2759" spans="1:8" x14ac:dyDescent="0.25">
      <c r="A2759" s="43" t="s">
        <v>9328</v>
      </c>
      <c r="B2759" t="s">
        <v>5227</v>
      </c>
      <c r="C2759" s="43" t="s">
        <v>13347</v>
      </c>
      <c r="D2759" t="s">
        <v>5214</v>
      </c>
      <c r="E2759" t="s">
        <v>5215</v>
      </c>
      <c r="F2759" s="41">
        <v>42004</v>
      </c>
      <c r="G2759" s="44">
        <v>-103500</v>
      </c>
      <c r="H2759" t="s">
        <v>13348</v>
      </c>
    </row>
    <row r="2760" spans="1:8" x14ac:dyDescent="0.25">
      <c r="A2760" s="43" t="s">
        <v>9735</v>
      </c>
      <c r="B2760" t="s">
        <v>4777</v>
      </c>
      <c r="C2760" s="43" t="s">
        <v>13035</v>
      </c>
      <c r="D2760" t="s">
        <v>4778</v>
      </c>
      <c r="E2760" t="s">
        <v>4779</v>
      </c>
      <c r="F2760" s="41">
        <v>42004</v>
      </c>
      <c r="G2760" s="44">
        <v>-23756.400000000001</v>
      </c>
      <c r="H2760" t="s">
        <v>13036</v>
      </c>
    </row>
    <row r="2761" spans="1:8" x14ac:dyDescent="0.25">
      <c r="A2761" s="43" t="s">
        <v>9735</v>
      </c>
      <c r="B2761" t="s">
        <v>4592</v>
      </c>
      <c r="C2761" s="43" t="s">
        <v>12909</v>
      </c>
      <c r="D2761" t="s">
        <v>4593</v>
      </c>
      <c r="E2761" t="s">
        <v>4594</v>
      </c>
      <c r="F2761" s="41">
        <v>42004</v>
      </c>
      <c r="G2761" s="44">
        <v>-35634.6</v>
      </c>
      <c r="H2761" t="s">
        <v>12910</v>
      </c>
    </row>
    <row r="2762" spans="1:8" x14ac:dyDescent="0.25">
      <c r="A2762" s="43" t="s">
        <v>9735</v>
      </c>
      <c r="B2762" t="s">
        <v>4628</v>
      </c>
      <c r="C2762" s="43" t="s">
        <v>12933</v>
      </c>
      <c r="D2762" t="s">
        <v>4629</v>
      </c>
      <c r="E2762" t="s">
        <v>4630</v>
      </c>
      <c r="F2762" s="41">
        <v>42004</v>
      </c>
      <c r="G2762" s="44">
        <v>-38934.1</v>
      </c>
      <c r="H2762" t="s">
        <v>12934</v>
      </c>
    </row>
    <row r="2763" spans="1:8" x14ac:dyDescent="0.25">
      <c r="A2763" s="43" t="s">
        <v>9735</v>
      </c>
      <c r="B2763" t="s">
        <v>4704</v>
      </c>
      <c r="C2763" s="43" t="s">
        <v>12985</v>
      </c>
      <c r="D2763" t="s">
        <v>4705</v>
      </c>
      <c r="E2763" t="s">
        <v>4706</v>
      </c>
      <c r="F2763" s="41">
        <v>42004</v>
      </c>
      <c r="G2763" s="44">
        <v>-76548.399999999994</v>
      </c>
      <c r="H2763" t="s">
        <v>12986</v>
      </c>
    </row>
    <row r="2764" spans="1:8" x14ac:dyDescent="0.25">
      <c r="A2764" s="43" t="s">
        <v>9735</v>
      </c>
      <c r="B2764" t="s">
        <v>4691</v>
      </c>
      <c r="C2764" s="43" t="s">
        <v>12975</v>
      </c>
      <c r="D2764" t="s">
        <v>4692</v>
      </c>
      <c r="E2764" t="s">
        <v>20745</v>
      </c>
      <c r="F2764" s="41">
        <v>42004</v>
      </c>
      <c r="G2764" s="44">
        <v>-11179.62</v>
      </c>
      <c r="H2764" t="s">
        <v>12976</v>
      </c>
    </row>
    <row r="2765" spans="1:8" x14ac:dyDescent="0.25">
      <c r="A2765" s="43" t="s">
        <v>9735</v>
      </c>
      <c r="B2765" t="s">
        <v>4797</v>
      </c>
      <c r="C2765" s="43" t="s">
        <v>13048</v>
      </c>
      <c r="D2765" t="s">
        <v>4798</v>
      </c>
      <c r="E2765" t="s">
        <v>4799</v>
      </c>
      <c r="F2765" s="41">
        <v>42004</v>
      </c>
      <c r="G2765" s="44">
        <v>-38274.199999999997</v>
      </c>
      <c r="H2765" t="s">
        <v>13049</v>
      </c>
    </row>
    <row r="2766" spans="1:8" x14ac:dyDescent="0.25">
      <c r="A2766" s="43" t="s">
        <v>9735</v>
      </c>
      <c r="B2766" t="s">
        <v>5142</v>
      </c>
      <c r="C2766" s="43" t="s">
        <v>13281</v>
      </c>
      <c r="D2766" t="s">
        <v>5143</v>
      </c>
      <c r="E2766" t="s">
        <v>4687</v>
      </c>
      <c r="F2766" s="41">
        <v>42004</v>
      </c>
      <c r="G2766" s="44">
        <v>-38934.1</v>
      </c>
      <c r="H2766" t="s">
        <v>13282</v>
      </c>
    </row>
    <row r="2767" spans="1:8" x14ac:dyDescent="0.25">
      <c r="A2767" s="43" t="s">
        <v>9328</v>
      </c>
      <c r="B2767" t="s">
        <v>5225</v>
      </c>
      <c r="C2767" s="43" t="s">
        <v>13345</v>
      </c>
      <c r="D2767" t="s">
        <v>5226</v>
      </c>
      <c r="E2767" t="s">
        <v>5220</v>
      </c>
      <c r="F2767" s="41">
        <v>42004</v>
      </c>
      <c r="G2767" s="44">
        <v>-127800</v>
      </c>
      <c r="H2767" t="s">
        <v>13346</v>
      </c>
    </row>
    <row r="2768" spans="1:8" x14ac:dyDescent="0.25">
      <c r="A2768" s="43" t="s">
        <v>9735</v>
      </c>
      <c r="B2768" t="s">
        <v>5180</v>
      </c>
      <c r="C2768" s="43" t="s">
        <v>13307</v>
      </c>
      <c r="D2768" t="s">
        <v>5181</v>
      </c>
      <c r="E2768" t="s">
        <v>5182</v>
      </c>
      <c r="F2768" s="41">
        <v>42004</v>
      </c>
      <c r="G2768" s="44">
        <v>-91268.800000000003</v>
      </c>
      <c r="H2768" t="s">
        <v>13308</v>
      </c>
    </row>
    <row r="2769" spans="1:8" x14ac:dyDescent="0.25">
      <c r="A2769" s="43" t="s">
        <v>9735</v>
      </c>
      <c r="B2769" t="s">
        <v>4743</v>
      </c>
      <c r="C2769" s="43" t="s">
        <v>13012</v>
      </c>
      <c r="D2769" t="s">
        <v>4744</v>
      </c>
      <c r="E2769" t="s">
        <v>4745</v>
      </c>
      <c r="F2769" s="41">
        <v>42004</v>
      </c>
      <c r="G2769" s="44">
        <v>-83400.800000000003</v>
      </c>
      <c r="H2769" t="s">
        <v>13013</v>
      </c>
    </row>
    <row r="2770" spans="1:8" x14ac:dyDescent="0.25">
      <c r="A2770" s="43" t="s">
        <v>9735</v>
      </c>
      <c r="B2770" t="s">
        <v>5012</v>
      </c>
      <c r="C2770" s="43" t="s">
        <v>13192</v>
      </c>
      <c r="D2770" t="s">
        <v>5013</v>
      </c>
      <c r="E2770" t="s">
        <v>5014</v>
      </c>
      <c r="F2770" s="41">
        <v>42004</v>
      </c>
      <c r="G2770" s="44">
        <v>-46421.2</v>
      </c>
      <c r="H2770" t="s">
        <v>13193</v>
      </c>
    </row>
    <row r="2771" spans="1:8" x14ac:dyDescent="0.25">
      <c r="A2771" s="43" t="s">
        <v>9735</v>
      </c>
      <c r="B2771" t="s">
        <v>4655</v>
      </c>
      <c r="C2771" s="43" t="s">
        <v>12951</v>
      </c>
      <c r="D2771" t="s">
        <v>4656</v>
      </c>
      <c r="E2771" t="s">
        <v>4657</v>
      </c>
      <c r="F2771" s="41">
        <v>42004</v>
      </c>
      <c r="G2771" s="44">
        <v>-28324.799999999999</v>
      </c>
      <c r="H2771" t="s">
        <v>12952</v>
      </c>
    </row>
    <row r="2772" spans="1:8" x14ac:dyDescent="0.25">
      <c r="A2772" s="43" t="s">
        <v>9735</v>
      </c>
      <c r="B2772" t="s">
        <v>5078</v>
      </c>
      <c r="C2772" s="43" t="s">
        <v>13237</v>
      </c>
      <c r="D2772" t="s">
        <v>5079</v>
      </c>
      <c r="E2772" t="s">
        <v>5080</v>
      </c>
      <c r="F2772" s="41">
        <v>42004</v>
      </c>
      <c r="G2772" s="44">
        <v>-83908.6</v>
      </c>
      <c r="H2772" t="s">
        <v>13238</v>
      </c>
    </row>
    <row r="2773" spans="1:8" x14ac:dyDescent="0.25">
      <c r="A2773" s="43" t="s">
        <v>9735</v>
      </c>
      <c r="B2773" t="s">
        <v>4886</v>
      </c>
      <c r="C2773" s="43" t="s">
        <v>13107</v>
      </c>
      <c r="D2773" t="s">
        <v>4887</v>
      </c>
      <c r="E2773" t="s">
        <v>4888</v>
      </c>
      <c r="F2773" s="41">
        <v>42004</v>
      </c>
      <c r="G2773" s="44">
        <v>-76548.399999999994</v>
      </c>
      <c r="H2773" t="s">
        <v>13108</v>
      </c>
    </row>
    <row r="2774" spans="1:8" x14ac:dyDescent="0.25">
      <c r="A2774" s="43" t="s">
        <v>9735</v>
      </c>
      <c r="B2774" t="s">
        <v>4771</v>
      </c>
      <c r="C2774" s="43" t="s">
        <v>13031</v>
      </c>
      <c r="D2774" t="s">
        <v>4772</v>
      </c>
      <c r="E2774" t="s">
        <v>4773</v>
      </c>
      <c r="F2774" s="41">
        <v>42004</v>
      </c>
      <c r="G2774" s="44">
        <v>-38934.1</v>
      </c>
      <c r="H2774" t="s">
        <v>13032</v>
      </c>
    </row>
    <row r="2775" spans="1:8" x14ac:dyDescent="0.25">
      <c r="A2775" s="43" t="s">
        <v>9326</v>
      </c>
      <c r="B2775" t="s">
        <v>815</v>
      </c>
      <c r="C2775" s="43" t="s">
        <v>816</v>
      </c>
      <c r="D2775" t="s">
        <v>4588</v>
      </c>
      <c r="E2775" t="s">
        <v>4588</v>
      </c>
      <c r="F2775" s="41">
        <v>42004</v>
      </c>
      <c r="G2775" s="44">
        <v>-9157.82</v>
      </c>
      <c r="H2775" t="s">
        <v>12903</v>
      </c>
    </row>
    <row r="2776" spans="1:8" x14ac:dyDescent="0.25">
      <c r="A2776" s="43" t="s">
        <v>9326</v>
      </c>
      <c r="B2776" t="s">
        <v>815</v>
      </c>
      <c r="C2776" s="43" t="s">
        <v>816</v>
      </c>
      <c r="D2776" t="s">
        <v>4589</v>
      </c>
      <c r="E2776" t="s">
        <v>4589</v>
      </c>
      <c r="F2776" s="41">
        <v>42004</v>
      </c>
      <c r="G2776" s="44">
        <v>-9781.86</v>
      </c>
      <c r="H2776" t="s">
        <v>12904</v>
      </c>
    </row>
    <row r="2777" spans="1:8" x14ac:dyDescent="0.25">
      <c r="A2777" s="43" t="s">
        <v>9326</v>
      </c>
      <c r="B2777" t="s">
        <v>815</v>
      </c>
      <c r="C2777" s="43" t="s">
        <v>816</v>
      </c>
      <c r="D2777" t="s">
        <v>4589</v>
      </c>
      <c r="E2777" t="s">
        <v>4589</v>
      </c>
      <c r="F2777" s="41">
        <v>42004</v>
      </c>
      <c r="G2777" s="44">
        <v>-23490.27</v>
      </c>
      <c r="H2777" t="s">
        <v>12905</v>
      </c>
    </row>
    <row r="2778" spans="1:8" x14ac:dyDescent="0.25">
      <c r="A2778" s="43" t="s">
        <v>9326</v>
      </c>
      <c r="B2778" t="s">
        <v>815</v>
      </c>
      <c r="C2778" s="43" t="s">
        <v>816</v>
      </c>
      <c r="D2778" t="s">
        <v>4588</v>
      </c>
      <c r="E2778" t="s">
        <v>4588</v>
      </c>
      <c r="F2778" s="41">
        <v>42004</v>
      </c>
      <c r="G2778" s="44">
        <v>-21313.07</v>
      </c>
      <c r="H2778" t="s">
        <v>12906</v>
      </c>
    </row>
    <row r="2779" spans="1:8" x14ac:dyDescent="0.25">
      <c r="A2779" s="43" t="s">
        <v>9326</v>
      </c>
      <c r="B2779" t="s">
        <v>815</v>
      </c>
      <c r="C2779" s="43" t="s">
        <v>816</v>
      </c>
      <c r="D2779" t="s">
        <v>4590</v>
      </c>
      <c r="E2779" t="s">
        <v>4590</v>
      </c>
      <c r="F2779" s="41">
        <v>42004</v>
      </c>
      <c r="G2779">
        <v>-716.07</v>
      </c>
      <c r="H2779" t="s">
        <v>12907</v>
      </c>
    </row>
    <row r="2780" spans="1:8" x14ac:dyDescent="0.25">
      <c r="A2780" s="43" t="s">
        <v>9326</v>
      </c>
      <c r="B2780" t="s">
        <v>815</v>
      </c>
      <c r="C2780" s="43" t="s">
        <v>816</v>
      </c>
      <c r="D2780" t="s">
        <v>4591</v>
      </c>
      <c r="E2780" t="s">
        <v>4591</v>
      </c>
      <c r="F2780" s="41">
        <v>42004</v>
      </c>
      <c r="G2780">
        <v>-758.48</v>
      </c>
      <c r="H2780" t="s">
        <v>12908</v>
      </c>
    </row>
    <row r="2781" spans="1:8" x14ac:dyDescent="0.25">
      <c r="A2781" s="43" t="s">
        <v>9735</v>
      </c>
      <c r="B2781" t="s">
        <v>4741</v>
      </c>
      <c r="C2781" s="43" t="s">
        <v>13010</v>
      </c>
      <c r="D2781" t="s">
        <v>4742</v>
      </c>
      <c r="E2781" t="s">
        <v>4740</v>
      </c>
      <c r="F2781" s="41">
        <v>42004</v>
      </c>
      <c r="G2781" s="44">
        <v>-41700.400000000001</v>
      </c>
      <c r="H2781" t="s">
        <v>13011</v>
      </c>
    </row>
    <row r="2782" spans="1:8" x14ac:dyDescent="0.25">
      <c r="A2782" s="43" t="s">
        <v>9328</v>
      </c>
      <c r="B2782" t="s">
        <v>5239</v>
      </c>
      <c r="C2782" s="43" t="s">
        <v>13368</v>
      </c>
      <c r="D2782" t="s">
        <v>5240</v>
      </c>
      <c r="E2782" t="s">
        <v>5241</v>
      </c>
      <c r="F2782" s="41">
        <v>42004</v>
      </c>
      <c r="G2782" s="44">
        <v>1241598.04</v>
      </c>
      <c r="H2782" t="s">
        <v>13369</v>
      </c>
    </row>
    <row r="2783" spans="1:8" x14ac:dyDescent="0.25">
      <c r="A2783" s="43" t="s">
        <v>9328</v>
      </c>
      <c r="B2783" t="s">
        <v>5246</v>
      </c>
      <c r="C2783" s="43" t="s">
        <v>13378</v>
      </c>
      <c r="D2783" t="s">
        <v>5214</v>
      </c>
      <c r="E2783" t="s">
        <v>5215</v>
      </c>
      <c r="F2783" s="41">
        <v>42004</v>
      </c>
      <c r="G2783" s="44">
        <v>-103500</v>
      </c>
      <c r="H2783" t="s">
        <v>13379</v>
      </c>
    </row>
    <row r="2784" spans="1:8" x14ac:dyDescent="0.25">
      <c r="A2784" s="43" t="s">
        <v>9735</v>
      </c>
      <c r="B2784" t="s">
        <v>5101</v>
      </c>
      <c r="C2784" s="43" t="s">
        <v>13253</v>
      </c>
      <c r="D2784" t="s">
        <v>5102</v>
      </c>
      <c r="E2784" t="s">
        <v>5103</v>
      </c>
      <c r="F2784" s="41">
        <v>42004</v>
      </c>
      <c r="G2784" s="44">
        <v>-38934.1</v>
      </c>
      <c r="H2784" t="s">
        <v>13254</v>
      </c>
    </row>
    <row r="2785" spans="1:8" x14ac:dyDescent="0.25">
      <c r="A2785" s="43" t="s">
        <v>9735</v>
      </c>
      <c r="B2785" t="s">
        <v>5101</v>
      </c>
      <c r="C2785" s="43" t="s">
        <v>13253</v>
      </c>
      <c r="D2785" t="s">
        <v>5104</v>
      </c>
      <c r="E2785" t="s">
        <v>5103</v>
      </c>
      <c r="F2785" s="41">
        <v>42004</v>
      </c>
      <c r="G2785" s="44">
        <v>-38934.1</v>
      </c>
      <c r="H2785" t="s">
        <v>13255</v>
      </c>
    </row>
    <row r="2786" spans="1:8" x14ac:dyDescent="0.25">
      <c r="A2786" s="43" t="s">
        <v>9735</v>
      </c>
      <c r="B2786" t="s">
        <v>5101</v>
      </c>
      <c r="C2786" s="43" t="s">
        <v>13253</v>
      </c>
      <c r="D2786" t="s">
        <v>5105</v>
      </c>
      <c r="E2786" t="s">
        <v>5103</v>
      </c>
      <c r="F2786" s="41">
        <v>42004</v>
      </c>
      <c r="G2786" s="44">
        <v>-38934.1</v>
      </c>
      <c r="H2786" t="s">
        <v>13256</v>
      </c>
    </row>
    <row r="2787" spans="1:8" x14ac:dyDescent="0.25">
      <c r="A2787" s="43" t="s">
        <v>9735</v>
      </c>
      <c r="B2787" t="s">
        <v>4930</v>
      </c>
      <c r="C2787" s="43" t="s">
        <v>13137</v>
      </c>
      <c r="D2787" t="s">
        <v>4931</v>
      </c>
      <c r="E2787" t="s">
        <v>4932</v>
      </c>
      <c r="F2787" s="41">
        <v>42004</v>
      </c>
      <c r="G2787" s="44">
        <v>-76548.399999999994</v>
      </c>
      <c r="H2787" t="s">
        <v>13138</v>
      </c>
    </row>
    <row r="2788" spans="1:8" x14ac:dyDescent="0.25">
      <c r="A2788" s="43" t="s">
        <v>9735</v>
      </c>
      <c r="B2788" t="s">
        <v>4774</v>
      </c>
      <c r="C2788" s="43" t="s">
        <v>13033</v>
      </c>
      <c r="D2788" t="s">
        <v>4775</v>
      </c>
      <c r="E2788" t="s">
        <v>4776</v>
      </c>
      <c r="F2788" s="41">
        <v>42004</v>
      </c>
      <c r="G2788" s="44">
        <v>-28324.799999999999</v>
      </c>
      <c r="H2788" t="s">
        <v>13034</v>
      </c>
    </row>
    <row r="2789" spans="1:8" x14ac:dyDescent="0.25">
      <c r="A2789" s="43" t="s">
        <v>9735</v>
      </c>
      <c r="B2789" t="s">
        <v>5192</v>
      </c>
      <c r="C2789" s="43" t="s">
        <v>13315</v>
      </c>
      <c r="D2789" t="s">
        <v>5193</v>
      </c>
      <c r="E2789" t="s">
        <v>5194</v>
      </c>
      <c r="F2789" s="41">
        <v>42004</v>
      </c>
      <c r="G2789" s="44">
        <v>-56649.599999999999</v>
      </c>
      <c r="H2789" t="s">
        <v>13316</v>
      </c>
    </row>
    <row r="2790" spans="1:8" x14ac:dyDescent="0.25">
      <c r="A2790" s="43" t="s">
        <v>9735</v>
      </c>
      <c r="B2790" t="s">
        <v>4649</v>
      </c>
      <c r="C2790" s="43" t="s">
        <v>12947</v>
      </c>
      <c r="D2790" t="s">
        <v>4650</v>
      </c>
      <c r="E2790" t="s">
        <v>4651</v>
      </c>
      <c r="F2790" s="41">
        <v>42004</v>
      </c>
      <c r="G2790" s="44">
        <v>-29695.5</v>
      </c>
      <c r="H2790" t="s">
        <v>12948</v>
      </c>
    </row>
    <row r="2791" spans="1:8" x14ac:dyDescent="0.25">
      <c r="A2791" s="43" t="s">
        <v>9735</v>
      </c>
      <c r="B2791" t="s">
        <v>4749</v>
      </c>
      <c r="C2791" s="43" t="s">
        <v>13016</v>
      </c>
      <c r="D2791" t="s">
        <v>4750</v>
      </c>
      <c r="E2791" t="s">
        <v>4751</v>
      </c>
      <c r="F2791" s="41">
        <v>42004</v>
      </c>
      <c r="G2791" s="44">
        <v>-69949.399999999994</v>
      </c>
      <c r="H2791" t="s">
        <v>13017</v>
      </c>
    </row>
    <row r="2792" spans="1:8" x14ac:dyDescent="0.25">
      <c r="A2792" s="43" t="s">
        <v>9735</v>
      </c>
      <c r="B2792" t="s">
        <v>4897</v>
      </c>
      <c r="C2792" s="43" t="s">
        <v>13115</v>
      </c>
      <c r="D2792" t="s">
        <v>4898</v>
      </c>
      <c r="E2792" t="s">
        <v>4899</v>
      </c>
      <c r="F2792" s="41">
        <v>42004</v>
      </c>
      <c r="G2792" s="44">
        <v>-68629.600000000006</v>
      </c>
      <c r="H2792" t="s">
        <v>13116</v>
      </c>
    </row>
    <row r="2793" spans="1:8" x14ac:dyDescent="0.25">
      <c r="A2793" s="43" t="s">
        <v>9735</v>
      </c>
      <c r="B2793" t="s">
        <v>5093</v>
      </c>
      <c r="C2793" s="43" t="s">
        <v>13247</v>
      </c>
      <c r="D2793" t="s">
        <v>5094</v>
      </c>
      <c r="E2793" t="s">
        <v>5095</v>
      </c>
      <c r="F2793" s="41">
        <v>42004</v>
      </c>
      <c r="G2793" s="44">
        <v>-71269.2</v>
      </c>
      <c r="H2793" t="s">
        <v>13248</v>
      </c>
    </row>
    <row r="2794" spans="1:8" x14ac:dyDescent="0.25">
      <c r="A2794" s="43" t="s">
        <v>9735</v>
      </c>
      <c r="B2794" t="s">
        <v>5189</v>
      </c>
      <c r="C2794" s="43" t="s">
        <v>13313</v>
      </c>
      <c r="D2794" t="s">
        <v>5190</v>
      </c>
      <c r="E2794" t="s">
        <v>5191</v>
      </c>
      <c r="F2794" s="41">
        <v>42004</v>
      </c>
      <c r="G2794" s="44">
        <v>-34974.699999999997</v>
      </c>
      <c r="H2794" t="s">
        <v>13314</v>
      </c>
    </row>
    <row r="2795" spans="1:8" x14ac:dyDescent="0.25">
      <c r="A2795" s="43" t="s">
        <v>9735</v>
      </c>
      <c r="B2795" t="s">
        <v>4965</v>
      </c>
      <c r="C2795" s="43" t="s">
        <v>13160</v>
      </c>
      <c r="D2795" t="s">
        <v>4966</v>
      </c>
      <c r="E2795" t="s">
        <v>4967</v>
      </c>
      <c r="F2795" s="41">
        <v>42004</v>
      </c>
      <c r="G2795" s="44">
        <v>-23756.400000000001</v>
      </c>
      <c r="H2795" t="s">
        <v>13161</v>
      </c>
    </row>
    <row r="2796" spans="1:8" x14ac:dyDescent="0.25">
      <c r="A2796" s="43" t="s">
        <v>9735</v>
      </c>
      <c r="B2796" t="s">
        <v>4980</v>
      </c>
      <c r="C2796" s="43" t="s">
        <v>13171</v>
      </c>
      <c r="D2796" t="s">
        <v>4981</v>
      </c>
      <c r="E2796" t="s">
        <v>4982</v>
      </c>
      <c r="F2796" s="41">
        <v>42004</v>
      </c>
      <c r="G2796" s="44">
        <v>-41700.400000000001</v>
      </c>
      <c r="H2796" t="s">
        <v>13172</v>
      </c>
    </row>
    <row r="2797" spans="1:8" x14ac:dyDescent="0.25">
      <c r="A2797" s="43" t="s">
        <v>9735</v>
      </c>
      <c r="B2797" t="s">
        <v>4945</v>
      </c>
      <c r="C2797" s="43" t="s">
        <v>13147</v>
      </c>
      <c r="D2797" t="s">
        <v>4946</v>
      </c>
      <c r="E2797" t="s">
        <v>4947</v>
      </c>
      <c r="F2797" s="41">
        <v>42004</v>
      </c>
      <c r="G2797" s="44">
        <v>-29695.5</v>
      </c>
      <c r="H2797" t="s">
        <v>13148</v>
      </c>
    </row>
    <row r="2798" spans="1:8" x14ac:dyDescent="0.25">
      <c r="A2798" s="43" t="s">
        <v>9735</v>
      </c>
      <c r="B2798" t="s">
        <v>4595</v>
      </c>
      <c r="C2798" s="43" t="s">
        <v>12911</v>
      </c>
      <c r="D2798" t="s">
        <v>4596</v>
      </c>
      <c r="E2798" t="s">
        <v>4597</v>
      </c>
      <c r="F2798" s="41">
        <v>42004</v>
      </c>
      <c r="G2798" s="44">
        <v>-32335.1</v>
      </c>
      <c r="H2798" t="s">
        <v>12912</v>
      </c>
    </row>
    <row r="2799" spans="1:8" x14ac:dyDescent="0.25">
      <c r="A2799" s="43" t="s">
        <v>9735</v>
      </c>
      <c r="B2799" t="s">
        <v>4846</v>
      </c>
      <c r="C2799" s="43" t="s">
        <v>13081</v>
      </c>
      <c r="D2799" t="s">
        <v>4847</v>
      </c>
      <c r="E2799" t="s">
        <v>4848</v>
      </c>
      <c r="F2799" s="41">
        <v>42004</v>
      </c>
      <c r="G2799" s="44">
        <v>-91268.800000000003</v>
      </c>
      <c r="H2799" t="s">
        <v>13082</v>
      </c>
    </row>
    <row r="2800" spans="1:8" x14ac:dyDescent="0.25">
      <c r="A2800" s="43" t="s">
        <v>9735</v>
      </c>
      <c r="B2800" t="s">
        <v>4786</v>
      </c>
      <c r="C2800" s="43" t="s">
        <v>13041</v>
      </c>
      <c r="D2800" t="s">
        <v>4787</v>
      </c>
      <c r="E2800" t="s">
        <v>4788</v>
      </c>
      <c r="F2800" s="41">
        <v>42004</v>
      </c>
      <c r="G2800" s="44">
        <v>-92842.4</v>
      </c>
      <c r="H2800" t="s">
        <v>13042</v>
      </c>
    </row>
    <row r="2801" spans="1:8" x14ac:dyDescent="0.25">
      <c r="A2801" s="43" t="s">
        <v>9735</v>
      </c>
      <c r="B2801" t="s">
        <v>4906</v>
      </c>
      <c r="C2801" s="43" t="s">
        <v>13121</v>
      </c>
      <c r="D2801" t="s">
        <v>4907</v>
      </c>
      <c r="E2801" t="s">
        <v>4908</v>
      </c>
      <c r="F2801" s="41">
        <v>42004</v>
      </c>
      <c r="G2801" s="44">
        <v>-38274.199999999997</v>
      </c>
      <c r="H2801" t="s">
        <v>13122</v>
      </c>
    </row>
    <row r="2802" spans="1:8" x14ac:dyDescent="0.25">
      <c r="A2802" s="43" t="s">
        <v>9735</v>
      </c>
      <c r="B2802" t="s">
        <v>4997</v>
      </c>
      <c r="C2802" s="43" t="s">
        <v>13182</v>
      </c>
      <c r="D2802" t="s">
        <v>4998</v>
      </c>
      <c r="E2802" t="s">
        <v>4999</v>
      </c>
      <c r="F2802" s="41">
        <v>42004</v>
      </c>
      <c r="G2802" s="44">
        <v>-32995</v>
      </c>
      <c r="H2802" t="s">
        <v>13183</v>
      </c>
    </row>
    <row r="2803" spans="1:8" x14ac:dyDescent="0.25">
      <c r="A2803" s="43" t="s">
        <v>9735</v>
      </c>
      <c r="B2803" t="s">
        <v>5030</v>
      </c>
      <c r="C2803" s="43" t="s">
        <v>13204</v>
      </c>
      <c r="D2803" t="s">
        <v>5031</v>
      </c>
      <c r="E2803" t="s">
        <v>5032</v>
      </c>
      <c r="F2803" s="41">
        <v>42004</v>
      </c>
      <c r="G2803" s="44">
        <v>-24416.3</v>
      </c>
      <c r="H2803" t="s">
        <v>13205</v>
      </c>
    </row>
    <row r="2804" spans="1:8" x14ac:dyDescent="0.25">
      <c r="A2804" s="43" t="s">
        <v>9735</v>
      </c>
      <c r="B2804" t="s">
        <v>5006</v>
      </c>
      <c r="C2804" s="43" t="s">
        <v>13188</v>
      </c>
      <c r="D2804" t="s">
        <v>5007</v>
      </c>
      <c r="E2804" t="s">
        <v>5008</v>
      </c>
      <c r="F2804" s="41">
        <v>42004</v>
      </c>
      <c r="G2804" s="44">
        <v>-62030.6</v>
      </c>
      <c r="H2804" t="s">
        <v>13189</v>
      </c>
    </row>
    <row r="2805" spans="1:8" x14ac:dyDescent="0.25">
      <c r="A2805" s="43" t="s">
        <v>9735</v>
      </c>
      <c r="B2805" t="s">
        <v>5069</v>
      </c>
      <c r="C2805" s="43" t="s">
        <v>13231</v>
      </c>
      <c r="D2805" t="s">
        <v>5070</v>
      </c>
      <c r="E2805" t="s">
        <v>5071</v>
      </c>
      <c r="F2805" s="41">
        <v>42004</v>
      </c>
      <c r="G2805" s="44">
        <v>-31795.23</v>
      </c>
      <c r="H2805" t="s">
        <v>13232</v>
      </c>
    </row>
    <row r="2806" spans="1:8" x14ac:dyDescent="0.25">
      <c r="A2806" s="43" t="s">
        <v>9735</v>
      </c>
      <c r="B2806" t="s">
        <v>5044</v>
      </c>
      <c r="C2806" s="43" t="s">
        <v>13213</v>
      </c>
      <c r="D2806" t="s">
        <v>5045</v>
      </c>
      <c r="E2806" t="s">
        <v>5038</v>
      </c>
      <c r="F2806" s="41">
        <v>42004</v>
      </c>
      <c r="G2806" s="44">
        <v>-23756.400000000001</v>
      </c>
      <c r="H2806" t="s">
        <v>13214</v>
      </c>
    </row>
    <row r="2807" spans="1:8" x14ac:dyDescent="0.25">
      <c r="A2807" s="43" t="s">
        <v>9735</v>
      </c>
      <c r="B2807" t="s">
        <v>5183</v>
      </c>
      <c r="C2807" s="43" t="s">
        <v>13309</v>
      </c>
      <c r="D2807" t="s">
        <v>5184</v>
      </c>
      <c r="E2807" t="s">
        <v>5185</v>
      </c>
      <c r="F2807" s="41">
        <v>42004</v>
      </c>
      <c r="G2807" s="44">
        <v>-24416.3</v>
      </c>
      <c r="H2807" t="s">
        <v>13310</v>
      </c>
    </row>
    <row r="2808" spans="1:8" x14ac:dyDescent="0.25">
      <c r="A2808" s="43" t="s">
        <v>9326</v>
      </c>
      <c r="B2808" t="s">
        <v>5250</v>
      </c>
      <c r="C2808" s="43" t="s">
        <v>5251</v>
      </c>
      <c r="D2808" t="s">
        <v>5252</v>
      </c>
      <c r="E2808" t="s">
        <v>5252</v>
      </c>
      <c r="F2808" s="41">
        <v>42006</v>
      </c>
      <c r="G2808" s="44">
        <v>-811388</v>
      </c>
      <c r="H2808" t="s">
        <v>13386</v>
      </c>
    </row>
    <row r="2809" spans="1:8" x14ac:dyDescent="0.25">
      <c r="A2809" s="43" t="s">
        <v>9326</v>
      </c>
      <c r="B2809" t="s">
        <v>5253</v>
      </c>
      <c r="C2809" s="43" t="s">
        <v>5254</v>
      </c>
      <c r="D2809" t="s">
        <v>5255</v>
      </c>
      <c r="E2809" t="s">
        <v>5255</v>
      </c>
      <c r="F2809" s="41">
        <v>42016</v>
      </c>
      <c r="G2809" s="44">
        <v>-295000</v>
      </c>
      <c r="H2809" t="s">
        <v>13387</v>
      </c>
    </row>
    <row r="2810" spans="1:8" x14ac:dyDescent="0.25">
      <c r="A2810" s="43" t="s">
        <v>9328</v>
      </c>
      <c r="B2810" t="s">
        <v>5258</v>
      </c>
      <c r="C2810" s="43" t="s">
        <v>13390</v>
      </c>
      <c r="D2810" t="s">
        <v>2784</v>
      </c>
      <c r="E2810" t="s">
        <v>5259</v>
      </c>
      <c r="F2810" s="41">
        <v>42019</v>
      </c>
      <c r="G2810" s="44">
        <v>-113280</v>
      </c>
      <c r="H2810" t="s">
        <v>13391</v>
      </c>
    </row>
    <row r="2811" spans="1:8" x14ac:dyDescent="0.25">
      <c r="A2811" s="43" t="s">
        <v>9326</v>
      </c>
      <c r="B2811" t="s">
        <v>5256</v>
      </c>
      <c r="C2811" s="43" t="s">
        <v>13388</v>
      </c>
      <c r="D2811" t="s">
        <v>5257</v>
      </c>
      <c r="E2811" t="s">
        <v>5257</v>
      </c>
      <c r="F2811" s="41">
        <v>42019</v>
      </c>
      <c r="G2811" s="44">
        <v>-47200</v>
      </c>
      <c r="H2811" t="s">
        <v>13389</v>
      </c>
    </row>
    <row r="2812" spans="1:8" x14ac:dyDescent="0.25">
      <c r="A2812" s="43" t="s">
        <v>9326</v>
      </c>
      <c r="B2812" t="s">
        <v>855</v>
      </c>
      <c r="C2812" s="43" t="s">
        <v>856</v>
      </c>
      <c r="D2812" t="s">
        <v>20820</v>
      </c>
      <c r="E2812" t="s">
        <v>3851</v>
      </c>
      <c r="F2812" s="41">
        <v>42020</v>
      </c>
      <c r="G2812" s="44">
        <v>-104399.91</v>
      </c>
      <c r="H2812" t="s">
        <v>13392</v>
      </c>
    </row>
    <row r="2813" spans="1:8" x14ac:dyDescent="0.25">
      <c r="A2813" s="43" t="s">
        <v>9328</v>
      </c>
      <c r="B2813" t="s">
        <v>5260</v>
      </c>
      <c r="C2813" s="43" t="s">
        <v>13393</v>
      </c>
      <c r="D2813" t="s">
        <v>5261</v>
      </c>
      <c r="E2813" t="s">
        <v>5262</v>
      </c>
      <c r="F2813" s="41">
        <v>42024</v>
      </c>
      <c r="G2813" s="44">
        <v>-270000</v>
      </c>
      <c r="H2813" t="s">
        <v>13394</v>
      </c>
    </row>
    <row r="2814" spans="1:8" x14ac:dyDescent="0.25">
      <c r="A2814" s="43" t="s">
        <v>9328</v>
      </c>
      <c r="B2814" t="s">
        <v>5263</v>
      </c>
      <c r="C2814" s="43" t="s">
        <v>13395</v>
      </c>
      <c r="D2814" t="s">
        <v>5264</v>
      </c>
      <c r="E2814" t="s">
        <v>5264</v>
      </c>
      <c r="F2814" s="41">
        <v>42024</v>
      </c>
      <c r="G2814" s="44">
        <v>-24272.6</v>
      </c>
      <c r="H2814" t="s">
        <v>13396</v>
      </c>
    </row>
    <row r="2815" spans="1:8" x14ac:dyDescent="0.25">
      <c r="A2815" s="43" t="s">
        <v>9328</v>
      </c>
      <c r="B2815" t="s">
        <v>5266</v>
      </c>
      <c r="C2815" s="43" t="s">
        <v>13398</v>
      </c>
      <c r="D2815" t="s">
        <v>5267</v>
      </c>
      <c r="E2815" t="s">
        <v>5267</v>
      </c>
      <c r="F2815" s="41">
        <v>42026</v>
      </c>
      <c r="G2815" s="44">
        <v>-5149440</v>
      </c>
      <c r="H2815" t="s">
        <v>13399</v>
      </c>
    </row>
    <row r="2816" spans="1:8" x14ac:dyDescent="0.25">
      <c r="A2816" s="43" t="s">
        <v>9328</v>
      </c>
      <c r="B2816" t="s">
        <v>5268</v>
      </c>
      <c r="C2816" s="43" t="s">
        <v>5269</v>
      </c>
      <c r="D2816" t="s">
        <v>4419</v>
      </c>
      <c r="E2816" t="s">
        <v>5270</v>
      </c>
      <c r="F2816" s="41">
        <v>42026</v>
      </c>
      <c r="G2816" s="44">
        <v>1349604.36</v>
      </c>
      <c r="H2816" t="s">
        <v>13400</v>
      </c>
    </row>
    <row r="2817" spans="1:8" x14ac:dyDescent="0.25">
      <c r="A2817" s="43" t="s">
        <v>9328</v>
      </c>
      <c r="B2817" t="s">
        <v>5268</v>
      </c>
      <c r="C2817" s="43" t="s">
        <v>5269</v>
      </c>
      <c r="D2817" t="s">
        <v>4419</v>
      </c>
      <c r="E2817" t="s">
        <v>5270</v>
      </c>
      <c r="F2817" s="41">
        <v>42026</v>
      </c>
      <c r="G2817" s="44">
        <v>-6748021.8200000003</v>
      </c>
      <c r="H2817" t="s">
        <v>13401</v>
      </c>
    </row>
    <row r="2818" spans="1:8" x14ac:dyDescent="0.25">
      <c r="A2818" s="43" t="s">
        <v>9326</v>
      </c>
      <c r="B2818" t="s">
        <v>855</v>
      </c>
      <c r="C2818" s="43" t="s">
        <v>856</v>
      </c>
      <c r="D2818" t="s">
        <v>5265</v>
      </c>
      <c r="E2818" t="s">
        <v>5265</v>
      </c>
      <c r="F2818" s="41">
        <v>42026</v>
      </c>
      <c r="G2818" s="44">
        <v>-104399.91</v>
      </c>
      <c r="H2818" t="s">
        <v>13397</v>
      </c>
    </row>
    <row r="2819" spans="1:8" x14ac:dyDescent="0.25">
      <c r="A2819" s="43" t="s">
        <v>9735</v>
      </c>
      <c r="B2819" t="s">
        <v>5271</v>
      </c>
      <c r="C2819" s="43" t="s">
        <v>13402</v>
      </c>
      <c r="D2819" t="s">
        <v>5272</v>
      </c>
      <c r="E2819" t="s">
        <v>5273</v>
      </c>
      <c r="F2819" s="41">
        <v>42031</v>
      </c>
      <c r="G2819" s="44">
        <v>-61817.8</v>
      </c>
      <c r="H2819" t="s">
        <v>13403</v>
      </c>
    </row>
    <row r="2820" spans="1:8" x14ac:dyDescent="0.25">
      <c r="A2820" s="43" t="s">
        <v>9328</v>
      </c>
      <c r="B2820" t="s">
        <v>5274</v>
      </c>
      <c r="C2820" s="43" t="s">
        <v>13404</v>
      </c>
      <c r="D2820" t="s">
        <v>5275</v>
      </c>
      <c r="E2820" t="s">
        <v>5275</v>
      </c>
      <c r="F2820" s="41">
        <v>42031</v>
      </c>
      <c r="G2820" s="44">
        <v>-212400</v>
      </c>
      <c r="H2820" t="s">
        <v>13405</v>
      </c>
    </row>
    <row r="2821" spans="1:8" x14ac:dyDescent="0.25">
      <c r="A2821" s="43" t="s">
        <v>9326</v>
      </c>
      <c r="B2821" t="s">
        <v>1176</v>
      </c>
      <c r="C2821" s="43" t="s">
        <v>1177</v>
      </c>
      <c r="D2821" t="s">
        <v>5276</v>
      </c>
      <c r="E2821" t="s">
        <v>5276</v>
      </c>
      <c r="F2821" s="41">
        <v>42032</v>
      </c>
      <c r="G2821" s="44">
        <v>-68509.289999999994</v>
      </c>
      <c r="H2821" t="s">
        <v>13406</v>
      </c>
    </row>
    <row r="2822" spans="1:8" x14ac:dyDescent="0.25">
      <c r="A2822" s="43" t="s">
        <v>9735</v>
      </c>
      <c r="B2822" t="s">
        <v>5277</v>
      </c>
      <c r="C2822" s="43" t="s">
        <v>13407</v>
      </c>
      <c r="D2822" t="s">
        <v>5278</v>
      </c>
      <c r="E2822" t="s">
        <v>5279</v>
      </c>
      <c r="F2822" s="41">
        <v>42033</v>
      </c>
      <c r="G2822" s="44">
        <v>-8200</v>
      </c>
      <c r="H2822" t="s">
        <v>13408</v>
      </c>
    </row>
    <row r="2823" spans="1:8" x14ac:dyDescent="0.25">
      <c r="A2823" s="43" t="s">
        <v>9328</v>
      </c>
      <c r="B2823" t="s">
        <v>4327</v>
      </c>
      <c r="C2823" s="43" t="s">
        <v>12712</v>
      </c>
      <c r="D2823" t="s">
        <v>5280</v>
      </c>
      <c r="E2823" t="s">
        <v>5280</v>
      </c>
      <c r="F2823" s="41">
        <v>42038</v>
      </c>
      <c r="G2823" s="44">
        <v>-65000</v>
      </c>
      <c r="H2823" t="s">
        <v>13409</v>
      </c>
    </row>
    <row r="2824" spans="1:8" x14ac:dyDescent="0.25">
      <c r="A2824" s="43" t="s">
        <v>9735</v>
      </c>
      <c r="B2824" t="s">
        <v>5281</v>
      </c>
      <c r="C2824" s="43" t="s">
        <v>13410</v>
      </c>
      <c r="D2824" t="s">
        <v>5282</v>
      </c>
      <c r="E2824" t="s">
        <v>5283</v>
      </c>
      <c r="F2824" s="41">
        <v>42039</v>
      </c>
      <c r="G2824" s="44">
        <v>-7095.96</v>
      </c>
      <c r="H2824" t="s">
        <v>13411</v>
      </c>
    </row>
    <row r="2825" spans="1:8" x14ac:dyDescent="0.25">
      <c r="A2825" s="43" t="s">
        <v>9735</v>
      </c>
      <c r="B2825" t="s">
        <v>1823</v>
      </c>
      <c r="C2825" s="43" t="s">
        <v>1824</v>
      </c>
      <c r="E2825" t="s">
        <v>5284</v>
      </c>
      <c r="F2825" s="41">
        <v>42040</v>
      </c>
      <c r="G2825" s="44">
        <v>983015.7</v>
      </c>
      <c r="H2825" t="s">
        <v>13412</v>
      </c>
    </row>
    <row r="2826" spans="1:8" x14ac:dyDescent="0.25">
      <c r="A2826" s="43" t="s">
        <v>9328</v>
      </c>
      <c r="B2826" t="s">
        <v>5263</v>
      </c>
      <c r="C2826" s="43" t="s">
        <v>13395</v>
      </c>
      <c r="D2826" t="s">
        <v>5285</v>
      </c>
      <c r="E2826" t="s">
        <v>5286</v>
      </c>
      <c r="F2826" s="41">
        <v>42040</v>
      </c>
      <c r="G2826" s="44">
        <v>-24272.6</v>
      </c>
      <c r="H2826" t="s">
        <v>13413</v>
      </c>
    </row>
    <row r="2827" spans="1:8" x14ac:dyDescent="0.25">
      <c r="A2827" s="43" t="s">
        <v>9735</v>
      </c>
      <c r="B2827" t="s">
        <v>5287</v>
      </c>
      <c r="C2827" s="43" t="s">
        <v>13414</v>
      </c>
      <c r="D2827" t="s">
        <v>5288</v>
      </c>
      <c r="E2827" t="s">
        <v>5289</v>
      </c>
      <c r="F2827" s="41">
        <v>42041</v>
      </c>
      <c r="G2827" s="44">
        <v>-7095.96</v>
      </c>
      <c r="H2827" t="s">
        <v>13415</v>
      </c>
    </row>
    <row r="2828" spans="1:8" x14ac:dyDescent="0.25">
      <c r="A2828" s="43" t="s">
        <v>9735</v>
      </c>
      <c r="B2828" t="s">
        <v>5290</v>
      </c>
      <c r="C2828" s="43" t="s">
        <v>13416</v>
      </c>
      <c r="D2828" t="s">
        <v>5291</v>
      </c>
      <c r="E2828" t="s">
        <v>2939</v>
      </c>
      <c r="F2828" s="41">
        <v>42041</v>
      </c>
      <c r="G2828" s="44">
        <v>-1176206.76</v>
      </c>
      <c r="H2828" t="s">
        <v>13417</v>
      </c>
    </row>
    <row r="2829" spans="1:8" x14ac:dyDescent="0.25">
      <c r="A2829" s="43" t="s">
        <v>9328</v>
      </c>
      <c r="B2829" t="s">
        <v>5295</v>
      </c>
      <c r="C2829" s="43" t="s">
        <v>13420</v>
      </c>
      <c r="D2829" t="s">
        <v>5296</v>
      </c>
      <c r="E2829" t="s">
        <v>5296</v>
      </c>
      <c r="F2829" s="41">
        <v>42045</v>
      </c>
      <c r="G2829" s="44">
        <v>-270000</v>
      </c>
      <c r="H2829" t="s">
        <v>13421</v>
      </c>
    </row>
    <row r="2830" spans="1:8" x14ac:dyDescent="0.25">
      <c r="A2830" s="43" t="s">
        <v>9735</v>
      </c>
      <c r="B2830" t="s">
        <v>5292</v>
      </c>
      <c r="C2830" s="43" t="s">
        <v>13418</v>
      </c>
      <c r="D2830" t="s">
        <v>5293</v>
      </c>
      <c r="E2830" t="s">
        <v>5294</v>
      </c>
      <c r="F2830" s="41">
        <v>42045</v>
      </c>
      <c r="G2830" s="44">
        <v>-7426</v>
      </c>
      <c r="H2830" t="s">
        <v>13419</v>
      </c>
    </row>
    <row r="2831" spans="1:8" x14ac:dyDescent="0.25">
      <c r="A2831" s="43" t="s">
        <v>9328</v>
      </c>
      <c r="B2831" t="s">
        <v>5297</v>
      </c>
      <c r="C2831" s="43" t="s">
        <v>5298</v>
      </c>
      <c r="D2831" t="s">
        <v>5299</v>
      </c>
      <c r="E2831" t="s">
        <v>5299</v>
      </c>
      <c r="F2831" s="41">
        <v>42046</v>
      </c>
      <c r="G2831" s="44">
        <v>-1112324.53</v>
      </c>
      <c r="H2831" t="s">
        <v>13422</v>
      </c>
    </row>
    <row r="2832" spans="1:8" x14ac:dyDescent="0.25">
      <c r="A2832" s="43" t="s">
        <v>9735</v>
      </c>
      <c r="B2832" t="s">
        <v>5300</v>
      </c>
      <c r="C2832" s="43" t="s">
        <v>13423</v>
      </c>
      <c r="D2832" t="s">
        <v>5301</v>
      </c>
      <c r="E2832" t="s">
        <v>5302</v>
      </c>
      <c r="F2832" s="41">
        <v>42048</v>
      </c>
      <c r="G2832" s="44">
        <v>-15160</v>
      </c>
      <c r="H2832" t="s">
        <v>13424</v>
      </c>
    </row>
    <row r="2833" spans="1:8" x14ac:dyDescent="0.25">
      <c r="A2833" s="43" t="s">
        <v>9328</v>
      </c>
      <c r="B2833" t="s">
        <v>5307</v>
      </c>
      <c r="C2833" s="43" t="s">
        <v>5308</v>
      </c>
      <c r="D2833" t="s">
        <v>5309</v>
      </c>
      <c r="E2833" t="s">
        <v>5309</v>
      </c>
      <c r="F2833" s="41">
        <v>42048</v>
      </c>
      <c r="G2833" s="44">
        <v>-1379093.6</v>
      </c>
      <c r="H2833" t="s">
        <v>13429</v>
      </c>
    </row>
    <row r="2834" spans="1:8" x14ac:dyDescent="0.25">
      <c r="A2834" s="43" t="s">
        <v>9328</v>
      </c>
      <c r="B2834" t="s">
        <v>5303</v>
      </c>
      <c r="C2834" s="43" t="s">
        <v>13425</v>
      </c>
      <c r="D2834" t="s">
        <v>5304</v>
      </c>
      <c r="E2834" t="s">
        <v>5304</v>
      </c>
      <c r="F2834" s="41">
        <v>42048</v>
      </c>
      <c r="G2834" s="44">
        <v>-3129806.19</v>
      </c>
      <c r="H2834" t="s">
        <v>13426</v>
      </c>
    </row>
    <row r="2835" spans="1:8" x14ac:dyDescent="0.25">
      <c r="A2835" s="43" t="s">
        <v>9328</v>
      </c>
      <c r="B2835" t="s">
        <v>5305</v>
      </c>
      <c r="C2835" s="43" t="s">
        <v>13427</v>
      </c>
      <c r="D2835" t="s">
        <v>5306</v>
      </c>
      <c r="E2835" t="s">
        <v>5306</v>
      </c>
      <c r="F2835" s="41">
        <v>42048</v>
      </c>
      <c r="G2835" s="44">
        <v>-141600</v>
      </c>
      <c r="H2835" t="s">
        <v>13428</v>
      </c>
    </row>
    <row r="2836" spans="1:8" x14ac:dyDescent="0.25">
      <c r="A2836" s="43" t="s">
        <v>9328</v>
      </c>
      <c r="B2836" t="s">
        <v>1396</v>
      </c>
      <c r="C2836" s="43" t="s">
        <v>10400</v>
      </c>
      <c r="D2836" t="s">
        <v>5310</v>
      </c>
      <c r="E2836" t="s">
        <v>5310</v>
      </c>
      <c r="F2836" s="41">
        <v>42051</v>
      </c>
      <c r="G2836" s="44">
        <v>-236000</v>
      </c>
      <c r="H2836" t="s">
        <v>13430</v>
      </c>
    </row>
    <row r="2837" spans="1:8" x14ac:dyDescent="0.25">
      <c r="A2837" s="43" t="s">
        <v>9328</v>
      </c>
      <c r="B2837" t="s">
        <v>1396</v>
      </c>
      <c r="C2837" s="43" t="s">
        <v>10400</v>
      </c>
      <c r="D2837" t="s">
        <v>5311</v>
      </c>
      <c r="E2837" t="s">
        <v>5311</v>
      </c>
      <c r="F2837" s="41">
        <v>42051</v>
      </c>
      <c r="G2837" s="44">
        <v>-236000</v>
      </c>
      <c r="H2837" t="s">
        <v>13431</v>
      </c>
    </row>
    <row r="2838" spans="1:8" x14ac:dyDescent="0.25">
      <c r="A2838" s="43" t="s">
        <v>9328</v>
      </c>
      <c r="B2838" t="s">
        <v>5338</v>
      </c>
      <c r="C2838" s="43" t="s">
        <v>5339</v>
      </c>
      <c r="D2838" t="s">
        <v>5340</v>
      </c>
      <c r="E2838" t="s">
        <v>5340</v>
      </c>
      <c r="F2838" s="41">
        <v>42054</v>
      </c>
      <c r="G2838" s="44">
        <v>-1361395.22</v>
      </c>
      <c r="H2838" t="s">
        <v>13462</v>
      </c>
    </row>
    <row r="2839" spans="1:8" x14ac:dyDescent="0.25">
      <c r="A2839" s="43" t="s">
        <v>9326</v>
      </c>
      <c r="B2839" t="s">
        <v>1176</v>
      </c>
      <c r="C2839" s="43" t="s">
        <v>1177</v>
      </c>
      <c r="D2839" t="s">
        <v>5312</v>
      </c>
      <c r="E2839" t="s">
        <v>5312</v>
      </c>
      <c r="F2839" s="41">
        <v>42054</v>
      </c>
      <c r="G2839" s="44">
        <v>-5767.99</v>
      </c>
      <c r="H2839" t="s">
        <v>13432</v>
      </c>
    </row>
    <row r="2840" spans="1:8" x14ac:dyDescent="0.25">
      <c r="A2840" s="43" t="s">
        <v>9326</v>
      </c>
      <c r="B2840" t="s">
        <v>1176</v>
      </c>
      <c r="C2840" s="43" t="s">
        <v>1177</v>
      </c>
      <c r="D2840" t="s">
        <v>5313</v>
      </c>
      <c r="E2840" t="s">
        <v>5313</v>
      </c>
      <c r="F2840" s="41">
        <v>42054</v>
      </c>
      <c r="G2840" s="44">
        <v>-90327.35</v>
      </c>
      <c r="H2840" t="s">
        <v>13433</v>
      </c>
    </row>
    <row r="2841" spans="1:8" x14ac:dyDescent="0.25">
      <c r="A2841" s="43" t="s">
        <v>9326</v>
      </c>
      <c r="B2841" t="s">
        <v>1176</v>
      </c>
      <c r="C2841" s="43" t="s">
        <v>1177</v>
      </c>
      <c r="D2841" t="s">
        <v>5314</v>
      </c>
      <c r="E2841" t="s">
        <v>5314</v>
      </c>
      <c r="F2841" s="41">
        <v>42054</v>
      </c>
      <c r="G2841" s="44">
        <v>-70115.98</v>
      </c>
      <c r="H2841" t="s">
        <v>13434</v>
      </c>
    </row>
    <row r="2842" spans="1:8" x14ac:dyDescent="0.25">
      <c r="A2842" s="43" t="s">
        <v>9326</v>
      </c>
      <c r="B2842" t="s">
        <v>1176</v>
      </c>
      <c r="C2842" s="43" t="s">
        <v>1177</v>
      </c>
      <c r="D2842" t="s">
        <v>5315</v>
      </c>
      <c r="E2842" t="s">
        <v>5315</v>
      </c>
      <c r="F2842" s="41">
        <v>42054</v>
      </c>
      <c r="G2842" s="44">
        <v>-95554.55</v>
      </c>
      <c r="H2842" t="s">
        <v>13435</v>
      </c>
    </row>
    <row r="2843" spans="1:8" x14ac:dyDescent="0.25">
      <c r="A2843" s="43" t="s">
        <v>9326</v>
      </c>
      <c r="B2843" t="s">
        <v>1176</v>
      </c>
      <c r="C2843" s="43" t="s">
        <v>1177</v>
      </c>
      <c r="D2843" t="s">
        <v>5316</v>
      </c>
      <c r="E2843" t="s">
        <v>5316</v>
      </c>
      <c r="F2843" s="41">
        <v>42054</v>
      </c>
      <c r="G2843" s="44">
        <v>-75278.37</v>
      </c>
      <c r="H2843" t="s">
        <v>13436</v>
      </c>
    </row>
    <row r="2844" spans="1:8" x14ac:dyDescent="0.25">
      <c r="A2844" s="43" t="s">
        <v>9326</v>
      </c>
      <c r="B2844" t="s">
        <v>1176</v>
      </c>
      <c r="C2844" s="43" t="s">
        <v>1177</v>
      </c>
      <c r="D2844" t="s">
        <v>5317</v>
      </c>
      <c r="E2844" t="s">
        <v>5317</v>
      </c>
      <c r="F2844" s="41">
        <v>42054</v>
      </c>
      <c r="G2844" s="44">
        <v>-68499</v>
      </c>
      <c r="H2844" t="s">
        <v>13437</v>
      </c>
    </row>
    <row r="2845" spans="1:8" x14ac:dyDescent="0.25">
      <c r="A2845" s="43" t="s">
        <v>9326</v>
      </c>
      <c r="B2845" t="s">
        <v>1176</v>
      </c>
      <c r="C2845" s="43" t="s">
        <v>1177</v>
      </c>
      <c r="D2845" t="s">
        <v>5318</v>
      </c>
      <c r="E2845" t="s">
        <v>5318</v>
      </c>
      <c r="F2845" s="41">
        <v>42054</v>
      </c>
      <c r="G2845" s="44">
        <v>-68499</v>
      </c>
      <c r="H2845" t="s">
        <v>13438</v>
      </c>
    </row>
    <row r="2846" spans="1:8" x14ac:dyDescent="0.25">
      <c r="A2846" s="43" t="s">
        <v>9326</v>
      </c>
      <c r="B2846" t="s">
        <v>1176</v>
      </c>
      <c r="C2846" s="43" t="s">
        <v>1177</v>
      </c>
      <c r="D2846" t="s">
        <v>5319</v>
      </c>
      <c r="E2846" t="s">
        <v>5319</v>
      </c>
      <c r="F2846" s="41">
        <v>42054</v>
      </c>
      <c r="G2846" s="44">
        <v>-68509.289999999994</v>
      </c>
      <c r="H2846" t="s">
        <v>13439</v>
      </c>
    </row>
    <row r="2847" spans="1:8" x14ac:dyDescent="0.25">
      <c r="A2847" s="43" t="s">
        <v>9326</v>
      </c>
      <c r="B2847" t="s">
        <v>1176</v>
      </c>
      <c r="C2847" s="43" t="s">
        <v>1177</v>
      </c>
      <c r="D2847" t="s">
        <v>4219</v>
      </c>
      <c r="E2847" t="s">
        <v>4219</v>
      </c>
      <c r="F2847" s="41">
        <v>42054</v>
      </c>
      <c r="G2847" s="44">
        <v>-68499</v>
      </c>
      <c r="H2847" t="s">
        <v>13440</v>
      </c>
    </row>
    <row r="2848" spans="1:8" x14ac:dyDescent="0.25">
      <c r="A2848" s="43" t="s">
        <v>9326</v>
      </c>
      <c r="B2848" t="s">
        <v>1176</v>
      </c>
      <c r="C2848" s="43" t="s">
        <v>1177</v>
      </c>
      <c r="D2848" t="s">
        <v>5320</v>
      </c>
      <c r="E2848" t="s">
        <v>5320</v>
      </c>
      <c r="F2848" s="41">
        <v>42054</v>
      </c>
      <c r="G2848" s="44">
        <v>-68499</v>
      </c>
      <c r="H2848" t="s">
        <v>13441</v>
      </c>
    </row>
    <row r="2849" spans="1:8" x14ac:dyDescent="0.25">
      <c r="A2849" s="43" t="s">
        <v>9326</v>
      </c>
      <c r="B2849" t="s">
        <v>1176</v>
      </c>
      <c r="C2849" s="43" t="s">
        <v>1177</v>
      </c>
      <c r="D2849" t="s">
        <v>5321</v>
      </c>
      <c r="E2849" t="s">
        <v>5321</v>
      </c>
      <c r="F2849" s="41">
        <v>42054</v>
      </c>
      <c r="G2849" s="44">
        <v>-68509.33</v>
      </c>
      <c r="H2849" t="s">
        <v>13442</v>
      </c>
    </row>
    <row r="2850" spans="1:8" x14ac:dyDescent="0.25">
      <c r="A2850" s="43" t="s">
        <v>9326</v>
      </c>
      <c r="B2850" t="s">
        <v>1176</v>
      </c>
      <c r="C2850" s="43" t="s">
        <v>1177</v>
      </c>
      <c r="D2850" t="s">
        <v>5322</v>
      </c>
      <c r="E2850" t="s">
        <v>5322</v>
      </c>
      <c r="F2850" s="41">
        <v>42054</v>
      </c>
      <c r="G2850" s="44">
        <v>-68170.22</v>
      </c>
      <c r="H2850" t="s">
        <v>13443</v>
      </c>
    </row>
    <row r="2851" spans="1:8" x14ac:dyDescent="0.25">
      <c r="A2851" s="43" t="s">
        <v>9326</v>
      </c>
      <c r="B2851" t="s">
        <v>1176</v>
      </c>
      <c r="C2851" s="43" t="s">
        <v>1177</v>
      </c>
      <c r="D2851" t="s">
        <v>3937</v>
      </c>
      <c r="E2851" t="s">
        <v>3937</v>
      </c>
      <c r="F2851" s="41">
        <v>42054</v>
      </c>
      <c r="G2851" s="44">
        <v>-24378.3</v>
      </c>
      <c r="H2851" t="s">
        <v>13444</v>
      </c>
    </row>
    <row r="2852" spans="1:8" x14ac:dyDescent="0.25">
      <c r="A2852" s="43" t="s">
        <v>9326</v>
      </c>
      <c r="B2852" t="s">
        <v>1176</v>
      </c>
      <c r="C2852" s="43" t="s">
        <v>1177</v>
      </c>
      <c r="D2852" t="s">
        <v>5323</v>
      </c>
      <c r="E2852" t="s">
        <v>5323</v>
      </c>
      <c r="F2852" s="41">
        <v>42054</v>
      </c>
      <c r="G2852" s="44">
        <v>-70562.55</v>
      </c>
      <c r="H2852" t="s">
        <v>13445</v>
      </c>
    </row>
    <row r="2853" spans="1:8" x14ac:dyDescent="0.25">
      <c r="A2853" s="43" t="s">
        <v>9326</v>
      </c>
      <c r="B2853" t="s">
        <v>1176</v>
      </c>
      <c r="C2853" s="43" t="s">
        <v>1177</v>
      </c>
      <c r="D2853" t="s">
        <v>5324</v>
      </c>
      <c r="E2853" t="s">
        <v>5324</v>
      </c>
      <c r="F2853" s="41">
        <v>42054</v>
      </c>
      <c r="G2853" s="44">
        <v>-68907.460000000006</v>
      </c>
      <c r="H2853" t="s">
        <v>13446</v>
      </c>
    </row>
    <row r="2854" spans="1:8" x14ac:dyDescent="0.25">
      <c r="A2854" s="43" t="s">
        <v>9326</v>
      </c>
      <c r="B2854" t="s">
        <v>1176</v>
      </c>
      <c r="C2854" s="43" t="s">
        <v>1177</v>
      </c>
      <c r="D2854" t="s">
        <v>5325</v>
      </c>
      <c r="E2854" t="s">
        <v>5325</v>
      </c>
      <c r="F2854" s="41">
        <v>42054</v>
      </c>
      <c r="G2854" s="44">
        <v>-138582.07999999999</v>
      </c>
      <c r="H2854" t="s">
        <v>13447</v>
      </c>
    </row>
    <row r="2855" spans="1:8" x14ac:dyDescent="0.25">
      <c r="A2855" s="43" t="s">
        <v>9326</v>
      </c>
      <c r="B2855" t="s">
        <v>1176</v>
      </c>
      <c r="C2855" s="43" t="s">
        <v>1177</v>
      </c>
      <c r="D2855" t="s">
        <v>5326</v>
      </c>
      <c r="E2855" t="s">
        <v>5326</v>
      </c>
      <c r="F2855" s="41">
        <v>42054</v>
      </c>
      <c r="G2855" s="44">
        <v>-68987.3</v>
      </c>
      <c r="H2855" t="s">
        <v>13448</v>
      </c>
    </row>
    <row r="2856" spans="1:8" x14ac:dyDescent="0.25">
      <c r="A2856" s="43" t="s">
        <v>9326</v>
      </c>
      <c r="B2856" t="s">
        <v>1176</v>
      </c>
      <c r="C2856" s="43" t="s">
        <v>1177</v>
      </c>
      <c r="D2856" t="s">
        <v>5327</v>
      </c>
      <c r="E2856" t="s">
        <v>5327</v>
      </c>
      <c r="F2856" s="41">
        <v>42054</v>
      </c>
      <c r="G2856" s="44">
        <v>-68987.3</v>
      </c>
      <c r="H2856" t="s">
        <v>13449</v>
      </c>
    </row>
    <row r="2857" spans="1:8" x14ac:dyDescent="0.25">
      <c r="A2857" s="43" t="s">
        <v>9326</v>
      </c>
      <c r="B2857" t="s">
        <v>1176</v>
      </c>
      <c r="C2857" s="43" t="s">
        <v>1177</v>
      </c>
      <c r="D2857" t="s">
        <v>5328</v>
      </c>
      <c r="E2857" t="s">
        <v>5328</v>
      </c>
      <c r="F2857" s="41">
        <v>42054</v>
      </c>
      <c r="G2857" s="44">
        <v>-68987.3</v>
      </c>
      <c r="H2857" t="s">
        <v>13450</v>
      </c>
    </row>
    <row r="2858" spans="1:8" x14ac:dyDescent="0.25">
      <c r="A2858" s="43" t="s">
        <v>9326</v>
      </c>
      <c r="B2858" t="s">
        <v>1176</v>
      </c>
      <c r="C2858" s="43" t="s">
        <v>1177</v>
      </c>
      <c r="D2858" t="s">
        <v>5329</v>
      </c>
      <c r="E2858" t="s">
        <v>5329</v>
      </c>
      <c r="F2858" s="41">
        <v>42054</v>
      </c>
      <c r="G2858" s="44">
        <v>-6279.08</v>
      </c>
      <c r="H2858" t="s">
        <v>13451</v>
      </c>
    </row>
    <row r="2859" spans="1:8" x14ac:dyDescent="0.25">
      <c r="A2859" s="43" t="s">
        <v>9326</v>
      </c>
      <c r="B2859" t="s">
        <v>1176</v>
      </c>
      <c r="C2859" s="43" t="s">
        <v>1177</v>
      </c>
      <c r="D2859" t="s">
        <v>5330</v>
      </c>
      <c r="E2859" t="s">
        <v>5330</v>
      </c>
      <c r="F2859" s="41">
        <v>42054</v>
      </c>
      <c r="G2859" s="44">
        <v>-69018.98</v>
      </c>
      <c r="H2859" t="s">
        <v>13452</v>
      </c>
    </row>
    <row r="2860" spans="1:8" x14ac:dyDescent="0.25">
      <c r="A2860" s="43" t="s">
        <v>9326</v>
      </c>
      <c r="B2860" t="s">
        <v>1176</v>
      </c>
      <c r="C2860" s="43" t="s">
        <v>1177</v>
      </c>
      <c r="D2860" t="s">
        <v>5331</v>
      </c>
      <c r="E2860" t="s">
        <v>5331</v>
      </c>
      <c r="F2860" s="41">
        <v>42054</v>
      </c>
      <c r="G2860" s="44">
        <v>-69375.16</v>
      </c>
      <c r="H2860" t="s">
        <v>13453</v>
      </c>
    </row>
    <row r="2861" spans="1:8" x14ac:dyDescent="0.25">
      <c r="A2861" s="43" t="s">
        <v>9326</v>
      </c>
      <c r="B2861" t="s">
        <v>1176</v>
      </c>
      <c r="C2861" s="43" t="s">
        <v>1177</v>
      </c>
      <c r="D2861" t="s">
        <v>3951</v>
      </c>
      <c r="E2861" t="s">
        <v>3951</v>
      </c>
      <c r="F2861" s="41">
        <v>42054</v>
      </c>
      <c r="G2861" s="44">
        <v>-69375.149999999994</v>
      </c>
      <c r="H2861" t="s">
        <v>13454</v>
      </c>
    </row>
    <row r="2862" spans="1:8" x14ac:dyDescent="0.25">
      <c r="A2862" s="43" t="s">
        <v>9326</v>
      </c>
      <c r="B2862" t="s">
        <v>1176</v>
      </c>
      <c r="C2862" s="43" t="s">
        <v>1177</v>
      </c>
      <c r="D2862" t="s">
        <v>4307</v>
      </c>
      <c r="E2862" t="s">
        <v>4307</v>
      </c>
      <c r="F2862" s="41">
        <v>42054</v>
      </c>
      <c r="G2862" s="44">
        <v>-41625.089999999997</v>
      </c>
      <c r="H2862" t="s">
        <v>13455</v>
      </c>
    </row>
    <row r="2863" spans="1:8" x14ac:dyDescent="0.25">
      <c r="A2863" s="43" t="s">
        <v>9326</v>
      </c>
      <c r="B2863" t="s">
        <v>1176</v>
      </c>
      <c r="C2863" s="43" t="s">
        <v>1177</v>
      </c>
      <c r="D2863" t="s">
        <v>5332</v>
      </c>
      <c r="E2863" t="s">
        <v>5332</v>
      </c>
      <c r="F2863" s="41">
        <v>42054</v>
      </c>
      <c r="G2863" s="44">
        <v>-11537.64</v>
      </c>
      <c r="H2863" t="s">
        <v>13456</v>
      </c>
    </row>
    <row r="2864" spans="1:8" x14ac:dyDescent="0.25">
      <c r="A2864" s="43" t="s">
        <v>9326</v>
      </c>
      <c r="B2864" t="s">
        <v>1176</v>
      </c>
      <c r="C2864" s="43" t="s">
        <v>1177</v>
      </c>
      <c r="D2864" t="s">
        <v>5333</v>
      </c>
      <c r="E2864" t="s">
        <v>5333</v>
      </c>
      <c r="F2864" s="41">
        <v>42054</v>
      </c>
      <c r="G2864" s="44">
        <v>-122567.54</v>
      </c>
      <c r="H2864" t="s">
        <v>13457</v>
      </c>
    </row>
    <row r="2865" spans="1:8" x14ac:dyDescent="0.25">
      <c r="A2865" s="43" t="s">
        <v>9326</v>
      </c>
      <c r="B2865" t="s">
        <v>1176</v>
      </c>
      <c r="C2865" s="43" t="s">
        <v>1177</v>
      </c>
      <c r="D2865" t="s">
        <v>5334</v>
      </c>
      <c r="E2865" t="s">
        <v>5334</v>
      </c>
      <c r="F2865" s="41">
        <v>42054</v>
      </c>
      <c r="G2865" s="44">
        <v>-68987.3</v>
      </c>
      <c r="H2865" t="s">
        <v>13458</v>
      </c>
    </row>
    <row r="2866" spans="1:8" x14ac:dyDescent="0.25">
      <c r="A2866" s="43" t="s">
        <v>9326</v>
      </c>
      <c r="B2866" t="s">
        <v>1176</v>
      </c>
      <c r="C2866" s="43" t="s">
        <v>1177</v>
      </c>
      <c r="D2866" t="s">
        <v>5335</v>
      </c>
      <c r="E2866" t="s">
        <v>5335</v>
      </c>
      <c r="F2866" s="41">
        <v>42054</v>
      </c>
      <c r="G2866" s="44">
        <v>-69018.98</v>
      </c>
      <c r="H2866" t="s">
        <v>13459</v>
      </c>
    </row>
    <row r="2867" spans="1:8" x14ac:dyDescent="0.25">
      <c r="A2867" s="43" t="s">
        <v>9326</v>
      </c>
      <c r="B2867" t="s">
        <v>1176</v>
      </c>
      <c r="C2867" s="43" t="s">
        <v>1177</v>
      </c>
      <c r="D2867" t="s">
        <v>5336</v>
      </c>
      <c r="E2867" t="s">
        <v>5336</v>
      </c>
      <c r="F2867" s="41">
        <v>42054</v>
      </c>
      <c r="G2867" s="44">
        <v>-68987.3</v>
      </c>
      <c r="H2867" t="s">
        <v>13460</v>
      </c>
    </row>
    <row r="2868" spans="1:8" x14ac:dyDescent="0.25">
      <c r="A2868" s="43" t="s">
        <v>9326</v>
      </c>
      <c r="B2868" t="s">
        <v>1176</v>
      </c>
      <c r="C2868" s="43" t="s">
        <v>1177</v>
      </c>
      <c r="D2868" t="s">
        <v>5337</v>
      </c>
      <c r="E2868" t="s">
        <v>5337</v>
      </c>
      <c r="F2868" s="41">
        <v>42054</v>
      </c>
      <c r="G2868" s="44">
        <v>-68987.3</v>
      </c>
      <c r="H2868" t="s">
        <v>13461</v>
      </c>
    </row>
    <row r="2869" spans="1:8" x14ac:dyDescent="0.25">
      <c r="A2869" s="43" t="s">
        <v>9328</v>
      </c>
      <c r="B2869" t="s">
        <v>4369</v>
      </c>
      <c r="C2869" s="43" t="s">
        <v>4370</v>
      </c>
      <c r="D2869" t="s">
        <v>4453</v>
      </c>
      <c r="E2869" t="s">
        <v>4372</v>
      </c>
      <c r="F2869" s="41">
        <v>42055</v>
      </c>
      <c r="G2869" s="44">
        <v>-10000</v>
      </c>
      <c r="H2869" t="s">
        <v>13465</v>
      </c>
    </row>
    <row r="2870" spans="1:8" x14ac:dyDescent="0.25">
      <c r="A2870" s="43" t="s">
        <v>9328</v>
      </c>
      <c r="B2870" t="s">
        <v>5341</v>
      </c>
      <c r="C2870" s="43" t="s">
        <v>13463</v>
      </c>
      <c r="D2870" t="s">
        <v>5342</v>
      </c>
      <c r="E2870" t="s">
        <v>5343</v>
      </c>
      <c r="F2870" s="41">
        <v>42055</v>
      </c>
      <c r="G2870" s="44">
        <v>-47200</v>
      </c>
      <c r="H2870" t="s">
        <v>13464</v>
      </c>
    </row>
    <row r="2871" spans="1:8" x14ac:dyDescent="0.25">
      <c r="A2871" s="43" t="s">
        <v>9735</v>
      </c>
      <c r="B2871" t="s">
        <v>5344</v>
      </c>
      <c r="C2871" s="43" t="s">
        <v>13466</v>
      </c>
      <c r="D2871" t="s">
        <v>5345</v>
      </c>
      <c r="E2871" t="s">
        <v>5346</v>
      </c>
      <c r="F2871" s="41">
        <v>42059</v>
      </c>
      <c r="G2871" s="44">
        <v>-33068</v>
      </c>
      <c r="H2871" t="s">
        <v>13467</v>
      </c>
    </row>
    <row r="2872" spans="1:8" x14ac:dyDescent="0.25">
      <c r="A2872" s="43" t="s">
        <v>9735</v>
      </c>
      <c r="B2872" t="s">
        <v>5347</v>
      </c>
      <c r="C2872" s="43" t="s">
        <v>13468</v>
      </c>
      <c r="D2872" t="s">
        <v>5348</v>
      </c>
      <c r="E2872" t="s">
        <v>5346</v>
      </c>
      <c r="F2872" s="41">
        <v>42059</v>
      </c>
      <c r="G2872" s="44">
        <v>-11026</v>
      </c>
      <c r="H2872" t="s">
        <v>13469</v>
      </c>
    </row>
    <row r="2873" spans="1:8" x14ac:dyDescent="0.25">
      <c r="A2873" s="43" t="s">
        <v>9328</v>
      </c>
      <c r="B2873" t="s">
        <v>5349</v>
      </c>
      <c r="C2873" s="43" t="s">
        <v>13470</v>
      </c>
      <c r="D2873" t="s">
        <v>5350</v>
      </c>
      <c r="E2873" t="s">
        <v>5351</v>
      </c>
      <c r="F2873" s="41">
        <v>42060</v>
      </c>
      <c r="G2873" s="44">
        <v>-59000</v>
      </c>
      <c r="H2873" t="s">
        <v>13471</v>
      </c>
    </row>
    <row r="2874" spans="1:8" x14ac:dyDescent="0.25">
      <c r="A2874" s="43" t="s">
        <v>9326</v>
      </c>
      <c r="B2874" t="s">
        <v>4033</v>
      </c>
      <c r="C2874" s="43" t="s">
        <v>4034</v>
      </c>
      <c r="D2874" t="s">
        <v>5352</v>
      </c>
      <c r="E2874" t="s">
        <v>5352</v>
      </c>
      <c r="F2874" s="41">
        <v>42061</v>
      </c>
      <c r="G2874" s="44">
        <v>-35400</v>
      </c>
      <c r="H2874" t="s">
        <v>13472</v>
      </c>
    </row>
    <row r="2875" spans="1:8" x14ac:dyDescent="0.25">
      <c r="A2875" s="43" t="s">
        <v>9326</v>
      </c>
      <c r="B2875" t="s">
        <v>4033</v>
      </c>
      <c r="C2875" s="43" t="s">
        <v>4034</v>
      </c>
      <c r="D2875" t="s">
        <v>5353</v>
      </c>
      <c r="E2875" t="s">
        <v>5353</v>
      </c>
      <c r="F2875" s="41">
        <v>42061</v>
      </c>
      <c r="G2875" s="44">
        <v>-35400</v>
      </c>
      <c r="H2875" t="s">
        <v>13473</v>
      </c>
    </row>
    <row r="2876" spans="1:8" x14ac:dyDescent="0.25">
      <c r="A2876" s="43" t="s">
        <v>9326</v>
      </c>
      <c r="B2876" t="s">
        <v>4033</v>
      </c>
      <c r="C2876" s="43" t="s">
        <v>4034</v>
      </c>
      <c r="D2876" t="s">
        <v>5354</v>
      </c>
      <c r="E2876" t="s">
        <v>5354</v>
      </c>
      <c r="F2876" s="41">
        <v>42061</v>
      </c>
      <c r="G2876" s="44">
        <v>-17700</v>
      </c>
      <c r="H2876" t="s">
        <v>13474</v>
      </c>
    </row>
    <row r="2877" spans="1:8" x14ac:dyDescent="0.25">
      <c r="A2877" s="43" t="s">
        <v>9326</v>
      </c>
      <c r="B2877" t="s">
        <v>1427</v>
      </c>
      <c r="C2877" s="43" t="s">
        <v>1428</v>
      </c>
      <c r="D2877" t="s">
        <v>5357</v>
      </c>
      <c r="E2877" t="s">
        <v>5357</v>
      </c>
      <c r="F2877" s="41">
        <v>42065</v>
      </c>
      <c r="G2877" s="44">
        <v>-386140</v>
      </c>
      <c r="H2877" t="s">
        <v>13476</v>
      </c>
    </row>
    <row r="2878" spans="1:8" x14ac:dyDescent="0.25">
      <c r="A2878" s="43" t="s">
        <v>9326</v>
      </c>
      <c r="B2878" t="s">
        <v>5355</v>
      </c>
      <c r="C2878" s="43" t="s">
        <v>5356</v>
      </c>
      <c r="D2878" t="s">
        <v>4356</v>
      </c>
      <c r="E2878" t="s">
        <v>4356</v>
      </c>
      <c r="F2878" s="41">
        <v>42065</v>
      </c>
      <c r="G2878" s="44">
        <v>-206376.8</v>
      </c>
      <c r="H2878" t="s">
        <v>13475</v>
      </c>
    </row>
    <row r="2879" spans="1:8" x14ac:dyDescent="0.25">
      <c r="A2879" s="43" t="s">
        <v>9328</v>
      </c>
      <c r="B2879" t="s">
        <v>5361</v>
      </c>
      <c r="C2879" s="43" t="s">
        <v>13479</v>
      </c>
      <c r="D2879" t="s">
        <v>5362</v>
      </c>
      <c r="E2879" t="s">
        <v>5362</v>
      </c>
      <c r="F2879" s="41">
        <v>42068</v>
      </c>
      <c r="G2879" s="44">
        <v>-600000</v>
      </c>
      <c r="H2879" t="s">
        <v>13480</v>
      </c>
    </row>
    <row r="2880" spans="1:8" x14ac:dyDescent="0.25">
      <c r="A2880" s="43" t="s">
        <v>9735</v>
      </c>
      <c r="B2880" t="s">
        <v>5358</v>
      </c>
      <c r="C2880" s="43" t="s">
        <v>13477</v>
      </c>
      <c r="D2880" t="s">
        <v>5359</v>
      </c>
      <c r="E2880" t="s">
        <v>5360</v>
      </c>
      <c r="F2880" s="41">
        <v>42068</v>
      </c>
      <c r="G2880" s="44">
        <v>-16191</v>
      </c>
      <c r="H2880" t="s">
        <v>13478</v>
      </c>
    </row>
    <row r="2881" spans="1:8" x14ac:dyDescent="0.25">
      <c r="A2881" s="43" t="s">
        <v>9328</v>
      </c>
      <c r="B2881" t="s">
        <v>5363</v>
      </c>
      <c r="C2881" s="43" t="s">
        <v>13481</v>
      </c>
      <c r="D2881" t="s">
        <v>5364</v>
      </c>
      <c r="E2881" t="s">
        <v>5365</v>
      </c>
      <c r="F2881" s="41">
        <v>42072</v>
      </c>
      <c r="G2881" s="44">
        <v>-59000</v>
      </c>
      <c r="H2881" t="s">
        <v>13482</v>
      </c>
    </row>
    <row r="2882" spans="1:8" x14ac:dyDescent="0.25">
      <c r="A2882" s="43" t="s">
        <v>9326</v>
      </c>
      <c r="B2882" t="s">
        <v>1176</v>
      </c>
      <c r="C2882" s="43" t="s">
        <v>1177</v>
      </c>
      <c r="D2882" t="s">
        <v>5366</v>
      </c>
      <c r="E2882" t="s">
        <v>5367</v>
      </c>
      <c r="F2882" s="41">
        <v>42074</v>
      </c>
      <c r="G2882" s="44">
        <v>-68110.98</v>
      </c>
      <c r="H2882" t="s">
        <v>13483</v>
      </c>
    </row>
    <row r="2883" spans="1:8" x14ac:dyDescent="0.25">
      <c r="A2883" s="43" t="s">
        <v>9326</v>
      </c>
      <c r="B2883" t="s">
        <v>1176</v>
      </c>
      <c r="C2883" s="43" t="s">
        <v>1177</v>
      </c>
      <c r="D2883" t="s">
        <v>5368</v>
      </c>
      <c r="E2883" t="s">
        <v>5368</v>
      </c>
      <c r="F2883" s="41">
        <v>42074</v>
      </c>
      <c r="G2883" s="44">
        <v>-67792.19</v>
      </c>
      <c r="H2883" t="s">
        <v>13484</v>
      </c>
    </row>
    <row r="2884" spans="1:8" x14ac:dyDescent="0.25">
      <c r="A2884" s="43" t="s">
        <v>9328</v>
      </c>
      <c r="B2884" t="s">
        <v>1963</v>
      </c>
      <c r="C2884" s="43" t="s">
        <v>10877</v>
      </c>
      <c r="D2884" t="s">
        <v>5369</v>
      </c>
      <c r="E2884" t="s">
        <v>5369</v>
      </c>
      <c r="F2884" s="41">
        <v>42075</v>
      </c>
      <c r="G2884" s="44">
        <v>-8850</v>
      </c>
      <c r="H2884" t="s">
        <v>13485</v>
      </c>
    </row>
    <row r="2885" spans="1:8" x14ac:dyDescent="0.25">
      <c r="A2885" s="43" t="s">
        <v>9328</v>
      </c>
      <c r="B2885" t="s">
        <v>5303</v>
      </c>
      <c r="C2885" s="43" t="s">
        <v>13425</v>
      </c>
      <c r="D2885" t="s">
        <v>5370</v>
      </c>
      <c r="E2885" t="s">
        <v>5370</v>
      </c>
      <c r="F2885" s="41">
        <v>42079</v>
      </c>
      <c r="G2885" s="44">
        <v>-1208431.74</v>
      </c>
      <c r="H2885" t="s">
        <v>13486</v>
      </c>
    </row>
    <row r="2886" spans="1:8" x14ac:dyDescent="0.25">
      <c r="A2886" s="43" t="s">
        <v>9328</v>
      </c>
      <c r="B2886" t="s">
        <v>5371</v>
      </c>
      <c r="C2886" s="43" t="s">
        <v>13487</v>
      </c>
      <c r="D2886" t="s">
        <v>5372</v>
      </c>
      <c r="E2886" t="s">
        <v>5372</v>
      </c>
      <c r="F2886" s="41">
        <v>42079</v>
      </c>
      <c r="G2886" s="44">
        <v>-660634.5</v>
      </c>
      <c r="H2886" t="s">
        <v>13488</v>
      </c>
    </row>
    <row r="2887" spans="1:8" x14ac:dyDescent="0.25">
      <c r="A2887" s="43" t="s">
        <v>9735</v>
      </c>
      <c r="B2887" t="s">
        <v>19282</v>
      </c>
      <c r="C2887" s="43" t="s">
        <v>19281</v>
      </c>
      <c r="F2887" s="41">
        <v>42081</v>
      </c>
      <c r="G2887" s="44">
        <v>-298954</v>
      </c>
      <c r="H2887" t="s">
        <v>19283</v>
      </c>
    </row>
    <row r="2888" spans="1:8" x14ac:dyDescent="0.25">
      <c r="A2888" s="43" t="s">
        <v>9328</v>
      </c>
      <c r="B2888" t="s">
        <v>5373</v>
      </c>
      <c r="C2888" s="43" t="s">
        <v>5374</v>
      </c>
      <c r="D2888" t="s">
        <v>5375</v>
      </c>
      <c r="E2888" t="s">
        <v>5375</v>
      </c>
      <c r="F2888" s="41">
        <v>42082</v>
      </c>
      <c r="G2888" s="44">
        <v>-1308245</v>
      </c>
      <c r="H2888" t="s">
        <v>13489</v>
      </c>
    </row>
    <row r="2889" spans="1:8" x14ac:dyDescent="0.25">
      <c r="A2889" s="43" t="s">
        <v>9328</v>
      </c>
      <c r="B2889" t="s">
        <v>4427</v>
      </c>
      <c r="C2889" s="43" t="s">
        <v>12787</v>
      </c>
      <c r="D2889" t="s">
        <v>5376</v>
      </c>
      <c r="E2889" t="s">
        <v>5376</v>
      </c>
      <c r="F2889" s="41">
        <v>42083</v>
      </c>
      <c r="G2889" s="44">
        <v>-4720</v>
      </c>
      <c r="H2889" t="s">
        <v>13490</v>
      </c>
    </row>
    <row r="2890" spans="1:8" x14ac:dyDescent="0.25">
      <c r="A2890" s="43" t="s">
        <v>9328</v>
      </c>
      <c r="B2890" t="s">
        <v>5377</v>
      </c>
      <c r="C2890" s="43" t="s">
        <v>5378</v>
      </c>
      <c r="D2890" t="s">
        <v>5379</v>
      </c>
      <c r="E2890" t="s">
        <v>5379</v>
      </c>
      <c r="F2890" s="41">
        <v>42086</v>
      </c>
      <c r="G2890" s="44">
        <v>-175000</v>
      </c>
      <c r="H2890" t="s">
        <v>13491</v>
      </c>
    </row>
    <row r="2891" spans="1:8" x14ac:dyDescent="0.25">
      <c r="A2891" s="43" t="s">
        <v>9328</v>
      </c>
      <c r="B2891" t="s">
        <v>4006</v>
      </c>
      <c r="C2891" s="43" t="s">
        <v>4007</v>
      </c>
      <c r="D2891" t="s">
        <v>5380</v>
      </c>
      <c r="E2891" t="s">
        <v>5380</v>
      </c>
      <c r="F2891" s="41">
        <v>42088</v>
      </c>
      <c r="G2891" s="44">
        <v>-35000</v>
      </c>
      <c r="H2891" t="s">
        <v>13492</v>
      </c>
    </row>
    <row r="2892" spans="1:8" x14ac:dyDescent="0.25">
      <c r="A2892" s="43" t="s">
        <v>9328</v>
      </c>
      <c r="B2892" t="s">
        <v>4006</v>
      </c>
      <c r="C2892" s="43" t="s">
        <v>4007</v>
      </c>
      <c r="D2892" t="s">
        <v>5381</v>
      </c>
      <c r="E2892" t="s">
        <v>5381</v>
      </c>
      <c r="F2892" s="41">
        <v>42088</v>
      </c>
      <c r="G2892" s="44">
        <v>-35000</v>
      </c>
      <c r="H2892" t="s">
        <v>13493</v>
      </c>
    </row>
    <row r="2893" spans="1:8" x14ac:dyDescent="0.25">
      <c r="A2893" s="43" t="s">
        <v>9328</v>
      </c>
      <c r="B2893" t="s">
        <v>5382</v>
      </c>
      <c r="C2893" s="43" t="s">
        <v>13494</v>
      </c>
      <c r="D2893" t="s">
        <v>5383</v>
      </c>
      <c r="E2893" t="s">
        <v>5383</v>
      </c>
      <c r="F2893" s="41">
        <v>42089</v>
      </c>
      <c r="G2893" s="44">
        <v>-2360</v>
      </c>
      <c r="H2893" t="s">
        <v>13495</v>
      </c>
    </row>
    <row r="2894" spans="1:8" x14ac:dyDescent="0.25">
      <c r="A2894" s="43" t="s">
        <v>9328</v>
      </c>
      <c r="B2894" t="s">
        <v>5384</v>
      </c>
      <c r="C2894" s="43" t="s">
        <v>13496</v>
      </c>
      <c r="D2894" t="s">
        <v>5385</v>
      </c>
      <c r="E2894" t="s">
        <v>5385</v>
      </c>
      <c r="F2894" s="41">
        <v>42093</v>
      </c>
      <c r="G2894" s="44">
        <v>-47200</v>
      </c>
      <c r="H2894" t="s">
        <v>13497</v>
      </c>
    </row>
    <row r="2895" spans="1:8" x14ac:dyDescent="0.25">
      <c r="A2895" s="43" t="s">
        <v>9328</v>
      </c>
      <c r="B2895" t="s">
        <v>4427</v>
      </c>
      <c r="C2895" s="43" t="s">
        <v>12787</v>
      </c>
      <c r="D2895" t="s">
        <v>5386</v>
      </c>
      <c r="E2895" t="s">
        <v>5386</v>
      </c>
      <c r="F2895" s="41">
        <v>42093</v>
      </c>
      <c r="G2895" s="44">
        <v>-4720</v>
      </c>
      <c r="H2895" t="s">
        <v>13498</v>
      </c>
    </row>
    <row r="2896" spans="1:8" x14ac:dyDescent="0.25">
      <c r="A2896" s="43" t="s">
        <v>9328</v>
      </c>
      <c r="B2896" t="s">
        <v>5387</v>
      </c>
      <c r="C2896" s="43" t="s">
        <v>13499</v>
      </c>
      <c r="D2896" t="s">
        <v>5388</v>
      </c>
      <c r="E2896" t="s">
        <v>5388</v>
      </c>
      <c r="F2896" s="41">
        <v>42094</v>
      </c>
      <c r="G2896" s="44">
        <v>-24780</v>
      </c>
      <c r="H2896" t="s">
        <v>13500</v>
      </c>
    </row>
    <row r="2897" spans="1:8" x14ac:dyDescent="0.25">
      <c r="A2897" s="43" t="s">
        <v>9328</v>
      </c>
      <c r="B2897" t="s">
        <v>5389</v>
      </c>
      <c r="C2897" s="43" t="s">
        <v>13501</v>
      </c>
      <c r="D2897" t="s">
        <v>5390</v>
      </c>
      <c r="E2897" t="s">
        <v>5390</v>
      </c>
      <c r="F2897" s="41">
        <v>42094</v>
      </c>
      <c r="G2897" s="44">
        <v>-9440</v>
      </c>
      <c r="H2897" t="s">
        <v>13502</v>
      </c>
    </row>
    <row r="2898" spans="1:8" x14ac:dyDescent="0.25">
      <c r="A2898" s="43" t="s">
        <v>9328</v>
      </c>
      <c r="B2898" t="s">
        <v>5391</v>
      </c>
      <c r="C2898" s="43" t="s">
        <v>13503</v>
      </c>
      <c r="D2898" t="s">
        <v>5392</v>
      </c>
      <c r="E2898" t="s">
        <v>5392</v>
      </c>
      <c r="F2898" s="41">
        <v>42094</v>
      </c>
      <c r="G2898" s="44">
        <v>-382320</v>
      </c>
      <c r="H2898" t="s">
        <v>13504</v>
      </c>
    </row>
    <row r="2899" spans="1:8" x14ac:dyDescent="0.25">
      <c r="A2899" s="43" t="s">
        <v>9328</v>
      </c>
      <c r="B2899" t="s">
        <v>4080</v>
      </c>
      <c r="C2899" s="43" t="s">
        <v>12518</v>
      </c>
      <c r="D2899" t="s">
        <v>5396</v>
      </c>
      <c r="E2899" t="s">
        <v>5397</v>
      </c>
      <c r="F2899" s="41">
        <v>42100</v>
      </c>
      <c r="G2899" s="44">
        <v>-45000</v>
      </c>
      <c r="H2899" t="s">
        <v>13507</v>
      </c>
    </row>
    <row r="2900" spans="1:8" x14ac:dyDescent="0.25">
      <c r="A2900" s="43" t="s">
        <v>9735</v>
      </c>
      <c r="B2900" t="s">
        <v>5393</v>
      </c>
      <c r="C2900" s="43" t="s">
        <v>13505</v>
      </c>
      <c r="D2900" t="s">
        <v>5394</v>
      </c>
      <c r="E2900" t="s">
        <v>5395</v>
      </c>
      <c r="F2900" s="41">
        <v>42100</v>
      </c>
      <c r="G2900" s="44">
        <v>-42000</v>
      </c>
      <c r="H2900" t="s">
        <v>13506</v>
      </c>
    </row>
    <row r="2901" spans="1:8" x14ac:dyDescent="0.25">
      <c r="A2901" s="43" t="s">
        <v>9328</v>
      </c>
      <c r="B2901" t="s">
        <v>5384</v>
      </c>
      <c r="C2901" s="43" t="s">
        <v>13496</v>
      </c>
      <c r="D2901" t="s">
        <v>5406</v>
      </c>
      <c r="E2901" t="s">
        <v>5406</v>
      </c>
      <c r="F2901" s="41">
        <v>42101</v>
      </c>
      <c r="G2901" s="44">
        <v>-47200</v>
      </c>
      <c r="H2901" t="s">
        <v>13515</v>
      </c>
    </row>
    <row r="2902" spans="1:8" x14ac:dyDescent="0.25">
      <c r="A2902" s="43" t="s">
        <v>9328</v>
      </c>
      <c r="B2902" t="s">
        <v>4006</v>
      </c>
      <c r="C2902" s="43" t="s">
        <v>4007</v>
      </c>
      <c r="D2902" t="s">
        <v>5412</v>
      </c>
      <c r="E2902" t="s">
        <v>5412</v>
      </c>
      <c r="F2902" s="41">
        <v>42101</v>
      </c>
      <c r="G2902" s="44">
        <v>-35000</v>
      </c>
      <c r="H2902" t="s">
        <v>13520</v>
      </c>
    </row>
    <row r="2903" spans="1:8" x14ac:dyDescent="0.25">
      <c r="A2903" s="43" t="s">
        <v>9328</v>
      </c>
      <c r="B2903" t="s">
        <v>4427</v>
      </c>
      <c r="C2903" s="43" t="s">
        <v>12787</v>
      </c>
      <c r="D2903" t="s">
        <v>5408</v>
      </c>
      <c r="E2903" t="s">
        <v>5408</v>
      </c>
      <c r="F2903" s="41">
        <v>42101</v>
      </c>
      <c r="G2903" s="44">
        <v>-4720</v>
      </c>
      <c r="H2903" t="s">
        <v>13517</v>
      </c>
    </row>
    <row r="2904" spans="1:8" x14ac:dyDescent="0.25">
      <c r="A2904" s="43" t="s">
        <v>9328</v>
      </c>
      <c r="B2904" t="s">
        <v>5389</v>
      </c>
      <c r="C2904" s="43" t="s">
        <v>13501</v>
      </c>
      <c r="D2904" t="s">
        <v>5407</v>
      </c>
      <c r="E2904" t="s">
        <v>5407</v>
      </c>
      <c r="F2904" s="41">
        <v>42101</v>
      </c>
      <c r="G2904" s="44">
        <v>-9440</v>
      </c>
      <c r="H2904" t="s">
        <v>13516</v>
      </c>
    </row>
    <row r="2905" spans="1:8" x14ac:dyDescent="0.25">
      <c r="A2905" s="43" t="s">
        <v>9326</v>
      </c>
      <c r="B2905" t="s">
        <v>5398</v>
      </c>
      <c r="C2905" s="43" t="s">
        <v>13508</v>
      </c>
      <c r="D2905" t="s">
        <v>5399</v>
      </c>
      <c r="E2905" t="s">
        <v>5400</v>
      </c>
      <c r="F2905" s="41">
        <v>42101</v>
      </c>
      <c r="G2905" s="44">
        <v>-5181.2</v>
      </c>
      <c r="H2905" t="s">
        <v>13509</v>
      </c>
    </row>
    <row r="2906" spans="1:8" x14ac:dyDescent="0.25">
      <c r="A2906" s="43" t="s">
        <v>9326</v>
      </c>
      <c r="B2906" t="s">
        <v>5398</v>
      </c>
      <c r="C2906" s="43" t="s">
        <v>13508</v>
      </c>
      <c r="D2906" t="s">
        <v>5401</v>
      </c>
      <c r="E2906" t="s">
        <v>5400</v>
      </c>
      <c r="F2906" s="41">
        <v>42101</v>
      </c>
      <c r="G2906" s="44">
        <v>-5370</v>
      </c>
      <c r="H2906" t="s">
        <v>13510</v>
      </c>
    </row>
    <row r="2907" spans="1:8" x14ac:dyDescent="0.25">
      <c r="A2907" s="43" t="s">
        <v>9326</v>
      </c>
      <c r="B2907" t="s">
        <v>5398</v>
      </c>
      <c r="C2907" s="43" t="s">
        <v>13508</v>
      </c>
      <c r="D2907" t="s">
        <v>5402</v>
      </c>
      <c r="E2907" t="s">
        <v>5400</v>
      </c>
      <c r="F2907" s="41">
        <v>42101</v>
      </c>
      <c r="G2907" s="44">
        <v>-7222.6</v>
      </c>
      <c r="H2907" t="s">
        <v>13511</v>
      </c>
    </row>
    <row r="2908" spans="1:8" x14ac:dyDescent="0.25">
      <c r="A2908" s="43" t="s">
        <v>9326</v>
      </c>
      <c r="B2908" t="s">
        <v>5398</v>
      </c>
      <c r="C2908" s="43" t="s">
        <v>13508</v>
      </c>
      <c r="D2908" t="s">
        <v>5403</v>
      </c>
      <c r="E2908" t="s">
        <v>5400</v>
      </c>
      <c r="F2908" s="41">
        <v>42101</v>
      </c>
      <c r="G2908" s="44">
        <v>-7222.6</v>
      </c>
      <c r="H2908" t="s">
        <v>13512</v>
      </c>
    </row>
    <row r="2909" spans="1:8" x14ac:dyDescent="0.25">
      <c r="A2909" s="43" t="s">
        <v>9326</v>
      </c>
      <c r="B2909" t="s">
        <v>5398</v>
      </c>
      <c r="C2909" s="43" t="s">
        <v>13508</v>
      </c>
      <c r="D2909" t="s">
        <v>5404</v>
      </c>
      <c r="E2909" t="s">
        <v>5400</v>
      </c>
      <c r="F2909" s="41">
        <v>42101</v>
      </c>
      <c r="G2909" s="44">
        <v>-7222.6</v>
      </c>
      <c r="H2909" t="s">
        <v>13513</v>
      </c>
    </row>
    <row r="2910" spans="1:8" x14ac:dyDescent="0.25">
      <c r="A2910" s="43" t="s">
        <v>9326</v>
      </c>
      <c r="B2910" t="s">
        <v>5398</v>
      </c>
      <c r="C2910" s="43" t="s">
        <v>13508</v>
      </c>
      <c r="D2910" t="s">
        <v>5405</v>
      </c>
      <c r="E2910" t="s">
        <v>5400</v>
      </c>
      <c r="F2910" s="41">
        <v>42101</v>
      </c>
      <c r="G2910" s="44">
        <v>-7222.6</v>
      </c>
      <c r="H2910" t="s">
        <v>13514</v>
      </c>
    </row>
    <row r="2911" spans="1:8" x14ac:dyDescent="0.25">
      <c r="A2911" s="43" t="s">
        <v>9328</v>
      </c>
      <c r="B2911" t="s">
        <v>5409</v>
      </c>
      <c r="C2911" s="43" t="s">
        <v>13518</v>
      </c>
      <c r="D2911" t="s">
        <v>5410</v>
      </c>
      <c r="E2911" t="s">
        <v>5411</v>
      </c>
      <c r="F2911" s="41">
        <v>42101</v>
      </c>
      <c r="G2911" s="44">
        <v>-36000</v>
      </c>
      <c r="H2911" t="s">
        <v>13519</v>
      </c>
    </row>
    <row r="2912" spans="1:8" x14ac:dyDescent="0.25">
      <c r="A2912" s="43" t="s">
        <v>9328</v>
      </c>
      <c r="B2912" t="s">
        <v>5413</v>
      </c>
      <c r="C2912" s="43" t="s">
        <v>13521</v>
      </c>
      <c r="D2912" t="s">
        <v>5414</v>
      </c>
      <c r="E2912" t="s">
        <v>5414</v>
      </c>
      <c r="F2912" s="41">
        <v>42102</v>
      </c>
      <c r="G2912" s="44">
        <v>-227025.09</v>
      </c>
      <c r="H2912" t="s">
        <v>13522</v>
      </c>
    </row>
    <row r="2913" spans="1:8" x14ac:dyDescent="0.25">
      <c r="A2913" s="43" t="s">
        <v>9735</v>
      </c>
      <c r="B2913" t="s">
        <v>5426</v>
      </c>
      <c r="C2913" s="43" t="s">
        <v>13540</v>
      </c>
      <c r="D2913" t="s">
        <v>5416</v>
      </c>
      <c r="E2913" t="s">
        <v>5417</v>
      </c>
      <c r="F2913" s="41">
        <v>42104</v>
      </c>
      <c r="G2913" s="44">
        <v>-20000</v>
      </c>
      <c r="H2913" t="s">
        <v>13541</v>
      </c>
    </row>
    <row r="2914" spans="1:8" x14ac:dyDescent="0.25">
      <c r="A2914" s="43" t="s">
        <v>9735</v>
      </c>
      <c r="B2914" t="s">
        <v>5420</v>
      </c>
      <c r="C2914" s="43" t="s">
        <v>13530</v>
      </c>
      <c r="D2914" t="s">
        <v>5416</v>
      </c>
      <c r="E2914" t="s">
        <v>5417</v>
      </c>
      <c r="F2914" s="41">
        <v>42104</v>
      </c>
      <c r="G2914" s="44">
        <v>-40000</v>
      </c>
      <c r="H2914" t="s">
        <v>13531</v>
      </c>
    </row>
    <row r="2915" spans="1:8" x14ac:dyDescent="0.25">
      <c r="A2915" s="43" t="s">
        <v>9735</v>
      </c>
      <c r="B2915" t="s">
        <v>5422</v>
      </c>
      <c r="C2915" s="43" t="s">
        <v>13534</v>
      </c>
      <c r="D2915" t="s">
        <v>5416</v>
      </c>
      <c r="E2915" t="s">
        <v>5417</v>
      </c>
      <c r="F2915" s="41">
        <v>42104</v>
      </c>
      <c r="G2915" s="44">
        <v>-10000</v>
      </c>
      <c r="H2915" t="s">
        <v>13535</v>
      </c>
    </row>
    <row r="2916" spans="1:8" x14ac:dyDescent="0.25">
      <c r="A2916" s="43" t="s">
        <v>9735</v>
      </c>
      <c r="B2916" t="s">
        <v>5419</v>
      </c>
      <c r="C2916" s="43" t="s">
        <v>13528</v>
      </c>
      <c r="D2916" t="s">
        <v>5416</v>
      </c>
      <c r="E2916" t="s">
        <v>5417</v>
      </c>
      <c r="F2916" s="41">
        <v>42104</v>
      </c>
      <c r="G2916" s="44">
        <v>-10000</v>
      </c>
      <c r="H2916" t="s">
        <v>13529</v>
      </c>
    </row>
    <row r="2917" spans="1:8" x14ac:dyDescent="0.25">
      <c r="A2917" s="43" t="s">
        <v>9328</v>
      </c>
      <c r="B2917" t="s">
        <v>5384</v>
      </c>
      <c r="C2917" s="43" t="s">
        <v>13496</v>
      </c>
      <c r="D2917" t="s">
        <v>5427</v>
      </c>
      <c r="E2917" t="s">
        <v>5427</v>
      </c>
      <c r="F2917" s="41">
        <v>42104</v>
      </c>
      <c r="G2917" s="44">
        <v>-47200</v>
      </c>
      <c r="H2917" t="s">
        <v>13542</v>
      </c>
    </row>
    <row r="2918" spans="1:8" x14ac:dyDescent="0.25">
      <c r="A2918" s="43" t="s">
        <v>9328</v>
      </c>
      <c r="B2918" t="s">
        <v>4427</v>
      </c>
      <c r="C2918" s="43" t="s">
        <v>12787</v>
      </c>
      <c r="D2918" t="s">
        <v>5430</v>
      </c>
      <c r="E2918" t="s">
        <v>5430</v>
      </c>
      <c r="F2918" s="41">
        <v>42104</v>
      </c>
      <c r="G2918" s="44">
        <v>-4720</v>
      </c>
      <c r="H2918" t="s">
        <v>13545</v>
      </c>
    </row>
    <row r="2919" spans="1:8" x14ac:dyDescent="0.25">
      <c r="A2919" s="43" t="s">
        <v>9735</v>
      </c>
      <c r="B2919" t="s">
        <v>5421</v>
      </c>
      <c r="C2919" s="43" t="s">
        <v>13532</v>
      </c>
      <c r="D2919" t="s">
        <v>5416</v>
      </c>
      <c r="E2919" t="s">
        <v>5417</v>
      </c>
      <c r="F2919" s="41">
        <v>42104</v>
      </c>
      <c r="G2919" s="44">
        <v>-20000</v>
      </c>
      <c r="H2919" t="s">
        <v>13533</v>
      </c>
    </row>
    <row r="2920" spans="1:8" x14ac:dyDescent="0.25">
      <c r="A2920" s="43" t="s">
        <v>9328</v>
      </c>
      <c r="B2920" t="s">
        <v>5389</v>
      </c>
      <c r="C2920" s="43" t="s">
        <v>13501</v>
      </c>
      <c r="D2920" t="s">
        <v>5429</v>
      </c>
      <c r="E2920" t="s">
        <v>5429</v>
      </c>
      <c r="F2920" s="41">
        <v>42104</v>
      </c>
      <c r="G2920" s="44">
        <v>-9440</v>
      </c>
      <c r="H2920" t="s">
        <v>13544</v>
      </c>
    </row>
    <row r="2921" spans="1:8" x14ac:dyDescent="0.25">
      <c r="A2921" s="43" t="s">
        <v>9328</v>
      </c>
      <c r="B2921" t="s">
        <v>4271</v>
      </c>
      <c r="C2921" s="43" t="s">
        <v>12662</v>
      </c>
      <c r="E2921" t="s">
        <v>5428</v>
      </c>
      <c r="F2921" s="41">
        <v>42104</v>
      </c>
      <c r="G2921" s="44">
        <v>1964144.07</v>
      </c>
      <c r="H2921" t="s">
        <v>13543</v>
      </c>
    </row>
    <row r="2922" spans="1:8" x14ac:dyDescent="0.25">
      <c r="A2922" s="43" t="s">
        <v>9735</v>
      </c>
      <c r="B2922" t="s">
        <v>5423</v>
      </c>
      <c r="C2922" s="43" t="s">
        <v>13536</v>
      </c>
      <c r="D2922" t="s">
        <v>5416</v>
      </c>
      <c r="E2922" t="s">
        <v>5424</v>
      </c>
      <c r="F2922" s="41">
        <v>42104</v>
      </c>
      <c r="G2922" s="44">
        <v>-10000</v>
      </c>
      <c r="H2922" t="s">
        <v>13537</v>
      </c>
    </row>
    <row r="2923" spans="1:8" x14ac:dyDescent="0.25">
      <c r="A2923" s="43" t="s">
        <v>9735</v>
      </c>
      <c r="B2923" t="s">
        <v>71</v>
      </c>
      <c r="C2923" s="43" t="s">
        <v>9364</v>
      </c>
      <c r="D2923" t="s">
        <v>5416</v>
      </c>
      <c r="E2923" t="s">
        <v>5417</v>
      </c>
      <c r="F2923" s="41">
        <v>42104</v>
      </c>
      <c r="G2923" s="44">
        <v>-10000</v>
      </c>
      <c r="H2923" t="s">
        <v>13527</v>
      </c>
    </row>
    <row r="2924" spans="1:8" x14ac:dyDescent="0.25">
      <c r="A2924" s="43" t="s">
        <v>9735</v>
      </c>
      <c r="B2924" t="s">
        <v>5425</v>
      </c>
      <c r="C2924" s="43" t="s">
        <v>13538</v>
      </c>
      <c r="D2924" t="s">
        <v>5416</v>
      </c>
      <c r="E2924" t="s">
        <v>5417</v>
      </c>
      <c r="F2924" s="41">
        <v>42104</v>
      </c>
      <c r="G2924" s="44">
        <v>-10000</v>
      </c>
      <c r="H2924" t="s">
        <v>13539</v>
      </c>
    </row>
    <row r="2925" spans="1:8" x14ac:dyDescent="0.25">
      <c r="A2925" s="43" t="s">
        <v>9735</v>
      </c>
      <c r="B2925" t="s">
        <v>5415</v>
      </c>
      <c r="C2925" s="43" t="s">
        <v>13523</v>
      </c>
      <c r="D2925" t="s">
        <v>5416</v>
      </c>
      <c r="E2925" t="s">
        <v>5417</v>
      </c>
      <c r="F2925" s="41">
        <v>42104</v>
      </c>
      <c r="G2925" s="44">
        <v>-10000</v>
      </c>
      <c r="H2925" t="s">
        <v>13524</v>
      </c>
    </row>
    <row r="2926" spans="1:8" x14ac:dyDescent="0.25">
      <c r="A2926" s="43" t="s">
        <v>9735</v>
      </c>
      <c r="B2926" t="s">
        <v>5418</v>
      </c>
      <c r="C2926" s="43" t="s">
        <v>13525</v>
      </c>
      <c r="D2926" t="s">
        <v>5416</v>
      </c>
      <c r="E2926" t="s">
        <v>5417</v>
      </c>
      <c r="F2926" s="41">
        <v>42104</v>
      </c>
      <c r="G2926" s="44">
        <v>-10000</v>
      </c>
      <c r="H2926" t="s">
        <v>13526</v>
      </c>
    </row>
    <row r="2927" spans="1:8" x14ac:dyDescent="0.25">
      <c r="A2927" s="43" t="s">
        <v>9328</v>
      </c>
      <c r="B2927" t="s">
        <v>4006</v>
      </c>
      <c r="C2927" s="43" t="s">
        <v>4007</v>
      </c>
      <c r="D2927" t="s">
        <v>5433</v>
      </c>
      <c r="E2927" t="s">
        <v>5433</v>
      </c>
      <c r="F2927" s="41">
        <v>42110</v>
      </c>
      <c r="G2927" s="44">
        <v>-35000</v>
      </c>
      <c r="H2927" t="s">
        <v>13548</v>
      </c>
    </row>
    <row r="2928" spans="1:8" x14ac:dyDescent="0.25">
      <c r="A2928" s="43" t="s">
        <v>9328</v>
      </c>
      <c r="B2928" t="s">
        <v>5431</v>
      </c>
      <c r="C2928" s="43" t="s">
        <v>13546</v>
      </c>
      <c r="D2928" t="s">
        <v>5432</v>
      </c>
      <c r="E2928" t="s">
        <v>5432</v>
      </c>
      <c r="F2928" s="41">
        <v>42110</v>
      </c>
      <c r="G2928" s="44">
        <v>-52739.040000000001</v>
      </c>
      <c r="H2928" t="s">
        <v>13547</v>
      </c>
    </row>
    <row r="2929" spans="1:8" x14ac:dyDescent="0.25">
      <c r="A2929" s="43" t="s">
        <v>9326</v>
      </c>
      <c r="B2929" t="s">
        <v>143</v>
      </c>
      <c r="C2929" s="43" t="s">
        <v>144</v>
      </c>
      <c r="D2929" t="s">
        <v>5434</v>
      </c>
      <c r="E2929" t="s">
        <v>5435</v>
      </c>
      <c r="F2929" s="41">
        <v>42111</v>
      </c>
      <c r="G2929" s="44">
        <v>-1414328.07</v>
      </c>
      <c r="H2929" t="s">
        <v>13549</v>
      </c>
    </row>
    <row r="2930" spans="1:8" x14ac:dyDescent="0.25">
      <c r="A2930" s="43" t="s">
        <v>9735</v>
      </c>
      <c r="B2930" t="s">
        <v>5436</v>
      </c>
      <c r="C2930" s="43" t="s">
        <v>13550</v>
      </c>
      <c r="D2930" t="s">
        <v>5437</v>
      </c>
      <c r="E2930" t="s">
        <v>5438</v>
      </c>
      <c r="F2930" s="41">
        <v>42114</v>
      </c>
      <c r="G2930" s="44">
        <v>-40000</v>
      </c>
      <c r="H2930" t="s">
        <v>13551</v>
      </c>
    </row>
    <row r="2931" spans="1:8" x14ac:dyDescent="0.25">
      <c r="A2931" s="43" t="s">
        <v>9735</v>
      </c>
      <c r="B2931" t="s">
        <v>5439</v>
      </c>
      <c r="C2931" s="43" t="s">
        <v>13552</v>
      </c>
      <c r="D2931" t="s">
        <v>5440</v>
      </c>
      <c r="E2931" t="s">
        <v>5441</v>
      </c>
      <c r="F2931" s="41">
        <v>42114</v>
      </c>
      <c r="G2931" s="44">
        <v>-16800.14</v>
      </c>
      <c r="H2931" t="s">
        <v>13553</v>
      </c>
    </row>
    <row r="2932" spans="1:8" x14ac:dyDescent="0.25">
      <c r="A2932" s="43" t="s">
        <v>9326</v>
      </c>
      <c r="B2932" t="s">
        <v>1342</v>
      </c>
      <c r="C2932" s="43" t="s">
        <v>12642</v>
      </c>
      <c r="D2932" t="s">
        <v>5442</v>
      </c>
      <c r="E2932" t="s">
        <v>5442</v>
      </c>
      <c r="F2932" s="41">
        <v>42115</v>
      </c>
      <c r="G2932" s="44">
        <v>-22538</v>
      </c>
      <c r="H2932" t="s">
        <v>13554</v>
      </c>
    </row>
    <row r="2933" spans="1:8" x14ac:dyDescent="0.25">
      <c r="A2933" s="43" t="s">
        <v>9735</v>
      </c>
      <c r="B2933" t="s">
        <v>5443</v>
      </c>
      <c r="C2933" s="43" t="s">
        <v>13555</v>
      </c>
      <c r="D2933" t="s">
        <v>5444</v>
      </c>
      <c r="E2933" t="s">
        <v>5445</v>
      </c>
      <c r="F2933" s="41">
        <v>42117</v>
      </c>
      <c r="G2933" s="44">
        <v>-50000</v>
      </c>
      <c r="H2933" t="s">
        <v>13556</v>
      </c>
    </row>
    <row r="2934" spans="1:8" x14ac:dyDescent="0.25">
      <c r="A2934" s="43" t="s">
        <v>9326</v>
      </c>
      <c r="B2934" t="s">
        <v>4461</v>
      </c>
      <c r="C2934" s="43" t="s">
        <v>4462</v>
      </c>
      <c r="D2934" t="s">
        <v>5446</v>
      </c>
      <c r="E2934" t="s">
        <v>5446</v>
      </c>
      <c r="F2934" s="41">
        <v>42121</v>
      </c>
      <c r="G2934" s="44">
        <v>-77277.679999999993</v>
      </c>
      <c r="H2934" t="s">
        <v>13557</v>
      </c>
    </row>
    <row r="2935" spans="1:8" x14ac:dyDescent="0.25">
      <c r="A2935" s="43" t="s">
        <v>9735</v>
      </c>
      <c r="B2935" t="s">
        <v>5447</v>
      </c>
      <c r="C2935" s="43" t="s">
        <v>13558</v>
      </c>
      <c r="D2935" t="s">
        <v>5448</v>
      </c>
      <c r="E2935" t="s">
        <v>5449</v>
      </c>
      <c r="F2935" s="41">
        <v>42122</v>
      </c>
      <c r="G2935" s="44">
        <v>-13915</v>
      </c>
      <c r="H2935" t="s">
        <v>13559</v>
      </c>
    </row>
    <row r="2936" spans="1:8" x14ac:dyDescent="0.25">
      <c r="A2936" s="43" t="s">
        <v>9328</v>
      </c>
      <c r="B2936" t="s">
        <v>4040</v>
      </c>
      <c r="C2936" s="43" t="s">
        <v>12487</v>
      </c>
      <c r="D2936" t="s">
        <v>5453</v>
      </c>
      <c r="E2936" t="s">
        <v>5453</v>
      </c>
      <c r="F2936" s="41">
        <v>42124</v>
      </c>
      <c r="G2936" s="44">
        <v>-42239.47</v>
      </c>
      <c r="H2936" t="s">
        <v>13562</v>
      </c>
    </row>
    <row r="2937" spans="1:8" x14ac:dyDescent="0.25">
      <c r="A2937" s="43" t="s">
        <v>9328</v>
      </c>
      <c r="B2937" t="s">
        <v>5450</v>
      </c>
      <c r="C2937" s="43" t="s">
        <v>13560</v>
      </c>
      <c r="D2937" t="s">
        <v>5451</v>
      </c>
      <c r="E2937" t="s">
        <v>5452</v>
      </c>
      <c r="F2937" s="41">
        <v>42124</v>
      </c>
      <c r="G2937" s="44">
        <v>-23600</v>
      </c>
      <c r="H2937" t="s">
        <v>13561</v>
      </c>
    </row>
    <row r="2938" spans="1:8" x14ac:dyDescent="0.25">
      <c r="A2938" s="43" t="s">
        <v>9328</v>
      </c>
      <c r="B2938" t="s">
        <v>5456</v>
      </c>
      <c r="C2938" s="43" t="s">
        <v>5457</v>
      </c>
      <c r="D2938" t="s">
        <v>5458</v>
      </c>
      <c r="E2938" t="s">
        <v>5459</v>
      </c>
      <c r="F2938" s="41">
        <v>42129</v>
      </c>
      <c r="G2938" s="44">
        <v>-3949700.25</v>
      </c>
      <c r="H2938" t="s">
        <v>13565</v>
      </c>
    </row>
    <row r="2939" spans="1:8" x14ac:dyDescent="0.25">
      <c r="A2939" s="43" t="s">
        <v>9326</v>
      </c>
      <c r="B2939" t="s">
        <v>5454</v>
      </c>
      <c r="C2939" s="43" t="s">
        <v>13563</v>
      </c>
      <c r="D2939" t="s">
        <v>5455</v>
      </c>
      <c r="E2939" t="s">
        <v>5455</v>
      </c>
      <c r="F2939" s="41">
        <v>42129</v>
      </c>
      <c r="G2939" s="44">
        <v>-11800</v>
      </c>
      <c r="H2939" t="s">
        <v>13564</v>
      </c>
    </row>
    <row r="2940" spans="1:8" x14ac:dyDescent="0.25">
      <c r="A2940" s="43" t="s">
        <v>9328</v>
      </c>
      <c r="B2940" t="s">
        <v>5465</v>
      </c>
      <c r="C2940" s="43" t="s">
        <v>13571</v>
      </c>
      <c r="D2940" t="s">
        <v>5466</v>
      </c>
      <c r="E2940" t="s">
        <v>5466</v>
      </c>
      <c r="F2940" s="41">
        <v>42130</v>
      </c>
      <c r="G2940" s="44">
        <v>-94400</v>
      </c>
      <c r="H2940" t="s">
        <v>13572</v>
      </c>
    </row>
    <row r="2941" spans="1:8" x14ac:dyDescent="0.25">
      <c r="A2941" s="43" t="s">
        <v>9735</v>
      </c>
      <c r="B2941" t="s">
        <v>5461</v>
      </c>
      <c r="C2941" s="43" t="s">
        <v>13567</v>
      </c>
      <c r="D2941" t="s">
        <v>5462</v>
      </c>
      <c r="E2941" t="s">
        <v>5463</v>
      </c>
      <c r="F2941" s="41">
        <v>42130</v>
      </c>
      <c r="G2941" s="44">
        <v>-28000</v>
      </c>
      <c r="H2941" t="s">
        <v>13568</v>
      </c>
    </row>
    <row r="2942" spans="1:8" x14ac:dyDescent="0.25">
      <c r="A2942" s="43" t="s">
        <v>9326</v>
      </c>
      <c r="B2942" t="s">
        <v>5454</v>
      </c>
      <c r="C2942" s="43" t="s">
        <v>13563</v>
      </c>
      <c r="D2942" t="s">
        <v>5460</v>
      </c>
      <c r="E2942" t="s">
        <v>5460</v>
      </c>
      <c r="F2942" s="41">
        <v>42130</v>
      </c>
      <c r="G2942" s="44">
        <v>-11800</v>
      </c>
      <c r="H2942" t="s">
        <v>13566</v>
      </c>
    </row>
    <row r="2943" spans="1:8" x14ac:dyDescent="0.25">
      <c r="A2943" s="43" t="s">
        <v>9735</v>
      </c>
      <c r="B2943" t="s">
        <v>5464</v>
      </c>
      <c r="C2943" s="43" t="s">
        <v>13569</v>
      </c>
      <c r="D2943" t="s">
        <v>5462</v>
      </c>
      <c r="E2943" t="s">
        <v>5463</v>
      </c>
      <c r="F2943" s="41">
        <v>42130</v>
      </c>
      <c r="G2943" s="44">
        <v>-14000</v>
      </c>
      <c r="H2943" t="s">
        <v>13570</v>
      </c>
    </row>
    <row r="2944" spans="1:8" x14ac:dyDescent="0.25">
      <c r="A2944" s="43" t="s">
        <v>9735</v>
      </c>
      <c r="B2944" t="s">
        <v>4083</v>
      </c>
      <c r="C2944" s="43" t="s">
        <v>4084</v>
      </c>
      <c r="D2944" t="s">
        <v>5467</v>
      </c>
      <c r="E2944" t="s">
        <v>5468</v>
      </c>
      <c r="F2944" s="41">
        <v>42130</v>
      </c>
      <c r="G2944" s="44">
        <v>-8500</v>
      </c>
      <c r="H2944" t="s">
        <v>13573</v>
      </c>
    </row>
    <row r="2945" spans="1:8" x14ac:dyDescent="0.25">
      <c r="A2945" s="43" t="s">
        <v>9326</v>
      </c>
      <c r="B2945" t="s">
        <v>1466</v>
      </c>
      <c r="C2945" s="43" t="s">
        <v>1467</v>
      </c>
      <c r="D2945" t="s">
        <v>5469</v>
      </c>
      <c r="E2945" t="s">
        <v>5469</v>
      </c>
      <c r="F2945" s="41">
        <v>42132</v>
      </c>
      <c r="G2945" s="44">
        <v>-149122.5</v>
      </c>
      <c r="H2945" t="s">
        <v>13574</v>
      </c>
    </row>
    <row r="2946" spans="1:8" x14ac:dyDescent="0.25">
      <c r="A2946" s="43" t="s">
        <v>9735</v>
      </c>
      <c r="B2946" t="s">
        <v>1382</v>
      </c>
      <c r="C2946" s="43" t="s">
        <v>10392</v>
      </c>
      <c r="D2946" t="s">
        <v>5470</v>
      </c>
      <c r="E2946" t="s">
        <v>5471</v>
      </c>
      <c r="F2946" s="41">
        <v>42135</v>
      </c>
      <c r="G2946" s="44">
        <v>-5000</v>
      </c>
      <c r="H2946" t="s">
        <v>13575</v>
      </c>
    </row>
    <row r="2947" spans="1:8" x14ac:dyDescent="0.25">
      <c r="A2947" s="43" t="s">
        <v>9735</v>
      </c>
      <c r="B2947" t="s">
        <v>5475</v>
      </c>
      <c r="C2947" s="43" t="s">
        <v>13577</v>
      </c>
      <c r="D2947" t="s">
        <v>5476</v>
      </c>
      <c r="E2947" t="s">
        <v>5477</v>
      </c>
      <c r="F2947" s="41">
        <v>42137</v>
      </c>
      <c r="G2947" s="44">
        <v>-40600</v>
      </c>
      <c r="H2947" t="s">
        <v>13578</v>
      </c>
    </row>
    <row r="2948" spans="1:8" x14ac:dyDescent="0.25">
      <c r="A2948" s="43" t="s">
        <v>9735</v>
      </c>
      <c r="B2948" t="s">
        <v>5475</v>
      </c>
      <c r="C2948" s="43" t="s">
        <v>13577</v>
      </c>
      <c r="D2948" t="s">
        <v>5478</v>
      </c>
      <c r="E2948" t="s">
        <v>5479</v>
      </c>
      <c r="F2948" s="41">
        <v>42137</v>
      </c>
      <c r="G2948" s="44">
        <v>-40600</v>
      </c>
      <c r="H2948" t="s">
        <v>13579</v>
      </c>
    </row>
    <row r="2949" spans="1:8" x14ac:dyDescent="0.25">
      <c r="A2949" s="43" t="s">
        <v>9326</v>
      </c>
      <c r="B2949" t="s">
        <v>5472</v>
      </c>
      <c r="C2949" s="43" t="s">
        <v>5473</v>
      </c>
      <c r="D2949" t="s">
        <v>5474</v>
      </c>
      <c r="E2949" t="s">
        <v>5474</v>
      </c>
      <c r="F2949" s="41">
        <v>42137</v>
      </c>
      <c r="G2949" s="44">
        <v>-35765.61</v>
      </c>
      <c r="H2949" t="s">
        <v>13576</v>
      </c>
    </row>
    <row r="2950" spans="1:8" x14ac:dyDescent="0.25">
      <c r="A2950" s="43" t="s">
        <v>9328</v>
      </c>
      <c r="B2950" t="s">
        <v>5485</v>
      </c>
      <c r="C2950" s="43" t="s">
        <v>13584</v>
      </c>
      <c r="D2950" t="s">
        <v>5486</v>
      </c>
      <c r="E2950" t="s">
        <v>5486</v>
      </c>
      <c r="F2950" s="41">
        <v>42142</v>
      </c>
      <c r="G2950" s="44">
        <v>-810000</v>
      </c>
      <c r="H2950" t="s">
        <v>13585</v>
      </c>
    </row>
    <row r="2951" spans="1:8" x14ac:dyDescent="0.25">
      <c r="A2951" s="43" t="s">
        <v>9328</v>
      </c>
      <c r="B2951" t="s">
        <v>2447</v>
      </c>
      <c r="C2951" s="43" t="s">
        <v>11339</v>
      </c>
      <c r="D2951" t="s">
        <v>5484</v>
      </c>
      <c r="E2951" t="s">
        <v>5484</v>
      </c>
      <c r="F2951" s="41">
        <v>42142</v>
      </c>
      <c r="G2951" s="44">
        <v>-118000</v>
      </c>
      <c r="H2951" t="s">
        <v>13583</v>
      </c>
    </row>
    <row r="2952" spans="1:8" x14ac:dyDescent="0.25">
      <c r="A2952" s="43" t="s">
        <v>9735</v>
      </c>
      <c r="B2952" t="s">
        <v>5480</v>
      </c>
      <c r="C2952" s="43" t="s">
        <v>13580</v>
      </c>
      <c r="D2952" t="s">
        <v>5481</v>
      </c>
      <c r="E2952" t="s">
        <v>5482</v>
      </c>
      <c r="F2952" s="41">
        <v>42142</v>
      </c>
      <c r="G2952" s="44">
        <v>-25943.47</v>
      </c>
      <c r="H2952" t="s">
        <v>13581</v>
      </c>
    </row>
    <row r="2953" spans="1:8" x14ac:dyDescent="0.25">
      <c r="A2953" s="43" t="s">
        <v>9735</v>
      </c>
      <c r="B2953" t="s">
        <v>5487</v>
      </c>
      <c r="C2953" s="43" t="s">
        <v>13586</v>
      </c>
      <c r="D2953" t="s">
        <v>5488</v>
      </c>
      <c r="E2953" t="s">
        <v>5489</v>
      </c>
      <c r="F2953" s="41">
        <v>42143</v>
      </c>
      <c r="G2953" s="44">
        <v>-85000</v>
      </c>
      <c r="H2953" t="s">
        <v>13587</v>
      </c>
    </row>
    <row r="2954" spans="1:8" x14ac:dyDescent="0.25">
      <c r="A2954" s="43" t="s">
        <v>9735</v>
      </c>
      <c r="B2954" t="s">
        <v>5490</v>
      </c>
      <c r="C2954" s="43" t="s">
        <v>13588</v>
      </c>
      <c r="D2954" t="s">
        <v>5488</v>
      </c>
      <c r="E2954" t="s">
        <v>5489</v>
      </c>
      <c r="F2954" s="41">
        <v>42143</v>
      </c>
      <c r="G2954" s="44">
        <v>-85000</v>
      </c>
      <c r="H2954" t="s">
        <v>13589</v>
      </c>
    </row>
    <row r="2955" spans="1:8" x14ac:dyDescent="0.25">
      <c r="A2955" s="43" t="s">
        <v>9326</v>
      </c>
      <c r="B2955" t="s">
        <v>3177</v>
      </c>
      <c r="C2955" s="43" t="s">
        <v>3178</v>
      </c>
      <c r="D2955" t="s">
        <v>5491</v>
      </c>
      <c r="E2955" t="s">
        <v>5491</v>
      </c>
      <c r="F2955" s="41">
        <v>42144</v>
      </c>
      <c r="G2955" s="44">
        <v>-51641</v>
      </c>
      <c r="H2955" t="s">
        <v>13590</v>
      </c>
    </row>
    <row r="2956" spans="1:8" x14ac:dyDescent="0.25">
      <c r="A2956" s="43" t="s">
        <v>9735</v>
      </c>
      <c r="B2956" t="s">
        <v>4542</v>
      </c>
      <c r="C2956" s="43" t="s">
        <v>12869</v>
      </c>
      <c r="D2956" t="s">
        <v>5492</v>
      </c>
      <c r="E2956" t="s">
        <v>5493</v>
      </c>
      <c r="F2956" s="41">
        <v>42145</v>
      </c>
      <c r="G2956" s="44">
        <v>-29276</v>
      </c>
      <c r="H2956" t="s">
        <v>13591</v>
      </c>
    </row>
    <row r="2957" spans="1:8" x14ac:dyDescent="0.25">
      <c r="A2957" s="43" t="s">
        <v>9328</v>
      </c>
      <c r="B2957" t="s">
        <v>5431</v>
      </c>
      <c r="C2957" s="43" t="s">
        <v>13546</v>
      </c>
      <c r="D2957" t="s">
        <v>5497</v>
      </c>
      <c r="E2957" t="s">
        <v>5497</v>
      </c>
      <c r="F2957" s="41">
        <v>42146</v>
      </c>
      <c r="G2957" s="44">
        <v>-52821.05</v>
      </c>
      <c r="H2957" t="s">
        <v>13594</v>
      </c>
    </row>
    <row r="2958" spans="1:8" x14ac:dyDescent="0.25">
      <c r="A2958" s="43" t="s">
        <v>9735</v>
      </c>
      <c r="B2958" t="s">
        <v>5494</v>
      </c>
      <c r="C2958" s="43" t="s">
        <v>13592</v>
      </c>
      <c r="D2958" t="s">
        <v>5495</v>
      </c>
      <c r="E2958" t="s">
        <v>5496</v>
      </c>
      <c r="F2958" s="41">
        <v>42146</v>
      </c>
      <c r="G2958" s="44">
        <v>-19155.91</v>
      </c>
      <c r="H2958" t="s">
        <v>13593</v>
      </c>
    </row>
    <row r="2959" spans="1:8" x14ac:dyDescent="0.25">
      <c r="A2959" s="43" t="s">
        <v>9735</v>
      </c>
      <c r="B2959" t="s">
        <v>19095</v>
      </c>
      <c r="C2959" s="43" t="s">
        <v>19094</v>
      </c>
      <c r="F2959" s="41">
        <v>42149</v>
      </c>
      <c r="G2959" s="44">
        <v>-60000</v>
      </c>
      <c r="H2959" t="s">
        <v>19096</v>
      </c>
    </row>
    <row r="2960" spans="1:8" x14ac:dyDescent="0.25">
      <c r="A2960" s="43" t="s">
        <v>9735</v>
      </c>
      <c r="B2960" t="s">
        <v>5498</v>
      </c>
      <c r="C2960" s="43" t="s">
        <v>13595</v>
      </c>
      <c r="D2960" t="s">
        <v>5499</v>
      </c>
      <c r="E2960" t="s">
        <v>5500</v>
      </c>
      <c r="F2960" s="41">
        <v>42150</v>
      </c>
      <c r="G2960" s="44">
        <v>-14000</v>
      </c>
      <c r="H2960" t="s">
        <v>13596</v>
      </c>
    </row>
    <row r="2961" spans="1:8" x14ac:dyDescent="0.25">
      <c r="A2961" s="43" t="s">
        <v>9326</v>
      </c>
      <c r="B2961" t="s">
        <v>1621</v>
      </c>
      <c r="C2961" s="43" t="s">
        <v>1622</v>
      </c>
      <c r="D2961" t="s">
        <v>5501</v>
      </c>
      <c r="E2961" t="s">
        <v>5501</v>
      </c>
      <c r="F2961" s="41">
        <v>42151</v>
      </c>
      <c r="G2961" s="44">
        <v>-1118207.6200000001</v>
      </c>
      <c r="H2961" t="s">
        <v>13597</v>
      </c>
    </row>
    <row r="2962" spans="1:8" x14ac:dyDescent="0.25">
      <c r="A2962" s="43" t="s">
        <v>9326</v>
      </c>
      <c r="B2962" t="s">
        <v>1621</v>
      </c>
      <c r="C2962" s="43" t="s">
        <v>1622</v>
      </c>
      <c r="D2962" t="s">
        <v>5502</v>
      </c>
      <c r="E2962" t="s">
        <v>5502</v>
      </c>
      <c r="F2962" s="41">
        <v>42151</v>
      </c>
      <c r="G2962" s="44">
        <v>-944737.5</v>
      </c>
      <c r="H2962" t="s">
        <v>13598</v>
      </c>
    </row>
    <row r="2963" spans="1:8" x14ac:dyDescent="0.25">
      <c r="A2963" s="43" t="s">
        <v>9326</v>
      </c>
      <c r="B2963" t="s">
        <v>1621</v>
      </c>
      <c r="C2963" s="43" t="s">
        <v>1622</v>
      </c>
      <c r="D2963" t="s">
        <v>5503</v>
      </c>
      <c r="E2963" t="s">
        <v>5503</v>
      </c>
      <c r="F2963" s="41">
        <v>42151</v>
      </c>
      <c r="G2963" s="44">
        <v>-842943.3</v>
      </c>
      <c r="H2963" t="s">
        <v>13599</v>
      </c>
    </row>
    <row r="2964" spans="1:8" x14ac:dyDescent="0.25">
      <c r="A2964" s="43" t="s">
        <v>9326</v>
      </c>
      <c r="B2964" t="s">
        <v>1621</v>
      </c>
      <c r="C2964" s="43" t="s">
        <v>1622</v>
      </c>
      <c r="D2964" t="s">
        <v>5504</v>
      </c>
      <c r="E2964" t="s">
        <v>5504</v>
      </c>
      <c r="F2964" s="41">
        <v>42152</v>
      </c>
      <c r="G2964" s="44">
        <v>-442554.55</v>
      </c>
      <c r="H2964" t="s">
        <v>13600</v>
      </c>
    </row>
    <row r="2965" spans="1:8" x14ac:dyDescent="0.25">
      <c r="A2965" s="43" t="s">
        <v>9735</v>
      </c>
      <c r="B2965" t="s">
        <v>4147</v>
      </c>
      <c r="C2965" s="43" t="s">
        <v>4148</v>
      </c>
      <c r="D2965" t="s">
        <v>5505</v>
      </c>
      <c r="E2965" t="s">
        <v>5505</v>
      </c>
      <c r="F2965" s="41">
        <v>42153</v>
      </c>
      <c r="G2965" s="44">
        <v>-1185066</v>
      </c>
      <c r="H2965" t="s">
        <v>13601</v>
      </c>
    </row>
    <row r="2966" spans="1:8" x14ac:dyDescent="0.25">
      <c r="A2966" s="43" t="s">
        <v>9328</v>
      </c>
      <c r="B2966" t="s">
        <v>4006</v>
      </c>
      <c r="C2966" s="43" t="s">
        <v>4007</v>
      </c>
      <c r="D2966" t="s">
        <v>5511</v>
      </c>
      <c r="E2966" t="s">
        <v>5511</v>
      </c>
      <c r="F2966" s="41">
        <v>42153</v>
      </c>
      <c r="G2966" s="44">
        <v>-35000</v>
      </c>
      <c r="H2966" t="s">
        <v>13606</v>
      </c>
    </row>
    <row r="2967" spans="1:8" x14ac:dyDescent="0.25">
      <c r="A2967" s="43" t="s">
        <v>9328</v>
      </c>
      <c r="B2967" t="s">
        <v>5506</v>
      </c>
      <c r="C2967" s="43" t="s">
        <v>13602</v>
      </c>
      <c r="D2967" t="s">
        <v>5507</v>
      </c>
      <c r="E2967" t="s">
        <v>5508</v>
      </c>
      <c r="F2967" s="41">
        <v>42153</v>
      </c>
      <c r="G2967" s="44">
        <v>-46498.1</v>
      </c>
      <c r="H2967" t="s">
        <v>13603</v>
      </c>
    </row>
    <row r="2968" spans="1:8" x14ac:dyDescent="0.25">
      <c r="A2968" s="43" t="s">
        <v>9328</v>
      </c>
      <c r="B2968" t="s">
        <v>5509</v>
      </c>
      <c r="C2968" s="43" t="s">
        <v>13604</v>
      </c>
      <c r="D2968" t="s">
        <v>5510</v>
      </c>
      <c r="E2968" t="s">
        <v>5510</v>
      </c>
      <c r="F2968" s="41">
        <v>42153</v>
      </c>
      <c r="G2968" s="44">
        <v>-49985.46</v>
      </c>
      <c r="H2968" t="s">
        <v>13605</v>
      </c>
    </row>
    <row r="2969" spans="1:8" x14ac:dyDescent="0.25">
      <c r="A2969" s="43" t="s">
        <v>9328</v>
      </c>
      <c r="B2969" t="s">
        <v>4427</v>
      </c>
      <c r="C2969" s="43" t="s">
        <v>12787</v>
      </c>
      <c r="D2969" t="s">
        <v>5514</v>
      </c>
      <c r="E2969" t="s">
        <v>5514</v>
      </c>
      <c r="F2969" s="41">
        <v>42156</v>
      </c>
      <c r="G2969" s="44">
        <v>-4720</v>
      </c>
      <c r="H2969" t="s">
        <v>13609</v>
      </c>
    </row>
    <row r="2970" spans="1:8" x14ac:dyDescent="0.25">
      <c r="A2970" s="43" t="s">
        <v>9328</v>
      </c>
      <c r="B2970" t="s">
        <v>399</v>
      </c>
      <c r="C2970" s="43" t="s">
        <v>9605</v>
      </c>
      <c r="D2970" t="s">
        <v>5513</v>
      </c>
      <c r="E2970" t="s">
        <v>5513</v>
      </c>
      <c r="F2970" s="41">
        <v>42156</v>
      </c>
      <c r="G2970" s="44">
        <v>-15340</v>
      </c>
      <c r="H2970" t="s">
        <v>13608</v>
      </c>
    </row>
    <row r="2971" spans="1:8" x14ac:dyDescent="0.25">
      <c r="A2971" s="43" t="s">
        <v>9326</v>
      </c>
      <c r="B2971" t="s">
        <v>4033</v>
      </c>
      <c r="C2971" s="43" t="s">
        <v>4034</v>
      </c>
      <c r="D2971" t="s">
        <v>5512</v>
      </c>
      <c r="E2971" t="s">
        <v>5512</v>
      </c>
      <c r="F2971" s="41">
        <v>42156</v>
      </c>
      <c r="G2971" s="44">
        <v>-88500</v>
      </c>
      <c r="H2971" t="s">
        <v>13607</v>
      </c>
    </row>
    <row r="2972" spans="1:8" x14ac:dyDescent="0.25">
      <c r="A2972" s="43" t="s">
        <v>9328</v>
      </c>
      <c r="B2972" t="s">
        <v>5389</v>
      </c>
      <c r="C2972" s="43" t="s">
        <v>13501</v>
      </c>
      <c r="D2972" t="s">
        <v>5515</v>
      </c>
      <c r="E2972" t="s">
        <v>5515</v>
      </c>
      <c r="F2972" s="41">
        <v>42157</v>
      </c>
      <c r="G2972" s="44">
        <v>-9440</v>
      </c>
      <c r="H2972" t="s">
        <v>13610</v>
      </c>
    </row>
    <row r="2973" spans="1:8" x14ac:dyDescent="0.25">
      <c r="A2973" s="43" t="s">
        <v>9328</v>
      </c>
      <c r="B2973" t="s">
        <v>5516</v>
      </c>
      <c r="C2973" s="43" t="s">
        <v>13611</v>
      </c>
      <c r="D2973" t="s">
        <v>5517</v>
      </c>
      <c r="E2973" t="s">
        <v>5517</v>
      </c>
      <c r="F2973" s="41">
        <v>42157</v>
      </c>
      <c r="G2973" s="44">
        <v>-9440</v>
      </c>
      <c r="H2973" t="s">
        <v>13612</v>
      </c>
    </row>
    <row r="2974" spans="1:8" x14ac:dyDescent="0.25">
      <c r="A2974" s="43" t="s">
        <v>9326</v>
      </c>
      <c r="B2974" t="s">
        <v>5518</v>
      </c>
      <c r="C2974" s="43" t="s">
        <v>5519</v>
      </c>
      <c r="D2974" t="s">
        <v>5520</v>
      </c>
      <c r="E2974" t="s">
        <v>5521</v>
      </c>
      <c r="F2974" s="41">
        <v>42158</v>
      </c>
      <c r="G2974" s="44">
        <v>-1289106.31</v>
      </c>
      <c r="H2974" t="s">
        <v>13613</v>
      </c>
    </row>
    <row r="2975" spans="1:8" x14ac:dyDescent="0.25">
      <c r="A2975" s="43" t="s">
        <v>9735</v>
      </c>
      <c r="B2975" t="s">
        <v>5522</v>
      </c>
      <c r="C2975" s="43" t="s">
        <v>13614</v>
      </c>
      <c r="D2975" t="s">
        <v>5523</v>
      </c>
      <c r="E2975" t="s">
        <v>5524</v>
      </c>
      <c r="F2975" s="41">
        <v>42164</v>
      </c>
      <c r="G2975" s="44">
        <v>-35400</v>
      </c>
      <c r="H2975" t="s">
        <v>13615</v>
      </c>
    </row>
    <row r="2976" spans="1:8" x14ac:dyDescent="0.25">
      <c r="A2976" s="43" t="s">
        <v>9735</v>
      </c>
      <c r="B2976" t="s">
        <v>2099</v>
      </c>
      <c r="C2976" s="43" t="s">
        <v>11012</v>
      </c>
      <c r="D2976" t="s">
        <v>5525</v>
      </c>
      <c r="E2976" t="s">
        <v>5526</v>
      </c>
      <c r="F2976" s="41">
        <v>42166</v>
      </c>
      <c r="G2976" s="44">
        <v>-8000</v>
      </c>
      <c r="H2976" t="s">
        <v>13617</v>
      </c>
    </row>
    <row r="2977" spans="1:8" x14ac:dyDescent="0.25">
      <c r="A2977" s="43" t="s">
        <v>9328</v>
      </c>
      <c r="B2977" t="s">
        <v>5529</v>
      </c>
      <c r="C2977" s="43" t="s">
        <v>13619</v>
      </c>
      <c r="D2977" t="s">
        <v>5530</v>
      </c>
      <c r="E2977" t="s">
        <v>5531</v>
      </c>
      <c r="F2977" s="41">
        <v>42166</v>
      </c>
      <c r="G2977" s="44">
        <v>-141600</v>
      </c>
      <c r="H2977" t="s">
        <v>13620</v>
      </c>
    </row>
    <row r="2978" spans="1:8" x14ac:dyDescent="0.25">
      <c r="A2978" s="43" t="s">
        <v>9735</v>
      </c>
      <c r="B2978" t="s">
        <v>3837</v>
      </c>
      <c r="C2978" s="43" t="s">
        <v>12351</v>
      </c>
      <c r="D2978" t="s">
        <v>5527</v>
      </c>
      <c r="E2978" t="s">
        <v>5528</v>
      </c>
      <c r="F2978" s="41">
        <v>42166</v>
      </c>
      <c r="G2978" s="44">
        <v>-95040</v>
      </c>
      <c r="H2978" t="s">
        <v>13618</v>
      </c>
    </row>
    <row r="2979" spans="1:8" x14ac:dyDescent="0.25">
      <c r="A2979" s="43" t="s">
        <v>9735</v>
      </c>
      <c r="B2979" t="s">
        <v>219</v>
      </c>
      <c r="C2979" s="43" t="s">
        <v>9456</v>
      </c>
      <c r="D2979" t="s">
        <v>5525</v>
      </c>
      <c r="E2979" t="s">
        <v>5526</v>
      </c>
      <c r="F2979" s="41">
        <v>42166</v>
      </c>
      <c r="G2979" s="44">
        <v>-8000</v>
      </c>
      <c r="H2979" t="s">
        <v>13616</v>
      </c>
    </row>
    <row r="2980" spans="1:8" x14ac:dyDescent="0.25">
      <c r="A2980" s="43" t="s">
        <v>9328</v>
      </c>
      <c r="B2980" t="s">
        <v>5533</v>
      </c>
      <c r="C2980" s="43" t="s">
        <v>13622</v>
      </c>
      <c r="D2980" t="s">
        <v>2784</v>
      </c>
      <c r="E2980" t="s">
        <v>5534</v>
      </c>
      <c r="F2980" s="41">
        <v>42167</v>
      </c>
      <c r="G2980" s="44">
        <v>-312700</v>
      </c>
      <c r="H2980" t="s">
        <v>13623</v>
      </c>
    </row>
    <row r="2981" spans="1:8" x14ac:dyDescent="0.25">
      <c r="A2981" s="43" t="s">
        <v>9326</v>
      </c>
      <c r="B2981" t="s">
        <v>1342</v>
      </c>
      <c r="C2981" s="43" t="s">
        <v>12642</v>
      </c>
      <c r="D2981" t="s">
        <v>5532</v>
      </c>
      <c r="E2981" t="s">
        <v>5532</v>
      </c>
      <c r="F2981" s="41">
        <v>42167</v>
      </c>
      <c r="G2981" s="44">
        <v>-50893.4</v>
      </c>
      <c r="H2981" t="s">
        <v>13621</v>
      </c>
    </row>
    <row r="2982" spans="1:8" x14ac:dyDescent="0.25">
      <c r="A2982" s="43" t="s">
        <v>9328</v>
      </c>
      <c r="B2982" t="s">
        <v>4006</v>
      </c>
      <c r="C2982" s="43" t="s">
        <v>4007</v>
      </c>
      <c r="D2982" t="s">
        <v>5535</v>
      </c>
      <c r="E2982" t="s">
        <v>5535</v>
      </c>
      <c r="F2982" s="41">
        <v>42171</v>
      </c>
      <c r="G2982" s="44">
        <v>-35000</v>
      </c>
      <c r="H2982" t="s">
        <v>13624</v>
      </c>
    </row>
    <row r="2983" spans="1:8" x14ac:dyDescent="0.25">
      <c r="A2983" s="43" t="s">
        <v>9735</v>
      </c>
      <c r="B2983" t="s">
        <v>5536</v>
      </c>
      <c r="C2983" s="43" t="s">
        <v>13625</v>
      </c>
      <c r="D2983" t="s">
        <v>5537</v>
      </c>
      <c r="E2983" t="s">
        <v>5538</v>
      </c>
      <c r="F2983" s="41">
        <v>42172</v>
      </c>
      <c r="G2983" s="44">
        <v>-59000</v>
      </c>
      <c r="H2983" t="s">
        <v>13626</v>
      </c>
    </row>
    <row r="2984" spans="1:8" x14ac:dyDescent="0.25">
      <c r="A2984" s="43" t="s">
        <v>9328</v>
      </c>
      <c r="B2984" t="s">
        <v>5389</v>
      </c>
      <c r="C2984" s="43" t="s">
        <v>13501</v>
      </c>
      <c r="D2984" t="s">
        <v>5541</v>
      </c>
      <c r="E2984" t="s">
        <v>5541</v>
      </c>
      <c r="F2984" s="41">
        <v>42173</v>
      </c>
      <c r="G2984" s="44">
        <v>-9440</v>
      </c>
      <c r="H2984" t="s">
        <v>13629</v>
      </c>
    </row>
    <row r="2985" spans="1:8" x14ac:dyDescent="0.25">
      <c r="A2985" s="43" t="s">
        <v>9328</v>
      </c>
      <c r="B2985" t="s">
        <v>5539</v>
      </c>
      <c r="C2985" s="43" t="s">
        <v>13627</v>
      </c>
      <c r="D2985" t="s">
        <v>5540</v>
      </c>
      <c r="E2985" t="s">
        <v>5540</v>
      </c>
      <c r="F2985" s="41">
        <v>42173</v>
      </c>
      <c r="G2985" s="44">
        <v>-123900</v>
      </c>
      <c r="H2985" t="s">
        <v>13628</v>
      </c>
    </row>
    <row r="2986" spans="1:8" x14ac:dyDescent="0.25">
      <c r="A2986" s="43" t="s">
        <v>9328</v>
      </c>
      <c r="B2986" t="s">
        <v>5542</v>
      </c>
      <c r="C2986" s="43" t="s">
        <v>13630</v>
      </c>
      <c r="D2986" t="s">
        <v>2784</v>
      </c>
      <c r="E2986" t="s">
        <v>5543</v>
      </c>
      <c r="F2986" s="41">
        <v>42174</v>
      </c>
      <c r="G2986" s="44">
        <v>-707980.55</v>
      </c>
      <c r="H2986" t="s">
        <v>13631</v>
      </c>
    </row>
    <row r="2987" spans="1:8" x14ac:dyDescent="0.25">
      <c r="A2987" s="43" t="s">
        <v>9328</v>
      </c>
      <c r="B2987" t="s">
        <v>5542</v>
      </c>
      <c r="C2987" s="43" t="s">
        <v>13630</v>
      </c>
      <c r="D2987" t="s">
        <v>2784</v>
      </c>
      <c r="E2987" t="s">
        <v>5543</v>
      </c>
      <c r="F2987" s="41">
        <v>42174</v>
      </c>
      <c r="G2987" s="44">
        <v>331413.09999999998</v>
      </c>
      <c r="H2987" t="s">
        <v>13632</v>
      </c>
    </row>
    <row r="2988" spans="1:8" x14ac:dyDescent="0.25">
      <c r="A2988" s="43" t="s">
        <v>9326</v>
      </c>
      <c r="B2988" t="s">
        <v>644</v>
      </c>
      <c r="C2988" s="43" t="s">
        <v>645</v>
      </c>
      <c r="D2988" t="s">
        <v>4368</v>
      </c>
      <c r="E2988" t="s">
        <v>4368</v>
      </c>
      <c r="F2988" s="41">
        <v>42177</v>
      </c>
      <c r="G2988" s="44">
        <v>-7394180</v>
      </c>
      <c r="H2988" t="s">
        <v>13633</v>
      </c>
    </row>
    <row r="2989" spans="1:8" x14ac:dyDescent="0.25">
      <c r="A2989" s="43" t="s">
        <v>9328</v>
      </c>
      <c r="B2989" t="s">
        <v>5544</v>
      </c>
      <c r="C2989" s="43" t="s">
        <v>13634</v>
      </c>
      <c r="D2989" t="s">
        <v>5545</v>
      </c>
      <c r="E2989" t="s">
        <v>5545</v>
      </c>
      <c r="F2989" s="41">
        <v>42177</v>
      </c>
      <c r="G2989" s="44">
        <v>-29500</v>
      </c>
      <c r="H2989" t="s">
        <v>13635</v>
      </c>
    </row>
    <row r="2990" spans="1:8" x14ac:dyDescent="0.25">
      <c r="A2990" s="43" t="s">
        <v>9328</v>
      </c>
      <c r="B2990" t="s">
        <v>5560</v>
      </c>
      <c r="C2990" s="43" t="s">
        <v>5561</v>
      </c>
      <c r="D2990" t="s">
        <v>5562</v>
      </c>
      <c r="E2990" t="s">
        <v>5563</v>
      </c>
      <c r="F2990" s="41">
        <v>42178</v>
      </c>
      <c r="G2990" s="44">
        <v>-3107944.73</v>
      </c>
      <c r="H2990" t="s">
        <v>13646</v>
      </c>
    </row>
    <row r="2991" spans="1:8" x14ac:dyDescent="0.25">
      <c r="A2991" s="43" t="s">
        <v>9326</v>
      </c>
      <c r="B2991" t="s">
        <v>1427</v>
      </c>
      <c r="C2991" s="43" t="s">
        <v>1428</v>
      </c>
      <c r="D2991" t="s">
        <v>5547</v>
      </c>
      <c r="E2991" t="s">
        <v>5547</v>
      </c>
      <c r="F2991" s="41">
        <v>42178</v>
      </c>
      <c r="G2991" s="44">
        <v>-120220</v>
      </c>
      <c r="H2991" t="s">
        <v>13637</v>
      </c>
    </row>
    <row r="2992" spans="1:8" x14ac:dyDescent="0.25">
      <c r="A2992" s="43" t="s">
        <v>9326</v>
      </c>
      <c r="B2992" t="s">
        <v>3177</v>
      </c>
      <c r="C2992" s="43" t="s">
        <v>3178</v>
      </c>
      <c r="D2992" t="s">
        <v>5546</v>
      </c>
      <c r="E2992" t="s">
        <v>5546</v>
      </c>
      <c r="F2992" s="41">
        <v>42178</v>
      </c>
      <c r="G2992" s="44">
        <v>-88028</v>
      </c>
      <c r="H2992" t="s">
        <v>13636</v>
      </c>
    </row>
    <row r="2993" spans="1:8" x14ac:dyDescent="0.25">
      <c r="A2993" s="43" t="s">
        <v>9735</v>
      </c>
      <c r="B2993" t="s">
        <v>5548</v>
      </c>
      <c r="C2993" s="43" t="s">
        <v>13638</v>
      </c>
      <c r="D2993" t="s">
        <v>5549</v>
      </c>
      <c r="E2993" t="s">
        <v>5550</v>
      </c>
      <c r="F2993" s="41">
        <v>42178</v>
      </c>
      <c r="G2993" s="44">
        <v>-1350</v>
      </c>
      <c r="H2993" t="s">
        <v>13639</v>
      </c>
    </row>
    <row r="2994" spans="1:8" x14ac:dyDescent="0.25">
      <c r="A2994" s="43" t="s">
        <v>9735</v>
      </c>
      <c r="B2994" t="s">
        <v>5548</v>
      </c>
      <c r="C2994" s="43" t="s">
        <v>13638</v>
      </c>
      <c r="D2994" t="s">
        <v>5551</v>
      </c>
      <c r="E2994" t="s">
        <v>5550</v>
      </c>
      <c r="F2994" s="41">
        <v>42178</v>
      </c>
      <c r="G2994" s="44">
        <v>-2250</v>
      </c>
      <c r="H2994" t="s">
        <v>13640</v>
      </c>
    </row>
    <row r="2995" spans="1:8" x14ac:dyDescent="0.25">
      <c r="A2995" s="43" t="s">
        <v>9735</v>
      </c>
      <c r="B2995" t="s">
        <v>5548</v>
      </c>
      <c r="C2995" s="43" t="s">
        <v>13638</v>
      </c>
      <c r="D2995" t="s">
        <v>5552</v>
      </c>
      <c r="E2995" t="s">
        <v>5553</v>
      </c>
      <c r="F2995" s="41">
        <v>42178</v>
      </c>
      <c r="G2995" s="44">
        <v>-8263.0400000000009</v>
      </c>
      <c r="H2995" t="s">
        <v>13641</v>
      </c>
    </row>
    <row r="2996" spans="1:8" x14ac:dyDescent="0.25">
      <c r="A2996" s="43" t="s">
        <v>9328</v>
      </c>
      <c r="B2996" t="s">
        <v>5554</v>
      </c>
      <c r="C2996" s="43" t="s">
        <v>13642</v>
      </c>
      <c r="D2996" t="s">
        <v>5555</v>
      </c>
      <c r="E2996" t="s">
        <v>5555</v>
      </c>
      <c r="F2996" s="41">
        <v>42178</v>
      </c>
      <c r="G2996" s="44">
        <v>-88500</v>
      </c>
      <c r="H2996" t="s">
        <v>13643</v>
      </c>
    </row>
    <row r="2997" spans="1:8" x14ac:dyDescent="0.25">
      <c r="A2997" s="43" t="s">
        <v>9328</v>
      </c>
      <c r="B2997" t="s">
        <v>2949</v>
      </c>
      <c r="C2997" s="43" t="s">
        <v>2950</v>
      </c>
      <c r="D2997" t="s">
        <v>5556</v>
      </c>
      <c r="E2997" t="s">
        <v>5557</v>
      </c>
      <c r="F2997" s="41">
        <v>42178</v>
      </c>
      <c r="G2997" s="44">
        <v>-59000</v>
      </c>
      <c r="H2997" t="s">
        <v>13644</v>
      </c>
    </row>
    <row r="2998" spans="1:8" x14ac:dyDescent="0.25">
      <c r="A2998" s="43" t="s">
        <v>9328</v>
      </c>
      <c r="B2998" t="s">
        <v>2949</v>
      </c>
      <c r="C2998" s="43" t="s">
        <v>2950</v>
      </c>
      <c r="D2998" t="s">
        <v>5558</v>
      </c>
      <c r="E2998" t="s">
        <v>5559</v>
      </c>
      <c r="F2998" s="41">
        <v>42178</v>
      </c>
      <c r="G2998" s="44">
        <v>-59000</v>
      </c>
      <c r="H2998" t="s">
        <v>13645</v>
      </c>
    </row>
    <row r="2999" spans="1:8" x14ac:dyDescent="0.25">
      <c r="A2999" s="43" t="s">
        <v>9326</v>
      </c>
      <c r="B2999" t="s">
        <v>5564</v>
      </c>
      <c r="C2999" s="43" t="s">
        <v>5565</v>
      </c>
      <c r="D2999" t="s">
        <v>5566</v>
      </c>
      <c r="E2999" t="s">
        <v>5566</v>
      </c>
      <c r="F2999" s="41">
        <v>42179</v>
      </c>
      <c r="G2999" s="44">
        <v>-584313.57999999996</v>
      </c>
      <c r="H2999" t="s">
        <v>13647</v>
      </c>
    </row>
    <row r="3000" spans="1:8" x14ac:dyDescent="0.25">
      <c r="A3000" s="43" t="s">
        <v>9328</v>
      </c>
      <c r="B3000" t="s">
        <v>5567</v>
      </c>
      <c r="C3000" s="43" t="s">
        <v>13648</v>
      </c>
      <c r="D3000" t="s">
        <v>5568</v>
      </c>
      <c r="E3000" t="s">
        <v>5568</v>
      </c>
      <c r="F3000" s="41">
        <v>42179</v>
      </c>
      <c r="G3000" s="44">
        <v>-924443.8</v>
      </c>
      <c r="H3000" t="s">
        <v>13649</v>
      </c>
    </row>
    <row r="3001" spans="1:8" x14ac:dyDescent="0.25">
      <c r="A3001" s="43" t="s">
        <v>9328</v>
      </c>
      <c r="B3001" t="s">
        <v>5569</v>
      </c>
      <c r="C3001" s="43" t="s">
        <v>13650</v>
      </c>
      <c r="D3001" t="s">
        <v>5570</v>
      </c>
      <c r="E3001" t="s">
        <v>5570</v>
      </c>
      <c r="F3001" s="41">
        <v>42180</v>
      </c>
      <c r="G3001" s="44">
        <v>-82600</v>
      </c>
      <c r="H3001" t="s">
        <v>13651</v>
      </c>
    </row>
    <row r="3002" spans="1:8" x14ac:dyDescent="0.25">
      <c r="A3002" s="43" t="s">
        <v>9735</v>
      </c>
      <c r="B3002" t="s">
        <v>18926</v>
      </c>
      <c r="C3002" s="43" t="s">
        <v>18925</v>
      </c>
      <c r="F3002" s="41">
        <v>42180</v>
      </c>
      <c r="G3002" s="44">
        <v>-120000</v>
      </c>
      <c r="H3002" t="s">
        <v>18927</v>
      </c>
    </row>
    <row r="3003" spans="1:8" x14ac:dyDescent="0.25">
      <c r="A3003" s="43" t="s">
        <v>9735</v>
      </c>
      <c r="B3003" t="s">
        <v>5577</v>
      </c>
      <c r="C3003" s="43" t="s">
        <v>13657</v>
      </c>
      <c r="D3003" t="s">
        <v>5572</v>
      </c>
      <c r="E3003" t="s">
        <v>5573</v>
      </c>
      <c r="F3003" s="41">
        <v>42181</v>
      </c>
      <c r="G3003" s="44">
        <v>-14000</v>
      </c>
      <c r="H3003" t="s">
        <v>13658</v>
      </c>
    </row>
    <row r="3004" spans="1:8" x14ac:dyDescent="0.25">
      <c r="A3004" s="43" t="s">
        <v>9735</v>
      </c>
      <c r="B3004" t="s">
        <v>5422</v>
      </c>
      <c r="C3004" s="43" t="s">
        <v>13534</v>
      </c>
      <c r="D3004" t="s">
        <v>5574</v>
      </c>
      <c r="E3004" t="s">
        <v>5575</v>
      </c>
      <c r="F3004" s="41">
        <v>42181</v>
      </c>
      <c r="G3004" s="44">
        <v>-15000</v>
      </c>
      <c r="H3004" t="s">
        <v>13659</v>
      </c>
    </row>
    <row r="3005" spans="1:8" x14ac:dyDescent="0.25">
      <c r="A3005" s="43" t="s">
        <v>9735</v>
      </c>
      <c r="B3005" t="s">
        <v>5571</v>
      </c>
      <c r="C3005" s="43" t="s">
        <v>13652</v>
      </c>
      <c r="D3005" t="s">
        <v>5572</v>
      </c>
      <c r="E3005" t="s">
        <v>5573</v>
      </c>
      <c r="F3005" s="41">
        <v>42181</v>
      </c>
      <c r="G3005" s="44">
        <v>-14000</v>
      </c>
      <c r="H3005" t="s">
        <v>13653</v>
      </c>
    </row>
    <row r="3006" spans="1:8" x14ac:dyDescent="0.25">
      <c r="A3006" s="43" t="s">
        <v>9328</v>
      </c>
      <c r="B3006" t="s">
        <v>5578</v>
      </c>
      <c r="C3006" s="43" t="s">
        <v>13660</v>
      </c>
      <c r="D3006" t="s">
        <v>5579</v>
      </c>
      <c r="E3006" t="s">
        <v>5580</v>
      </c>
      <c r="F3006" s="41">
        <v>42181</v>
      </c>
      <c r="G3006" s="44">
        <v>-254880</v>
      </c>
      <c r="H3006" t="s">
        <v>13661</v>
      </c>
    </row>
    <row r="3007" spans="1:8" x14ac:dyDescent="0.25">
      <c r="A3007" s="43" t="s">
        <v>9735</v>
      </c>
      <c r="B3007" t="s">
        <v>5576</v>
      </c>
      <c r="C3007" s="43" t="s">
        <v>13655</v>
      </c>
      <c r="D3007" t="s">
        <v>5574</v>
      </c>
      <c r="E3007" t="s">
        <v>5575</v>
      </c>
      <c r="F3007" s="41">
        <v>42181</v>
      </c>
      <c r="G3007" s="44">
        <v>-15000</v>
      </c>
      <c r="H3007" t="s">
        <v>13656</v>
      </c>
    </row>
    <row r="3008" spans="1:8" x14ac:dyDescent="0.25">
      <c r="A3008" s="43" t="s">
        <v>9735</v>
      </c>
      <c r="B3008" t="s">
        <v>5415</v>
      </c>
      <c r="C3008" s="43" t="s">
        <v>13523</v>
      </c>
      <c r="D3008" t="s">
        <v>5574</v>
      </c>
      <c r="E3008" t="s">
        <v>5575</v>
      </c>
      <c r="F3008" s="41">
        <v>42181</v>
      </c>
      <c r="G3008" s="44">
        <v>-15000</v>
      </c>
      <c r="H3008" t="s">
        <v>13654</v>
      </c>
    </row>
    <row r="3009" spans="1:8" x14ac:dyDescent="0.25">
      <c r="A3009" s="43" t="s">
        <v>9735</v>
      </c>
      <c r="B3009" t="s">
        <v>5581</v>
      </c>
      <c r="C3009" s="43" t="s">
        <v>13662</v>
      </c>
      <c r="D3009" t="s">
        <v>5582</v>
      </c>
      <c r="E3009" t="s">
        <v>5573</v>
      </c>
      <c r="F3009" s="41">
        <v>42184</v>
      </c>
      <c r="G3009" s="44">
        <v>-14000</v>
      </c>
      <c r="H3009" t="s">
        <v>13663</v>
      </c>
    </row>
    <row r="3010" spans="1:8" x14ac:dyDescent="0.25">
      <c r="A3010" s="43" t="s">
        <v>9326</v>
      </c>
      <c r="B3010" t="s">
        <v>3177</v>
      </c>
      <c r="C3010" s="43" t="s">
        <v>3178</v>
      </c>
      <c r="E3010" t="s">
        <v>5491</v>
      </c>
      <c r="F3010" s="41">
        <v>42185</v>
      </c>
      <c r="G3010" s="44">
        <v>51641</v>
      </c>
      <c r="H3010" t="s">
        <v>13665</v>
      </c>
    </row>
    <row r="3011" spans="1:8" x14ac:dyDescent="0.25">
      <c r="A3011" s="43" t="s">
        <v>9735</v>
      </c>
      <c r="B3011" t="s">
        <v>4080</v>
      </c>
      <c r="C3011" s="43" t="s">
        <v>12518</v>
      </c>
      <c r="D3011" t="s">
        <v>5584</v>
      </c>
      <c r="E3011" t="s">
        <v>5585</v>
      </c>
      <c r="F3011" s="41">
        <v>42185</v>
      </c>
      <c r="G3011" s="44">
        <v>-9440</v>
      </c>
      <c r="H3011" t="s">
        <v>13666</v>
      </c>
    </row>
    <row r="3012" spans="1:8" x14ac:dyDescent="0.25">
      <c r="A3012" s="43" t="s">
        <v>9326</v>
      </c>
      <c r="B3012" t="s">
        <v>972</v>
      </c>
      <c r="C3012" s="43" t="s">
        <v>973</v>
      </c>
      <c r="D3012" t="s">
        <v>5583</v>
      </c>
      <c r="E3012" t="s">
        <v>5583</v>
      </c>
      <c r="F3012" s="41">
        <v>42185</v>
      </c>
      <c r="G3012" s="44">
        <v>-34043</v>
      </c>
      <c r="H3012" t="s">
        <v>13664</v>
      </c>
    </row>
    <row r="3013" spans="1:8" x14ac:dyDescent="0.25">
      <c r="A3013" s="43" t="s">
        <v>9328</v>
      </c>
      <c r="B3013" t="s">
        <v>5586</v>
      </c>
      <c r="C3013" s="43" t="s">
        <v>13667</v>
      </c>
      <c r="D3013" t="s">
        <v>5587</v>
      </c>
      <c r="E3013" t="s">
        <v>5588</v>
      </c>
      <c r="F3013" s="41">
        <v>42185</v>
      </c>
      <c r="G3013" s="44">
        <v>-1673984.3</v>
      </c>
      <c r="H3013" t="s">
        <v>13668</v>
      </c>
    </row>
    <row r="3014" spans="1:8" x14ac:dyDescent="0.25">
      <c r="A3014" s="43" t="s">
        <v>9328</v>
      </c>
      <c r="B3014" t="s">
        <v>5586</v>
      </c>
      <c r="C3014" s="43" t="s">
        <v>13667</v>
      </c>
      <c r="D3014" t="s">
        <v>5587</v>
      </c>
      <c r="E3014" t="s">
        <v>5588</v>
      </c>
      <c r="F3014" s="41">
        <v>42185</v>
      </c>
      <c r="G3014" s="44">
        <v>319999.59999999998</v>
      </c>
      <c r="H3014" t="s">
        <v>13669</v>
      </c>
    </row>
    <row r="3015" spans="1:8" x14ac:dyDescent="0.25">
      <c r="A3015" s="43" t="s">
        <v>9735</v>
      </c>
      <c r="B3015" t="s">
        <v>4468</v>
      </c>
      <c r="C3015" s="43" t="s">
        <v>4469</v>
      </c>
      <c r="D3015">
        <v>100251002</v>
      </c>
      <c r="E3015" t="s">
        <v>5590</v>
      </c>
      <c r="F3015" s="41">
        <v>42186</v>
      </c>
      <c r="G3015" s="44">
        <v>-77000</v>
      </c>
      <c r="H3015" t="s">
        <v>13670</v>
      </c>
    </row>
    <row r="3016" spans="1:8" x14ac:dyDescent="0.25">
      <c r="A3016" s="43" t="s">
        <v>9735</v>
      </c>
      <c r="B3016" t="s">
        <v>299</v>
      </c>
      <c r="C3016" s="43" t="s">
        <v>300</v>
      </c>
      <c r="D3016" t="s">
        <v>5591</v>
      </c>
      <c r="E3016" t="s">
        <v>5592</v>
      </c>
      <c r="F3016" s="41">
        <v>42187</v>
      </c>
      <c r="G3016" s="44">
        <v>-473460</v>
      </c>
      <c r="H3016" t="s">
        <v>13671</v>
      </c>
    </row>
    <row r="3017" spans="1:8" x14ac:dyDescent="0.25">
      <c r="A3017" s="43" t="s">
        <v>9328</v>
      </c>
      <c r="B3017" t="s">
        <v>5593</v>
      </c>
      <c r="C3017" s="43" t="s">
        <v>13672</v>
      </c>
      <c r="D3017" t="s">
        <v>5594</v>
      </c>
      <c r="E3017" t="s">
        <v>5595</v>
      </c>
      <c r="F3017" s="41">
        <v>42187</v>
      </c>
      <c r="G3017" s="44">
        <v>-2325815.91</v>
      </c>
      <c r="H3017" t="s">
        <v>13673</v>
      </c>
    </row>
    <row r="3018" spans="1:8" x14ac:dyDescent="0.25">
      <c r="A3018" s="43" t="s">
        <v>9328</v>
      </c>
      <c r="B3018" t="s">
        <v>5593</v>
      </c>
      <c r="C3018" s="43" t="s">
        <v>13672</v>
      </c>
      <c r="D3018" t="s">
        <v>5594</v>
      </c>
      <c r="E3018" t="s">
        <v>5595</v>
      </c>
      <c r="F3018" s="41">
        <v>42187</v>
      </c>
      <c r="G3018" s="44">
        <v>465163.18</v>
      </c>
      <c r="H3018" t="s">
        <v>13674</v>
      </c>
    </row>
    <row r="3019" spans="1:8" x14ac:dyDescent="0.25">
      <c r="A3019" s="43" t="s">
        <v>9328</v>
      </c>
      <c r="B3019" t="s">
        <v>5597</v>
      </c>
      <c r="C3019" s="43" t="s">
        <v>13677</v>
      </c>
      <c r="D3019" t="s">
        <v>5598</v>
      </c>
      <c r="E3019" t="s">
        <v>5598</v>
      </c>
      <c r="F3019" s="41">
        <v>42191</v>
      </c>
      <c r="G3019" s="44">
        <v>-940024.74</v>
      </c>
      <c r="H3019" t="s">
        <v>13678</v>
      </c>
    </row>
    <row r="3020" spans="1:8" x14ac:dyDescent="0.25">
      <c r="A3020" s="43" t="s">
        <v>9326</v>
      </c>
      <c r="B3020" t="s">
        <v>5596</v>
      </c>
      <c r="C3020" s="43" t="s">
        <v>13675</v>
      </c>
      <c r="D3020" t="s">
        <v>2877</v>
      </c>
      <c r="E3020" t="s">
        <v>2877</v>
      </c>
      <c r="F3020" s="41">
        <v>42191</v>
      </c>
      <c r="G3020" s="44">
        <v>-17700</v>
      </c>
      <c r="H3020" t="s">
        <v>13676</v>
      </c>
    </row>
    <row r="3021" spans="1:8" x14ac:dyDescent="0.25">
      <c r="A3021" s="43" t="s">
        <v>9328</v>
      </c>
      <c r="B3021" t="s">
        <v>20620</v>
      </c>
      <c r="C3021" s="43" t="s">
        <v>13679</v>
      </c>
      <c r="D3021" t="s">
        <v>5600</v>
      </c>
      <c r="E3021" t="s">
        <v>5600</v>
      </c>
      <c r="F3021" s="41">
        <v>42193</v>
      </c>
      <c r="G3021" s="44">
        <v>-6660197.6699999999</v>
      </c>
      <c r="H3021" t="s">
        <v>13680</v>
      </c>
    </row>
    <row r="3022" spans="1:8" x14ac:dyDescent="0.25">
      <c r="A3022" s="43" t="s">
        <v>9328</v>
      </c>
      <c r="B3022" t="s">
        <v>1760</v>
      </c>
      <c r="C3022" s="43" t="s">
        <v>1761</v>
      </c>
      <c r="D3022" t="s">
        <v>5601</v>
      </c>
      <c r="E3022" t="s">
        <v>5602</v>
      </c>
      <c r="F3022" s="41">
        <v>42193</v>
      </c>
      <c r="G3022" s="44">
        <v>1394466.15</v>
      </c>
      <c r="H3022" t="s">
        <v>13681</v>
      </c>
    </row>
    <row r="3023" spans="1:8" x14ac:dyDescent="0.25">
      <c r="A3023" s="43" t="s">
        <v>9328</v>
      </c>
      <c r="B3023" t="s">
        <v>1760</v>
      </c>
      <c r="C3023" s="43" t="s">
        <v>1761</v>
      </c>
      <c r="D3023" t="s">
        <v>5601</v>
      </c>
      <c r="E3023" t="s">
        <v>5602</v>
      </c>
      <c r="F3023" s="41">
        <v>42193</v>
      </c>
      <c r="G3023" s="44">
        <v>-6972330.7599999998</v>
      </c>
      <c r="H3023" t="s">
        <v>13682</v>
      </c>
    </row>
    <row r="3024" spans="1:8" x14ac:dyDescent="0.25">
      <c r="A3024" s="43" t="s">
        <v>9735</v>
      </c>
      <c r="B3024" t="s">
        <v>5603</v>
      </c>
      <c r="C3024" s="43" t="s">
        <v>5604</v>
      </c>
      <c r="D3024" t="s">
        <v>5605</v>
      </c>
      <c r="E3024" t="s">
        <v>5606</v>
      </c>
      <c r="F3024" s="41">
        <v>42194</v>
      </c>
      <c r="G3024" s="44">
        <v>-249991</v>
      </c>
      <c r="H3024" t="s">
        <v>13683</v>
      </c>
    </row>
    <row r="3025" spans="1:8" x14ac:dyDescent="0.25">
      <c r="A3025" s="43" t="s">
        <v>9735</v>
      </c>
      <c r="B3025" t="s">
        <v>5607</v>
      </c>
      <c r="C3025" s="43" t="s">
        <v>13684</v>
      </c>
      <c r="D3025" t="s">
        <v>5608</v>
      </c>
      <c r="E3025" t="s">
        <v>2939</v>
      </c>
      <c r="F3025" s="41">
        <v>42195</v>
      </c>
      <c r="G3025" s="44">
        <v>-107812.5</v>
      </c>
      <c r="H3025" t="s">
        <v>13685</v>
      </c>
    </row>
    <row r="3026" spans="1:8" x14ac:dyDescent="0.25">
      <c r="A3026" s="43" t="s">
        <v>9328</v>
      </c>
      <c r="B3026" t="s">
        <v>5616</v>
      </c>
      <c r="C3026" s="43" t="s">
        <v>13692</v>
      </c>
      <c r="D3026" t="s">
        <v>5617</v>
      </c>
      <c r="E3026" t="s">
        <v>5617</v>
      </c>
      <c r="F3026" s="41">
        <v>42195</v>
      </c>
      <c r="G3026" s="44">
        <v>-47200</v>
      </c>
      <c r="H3026" t="s">
        <v>13693</v>
      </c>
    </row>
    <row r="3027" spans="1:8" x14ac:dyDescent="0.25">
      <c r="A3027" s="43" t="s">
        <v>9328</v>
      </c>
      <c r="B3027" t="s">
        <v>5618</v>
      </c>
      <c r="C3027" s="43" t="s">
        <v>13694</v>
      </c>
      <c r="D3027" t="s">
        <v>5619</v>
      </c>
      <c r="E3027" t="s">
        <v>5619</v>
      </c>
      <c r="F3027" s="41">
        <v>42195</v>
      </c>
      <c r="G3027" s="44">
        <v>-3540</v>
      </c>
      <c r="H3027" t="s">
        <v>13695</v>
      </c>
    </row>
    <row r="3028" spans="1:8" x14ac:dyDescent="0.25">
      <c r="A3028" s="43" t="s">
        <v>9328</v>
      </c>
      <c r="B3028" t="s">
        <v>5614</v>
      </c>
      <c r="C3028" s="43" t="s">
        <v>13690</v>
      </c>
      <c r="D3028" t="s">
        <v>5615</v>
      </c>
      <c r="E3028" t="s">
        <v>5615</v>
      </c>
      <c r="F3028" s="41">
        <v>42195</v>
      </c>
      <c r="G3028" s="44">
        <v>-47200</v>
      </c>
      <c r="H3028" t="s">
        <v>13691</v>
      </c>
    </row>
    <row r="3029" spans="1:8" x14ac:dyDescent="0.25">
      <c r="A3029" s="43" t="s">
        <v>9735</v>
      </c>
      <c r="B3029" t="s">
        <v>20621</v>
      </c>
      <c r="C3029" s="43" t="s">
        <v>13686</v>
      </c>
      <c r="D3029" t="s">
        <v>5610</v>
      </c>
      <c r="E3029" t="s">
        <v>5611</v>
      </c>
      <c r="F3029" s="41">
        <v>42195</v>
      </c>
      <c r="G3029" s="44">
        <v>-8000</v>
      </c>
      <c r="H3029" t="s">
        <v>13687</v>
      </c>
    </row>
    <row r="3030" spans="1:8" x14ac:dyDescent="0.25">
      <c r="A3030" s="43" t="s">
        <v>9735</v>
      </c>
      <c r="B3030" t="s">
        <v>5612</v>
      </c>
      <c r="C3030" s="43" t="s">
        <v>13688</v>
      </c>
      <c r="D3030" t="s">
        <v>5613</v>
      </c>
      <c r="E3030" t="s">
        <v>2939</v>
      </c>
      <c r="F3030" s="41">
        <v>42195</v>
      </c>
      <c r="G3030" s="44">
        <v>-19560.11</v>
      </c>
      <c r="H3030" t="s">
        <v>13689</v>
      </c>
    </row>
    <row r="3031" spans="1:8" x14ac:dyDescent="0.25">
      <c r="A3031" s="43" t="s">
        <v>9328</v>
      </c>
      <c r="B3031" t="s">
        <v>5623</v>
      </c>
      <c r="C3031" s="43" t="s">
        <v>13697</v>
      </c>
      <c r="D3031" t="s">
        <v>5624</v>
      </c>
      <c r="E3031" t="s">
        <v>5624</v>
      </c>
      <c r="F3031" s="41">
        <v>42200</v>
      </c>
      <c r="G3031">
        <v>-944</v>
      </c>
      <c r="H3031" t="s">
        <v>13698</v>
      </c>
    </row>
    <row r="3032" spans="1:8" x14ac:dyDescent="0.25">
      <c r="A3032" s="43" t="s">
        <v>9326</v>
      </c>
      <c r="B3032" t="s">
        <v>5620</v>
      </c>
      <c r="C3032" s="43" t="s">
        <v>5621</v>
      </c>
      <c r="D3032" t="s">
        <v>5622</v>
      </c>
      <c r="E3032" t="s">
        <v>5622</v>
      </c>
      <c r="F3032" s="41">
        <v>42200</v>
      </c>
      <c r="G3032" s="44">
        <v>-56000</v>
      </c>
      <c r="H3032" t="s">
        <v>13696</v>
      </c>
    </row>
    <row r="3033" spans="1:8" x14ac:dyDescent="0.25">
      <c r="A3033" s="43" t="s">
        <v>9328</v>
      </c>
      <c r="B3033" t="s">
        <v>5623</v>
      </c>
      <c r="C3033" s="43" t="s">
        <v>13697</v>
      </c>
      <c r="D3033" t="s">
        <v>5625</v>
      </c>
      <c r="E3033" t="s">
        <v>5625</v>
      </c>
      <c r="F3033" s="41">
        <v>42201</v>
      </c>
      <c r="G3033">
        <v>-944</v>
      </c>
      <c r="H3033" t="s">
        <v>13699</v>
      </c>
    </row>
    <row r="3034" spans="1:8" x14ac:dyDescent="0.25">
      <c r="A3034" s="43" t="s">
        <v>9328</v>
      </c>
      <c r="B3034" t="s">
        <v>4006</v>
      </c>
      <c r="C3034" s="43" t="s">
        <v>4007</v>
      </c>
      <c r="D3034" t="s">
        <v>5626</v>
      </c>
      <c r="E3034" t="s">
        <v>5626</v>
      </c>
      <c r="F3034" s="41">
        <v>42205</v>
      </c>
      <c r="G3034" s="44">
        <v>-41300</v>
      </c>
      <c r="H3034" t="s">
        <v>13700</v>
      </c>
    </row>
    <row r="3035" spans="1:8" x14ac:dyDescent="0.25">
      <c r="A3035" s="43" t="s">
        <v>9326</v>
      </c>
      <c r="B3035" t="s">
        <v>1342</v>
      </c>
      <c r="C3035" s="43" t="s">
        <v>12642</v>
      </c>
      <c r="D3035" t="s">
        <v>5627</v>
      </c>
      <c r="E3035" t="s">
        <v>5627</v>
      </c>
      <c r="F3035" s="41">
        <v>42206</v>
      </c>
      <c r="G3035" s="44">
        <v>-73295.7</v>
      </c>
      <c r="H3035" t="s">
        <v>13701</v>
      </c>
    </row>
    <row r="3036" spans="1:8" x14ac:dyDescent="0.25">
      <c r="A3036" s="43" t="s">
        <v>9326</v>
      </c>
      <c r="B3036" t="s">
        <v>2236</v>
      </c>
      <c r="C3036" s="43" t="s">
        <v>2237</v>
      </c>
      <c r="D3036" t="s">
        <v>5628</v>
      </c>
      <c r="E3036" t="s">
        <v>5628</v>
      </c>
      <c r="F3036" s="41">
        <v>42208</v>
      </c>
      <c r="G3036" s="44">
        <v>-601233.6</v>
      </c>
      <c r="H3036" t="s">
        <v>13702</v>
      </c>
    </row>
    <row r="3037" spans="1:8" x14ac:dyDescent="0.25">
      <c r="A3037" s="43" t="s">
        <v>9328</v>
      </c>
      <c r="B3037" t="s">
        <v>5506</v>
      </c>
      <c r="C3037" s="43" t="s">
        <v>13602</v>
      </c>
      <c r="D3037" t="s">
        <v>5632</v>
      </c>
      <c r="E3037" t="s">
        <v>5632</v>
      </c>
      <c r="F3037" s="41">
        <v>42209</v>
      </c>
      <c r="G3037" s="44">
        <v>-46716.68</v>
      </c>
      <c r="H3037" t="s">
        <v>13706</v>
      </c>
    </row>
    <row r="3038" spans="1:8" x14ac:dyDescent="0.25">
      <c r="A3038" s="43" t="s">
        <v>9328</v>
      </c>
      <c r="B3038" t="s">
        <v>4040</v>
      </c>
      <c r="C3038" s="43" t="s">
        <v>12487</v>
      </c>
      <c r="D3038" t="s">
        <v>5629</v>
      </c>
      <c r="E3038" t="s">
        <v>5629</v>
      </c>
      <c r="F3038" s="41">
        <v>42209</v>
      </c>
      <c r="G3038" s="44">
        <v>-42469.71</v>
      </c>
      <c r="H3038" t="s">
        <v>13703</v>
      </c>
    </row>
    <row r="3039" spans="1:8" x14ac:dyDescent="0.25">
      <c r="A3039" s="43" t="s">
        <v>9328</v>
      </c>
      <c r="B3039" t="s">
        <v>5509</v>
      </c>
      <c r="C3039" s="43" t="s">
        <v>13604</v>
      </c>
      <c r="D3039" t="s">
        <v>5633</v>
      </c>
      <c r="E3039" t="s">
        <v>5633</v>
      </c>
      <c r="F3039" s="41">
        <v>42209</v>
      </c>
      <c r="G3039" s="44">
        <v>-50220.43</v>
      </c>
      <c r="H3039" t="s">
        <v>13707</v>
      </c>
    </row>
    <row r="3040" spans="1:8" x14ac:dyDescent="0.25">
      <c r="A3040" s="43" t="s">
        <v>9328</v>
      </c>
      <c r="B3040" t="s">
        <v>5630</v>
      </c>
      <c r="C3040" s="43" t="s">
        <v>13704</v>
      </c>
      <c r="D3040" t="s">
        <v>5631</v>
      </c>
      <c r="E3040" t="s">
        <v>5631</v>
      </c>
      <c r="F3040" s="41">
        <v>42209</v>
      </c>
      <c r="G3040" s="44">
        <v>-63704.57</v>
      </c>
      <c r="H3040" t="s">
        <v>13705</v>
      </c>
    </row>
    <row r="3041" spans="1:8" x14ac:dyDescent="0.25">
      <c r="A3041" s="43" t="s">
        <v>9328</v>
      </c>
      <c r="B3041" t="s">
        <v>5634</v>
      </c>
      <c r="C3041" s="43" t="s">
        <v>13708</v>
      </c>
      <c r="D3041" t="s">
        <v>5635</v>
      </c>
      <c r="E3041" t="s">
        <v>5636</v>
      </c>
      <c r="F3041" s="41">
        <v>42214</v>
      </c>
      <c r="G3041" s="44">
        <v>-686906.5</v>
      </c>
      <c r="H3041" t="s">
        <v>13709</v>
      </c>
    </row>
    <row r="3042" spans="1:8" x14ac:dyDescent="0.25">
      <c r="A3042" s="43" t="s">
        <v>9328</v>
      </c>
      <c r="B3042" t="s">
        <v>5637</v>
      </c>
      <c r="C3042" s="43" t="s">
        <v>13710</v>
      </c>
      <c r="D3042" t="s">
        <v>5638</v>
      </c>
      <c r="E3042" t="s">
        <v>5639</v>
      </c>
      <c r="F3042" s="41">
        <v>42215</v>
      </c>
      <c r="G3042" s="44">
        <v>-35400</v>
      </c>
      <c r="H3042" t="s">
        <v>13711</v>
      </c>
    </row>
    <row r="3043" spans="1:8" x14ac:dyDescent="0.25">
      <c r="A3043" s="43" t="s">
        <v>9735</v>
      </c>
      <c r="B3043" t="s">
        <v>299</v>
      </c>
      <c r="C3043" s="43" t="s">
        <v>300</v>
      </c>
      <c r="D3043" t="s">
        <v>5643</v>
      </c>
      <c r="E3043" t="s">
        <v>5644</v>
      </c>
      <c r="F3043" s="41">
        <v>42216</v>
      </c>
      <c r="G3043" s="44">
        <v>-515580</v>
      </c>
      <c r="H3043" t="s">
        <v>13713</v>
      </c>
    </row>
    <row r="3044" spans="1:8" x14ac:dyDescent="0.25">
      <c r="A3044" s="43" t="s">
        <v>9326</v>
      </c>
      <c r="B3044" t="s">
        <v>5640</v>
      </c>
      <c r="C3044" s="43" t="s">
        <v>5641</v>
      </c>
      <c r="D3044" t="s">
        <v>2784</v>
      </c>
      <c r="E3044" t="s">
        <v>5642</v>
      </c>
      <c r="F3044" s="41">
        <v>42216</v>
      </c>
      <c r="G3044" s="44">
        <v>-10496808</v>
      </c>
      <c r="H3044" t="s">
        <v>13712</v>
      </c>
    </row>
    <row r="3045" spans="1:8" x14ac:dyDescent="0.25">
      <c r="A3045" s="43" t="s">
        <v>9326</v>
      </c>
      <c r="B3045" t="s">
        <v>1176</v>
      </c>
      <c r="C3045" s="43" t="s">
        <v>1177</v>
      </c>
      <c r="D3045" t="s">
        <v>5645</v>
      </c>
      <c r="E3045" t="s">
        <v>5645</v>
      </c>
      <c r="F3045" s="41">
        <v>42219</v>
      </c>
      <c r="G3045" s="44">
        <v>-67837.48</v>
      </c>
      <c r="H3045" t="s">
        <v>13714</v>
      </c>
    </row>
    <row r="3046" spans="1:8" x14ac:dyDescent="0.25">
      <c r="A3046" s="43" t="s">
        <v>9328</v>
      </c>
      <c r="B3046" t="s">
        <v>5593</v>
      </c>
      <c r="C3046" s="43" t="s">
        <v>13672</v>
      </c>
      <c r="D3046" t="s">
        <v>5646</v>
      </c>
      <c r="E3046" t="s">
        <v>5647</v>
      </c>
      <c r="F3046" s="41">
        <v>42220</v>
      </c>
      <c r="G3046" s="44">
        <v>619889.80000000005</v>
      </c>
      <c r="H3046" t="s">
        <v>13715</v>
      </c>
    </row>
    <row r="3047" spans="1:8" x14ac:dyDescent="0.25">
      <c r="A3047" s="43" t="s">
        <v>9326</v>
      </c>
      <c r="B3047" t="s">
        <v>5648</v>
      </c>
      <c r="C3047" s="43" t="s">
        <v>5649</v>
      </c>
      <c r="D3047" t="s">
        <v>5650</v>
      </c>
      <c r="E3047" t="s">
        <v>5650</v>
      </c>
      <c r="F3047" s="41">
        <v>42221</v>
      </c>
      <c r="G3047" s="44">
        <v>-79296</v>
      </c>
      <c r="H3047" t="s">
        <v>13716</v>
      </c>
    </row>
    <row r="3048" spans="1:8" x14ac:dyDescent="0.25">
      <c r="A3048" s="43" t="s">
        <v>9735</v>
      </c>
      <c r="B3048" t="s">
        <v>20615</v>
      </c>
      <c r="C3048" s="43" t="s">
        <v>10179</v>
      </c>
      <c r="D3048" t="s">
        <v>5651</v>
      </c>
      <c r="E3048" t="s">
        <v>5652</v>
      </c>
      <c r="F3048" s="41">
        <v>42221</v>
      </c>
      <c r="G3048" s="44">
        <v>-8000</v>
      </c>
      <c r="H3048" t="s">
        <v>13717</v>
      </c>
    </row>
    <row r="3049" spans="1:8" x14ac:dyDescent="0.25">
      <c r="A3049" s="43" t="s">
        <v>9735</v>
      </c>
      <c r="B3049" t="s">
        <v>5653</v>
      </c>
      <c r="C3049" s="43" t="s">
        <v>13718</v>
      </c>
      <c r="D3049" t="s">
        <v>5654</v>
      </c>
      <c r="E3049" t="s">
        <v>5655</v>
      </c>
      <c r="F3049" s="41">
        <v>42222</v>
      </c>
      <c r="G3049" s="44">
        <v>-7879.96</v>
      </c>
      <c r="H3049" t="s">
        <v>13719</v>
      </c>
    </row>
    <row r="3050" spans="1:8" x14ac:dyDescent="0.25">
      <c r="A3050" s="43" t="s">
        <v>9328</v>
      </c>
      <c r="B3050" t="s">
        <v>5656</v>
      </c>
      <c r="C3050" s="43" t="s">
        <v>13720</v>
      </c>
      <c r="D3050" t="s">
        <v>4584</v>
      </c>
      <c r="E3050" t="s">
        <v>5657</v>
      </c>
      <c r="F3050" s="41">
        <v>42222</v>
      </c>
      <c r="G3050" s="44">
        <v>-14904036</v>
      </c>
      <c r="H3050" t="s">
        <v>13721</v>
      </c>
    </row>
    <row r="3051" spans="1:8" x14ac:dyDescent="0.25">
      <c r="A3051" s="43" t="s">
        <v>9735</v>
      </c>
      <c r="B3051" t="s">
        <v>5658</v>
      </c>
      <c r="C3051" s="43" t="s">
        <v>13722</v>
      </c>
      <c r="D3051" t="s">
        <v>5659</v>
      </c>
      <c r="E3051" t="s">
        <v>5660</v>
      </c>
      <c r="F3051" s="41">
        <v>42228</v>
      </c>
      <c r="G3051" s="44">
        <v>-55000</v>
      </c>
      <c r="H3051" t="s">
        <v>13723</v>
      </c>
    </row>
    <row r="3052" spans="1:8" x14ac:dyDescent="0.25">
      <c r="A3052" s="43" t="s">
        <v>9735</v>
      </c>
      <c r="B3052" t="s">
        <v>2574</v>
      </c>
      <c r="C3052" s="43" t="s">
        <v>11432</v>
      </c>
      <c r="D3052" t="s">
        <v>5659</v>
      </c>
      <c r="E3052" t="s">
        <v>5660</v>
      </c>
      <c r="F3052" s="41">
        <v>42228</v>
      </c>
      <c r="G3052" s="44">
        <v>-30000</v>
      </c>
      <c r="H3052" t="s">
        <v>13724</v>
      </c>
    </row>
    <row r="3053" spans="1:8" x14ac:dyDescent="0.25">
      <c r="A3053" s="43" t="s">
        <v>9735</v>
      </c>
      <c r="B3053" t="s">
        <v>4083</v>
      </c>
      <c r="C3053" s="43" t="s">
        <v>4084</v>
      </c>
      <c r="D3053" t="s">
        <v>5662</v>
      </c>
      <c r="E3053" t="s">
        <v>5661</v>
      </c>
      <c r="F3053" s="41">
        <v>42228</v>
      </c>
      <c r="G3053" s="44">
        <v>-8500</v>
      </c>
      <c r="H3053" t="s">
        <v>13725</v>
      </c>
    </row>
    <row r="3054" spans="1:8" x14ac:dyDescent="0.25">
      <c r="A3054" s="43" t="s">
        <v>9735</v>
      </c>
      <c r="B3054" t="s">
        <v>5663</v>
      </c>
      <c r="C3054" s="43" t="s">
        <v>13726</v>
      </c>
      <c r="D3054" t="s">
        <v>5664</v>
      </c>
      <c r="E3054" t="s">
        <v>5665</v>
      </c>
      <c r="F3054" s="41">
        <v>42234</v>
      </c>
      <c r="G3054" s="44">
        <v>-10500</v>
      </c>
      <c r="H3054" t="s">
        <v>13727</v>
      </c>
    </row>
    <row r="3055" spans="1:8" x14ac:dyDescent="0.25">
      <c r="A3055" s="43" t="s">
        <v>9328</v>
      </c>
      <c r="B3055" t="s">
        <v>5616</v>
      </c>
      <c r="C3055" s="43" t="s">
        <v>13692</v>
      </c>
      <c r="D3055" t="s">
        <v>5669</v>
      </c>
      <c r="E3055" t="s">
        <v>5669</v>
      </c>
      <c r="F3055" s="41">
        <v>42235</v>
      </c>
      <c r="G3055" s="44">
        <v>-47200</v>
      </c>
      <c r="H3055" t="s">
        <v>13730</v>
      </c>
    </row>
    <row r="3056" spans="1:8" x14ac:dyDescent="0.25">
      <c r="A3056" s="43" t="s">
        <v>9326</v>
      </c>
      <c r="B3056" t="s">
        <v>4033</v>
      </c>
      <c r="C3056" s="43" t="s">
        <v>4034</v>
      </c>
      <c r="D3056" t="s">
        <v>5666</v>
      </c>
      <c r="E3056" t="s">
        <v>5667</v>
      </c>
      <c r="F3056" s="41">
        <v>42235</v>
      </c>
      <c r="G3056" s="44">
        <v>-14160</v>
      </c>
      <c r="H3056" t="s">
        <v>13728</v>
      </c>
    </row>
    <row r="3057" spans="1:8" x14ac:dyDescent="0.25">
      <c r="A3057" s="43" t="s">
        <v>9326</v>
      </c>
      <c r="B3057" t="s">
        <v>4033</v>
      </c>
      <c r="C3057" s="43" t="s">
        <v>4034</v>
      </c>
      <c r="D3057" t="s">
        <v>5668</v>
      </c>
      <c r="E3057" t="s">
        <v>5667</v>
      </c>
      <c r="F3057" s="41">
        <v>42235</v>
      </c>
      <c r="G3057" s="44">
        <v>-17700</v>
      </c>
      <c r="H3057" t="s">
        <v>13729</v>
      </c>
    </row>
    <row r="3058" spans="1:8" x14ac:dyDescent="0.25">
      <c r="A3058" s="43" t="s">
        <v>9735</v>
      </c>
      <c r="B3058" t="s">
        <v>4147</v>
      </c>
      <c r="C3058" s="43" t="s">
        <v>4148</v>
      </c>
      <c r="D3058" t="s">
        <v>5670</v>
      </c>
      <c r="E3058" t="s">
        <v>5670</v>
      </c>
      <c r="F3058" s="41">
        <v>42237</v>
      </c>
      <c r="G3058" s="44">
        <v>-1185067</v>
      </c>
      <c r="H3058" t="s">
        <v>13731</v>
      </c>
    </row>
    <row r="3059" spans="1:8" x14ac:dyDescent="0.25">
      <c r="A3059" s="43" t="s">
        <v>9328</v>
      </c>
      <c r="B3059" t="s">
        <v>4006</v>
      </c>
      <c r="C3059" s="43" t="s">
        <v>4007</v>
      </c>
      <c r="D3059" t="s">
        <v>5671</v>
      </c>
      <c r="E3059" t="s">
        <v>5671</v>
      </c>
      <c r="F3059" s="41">
        <v>42237</v>
      </c>
      <c r="G3059" s="44">
        <v>-41300</v>
      </c>
      <c r="H3059" t="s">
        <v>13732</v>
      </c>
    </row>
    <row r="3060" spans="1:8" x14ac:dyDescent="0.25">
      <c r="A3060" s="43" t="s">
        <v>9735</v>
      </c>
      <c r="B3060" t="s">
        <v>299</v>
      </c>
      <c r="C3060" s="43" t="s">
        <v>300</v>
      </c>
      <c r="D3060" t="s">
        <v>5672</v>
      </c>
      <c r="E3060" t="s">
        <v>5673</v>
      </c>
      <c r="F3060" s="41">
        <v>42241</v>
      </c>
      <c r="G3060" s="44">
        <v>-515580</v>
      </c>
      <c r="H3060" t="s">
        <v>13733</v>
      </c>
    </row>
    <row r="3061" spans="1:8" x14ac:dyDescent="0.25">
      <c r="A3061" s="43" t="s">
        <v>9735</v>
      </c>
      <c r="B3061" t="s">
        <v>2097</v>
      </c>
      <c r="C3061" s="43" t="s">
        <v>11008</v>
      </c>
      <c r="D3061" t="s">
        <v>5680</v>
      </c>
      <c r="E3061" t="s">
        <v>5676</v>
      </c>
      <c r="F3061" s="41">
        <v>42242</v>
      </c>
      <c r="G3061" s="44">
        <v>-8000</v>
      </c>
      <c r="H3061" t="s">
        <v>13739</v>
      </c>
    </row>
    <row r="3062" spans="1:8" x14ac:dyDescent="0.25">
      <c r="A3062" s="43" t="s">
        <v>9735</v>
      </c>
      <c r="B3062" t="s">
        <v>5691</v>
      </c>
      <c r="C3062" s="43" t="s">
        <v>13750</v>
      </c>
      <c r="D3062" t="s">
        <v>5692</v>
      </c>
      <c r="E3062" t="s">
        <v>5676</v>
      </c>
      <c r="F3062" s="41">
        <v>42242</v>
      </c>
      <c r="G3062" s="44">
        <v>-8000</v>
      </c>
      <c r="H3062" t="s">
        <v>13751</v>
      </c>
    </row>
    <row r="3063" spans="1:8" x14ac:dyDescent="0.25">
      <c r="A3063" s="43" t="s">
        <v>9735</v>
      </c>
      <c r="B3063" t="s">
        <v>2099</v>
      </c>
      <c r="C3063" s="43" t="s">
        <v>11012</v>
      </c>
      <c r="D3063" t="s">
        <v>5688</v>
      </c>
      <c r="E3063" t="s">
        <v>5676</v>
      </c>
      <c r="F3063" s="41">
        <v>42242</v>
      </c>
      <c r="G3063" s="44">
        <v>-8000</v>
      </c>
      <c r="H3063" t="s">
        <v>13747</v>
      </c>
    </row>
    <row r="3064" spans="1:8" x14ac:dyDescent="0.25">
      <c r="A3064" s="43" t="s">
        <v>9735</v>
      </c>
      <c r="B3064" t="s">
        <v>5689</v>
      </c>
      <c r="C3064" s="43" t="s">
        <v>13748</v>
      </c>
      <c r="D3064" t="s">
        <v>5690</v>
      </c>
      <c r="E3064" t="s">
        <v>5676</v>
      </c>
      <c r="F3064" s="41">
        <v>42242</v>
      </c>
      <c r="G3064" s="44">
        <v>-8000</v>
      </c>
      <c r="H3064" t="s">
        <v>13749</v>
      </c>
    </row>
    <row r="3065" spans="1:8" x14ac:dyDescent="0.25">
      <c r="A3065" s="43" t="s">
        <v>9735</v>
      </c>
      <c r="B3065" t="s">
        <v>5677</v>
      </c>
      <c r="C3065" s="43" t="s">
        <v>13736</v>
      </c>
      <c r="D3065" t="s">
        <v>5678</v>
      </c>
      <c r="E3065" t="s">
        <v>5676</v>
      </c>
      <c r="F3065" s="41">
        <v>42242</v>
      </c>
      <c r="G3065" s="44">
        <v>-8000</v>
      </c>
      <c r="H3065" t="s">
        <v>13737</v>
      </c>
    </row>
    <row r="3066" spans="1:8" x14ac:dyDescent="0.25">
      <c r="A3066" s="43" t="s">
        <v>9735</v>
      </c>
      <c r="B3066" t="s">
        <v>5694</v>
      </c>
      <c r="C3066" s="43" t="s">
        <v>13753</v>
      </c>
      <c r="D3066" t="s">
        <v>5695</v>
      </c>
      <c r="E3066" t="s">
        <v>5676</v>
      </c>
      <c r="F3066" s="41">
        <v>42242</v>
      </c>
      <c r="G3066" s="44">
        <v>-8000</v>
      </c>
      <c r="H3066" t="s">
        <v>13754</v>
      </c>
    </row>
    <row r="3067" spans="1:8" x14ac:dyDescent="0.25">
      <c r="A3067" s="43" t="s">
        <v>9735</v>
      </c>
      <c r="B3067" t="s">
        <v>219</v>
      </c>
      <c r="C3067" s="43" t="s">
        <v>9456</v>
      </c>
      <c r="D3067" t="s">
        <v>5679</v>
      </c>
      <c r="E3067" t="s">
        <v>5676</v>
      </c>
      <c r="F3067" s="41">
        <v>42242</v>
      </c>
      <c r="G3067" s="44">
        <v>-8000</v>
      </c>
      <c r="H3067" t="s">
        <v>13738</v>
      </c>
    </row>
    <row r="3068" spans="1:8" x14ac:dyDescent="0.25">
      <c r="A3068" s="43" t="s">
        <v>9735</v>
      </c>
      <c r="B3068" t="s">
        <v>5681</v>
      </c>
      <c r="C3068" s="43" t="s">
        <v>13740</v>
      </c>
      <c r="D3068" t="s">
        <v>5682</v>
      </c>
      <c r="E3068" t="s">
        <v>5676</v>
      </c>
      <c r="F3068" s="41">
        <v>42242</v>
      </c>
      <c r="G3068" s="44">
        <v>-8000</v>
      </c>
      <c r="H3068" t="s">
        <v>13741</v>
      </c>
    </row>
    <row r="3069" spans="1:8" x14ac:dyDescent="0.25">
      <c r="A3069" s="43" t="s">
        <v>9735</v>
      </c>
      <c r="B3069" t="s">
        <v>5683</v>
      </c>
      <c r="C3069" s="43" t="s">
        <v>13742</v>
      </c>
      <c r="D3069" t="s">
        <v>5684</v>
      </c>
      <c r="E3069" t="s">
        <v>5676</v>
      </c>
      <c r="F3069" s="41">
        <v>42242</v>
      </c>
      <c r="G3069" s="44">
        <v>-8000</v>
      </c>
      <c r="H3069" t="s">
        <v>13743</v>
      </c>
    </row>
    <row r="3070" spans="1:8" x14ac:dyDescent="0.25">
      <c r="A3070" s="43" t="s">
        <v>9735</v>
      </c>
      <c r="B3070" t="s">
        <v>5674</v>
      </c>
      <c r="C3070" s="43" t="s">
        <v>13734</v>
      </c>
      <c r="D3070" t="s">
        <v>5675</v>
      </c>
      <c r="E3070" t="s">
        <v>5676</v>
      </c>
      <c r="F3070" s="41">
        <v>42242</v>
      </c>
      <c r="G3070" s="44">
        <v>-8000</v>
      </c>
      <c r="H3070" t="s">
        <v>13735</v>
      </c>
    </row>
    <row r="3071" spans="1:8" x14ac:dyDescent="0.25">
      <c r="A3071" s="43" t="s">
        <v>9735</v>
      </c>
      <c r="B3071" t="s">
        <v>5685</v>
      </c>
      <c r="C3071" s="43" t="s">
        <v>13744</v>
      </c>
      <c r="D3071" t="s">
        <v>5686</v>
      </c>
      <c r="E3071" t="s">
        <v>5676</v>
      </c>
      <c r="F3071" s="41">
        <v>42242</v>
      </c>
      <c r="G3071" s="44">
        <v>-8000</v>
      </c>
      <c r="H3071" t="s">
        <v>13745</v>
      </c>
    </row>
    <row r="3072" spans="1:8" x14ac:dyDescent="0.25">
      <c r="A3072" s="43" t="s">
        <v>9735</v>
      </c>
      <c r="B3072" t="s">
        <v>20621</v>
      </c>
      <c r="C3072" s="43" t="s">
        <v>13686</v>
      </c>
      <c r="D3072" t="s">
        <v>5687</v>
      </c>
      <c r="E3072" t="s">
        <v>5676</v>
      </c>
      <c r="F3072" s="41">
        <v>42242</v>
      </c>
      <c r="G3072" s="44">
        <v>-8000</v>
      </c>
      <c r="H3072" t="s">
        <v>13746</v>
      </c>
    </row>
    <row r="3073" spans="1:8" x14ac:dyDescent="0.25">
      <c r="A3073" s="43" t="s">
        <v>9735</v>
      </c>
      <c r="B3073" t="s">
        <v>20615</v>
      </c>
      <c r="C3073" s="43" t="s">
        <v>10179</v>
      </c>
      <c r="D3073" t="s">
        <v>5693</v>
      </c>
      <c r="E3073" t="s">
        <v>5676</v>
      </c>
      <c r="F3073" s="41">
        <v>42242</v>
      </c>
      <c r="G3073" s="44">
        <v>-8000</v>
      </c>
      <c r="H3073" t="s">
        <v>13752</v>
      </c>
    </row>
    <row r="3074" spans="1:8" x14ac:dyDescent="0.25">
      <c r="A3074" s="43" t="s">
        <v>9735</v>
      </c>
      <c r="B3074" t="s">
        <v>5696</v>
      </c>
      <c r="C3074" s="43" t="s">
        <v>13755</v>
      </c>
      <c r="D3074" t="s">
        <v>5697</v>
      </c>
      <c r="E3074" t="s">
        <v>5676</v>
      </c>
      <c r="F3074" s="41">
        <v>42242</v>
      </c>
      <c r="G3074" s="44">
        <v>-8000</v>
      </c>
      <c r="H3074" t="s">
        <v>13756</v>
      </c>
    </row>
    <row r="3075" spans="1:8" x14ac:dyDescent="0.25">
      <c r="A3075" s="43" t="s">
        <v>9735</v>
      </c>
      <c r="B3075" t="s">
        <v>2097</v>
      </c>
      <c r="C3075" s="43" t="s">
        <v>11008</v>
      </c>
      <c r="D3075" t="s">
        <v>5703</v>
      </c>
      <c r="E3075" t="s">
        <v>5676</v>
      </c>
      <c r="F3075" s="41">
        <v>42243</v>
      </c>
      <c r="G3075" s="44">
        <v>-8000</v>
      </c>
      <c r="H3075" t="s">
        <v>13763</v>
      </c>
    </row>
    <row r="3076" spans="1:8" x14ac:dyDescent="0.25">
      <c r="A3076" s="43" t="s">
        <v>9735</v>
      </c>
      <c r="B3076" t="s">
        <v>2097</v>
      </c>
      <c r="C3076" s="43" t="s">
        <v>11008</v>
      </c>
      <c r="D3076" t="s">
        <v>5704</v>
      </c>
      <c r="E3076" t="s">
        <v>5698</v>
      </c>
      <c r="F3076" s="41">
        <v>42243</v>
      </c>
      <c r="G3076" s="44">
        <v>-8000</v>
      </c>
      <c r="H3076" t="s">
        <v>13764</v>
      </c>
    </row>
    <row r="3077" spans="1:8" x14ac:dyDescent="0.25">
      <c r="A3077" s="43" t="s">
        <v>9735</v>
      </c>
      <c r="B3077" t="s">
        <v>299</v>
      </c>
      <c r="C3077" s="43" t="s">
        <v>300</v>
      </c>
      <c r="D3077" t="s">
        <v>5715</v>
      </c>
      <c r="E3077" t="s">
        <v>5716</v>
      </c>
      <c r="F3077" s="41">
        <v>42243</v>
      </c>
      <c r="G3077" s="44">
        <v>-515580</v>
      </c>
      <c r="H3077" t="s">
        <v>13785</v>
      </c>
    </row>
    <row r="3078" spans="1:8" x14ac:dyDescent="0.25">
      <c r="A3078" s="43" t="s">
        <v>9735</v>
      </c>
      <c r="B3078" t="s">
        <v>5713</v>
      </c>
      <c r="C3078" s="43" t="s">
        <v>13783</v>
      </c>
      <c r="D3078" t="s">
        <v>5714</v>
      </c>
      <c r="E3078" t="s">
        <v>5698</v>
      </c>
      <c r="F3078" s="41">
        <v>42243</v>
      </c>
      <c r="G3078" s="44">
        <v>-8000</v>
      </c>
      <c r="H3078" t="s">
        <v>13784</v>
      </c>
    </row>
    <row r="3079" spans="1:8" x14ac:dyDescent="0.25">
      <c r="A3079" s="43" t="s">
        <v>9735</v>
      </c>
      <c r="B3079" t="s">
        <v>5483</v>
      </c>
      <c r="C3079" s="43" t="s">
        <v>13582</v>
      </c>
      <c r="D3079" t="s">
        <v>5717</v>
      </c>
      <c r="E3079" t="s">
        <v>5717</v>
      </c>
      <c r="F3079" s="41">
        <v>42243</v>
      </c>
      <c r="G3079" s="44">
        <v>-135936</v>
      </c>
      <c r="H3079" t="s">
        <v>13786</v>
      </c>
    </row>
    <row r="3080" spans="1:8" x14ac:dyDescent="0.25">
      <c r="A3080" s="43" t="s">
        <v>9735</v>
      </c>
      <c r="B3080" t="s">
        <v>5691</v>
      </c>
      <c r="C3080" s="43" t="s">
        <v>13750</v>
      </c>
      <c r="D3080" t="s">
        <v>5687</v>
      </c>
      <c r="E3080" t="s">
        <v>5698</v>
      </c>
      <c r="F3080" s="41">
        <v>42243</v>
      </c>
      <c r="G3080" s="44">
        <v>-8000</v>
      </c>
      <c r="H3080" t="s">
        <v>13776</v>
      </c>
    </row>
    <row r="3081" spans="1:8" x14ac:dyDescent="0.25">
      <c r="A3081" s="43" t="s">
        <v>9735</v>
      </c>
      <c r="B3081" t="s">
        <v>2099</v>
      </c>
      <c r="C3081" s="43" t="s">
        <v>11012</v>
      </c>
      <c r="D3081" t="s">
        <v>5692</v>
      </c>
      <c r="E3081" t="s">
        <v>5698</v>
      </c>
      <c r="F3081" s="41">
        <v>42243</v>
      </c>
      <c r="G3081" s="44">
        <v>-8000</v>
      </c>
      <c r="H3081" t="s">
        <v>13774</v>
      </c>
    </row>
    <row r="3082" spans="1:8" x14ac:dyDescent="0.25">
      <c r="A3082" s="43" t="s">
        <v>9735</v>
      </c>
      <c r="B3082" t="s">
        <v>5689</v>
      </c>
      <c r="C3082" s="43" t="s">
        <v>13748</v>
      </c>
      <c r="D3082" t="s">
        <v>5682</v>
      </c>
      <c r="E3082" t="s">
        <v>5698</v>
      </c>
      <c r="F3082" s="41">
        <v>42243</v>
      </c>
      <c r="G3082" s="44">
        <v>-8000</v>
      </c>
      <c r="H3082" t="s">
        <v>13775</v>
      </c>
    </row>
    <row r="3083" spans="1:8" x14ac:dyDescent="0.25">
      <c r="A3083" s="43" t="s">
        <v>9735</v>
      </c>
      <c r="B3083" t="s">
        <v>5677</v>
      </c>
      <c r="C3083" s="43" t="s">
        <v>13736</v>
      </c>
      <c r="D3083" t="s">
        <v>5699</v>
      </c>
      <c r="E3083" t="s">
        <v>5700</v>
      </c>
      <c r="F3083" s="41">
        <v>42243</v>
      </c>
      <c r="G3083" s="44">
        <v>-8000</v>
      </c>
      <c r="H3083" t="s">
        <v>13758</v>
      </c>
    </row>
    <row r="3084" spans="1:8" x14ac:dyDescent="0.25">
      <c r="A3084" s="43" t="s">
        <v>9735</v>
      </c>
      <c r="B3084" t="s">
        <v>5677</v>
      </c>
      <c r="C3084" s="43" t="s">
        <v>13736</v>
      </c>
      <c r="D3084" t="s">
        <v>5701</v>
      </c>
      <c r="E3084" t="s">
        <v>5676</v>
      </c>
      <c r="F3084" s="41">
        <v>42243</v>
      </c>
      <c r="G3084" s="44">
        <v>-8000</v>
      </c>
      <c r="H3084" t="s">
        <v>13759</v>
      </c>
    </row>
    <row r="3085" spans="1:8" x14ac:dyDescent="0.25">
      <c r="A3085" s="43" t="s">
        <v>9735</v>
      </c>
      <c r="B3085" t="s">
        <v>5677</v>
      </c>
      <c r="C3085" s="43" t="s">
        <v>13736</v>
      </c>
      <c r="D3085" t="s">
        <v>5686</v>
      </c>
      <c r="E3085" t="s">
        <v>5698</v>
      </c>
      <c r="F3085" s="41">
        <v>42243</v>
      </c>
      <c r="G3085" s="44">
        <v>-8000</v>
      </c>
      <c r="H3085" t="s">
        <v>13760</v>
      </c>
    </row>
    <row r="3086" spans="1:8" x14ac:dyDescent="0.25">
      <c r="A3086" s="43" t="s">
        <v>9735</v>
      </c>
      <c r="B3086" t="s">
        <v>5694</v>
      </c>
      <c r="C3086" s="43" t="s">
        <v>13753</v>
      </c>
      <c r="D3086" t="s">
        <v>5708</v>
      </c>
      <c r="E3086" t="s">
        <v>5676</v>
      </c>
      <c r="F3086" s="41">
        <v>42243</v>
      </c>
      <c r="G3086" s="44">
        <v>-8000</v>
      </c>
      <c r="H3086" t="s">
        <v>13779</v>
      </c>
    </row>
    <row r="3087" spans="1:8" x14ac:dyDescent="0.25">
      <c r="A3087" s="43" t="s">
        <v>9735</v>
      </c>
      <c r="B3087" t="s">
        <v>5694</v>
      </c>
      <c r="C3087" s="43" t="s">
        <v>13753</v>
      </c>
      <c r="D3087" t="s">
        <v>5680</v>
      </c>
      <c r="E3087" t="s">
        <v>5698</v>
      </c>
      <c r="F3087" s="41">
        <v>42243</v>
      </c>
      <c r="G3087" s="44">
        <v>-8000</v>
      </c>
      <c r="H3087" t="s">
        <v>13780</v>
      </c>
    </row>
    <row r="3088" spans="1:8" x14ac:dyDescent="0.25">
      <c r="A3088" s="43" t="s">
        <v>9735</v>
      </c>
      <c r="B3088" t="s">
        <v>219</v>
      </c>
      <c r="C3088" s="43" t="s">
        <v>9456</v>
      </c>
      <c r="D3088" t="s">
        <v>5699</v>
      </c>
      <c r="E3088" t="s">
        <v>5700</v>
      </c>
      <c r="F3088" s="41">
        <v>42243</v>
      </c>
      <c r="G3088" s="44">
        <v>-8000</v>
      </c>
      <c r="H3088" t="s">
        <v>13761</v>
      </c>
    </row>
    <row r="3089" spans="1:8" x14ac:dyDescent="0.25">
      <c r="A3089" s="43" t="s">
        <v>9735</v>
      </c>
      <c r="B3089" t="s">
        <v>219</v>
      </c>
      <c r="C3089" s="43" t="s">
        <v>9456</v>
      </c>
      <c r="D3089" t="s">
        <v>5702</v>
      </c>
      <c r="E3089" t="s">
        <v>5698</v>
      </c>
      <c r="F3089" s="41">
        <v>42243</v>
      </c>
      <c r="G3089" s="44">
        <v>-8000</v>
      </c>
      <c r="H3089" t="s">
        <v>13762</v>
      </c>
    </row>
    <row r="3090" spans="1:8" x14ac:dyDescent="0.25">
      <c r="A3090" s="43" t="s">
        <v>9735</v>
      </c>
      <c r="B3090" t="s">
        <v>2098</v>
      </c>
      <c r="C3090" s="43" t="s">
        <v>11010</v>
      </c>
      <c r="D3090" t="s">
        <v>5709</v>
      </c>
      <c r="E3090" t="s">
        <v>5698</v>
      </c>
      <c r="F3090" s="41">
        <v>42243</v>
      </c>
      <c r="G3090" s="44">
        <v>-8000</v>
      </c>
      <c r="H3090" t="s">
        <v>13773</v>
      </c>
    </row>
    <row r="3091" spans="1:8" x14ac:dyDescent="0.25">
      <c r="A3091" s="43" t="s">
        <v>9735</v>
      </c>
      <c r="B3091" t="s">
        <v>5681</v>
      </c>
      <c r="C3091" s="43" t="s">
        <v>13740</v>
      </c>
      <c r="D3091" t="s">
        <v>5699</v>
      </c>
      <c r="E3091" t="s">
        <v>5700</v>
      </c>
      <c r="F3091" s="41">
        <v>42243</v>
      </c>
      <c r="G3091" s="44">
        <v>-8000</v>
      </c>
      <c r="H3091" t="s">
        <v>13765</v>
      </c>
    </row>
    <row r="3092" spans="1:8" x14ac:dyDescent="0.25">
      <c r="A3092" s="43" t="s">
        <v>9735</v>
      </c>
      <c r="B3092" t="s">
        <v>5681</v>
      </c>
      <c r="C3092" s="43" t="s">
        <v>13740</v>
      </c>
      <c r="D3092" t="s">
        <v>5705</v>
      </c>
      <c r="E3092" t="s">
        <v>5698</v>
      </c>
      <c r="F3092" s="41">
        <v>42243</v>
      </c>
      <c r="G3092" s="44">
        <v>-8000</v>
      </c>
      <c r="H3092" t="s">
        <v>13766</v>
      </c>
    </row>
    <row r="3093" spans="1:8" x14ac:dyDescent="0.25">
      <c r="A3093" s="43" t="s">
        <v>9735</v>
      </c>
      <c r="B3093" t="s">
        <v>5683</v>
      </c>
      <c r="C3093" s="43" t="s">
        <v>13742</v>
      </c>
      <c r="D3093" t="s">
        <v>5690</v>
      </c>
      <c r="E3093" t="s">
        <v>5698</v>
      </c>
      <c r="F3093" s="41">
        <v>42243</v>
      </c>
      <c r="G3093" s="44">
        <v>-8000</v>
      </c>
      <c r="H3093" t="s">
        <v>13767</v>
      </c>
    </row>
    <row r="3094" spans="1:8" x14ac:dyDescent="0.25">
      <c r="A3094" s="43" t="s">
        <v>9735</v>
      </c>
      <c r="B3094" t="s">
        <v>5674</v>
      </c>
      <c r="C3094" s="43" t="s">
        <v>13734</v>
      </c>
      <c r="D3094" t="s">
        <v>5684</v>
      </c>
      <c r="E3094" t="s">
        <v>5698</v>
      </c>
      <c r="F3094" s="41">
        <v>42243</v>
      </c>
      <c r="G3094" s="44">
        <v>-8000</v>
      </c>
      <c r="H3094" t="s">
        <v>13757</v>
      </c>
    </row>
    <row r="3095" spans="1:8" x14ac:dyDescent="0.25">
      <c r="A3095" s="43" t="s">
        <v>9735</v>
      </c>
      <c r="B3095" t="s">
        <v>5685</v>
      </c>
      <c r="C3095" s="43" t="s">
        <v>13744</v>
      </c>
      <c r="D3095" t="s">
        <v>5706</v>
      </c>
      <c r="E3095" t="s">
        <v>5676</v>
      </c>
      <c r="F3095" s="41">
        <v>42243</v>
      </c>
      <c r="G3095" s="44">
        <v>-8000</v>
      </c>
      <c r="H3095" t="s">
        <v>13768</v>
      </c>
    </row>
    <row r="3096" spans="1:8" x14ac:dyDescent="0.25">
      <c r="A3096" s="43" t="s">
        <v>9735</v>
      </c>
      <c r="B3096" t="s">
        <v>5685</v>
      </c>
      <c r="C3096" s="43" t="s">
        <v>13744</v>
      </c>
      <c r="D3096" t="s">
        <v>5707</v>
      </c>
      <c r="E3096" t="s">
        <v>5698</v>
      </c>
      <c r="F3096" s="41">
        <v>42243</v>
      </c>
      <c r="G3096" s="44">
        <v>-8000</v>
      </c>
      <c r="H3096" t="s">
        <v>13769</v>
      </c>
    </row>
    <row r="3097" spans="1:8" x14ac:dyDescent="0.25">
      <c r="A3097" s="43" t="s">
        <v>9735</v>
      </c>
      <c r="B3097" t="s">
        <v>20621</v>
      </c>
      <c r="C3097" s="43" t="s">
        <v>13686</v>
      </c>
      <c r="D3097" t="s">
        <v>5699</v>
      </c>
      <c r="E3097" t="s">
        <v>5700</v>
      </c>
      <c r="F3097" s="41">
        <v>42243</v>
      </c>
      <c r="G3097" s="44">
        <v>-8000</v>
      </c>
      <c r="H3097" t="s">
        <v>13770</v>
      </c>
    </row>
    <row r="3098" spans="1:8" x14ac:dyDescent="0.25">
      <c r="A3098" s="43" t="s">
        <v>9735</v>
      </c>
      <c r="B3098" t="s">
        <v>20621</v>
      </c>
      <c r="C3098" s="43" t="s">
        <v>13686</v>
      </c>
      <c r="D3098" t="s">
        <v>5695</v>
      </c>
      <c r="E3098" t="s">
        <v>5676</v>
      </c>
      <c r="F3098" s="41">
        <v>42243</v>
      </c>
      <c r="G3098" s="44">
        <v>-8000</v>
      </c>
      <c r="H3098" t="s">
        <v>13771</v>
      </c>
    </row>
    <row r="3099" spans="1:8" x14ac:dyDescent="0.25">
      <c r="A3099" s="43" t="s">
        <v>9735</v>
      </c>
      <c r="B3099" t="s">
        <v>20621</v>
      </c>
      <c r="C3099" s="43" t="s">
        <v>13686</v>
      </c>
      <c r="D3099" t="s">
        <v>5708</v>
      </c>
      <c r="E3099" t="s">
        <v>5698</v>
      </c>
      <c r="F3099" s="41">
        <v>42243</v>
      </c>
      <c r="G3099" s="44">
        <v>-8000</v>
      </c>
      <c r="H3099" t="s">
        <v>13772</v>
      </c>
    </row>
    <row r="3100" spans="1:8" x14ac:dyDescent="0.25">
      <c r="A3100" s="43" t="s">
        <v>9735</v>
      </c>
      <c r="B3100" t="s">
        <v>20615</v>
      </c>
      <c r="C3100" s="43" t="s">
        <v>10179</v>
      </c>
      <c r="D3100" t="s">
        <v>5699</v>
      </c>
      <c r="E3100" t="s">
        <v>5700</v>
      </c>
      <c r="F3100" s="41">
        <v>42243</v>
      </c>
      <c r="G3100" s="44">
        <v>-8000</v>
      </c>
      <c r="H3100" t="s">
        <v>13777</v>
      </c>
    </row>
    <row r="3101" spans="1:8" x14ac:dyDescent="0.25">
      <c r="A3101" s="43" t="s">
        <v>9735</v>
      </c>
      <c r="B3101" t="s">
        <v>20615</v>
      </c>
      <c r="C3101" s="43" t="s">
        <v>10179</v>
      </c>
      <c r="D3101" t="s">
        <v>5710</v>
      </c>
      <c r="E3101" t="s">
        <v>5698</v>
      </c>
      <c r="F3101" s="41">
        <v>42243</v>
      </c>
      <c r="G3101" s="44">
        <v>-8000</v>
      </c>
      <c r="H3101" t="s">
        <v>13778</v>
      </c>
    </row>
    <row r="3102" spans="1:8" x14ac:dyDescent="0.25">
      <c r="A3102" s="43" t="s">
        <v>9328</v>
      </c>
      <c r="B3102" t="s">
        <v>5718</v>
      </c>
      <c r="C3102" s="43" t="s">
        <v>13787</v>
      </c>
      <c r="D3102" t="s">
        <v>5719</v>
      </c>
      <c r="E3102" t="s">
        <v>5719</v>
      </c>
      <c r="F3102" s="41">
        <v>42243</v>
      </c>
      <c r="G3102" s="44">
        <v>-32450</v>
      </c>
      <c r="H3102" t="s">
        <v>13788</v>
      </c>
    </row>
    <row r="3103" spans="1:8" x14ac:dyDescent="0.25">
      <c r="A3103" s="43" t="s">
        <v>9735</v>
      </c>
      <c r="B3103" t="s">
        <v>5696</v>
      </c>
      <c r="C3103" s="43" t="s">
        <v>13755</v>
      </c>
      <c r="D3103" t="s">
        <v>5711</v>
      </c>
      <c r="E3103" t="s">
        <v>5676</v>
      </c>
      <c r="F3103" s="41">
        <v>42243</v>
      </c>
      <c r="G3103" s="44">
        <v>-8000</v>
      </c>
      <c r="H3103" t="s">
        <v>13781</v>
      </c>
    </row>
    <row r="3104" spans="1:8" x14ac:dyDescent="0.25">
      <c r="A3104" s="43" t="s">
        <v>9735</v>
      </c>
      <c r="B3104" t="s">
        <v>5696</v>
      </c>
      <c r="C3104" s="43" t="s">
        <v>13755</v>
      </c>
      <c r="D3104" t="s">
        <v>5712</v>
      </c>
      <c r="E3104" t="s">
        <v>5698</v>
      </c>
      <c r="F3104" s="41">
        <v>42243</v>
      </c>
      <c r="G3104" s="44">
        <v>-8000</v>
      </c>
      <c r="H3104" t="s">
        <v>13782</v>
      </c>
    </row>
    <row r="3105" spans="1:8" x14ac:dyDescent="0.25">
      <c r="A3105" s="43" t="s">
        <v>9328</v>
      </c>
      <c r="B3105" t="s">
        <v>5720</v>
      </c>
      <c r="C3105" s="43" t="s">
        <v>13789</v>
      </c>
      <c r="D3105" t="s">
        <v>5721</v>
      </c>
      <c r="E3105" t="s">
        <v>5721</v>
      </c>
      <c r="F3105" s="41">
        <v>42247</v>
      </c>
      <c r="G3105" s="44">
        <v>-30000</v>
      </c>
      <c r="H3105" t="s">
        <v>13790</v>
      </c>
    </row>
    <row r="3106" spans="1:8" x14ac:dyDescent="0.25">
      <c r="A3106" s="43" t="s">
        <v>9328</v>
      </c>
      <c r="B3106" t="s">
        <v>5720</v>
      </c>
      <c r="C3106" s="43" t="s">
        <v>13789</v>
      </c>
      <c r="D3106" t="s">
        <v>5722</v>
      </c>
      <c r="E3106" t="s">
        <v>5722</v>
      </c>
      <c r="F3106" s="41">
        <v>42247</v>
      </c>
      <c r="G3106" s="44">
        <v>-247800</v>
      </c>
      <c r="H3106" t="s">
        <v>13791</v>
      </c>
    </row>
    <row r="3107" spans="1:8" x14ac:dyDescent="0.25">
      <c r="A3107" s="43" t="s">
        <v>9328</v>
      </c>
      <c r="B3107" t="s">
        <v>5720</v>
      </c>
      <c r="C3107" s="43" t="s">
        <v>13789</v>
      </c>
      <c r="D3107" t="s">
        <v>5723</v>
      </c>
      <c r="E3107" t="s">
        <v>5723</v>
      </c>
      <c r="F3107" s="41">
        <v>42247</v>
      </c>
      <c r="G3107" s="44">
        <v>-106200</v>
      </c>
      <c r="H3107" t="s">
        <v>13792</v>
      </c>
    </row>
    <row r="3108" spans="1:8" x14ac:dyDescent="0.25">
      <c r="A3108" s="43" t="s">
        <v>9735</v>
      </c>
      <c r="B3108" t="s">
        <v>5663</v>
      </c>
      <c r="C3108" s="43" t="s">
        <v>13726</v>
      </c>
      <c r="D3108" t="s">
        <v>5724</v>
      </c>
      <c r="E3108" t="s">
        <v>5725</v>
      </c>
      <c r="F3108" s="41">
        <v>42249</v>
      </c>
      <c r="G3108" s="44">
        <v>-14900</v>
      </c>
      <c r="H3108" t="s">
        <v>13793</v>
      </c>
    </row>
    <row r="3109" spans="1:8" x14ac:dyDescent="0.25">
      <c r="A3109" s="43" t="s">
        <v>9328</v>
      </c>
      <c r="B3109" t="s">
        <v>3763</v>
      </c>
      <c r="C3109" s="43" t="s">
        <v>3764</v>
      </c>
      <c r="D3109" t="s">
        <v>5726</v>
      </c>
      <c r="E3109" t="s">
        <v>5726</v>
      </c>
      <c r="F3109" s="41">
        <v>42250</v>
      </c>
      <c r="G3109" s="44">
        <v>-723042.52</v>
      </c>
      <c r="H3109" t="s">
        <v>13794</v>
      </c>
    </row>
    <row r="3110" spans="1:8" x14ac:dyDescent="0.25">
      <c r="A3110" s="43" t="s">
        <v>9328</v>
      </c>
      <c r="B3110" t="s">
        <v>5727</v>
      </c>
      <c r="C3110" s="43" t="s">
        <v>13795</v>
      </c>
      <c r="D3110" t="s">
        <v>5728</v>
      </c>
      <c r="E3110" t="s">
        <v>5728</v>
      </c>
      <c r="F3110" s="41">
        <v>42255</v>
      </c>
      <c r="G3110" s="44">
        <v>-2100000</v>
      </c>
      <c r="H3110" t="s">
        <v>13796</v>
      </c>
    </row>
    <row r="3111" spans="1:8" x14ac:dyDescent="0.25">
      <c r="A3111" s="43" t="s">
        <v>9328</v>
      </c>
      <c r="B3111" t="s">
        <v>5597</v>
      </c>
      <c r="C3111" s="43" t="s">
        <v>13677</v>
      </c>
      <c r="E3111" t="s">
        <v>5731</v>
      </c>
      <c r="F3111" s="41">
        <v>42256</v>
      </c>
      <c r="G3111" s="44">
        <v>810945.89</v>
      </c>
      <c r="H3111" t="s">
        <v>13799</v>
      </c>
    </row>
    <row r="3112" spans="1:8" x14ac:dyDescent="0.25">
      <c r="A3112" s="43" t="s">
        <v>9328</v>
      </c>
      <c r="B3112" t="s">
        <v>5729</v>
      </c>
      <c r="C3112" s="43" t="s">
        <v>13797</v>
      </c>
      <c r="E3112" t="s">
        <v>5730</v>
      </c>
      <c r="F3112" s="41">
        <v>42256</v>
      </c>
      <c r="G3112" s="44">
        <v>49896</v>
      </c>
      <c r="H3112" t="s">
        <v>13798</v>
      </c>
    </row>
    <row r="3113" spans="1:8" x14ac:dyDescent="0.25">
      <c r="A3113" s="43" t="s">
        <v>9735</v>
      </c>
      <c r="B3113" t="s">
        <v>5732</v>
      </c>
      <c r="C3113" s="43" t="s">
        <v>5733</v>
      </c>
      <c r="D3113" t="s">
        <v>3879</v>
      </c>
      <c r="E3113" t="s">
        <v>5734</v>
      </c>
      <c r="F3113" s="41">
        <v>42261</v>
      </c>
      <c r="G3113" s="44">
        <v>-59000</v>
      </c>
      <c r="H3113" t="s">
        <v>13800</v>
      </c>
    </row>
    <row r="3114" spans="1:8" x14ac:dyDescent="0.25">
      <c r="A3114" s="43" t="s">
        <v>9735</v>
      </c>
      <c r="B3114" t="s">
        <v>5732</v>
      </c>
      <c r="C3114" s="43" t="s">
        <v>5733</v>
      </c>
      <c r="D3114" t="s">
        <v>3848</v>
      </c>
      <c r="E3114" t="s">
        <v>5735</v>
      </c>
      <c r="F3114" s="41">
        <v>42261</v>
      </c>
      <c r="G3114" s="44">
        <v>-3540</v>
      </c>
      <c r="H3114" t="s">
        <v>13801</v>
      </c>
    </row>
    <row r="3115" spans="1:8" x14ac:dyDescent="0.25">
      <c r="A3115" s="43" t="s">
        <v>9735</v>
      </c>
      <c r="B3115" t="s">
        <v>5732</v>
      </c>
      <c r="C3115" s="43" t="s">
        <v>5733</v>
      </c>
      <c r="D3115" t="s">
        <v>5664</v>
      </c>
      <c r="E3115" t="s">
        <v>5735</v>
      </c>
      <c r="F3115" s="41">
        <v>42261</v>
      </c>
      <c r="G3115" s="44">
        <v>-35400</v>
      </c>
      <c r="H3115" t="s">
        <v>13802</v>
      </c>
    </row>
    <row r="3116" spans="1:8" x14ac:dyDescent="0.25">
      <c r="A3116" s="43" t="s">
        <v>9735</v>
      </c>
      <c r="B3116" t="s">
        <v>5732</v>
      </c>
      <c r="C3116" s="43" t="s">
        <v>5733</v>
      </c>
      <c r="D3116" t="s">
        <v>4112</v>
      </c>
      <c r="E3116" t="s">
        <v>5735</v>
      </c>
      <c r="F3116" s="41">
        <v>42261</v>
      </c>
      <c r="G3116" s="44">
        <v>-8260</v>
      </c>
      <c r="H3116" t="s">
        <v>13803</v>
      </c>
    </row>
    <row r="3117" spans="1:8" x14ac:dyDescent="0.25">
      <c r="A3117" s="43" t="s">
        <v>9328</v>
      </c>
      <c r="B3117" t="s">
        <v>5529</v>
      </c>
      <c r="C3117" s="43" t="s">
        <v>13619</v>
      </c>
      <c r="D3117" t="s">
        <v>5570</v>
      </c>
      <c r="E3117" t="s">
        <v>20746</v>
      </c>
      <c r="F3117" s="41">
        <v>42262</v>
      </c>
      <c r="G3117" s="44">
        <v>-141600</v>
      </c>
      <c r="H3117" t="s">
        <v>13806</v>
      </c>
    </row>
    <row r="3118" spans="1:8" x14ac:dyDescent="0.25">
      <c r="A3118" s="43" t="s">
        <v>9735</v>
      </c>
      <c r="B3118" t="s">
        <v>5522</v>
      </c>
      <c r="C3118" s="43" t="s">
        <v>13614</v>
      </c>
      <c r="D3118" t="s">
        <v>5736</v>
      </c>
      <c r="E3118" t="s">
        <v>20747</v>
      </c>
      <c r="F3118" s="41">
        <v>42262</v>
      </c>
      <c r="G3118" s="44">
        <v>-59000</v>
      </c>
      <c r="H3118" t="s">
        <v>13804</v>
      </c>
    </row>
    <row r="3119" spans="1:8" x14ac:dyDescent="0.25">
      <c r="A3119" s="43" t="s">
        <v>9735</v>
      </c>
      <c r="B3119" t="s">
        <v>5732</v>
      </c>
      <c r="C3119" s="43" t="s">
        <v>5733</v>
      </c>
      <c r="D3119" t="s">
        <v>5737</v>
      </c>
      <c r="E3119" t="s">
        <v>5738</v>
      </c>
      <c r="F3119" s="41">
        <v>42262</v>
      </c>
      <c r="G3119" s="44">
        <v>-5900</v>
      </c>
      <c r="H3119" t="s">
        <v>13805</v>
      </c>
    </row>
    <row r="3120" spans="1:8" x14ac:dyDescent="0.25">
      <c r="A3120" s="43" t="s">
        <v>9326</v>
      </c>
      <c r="B3120" t="s">
        <v>5739</v>
      </c>
      <c r="C3120" s="43" t="s">
        <v>5740</v>
      </c>
      <c r="D3120" t="s">
        <v>5741</v>
      </c>
      <c r="E3120" t="s">
        <v>5741</v>
      </c>
      <c r="F3120" s="41">
        <v>42268</v>
      </c>
      <c r="G3120" s="44">
        <v>-103604</v>
      </c>
      <c r="H3120" t="s">
        <v>13807</v>
      </c>
    </row>
    <row r="3121" spans="1:8" x14ac:dyDescent="0.25">
      <c r="A3121" s="43" t="s">
        <v>9328</v>
      </c>
      <c r="B3121" t="s">
        <v>1963</v>
      </c>
      <c r="C3121" s="43" t="s">
        <v>10877</v>
      </c>
      <c r="E3121" t="s">
        <v>5744</v>
      </c>
      <c r="F3121" s="41">
        <v>42269</v>
      </c>
      <c r="G3121" s="44">
        <v>6750</v>
      </c>
      <c r="H3121" t="s">
        <v>13810</v>
      </c>
    </row>
    <row r="3122" spans="1:8" x14ac:dyDescent="0.25">
      <c r="A3122" s="43" t="s">
        <v>9735</v>
      </c>
      <c r="B3122" t="s">
        <v>5742</v>
      </c>
      <c r="C3122" s="43" t="s">
        <v>13808</v>
      </c>
      <c r="D3122" t="s">
        <v>5743</v>
      </c>
      <c r="E3122" t="s">
        <v>5743</v>
      </c>
      <c r="F3122" s="41">
        <v>42269</v>
      </c>
      <c r="G3122" s="44">
        <v>-225001.22</v>
      </c>
      <c r="H3122" t="s">
        <v>13809</v>
      </c>
    </row>
    <row r="3123" spans="1:8" x14ac:dyDescent="0.25">
      <c r="A3123" s="43" t="s">
        <v>9735</v>
      </c>
      <c r="B3123" t="s">
        <v>3778</v>
      </c>
      <c r="C3123" s="43" t="s">
        <v>12303</v>
      </c>
      <c r="D3123" t="s">
        <v>5745</v>
      </c>
      <c r="E3123" t="s">
        <v>5746</v>
      </c>
      <c r="F3123" s="41">
        <v>42275</v>
      </c>
      <c r="G3123" s="44">
        <v>-7080</v>
      </c>
      <c r="H3123" t="s">
        <v>13811</v>
      </c>
    </row>
    <row r="3124" spans="1:8" x14ac:dyDescent="0.25">
      <c r="A3124" s="43" t="s">
        <v>9328</v>
      </c>
      <c r="B3124" t="s">
        <v>5747</v>
      </c>
      <c r="C3124" s="43" t="s">
        <v>13812</v>
      </c>
      <c r="D3124" t="s">
        <v>5748</v>
      </c>
      <c r="E3124" t="s">
        <v>5749</v>
      </c>
      <c r="F3124" s="41">
        <v>42275</v>
      </c>
      <c r="G3124" s="44">
        <v>-47200</v>
      </c>
      <c r="H3124" t="s">
        <v>13813</v>
      </c>
    </row>
    <row r="3125" spans="1:8" x14ac:dyDescent="0.25">
      <c r="A3125" s="43" t="s">
        <v>9328</v>
      </c>
      <c r="B3125" t="s">
        <v>5747</v>
      </c>
      <c r="C3125" s="43" t="s">
        <v>13812</v>
      </c>
      <c r="D3125" t="s">
        <v>5750</v>
      </c>
      <c r="E3125" t="s">
        <v>5751</v>
      </c>
      <c r="F3125" s="41">
        <v>42275</v>
      </c>
      <c r="G3125" s="44">
        <v>-23600</v>
      </c>
      <c r="H3125" t="s">
        <v>13814</v>
      </c>
    </row>
    <row r="3126" spans="1:8" x14ac:dyDescent="0.25">
      <c r="A3126" s="43" t="s">
        <v>9735</v>
      </c>
      <c r="B3126" t="s">
        <v>5752</v>
      </c>
      <c r="C3126" s="43" t="s">
        <v>13815</v>
      </c>
      <c r="D3126" t="s">
        <v>5753</v>
      </c>
      <c r="E3126" t="s">
        <v>20748</v>
      </c>
      <c r="F3126" s="41">
        <v>42276</v>
      </c>
      <c r="G3126" s="44">
        <v>-59000</v>
      </c>
      <c r="H3126" t="s">
        <v>13816</v>
      </c>
    </row>
    <row r="3127" spans="1:8" x14ac:dyDescent="0.25">
      <c r="A3127" s="43" t="s">
        <v>9328</v>
      </c>
      <c r="B3127" t="s">
        <v>5253</v>
      </c>
      <c r="C3127" s="43" t="s">
        <v>5254</v>
      </c>
      <c r="D3127" t="s">
        <v>5754</v>
      </c>
      <c r="E3127" t="s">
        <v>5754</v>
      </c>
      <c r="F3127" s="41">
        <v>42277</v>
      </c>
      <c r="G3127" s="44">
        <v>-889072.51</v>
      </c>
      <c r="H3127" t="s">
        <v>13817</v>
      </c>
    </row>
    <row r="3128" spans="1:8" x14ac:dyDescent="0.25">
      <c r="A3128" s="43" t="s">
        <v>9328</v>
      </c>
      <c r="B3128" t="s">
        <v>5747</v>
      </c>
      <c r="C3128" s="43" t="s">
        <v>13812</v>
      </c>
      <c r="D3128" t="s">
        <v>5755</v>
      </c>
      <c r="E3128" t="s">
        <v>5756</v>
      </c>
      <c r="F3128" s="41">
        <v>42277</v>
      </c>
      <c r="G3128" s="44">
        <v>-29500</v>
      </c>
      <c r="H3128" t="s">
        <v>13818</v>
      </c>
    </row>
    <row r="3129" spans="1:8" x14ac:dyDescent="0.25">
      <c r="A3129" s="43" t="s">
        <v>9328</v>
      </c>
      <c r="B3129" t="s">
        <v>5759</v>
      </c>
      <c r="C3129" s="43" t="s">
        <v>13821</v>
      </c>
      <c r="D3129" t="s">
        <v>5760</v>
      </c>
      <c r="E3129" t="s">
        <v>5760</v>
      </c>
      <c r="F3129" s="41">
        <v>42282</v>
      </c>
      <c r="G3129" s="44">
        <v>-1250750.1200000001</v>
      </c>
      <c r="H3129" t="s">
        <v>13822</v>
      </c>
    </row>
    <row r="3130" spans="1:8" x14ac:dyDescent="0.25">
      <c r="A3130" s="43" t="s">
        <v>9328</v>
      </c>
      <c r="B3130" t="s">
        <v>5757</v>
      </c>
      <c r="C3130" s="43" t="s">
        <v>13819</v>
      </c>
      <c r="D3130" t="s">
        <v>2784</v>
      </c>
      <c r="E3130" t="s">
        <v>5758</v>
      </c>
      <c r="F3130" s="41">
        <v>42282</v>
      </c>
      <c r="G3130" s="44">
        <v>-2080000</v>
      </c>
      <c r="H3130" t="s">
        <v>13820</v>
      </c>
    </row>
    <row r="3131" spans="1:8" x14ac:dyDescent="0.25">
      <c r="A3131" s="43" t="s">
        <v>9328</v>
      </c>
      <c r="B3131" t="s">
        <v>5762</v>
      </c>
      <c r="C3131" s="43" t="s">
        <v>13824</v>
      </c>
      <c r="D3131" t="s">
        <v>5763</v>
      </c>
      <c r="E3131" t="s">
        <v>5763</v>
      </c>
      <c r="F3131" s="41">
        <v>42285</v>
      </c>
      <c r="G3131" s="44">
        <v>-53333.88</v>
      </c>
      <c r="H3131" t="s">
        <v>13825</v>
      </c>
    </row>
    <row r="3132" spans="1:8" x14ac:dyDescent="0.25">
      <c r="A3132" s="43" t="s">
        <v>9328</v>
      </c>
      <c r="B3132" t="s">
        <v>5766</v>
      </c>
      <c r="C3132" s="43" t="s">
        <v>13828</v>
      </c>
      <c r="D3132" t="s">
        <v>5767</v>
      </c>
      <c r="E3132" t="s">
        <v>5767</v>
      </c>
      <c r="F3132" s="41">
        <v>42285</v>
      </c>
      <c r="G3132" s="44">
        <v>-41300</v>
      </c>
      <c r="H3132" t="s">
        <v>13829</v>
      </c>
    </row>
    <row r="3133" spans="1:8" x14ac:dyDescent="0.25">
      <c r="A3133" s="43" t="s">
        <v>9328</v>
      </c>
      <c r="B3133" t="s">
        <v>4006</v>
      </c>
      <c r="C3133" s="43" t="s">
        <v>4007</v>
      </c>
      <c r="D3133" t="s">
        <v>5768</v>
      </c>
      <c r="E3133" t="s">
        <v>5768</v>
      </c>
      <c r="F3133" s="41">
        <v>42285</v>
      </c>
      <c r="G3133" s="44">
        <v>-41300</v>
      </c>
      <c r="H3133" t="s">
        <v>13830</v>
      </c>
    </row>
    <row r="3134" spans="1:8" x14ac:dyDescent="0.25">
      <c r="A3134" s="43" t="s">
        <v>9328</v>
      </c>
      <c r="B3134" t="s">
        <v>4502</v>
      </c>
      <c r="C3134" s="43" t="s">
        <v>12840</v>
      </c>
      <c r="D3134" t="s">
        <v>5765</v>
      </c>
      <c r="E3134" t="s">
        <v>5765</v>
      </c>
      <c r="F3134" s="41">
        <v>42285</v>
      </c>
      <c r="G3134" s="44">
        <v>-259600</v>
      </c>
      <c r="H3134" t="s">
        <v>13827</v>
      </c>
    </row>
    <row r="3135" spans="1:8" x14ac:dyDescent="0.25">
      <c r="A3135" s="43" t="s">
        <v>9328</v>
      </c>
      <c r="B3135" t="s">
        <v>5718</v>
      </c>
      <c r="C3135" s="43" t="s">
        <v>13787</v>
      </c>
      <c r="D3135" t="s">
        <v>5761</v>
      </c>
      <c r="E3135" t="s">
        <v>5761</v>
      </c>
      <c r="F3135" s="41">
        <v>42285</v>
      </c>
      <c r="G3135" s="44">
        <v>-32450</v>
      </c>
      <c r="H3135" t="s">
        <v>13823</v>
      </c>
    </row>
    <row r="3136" spans="1:8" x14ac:dyDescent="0.25">
      <c r="A3136" s="43" t="s">
        <v>9328</v>
      </c>
      <c r="B3136" t="s">
        <v>5630</v>
      </c>
      <c r="C3136" s="43" t="s">
        <v>13704</v>
      </c>
      <c r="D3136" t="s">
        <v>5764</v>
      </c>
      <c r="E3136" t="s">
        <v>5764</v>
      </c>
      <c r="F3136" s="41">
        <v>42285</v>
      </c>
      <c r="G3136" s="44">
        <v>-64000.65</v>
      </c>
      <c r="H3136" t="s">
        <v>13826</v>
      </c>
    </row>
    <row r="3137" spans="1:8" x14ac:dyDescent="0.25">
      <c r="A3137" s="43" t="s">
        <v>9735</v>
      </c>
      <c r="B3137" t="s">
        <v>18986</v>
      </c>
      <c r="C3137" s="43" t="s">
        <v>18985</v>
      </c>
      <c r="F3137" s="41">
        <v>42290</v>
      </c>
      <c r="G3137" s="44">
        <v>-318010</v>
      </c>
      <c r="H3137" t="s">
        <v>18987</v>
      </c>
    </row>
    <row r="3138" spans="1:8" x14ac:dyDescent="0.25">
      <c r="A3138" s="43" t="s">
        <v>9328</v>
      </c>
      <c r="B3138" t="s">
        <v>5769</v>
      </c>
      <c r="C3138" s="43" t="s">
        <v>13831</v>
      </c>
      <c r="D3138" t="s">
        <v>5770</v>
      </c>
      <c r="E3138" t="s">
        <v>5771</v>
      </c>
      <c r="F3138" s="41">
        <v>42291</v>
      </c>
      <c r="G3138" s="44">
        <v>-15500</v>
      </c>
      <c r="H3138" t="s">
        <v>13832</v>
      </c>
    </row>
    <row r="3139" spans="1:8" x14ac:dyDescent="0.25">
      <c r="A3139" s="43" t="s">
        <v>9328</v>
      </c>
      <c r="B3139" t="s">
        <v>5762</v>
      </c>
      <c r="C3139" s="43" t="s">
        <v>13824</v>
      </c>
      <c r="D3139" t="s">
        <v>5772</v>
      </c>
      <c r="E3139" t="s">
        <v>5772</v>
      </c>
      <c r="F3139" s="41">
        <v>42296</v>
      </c>
      <c r="G3139" s="44">
        <v>-53325.14</v>
      </c>
      <c r="H3139" t="s">
        <v>13833</v>
      </c>
    </row>
    <row r="3140" spans="1:8" x14ac:dyDescent="0.25">
      <c r="A3140" s="43" t="s">
        <v>9328</v>
      </c>
      <c r="B3140" t="s">
        <v>5773</v>
      </c>
      <c r="C3140" s="43" t="s">
        <v>13834</v>
      </c>
      <c r="D3140" t="s">
        <v>5774</v>
      </c>
      <c r="E3140" t="s">
        <v>5774</v>
      </c>
      <c r="F3140" s="41">
        <v>42296</v>
      </c>
      <c r="G3140" s="44">
        <v>-819578.38</v>
      </c>
      <c r="H3140" t="s">
        <v>13835</v>
      </c>
    </row>
    <row r="3141" spans="1:8" x14ac:dyDescent="0.25">
      <c r="A3141" s="43" t="s">
        <v>9328</v>
      </c>
      <c r="B3141" t="s">
        <v>5775</v>
      </c>
      <c r="C3141" s="43" t="s">
        <v>13836</v>
      </c>
      <c r="D3141" t="s">
        <v>5776</v>
      </c>
      <c r="E3141" t="s">
        <v>5777</v>
      </c>
      <c r="F3141" s="41">
        <v>42297</v>
      </c>
      <c r="G3141" s="44">
        <v>437996.79</v>
      </c>
      <c r="H3141" t="s">
        <v>13837</v>
      </c>
    </row>
    <row r="3142" spans="1:8" x14ac:dyDescent="0.25">
      <c r="A3142" s="43" t="s">
        <v>9328</v>
      </c>
      <c r="B3142" t="s">
        <v>5623</v>
      </c>
      <c r="C3142" s="43" t="s">
        <v>13697</v>
      </c>
      <c r="D3142" t="s">
        <v>5778</v>
      </c>
      <c r="E3142" t="s">
        <v>5778</v>
      </c>
      <c r="F3142" s="41">
        <v>42298</v>
      </c>
      <c r="G3142">
        <v>-944</v>
      </c>
      <c r="H3142" t="s">
        <v>13838</v>
      </c>
    </row>
    <row r="3143" spans="1:8" x14ac:dyDescent="0.25">
      <c r="A3143" s="43" t="s">
        <v>9328</v>
      </c>
      <c r="B3143" t="s">
        <v>5623</v>
      </c>
      <c r="C3143" s="43" t="s">
        <v>13697</v>
      </c>
      <c r="D3143" t="s">
        <v>5779</v>
      </c>
      <c r="E3143" t="s">
        <v>5779</v>
      </c>
      <c r="F3143" s="41">
        <v>42298</v>
      </c>
      <c r="G3143">
        <v>-944</v>
      </c>
      <c r="H3143" t="s">
        <v>13839</v>
      </c>
    </row>
    <row r="3144" spans="1:8" x14ac:dyDescent="0.25">
      <c r="A3144" s="43" t="s">
        <v>9328</v>
      </c>
      <c r="B3144" t="s">
        <v>5623</v>
      </c>
      <c r="C3144" s="43" t="s">
        <v>13697</v>
      </c>
      <c r="D3144" t="s">
        <v>5780</v>
      </c>
      <c r="E3144" t="s">
        <v>5780</v>
      </c>
      <c r="F3144" s="41">
        <v>42298</v>
      </c>
      <c r="G3144">
        <v>-944</v>
      </c>
      <c r="H3144" t="s">
        <v>13840</v>
      </c>
    </row>
    <row r="3145" spans="1:8" x14ac:dyDescent="0.25">
      <c r="A3145" s="43" t="s">
        <v>9328</v>
      </c>
      <c r="B3145" t="s">
        <v>5781</v>
      </c>
      <c r="C3145" s="43" t="s">
        <v>13841</v>
      </c>
      <c r="D3145" t="s">
        <v>5782</v>
      </c>
      <c r="E3145" t="s">
        <v>5782</v>
      </c>
      <c r="F3145" s="41">
        <v>42298</v>
      </c>
      <c r="G3145" s="44">
        <v>-88500</v>
      </c>
      <c r="H3145" t="s">
        <v>13842</v>
      </c>
    </row>
    <row r="3146" spans="1:8" x14ac:dyDescent="0.25">
      <c r="A3146" s="43" t="s">
        <v>9328</v>
      </c>
      <c r="B3146" t="s">
        <v>5790</v>
      </c>
      <c r="C3146" s="43" t="s">
        <v>13853</v>
      </c>
      <c r="D3146" t="s">
        <v>5784</v>
      </c>
      <c r="E3146" t="s">
        <v>5785</v>
      </c>
      <c r="F3146" s="41">
        <v>42299</v>
      </c>
      <c r="G3146" s="44">
        <v>-16000</v>
      </c>
      <c r="H3146" t="s">
        <v>13854</v>
      </c>
    </row>
    <row r="3147" spans="1:8" x14ac:dyDescent="0.25">
      <c r="A3147" s="43" t="s">
        <v>9328</v>
      </c>
      <c r="B3147" t="s">
        <v>5783</v>
      </c>
      <c r="C3147" s="43" t="s">
        <v>13843</v>
      </c>
      <c r="D3147" t="s">
        <v>5784</v>
      </c>
      <c r="E3147" t="s">
        <v>5785</v>
      </c>
      <c r="F3147" s="41">
        <v>42299</v>
      </c>
      <c r="G3147" s="44">
        <v>-16000</v>
      </c>
      <c r="H3147" t="s">
        <v>13844</v>
      </c>
    </row>
    <row r="3148" spans="1:8" x14ac:dyDescent="0.25">
      <c r="A3148" s="43" t="s">
        <v>9328</v>
      </c>
      <c r="B3148" t="s">
        <v>5792</v>
      </c>
      <c r="C3148" s="43" t="s">
        <v>13857</v>
      </c>
      <c r="D3148" t="s">
        <v>5784</v>
      </c>
      <c r="E3148" t="s">
        <v>5785</v>
      </c>
      <c r="F3148" s="41">
        <v>42299</v>
      </c>
      <c r="G3148" s="44">
        <v>-16000</v>
      </c>
      <c r="H3148" t="s">
        <v>13858</v>
      </c>
    </row>
    <row r="3149" spans="1:8" x14ac:dyDescent="0.25">
      <c r="A3149" s="43" t="s">
        <v>9328</v>
      </c>
      <c r="B3149" t="s">
        <v>5787</v>
      </c>
      <c r="C3149" s="43" t="s">
        <v>13847</v>
      </c>
      <c r="D3149" t="s">
        <v>5784</v>
      </c>
      <c r="E3149" t="s">
        <v>5785</v>
      </c>
      <c r="F3149" s="41">
        <v>42299</v>
      </c>
      <c r="G3149" s="44">
        <v>-16000</v>
      </c>
      <c r="H3149" t="s">
        <v>13848</v>
      </c>
    </row>
    <row r="3150" spans="1:8" x14ac:dyDescent="0.25">
      <c r="A3150" s="43" t="s">
        <v>9328</v>
      </c>
      <c r="B3150" t="s">
        <v>5794</v>
      </c>
      <c r="C3150" s="43" t="s">
        <v>13861</v>
      </c>
      <c r="D3150" t="s">
        <v>5784</v>
      </c>
      <c r="E3150" t="s">
        <v>5785</v>
      </c>
      <c r="F3150" s="41">
        <v>42299</v>
      </c>
      <c r="G3150" s="44">
        <v>-16000</v>
      </c>
      <c r="H3150" t="s">
        <v>13862</v>
      </c>
    </row>
    <row r="3151" spans="1:8" x14ac:dyDescent="0.25">
      <c r="A3151" s="43" t="s">
        <v>9328</v>
      </c>
      <c r="B3151" t="s">
        <v>5793</v>
      </c>
      <c r="C3151" s="43" t="s">
        <v>13859</v>
      </c>
      <c r="D3151" t="s">
        <v>5784</v>
      </c>
      <c r="E3151" t="s">
        <v>5785</v>
      </c>
      <c r="F3151" s="41">
        <v>42299</v>
      </c>
      <c r="G3151" s="44">
        <v>-16000</v>
      </c>
      <c r="H3151" t="s">
        <v>13860</v>
      </c>
    </row>
    <row r="3152" spans="1:8" x14ac:dyDescent="0.25">
      <c r="A3152" s="43" t="s">
        <v>9328</v>
      </c>
      <c r="B3152" t="s">
        <v>5788</v>
      </c>
      <c r="C3152" s="43" t="s">
        <v>13849</v>
      </c>
      <c r="D3152" t="s">
        <v>5784</v>
      </c>
      <c r="E3152" t="s">
        <v>5785</v>
      </c>
      <c r="F3152" s="41">
        <v>42299</v>
      </c>
      <c r="G3152" s="44">
        <v>-16000</v>
      </c>
      <c r="H3152" t="s">
        <v>13850</v>
      </c>
    </row>
    <row r="3153" spans="1:8" x14ac:dyDescent="0.25">
      <c r="A3153" s="43" t="s">
        <v>9328</v>
      </c>
      <c r="B3153" t="s">
        <v>5791</v>
      </c>
      <c r="C3153" s="43" t="s">
        <v>13855</v>
      </c>
      <c r="D3153" t="s">
        <v>5784</v>
      </c>
      <c r="E3153" t="s">
        <v>5785</v>
      </c>
      <c r="F3153" s="41">
        <v>42299</v>
      </c>
      <c r="G3153" s="44">
        <v>-16000</v>
      </c>
      <c r="H3153" t="s">
        <v>13856</v>
      </c>
    </row>
    <row r="3154" spans="1:8" x14ac:dyDescent="0.25">
      <c r="A3154" s="43" t="s">
        <v>9328</v>
      </c>
      <c r="B3154" t="s">
        <v>5795</v>
      </c>
      <c r="C3154" s="43" t="s">
        <v>13863</v>
      </c>
      <c r="D3154" t="s">
        <v>5784</v>
      </c>
      <c r="E3154" t="s">
        <v>5785</v>
      </c>
      <c r="F3154" s="41">
        <v>42299</v>
      </c>
      <c r="G3154" s="44">
        <v>-16000</v>
      </c>
      <c r="H3154" t="s">
        <v>13864</v>
      </c>
    </row>
    <row r="3155" spans="1:8" x14ac:dyDescent="0.25">
      <c r="A3155" s="43" t="s">
        <v>9328</v>
      </c>
      <c r="B3155" t="s">
        <v>5786</v>
      </c>
      <c r="C3155" s="43" t="s">
        <v>13845</v>
      </c>
      <c r="D3155" t="s">
        <v>5784</v>
      </c>
      <c r="E3155" t="s">
        <v>5785</v>
      </c>
      <c r="F3155" s="41">
        <v>42299</v>
      </c>
      <c r="G3155" s="44">
        <v>-16000</v>
      </c>
      <c r="H3155" t="s">
        <v>13846</v>
      </c>
    </row>
    <row r="3156" spans="1:8" x14ac:dyDescent="0.25">
      <c r="A3156" s="43" t="s">
        <v>9328</v>
      </c>
      <c r="B3156" t="s">
        <v>5789</v>
      </c>
      <c r="C3156" s="43" t="s">
        <v>13851</v>
      </c>
      <c r="D3156" t="s">
        <v>5784</v>
      </c>
      <c r="E3156" t="s">
        <v>5785</v>
      </c>
      <c r="F3156" s="41">
        <v>42299</v>
      </c>
      <c r="G3156" s="44">
        <v>-16000</v>
      </c>
      <c r="H3156" t="s">
        <v>13852</v>
      </c>
    </row>
    <row r="3157" spans="1:8" x14ac:dyDescent="0.25">
      <c r="A3157" s="43" t="s">
        <v>9326</v>
      </c>
      <c r="B3157" t="s">
        <v>5796</v>
      </c>
      <c r="C3157" s="43" t="s">
        <v>5797</v>
      </c>
      <c r="D3157" t="s">
        <v>5798</v>
      </c>
      <c r="E3157" t="s">
        <v>5798</v>
      </c>
      <c r="F3157" s="41">
        <v>42306</v>
      </c>
      <c r="G3157" s="44">
        <v>-91456</v>
      </c>
      <c r="H3157" t="s">
        <v>13865</v>
      </c>
    </row>
    <row r="3158" spans="1:8" x14ac:dyDescent="0.25">
      <c r="A3158" s="43" t="s">
        <v>9326</v>
      </c>
      <c r="B3158" t="s">
        <v>1064</v>
      </c>
      <c r="C3158" s="43" t="s">
        <v>1065</v>
      </c>
      <c r="D3158" t="s">
        <v>5799</v>
      </c>
      <c r="E3158" t="s">
        <v>5799</v>
      </c>
      <c r="F3158" s="41">
        <v>42306</v>
      </c>
      <c r="G3158" s="44">
        <v>-105775</v>
      </c>
      <c r="H3158" t="s">
        <v>13866</v>
      </c>
    </row>
    <row r="3159" spans="1:8" x14ac:dyDescent="0.25">
      <c r="A3159" s="43" t="s">
        <v>9735</v>
      </c>
      <c r="B3159" t="s">
        <v>5800</v>
      </c>
      <c r="C3159" s="43" t="s">
        <v>13867</v>
      </c>
      <c r="D3159" t="s">
        <v>5801</v>
      </c>
      <c r="E3159" t="s">
        <v>5802</v>
      </c>
      <c r="F3159" s="41">
        <v>42306</v>
      </c>
      <c r="G3159" s="44">
        <v>-89600</v>
      </c>
      <c r="H3159" t="s">
        <v>13868</v>
      </c>
    </row>
    <row r="3160" spans="1:8" x14ac:dyDescent="0.25">
      <c r="A3160" s="43" t="s">
        <v>9326</v>
      </c>
      <c r="B3160" t="s">
        <v>5803</v>
      </c>
      <c r="C3160" s="43" t="s">
        <v>13869</v>
      </c>
      <c r="D3160" t="s">
        <v>5804</v>
      </c>
      <c r="E3160" t="s">
        <v>5804</v>
      </c>
      <c r="F3160" s="41">
        <v>42310</v>
      </c>
      <c r="G3160" s="44">
        <v>-1308166.02</v>
      </c>
      <c r="H3160" t="s">
        <v>13870</v>
      </c>
    </row>
    <row r="3161" spans="1:8" x14ac:dyDescent="0.25">
      <c r="A3161" s="43" t="s">
        <v>9326</v>
      </c>
      <c r="B3161" t="s">
        <v>5803</v>
      </c>
      <c r="C3161" s="43" t="s">
        <v>13869</v>
      </c>
      <c r="D3161" t="s">
        <v>5804</v>
      </c>
      <c r="E3161" t="s">
        <v>5804</v>
      </c>
      <c r="F3161" s="41">
        <v>42310</v>
      </c>
      <c r="G3161" s="44">
        <v>293602.07</v>
      </c>
      <c r="H3161" t="s">
        <v>13871</v>
      </c>
    </row>
    <row r="3162" spans="1:8" x14ac:dyDescent="0.25">
      <c r="A3162" s="43" t="s">
        <v>9328</v>
      </c>
      <c r="B3162" t="s">
        <v>5805</v>
      </c>
      <c r="C3162" s="43" t="s">
        <v>5806</v>
      </c>
      <c r="D3162" t="s">
        <v>5807</v>
      </c>
      <c r="E3162" t="s">
        <v>5808</v>
      </c>
      <c r="F3162" s="41">
        <v>42310</v>
      </c>
      <c r="G3162" s="44">
        <v>-145038.63</v>
      </c>
      <c r="H3162" t="s">
        <v>13872</v>
      </c>
    </row>
    <row r="3163" spans="1:8" x14ac:dyDescent="0.25">
      <c r="A3163" s="43" t="s">
        <v>9328</v>
      </c>
      <c r="B3163" t="s">
        <v>5809</v>
      </c>
      <c r="C3163" s="43" t="s">
        <v>13873</v>
      </c>
      <c r="D3163" t="s">
        <v>5810</v>
      </c>
      <c r="E3163" t="s">
        <v>5811</v>
      </c>
      <c r="F3163" s="41">
        <v>42310</v>
      </c>
      <c r="G3163" s="44">
        <v>-37200</v>
      </c>
      <c r="H3163" t="s">
        <v>13874</v>
      </c>
    </row>
    <row r="3164" spans="1:8" x14ac:dyDescent="0.25">
      <c r="A3164" s="43" t="s">
        <v>9328</v>
      </c>
      <c r="B3164" t="s">
        <v>5809</v>
      </c>
      <c r="C3164" s="43" t="s">
        <v>13873</v>
      </c>
      <c r="D3164" t="s">
        <v>5812</v>
      </c>
      <c r="E3164" t="s">
        <v>5813</v>
      </c>
      <c r="F3164" s="41">
        <v>42310</v>
      </c>
      <c r="G3164" s="44">
        <v>-44500</v>
      </c>
      <c r="H3164" t="s">
        <v>13875</v>
      </c>
    </row>
    <row r="3165" spans="1:8" x14ac:dyDescent="0.25">
      <c r="A3165" s="43" t="s">
        <v>9326</v>
      </c>
      <c r="B3165" t="s">
        <v>5814</v>
      </c>
      <c r="C3165" s="43" t="s">
        <v>5815</v>
      </c>
      <c r="D3165" t="s">
        <v>5816</v>
      </c>
      <c r="E3165" t="s">
        <v>5816</v>
      </c>
      <c r="F3165" s="41">
        <v>42313</v>
      </c>
      <c r="G3165" s="44">
        <v>-4160211.91</v>
      </c>
      <c r="H3165" t="s">
        <v>13876</v>
      </c>
    </row>
    <row r="3166" spans="1:8" x14ac:dyDescent="0.25">
      <c r="A3166" s="43" t="s">
        <v>9328</v>
      </c>
      <c r="B3166" t="s">
        <v>5387</v>
      </c>
      <c r="C3166" s="43" t="s">
        <v>13499</v>
      </c>
      <c r="D3166" t="s">
        <v>5827</v>
      </c>
      <c r="E3166" t="s">
        <v>5827</v>
      </c>
      <c r="F3166" s="41">
        <v>42314</v>
      </c>
      <c r="G3166" s="44">
        <v>-24780</v>
      </c>
      <c r="H3166" t="s">
        <v>13883</v>
      </c>
    </row>
    <row r="3167" spans="1:8" x14ac:dyDescent="0.25">
      <c r="A3167" s="43" t="s">
        <v>9735</v>
      </c>
      <c r="B3167" t="s">
        <v>3778</v>
      </c>
      <c r="C3167" s="43" t="s">
        <v>12303</v>
      </c>
      <c r="D3167" t="s">
        <v>5817</v>
      </c>
      <c r="E3167" t="s">
        <v>5818</v>
      </c>
      <c r="F3167" s="41">
        <v>42314</v>
      </c>
      <c r="G3167" s="44">
        <v>-59000</v>
      </c>
      <c r="H3167" t="s">
        <v>13877</v>
      </c>
    </row>
    <row r="3168" spans="1:8" x14ac:dyDescent="0.25">
      <c r="A3168" s="43" t="s">
        <v>9735</v>
      </c>
      <c r="B3168" t="s">
        <v>3778</v>
      </c>
      <c r="C3168" s="43" t="s">
        <v>12303</v>
      </c>
      <c r="D3168" t="s">
        <v>5819</v>
      </c>
      <c r="E3168" t="s">
        <v>5820</v>
      </c>
      <c r="F3168" s="41">
        <v>42314</v>
      </c>
      <c r="G3168" s="44">
        <v>-11800</v>
      </c>
      <c r="H3168" t="s">
        <v>13878</v>
      </c>
    </row>
    <row r="3169" spans="1:8" x14ac:dyDescent="0.25">
      <c r="A3169" s="43" t="s">
        <v>9735</v>
      </c>
      <c r="B3169" t="s">
        <v>3778</v>
      </c>
      <c r="C3169" s="43" t="s">
        <v>12303</v>
      </c>
      <c r="D3169" t="s">
        <v>5821</v>
      </c>
      <c r="E3169" t="s">
        <v>5822</v>
      </c>
      <c r="F3169" s="41">
        <v>42314</v>
      </c>
      <c r="G3169" s="44">
        <v>-17700</v>
      </c>
      <c r="H3169" t="s">
        <v>13879</v>
      </c>
    </row>
    <row r="3170" spans="1:8" x14ac:dyDescent="0.25">
      <c r="A3170" s="43" t="s">
        <v>9735</v>
      </c>
      <c r="B3170" t="s">
        <v>5823</v>
      </c>
      <c r="C3170" s="43" t="s">
        <v>13880</v>
      </c>
      <c r="D3170" t="s">
        <v>3967</v>
      </c>
      <c r="E3170" t="s">
        <v>5824</v>
      </c>
      <c r="F3170" s="41">
        <v>42314</v>
      </c>
      <c r="G3170" s="44">
        <v>-59000</v>
      </c>
      <c r="H3170" t="s">
        <v>13881</v>
      </c>
    </row>
    <row r="3171" spans="1:8" x14ac:dyDescent="0.25">
      <c r="A3171" s="43" t="s">
        <v>9328</v>
      </c>
      <c r="B3171" t="s">
        <v>5828</v>
      </c>
      <c r="C3171" s="43" t="s">
        <v>13884</v>
      </c>
      <c r="D3171" t="s">
        <v>5829</v>
      </c>
      <c r="E3171" t="s">
        <v>5829</v>
      </c>
      <c r="F3171" s="41">
        <v>42314</v>
      </c>
      <c r="G3171" s="44">
        <v>-581900.29</v>
      </c>
      <c r="H3171" t="s">
        <v>13885</v>
      </c>
    </row>
    <row r="3172" spans="1:8" x14ac:dyDescent="0.25">
      <c r="A3172" s="43" t="s">
        <v>9735</v>
      </c>
      <c r="B3172" t="s">
        <v>1903</v>
      </c>
      <c r="C3172" s="43" t="s">
        <v>10808</v>
      </c>
      <c r="D3172" t="s">
        <v>5825</v>
      </c>
      <c r="E3172" t="s">
        <v>5826</v>
      </c>
      <c r="F3172" s="41">
        <v>42314</v>
      </c>
      <c r="G3172" s="44">
        <v>-106784</v>
      </c>
      <c r="H3172" t="s">
        <v>13882</v>
      </c>
    </row>
    <row r="3173" spans="1:8" x14ac:dyDescent="0.25">
      <c r="A3173" s="43" t="s">
        <v>9328</v>
      </c>
      <c r="B3173" t="s">
        <v>5830</v>
      </c>
      <c r="C3173" s="43" t="s">
        <v>5831</v>
      </c>
      <c r="D3173" t="s">
        <v>5832</v>
      </c>
      <c r="E3173" t="s">
        <v>5832</v>
      </c>
      <c r="F3173" s="41">
        <v>42318</v>
      </c>
      <c r="G3173" s="44">
        <v>-12980</v>
      </c>
      <c r="H3173" t="s">
        <v>13886</v>
      </c>
    </row>
    <row r="3174" spans="1:8" x14ac:dyDescent="0.25">
      <c r="A3174" s="43" t="s">
        <v>9326</v>
      </c>
      <c r="B3174" t="s">
        <v>5739</v>
      </c>
      <c r="C3174" s="43" t="s">
        <v>5740</v>
      </c>
      <c r="D3174" t="s">
        <v>5833</v>
      </c>
      <c r="E3174" t="s">
        <v>5833</v>
      </c>
      <c r="F3174" s="41">
        <v>42319</v>
      </c>
      <c r="G3174" s="44">
        <v>-66195.64</v>
      </c>
      <c r="H3174" t="s">
        <v>13887</v>
      </c>
    </row>
    <row r="3175" spans="1:8" x14ac:dyDescent="0.25">
      <c r="A3175" s="43" t="s">
        <v>9328</v>
      </c>
      <c r="B3175" t="s">
        <v>5809</v>
      </c>
      <c r="C3175" s="43" t="s">
        <v>13873</v>
      </c>
      <c r="D3175" t="s">
        <v>5834</v>
      </c>
      <c r="E3175" t="s">
        <v>5835</v>
      </c>
      <c r="F3175" s="41">
        <v>42319</v>
      </c>
      <c r="G3175" s="44">
        <v>-18300</v>
      </c>
      <c r="H3175" t="s">
        <v>13888</v>
      </c>
    </row>
    <row r="3176" spans="1:8" x14ac:dyDescent="0.25">
      <c r="A3176" s="43" t="s">
        <v>9326</v>
      </c>
      <c r="B3176" t="s">
        <v>5836</v>
      </c>
      <c r="C3176" s="43" t="s">
        <v>5837</v>
      </c>
      <c r="D3176" t="s">
        <v>5570</v>
      </c>
      <c r="E3176" t="s">
        <v>5570</v>
      </c>
      <c r="F3176" s="41">
        <v>42320</v>
      </c>
      <c r="G3176" s="44">
        <v>-3548614</v>
      </c>
      <c r="H3176" t="s">
        <v>13889</v>
      </c>
    </row>
    <row r="3177" spans="1:8" x14ac:dyDescent="0.25">
      <c r="A3177" s="43" t="s">
        <v>9328</v>
      </c>
      <c r="B3177" t="s">
        <v>508</v>
      </c>
      <c r="C3177" s="43" t="s">
        <v>509</v>
      </c>
      <c r="D3177" t="s">
        <v>5840</v>
      </c>
      <c r="E3177" t="s">
        <v>5840</v>
      </c>
      <c r="F3177" s="41">
        <v>42320</v>
      </c>
      <c r="G3177" s="44">
        <v>-1011698.03</v>
      </c>
      <c r="H3177" t="s">
        <v>13892</v>
      </c>
    </row>
    <row r="3178" spans="1:8" x14ac:dyDescent="0.25">
      <c r="A3178" s="43" t="s">
        <v>9328</v>
      </c>
      <c r="B3178" t="s">
        <v>5841</v>
      </c>
      <c r="C3178" s="43" t="s">
        <v>5842</v>
      </c>
      <c r="D3178" t="s">
        <v>4584</v>
      </c>
      <c r="E3178" t="s">
        <v>5843</v>
      </c>
      <c r="F3178" s="41">
        <v>42320</v>
      </c>
      <c r="G3178" s="44">
        <v>-14960000</v>
      </c>
      <c r="H3178" t="s">
        <v>13893</v>
      </c>
    </row>
    <row r="3179" spans="1:8" x14ac:dyDescent="0.25">
      <c r="A3179" s="43" t="s">
        <v>9328</v>
      </c>
      <c r="B3179" t="s">
        <v>5838</v>
      </c>
      <c r="C3179" s="43" t="s">
        <v>13890</v>
      </c>
      <c r="D3179" t="s">
        <v>5839</v>
      </c>
      <c r="E3179" t="s">
        <v>5839</v>
      </c>
      <c r="F3179" s="41">
        <v>42320</v>
      </c>
      <c r="G3179" s="44">
        <v>-4580951.95</v>
      </c>
      <c r="H3179" t="s">
        <v>13891</v>
      </c>
    </row>
    <row r="3180" spans="1:8" x14ac:dyDescent="0.25">
      <c r="A3180" s="43" t="s">
        <v>9735</v>
      </c>
      <c r="B3180" t="s">
        <v>18981</v>
      </c>
      <c r="C3180" s="43" t="s">
        <v>18980</v>
      </c>
      <c r="F3180" s="41">
        <v>42321</v>
      </c>
      <c r="G3180" s="44">
        <v>-94400</v>
      </c>
      <c r="H3180" t="s">
        <v>18982</v>
      </c>
    </row>
    <row r="3181" spans="1:8" x14ac:dyDescent="0.25">
      <c r="A3181" s="43" t="s">
        <v>9326</v>
      </c>
      <c r="B3181" t="s">
        <v>4489</v>
      </c>
      <c r="C3181" s="43" t="s">
        <v>4490</v>
      </c>
      <c r="D3181" t="s">
        <v>5844</v>
      </c>
      <c r="E3181" t="s">
        <v>5844</v>
      </c>
      <c r="F3181" s="41">
        <v>42321</v>
      </c>
      <c r="G3181" s="44">
        <v>-68546.2</v>
      </c>
      <c r="H3181" t="s">
        <v>13894</v>
      </c>
    </row>
    <row r="3182" spans="1:8" x14ac:dyDescent="0.25">
      <c r="A3182" s="43" t="s">
        <v>9735</v>
      </c>
      <c r="B3182" t="s">
        <v>3778</v>
      </c>
      <c r="C3182" s="43" t="s">
        <v>12303</v>
      </c>
      <c r="D3182" t="s">
        <v>5845</v>
      </c>
      <c r="E3182" t="s">
        <v>5846</v>
      </c>
      <c r="F3182" s="41">
        <v>42324</v>
      </c>
      <c r="G3182" s="44">
        <v>-44840</v>
      </c>
      <c r="H3182" t="s">
        <v>13895</v>
      </c>
    </row>
    <row r="3183" spans="1:8" x14ac:dyDescent="0.25">
      <c r="A3183" s="43" t="s">
        <v>9328</v>
      </c>
      <c r="B3183" t="s">
        <v>5847</v>
      </c>
      <c r="C3183" s="43" t="s">
        <v>13896</v>
      </c>
      <c r="D3183" t="s">
        <v>4151</v>
      </c>
      <c r="E3183" t="s">
        <v>4151</v>
      </c>
      <c r="F3183" s="41">
        <v>42324</v>
      </c>
      <c r="G3183" s="44">
        <v>-147500</v>
      </c>
      <c r="H3183" t="s">
        <v>13897</v>
      </c>
    </row>
    <row r="3184" spans="1:8" x14ac:dyDescent="0.25">
      <c r="A3184" s="43" t="s">
        <v>9328</v>
      </c>
      <c r="B3184" t="s">
        <v>5623</v>
      </c>
      <c r="C3184" s="43" t="s">
        <v>13697</v>
      </c>
      <c r="D3184" t="s">
        <v>5851</v>
      </c>
      <c r="E3184" t="s">
        <v>5851</v>
      </c>
      <c r="F3184" s="41">
        <v>42326</v>
      </c>
      <c r="G3184">
        <v>-944</v>
      </c>
      <c r="H3184" t="s">
        <v>13899</v>
      </c>
    </row>
    <row r="3185" spans="1:8" x14ac:dyDescent="0.25">
      <c r="A3185" s="43" t="s">
        <v>9328</v>
      </c>
      <c r="B3185" t="s">
        <v>4502</v>
      </c>
      <c r="C3185" s="43" t="s">
        <v>12840</v>
      </c>
      <c r="D3185" t="s">
        <v>4503</v>
      </c>
      <c r="E3185" t="s">
        <v>4503</v>
      </c>
      <c r="F3185" s="41">
        <v>42326</v>
      </c>
      <c r="G3185" s="44">
        <v>-198000</v>
      </c>
      <c r="H3185" t="s">
        <v>13900</v>
      </c>
    </row>
    <row r="3186" spans="1:8" x14ac:dyDescent="0.25">
      <c r="A3186" s="43" t="s">
        <v>9326</v>
      </c>
      <c r="B3186" t="s">
        <v>5848</v>
      </c>
      <c r="C3186" s="43" t="s">
        <v>5849</v>
      </c>
      <c r="D3186" t="s">
        <v>5850</v>
      </c>
      <c r="E3186" t="s">
        <v>5850</v>
      </c>
      <c r="F3186" s="41">
        <v>42326</v>
      </c>
      <c r="G3186" s="44">
        <v>-49560</v>
      </c>
      <c r="H3186" t="s">
        <v>13898</v>
      </c>
    </row>
    <row r="3187" spans="1:8" x14ac:dyDescent="0.25">
      <c r="A3187" s="43" t="s">
        <v>9328</v>
      </c>
      <c r="B3187" t="s">
        <v>5857</v>
      </c>
      <c r="C3187" s="43" t="s">
        <v>13903</v>
      </c>
      <c r="D3187" t="s">
        <v>5858</v>
      </c>
      <c r="E3187" t="s">
        <v>5859</v>
      </c>
      <c r="F3187" s="41">
        <v>42339</v>
      </c>
      <c r="G3187" s="44">
        <v>-115640</v>
      </c>
      <c r="H3187" t="s">
        <v>13904</v>
      </c>
    </row>
    <row r="3188" spans="1:8" x14ac:dyDescent="0.25">
      <c r="A3188" s="43" t="s">
        <v>9735</v>
      </c>
      <c r="B3188" t="s">
        <v>4080</v>
      </c>
      <c r="C3188" s="43" t="s">
        <v>12518</v>
      </c>
      <c r="D3188" t="s">
        <v>5855</v>
      </c>
      <c r="E3188" t="s">
        <v>5856</v>
      </c>
      <c r="F3188" s="41">
        <v>42339</v>
      </c>
      <c r="G3188" s="44">
        <v>-11800</v>
      </c>
      <c r="H3188" t="s">
        <v>13902</v>
      </c>
    </row>
    <row r="3189" spans="1:8" x14ac:dyDescent="0.25">
      <c r="A3189" s="43" t="s">
        <v>9328</v>
      </c>
      <c r="B3189" t="s">
        <v>5860</v>
      </c>
      <c r="C3189" s="43" t="s">
        <v>13905</v>
      </c>
      <c r="D3189" t="s">
        <v>5861</v>
      </c>
      <c r="E3189" t="s">
        <v>20749</v>
      </c>
      <c r="F3189" s="41">
        <v>42339</v>
      </c>
      <c r="G3189" s="44">
        <v>-47200</v>
      </c>
      <c r="H3189" t="s">
        <v>13906</v>
      </c>
    </row>
    <row r="3190" spans="1:8" x14ac:dyDescent="0.25">
      <c r="A3190" s="43" t="s">
        <v>9326</v>
      </c>
      <c r="B3190" t="s">
        <v>5852</v>
      </c>
      <c r="C3190" s="43" t="s">
        <v>5853</v>
      </c>
      <c r="D3190" t="s">
        <v>5854</v>
      </c>
      <c r="E3190" t="s">
        <v>5854</v>
      </c>
      <c r="F3190" s="41">
        <v>42339</v>
      </c>
      <c r="G3190" s="44">
        <v>-53166.91</v>
      </c>
      <c r="H3190" t="s">
        <v>13901</v>
      </c>
    </row>
    <row r="3191" spans="1:8" x14ac:dyDescent="0.25">
      <c r="A3191" s="43" t="s">
        <v>9735</v>
      </c>
      <c r="B3191" t="s">
        <v>5862</v>
      </c>
      <c r="C3191" s="43" t="s">
        <v>5863</v>
      </c>
      <c r="D3191" t="s">
        <v>5864</v>
      </c>
      <c r="E3191" t="s">
        <v>5865</v>
      </c>
      <c r="F3191" s="41">
        <v>42340</v>
      </c>
      <c r="G3191" s="44">
        <v>-50000</v>
      </c>
      <c r="H3191" t="s">
        <v>13907</v>
      </c>
    </row>
    <row r="3192" spans="1:8" x14ac:dyDescent="0.25">
      <c r="A3192" s="43" t="s">
        <v>9328</v>
      </c>
      <c r="B3192" t="s">
        <v>5866</v>
      </c>
      <c r="C3192" s="43" t="s">
        <v>13908</v>
      </c>
      <c r="D3192" t="s">
        <v>5867</v>
      </c>
      <c r="E3192" t="s">
        <v>5868</v>
      </c>
      <c r="F3192" s="41">
        <v>42342</v>
      </c>
      <c r="G3192" s="44">
        <v>-16000</v>
      </c>
      <c r="H3192" t="s">
        <v>13909</v>
      </c>
    </row>
    <row r="3193" spans="1:8" x14ac:dyDescent="0.25">
      <c r="A3193" s="43" t="s">
        <v>9735</v>
      </c>
      <c r="B3193" t="s">
        <v>3778</v>
      </c>
      <c r="C3193" s="43" t="s">
        <v>12303</v>
      </c>
      <c r="D3193" t="s">
        <v>5869</v>
      </c>
      <c r="E3193" t="s">
        <v>20750</v>
      </c>
      <c r="F3193" s="41">
        <v>42345</v>
      </c>
      <c r="G3193" s="44">
        <v>-17700</v>
      </c>
      <c r="H3193" t="s">
        <v>13910</v>
      </c>
    </row>
    <row r="3194" spans="1:8" x14ac:dyDescent="0.25">
      <c r="A3194" s="43" t="s">
        <v>9328</v>
      </c>
      <c r="B3194" t="s">
        <v>5747</v>
      </c>
      <c r="C3194" s="43" t="s">
        <v>13812</v>
      </c>
      <c r="D3194" t="s">
        <v>5874</v>
      </c>
      <c r="E3194" t="s">
        <v>20751</v>
      </c>
      <c r="F3194" s="41">
        <v>42345</v>
      </c>
      <c r="G3194" s="44">
        <v>-59000</v>
      </c>
      <c r="H3194" t="s">
        <v>13915</v>
      </c>
    </row>
    <row r="3195" spans="1:8" x14ac:dyDescent="0.25">
      <c r="A3195" s="43" t="s">
        <v>9328</v>
      </c>
      <c r="B3195" t="s">
        <v>5747</v>
      </c>
      <c r="C3195" s="43" t="s">
        <v>13812</v>
      </c>
      <c r="D3195" t="s">
        <v>5875</v>
      </c>
      <c r="E3195" t="s">
        <v>20752</v>
      </c>
      <c r="F3195" s="41">
        <v>42345</v>
      </c>
      <c r="G3195" s="44">
        <v>-59000</v>
      </c>
      <c r="H3195" t="s">
        <v>13916</v>
      </c>
    </row>
    <row r="3196" spans="1:8" x14ac:dyDescent="0.25">
      <c r="A3196" s="43" t="s">
        <v>9328</v>
      </c>
      <c r="B3196" t="s">
        <v>5747</v>
      </c>
      <c r="C3196" s="43" t="s">
        <v>13812</v>
      </c>
      <c r="D3196" t="s">
        <v>5876</v>
      </c>
      <c r="E3196" t="s">
        <v>20753</v>
      </c>
      <c r="F3196" s="41">
        <v>42345</v>
      </c>
      <c r="G3196" s="44">
        <v>-23600</v>
      </c>
      <c r="H3196" t="s">
        <v>13917</v>
      </c>
    </row>
    <row r="3197" spans="1:8" x14ac:dyDescent="0.25">
      <c r="A3197" s="43" t="s">
        <v>9328</v>
      </c>
      <c r="B3197" t="s">
        <v>5747</v>
      </c>
      <c r="C3197" s="43" t="s">
        <v>13812</v>
      </c>
      <c r="D3197" t="s">
        <v>5877</v>
      </c>
      <c r="E3197" t="s">
        <v>20754</v>
      </c>
      <c r="F3197" s="41">
        <v>42345</v>
      </c>
      <c r="G3197" s="44">
        <v>-59000</v>
      </c>
      <c r="H3197" t="s">
        <v>13918</v>
      </c>
    </row>
    <row r="3198" spans="1:8" x14ac:dyDescent="0.25">
      <c r="A3198" s="43" t="s">
        <v>9328</v>
      </c>
      <c r="B3198" t="s">
        <v>5747</v>
      </c>
      <c r="C3198" s="43" t="s">
        <v>13812</v>
      </c>
      <c r="D3198" t="s">
        <v>5878</v>
      </c>
      <c r="E3198" t="s">
        <v>20755</v>
      </c>
      <c r="F3198" s="41">
        <v>42345</v>
      </c>
      <c r="G3198" s="44">
        <v>-59000</v>
      </c>
      <c r="H3198" t="s">
        <v>13919</v>
      </c>
    </row>
    <row r="3199" spans="1:8" x14ac:dyDescent="0.25">
      <c r="A3199" s="43" t="s">
        <v>9328</v>
      </c>
      <c r="B3199" t="s">
        <v>5747</v>
      </c>
      <c r="C3199" s="43" t="s">
        <v>13812</v>
      </c>
      <c r="D3199" t="s">
        <v>5879</v>
      </c>
      <c r="E3199" t="s">
        <v>20756</v>
      </c>
      <c r="F3199" s="41">
        <v>42345</v>
      </c>
      <c r="G3199" s="44">
        <v>-59000</v>
      </c>
      <c r="H3199" t="s">
        <v>13920</v>
      </c>
    </row>
    <row r="3200" spans="1:8" x14ac:dyDescent="0.25">
      <c r="A3200" s="43" t="s">
        <v>9735</v>
      </c>
      <c r="B3200" t="s">
        <v>5870</v>
      </c>
      <c r="C3200" s="43" t="s">
        <v>13911</v>
      </c>
      <c r="D3200" t="s">
        <v>5871</v>
      </c>
      <c r="E3200" t="s">
        <v>5802</v>
      </c>
      <c r="F3200" s="41">
        <v>42345</v>
      </c>
      <c r="G3200" s="44">
        <v>-2100</v>
      </c>
      <c r="H3200" t="s">
        <v>13912</v>
      </c>
    </row>
    <row r="3201" spans="1:8" x14ac:dyDescent="0.25">
      <c r="A3201" s="43" t="s">
        <v>9735</v>
      </c>
      <c r="B3201" t="s">
        <v>5872</v>
      </c>
      <c r="C3201" s="43" t="s">
        <v>13913</v>
      </c>
      <c r="D3201" t="s">
        <v>5873</v>
      </c>
      <c r="E3201" t="s">
        <v>5802</v>
      </c>
      <c r="F3201" s="41">
        <v>42345</v>
      </c>
      <c r="G3201" s="44">
        <v>-27000</v>
      </c>
      <c r="H3201" t="s">
        <v>13914</v>
      </c>
    </row>
    <row r="3202" spans="1:8" x14ac:dyDescent="0.25">
      <c r="A3202" s="43" t="s">
        <v>9328</v>
      </c>
      <c r="B3202" t="s">
        <v>5880</v>
      </c>
      <c r="C3202" s="43" t="s">
        <v>13921</v>
      </c>
      <c r="D3202" t="s">
        <v>20823</v>
      </c>
      <c r="E3202" t="s">
        <v>5882</v>
      </c>
      <c r="F3202" s="41">
        <v>42345</v>
      </c>
      <c r="G3202" s="44">
        <v>-2612434.25</v>
      </c>
      <c r="H3202" t="s">
        <v>13922</v>
      </c>
    </row>
    <row r="3203" spans="1:8" x14ac:dyDescent="0.25">
      <c r="A3203" s="43" t="s">
        <v>9328</v>
      </c>
      <c r="B3203" t="s">
        <v>5809</v>
      </c>
      <c r="C3203" s="43" t="s">
        <v>13873</v>
      </c>
      <c r="D3203" t="s">
        <v>5883</v>
      </c>
      <c r="E3203" t="s">
        <v>5802</v>
      </c>
      <c r="F3203" s="41">
        <v>42345</v>
      </c>
      <c r="G3203" s="44">
        <v>-34100</v>
      </c>
      <c r="H3203" t="s">
        <v>13923</v>
      </c>
    </row>
    <row r="3204" spans="1:8" x14ac:dyDescent="0.25">
      <c r="A3204" s="43" t="s">
        <v>9735</v>
      </c>
      <c r="B3204" t="s">
        <v>5884</v>
      </c>
      <c r="C3204" s="43" t="s">
        <v>5885</v>
      </c>
      <c r="D3204" t="s">
        <v>4239</v>
      </c>
      <c r="E3204" t="s">
        <v>4239</v>
      </c>
      <c r="F3204" s="41">
        <v>42346</v>
      </c>
      <c r="G3204" s="44">
        <v>-155800</v>
      </c>
      <c r="H3204" t="s">
        <v>13924</v>
      </c>
    </row>
    <row r="3205" spans="1:8" x14ac:dyDescent="0.25">
      <c r="A3205" s="43" t="s">
        <v>9328</v>
      </c>
      <c r="B3205" t="s">
        <v>5886</v>
      </c>
      <c r="C3205" s="43" t="s">
        <v>5887</v>
      </c>
      <c r="D3205" t="s">
        <v>5888</v>
      </c>
      <c r="E3205" t="s">
        <v>5888</v>
      </c>
      <c r="F3205" s="41">
        <v>42348</v>
      </c>
      <c r="G3205" s="44">
        <v>-4996130.57</v>
      </c>
      <c r="H3205" t="s">
        <v>13925</v>
      </c>
    </row>
    <row r="3206" spans="1:8" x14ac:dyDescent="0.25">
      <c r="A3206" s="43" t="s">
        <v>9328</v>
      </c>
      <c r="B3206" t="s">
        <v>5766</v>
      </c>
      <c r="C3206" s="43" t="s">
        <v>13828</v>
      </c>
      <c r="D3206" t="s">
        <v>5895</v>
      </c>
      <c r="E3206" t="s">
        <v>5895</v>
      </c>
      <c r="F3206" s="41">
        <v>42349</v>
      </c>
      <c r="G3206" s="44">
        <v>-41300</v>
      </c>
      <c r="H3206" t="s">
        <v>13930</v>
      </c>
    </row>
    <row r="3207" spans="1:8" x14ac:dyDescent="0.25">
      <c r="A3207" s="43" t="s">
        <v>9328</v>
      </c>
      <c r="B3207" t="s">
        <v>5623</v>
      </c>
      <c r="C3207" s="43" t="s">
        <v>13697</v>
      </c>
      <c r="D3207" t="s">
        <v>5894</v>
      </c>
      <c r="E3207" t="s">
        <v>5894</v>
      </c>
      <c r="F3207" s="41">
        <v>42349</v>
      </c>
      <c r="G3207">
        <v>-944</v>
      </c>
      <c r="H3207" t="s">
        <v>13929</v>
      </c>
    </row>
    <row r="3208" spans="1:8" x14ac:dyDescent="0.25">
      <c r="A3208" s="43" t="s">
        <v>9326</v>
      </c>
      <c r="B3208" t="s">
        <v>5889</v>
      </c>
      <c r="C3208" s="43" t="s">
        <v>5890</v>
      </c>
      <c r="D3208" t="s">
        <v>5891</v>
      </c>
      <c r="E3208" t="s">
        <v>5891</v>
      </c>
      <c r="F3208" s="41">
        <v>42349</v>
      </c>
      <c r="G3208" s="44">
        <v>-1180000</v>
      </c>
      <c r="H3208" t="s">
        <v>13926</v>
      </c>
    </row>
    <row r="3209" spans="1:8" x14ac:dyDescent="0.25">
      <c r="A3209" s="43" t="s">
        <v>9328</v>
      </c>
      <c r="B3209" t="s">
        <v>5892</v>
      </c>
      <c r="C3209" s="43" t="s">
        <v>13927</v>
      </c>
      <c r="D3209" t="s">
        <v>5893</v>
      </c>
      <c r="E3209" t="s">
        <v>5893</v>
      </c>
      <c r="F3209" s="41">
        <v>42349</v>
      </c>
      <c r="G3209" s="44">
        <v>-56640</v>
      </c>
      <c r="H3209" t="s">
        <v>13928</v>
      </c>
    </row>
    <row r="3210" spans="1:8" x14ac:dyDescent="0.25">
      <c r="A3210" s="43" t="s">
        <v>9326</v>
      </c>
      <c r="B3210" t="s">
        <v>1621</v>
      </c>
      <c r="C3210" s="43" t="s">
        <v>1622</v>
      </c>
      <c r="D3210" t="s">
        <v>5896</v>
      </c>
      <c r="E3210" t="s">
        <v>5896</v>
      </c>
      <c r="F3210" s="41">
        <v>42352</v>
      </c>
      <c r="G3210" s="44">
        <v>-712058.26</v>
      </c>
      <c r="H3210" t="s">
        <v>13931</v>
      </c>
    </row>
    <row r="3211" spans="1:8" x14ac:dyDescent="0.25">
      <c r="A3211" s="43" t="s">
        <v>9326</v>
      </c>
      <c r="B3211" t="s">
        <v>5897</v>
      </c>
      <c r="C3211" s="43" t="s">
        <v>5898</v>
      </c>
      <c r="D3211" t="s">
        <v>5899</v>
      </c>
      <c r="E3211" t="s">
        <v>5900</v>
      </c>
      <c r="F3211" s="41">
        <v>42354</v>
      </c>
      <c r="G3211" s="44">
        <v>-25000</v>
      </c>
      <c r="H3211" t="s">
        <v>13932</v>
      </c>
    </row>
    <row r="3212" spans="1:8" x14ac:dyDescent="0.25">
      <c r="A3212" s="43" t="s">
        <v>9735</v>
      </c>
      <c r="B3212" t="s">
        <v>5902</v>
      </c>
      <c r="C3212" s="43" t="s">
        <v>13934</v>
      </c>
      <c r="D3212" t="s">
        <v>3864</v>
      </c>
      <c r="E3212" t="s">
        <v>5903</v>
      </c>
      <c r="F3212" s="41">
        <v>42356</v>
      </c>
      <c r="G3212" s="44">
        <v>-40000</v>
      </c>
      <c r="H3212" t="s">
        <v>13935</v>
      </c>
    </row>
    <row r="3213" spans="1:8" x14ac:dyDescent="0.25">
      <c r="A3213" s="43" t="s">
        <v>9735</v>
      </c>
      <c r="B3213" t="s">
        <v>5884</v>
      </c>
      <c r="C3213" s="43" t="s">
        <v>5885</v>
      </c>
      <c r="E3213" t="s">
        <v>4239</v>
      </c>
      <c r="F3213" s="41">
        <v>42360</v>
      </c>
      <c r="G3213" s="44">
        <v>155800</v>
      </c>
      <c r="H3213" t="s">
        <v>13936</v>
      </c>
    </row>
    <row r="3214" spans="1:8" x14ac:dyDescent="0.25">
      <c r="A3214" s="43" t="s">
        <v>9735</v>
      </c>
      <c r="B3214" t="s">
        <v>5905</v>
      </c>
      <c r="C3214" s="43" t="s">
        <v>13938</v>
      </c>
      <c r="D3214" t="s">
        <v>5906</v>
      </c>
      <c r="E3214" t="s">
        <v>5907</v>
      </c>
      <c r="F3214" s="41">
        <v>42361</v>
      </c>
      <c r="G3214" s="44">
        <v>-80000</v>
      </c>
      <c r="H3214" t="s">
        <v>13939</v>
      </c>
    </row>
    <row r="3215" spans="1:8" x14ac:dyDescent="0.25">
      <c r="A3215" s="43" t="s">
        <v>9328</v>
      </c>
      <c r="B3215" t="s">
        <v>5908</v>
      </c>
      <c r="C3215" s="43" t="s">
        <v>13940</v>
      </c>
      <c r="D3215" t="s">
        <v>5909</v>
      </c>
      <c r="E3215" t="s">
        <v>5909</v>
      </c>
      <c r="F3215" s="41">
        <v>42361</v>
      </c>
      <c r="G3215" s="44">
        <v>-3011053.5</v>
      </c>
      <c r="H3215" t="s">
        <v>13941</v>
      </c>
    </row>
    <row r="3216" spans="1:8" x14ac:dyDescent="0.25">
      <c r="A3216" s="43" t="s">
        <v>9326</v>
      </c>
      <c r="B3216" t="s">
        <v>4193</v>
      </c>
      <c r="C3216" s="43" t="s">
        <v>4194</v>
      </c>
      <c r="D3216" t="s">
        <v>5904</v>
      </c>
      <c r="E3216" t="s">
        <v>5904</v>
      </c>
      <c r="F3216" s="41">
        <v>42361</v>
      </c>
      <c r="G3216" s="44">
        <v>-354113.85</v>
      </c>
      <c r="H3216" t="s">
        <v>13937</v>
      </c>
    </row>
    <row r="3217" spans="1:8" x14ac:dyDescent="0.25">
      <c r="A3217" s="43" t="s">
        <v>9326</v>
      </c>
      <c r="B3217" t="s">
        <v>5910</v>
      </c>
      <c r="C3217" s="43" t="s">
        <v>5911</v>
      </c>
      <c r="D3217" t="s">
        <v>5912</v>
      </c>
      <c r="E3217" t="s">
        <v>5912</v>
      </c>
      <c r="F3217" s="41">
        <v>42368</v>
      </c>
      <c r="G3217" s="44">
        <v>-843349.18</v>
      </c>
      <c r="H3217" t="s">
        <v>13942</v>
      </c>
    </row>
    <row r="3218" spans="1:8" x14ac:dyDescent="0.25">
      <c r="A3218" s="43" t="s">
        <v>9326</v>
      </c>
      <c r="B3218" t="s">
        <v>1052</v>
      </c>
      <c r="C3218" s="43" t="s">
        <v>1053</v>
      </c>
      <c r="D3218" t="s">
        <v>20757</v>
      </c>
      <c r="E3218" t="s">
        <v>20757</v>
      </c>
      <c r="F3218" s="41">
        <v>42373</v>
      </c>
      <c r="G3218" s="44">
        <v>201482.46</v>
      </c>
      <c r="H3218" t="s">
        <v>13947</v>
      </c>
    </row>
    <row r="3219" spans="1:8" x14ac:dyDescent="0.25">
      <c r="A3219" s="43" t="s">
        <v>9326</v>
      </c>
      <c r="B3219" t="s">
        <v>1052</v>
      </c>
      <c r="C3219" s="43" t="s">
        <v>1053</v>
      </c>
      <c r="D3219" t="s">
        <v>20758</v>
      </c>
      <c r="E3219" t="s">
        <v>20758</v>
      </c>
      <c r="F3219" s="41">
        <v>42373</v>
      </c>
      <c r="G3219" s="44">
        <v>413708.66</v>
      </c>
      <c r="H3219" t="s">
        <v>13946</v>
      </c>
    </row>
    <row r="3220" spans="1:8" x14ac:dyDescent="0.25">
      <c r="A3220" s="43" t="s">
        <v>9326</v>
      </c>
      <c r="B3220" t="s">
        <v>2540</v>
      </c>
      <c r="C3220" s="43" t="s">
        <v>2541</v>
      </c>
      <c r="D3220" t="s">
        <v>20759</v>
      </c>
      <c r="E3220" t="s">
        <v>20759</v>
      </c>
      <c r="F3220" s="41">
        <v>42373</v>
      </c>
      <c r="G3220" s="44">
        <v>29629.8</v>
      </c>
      <c r="H3220" t="s">
        <v>13952</v>
      </c>
    </row>
    <row r="3221" spans="1:8" x14ac:dyDescent="0.25">
      <c r="A3221" s="43" t="s">
        <v>9326</v>
      </c>
      <c r="B3221" t="s">
        <v>5253</v>
      </c>
      <c r="C3221" s="43" t="s">
        <v>5254</v>
      </c>
      <c r="D3221" t="s">
        <v>20760</v>
      </c>
      <c r="E3221" t="s">
        <v>20760</v>
      </c>
      <c r="F3221" s="41">
        <v>42373</v>
      </c>
      <c r="G3221" s="44">
        <v>160033.04999999999</v>
      </c>
      <c r="H3221" t="s">
        <v>13951</v>
      </c>
    </row>
    <row r="3222" spans="1:8" x14ac:dyDescent="0.25">
      <c r="A3222" s="43" t="s">
        <v>9326</v>
      </c>
      <c r="B3222" t="s">
        <v>2549</v>
      </c>
      <c r="C3222" s="43" t="s">
        <v>2550</v>
      </c>
      <c r="D3222" t="s">
        <v>20761</v>
      </c>
      <c r="E3222" t="s">
        <v>20761</v>
      </c>
      <c r="F3222" s="41">
        <v>42373</v>
      </c>
      <c r="G3222" s="44">
        <v>16043.87</v>
      </c>
      <c r="H3222" t="s">
        <v>13945</v>
      </c>
    </row>
    <row r="3223" spans="1:8" x14ac:dyDescent="0.25">
      <c r="A3223" s="43" t="s">
        <v>9326</v>
      </c>
      <c r="B3223" t="s">
        <v>5914</v>
      </c>
      <c r="C3223" s="43" t="s">
        <v>5915</v>
      </c>
      <c r="D3223" t="s">
        <v>20762</v>
      </c>
      <c r="E3223" t="s">
        <v>20762</v>
      </c>
      <c r="F3223" s="41">
        <v>42373</v>
      </c>
      <c r="G3223" s="44">
        <v>8242.7099999999991</v>
      </c>
      <c r="H3223" t="s">
        <v>13948</v>
      </c>
    </row>
    <row r="3224" spans="1:8" x14ac:dyDescent="0.25">
      <c r="A3224" s="43" t="s">
        <v>9326</v>
      </c>
      <c r="B3224" t="s">
        <v>1352</v>
      </c>
      <c r="C3224" s="43" t="s">
        <v>1353</v>
      </c>
      <c r="D3224" t="s">
        <v>20763</v>
      </c>
      <c r="E3224" t="s">
        <v>20763</v>
      </c>
      <c r="F3224" s="41">
        <v>42373</v>
      </c>
      <c r="G3224" s="44">
        <v>126149.64</v>
      </c>
      <c r="H3224" t="s">
        <v>13950</v>
      </c>
    </row>
    <row r="3225" spans="1:8" x14ac:dyDescent="0.25">
      <c r="A3225" s="43" t="s">
        <v>9326</v>
      </c>
      <c r="B3225" t="s">
        <v>5916</v>
      </c>
      <c r="C3225" s="43" t="s">
        <v>5917</v>
      </c>
      <c r="D3225" t="s">
        <v>20764</v>
      </c>
      <c r="E3225" t="s">
        <v>20764</v>
      </c>
      <c r="F3225" s="41">
        <v>42373</v>
      </c>
      <c r="G3225" s="44">
        <v>733905.08</v>
      </c>
      <c r="H3225" t="s">
        <v>13949</v>
      </c>
    </row>
    <row r="3226" spans="1:8" x14ac:dyDescent="0.25">
      <c r="A3226" s="43" t="s">
        <v>9328</v>
      </c>
      <c r="B3226" t="s">
        <v>5918</v>
      </c>
      <c r="C3226" s="43" t="s">
        <v>13953</v>
      </c>
      <c r="D3226" t="s">
        <v>20765</v>
      </c>
      <c r="E3226" t="s">
        <v>20765</v>
      </c>
      <c r="F3226" s="41">
        <v>42373</v>
      </c>
      <c r="G3226" s="44">
        <v>36320.400000000001</v>
      </c>
      <c r="H3226" t="s">
        <v>13954</v>
      </c>
    </row>
    <row r="3227" spans="1:8" x14ac:dyDescent="0.25">
      <c r="A3227" s="43" t="s">
        <v>9326</v>
      </c>
      <c r="B3227" t="s">
        <v>1225</v>
      </c>
      <c r="C3227" s="43" t="s">
        <v>10271</v>
      </c>
      <c r="D3227" t="s">
        <v>20766</v>
      </c>
      <c r="E3227" t="s">
        <v>20766</v>
      </c>
      <c r="F3227" s="41">
        <v>42373</v>
      </c>
      <c r="G3227" s="44">
        <v>23688</v>
      </c>
      <c r="H3227" t="s">
        <v>13943</v>
      </c>
    </row>
    <row r="3228" spans="1:8" x14ac:dyDescent="0.25">
      <c r="A3228" s="43" t="s">
        <v>9326</v>
      </c>
      <c r="B3228" t="s">
        <v>1225</v>
      </c>
      <c r="C3228" s="43" t="s">
        <v>10271</v>
      </c>
      <c r="D3228" t="s">
        <v>20767</v>
      </c>
      <c r="E3228" t="s">
        <v>20767</v>
      </c>
      <c r="F3228" s="41">
        <v>42373</v>
      </c>
      <c r="G3228" s="44">
        <v>7516.8</v>
      </c>
      <c r="H3228" t="s">
        <v>13944</v>
      </c>
    </row>
    <row r="3229" spans="1:8" x14ac:dyDescent="0.25">
      <c r="A3229" s="43" t="s">
        <v>9328</v>
      </c>
      <c r="B3229" t="s">
        <v>5919</v>
      </c>
      <c r="C3229" s="43" t="s">
        <v>5920</v>
      </c>
      <c r="D3229" t="s">
        <v>5570</v>
      </c>
      <c r="E3229" t="s">
        <v>5570</v>
      </c>
      <c r="F3229" s="41">
        <v>42375</v>
      </c>
      <c r="G3229" s="44">
        <v>-88500</v>
      </c>
      <c r="H3229" t="s">
        <v>13955</v>
      </c>
    </row>
    <row r="3230" spans="1:8" x14ac:dyDescent="0.25">
      <c r="A3230" s="43" t="s">
        <v>9326</v>
      </c>
      <c r="B3230" t="s">
        <v>5921</v>
      </c>
      <c r="C3230" s="43" t="s">
        <v>5922</v>
      </c>
      <c r="D3230" t="s">
        <v>5923</v>
      </c>
      <c r="E3230" t="s">
        <v>5923</v>
      </c>
      <c r="F3230" s="41">
        <v>42376</v>
      </c>
      <c r="G3230" s="44">
        <v>-476720</v>
      </c>
      <c r="H3230" t="s">
        <v>13956</v>
      </c>
    </row>
    <row r="3231" spans="1:8" x14ac:dyDescent="0.25">
      <c r="A3231" s="43" t="s">
        <v>9326</v>
      </c>
      <c r="B3231" t="s">
        <v>5924</v>
      </c>
      <c r="C3231" s="43" t="s">
        <v>5925</v>
      </c>
      <c r="D3231" t="s">
        <v>5379</v>
      </c>
      <c r="E3231" t="s">
        <v>5379</v>
      </c>
      <c r="F3231" s="41">
        <v>42385</v>
      </c>
      <c r="G3231" s="44">
        <v>-1947000</v>
      </c>
      <c r="H3231" t="s">
        <v>13957</v>
      </c>
    </row>
    <row r="3232" spans="1:8" x14ac:dyDescent="0.25">
      <c r="A3232" s="43" t="s">
        <v>9328</v>
      </c>
      <c r="B3232" t="s">
        <v>5809</v>
      </c>
      <c r="C3232" s="43" t="s">
        <v>13873</v>
      </c>
      <c r="D3232" t="s">
        <v>5926</v>
      </c>
      <c r="E3232" t="s">
        <v>5927</v>
      </c>
      <c r="F3232" s="41">
        <v>42395</v>
      </c>
      <c r="G3232" s="44">
        <v>-48200</v>
      </c>
      <c r="H3232" t="s">
        <v>13958</v>
      </c>
    </row>
    <row r="3233" spans="1:8" x14ac:dyDescent="0.25">
      <c r="A3233" s="43" t="s">
        <v>9735</v>
      </c>
      <c r="B3233" t="s">
        <v>4080</v>
      </c>
      <c r="C3233" s="43" t="s">
        <v>12518</v>
      </c>
      <c r="D3233" t="s">
        <v>4151</v>
      </c>
      <c r="E3233" t="s">
        <v>5928</v>
      </c>
      <c r="F3233" s="41">
        <v>42396</v>
      </c>
      <c r="G3233" s="44">
        <v>-9440</v>
      </c>
      <c r="H3233" t="s">
        <v>13959</v>
      </c>
    </row>
    <row r="3234" spans="1:8" x14ac:dyDescent="0.25">
      <c r="A3234" s="43" t="s">
        <v>9328</v>
      </c>
      <c r="B3234" t="s">
        <v>5929</v>
      </c>
      <c r="C3234" s="43" t="s">
        <v>13960</v>
      </c>
      <c r="D3234" t="s">
        <v>5930</v>
      </c>
      <c r="E3234" t="s">
        <v>5930</v>
      </c>
      <c r="F3234" s="41">
        <v>42396</v>
      </c>
      <c r="G3234" s="44">
        <v>-327294</v>
      </c>
      <c r="H3234" t="s">
        <v>13961</v>
      </c>
    </row>
    <row r="3235" spans="1:8" x14ac:dyDescent="0.25">
      <c r="A3235" s="43" t="s">
        <v>9328</v>
      </c>
      <c r="B3235" t="s">
        <v>5931</v>
      </c>
      <c r="C3235" s="43" t="s">
        <v>13962</v>
      </c>
      <c r="D3235" t="s">
        <v>13963</v>
      </c>
      <c r="E3235" t="s">
        <v>13963</v>
      </c>
      <c r="F3235" s="41">
        <v>42398</v>
      </c>
      <c r="G3235" s="44">
        <v>-3000</v>
      </c>
      <c r="H3235" t="s">
        <v>13964</v>
      </c>
    </row>
    <row r="3236" spans="1:8" x14ac:dyDescent="0.25">
      <c r="A3236" s="43" t="s">
        <v>9326</v>
      </c>
      <c r="B3236" t="s">
        <v>1621</v>
      </c>
      <c r="C3236" s="43" t="s">
        <v>1622</v>
      </c>
      <c r="D3236" t="s">
        <v>5932</v>
      </c>
      <c r="E3236" t="s">
        <v>5932</v>
      </c>
      <c r="F3236" s="41">
        <v>42402</v>
      </c>
      <c r="G3236" s="44">
        <v>-712058.26</v>
      </c>
      <c r="H3236" t="s">
        <v>13965</v>
      </c>
    </row>
    <row r="3237" spans="1:8" x14ac:dyDescent="0.25">
      <c r="A3237" s="43" t="s">
        <v>9328</v>
      </c>
      <c r="B3237" t="s">
        <v>5933</v>
      </c>
      <c r="C3237" s="43" t="s">
        <v>5934</v>
      </c>
      <c r="D3237" t="s">
        <v>5935</v>
      </c>
      <c r="E3237" t="s">
        <v>5935</v>
      </c>
      <c r="F3237" s="41">
        <v>42403</v>
      </c>
      <c r="G3237" s="44">
        <v>-4228887.4800000004</v>
      </c>
      <c r="H3237" t="s">
        <v>13966</v>
      </c>
    </row>
    <row r="3238" spans="1:8" x14ac:dyDescent="0.25">
      <c r="A3238" s="43" t="s">
        <v>9328</v>
      </c>
      <c r="B3238" t="s">
        <v>4472</v>
      </c>
      <c r="C3238" s="43" t="s">
        <v>4473</v>
      </c>
      <c r="D3238" t="s">
        <v>5936</v>
      </c>
      <c r="E3238" t="s">
        <v>5936</v>
      </c>
      <c r="F3238" s="41">
        <v>42410</v>
      </c>
      <c r="G3238" s="44">
        <v>-653651.66</v>
      </c>
      <c r="H3238" t="s">
        <v>13967</v>
      </c>
    </row>
    <row r="3239" spans="1:8" x14ac:dyDescent="0.25">
      <c r="A3239" s="43" t="s">
        <v>9326</v>
      </c>
      <c r="B3239" t="s">
        <v>2236</v>
      </c>
      <c r="C3239" s="43" t="s">
        <v>2237</v>
      </c>
      <c r="D3239" t="s">
        <v>5937</v>
      </c>
      <c r="E3239" t="s">
        <v>5937</v>
      </c>
      <c r="F3239" s="41">
        <v>42411</v>
      </c>
      <c r="G3239" s="44">
        <v>-29205</v>
      </c>
      <c r="H3239" t="s">
        <v>13968</v>
      </c>
    </row>
    <row r="3240" spans="1:8" x14ac:dyDescent="0.25">
      <c r="A3240" s="43" t="s">
        <v>9328</v>
      </c>
      <c r="B3240" t="s">
        <v>5809</v>
      </c>
      <c r="C3240" s="43" t="s">
        <v>13873</v>
      </c>
      <c r="D3240" t="s">
        <v>5938</v>
      </c>
      <c r="E3240" t="s">
        <v>5939</v>
      </c>
      <c r="F3240" s="41">
        <v>42416</v>
      </c>
      <c r="G3240" s="44">
        <v>-40300</v>
      </c>
      <c r="H3240" t="s">
        <v>13969</v>
      </c>
    </row>
    <row r="3241" spans="1:8" x14ac:dyDescent="0.25">
      <c r="A3241" s="43" t="s">
        <v>9328</v>
      </c>
      <c r="B3241" t="s">
        <v>5623</v>
      </c>
      <c r="C3241" s="43" t="s">
        <v>13697</v>
      </c>
      <c r="D3241" t="s">
        <v>5940</v>
      </c>
      <c r="E3241" t="s">
        <v>5940</v>
      </c>
      <c r="F3241" s="41">
        <v>42418</v>
      </c>
      <c r="G3241">
        <v>-944</v>
      </c>
      <c r="H3241" t="s">
        <v>13970</v>
      </c>
    </row>
    <row r="3242" spans="1:8" x14ac:dyDescent="0.25">
      <c r="A3242" s="43" t="s">
        <v>9328</v>
      </c>
      <c r="B3242" t="s">
        <v>5941</v>
      </c>
      <c r="C3242" s="43" t="s">
        <v>5942</v>
      </c>
      <c r="D3242" t="s">
        <v>5943</v>
      </c>
      <c r="E3242" t="s">
        <v>5943</v>
      </c>
      <c r="F3242" s="41">
        <v>42419</v>
      </c>
      <c r="G3242" s="44">
        <v>-3348168.13</v>
      </c>
      <c r="H3242" t="s">
        <v>13971</v>
      </c>
    </row>
    <row r="3243" spans="1:8" x14ac:dyDescent="0.25">
      <c r="A3243" s="43" t="s">
        <v>9328</v>
      </c>
      <c r="B3243" t="s">
        <v>5952</v>
      </c>
      <c r="C3243" s="43" t="s">
        <v>13975</v>
      </c>
      <c r="D3243" t="s">
        <v>5953</v>
      </c>
      <c r="E3243" t="s">
        <v>5953</v>
      </c>
      <c r="F3243" s="41">
        <v>42430</v>
      </c>
      <c r="G3243" s="44">
        <v>-1016072.78</v>
      </c>
      <c r="H3243" t="s">
        <v>13976</v>
      </c>
    </row>
    <row r="3244" spans="1:8" x14ac:dyDescent="0.25">
      <c r="A3244" s="43" t="s">
        <v>9326</v>
      </c>
      <c r="B3244" t="s">
        <v>5944</v>
      </c>
      <c r="C3244" s="43" t="s">
        <v>5945</v>
      </c>
      <c r="D3244" t="s">
        <v>5946</v>
      </c>
      <c r="E3244" t="s">
        <v>5947</v>
      </c>
      <c r="F3244" s="41">
        <v>42430</v>
      </c>
      <c r="G3244" s="44">
        <v>10679</v>
      </c>
      <c r="H3244" t="s">
        <v>13972</v>
      </c>
    </row>
    <row r="3245" spans="1:8" x14ac:dyDescent="0.25">
      <c r="A3245" s="43" t="s">
        <v>9326</v>
      </c>
      <c r="B3245" t="s">
        <v>5944</v>
      </c>
      <c r="C3245" s="43" t="s">
        <v>5945</v>
      </c>
      <c r="D3245" t="s">
        <v>5948</v>
      </c>
      <c r="E3245" t="s">
        <v>5949</v>
      </c>
      <c r="F3245" s="41">
        <v>42430</v>
      </c>
      <c r="G3245" s="44">
        <v>8885.4</v>
      </c>
      <c r="H3245" t="s">
        <v>13973</v>
      </c>
    </row>
    <row r="3246" spans="1:8" x14ac:dyDescent="0.25">
      <c r="A3246" s="43" t="s">
        <v>9326</v>
      </c>
      <c r="B3246" t="s">
        <v>5944</v>
      </c>
      <c r="C3246" s="43" t="s">
        <v>5945</v>
      </c>
      <c r="D3246" t="s">
        <v>5950</v>
      </c>
      <c r="E3246" t="s">
        <v>5951</v>
      </c>
      <c r="F3246" s="41">
        <v>42430</v>
      </c>
      <c r="G3246" s="44">
        <v>10667.2</v>
      </c>
      <c r="H3246" t="s">
        <v>13974</v>
      </c>
    </row>
    <row r="3247" spans="1:8" x14ac:dyDescent="0.25">
      <c r="A3247" s="43" t="s">
        <v>9328</v>
      </c>
      <c r="B3247" t="s">
        <v>5809</v>
      </c>
      <c r="C3247" s="43" t="s">
        <v>13873</v>
      </c>
      <c r="D3247" t="s">
        <v>5954</v>
      </c>
      <c r="E3247" t="s">
        <v>5955</v>
      </c>
      <c r="F3247" s="41">
        <v>42430</v>
      </c>
      <c r="G3247" s="44">
        <v>-44550</v>
      </c>
      <c r="H3247" t="s">
        <v>13977</v>
      </c>
    </row>
    <row r="3248" spans="1:8" x14ac:dyDescent="0.25">
      <c r="A3248" s="43" t="s">
        <v>9326</v>
      </c>
      <c r="B3248" t="s">
        <v>3846</v>
      </c>
      <c r="C3248" s="43" t="s">
        <v>3847</v>
      </c>
      <c r="D3248" t="s">
        <v>4222</v>
      </c>
      <c r="E3248" t="s">
        <v>4222</v>
      </c>
      <c r="F3248" s="41">
        <v>42436</v>
      </c>
      <c r="G3248" s="44">
        <v>-226560</v>
      </c>
      <c r="H3248" t="s">
        <v>13980</v>
      </c>
    </row>
    <row r="3249" spans="1:8" x14ac:dyDescent="0.25">
      <c r="A3249" s="43" t="s">
        <v>9326</v>
      </c>
      <c r="B3249" t="s">
        <v>5956</v>
      </c>
      <c r="C3249" s="43" t="s">
        <v>13978</v>
      </c>
      <c r="D3249" t="s">
        <v>5957</v>
      </c>
      <c r="E3249" t="s">
        <v>5785</v>
      </c>
      <c r="F3249" s="41">
        <v>42436</v>
      </c>
      <c r="G3249" s="44">
        <v>-16000</v>
      </c>
      <c r="H3249" t="s">
        <v>13979</v>
      </c>
    </row>
    <row r="3250" spans="1:8" x14ac:dyDescent="0.25">
      <c r="A3250" s="43" t="s">
        <v>9735</v>
      </c>
      <c r="B3250" t="s">
        <v>5959</v>
      </c>
      <c r="C3250" s="43" t="s">
        <v>13983</v>
      </c>
      <c r="D3250" t="s">
        <v>5957</v>
      </c>
      <c r="E3250" t="s">
        <v>5785</v>
      </c>
      <c r="F3250" s="41">
        <v>42436</v>
      </c>
      <c r="G3250" s="44">
        <v>-16000</v>
      </c>
      <c r="H3250" t="s">
        <v>13984</v>
      </c>
    </row>
    <row r="3251" spans="1:8" x14ac:dyDescent="0.25">
      <c r="A3251" s="43" t="s">
        <v>9735</v>
      </c>
      <c r="B3251" t="s">
        <v>5958</v>
      </c>
      <c r="C3251" s="43" t="s">
        <v>13981</v>
      </c>
      <c r="D3251" t="s">
        <v>5957</v>
      </c>
      <c r="E3251" t="s">
        <v>5785</v>
      </c>
      <c r="F3251" s="41">
        <v>42436</v>
      </c>
      <c r="G3251" s="44">
        <v>-16000</v>
      </c>
      <c r="H3251" t="s">
        <v>13982</v>
      </c>
    </row>
    <row r="3252" spans="1:8" x14ac:dyDescent="0.25">
      <c r="A3252" s="43" t="s">
        <v>9735</v>
      </c>
      <c r="B3252" t="s">
        <v>4080</v>
      </c>
      <c r="C3252" s="43" t="s">
        <v>12518</v>
      </c>
      <c r="D3252" t="s">
        <v>5964</v>
      </c>
      <c r="E3252" t="s">
        <v>5965</v>
      </c>
      <c r="F3252" s="41">
        <v>42440</v>
      </c>
      <c r="G3252" s="44">
        <v>-23600</v>
      </c>
      <c r="H3252" t="s">
        <v>13985</v>
      </c>
    </row>
    <row r="3253" spans="1:8" x14ac:dyDescent="0.25">
      <c r="A3253" s="43" t="s">
        <v>9326</v>
      </c>
      <c r="B3253" t="s">
        <v>5966</v>
      </c>
      <c r="C3253" s="43" t="s">
        <v>5967</v>
      </c>
      <c r="D3253" t="s">
        <v>5968</v>
      </c>
      <c r="E3253" t="s">
        <v>5968</v>
      </c>
      <c r="F3253" s="41">
        <v>42443</v>
      </c>
      <c r="G3253" s="44">
        <v>-311909.40000000002</v>
      </c>
      <c r="H3253" t="s">
        <v>13986</v>
      </c>
    </row>
    <row r="3254" spans="1:8" x14ac:dyDescent="0.25">
      <c r="A3254" s="43" t="s">
        <v>9328</v>
      </c>
      <c r="B3254" t="s">
        <v>1470</v>
      </c>
      <c r="C3254" s="43" t="s">
        <v>10452</v>
      </c>
      <c r="D3254" t="s">
        <v>5969</v>
      </c>
      <c r="E3254" t="s">
        <v>5969</v>
      </c>
      <c r="F3254" s="41">
        <v>42443</v>
      </c>
      <c r="G3254" s="44">
        <v>-928102.7</v>
      </c>
      <c r="H3254" t="s">
        <v>13987</v>
      </c>
    </row>
    <row r="3255" spans="1:8" x14ac:dyDescent="0.25">
      <c r="A3255" s="43" t="s">
        <v>9328</v>
      </c>
      <c r="B3255" t="s">
        <v>5972</v>
      </c>
      <c r="C3255" s="43" t="s">
        <v>13991</v>
      </c>
      <c r="D3255" t="s">
        <v>5973</v>
      </c>
      <c r="E3255" t="s">
        <v>5973</v>
      </c>
      <c r="F3255" s="41">
        <v>42444</v>
      </c>
      <c r="G3255" s="44">
        <v>-20440</v>
      </c>
      <c r="H3255" t="s">
        <v>13992</v>
      </c>
    </row>
    <row r="3256" spans="1:8" x14ac:dyDescent="0.25">
      <c r="A3256" s="43" t="s">
        <v>9326</v>
      </c>
      <c r="B3256" t="s">
        <v>2236</v>
      </c>
      <c r="C3256" s="43" t="s">
        <v>2237</v>
      </c>
      <c r="D3256" t="s">
        <v>5570</v>
      </c>
      <c r="E3256" t="s">
        <v>5570</v>
      </c>
      <c r="F3256" s="41">
        <v>42444</v>
      </c>
      <c r="G3256" s="44">
        <v>-25517.5</v>
      </c>
      <c r="H3256" t="s">
        <v>13989</v>
      </c>
    </row>
    <row r="3257" spans="1:8" x14ac:dyDescent="0.25">
      <c r="A3257" s="43" t="s">
        <v>9328</v>
      </c>
      <c r="B3257" t="s">
        <v>5586</v>
      </c>
      <c r="C3257" s="43" t="s">
        <v>13667</v>
      </c>
      <c r="D3257" t="s">
        <v>5971</v>
      </c>
      <c r="E3257" t="s">
        <v>5971</v>
      </c>
      <c r="F3257" s="41">
        <v>42444</v>
      </c>
      <c r="G3257" s="44">
        <v>-1353984.66</v>
      </c>
      <c r="H3257" t="s">
        <v>13990</v>
      </c>
    </row>
    <row r="3258" spans="1:8" x14ac:dyDescent="0.25">
      <c r="A3258" s="43" t="s">
        <v>9326</v>
      </c>
      <c r="B3258" t="s">
        <v>3060</v>
      </c>
      <c r="C3258" s="43" t="s">
        <v>3061</v>
      </c>
      <c r="D3258" t="s">
        <v>5970</v>
      </c>
      <c r="E3258" t="s">
        <v>5970</v>
      </c>
      <c r="F3258" s="41">
        <v>42444</v>
      </c>
      <c r="G3258" s="44">
        <v>-384000</v>
      </c>
      <c r="H3258" t="s">
        <v>13988</v>
      </c>
    </row>
    <row r="3259" spans="1:8" x14ac:dyDescent="0.25">
      <c r="A3259" s="43" t="s">
        <v>9328</v>
      </c>
      <c r="B3259" t="s">
        <v>5623</v>
      </c>
      <c r="C3259" s="43" t="s">
        <v>13697</v>
      </c>
      <c r="D3259" t="s">
        <v>5977</v>
      </c>
      <c r="E3259" t="s">
        <v>5977</v>
      </c>
      <c r="F3259" s="41">
        <v>42445</v>
      </c>
      <c r="G3259">
        <v>-944</v>
      </c>
      <c r="H3259" t="s">
        <v>13994</v>
      </c>
    </row>
    <row r="3260" spans="1:8" x14ac:dyDescent="0.25">
      <c r="A3260" s="43" t="s">
        <v>9326</v>
      </c>
      <c r="B3260" t="s">
        <v>5974</v>
      </c>
      <c r="C3260" s="43" t="s">
        <v>5975</v>
      </c>
      <c r="D3260" t="s">
        <v>5976</v>
      </c>
      <c r="E3260" t="s">
        <v>5976</v>
      </c>
      <c r="F3260" s="41">
        <v>42445</v>
      </c>
      <c r="G3260" s="44">
        <v>-387916.03</v>
      </c>
      <c r="H3260" t="s">
        <v>13993</v>
      </c>
    </row>
    <row r="3261" spans="1:8" x14ac:dyDescent="0.25">
      <c r="A3261" s="43" t="s">
        <v>9328</v>
      </c>
      <c r="B3261" t="s">
        <v>5978</v>
      </c>
      <c r="C3261" s="43" t="s">
        <v>5979</v>
      </c>
      <c r="D3261" t="s">
        <v>5980</v>
      </c>
      <c r="E3261" t="s">
        <v>5650</v>
      </c>
      <c r="F3261" s="41">
        <v>42447</v>
      </c>
      <c r="G3261" s="44">
        <v>-45473.62</v>
      </c>
      <c r="H3261" t="s">
        <v>13995</v>
      </c>
    </row>
    <row r="3262" spans="1:8" x14ac:dyDescent="0.25">
      <c r="A3262" s="43" t="s">
        <v>9326</v>
      </c>
      <c r="B3262" t="s">
        <v>5944</v>
      </c>
      <c r="C3262" s="43" t="s">
        <v>5945</v>
      </c>
      <c r="D3262" t="s">
        <v>5981</v>
      </c>
      <c r="E3262" t="s">
        <v>5982</v>
      </c>
      <c r="F3262" s="41">
        <v>42450</v>
      </c>
      <c r="G3262" s="44">
        <v>8885.4</v>
      </c>
      <c r="H3262" t="s">
        <v>13996</v>
      </c>
    </row>
    <row r="3263" spans="1:8" x14ac:dyDescent="0.25">
      <c r="A3263" s="43" t="s">
        <v>9328</v>
      </c>
      <c r="B3263" t="s">
        <v>5623</v>
      </c>
      <c r="C3263" s="43" t="s">
        <v>13697</v>
      </c>
      <c r="D3263" t="s">
        <v>5983</v>
      </c>
      <c r="E3263" t="s">
        <v>5983</v>
      </c>
      <c r="F3263" s="41">
        <v>42451</v>
      </c>
      <c r="G3263">
        <v>-944</v>
      </c>
      <c r="H3263" t="s">
        <v>13997</v>
      </c>
    </row>
    <row r="3264" spans="1:8" x14ac:dyDescent="0.25">
      <c r="A3264" s="43" t="s">
        <v>9328</v>
      </c>
      <c r="B3264" t="s">
        <v>5978</v>
      </c>
      <c r="C3264" s="43" t="s">
        <v>5979</v>
      </c>
      <c r="E3264" t="s">
        <v>5984</v>
      </c>
      <c r="F3264" s="41">
        <v>42451</v>
      </c>
      <c r="G3264" s="44">
        <v>45473.62</v>
      </c>
      <c r="H3264" t="s">
        <v>13998</v>
      </c>
    </row>
    <row r="3265" spans="1:8" x14ac:dyDescent="0.25">
      <c r="A3265" s="43" t="s">
        <v>9326</v>
      </c>
      <c r="B3265" t="s">
        <v>5987</v>
      </c>
      <c r="C3265" s="43" t="s">
        <v>5988</v>
      </c>
      <c r="D3265" t="s">
        <v>5664</v>
      </c>
      <c r="E3265" t="s">
        <v>5664</v>
      </c>
      <c r="F3265" s="41">
        <v>42457</v>
      </c>
      <c r="G3265" s="44">
        <v>-1309800</v>
      </c>
      <c r="H3265" t="s">
        <v>13999</v>
      </c>
    </row>
    <row r="3266" spans="1:8" x14ac:dyDescent="0.25">
      <c r="A3266" s="43" t="s">
        <v>9328</v>
      </c>
      <c r="B3266" t="s">
        <v>5993</v>
      </c>
      <c r="C3266" s="43" t="s">
        <v>14002</v>
      </c>
      <c r="D3266" t="s">
        <v>5994</v>
      </c>
      <c r="E3266" t="s">
        <v>5994</v>
      </c>
      <c r="F3266" s="41">
        <v>42459</v>
      </c>
      <c r="G3266" s="44">
        <v>-4272255.8</v>
      </c>
      <c r="H3266" t="s">
        <v>14003</v>
      </c>
    </row>
    <row r="3267" spans="1:8" x14ac:dyDescent="0.25">
      <c r="A3267" s="43" t="s">
        <v>9735</v>
      </c>
      <c r="B3267" t="s">
        <v>5989</v>
      </c>
      <c r="C3267" s="43" t="s">
        <v>14000</v>
      </c>
      <c r="D3267" t="s">
        <v>5990</v>
      </c>
      <c r="E3267" t="s">
        <v>5991</v>
      </c>
      <c r="F3267" s="41">
        <v>42459</v>
      </c>
      <c r="G3267" s="44">
        <v>-22300</v>
      </c>
      <c r="H3267" t="s">
        <v>14001</v>
      </c>
    </row>
    <row r="3268" spans="1:8" x14ac:dyDescent="0.25">
      <c r="A3268" s="43" t="s">
        <v>9326</v>
      </c>
      <c r="B3268" t="s">
        <v>2236</v>
      </c>
      <c r="C3268" s="43" t="s">
        <v>2237</v>
      </c>
      <c r="D3268" t="s">
        <v>5743</v>
      </c>
      <c r="E3268" t="s">
        <v>5743</v>
      </c>
      <c r="F3268" s="41">
        <v>42460</v>
      </c>
      <c r="G3268" s="44">
        <v>-40710</v>
      </c>
      <c r="H3268" t="s">
        <v>14004</v>
      </c>
    </row>
    <row r="3269" spans="1:8" x14ac:dyDescent="0.25">
      <c r="A3269" s="43" t="s">
        <v>9735</v>
      </c>
      <c r="B3269" t="s">
        <v>5995</v>
      </c>
      <c r="C3269" s="43" t="s">
        <v>14005</v>
      </c>
      <c r="D3269" t="s">
        <v>5996</v>
      </c>
      <c r="E3269" t="s">
        <v>20768</v>
      </c>
      <c r="F3269" s="41">
        <v>42460</v>
      </c>
      <c r="G3269" s="44">
        <v>-177000</v>
      </c>
      <c r="H3269" t="s">
        <v>14006</v>
      </c>
    </row>
    <row r="3270" spans="1:8" x14ac:dyDescent="0.25">
      <c r="A3270" s="43" t="s">
        <v>9735</v>
      </c>
      <c r="B3270" t="s">
        <v>5998</v>
      </c>
      <c r="C3270" s="43" t="s">
        <v>5999</v>
      </c>
      <c r="D3270" t="s">
        <v>5570</v>
      </c>
      <c r="E3270" t="s">
        <v>6000</v>
      </c>
      <c r="F3270" s="41">
        <v>42461</v>
      </c>
      <c r="G3270" s="44">
        <v>-29500</v>
      </c>
      <c r="H3270" t="s">
        <v>14008</v>
      </c>
    </row>
    <row r="3271" spans="1:8" x14ac:dyDescent="0.25">
      <c r="A3271" s="43" t="s">
        <v>9326</v>
      </c>
      <c r="B3271" t="s">
        <v>5944</v>
      </c>
      <c r="C3271" s="43" t="s">
        <v>5945</v>
      </c>
      <c r="D3271" t="s">
        <v>5997</v>
      </c>
      <c r="E3271" t="s">
        <v>5982</v>
      </c>
      <c r="F3271" s="41">
        <v>42461</v>
      </c>
      <c r="G3271" s="44">
        <v>8885.4</v>
      </c>
      <c r="H3271" t="s">
        <v>14007</v>
      </c>
    </row>
    <row r="3272" spans="1:8" x14ac:dyDescent="0.25">
      <c r="A3272" s="43" t="s">
        <v>9326</v>
      </c>
      <c r="B3272" t="s">
        <v>2540</v>
      </c>
      <c r="C3272" s="43" t="s">
        <v>2541</v>
      </c>
      <c r="D3272" t="s">
        <v>6001</v>
      </c>
      <c r="E3272" t="s">
        <v>6001</v>
      </c>
      <c r="F3272" s="41">
        <v>42465</v>
      </c>
      <c r="G3272" s="44">
        <v>-164610</v>
      </c>
      <c r="H3272" t="s">
        <v>14009</v>
      </c>
    </row>
    <row r="3273" spans="1:8" x14ac:dyDescent="0.25">
      <c r="A3273" s="43" t="s">
        <v>9326</v>
      </c>
      <c r="B3273" t="s">
        <v>5944</v>
      </c>
      <c r="C3273" s="43" t="s">
        <v>5945</v>
      </c>
      <c r="D3273" t="s">
        <v>6002</v>
      </c>
      <c r="E3273" t="s">
        <v>6003</v>
      </c>
      <c r="F3273" s="41">
        <v>42466</v>
      </c>
      <c r="G3273" s="44">
        <v>8885.4</v>
      </c>
      <c r="H3273" t="s">
        <v>14010</v>
      </c>
    </row>
    <row r="3274" spans="1:8" x14ac:dyDescent="0.25">
      <c r="A3274" s="43" t="s">
        <v>9735</v>
      </c>
      <c r="B3274" t="s">
        <v>6004</v>
      </c>
      <c r="C3274" s="43" t="s">
        <v>14011</v>
      </c>
      <c r="D3274" t="s">
        <v>6005</v>
      </c>
      <c r="E3274" t="s">
        <v>6006</v>
      </c>
      <c r="F3274" s="41">
        <v>42466</v>
      </c>
      <c r="G3274" s="44">
        <v>-32424</v>
      </c>
      <c r="H3274" t="s">
        <v>14012</v>
      </c>
    </row>
    <row r="3275" spans="1:8" x14ac:dyDescent="0.25">
      <c r="A3275" s="43" t="s">
        <v>9326</v>
      </c>
      <c r="B3275" t="s">
        <v>5944</v>
      </c>
      <c r="C3275" s="43" t="s">
        <v>5945</v>
      </c>
      <c r="D3275" t="s">
        <v>6009</v>
      </c>
      <c r="E3275" t="s">
        <v>6010</v>
      </c>
      <c r="F3275" s="41">
        <v>42467</v>
      </c>
      <c r="G3275" s="44">
        <v>8885.4</v>
      </c>
      <c r="H3275" t="s">
        <v>14014</v>
      </c>
    </row>
    <row r="3276" spans="1:8" x14ac:dyDescent="0.25">
      <c r="A3276" s="43" t="s">
        <v>9326</v>
      </c>
      <c r="B3276" t="s">
        <v>5944</v>
      </c>
      <c r="C3276" s="43" t="s">
        <v>5945</v>
      </c>
      <c r="D3276" t="s">
        <v>6007</v>
      </c>
      <c r="E3276" t="s">
        <v>6008</v>
      </c>
      <c r="F3276" s="41">
        <v>42467</v>
      </c>
      <c r="G3276" s="44">
        <v>-74481.600000000006</v>
      </c>
      <c r="H3276" t="s">
        <v>14013</v>
      </c>
    </row>
    <row r="3277" spans="1:8" x14ac:dyDescent="0.25">
      <c r="A3277" s="43" t="s">
        <v>9326</v>
      </c>
      <c r="B3277" t="s">
        <v>6011</v>
      </c>
      <c r="C3277" s="43" t="s">
        <v>6012</v>
      </c>
      <c r="D3277" t="s">
        <v>6013</v>
      </c>
      <c r="E3277" t="s">
        <v>6013</v>
      </c>
      <c r="F3277" s="41">
        <v>42473</v>
      </c>
      <c r="G3277" s="44">
        <v>-985654</v>
      </c>
      <c r="H3277" t="s">
        <v>14016</v>
      </c>
    </row>
    <row r="3278" spans="1:8" x14ac:dyDescent="0.25">
      <c r="A3278" s="43" t="s">
        <v>9326</v>
      </c>
      <c r="B3278" t="s">
        <v>2236</v>
      </c>
      <c r="C3278" s="43" t="s">
        <v>2237</v>
      </c>
      <c r="D3278" t="s">
        <v>5961</v>
      </c>
      <c r="E3278" t="s">
        <v>5961</v>
      </c>
      <c r="F3278" s="41">
        <v>42473</v>
      </c>
      <c r="G3278" s="44">
        <v>-29205</v>
      </c>
      <c r="H3278" t="s">
        <v>14015</v>
      </c>
    </row>
    <row r="3279" spans="1:8" x14ac:dyDescent="0.25">
      <c r="A3279" s="43" t="s">
        <v>9326</v>
      </c>
      <c r="B3279" t="s">
        <v>6014</v>
      </c>
      <c r="C3279" s="43" t="s">
        <v>6015</v>
      </c>
      <c r="D3279" t="s">
        <v>6016</v>
      </c>
      <c r="E3279" t="s">
        <v>6016</v>
      </c>
      <c r="F3279" s="41">
        <v>42473</v>
      </c>
      <c r="G3279" s="44">
        <v>-42916.6</v>
      </c>
      <c r="H3279" t="s">
        <v>14017</v>
      </c>
    </row>
    <row r="3280" spans="1:8" x14ac:dyDescent="0.25">
      <c r="A3280" s="43" t="s">
        <v>9326</v>
      </c>
      <c r="B3280" t="s">
        <v>6017</v>
      </c>
      <c r="C3280" s="43" t="s">
        <v>6018</v>
      </c>
      <c r="D3280" t="s">
        <v>4115</v>
      </c>
      <c r="E3280" t="s">
        <v>4115</v>
      </c>
      <c r="F3280" s="41">
        <v>42474</v>
      </c>
      <c r="G3280" s="44">
        <v>-1409628</v>
      </c>
      <c r="H3280" t="s">
        <v>14018</v>
      </c>
    </row>
    <row r="3281" spans="1:8" x14ac:dyDescent="0.25">
      <c r="A3281" s="43" t="s">
        <v>9326</v>
      </c>
      <c r="B3281" t="s">
        <v>2236</v>
      </c>
      <c r="C3281" s="43" t="s">
        <v>2237</v>
      </c>
      <c r="D3281" t="s">
        <v>6020</v>
      </c>
      <c r="E3281" t="s">
        <v>6020</v>
      </c>
      <c r="F3281" s="41">
        <v>42478</v>
      </c>
      <c r="G3281" s="44">
        <v>-154414.79999999999</v>
      </c>
      <c r="H3281" t="s">
        <v>14020</v>
      </c>
    </row>
    <row r="3282" spans="1:8" x14ac:dyDescent="0.25">
      <c r="A3282" s="43" t="s">
        <v>9326</v>
      </c>
      <c r="B3282" t="s">
        <v>4033</v>
      </c>
      <c r="C3282" s="43" t="s">
        <v>4034</v>
      </c>
      <c r="D3282" t="s">
        <v>6019</v>
      </c>
      <c r="E3282" t="s">
        <v>6019</v>
      </c>
      <c r="F3282" s="41">
        <v>42478</v>
      </c>
      <c r="G3282" s="44">
        <v>-35400</v>
      </c>
      <c r="H3282" t="s">
        <v>14019</v>
      </c>
    </row>
    <row r="3283" spans="1:8" x14ac:dyDescent="0.25">
      <c r="A3283" s="43" t="s">
        <v>9328</v>
      </c>
      <c r="B3283" t="s">
        <v>6021</v>
      </c>
      <c r="C3283" s="43" t="s">
        <v>14021</v>
      </c>
      <c r="D3283" t="s">
        <v>6022</v>
      </c>
      <c r="E3283" t="s">
        <v>6022</v>
      </c>
      <c r="F3283" s="41">
        <v>42479</v>
      </c>
      <c r="G3283" s="44">
        <v>-25000000</v>
      </c>
      <c r="H3283" t="s">
        <v>14022</v>
      </c>
    </row>
    <row r="3284" spans="1:8" x14ac:dyDescent="0.25">
      <c r="A3284" s="43" t="s">
        <v>9328</v>
      </c>
      <c r="B3284" t="s">
        <v>6023</v>
      </c>
      <c r="C3284" s="43" t="s">
        <v>14023</v>
      </c>
      <c r="D3284" t="s">
        <v>6024</v>
      </c>
      <c r="E3284" t="s">
        <v>6025</v>
      </c>
      <c r="F3284" s="41">
        <v>42479</v>
      </c>
      <c r="G3284" s="44">
        <v>40157.21</v>
      </c>
      <c r="H3284" t="s">
        <v>14024</v>
      </c>
    </row>
    <row r="3285" spans="1:8" x14ac:dyDescent="0.25">
      <c r="A3285" s="43" t="s">
        <v>9326</v>
      </c>
      <c r="B3285" t="s">
        <v>6026</v>
      </c>
      <c r="C3285" s="43" t="s">
        <v>6027</v>
      </c>
      <c r="D3285" t="s">
        <v>6028</v>
      </c>
      <c r="E3285" t="s">
        <v>6028</v>
      </c>
      <c r="F3285" s="41">
        <v>42480</v>
      </c>
      <c r="G3285" s="44">
        <v>-401200</v>
      </c>
      <c r="H3285" t="s">
        <v>14025</v>
      </c>
    </row>
    <row r="3286" spans="1:8" x14ac:dyDescent="0.25">
      <c r="A3286" s="43" t="s">
        <v>9326</v>
      </c>
      <c r="B3286" t="s">
        <v>6029</v>
      </c>
      <c r="C3286" s="43" t="s">
        <v>6030</v>
      </c>
      <c r="D3286" t="s">
        <v>6031</v>
      </c>
      <c r="E3286" t="s">
        <v>6032</v>
      </c>
      <c r="F3286" s="41">
        <v>42485</v>
      </c>
      <c r="G3286" s="44">
        <v>-23788.799999999999</v>
      </c>
      <c r="H3286" t="s">
        <v>14026</v>
      </c>
    </row>
    <row r="3287" spans="1:8" x14ac:dyDescent="0.25">
      <c r="A3287" s="43" t="s">
        <v>9328</v>
      </c>
      <c r="B3287" t="s">
        <v>5766</v>
      </c>
      <c r="C3287" s="43" t="s">
        <v>13828</v>
      </c>
      <c r="D3287" t="s">
        <v>6033</v>
      </c>
      <c r="E3287" t="s">
        <v>6033</v>
      </c>
      <c r="F3287" s="41">
        <v>42489</v>
      </c>
      <c r="G3287" s="44">
        <v>-41300</v>
      </c>
      <c r="H3287" t="s">
        <v>14027</v>
      </c>
    </row>
    <row r="3288" spans="1:8" x14ac:dyDescent="0.25">
      <c r="A3288" s="43" t="s">
        <v>9328</v>
      </c>
      <c r="B3288" t="s">
        <v>5766</v>
      </c>
      <c r="C3288" s="43" t="s">
        <v>13828</v>
      </c>
      <c r="D3288" t="s">
        <v>6034</v>
      </c>
      <c r="E3288" t="s">
        <v>6034</v>
      </c>
      <c r="F3288" s="41">
        <v>42489</v>
      </c>
      <c r="G3288" s="44">
        <v>-41300</v>
      </c>
      <c r="H3288" t="s">
        <v>14028</v>
      </c>
    </row>
    <row r="3289" spans="1:8" x14ac:dyDescent="0.25">
      <c r="A3289" s="43" t="s">
        <v>9328</v>
      </c>
      <c r="B3289" t="s">
        <v>5766</v>
      </c>
      <c r="C3289" s="43" t="s">
        <v>13828</v>
      </c>
      <c r="D3289" t="s">
        <v>6035</v>
      </c>
      <c r="E3289" t="s">
        <v>6035</v>
      </c>
      <c r="F3289" s="41">
        <v>42489</v>
      </c>
      <c r="G3289" s="44">
        <v>-41300</v>
      </c>
      <c r="H3289" t="s">
        <v>14029</v>
      </c>
    </row>
    <row r="3290" spans="1:8" x14ac:dyDescent="0.25">
      <c r="A3290" s="43" t="s">
        <v>9328</v>
      </c>
      <c r="B3290" t="s">
        <v>6038</v>
      </c>
      <c r="C3290" s="43" t="s">
        <v>14031</v>
      </c>
      <c r="D3290" t="s">
        <v>6039</v>
      </c>
      <c r="E3290" t="s">
        <v>6039</v>
      </c>
      <c r="F3290" s="41">
        <v>42493</v>
      </c>
      <c r="G3290" s="44">
        <v>-3134533.59</v>
      </c>
      <c r="H3290" t="s">
        <v>14032</v>
      </c>
    </row>
    <row r="3291" spans="1:8" x14ac:dyDescent="0.25">
      <c r="A3291" s="43" t="s">
        <v>9735</v>
      </c>
      <c r="B3291" t="s">
        <v>5959</v>
      </c>
      <c r="C3291" s="43" t="s">
        <v>13983</v>
      </c>
      <c r="D3291" t="s">
        <v>6036</v>
      </c>
      <c r="E3291" t="s">
        <v>6037</v>
      </c>
      <c r="F3291" s="41">
        <v>42493</v>
      </c>
      <c r="G3291" s="44">
        <v>-32000</v>
      </c>
      <c r="H3291" t="s">
        <v>14030</v>
      </c>
    </row>
    <row r="3292" spans="1:8" x14ac:dyDescent="0.25">
      <c r="A3292" s="43" t="s">
        <v>9326</v>
      </c>
      <c r="B3292" t="s">
        <v>6040</v>
      </c>
      <c r="C3292" s="43" t="s">
        <v>14033</v>
      </c>
      <c r="D3292" t="s">
        <v>6041</v>
      </c>
      <c r="E3292" t="s">
        <v>6041</v>
      </c>
      <c r="F3292" s="41">
        <v>42496</v>
      </c>
      <c r="G3292" s="44">
        <v>-75048</v>
      </c>
      <c r="H3292" t="s">
        <v>14034</v>
      </c>
    </row>
    <row r="3293" spans="1:8" x14ac:dyDescent="0.25">
      <c r="A3293" s="43" t="s">
        <v>9326</v>
      </c>
      <c r="B3293" t="s">
        <v>4033</v>
      </c>
      <c r="C3293" s="43" t="s">
        <v>4034</v>
      </c>
      <c r="D3293" t="s">
        <v>6042</v>
      </c>
      <c r="E3293" t="s">
        <v>6042</v>
      </c>
      <c r="F3293" s="41">
        <v>42501</v>
      </c>
      <c r="G3293" s="44">
        <v>-47200</v>
      </c>
      <c r="H3293" t="s">
        <v>14035</v>
      </c>
    </row>
    <row r="3294" spans="1:8" x14ac:dyDescent="0.25">
      <c r="A3294" s="43" t="s">
        <v>9328</v>
      </c>
      <c r="B3294" t="s">
        <v>6043</v>
      </c>
      <c r="C3294" s="43" t="s">
        <v>6044</v>
      </c>
      <c r="D3294" t="s">
        <v>6045</v>
      </c>
      <c r="E3294" t="s">
        <v>6046</v>
      </c>
      <c r="F3294" s="41">
        <v>42501</v>
      </c>
      <c r="G3294" s="44">
        <v>-731600</v>
      </c>
      <c r="H3294" t="s">
        <v>14036</v>
      </c>
    </row>
    <row r="3295" spans="1:8" x14ac:dyDescent="0.25">
      <c r="A3295" s="43" t="s">
        <v>9326</v>
      </c>
      <c r="B3295" t="s">
        <v>4120</v>
      </c>
      <c r="C3295" s="43" t="s">
        <v>4121</v>
      </c>
      <c r="D3295" t="s">
        <v>6047</v>
      </c>
      <c r="E3295" t="s">
        <v>6047</v>
      </c>
      <c r="F3295" s="41">
        <v>42502</v>
      </c>
      <c r="G3295" s="44">
        <v>-684000</v>
      </c>
      <c r="H3295" t="s">
        <v>14037</v>
      </c>
    </row>
    <row r="3296" spans="1:8" x14ac:dyDescent="0.25">
      <c r="A3296" s="43" t="s">
        <v>9326</v>
      </c>
      <c r="B3296" t="s">
        <v>2549</v>
      </c>
      <c r="C3296" s="43" t="s">
        <v>2550</v>
      </c>
      <c r="D3296" t="s">
        <v>6048</v>
      </c>
      <c r="E3296" t="s">
        <v>6048</v>
      </c>
      <c r="F3296" s="41">
        <v>42509</v>
      </c>
      <c r="G3296" s="44">
        <v>-147500</v>
      </c>
      <c r="H3296" t="s">
        <v>14038</v>
      </c>
    </row>
    <row r="3297" spans="1:8" x14ac:dyDescent="0.25">
      <c r="A3297" s="43" t="s">
        <v>9326</v>
      </c>
      <c r="B3297" t="s">
        <v>2549</v>
      </c>
      <c r="C3297" s="43" t="s">
        <v>2550</v>
      </c>
      <c r="D3297" t="s">
        <v>6049</v>
      </c>
      <c r="E3297" t="s">
        <v>6049</v>
      </c>
      <c r="F3297" s="41">
        <v>42509</v>
      </c>
      <c r="G3297" s="44">
        <v>-147500</v>
      </c>
      <c r="H3297" t="s">
        <v>14039</v>
      </c>
    </row>
    <row r="3298" spans="1:8" x14ac:dyDescent="0.25">
      <c r="A3298" s="43" t="s">
        <v>9326</v>
      </c>
      <c r="B3298" t="s">
        <v>2549</v>
      </c>
      <c r="C3298" s="43" t="s">
        <v>2550</v>
      </c>
      <c r="D3298" t="s">
        <v>6050</v>
      </c>
      <c r="E3298" t="s">
        <v>6050</v>
      </c>
      <c r="F3298" s="41">
        <v>42509</v>
      </c>
      <c r="G3298" s="44">
        <v>-147500</v>
      </c>
      <c r="H3298" t="s">
        <v>14040</v>
      </c>
    </row>
    <row r="3299" spans="1:8" x14ac:dyDescent="0.25">
      <c r="A3299" s="43" t="s">
        <v>9326</v>
      </c>
      <c r="B3299" t="s">
        <v>4193</v>
      </c>
      <c r="C3299" s="43" t="s">
        <v>4194</v>
      </c>
      <c r="D3299" t="s">
        <v>6051</v>
      </c>
      <c r="E3299" t="s">
        <v>6051</v>
      </c>
      <c r="F3299" s="41">
        <v>42509</v>
      </c>
      <c r="G3299" s="44">
        <v>-122167.07</v>
      </c>
      <c r="H3299" t="s">
        <v>14041</v>
      </c>
    </row>
    <row r="3300" spans="1:8" x14ac:dyDescent="0.25">
      <c r="A3300" s="43" t="s">
        <v>9328</v>
      </c>
      <c r="B3300" t="s">
        <v>6055</v>
      </c>
      <c r="C3300" s="43" t="s">
        <v>14043</v>
      </c>
      <c r="D3300" t="s">
        <v>6056</v>
      </c>
      <c r="E3300" t="s">
        <v>6056</v>
      </c>
      <c r="F3300" s="41">
        <v>42510</v>
      </c>
      <c r="G3300" s="44">
        <v>-33040</v>
      </c>
      <c r="H3300" t="s">
        <v>14044</v>
      </c>
    </row>
    <row r="3301" spans="1:8" x14ac:dyDescent="0.25">
      <c r="A3301" s="43" t="s">
        <v>9735</v>
      </c>
      <c r="B3301" t="s">
        <v>6053</v>
      </c>
      <c r="C3301" s="43" t="s">
        <v>6054</v>
      </c>
      <c r="D3301" t="s">
        <v>5570</v>
      </c>
      <c r="E3301" t="s">
        <v>5570</v>
      </c>
      <c r="F3301" s="41">
        <v>42510</v>
      </c>
      <c r="G3301" s="44">
        <v>-635618.80000000005</v>
      </c>
      <c r="H3301" t="s">
        <v>14042</v>
      </c>
    </row>
    <row r="3302" spans="1:8" x14ac:dyDescent="0.25">
      <c r="A3302" s="43" t="s">
        <v>9735</v>
      </c>
      <c r="B3302" t="s">
        <v>2534</v>
      </c>
      <c r="C3302" s="43" t="s">
        <v>2535</v>
      </c>
      <c r="D3302" t="s">
        <v>6057</v>
      </c>
      <c r="E3302" t="s">
        <v>6058</v>
      </c>
      <c r="F3302" s="41">
        <v>42513</v>
      </c>
      <c r="G3302" s="44">
        <v>-3707.82</v>
      </c>
      <c r="H3302" t="s">
        <v>14045</v>
      </c>
    </row>
    <row r="3303" spans="1:8" x14ac:dyDescent="0.25">
      <c r="A3303" s="43" t="s">
        <v>9735</v>
      </c>
      <c r="B3303" t="s">
        <v>2534</v>
      </c>
      <c r="C3303" s="43" t="s">
        <v>2535</v>
      </c>
      <c r="D3303" t="s">
        <v>6059</v>
      </c>
      <c r="E3303" t="s">
        <v>6060</v>
      </c>
      <c r="F3303" s="41">
        <v>42523</v>
      </c>
      <c r="G3303" s="44">
        <v>-3754.65</v>
      </c>
      <c r="H3303" t="s">
        <v>14046</v>
      </c>
    </row>
    <row r="3304" spans="1:8" x14ac:dyDescent="0.25">
      <c r="A3304" s="43" t="s">
        <v>9326</v>
      </c>
      <c r="B3304" t="s">
        <v>884</v>
      </c>
      <c r="C3304" s="43" t="s">
        <v>14047</v>
      </c>
      <c r="D3304" t="s">
        <v>6061</v>
      </c>
      <c r="E3304" t="s">
        <v>6061</v>
      </c>
      <c r="F3304" s="41">
        <v>42524</v>
      </c>
      <c r="G3304" s="44">
        <v>-19470</v>
      </c>
      <c r="H3304" t="s">
        <v>14048</v>
      </c>
    </row>
    <row r="3305" spans="1:8" x14ac:dyDescent="0.25">
      <c r="A3305" s="43" t="s">
        <v>9326</v>
      </c>
      <c r="B3305" t="s">
        <v>884</v>
      </c>
      <c r="C3305" s="43" t="s">
        <v>14047</v>
      </c>
      <c r="D3305" t="s">
        <v>6062</v>
      </c>
      <c r="E3305" t="s">
        <v>6062</v>
      </c>
      <c r="F3305" s="41">
        <v>42524</v>
      </c>
      <c r="G3305" s="44">
        <v>-25960</v>
      </c>
      <c r="H3305" t="s">
        <v>14049</v>
      </c>
    </row>
    <row r="3306" spans="1:8" x14ac:dyDescent="0.25">
      <c r="A3306" s="43" t="s">
        <v>9328</v>
      </c>
      <c r="B3306" t="s">
        <v>6063</v>
      </c>
      <c r="C3306" s="43" t="s">
        <v>14050</v>
      </c>
      <c r="D3306" t="s">
        <v>6064</v>
      </c>
      <c r="E3306" t="s">
        <v>6064</v>
      </c>
      <c r="F3306" s="41">
        <v>42526</v>
      </c>
      <c r="G3306" s="44">
        <v>-114937.9</v>
      </c>
      <c r="H3306" t="s">
        <v>14051</v>
      </c>
    </row>
    <row r="3307" spans="1:8" x14ac:dyDescent="0.25">
      <c r="A3307" s="43" t="s">
        <v>9735</v>
      </c>
      <c r="B3307" t="s">
        <v>6065</v>
      </c>
      <c r="C3307" s="43" t="s">
        <v>14052</v>
      </c>
      <c r="D3307" t="s">
        <v>6066</v>
      </c>
      <c r="E3307" t="s">
        <v>6067</v>
      </c>
      <c r="F3307" s="41">
        <v>42528</v>
      </c>
      <c r="G3307" s="44">
        <v>-133200</v>
      </c>
      <c r="H3307" t="s">
        <v>14053</v>
      </c>
    </row>
    <row r="3308" spans="1:8" x14ac:dyDescent="0.25">
      <c r="A3308" s="43" t="s">
        <v>9735</v>
      </c>
      <c r="B3308" t="s">
        <v>2534</v>
      </c>
      <c r="C3308" s="43" t="s">
        <v>2535</v>
      </c>
      <c r="D3308" t="s">
        <v>6068</v>
      </c>
      <c r="E3308" t="s">
        <v>6069</v>
      </c>
      <c r="F3308" s="41">
        <v>42528</v>
      </c>
      <c r="G3308" s="44">
        <v>-3881.96</v>
      </c>
      <c r="H3308" t="s">
        <v>14054</v>
      </c>
    </row>
    <row r="3309" spans="1:8" x14ac:dyDescent="0.25">
      <c r="A3309" s="43" t="s">
        <v>9735</v>
      </c>
      <c r="B3309" t="s">
        <v>2534</v>
      </c>
      <c r="C3309" s="43" t="s">
        <v>2535</v>
      </c>
      <c r="D3309" t="s">
        <v>6070</v>
      </c>
      <c r="E3309" t="s">
        <v>6071</v>
      </c>
      <c r="F3309" s="41">
        <v>42528</v>
      </c>
      <c r="G3309" s="44">
        <v>-4115.59</v>
      </c>
      <c r="H3309" t="s">
        <v>14055</v>
      </c>
    </row>
    <row r="3310" spans="1:8" x14ac:dyDescent="0.25">
      <c r="A3310" s="43" t="s">
        <v>9326</v>
      </c>
      <c r="B3310" t="s">
        <v>4492</v>
      </c>
      <c r="C3310" s="43" t="s">
        <v>12831</v>
      </c>
      <c r="D3310" t="s">
        <v>6072</v>
      </c>
      <c r="E3310" t="s">
        <v>6072</v>
      </c>
      <c r="F3310" s="41">
        <v>42529</v>
      </c>
      <c r="G3310" s="44">
        <v>-49276.800000000003</v>
      </c>
      <c r="H3310" t="s">
        <v>14056</v>
      </c>
    </row>
    <row r="3311" spans="1:8" x14ac:dyDescent="0.25">
      <c r="A3311" s="43" t="s">
        <v>9326</v>
      </c>
      <c r="B3311" t="s">
        <v>4492</v>
      </c>
      <c r="C3311" s="43" t="s">
        <v>12831</v>
      </c>
      <c r="D3311" t="s">
        <v>6073</v>
      </c>
      <c r="E3311" t="s">
        <v>6073</v>
      </c>
      <c r="F3311" s="41">
        <v>42529</v>
      </c>
      <c r="G3311" s="44">
        <v>-126271.8</v>
      </c>
      <c r="H3311" t="s">
        <v>14057</v>
      </c>
    </row>
    <row r="3312" spans="1:8" x14ac:dyDescent="0.25">
      <c r="A3312" s="43" t="s">
        <v>9326</v>
      </c>
      <c r="B3312" t="s">
        <v>4492</v>
      </c>
      <c r="C3312" s="43" t="s">
        <v>12831</v>
      </c>
      <c r="D3312" t="s">
        <v>6074</v>
      </c>
      <c r="E3312" t="s">
        <v>6074</v>
      </c>
      <c r="F3312" s="41">
        <v>42529</v>
      </c>
      <c r="G3312" s="44">
        <v>-14832.6</v>
      </c>
      <c r="H3312" t="s">
        <v>14058</v>
      </c>
    </row>
    <row r="3313" spans="1:8" x14ac:dyDescent="0.25">
      <c r="A3313" s="43" t="s">
        <v>9326</v>
      </c>
      <c r="B3313" t="s">
        <v>4492</v>
      </c>
      <c r="C3313" s="43" t="s">
        <v>12831</v>
      </c>
      <c r="D3313" t="s">
        <v>6075</v>
      </c>
      <c r="E3313" t="s">
        <v>6075</v>
      </c>
      <c r="F3313" s="41">
        <v>42529</v>
      </c>
      <c r="G3313" s="44">
        <v>-38468</v>
      </c>
      <c r="H3313" t="s">
        <v>14059</v>
      </c>
    </row>
    <row r="3314" spans="1:8" x14ac:dyDescent="0.25">
      <c r="A3314" s="43" t="s">
        <v>9326</v>
      </c>
      <c r="B3314" t="s">
        <v>4492</v>
      </c>
      <c r="C3314" s="43" t="s">
        <v>12831</v>
      </c>
      <c r="D3314" t="s">
        <v>6076</v>
      </c>
      <c r="E3314" t="s">
        <v>6076</v>
      </c>
      <c r="F3314" s="41">
        <v>42529</v>
      </c>
      <c r="G3314" s="44">
        <v>-39766</v>
      </c>
      <c r="H3314" t="s">
        <v>14060</v>
      </c>
    </row>
    <row r="3315" spans="1:8" x14ac:dyDescent="0.25">
      <c r="A3315" s="43" t="s">
        <v>9326</v>
      </c>
      <c r="B3315" t="s">
        <v>4492</v>
      </c>
      <c r="C3315" s="43" t="s">
        <v>12831</v>
      </c>
      <c r="D3315" t="s">
        <v>6077</v>
      </c>
      <c r="E3315" t="s">
        <v>6077</v>
      </c>
      <c r="F3315" s="41">
        <v>42529</v>
      </c>
      <c r="G3315" s="44">
        <v>-16407.900000000001</v>
      </c>
      <c r="H3315" t="s">
        <v>14061</v>
      </c>
    </row>
    <row r="3316" spans="1:8" x14ac:dyDescent="0.25">
      <c r="A3316" s="43" t="s">
        <v>9326</v>
      </c>
      <c r="B3316" t="s">
        <v>4492</v>
      </c>
      <c r="C3316" s="43" t="s">
        <v>12831</v>
      </c>
      <c r="D3316" t="s">
        <v>6078</v>
      </c>
      <c r="E3316" t="s">
        <v>6078</v>
      </c>
      <c r="F3316" s="41">
        <v>42529</v>
      </c>
      <c r="G3316" s="44">
        <v>-55808.1</v>
      </c>
      <c r="H3316" t="s">
        <v>14062</v>
      </c>
    </row>
    <row r="3317" spans="1:8" x14ac:dyDescent="0.25">
      <c r="A3317" s="43" t="s">
        <v>9326</v>
      </c>
      <c r="B3317" t="s">
        <v>4492</v>
      </c>
      <c r="C3317" s="43" t="s">
        <v>12831</v>
      </c>
      <c r="D3317" t="s">
        <v>6079</v>
      </c>
      <c r="E3317" t="s">
        <v>6079</v>
      </c>
      <c r="F3317" s="41">
        <v>42529</v>
      </c>
      <c r="G3317" s="44">
        <v>-57991.1</v>
      </c>
      <c r="H3317" t="s">
        <v>14063</v>
      </c>
    </row>
    <row r="3318" spans="1:8" x14ac:dyDescent="0.25">
      <c r="A3318" s="43" t="s">
        <v>9326</v>
      </c>
      <c r="B3318" t="s">
        <v>4492</v>
      </c>
      <c r="C3318" s="43" t="s">
        <v>12831</v>
      </c>
      <c r="D3318" t="s">
        <v>6080</v>
      </c>
      <c r="E3318" t="s">
        <v>6080</v>
      </c>
      <c r="F3318" s="41">
        <v>42529</v>
      </c>
      <c r="G3318" s="44">
        <v>-32686</v>
      </c>
      <c r="H3318" t="s">
        <v>14064</v>
      </c>
    </row>
    <row r="3319" spans="1:8" x14ac:dyDescent="0.25">
      <c r="A3319" s="43" t="s">
        <v>9326</v>
      </c>
      <c r="B3319" t="s">
        <v>4492</v>
      </c>
      <c r="C3319" s="43" t="s">
        <v>12831</v>
      </c>
      <c r="D3319" t="s">
        <v>6081</v>
      </c>
      <c r="E3319" t="s">
        <v>6081</v>
      </c>
      <c r="F3319" s="41">
        <v>42529</v>
      </c>
      <c r="G3319" s="44">
        <v>-41895.9</v>
      </c>
      <c r="H3319" t="s">
        <v>14065</v>
      </c>
    </row>
    <row r="3320" spans="1:8" x14ac:dyDescent="0.25">
      <c r="A3320" s="43" t="s">
        <v>9326</v>
      </c>
      <c r="B3320" t="s">
        <v>4492</v>
      </c>
      <c r="C3320" s="43" t="s">
        <v>12831</v>
      </c>
      <c r="D3320" t="s">
        <v>6082</v>
      </c>
      <c r="E3320" t="s">
        <v>6082</v>
      </c>
      <c r="F3320" s="41">
        <v>42529</v>
      </c>
      <c r="G3320" s="44">
        <v>-12667.3</v>
      </c>
      <c r="H3320" t="s">
        <v>14066</v>
      </c>
    </row>
    <row r="3321" spans="1:8" x14ac:dyDescent="0.25">
      <c r="A3321" s="43" t="s">
        <v>9326</v>
      </c>
      <c r="B3321" t="s">
        <v>4492</v>
      </c>
      <c r="C3321" s="43" t="s">
        <v>12831</v>
      </c>
      <c r="D3321" t="s">
        <v>6083</v>
      </c>
      <c r="E3321" t="s">
        <v>6083</v>
      </c>
      <c r="F3321" s="41">
        <v>42529</v>
      </c>
      <c r="G3321" s="44">
        <v>-24614.799999999999</v>
      </c>
      <c r="H3321" t="s">
        <v>14067</v>
      </c>
    </row>
    <row r="3322" spans="1:8" x14ac:dyDescent="0.25">
      <c r="A3322" s="43" t="s">
        <v>9326</v>
      </c>
      <c r="B3322" t="s">
        <v>4492</v>
      </c>
      <c r="C3322" s="43" t="s">
        <v>12831</v>
      </c>
      <c r="D3322" t="s">
        <v>6084</v>
      </c>
      <c r="E3322" t="s">
        <v>6084</v>
      </c>
      <c r="F3322" s="41">
        <v>42529</v>
      </c>
      <c r="G3322" s="44">
        <v>-12331</v>
      </c>
      <c r="H3322" t="s">
        <v>14068</v>
      </c>
    </row>
    <row r="3323" spans="1:8" x14ac:dyDescent="0.25">
      <c r="A3323" s="43" t="s">
        <v>9326</v>
      </c>
      <c r="B3323" t="s">
        <v>4492</v>
      </c>
      <c r="C3323" s="43" t="s">
        <v>12831</v>
      </c>
      <c r="D3323" t="s">
        <v>6085</v>
      </c>
      <c r="E3323" t="s">
        <v>6085</v>
      </c>
      <c r="F3323" s="41">
        <v>42529</v>
      </c>
      <c r="G3323" s="44">
        <v>-17464</v>
      </c>
      <c r="H3323" t="s">
        <v>14069</v>
      </c>
    </row>
    <row r="3324" spans="1:8" x14ac:dyDescent="0.25">
      <c r="A3324" s="43" t="s">
        <v>9326</v>
      </c>
      <c r="B3324" t="s">
        <v>4492</v>
      </c>
      <c r="C3324" s="43" t="s">
        <v>12831</v>
      </c>
      <c r="D3324" t="s">
        <v>6086</v>
      </c>
      <c r="E3324" t="s">
        <v>6086</v>
      </c>
      <c r="F3324" s="41">
        <v>42529</v>
      </c>
      <c r="G3324" s="44">
        <v>-17759</v>
      </c>
      <c r="H3324" t="s">
        <v>14070</v>
      </c>
    </row>
    <row r="3325" spans="1:8" x14ac:dyDescent="0.25">
      <c r="A3325" s="43" t="s">
        <v>9735</v>
      </c>
      <c r="B3325" t="s">
        <v>6087</v>
      </c>
      <c r="C3325" s="43" t="s">
        <v>14071</v>
      </c>
      <c r="D3325" t="s">
        <v>6088</v>
      </c>
      <c r="E3325" t="s">
        <v>6089</v>
      </c>
      <c r="F3325" s="41">
        <v>42529</v>
      </c>
      <c r="G3325" s="44">
        <v>-72000</v>
      </c>
      <c r="H3325" t="s">
        <v>14072</v>
      </c>
    </row>
    <row r="3326" spans="1:8" x14ac:dyDescent="0.25">
      <c r="A3326" s="43" t="s">
        <v>9735</v>
      </c>
      <c r="B3326" t="s">
        <v>6090</v>
      </c>
      <c r="C3326" s="43" t="s">
        <v>6091</v>
      </c>
      <c r="D3326" t="s">
        <v>4222</v>
      </c>
      <c r="E3326" t="s">
        <v>4222</v>
      </c>
      <c r="F3326" s="41">
        <v>42535</v>
      </c>
      <c r="G3326" s="44">
        <v>-69761.600000000006</v>
      </c>
      <c r="H3326" t="s">
        <v>14073</v>
      </c>
    </row>
    <row r="3327" spans="1:8" x14ac:dyDescent="0.25">
      <c r="A3327" s="43" t="s">
        <v>9735</v>
      </c>
      <c r="B3327" t="s">
        <v>6092</v>
      </c>
      <c r="C3327" s="43" t="s">
        <v>14074</v>
      </c>
      <c r="D3327" t="s">
        <v>6093</v>
      </c>
      <c r="E3327" t="s">
        <v>6094</v>
      </c>
      <c r="F3327" s="41">
        <v>42536</v>
      </c>
      <c r="G3327" s="44">
        <v>-318010</v>
      </c>
      <c r="H3327" t="s">
        <v>14075</v>
      </c>
    </row>
    <row r="3328" spans="1:8" x14ac:dyDescent="0.25">
      <c r="A3328" s="43" t="s">
        <v>9735</v>
      </c>
      <c r="B3328" t="s">
        <v>6092</v>
      </c>
      <c r="C3328" s="43" t="s">
        <v>14074</v>
      </c>
      <c r="D3328" t="s">
        <v>6096</v>
      </c>
      <c r="E3328" t="s">
        <v>6097</v>
      </c>
      <c r="F3328" s="41">
        <v>42538</v>
      </c>
      <c r="G3328" s="44">
        <v>-399784</v>
      </c>
      <c r="H3328" t="s">
        <v>14077</v>
      </c>
    </row>
    <row r="3329" spans="1:8" x14ac:dyDescent="0.25">
      <c r="A3329" s="43" t="s">
        <v>9326</v>
      </c>
      <c r="B3329" t="s">
        <v>5944</v>
      </c>
      <c r="C3329" s="43" t="s">
        <v>5945</v>
      </c>
      <c r="D3329" t="s">
        <v>6095</v>
      </c>
      <c r="E3329" t="s">
        <v>6095</v>
      </c>
      <c r="F3329" s="41">
        <v>42538</v>
      </c>
      <c r="G3329" s="44">
        <v>-183490</v>
      </c>
      <c r="H3329" t="s">
        <v>14076</v>
      </c>
    </row>
    <row r="3330" spans="1:8" x14ac:dyDescent="0.25">
      <c r="A3330" s="43" t="s">
        <v>9328</v>
      </c>
      <c r="B3330" t="s">
        <v>6098</v>
      </c>
      <c r="C3330" s="43" t="s">
        <v>14078</v>
      </c>
      <c r="D3330" t="s">
        <v>6099</v>
      </c>
      <c r="E3330" t="s">
        <v>6099</v>
      </c>
      <c r="F3330" s="41">
        <v>42541</v>
      </c>
      <c r="G3330" s="44">
        <v>-1815661.49</v>
      </c>
      <c r="H3330" t="s">
        <v>14079</v>
      </c>
    </row>
    <row r="3331" spans="1:8" x14ac:dyDescent="0.25">
      <c r="A3331" s="43" t="s">
        <v>9328</v>
      </c>
      <c r="B3331" t="s">
        <v>1369</v>
      </c>
      <c r="C3331" s="43" t="s">
        <v>10378</v>
      </c>
      <c r="D3331" t="s">
        <v>6100</v>
      </c>
      <c r="E3331" t="s">
        <v>6101</v>
      </c>
      <c r="F3331" s="41">
        <v>42541</v>
      </c>
      <c r="G3331" s="44">
        <v>-9440</v>
      </c>
      <c r="H3331" t="s">
        <v>14080</v>
      </c>
    </row>
    <row r="3332" spans="1:8" x14ac:dyDescent="0.25">
      <c r="A3332" s="43" t="s">
        <v>9328</v>
      </c>
      <c r="B3332" t="s">
        <v>6055</v>
      </c>
      <c r="C3332" s="43" t="s">
        <v>14043</v>
      </c>
      <c r="D3332" t="s">
        <v>6102</v>
      </c>
      <c r="E3332" t="s">
        <v>6102</v>
      </c>
      <c r="F3332" s="41">
        <v>42541</v>
      </c>
      <c r="G3332" s="44">
        <v>-33040</v>
      </c>
      <c r="H3332" t="s">
        <v>14081</v>
      </c>
    </row>
    <row r="3333" spans="1:8" x14ac:dyDescent="0.25">
      <c r="A3333" s="43" t="s">
        <v>9328</v>
      </c>
      <c r="B3333" t="s">
        <v>6103</v>
      </c>
      <c r="C3333" s="43" t="s">
        <v>14082</v>
      </c>
      <c r="D3333" t="s">
        <v>6104</v>
      </c>
      <c r="E3333" t="s">
        <v>6104</v>
      </c>
      <c r="F3333" s="41">
        <v>42542</v>
      </c>
      <c r="G3333" s="44">
        <v>-4130</v>
      </c>
      <c r="H3333" t="s">
        <v>14083</v>
      </c>
    </row>
    <row r="3334" spans="1:8" x14ac:dyDescent="0.25">
      <c r="A3334" s="43" t="s">
        <v>9735</v>
      </c>
      <c r="B3334" t="s">
        <v>6092</v>
      </c>
      <c r="C3334" s="43" t="s">
        <v>14074</v>
      </c>
      <c r="D3334" t="s">
        <v>6109</v>
      </c>
      <c r="E3334" t="s">
        <v>6110</v>
      </c>
      <c r="F3334" s="41">
        <v>42543</v>
      </c>
      <c r="G3334" s="44">
        <v>-417956</v>
      </c>
      <c r="H3334" t="s">
        <v>14088</v>
      </c>
    </row>
    <row r="3335" spans="1:8" x14ac:dyDescent="0.25">
      <c r="A3335" s="43" t="s">
        <v>9326</v>
      </c>
      <c r="B3335" t="s">
        <v>5974</v>
      </c>
      <c r="C3335" s="43" t="s">
        <v>5975</v>
      </c>
      <c r="D3335" t="s">
        <v>6106</v>
      </c>
      <c r="E3335" t="s">
        <v>6106</v>
      </c>
      <c r="F3335" s="41">
        <v>42543</v>
      </c>
      <c r="G3335" s="44">
        <v>-865884</v>
      </c>
      <c r="H3335" t="s">
        <v>14085</v>
      </c>
    </row>
    <row r="3336" spans="1:8" x14ac:dyDescent="0.25">
      <c r="A3336" s="43" t="s">
        <v>9326</v>
      </c>
      <c r="B3336" t="s">
        <v>5974</v>
      </c>
      <c r="C3336" s="43" t="s">
        <v>5975</v>
      </c>
      <c r="D3336" t="s">
        <v>6107</v>
      </c>
      <c r="E3336" t="s">
        <v>6107</v>
      </c>
      <c r="F3336" s="41">
        <v>42543</v>
      </c>
      <c r="G3336" s="44">
        <v>-775832.06</v>
      </c>
      <c r="H3336" t="s">
        <v>14086</v>
      </c>
    </row>
    <row r="3337" spans="1:8" x14ac:dyDescent="0.25">
      <c r="A3337" s="43" t="s">
        <v>9735</v>
      </c>
      <c r="B3337" t="s">
        <v>5677</v>
      </c>
      <c r="C3337" s="43" t="s">
        <v>13736</v>
      </c>
      <c r="D3337" t="s">
        <v>6108</v>
      </c>
      <c r="E3337" t="s">
        <v>20769</v>
      </c>
      <c r="F3337" s="41">
        <v>42543</v>
      </c>
      <c r="G3337" s="44">
        <v>-8000</v>
      </c>
      <c r="H3337" t="s">
        <v>14087</v>
      </c>
    </row>
    <row r="3338" spans="1:8" x14ac:dyDescent="0.25">
      <c r="A3338" s="43" t="s">
        <v>9326</v>
      </c>
      <c r="B3338" t="s">
        <v>1621</v>
      </c>
      <c r="C3338" s="43" t="s">
        <v>1622</v>
      </c>
      <c r="D3338" t="s">
        <v>6105</v>
      </c>
      <c r="E3338" t="s">
        <v>6105</v>
      </c>
      <c r="F3338" s="41">
        <v>42543</v>
      </c>
      <c r="G3338" s="44">
        <v>-104430</v>
      </c>
      <c r="H3338" t="s">
        <v>14084</v>
      </c>
    </row>
    <row r="3339" spans="1:8" x14ac:dyDescent="0.25">
      <c r="A3339" s="43" t="s">
        <v>9326</v>
      </c>
      <c r="B3339" t="s">
        <v>4492</v>
      </c>
      <c r="C3339" s="43" t="s">
        <v>12831</v>
      </c>
      <c r="D3339" t="s">
        <v>6111</v>
      </c>
      <c r="E3339" t="s">
        <v>6111</v>
      </c>
      <c r="F3339" s="41">
        <v>42548</v>
      </c>
      <c r="G3339" s="44">
        <v>-23145.7</v>
      </c>
      <c r="H3339" t="s">
        <v>14089</v>
      </c>
    </row>
    <row r="3340" spans="1:8" x14ac:dyDescent="0.25">
      <c r="A3340" s="43" t="s">
        <v>9326</v>
      </c>
      <c r="B3340" t="s">
        <v>4492</v>
      </c>
      <c r="C3340" s="43" t="s">
        <v>12831</v>
      </c>
      <c r="D3340" t="s">
        <v>6112</v>
      </c>
      <c r="E3340" t="s">
        <v>6112</v>
      </c>
      <c r="F3340" s="41">
        <v>42548</v>
      </c>
      <c r="G3340" s="44">
        <v>-24803.599999999999</v>
      </c>
      <c r="H3340" t="s">
        <v>14090</v>
      </c>
    </row>
    <row r="3341" spans="1:8" x14ac:dyDescent="0.25">
      <c r="A3341" s="43" t="s">
        <v>9326</v>
      </c>
      <c r="B3341" t="s">
        <v>4492</v>
      </c>
      <c r="C3341" s="43" t="s">
        <v>12831</v>
      </c>
      <c r="D3341" t="s">
        <v>6113</v>
      </c>
      <c r="E3341" t="s">
        <v>6113</v>
      </c>
      <c r="F3341" s="41">
        <v>42548</v>
      </c>
      <c r="G3341" s="44">
        <v>-12744</v>
      </c>
      <c r="H3341" t="s">
        <v>14091</v>
      </c>
    </row>
    <row r="3342" spans="1:8" x14ac:dyDescent="0.25">
      <c r="A3342" s="43" t="s">
        <v>9326</v>
      </c>
      <c r="B3342" t="s">
        <v>4492</v>
      </c>
      <c r="C3342" s="43" t="s">
        <v>12831</v>
      </c>
      <c r="D3342" t="s">
        <v>6114</v>
      </c>
      <c r="E3342" t="s">
        <v>6114</v>
      </c>
      <c r="F3342" s="41">
        <v>42548</v>
      </c>
      <c r="G3342" s="44">
        <v>-18644</v>
      </c>
      <c r="H3342" t="s">
        <v>14092</v>
      </c>
    </row>
    <row r="3343" spans="1:8" x14ac:dyDescent="0.25">
      <c r="A3343" s="43" t="s">
        <v>9326</v>
      </c>
      <c r="B3343" t="s">
        <v>4492</v>
      </c>
      <c r="C3343" s="43" t="s">
        <v>12831</v>
      </c>
      <c r="D3343" t="s">
        <v>6115</v>
      </c>
      <c r="E3343" t="s">
        <v>6115</v>
      </c>
      <c r="F3343" s="41">
        <v>42548</v>
      </c>
      <c r="G3343" s="44">
        <v>-43483</v>
      </c>
      <c r="H3343" t="s">
        <v>14093</v>
      </c>
    </row>
    <row r="3344" spans="1:8" x14ac:dyDescent="0.25">
      <c r="A3344" s="43" t="s">
        <v>9326</v>
      </c>
      <c r="B3344" t="s">
        <v>4492</v>
      </c>
      <c r="C3344" s="43" t="s">
        <v>12831</v>
      </c>
      <c r="D3344" t="s">
        <v>6116</v>
      </c>
      <c r="E3344" t="s">
        <v>6116</v>
      </c>
      <c r="F3344" s="41">
        <v>42548</v>
      </c>
      <c r="G3344" s="44">
        <v>-33453</v>
      </c>
      <c r="H3344" t="s">
        <v>14094</v>
      </c>
    </row>
    <row r="3345" spans="1:8" x14ac:dyDescent="0.25">
      <c r="A3345" s="43" t="s">
        <v>9326</v>
      </c>
      <c r="B3345" t="s">
        <v>4492</v>
      </c>
      <c r="C3345" s="43" t="s">
        <v>12831</v>
      </c>
      <c r="D3345" t="s">
        <v>6117</v>
      </c>
      <c r="E3345" t="s">
        <v>6117</v>
      </c>
      <c r="F3345" s="41">
        <v>42548</v>
      </c>
      <c r="G3345" s="44">
        <v>-43754.400000000001</v>
      </c>
      <c r="H3345" t="s">
        <v>14095</v>
      </c>
    </row>
    <row r="3346" spans="1:8" x14ac:dyDescent="0.25">
      <c r="A3346" s="43" t="s">
        <v>9326</v>
      </c>
      <c r="B3346" t="s">
        <v>4492</v>
      </c>
      <c r="C3346" s="43" t="s">
        <v>12831</v>
      </c>
      <c r="D3346" t="s">
        <v>6118</v>
      </c>
      <c r="E3346" t="s">
        <v>6118</v>
      </c>
      <c r="F3346" s="41">
        <v>42548</v>
      </c>
      <c r="G3346" s="44">
        <v>-122838</v>
      </c>
      <c r="H3346" t="s">
        <v>14096</v>
      </c>
    </row>
    <row r="3347" spans="1:8" x14ac:dyDescent="0.25">
      <c r="A3347" s="43" t="s">
        <v>9326</v>
      </c>
      <c r="B3347" t="s">
        <v>4492</v>
      </c>
      <c r="C3347" s="43" t="s">
        <v>12831</v>
      </c>
      <c r="D3347" t="s">
        <v>6119</v>
      </c>
      <c r="E3347" t="s">
        <v>6119</v>
      </c>
      <c r="F3347" s="41">
        <v>42548</v>
      </c>
      <c r="G3347" s="44">
        <v>-9681.9</v>
      </c>
      <c r="H3347" t="s">
        <v>14097</v>
      </c>
    </row>
    <row r="3348" spans="1:8" x14ac:dyDescent="0.25">
      <c r="A3348" s="43" t="s">
        <v>9326</v>
      </c>
      <c r="B3348" t="s">
        <v>4492</v>
      </c>
      <c r="C3348" s="43" t="s">
        <v>12831</v>
      </c>
      <c r="D3348" t="s">
        <v>6120</v>
      </c>
      <c r="E3348" t="s">
        <v>6120</v>
      </c>
      <c r="F3348" s="41">
        <v>42548</v>
      </c>
      <c r="G3348" s="44">
        <v>-30373.200000000001</v>
      </c>
      <c r="H3348" t="s">
        <v>14098</v>
      </c>
    </row>
    <row r="3349" spans="1:8" x14ac:dyDescent="0.25">
      <c r="A3349" s="43" t="s">
        <v>9328</v>
      </c>
      <c r="B3349" t="s">
        <v>5809</v>
      </c>
      <c r="C3349" s="43" t="s">
        <v>13873</v>
      </c>
      <c r="D3349" t="s">
        <v>6121</v>
      </c>
      <c r="E3349" t="s">
        <v>6122</v>
      </c>
      <c r="F3349" s="41">
        <v>42548</v>
      </c>
      <c r="G3349" s="44">
        <v>-40200</v>
      </c>
      <c r="H3349" t="s">
        <v>14099</v>
      </c>
    </row>
    <row r="3350" spans="1:8" x14ac:dyDescent="0.25">
      <c r="A3350" s="43" t="s">
        <v>9326</v>
      </c>
      <c r="B3350" t="s">
        <v>2351</v>
      </c>
      <c r="C3350" s="43" t="s">
        <v>2352</v>
      </c>
      <c r="D3350" t="s">
        <v>6123</v>
      </c>
      <c r="E3350" t="s">
        <v>6124</v>
      </c>
      <c r="F3350" s="41">
        <v>42549</v>
      </c>
      <c r="G3350" s="44">
        <v>-12400</v>
      </c>
      <c r="H3350" t="s">
        <v>14100</v>
      </c>
    </row>
    <row r="3351" spans="1:8" x14ac:dyDescent="0.25">
      <c r="A3351" s="43" t="s">
        <v>9735</v>
      </c>
      <c r="B3351" t="s">
        <v>6131</v>
      </c>
      <c r="C3351" s="43" t="s">
        <v>14103</v>
      </c>
      <c r="D3351" t="s">
        <v>6132</v>
      </c>
      <c r="E3351" t="s">
        <v>6133</v>
      </c>
      <c r="F3351" s="41">
        <v>42549</v>
      </c>
      <c r="G3351" s="44">
        <v>-38100</v>
      </c>
      <c r="H3351" t="s">
        <v>14104</v>
      </c>
    </row>
    <row r="3352" spans="1:8" x14ac:dyDescent="0.25">
      <c r="A3352" s="43" t="s">
        <v>9328</v>
      </c>
      <c r="B3352" t="s">
        <v>5978</v>
      </c>
      <c r="C3352" s="43" t="s">
        <v>5979</v>
      </c>
      <c r="D3352" t="s">
        <v>5960</v>
      </c>
      <c r="E3352" t="s">
        <v>5960</v>
      </c>
      <c r="F3352" s="41">
        <v>42549</v>
      </c>
      <c r="G3352" s="44">
        <v>-47646.26</v>
      </c>
      <c r="H3352" t="s">
        <v>14107</v>
      </c>
    </row>
    <row r="3353" spans="1:8" x14ac:dyDescent="0.25">
      <c r="A3353" s="43" t="s">
        <v>9328</v>
      </c>
      <c r="B3353" t="s">
        <v>5978</v>
      </c>
      <c r="C3353" s="43" t="s">
        <v>5979</v>
      </c>
      <c r="D3353" t="s">
        <v>5854</v>
      </c>
      <c r="E3353" t="s">
        <v>5854</v>
      </c>
      <c r="F3353" s="41">
        <v>42549</v>
      </c>
      <c r="G3353" s="44">
        <v>-45627.35</v>
      </c>
      <c r="H3353" t="s">
        <v>14108</v>
      </c>
    </row>
    <row r="3354" spans="1:8" x14ac:dyDescent="0.25">
      <c r="A3354" s="43" t="s">
        <v>9735</v>
      </c>
      <c r="B3354" t="s">
        <v>5989</v>
      </c>
      <c r="C3354" s="43" t="s">
        <v>14000</v>
      </c>
      <c r="D3354" t="s">
        <v>6134</v>
      </c>
      <c r="E3354" t="s">
        <v>6135</v>
      </c>
      <c r="F3354" s="41">
        <v>42549</v>
      </c>
      <c r="G3354" s="44">
        <v>-41400</v>
      </c>
      <c r="H3354" t="s">
        <v>14105</v>
      </c>
    </row>
    <row r="3355" spans="1:8" x14ac:dyDescent="0.25">
      <c r="A3355" s="43" t="s">
        <v>9328</v>
      </c>
      <c r="B3355" t="s">
        <v>6128</v>
      </c>
      <c r="C3355" s="43" t="s">
        <v>6129</v>
      </c>
      <c r="D3355" t="s">
        <v>5807</v>
      </c>
      <c r="E3355" t="s">
        <v>6130</v>
      </c>
      <c r="F3355" s="41">
        <v>42549</v>
      </c>
      <c r="G3355" s="44">
        <v>-2770928.77</v>
      </c>
      <c r="H3355" t="s">
        <v>14102</v>
      </c>
    </row>
    <row r="3356" spans="1:8" x14ac:dyDescent="0.25">
      <c r="A3356" s="43" t="s">
        <v>9328</v>
      </c>
      <c r="B3356" t="s">
        <v>5809</v>
      </c>
      <c r="C3356" s="43" t="s">
        <v>13873</v>
      </c>
      <c r="D3356" t="s">
        <v>6139</v>
      </c>
      <c r="E3356" t="s">
        <v>6140</v>
      </c>
      <c r="F3356" s="41">
        <v>42549</v>
      </c>
      <c r="G3356" s="44">
        <v>-22300</v>
      </c>
      <c r="H3356" t="s">
        <v>14109</v>
      </c>
    </row>
    <row r="3357" spans="1:8" x14ac:dyDescent="0.25">
      <c r="A3357" s="43" t="s">
        <v>9328</v>
      </c>
      <c r="B3357" t="s">
        <v>5809</v>
      </c>
      <c r="C3357" s="43" t="s">
        <v>13873</v>
      </c>
      <c r="D3357" t="s">
        <v>6141</v>
      </c>
      <c r="E3357" t="s">
        <v>6142</v>
      </c>
      <c r="F3357" s="41">
        <v>42549</v>
      </c>
      <c r="G3357" s="44">
        <v>-31300</v>
      </c>
      <c r="H3357" t="s">
        <v>14110</v>
      </c>
    </row>
    <row r="3358" spans="1:8" x14ac:dyDescent="0.25">
      <c r="A3358" s="43" t="s">
        <v>9328</v>
      </c>
      <c r="B3358" t="s">
        <v>6136</v>
      </c>
      <c r="C3358" s="43" t="s">
        <v>6137</v>
      </c>
      <c r="D3358" t="s">
        <v>6138</v>
      </c>
      <c r="E3358" t="s">
        <v>6138</v>
      </c>
      <c r="F3358" s="41">
        <v>42549</v>
      </c>
      <c r="G3358" s="44">
        <v>-2068251.31</v>
      </c>
      <c r="H3358" t="s">
        <v>14106</v>
      </c>
    </row>
    <row r="3359" spans="1:8" x14ac:dyDescent="0.25">
      <c r="A3359" s="43" t="s">
        <v>9326</v>
      </c>
      <c r="B3359" t="s">
        <v>6125</v>
      </c>
      <c r="C3359" s="43" t="s">
        <v>6126</v>
      </c>
      <c r="D3359" t="s">
        <v>6127</v>
      </c>
      <c r="E3359" t="s">
        <v>6127</v>
      </c>
      <c r="F3359" s="41">
        <v>42549</v>
      </c>
      <c r="G3359" s="44">
        <v>-310056.40999999997</v>
      </c>
      <c r="H3359" t="s">
        <v>14101</v>
      </c>
    </row>
    <row r="3360" spans="1:8" x14ac:dyDescent="0.25">
      <c r="A3360" s="43" t="s">
        <v>9328</v>
      </c>
      <c r="B3360" t="s">
        <v>6143</v>
      </c>
      <c r="C3360" s="43" t="s">
        <v>6144</v>
      </c>
      <c r="D3360" t="s">
        <v>6145</v>
      </c>
      <c r="E3360" t="s">
        <v>6145</v>
      </c>
      <c r="F3360" s="41">
        <v>42550</v>
      </c>
      <c r="G3360" s="44">
        <v>-1499512.07</v>
      </c>
      <c r="H3360" t="s">
        <v>14111</v>
      </c>
    </row>
    <row r="3361" spans="1:8" x14ac:dyDescent="0.25">
      <c r="A3361" s="43" t="s">
        <v>9735</v>
      </c>
      <c r="B3361" t="s">
        <v>299</v>
      </c>
      <c r="C3361" s="43" t="s">
        <v>300</v>
      </c>
      <c r="D3361" t="s">
        <v>6149</v>
      </c>
      <c r="E3361" t="s">
        <v>6150</v>
      </c>
      <c r="F3361" s="41">
        <v>42551</v>
      </c>
      <c r="G3361" s="44">
        <v>-515580</v>
      </c>
      <c r="H3361" t="s">
        <v>14113</v>
      </c>
    </row>
    <row r="3362" spans="1:8" x14ac:dyDescent="0.25">
      <c r="A3362" s="43" t="s">
        <v>9735</v>
      </c>
      <c r="B3362" t="s">
        <v>299</v>
      </c>
      <c r="C3362" s="43" t="s">
        <v>300</v>
      </c>
      <c r="D3362" t="s">
        <v>6151</v>
      </c>
      <c r="E3362" t="s">
        <v>6152</v>
      </c>
      <c r="F3362" s="41">
        <v>42551</v>
      </c>
      <c r="G3362" s="44">
        <v>-515580</v>
      </c>
      <c r="H3362" t="s">
        <v>14114</v>
      </c>
    </row>
    <row r="3363" spans="1:8" x14ac:dyDescent="0.25">
      <c r="A3363" s="43" t="s">
        <v>9326</v>
      </c>
      <c r="B3363" t="s">
        <v>6146</v>
      </c>
      <c r="C3363" s="43" t="s">
        <v>6147</v>
      </c>
      <c r="D3363" t="s">
        <v>6148</v>
      </c>
      <c r="E3363" t="s">
        <v>6148</v>
      </c>
      <c r="F3363" s="41">
        <v>42551</v>
      </c>
      <c r="G3363" s="44">
        <v>-295000</v>
      </c>
      <c r="H3363" t="s">
        <v>14112</v>
      </c>
    </row>
    <row r="3364" spans="1:8" x14ac:dyDescent="0.25">
      <c r="A3364" s="43" t="s">
        <v>9735</v>
      </c>
      <c r="B3364" t="s">
        <v>5603</v>
      </c>
      <c r="C3364" s="43" t="s">
        <v>5604</v>
      </c>
      <c r="D3364" t="s">
        <v>6153</v>
      </c>
      <c r="E3364" t="s">
        <v>6154</v>
      </c>
      <c r="F3364" s="41">
        <v>42551</v>
      </c>
      <c r="G3364" s="44">
        <v>-198039</v>
      </c>
      <c r="H3364" t="s">
        <v>14115</v>
      </c>
    </row>
    <row r="3365" spans="1:8" x14ac:dyDescent="0.25">
      <c r="A3365" s="43" t="s">
        <v>9735</v>
      </c>
      <c r="B3365" t="s">
        <v>5603</v>
      </c>
      <c r="C3365" s="43" t="s">
        <v>5604</v>
      </c>
      <c r="D3365" t="s">
        <v>6155</v>
      </c>
      <c r="E3365" t="s">
        <v>6156</v>
      </c>
      <c r="F3365" s="41">
        <v>42551</v>
      </c>
      <c r="G3365" s="44">
        <v>-198039</v>
      </c>
      <c r="H3365" t="s">
        <v>14116</v>
      </c>
    </row>
    <row r="3366" spans="1:8" x14ac:dyDescent="0.25">
      <c r="A3366" s="43" t="s">
        <v>9735</v>
      </c>
      <c r="B3366" t="s">
        <v>5603</v>
      </c>
      <c r="C3366" s="43" t="s">
        <v>5604</v>
      </c>
      <c r="D3366" t="s">
        <v>6157</v>
      </c>
      <c r="E3366" t="s">
        <v>6158</v>
      </c>
      <c r="F3366" s="41">
        <v>42551</v>
      </c>
      <c r="G3366" s="44">
        <v>-198039</v>
      </c>
      <c r="H3366" t="s">
        <v>14117</v>
      </c>
    </row>
    <row r="3367" spans="1:8" x14ac:dyDescent="0.25">
      <c r="A3367" s="43" t="s">
        <v>9328</v>
      </c>
      <c r="B3367" t="s">
        <v>4472</v>
      </c>
      <c r="C3367" s="43" t="s">
        <v>4473</v>
      </c>
      <c r="D3367" t="s">
        <v>6159</v>
      </c>
      <c r="E3367" t="s">
        <v>6159</v>
      </c>
      <c r="F3367" s="41">
        <v>42552</v>
      </c>
      <c r="G3367" s="44">
        <v>-1210273.31</v>
      </c>
      <c r="H3367" t="s">
        <v>14118</v>
      </c>
    </row>
    <row r="3368" spans="1:8" x14ac:dyDescent="0.25">
      <c r="A3368" s="43" t="s">
        <v>9328</v>
      </c>
      <c r="B3368" t="s">
        <v>4507</v>
      </c>
      <c r="C3368" s="43" t="s">
        <v>4508</v>
      </c>
      <c r="D3368" t="s">
        <v>6160</v>
      </c>
      <c r="E3368" t="s">
        <v>6160</v>
      </c>
      <c r="F3368" s="41">
        <v>42555</v>
      </c>
      <c r="G3368" s="44">
        <v>-15202183.83</v>
      </c>
      <c r="H3368" t="s">
        <v>14119</v>
      </c>
    </row>
    <row r="3369" spans="1:8" x14ac:dyDescent="0.25">
      <c r="A3369" s="43" t="s">
        <v>9326</v>
      </c>
      <c r="B3369" t="s">
        <v>5253</v>
      </c>
      <c r="C3369" s="43" t="s">
        <v>5254</v>
      </c>
      <c r="D3369" t="s">
        <v>6163</v>
      </c>
      <c r="E3369" t="s">
        <v>6163</v>
      </c>
      <c r="F3369" s="41">
        <v>42556</v>
      </c>
      <c r="G3369" s="44">
        <v>-169212</v>
      </c>
      <c r="H3369" t="s">
        <v>14121</v>
      </c>
    </row>
    <row r="3370" spans="1:8" x14ac:dyDescent="0.25">
      <c r="A3370" s="43" t="s">
        <v>9328</v>
      </c>
      <c r="B3370" t="s">
        <v>6166</v>
      </c>
      <c r="C3370" s="43" t="s">
        <v>6167</v>
      </c>
      <c r="D3370" t="s">
        <v>6168</v>
      </c>
      <c r="E3370" t="s">
        <v>6168</v>
      </c>
      <c r="F3370" s="41">
        <v>42556</v>
      </c>
      <c r="G3370" s="44">
        <v>-497525.25</v>
      </c>
      <c r="H3370" t="s">
        <v>14124</v>
      </c>
    </row>
    <row r="3371" spans="1:8" x14ac:dyDescent="0.25">
      <c r="A3371" s="43" t="s">
        <v>9735</v>
      </c>
      <c r="B3371" t="s">
        <v>6164</v>
      </c>
      <c r="C3371" s="43" t="s">
        <v>6165</v>
      </c>
      <c r="D3371" t="s">
        <v>3854</v>
      </c>
      <c r="E3371" t="s">
        <v>3854</v>
      </c>
      <c r="F3371" s="41">
        <v>42556</v>
      </c>
      <c r="G3371" s="44">
        <v>-76573.03</v>
      </c>
      <c r="H3371" t="s">
        <v>14122</v>
      </c>
    </row>
    <row r="3372" spans="1:8" x14ac:dyDescent="0.25">
      <c r="A3372" s="43" t="s">
        <v>9735</v>
      </c>
      <c r="B3372" t="s">
        <v>6164</v>
      </c>
      <c r="C3372" s="43" t="s">
        <v>6165</v>
      </c>
      <c r="D3372" t="s">
        <v>4227</v>
      </c>
      <c r="E3372" t="s">
        <v>4227</v>
      </c>
      <c r="F3372" s="41">
        <v>42556</v>
      </c>
      <c r="G3372" s="44">
        <v>-102963.02</v>
      </c>
      <c r="H3372" t="s">
        <v>14123</v>
      </c>
    </row>
    <row r="3373" spans="1:8" x14ac:dyDescent="0.25">
      <c r="A3373" s="43" t="s">
        <v>9326</v>
      </c>
      <c r="B3373" t="s">
        <v>6161</v>
      </c>
      <c r="C3373" s="43" t="s">
        <v>6162</v>
      </c>
      <c r="D3373" t="s">
        <v>6093</v>
      </c>
      <c r="E3373" t="s">
        <v>6093</v>
      </c>
      <c r="F3373" s="41">
        <v>42556</v>
      </c>
      <c r="G3373" s="44">
        <v>-295000</v>
      </c>
      <c r="H3373" t="s">
        <v>14120</v>
      </c>
    </row>
    <row r="3374" spans="1:8" x14ac:dyDescent="0.25">
      <c r="A3374" s="43" t="s">
        <v>9328</v>
      </c>
      <c r="B3374" t="s">
        <v>6169</v>
      </c>
      <c r="C3374" s="43" t="s">
        <v>14125</v>
      </c>
      <c r="D3374" t="s">
        <v>6170</v>
      </c>
      <c r="E3374" t="s">
        <v>6170</v>
      </c>
      <c r="F3374" s="41">
        <v>42557</v>
      </c>
      <c r="G3374" s="44">
        <v>-1400000</v>
      </c>
      <c r="H3374" t="s">
        <v>14126</v>
      </c>
    </row>
    <row r="3375" spans="1:8" x14ac:dyDescent="0.25">
      <c r="A3375" s="43" t="s">
        <v>9326</v>
      </c>
      <c r="B3375" t="s">
        <v>5944</v>
      </c>
      <c r="C3375" s="43" t="s">
        <v>5945</v>
      </c>
      <c r="D3375" t="s">
        <v>6171</v>
      </c>
      <c r="E3375" t="s">
        <v>6172</v>
      </c>
      <c r="F3375" s="41">
        <v>42559</v>
      </c>
      <c r="G3375" s="44">
        <v>-97359.4</v>
      </c>
      <c r="H3375" t="s">
        <v>14127</v>
      </c>
    </row>
    <row r="3376" spans="1:8" x14ac:dyDescent="0.25">
      <c r="A3376" s="43" t="s">
        <v>9326</v>
      </c>
      <c r="B3376" t="s">
        <v>6173</v>
      </c>
      <c r="C3376" s="43" t="s">
        <v>6174</v>
      </c>
      <c r="D3376" t="s">
        <v>6175</v>
      </c>
      <c r="E3376" t="s">
        <v>6175</v>
      </c>
      <c r="F3376" s="41">
        <v>42562</v>
      </c>
      <c r="G3376" s="44">
        <v>-58144.5</v>
      </c>
      <c r="H3376" t="s">
        <v>14128</v>
      </c>
    </row>
    <row r="3377" spans="1:8" x14ac:dyDescent="0.25">
      <c r="A3377" s="43" t="s">
        <v>9326</v>
      </c>
      <c r="B3377" t="s">
        <v>6173</v>
      </c>
      <c r="C3377" s="43" t="s">
        <v>6174</v>
      </c>
      <c r="D3377" t="s">
        <v>5992</v>
      </c>
      <c r="E3377" t="s">
        <v>5992</v>
      </c>
      <c r="F3377" s="41">
        <v>42563</v>
      </c>
      <c r="G3377" s="44">
        <v>-59726.879999999997</v>
      </c>
      <c r="H3377" t="s">
        <v>14129</v>
      </c>
    </row>
    <row r="3378" spans="1:8" x14ac:dyDescent="0.25">
      <c r="A3378" s="43" t="s">
        <v>9735</v>
      </c>
      <c r="B3378" t="s">
        <v>6092</v>
      </c>
      <c r="C3378" s="43" t="s">
        <v>14074</v>
      </c>
      <c r="D3378" t="s">
        <v>6176</v>
      </c>
      <c r="E3378" t="s">
        <v>6177</v>
      </c>
      <c r="F3378" s="41">
        <v>42569</v>
      </c>
      <c r="G3378" s="44">
        <v>-136290</v>
      </c>
      <c r="H3378" t="s">
        <v>14130</v>
      </c>
    </row>
    <row r="3379" spans="1:8" x14ac:dyDescent="0.25">
      <c r="A3379" s="43" t="s">
        <v>9328</v>
      </c>
      <c r="B3379" t="s">
        <v>6183</v>
      </c>
      <c r="C3379" s="43" t="s">
        <v>14133</v>
      </c>
      <c r="D3379" t="s">
        <v>6184</v>
      </c>
      <c r="E3379" t="s">
        <v>6184</v>
      </c>
      <c r="F3379" s="41">
        <v>42570</v>
      </c>
      <c r="G3379" s="44">
        <v>-52568.07</v>
      </c>
      <c r="H3379" t="s">
        <v>14134</v>
      </c>
    </row>
    <row r="3380" spans="1:8" x14ac:dyDescent="0.25">
      <c r="A3380" s="43" t="s">
        <v>9328</v>
      </c>
      <c r="B3380" t="s">
        <v>5616</v>
      </c>
      <c r="C3380" s="43" t="s">
        <v>13692</v>
      </c>
      <c r="D3380" t="s">
        <v>6185</v>
      </c>
      <c r="E3380" t="s">
        <v>6185</v>
      </c>
      <c r="F3380" s="41">
        <v>42570</v>
      </c>
      <c r="G3380" s="44">
        <v>-47200</v>
      </c>
      <c r="H3380" t="s">
        <v>14135</v>
      </c>
    </row>
    <row r="3381" spans="1:8" x14ac:dyDescent="0.25">
      <c r="A3381" s="43" t="s">
        <v>9328</v>
      </c>
      <c r="B3381" t="s">
        <v>1369</v>
      </c>
      <c r="C3381" s="43" t="s">
        <v>10378</v>
      </c>
      <c r="D3381" t="s">
        <v>6186</v>
      </c>
      <c r="E3381" t="s">
        <v>6187</v>
      </c>
      <c r="F3381" s="41">
        <v>42570</v>
      </c>
      <c r="G3381" s="44">
        <v>-9440</v>
      </c>
      <c r="H3381" t="s">
        <v>14136</v>
      </c>
    </row>
    <row r="3382" spans="1:8" x14ac:dyDescent="0.25">
      <c r="A3382" s="43" t="s">
        <v>9328</v>
      </c>
      <c r="B3382" t="s">
        <v>6180</v>
      </c>
      <c r="C3382" s="43" t="s">
        <v>6181</v>
      </c>
      <c r="D3382" t="s">
        <v>6182</v>
      </c>
      <c r="E3382" t="s">
        <v>6182</v>
      </c>
      <c r="F3382" s="41">
        <v>42570</v>
      </c>
      <c r="G3382" s="44">
        <v>-3720566.94</v>
      </c>
      <c r="H3382" t="s">
        <v>14132</v>
      </c>
    </row>
    <row r="3383" spans="1:8" x14ac:dyDescent="0.25">
      <c r="A3383" s="43" t="s">
        <v>9326</v>
      </c>
      <c r="B3383" t="s">
        <v>6178</v>
      </c>
      <c r="C3383" s="43" t="s">
        <v>6179</v>
      </c>
      <c r="D3383" t="s">
        <v>5570</v>
      </c>
      <c r="E3383" t="s">
        <v>5570</v>
      </c>
      <c r="F3383" s="41">
        <v>42570</v>
      </c>
      <c r="G3383" s="44">
        <v>-49088</v>
      </c>
      <c r="H3383" t="s">
        <v>14131</v>
      </c>
    </row>
    <row r="3384" spans="1:8" x14ac:dyDescent="0.25">
      <c r="A3384" s="43" t="s">
        <v>9326</v>
      </c>
      <c r="B3384" t="s">
        <v>5648</v>
      </c>
      <c r="C3384" s="43" t="s">
        <v>5649</v>
      </c>
      <c r="D3384" t="s">
        <v>5963</v>
      </c>
      <c r="E3384" t="s">
        <v>5963</v>
      </c>
      <c r="F3384" s="41">
        <v>42571</v>
      </c>
      <c r="G3384" s="44">
        <v>-140909.70000000001</v>
      </c>
      <c r="H3384" t="s">
        <v>14138</v>
      </c>
    </row>
    <row r="3385" spans="1:8" x14ac:dyDescent="0.25">
      <c r="A3385" s="43" t="s">
        <v>9328</v>
      </c>
      <c r="B3385" t="s">
        <v>5509</v>
      </c>
      <c r="C3385" s="43" t="s">
        <v>13604</v>
      </c>
      <c r="D3385" t="s">
        <v>6190</v>
      </c>
      <c r="E3385" t="s">
        <v>6190</v>
      </c>
      <c r="F3385" s="41">
        <v>42571</v>
      </c>
      <c r="G3385" s="44">
        <v>-51237.59</v>
      </c>
      <c r="H3385" t="s">
        <v>14140</v>
      </c>
    </row>
    <row r="3386" spans="1:8" x14ac:dyDescent="0.25">
      <c r="A3386" s="43" t="s">
        <v>9326</v>
      </c>
      <c r="B3386" t="s">
        <v>6161</v>
      </c>
      <c r="C3386" s="43" t="s">
        <v>6162</v>
      </c>
      <c r="D3386" t="s">
        <v>6188</v>
      </c>
      <c r="E3386" t="s">
        <v>6188</v>
      </c>
      <c r="F3386" s="41">
        <v>42571</v>
      </c>
      <c r="G3386" s="44">
        <v>-295000</v>
      </c>
      <c r="H3386" t="s">
        <v>14137</v>
      </c>
    </row>
    <row r="3387" spans="1:8" x14ac:dyDescent="0.25">
      <c r="A3387" s="43" t="s">
        <v>9326</v>
      </c>
      <c r="B3387" t="s">
        <v>6178</v>
      </c>
      <c r="C3387" s="43" t="s">
        <v>6179</v>
      </c>
      <c r="D3387" t="s">
        <v>6189</v>
      </c>
      <c r="E3387" t="s">
        <v>6189</v>
      </c>
      <c r="F3387" s="41">
        <v>42571</v>
      </c>
      <c r="G3387" s="44">
        <v>-49088</v>
      </c>
      <c r="H3387" t="s">
        <v>14139</v>
      </c>
    </row>
    <row r="3388" spans="1:8" x14ac:dyDescent="0.25">
      <c r="A3388" s="43" t="s">
        <v>9326</v>
      </c>
      <c r="B3388" t="s">
        <v>1621</v>
      </c>
      <c r="C3388" s="43" t="s">
        <v>1622</v>
      </c>
      <c r="D3388" t="s">
        <v>6191</v>
      </c>
      <c r="E3388" t="s">
        <v>6191</v>
      </c>
      <c r="F3388" s="41">
        <v>42572</v>
      </c>
      <c r="G3388" s="44">
        <v>-95133</v>
      </c>
      <c r="H3388" t="s">
        <v>14141</v>
      </c>
    </row>
    <row r="3389" spans="1:8" x14ac:dyDescent="0.25">
      <c r="A3389" s="43" t="s">
        <v>9326</v>
      </c>
      <c r="B3389" t="s">
        <v>1621</v>
      </c>
      <c r="C3389" s="43" t="s">
        <v>1622</v>
      </c>
      <c r="D3389" t="s">
        <v>6192</v>
      </c>
      <c r="E3389" t="s">
        <v>6192</v>
      </c>
      <c r="F3389" s="41">
        <v>42572</v>
      </c>
      <c r="G3389" s="44">
        <v>-65183.839999999997</v>
      </c>
      <c r="H3389" t="s">
        <v>14142</v>
      </c>
    </row>
    <row r="3390" spans="1:8" x14ac:dyDescent="0.25">
      <c r="A3390" s="43" t="s">
        <v>9326</v>
      </c>
      <c r="B3390" t="s">
        <v>6193</v>
      </c>
      <c r="C3390" s="43" t="s">
        <v>6194</v>
      </c>
      <c r="D3390" t="s">
        <v>6195</v>
      </c>
      <c r="E3390" t="s">
        <v>6195</v>
      </c>
      <c r="F3390" s="41">
        <v>42572</v>
      </c>
      <c r="G3390" s="44">
        <v>-726880</v>
      </c>
      <c r="H3390" t="s">
        <v>14143</v>
      </c>
    </row>
    <row r="3391" spans="1:8" x14ac:dyDescent="0.25">
      <c r="A3391" s="43" t="s">
        <v>9326</v>
      </c>
      <c r="B3391" t="s">
        <v>2549</v>
      </c>
      <c r="C3391" s="43" t="s">
        <v>2550</v>
      </c>
      <c r="D3391" t="s">
        <v>6196</v>
      </c>
      <c r="E3391" t="s">
        <v>6196</v>
      </c>
      <c r="F3391" s="41">
        <v>42573</v>
      </c>
      <c r="G3391" s="44">
        <v>-147500</v>
      </c>
      <c r="H3391" t="s">
        <v>14144</v>
      </c>
    </row>
    <row r="3392" spans="1:8" x14ac:dyDescent="0.25">
      <c r="A3392" s="43" t="s">
        <v>9326</v>
      </c>
      <c r="B3392" t="s">
        <v>6201</v>
      </c>
      <c r="C3392" s="43" t="s">
        <v>6202</v>
      </c>
      <c r="D3392" t="s">
        <v>5650</v>
      </c>
      <c r="E3392" t="s">
        <v>5650</v>
      </c>
      <c r="F3392" s="41">
        <v>42576</v>
      </c>
      <c r="G3392" s="44">
        <v>-89016.84</v>
      </c>
      <c r="H3392" t="s">
        <v>14148</v>
      </c>
    </row>
    <row r="3393" spans="1:8" x14ac:dyDescent="0.25">
      <c r="A3393" s="43" t="s">
        <v>9735</v>
      </c>
      <c r="B3393" t="s">
        <v>6203</v>
      </c>
      <c r="C3393" s="43" t="s">
        <v>14149</v>
      </c>
      <c r="D3393" t="s">
        <v>6204</v>
      </c>
      <c r="E3393" t="s">
        <v>6205</v>
      </c>
      <c r="F3393" s="41">
        <v>42576</v>
      </c>
      <c r="G3393" s="44">
        <v>-13200</v>
      </c>
      <c r="H3393" t="s">
        <v>14150</v>
      </c>
    </row>
    <row r="3394" spans="1:8" x14ac:dyDescent="0.25">
      <c r="A3394" s="43" t="s">
        <v>9328</v>
      </c>
      <c r="B3394" t="s">
        <v>5952</v>
      </c>
      <c r="C3394" s="43" t="s">
        <v>13975</v>
      </c>
      <c r="D3394" t="s">
        <v>6206</v>
      </c>
      <c r="E3394" t="s">
        <v>6206</v>
      </c>
      <c r="F3394" s="41">
        <v>42576</v>
      </c>
      <c r="G3394" s="44">
        <v>-922341.43</v>
      </c>
      <c r="H3394" t="s">
        <v>14151</v>
      </c>
    </row>
    <row r="3395" spans="1:8" x14ac:dyDescent="0.25">
      <c r="A3395" s="43" t="s">
        <v>9326</v>
      </c>
      <c r="B3395" t="s">
        <v>1621</v>
      </c>
      <c r="C3395" s="43" t="s">
        <v>1622</v>
      </c>
      <c r="D3395" t="s">
        <v>6198</v>
      </c>
      <c r="E3395" t="s">
        <v>6198</v>
      </c>
      <c r="F3395" s="41">
        <v>42576</v>
      </c>
      <c r="G3395" s="44">
        <v>-43659.74</v>
      </c>
      <c r="H3395" t="s">
        <v>14145</v>
      </c>
    </row>
    <row r="3396" spans="1:8" x14ac:dyDescent="0.25">
      <c r="A3396" s="43" t="s">
        <v>9326</v>
      </c>
      <c r="B3396" t="s">
        <v>1621</v>
      </c>
      <c r="C3396" s="43" t="s">
        <v>1622</v>
      </c>
      <c r="D3396" t="s">
        <v>6199</v>
      </c>
      <c r="E3396" t="s">
        <v>6199</v>
      </c>
      <c r="F3396" s="41">
        <v>42576</v>
      </c>
      <c r="G3396" s="44">
        <v>-65489.61</v>
      </c>
      <c r="H3396" t="s">
        <v>14146</v>
      </c>
    </row>
    <row r="3397" spans="1:8" x14ac:dyDescent="0.25">
      <c r="A3397" s="43" t="s">
        <v>9326</v>
      </c>
      <c r="B3397" t="s">
        <v>1621</v>
      </c>
      <c r="C3397" s="43" t="s">
        <v>1622</v>
      </c>
      <c r="D3397" t="s">
        <v>6200</v>
      </c>
      <c r="E3397" t="s">
        <v>6200</v>
      </c>
      <c r="F3397" s="41">
        <v>42576</v>
      </c>
      <c r="G3397" s="44">
        <v>-65490.12</v>
      </c>
      <c r="H3397" t="s">
        <v>14147</v>
      </c>
    </row>
    <row r="3398" spans="1:8" x14ac:dyDescent="0.25">
      <c r="A3398" s="43" t="s">
        <v>9328</v>
      </c>
      <c r="B3398" t="s">
        <v>6055</v>
      </c>
      <c r="C3398" s="43" t="s">
        <v>14043</v>
      </c>
      <c r="D3398" t="s">
        <v>6207</v>
      </c>
      <c r="E3398" t="s">
        <v>6207</v>
      </c>
      <c r="F3398" s="41">
        <v>42576</v>
      </c>
      <c r="G3398" s="44">
        <v>-33040</v>
      </c>
      <c r="H3398" t="s">
        <v>14152</v>
      </c>
    </row>
    <row r="3399" spans="1:8" x14ac:dyDescent="0.25">
      <c r="A3399" s="43" t="s">
        <v>9328</v>
      </c>
      <c r="B3399" t="s">
        <v>5809</v>
      </c>
      <c r="C3399" s="43" t="s">
        <v>13873</v>
      </c>
      <c r="D3399" t="s">
        <v>6208</v>
      </c>
      <c r="E3399" t="s">
        <v>6209</v>
      </c>
      <c r="F3399" s="41">
        <v>42576</v>
      </c>
      <c r="G3399" s="44">
        <v>-37250</v>
      </c>
      <c r="H3399" t="s">
        <v>14153</v>
      </c>
    </row>
    <row r="3400" spans="1:8" x14ac:dyDescent="0.25">
      <c r="A3400" s="43" t="s">
        <v>9735</v>
      </c>
      <c r="B3400" t="s">
        <v>6131</v>
      </c>
      <c r="C3400" s="43" t="s">
        <v>14103</v>
      </c>
      <c r="D3400" t="s">
        <v>6211</v>
      </c>
      <c r="E3400" t="s">
        <v>6212</v>
      </c>
      <c r="F3400" s="41">
        <v>42577</v>
      </c>
      <c r="G3400" s="44">
        <v>-23100</v>
      </c>
      <c r="H3400" t="s">
        <v>14155</v>
      </c>
    </row>
    <row r="3401" spans="1:8" x14ac:dyDescent="0.25">
      <c r="A3401" s="43" t="s">
        <v>9735</v>
      </c>
      <c r="B3401" t="s">
        <v>6131</v>
      </c>
      <c r="C3401" s="43" t="s">
        <v>14103</v>
      </c>
      <c r="D3401" t="s">
        <v>6213</v>
      </c>
      <c r="E3401" t="s">
        <v>6214</v>
      </c>
      <c r="F3401" s="41">
        <v>42577</v>
      </c>
      <c r="G3401" s="44">
        <v>-41800</v>
      </c>
      <c r="H3401" t="s">
        <v>14156</v>
      </c>
    </row>
    <row r="3402" spans="1:8" x14ac:dyDescent="0.25">
      <c r="A3402" s="43" t="s">
        <v>9326</v>
      </c>
      <c r="B3402" t="s">
        <v>2042</v>
      </c>
      <c r="C3402" s="43" t="s">
        <v>2043</v>
      </c>
      <c r="D3402" t="s">
        <v>6210</v>
      </c>
      <c r="E3402" t="s">
        <v>6210</v>
      </c>
      <c r="F3402" s="41">
        <v>42577</v>
      </c>
      <c r="G3402" s="44">
        <v>-263598.03000000003</v>
      </c>
      <c r="H3402" t="s">
        <v>14154</v>
      </c>
    </row>
    <row r="3403" spans="1:8" x14ac:dyDescent="0.25">
      <c r="A3403" s="43" t="s">
        <v>9735</v>
      </c>
      <c r="B3403" t="s">
        <v>5603</v>
      </c>
      <c r="C3403" s="43" t="s">
        <v>5604</v>
      </c>
      <c r="D3403" t="s">
        <v>6215</v>
      </c>
      <c r="E3403" t="s">
        <v>6216</v>
      </c>
      <c r="F3403" s="41">
        <v>42579</v>
      </c>
      <c r="G3403" s="44">
        <v>-191357</v>
      </c>
      <c r="H3403" t="s">
        <v>14157</v>
      </c>
    </row>
    <row r="3404" spans="1:8" x14ac:dyDescent="0.25">
      <c r="A3404" s="43" t="s">
        <v>9735</v>
      </c>
      <c r="B3404" t="s">
        <v>5603</v>
      </c>
      <c r="C3404" s="43" t="s">
        <v>5604</v>
      </c>
      <c r="D3404" t="s">
        <v>6217</v>
      </c>
      <c r="E3404" t="s">
        <v>6218</v>
      </c>
      <c r="F3404" s="41">
        <v>42579</v>
      </c>
      <c r="G3404" s="44">
        <v>-219354</v>
      </c>
      <c r="H3404" t="s">
        <v>14158</v>
      </c>
    </row>
    <row r="3405" spans="1:8" x14ac:dyDescent="0.25">
      <c r="A3405" s="43" t="s">
        <v>9735</v>
      </c>
      <c r="B3405" t="s">
        <v>5603</v>
      </c>
      <c r="C3405" s="43" t="s">
        <v>5604</v>
      </c>
      <c r="D3405" t="s">
        <v>6219</v>
      </c>
      <c r="E3405" t="s">
        <v>6220</v>
      </c>
      <c r="F3405" s="41">
        <v>42579</v>
      </c>
      <c r="G3405" s="44">
        <v>-267987</v>
      </c>
      <c r="H3405" t="s">
        <v>14159</v>
      </c>
    </row>
    <row r="3406" spans="1:8" x14ac:dyDescent="0.25">
      <c r="A3406" s="43" t="s">
        <v>9735</v>
      </c>
      <c r="B3406" t="s">
        <v>5603</v>
      </c>
      <c r="C3406" s="43" t="s">
        <v>5604</v>
      </c>
      <c r="D3406" t="s">
        <v>6221</v>
      </c>
      <c r="E3406" t="s">
        <v>6222</v>
      </c>
      <c r="F3406" s="41">
        <v>42579</v>
      </c>
      <c r="G3406" s="44">
        <v>-280332</v>
      </c>
      <c r="H3406" t="s">
        <v>14160</v>
      </c>
    </row>
    <row r="3407" spans="1:8" x14ac:dyDescent="0.25">
      <c r="A3407" s="43" t="s">
        <v>9735</v>
      </c>
      <c r="B3407" t="s">
        <v>5603</v>
      </c>
      <c r="C3407" s="43" t="s">
        <v>5604</v>
      </c>
      <c r="D3407" t="s">
        <v>6223</v>
      </c>
      <c r="E3407" t="s">
        <v>6224</v>
      </c>
      <c r="F3407" s="41">
        <v>42579</v>
      </c>
      <c r="G3407" s="44">
        <v>-283979</v>
      </c>
      <c r="H3407" t="s">
        <v>14161</v>
      </c>
    </row>
    <row r="3408" spans="1:8" x14ac:dyDescent="0.25">
      <c r="A3408" s="43" t="s">
        <v>9326</v>
      </c>
      <c r="B3408" t="s">
        <v>2236</v>
      </c>
      <c r="C3408" s="43" t="s">
        <v>2237</v>
      </c>
      <c r="D3408" t="s">
        <v>6225</v>
      </c>
      <c r="E3408" t="s">
        <v>6225</v>
      </c>
      <c r="F3408" s="41">
        <v>42580</v>
      </c>
      <c r="G3408" s="44">
        <v>-51330</v>
      </c>
      <c r="H3408" t="s">
        <v>14162</v>
      </c>
    </row>
    <row r="3409" spans="1:8" x14ac:dyDescent="0.25">
      <c r="A3409" s="43" t="s">
        <v>9735</v>
      </c>
      <c r="B3409" t="s">
        <v>6226</v>
      </c>
      <c r="C3409" s="43" t="s">
        <v>14163</v>
      </c>
      <c r="D3409" t="s">
        <v>6227</v>
      </c>
      <c r="E3409" t="s">
        <v>6228</v>
      </c>
      <c r="F3409" s="41">
        <v>42580</v>
      </c>
      <c r="G3409" s="44">
        <v>-90819.06</v>
      </c>
      <c r="H3409" t="s">
        <v>14164</v>
      </c>
    </row>
    <row r="3410" spans="1:8" x14ac:dyDescent="0.25">
      <c r="A3410" s="43" t="s">
        <v>9328</v>
      </c>
      <c r="B3410" t="s">
        <v>4472</v>
      </c>
      <c r="C3410" s="43" t="s">
        <v>4473</v>
      </c>
      <c r="D3410" t="s">
        <v>6229</v>
      </c>
      <c r="E3410" t="s">
        <v>6229</v>
      </c>
      <c r="F3410" s="41">
        <v>42583</v>
      </c>
      <c r="G3410" s="44">
        <v>-1210273.31</v>
      </c>
      <c r="H3410" t="s">
        <v>14165</v>
      </c>
    </row>
    <row r="3411" spans="1:8" x14ac:dyDescent="0.25">
      <c r="A3411" s="43" t="s">
        <v>9328</v>
      </c>
      <c r="B3411" t="s">
        <v>6230</v>
      </c>
      <c r="C3411" s="43" t="s">
        <v>6231</v>
      </c>
      <c r="D3411" t="s">
        <v>5807</v>
      </c>
      <c r="E3411" t="s">
        <v>6232</v>
      </c>
      <c r="F3411" s="41">
        <v>42585</v>
      </c>
      <c r="G3411" s="44">
        <v>-10737115.369999999</v>
      </c>
      <c r="H3411" t="s">
        <v>14166</v>
      </c>
    </row>
    <row r="3412" spans="1:8" x14ac:dyDescent="0.25">
      <c r="A3412" s="43" t="s">
        <v>9735</v>
      </c>
      <c r="B3412" t="s">
        <v>5300</v>
      </c>
      <c r="C3412" s="43" t="s">
        <v>13423</v>
      </c>
      <c r="D3412" t="s">
        <v>6238</v>
      </c>
      <c r="E3412" t="s">
        <v>6239</v>
      </c>
      <c r="F3412" s="41">
        <v>42587</v>
      </c>
      <c r="G3412" s="44">
        <v>-61050</v>
      </c>
      <c r="H3412" t="s">
        <v>14172</v>
      </c>
    </row>
    <row r="3413" spans="1:8" x14ac:dyDescent="0.25">
      <c r="A3413" s="43" t="s">
        <v>9326</v>
      </c>
      <c r="B3413" t="s">
        <v>1621</v>
      </c>
      <c r="C3413" s="43" t="s">
        <v>1622</v>
      </c>
      <c r="D3413" t="s">
        <v>6233</v>
      </c>
      <c r="E3413" t="s">
        <v>6233</v>
      </c>
      <c r="F3413" s="41">
        <v>42587</v>
      </c>
      <c r="G3413" s="44">
        <v>-103947.7</v>
      </c>
      <c r="H3413" t="s">
        <v>14167</v>
      </c>
    </row>
    <row r="3414" spans="1:8" x14ac:dyDescent="0.25">
      <c r="A3414" s="43" t="s">
        <v>9326</v>
      </c>
      <c r="B3414" t="s">
        <v>1621</v>
      </c>
      <c r="C3414" s="43" t="s">
        <v>1622</v>
      </c>
      <c r="D3414" t="s">
        <v>6234</v>
      </c>
      <c r="E3414" t="s">
        <v>6234</v>
      </c>
      <c r="F3414" s="41">
        <v>42587</v>
      </c>
      <c r="G3414" s="44">
        <v>-65490.11</v>
      </c>
      <c r="H3414" t="s">
        <v>14168</v>
      </c>
    </row>
    <row r="3415" spans="1:8" x14ac:dyDescent="0.25">
      <c r="A3415" s="43" t="s">
        <v>9326</v>
      </c>
      <c r="B3415" t="s">
        <v>1621</v>
      </c>
      <c r="C3415" s="43" t="s">
        <v>1622</v>
      </c>
      <c r="D3415" t="s">
        <v>6235</v>
      </c>
      <c r="E3415" t="s">
        <v>6235</v>
      </c>
      <c r="F3415" s="41">
        <v>42587</v>
      </c>
      <c r="G3415" s="44">
        <v>-104430.24</v>
      </c>
      <c r="H3415" t="s">
        <v>14169</v>
      </c>
    </row>
    <row r="3416" spans="1:8" x14ac:dyDescent="0.25">
      <c r="A3416" s="43" t="s">
        <v>9326</v>
      </c>
      <c r="B3416" t="s">
        <v>1621</v>
      </c>
      <c r="C3416" s="43" t="s">
        <v>1622</v>
      </c>
      <c r="D3416" t="s">
        <v>6236</v>
      </c>
      <c r="E3416" t="s">
        <v>6236</v>
      </c>
      <c r="F3416" s="41">
        <v>42587</v>
      </c>
      <c r="G3416" s="44">
        <v>-104430.24</v>
      </c>
      <c r="H3416" t="s">
        <v>14170</v>
      </c>
    </row>
    <row r="3417" spans="1:8" x14ac:dyDescent="0.25">
      <c r="A3417" s="43" t="s">
        <v>9326</v>
      </c>
      <c r="B3417" t="s">
        <v>1621</v>
      </c>
      <c r="C3417" s="43" t="s">
        <v>1622</v>
      </c>
      <c r="D3417" t="s">
        <v>6237</v>
      </c>
      <c r="E3417" t="s">
        <v>6237</v>
      </c>
      <c r="F3417" s="41">
        <v>42587</v>
      </c>
      <c r="G3417" s="44">
        <v>-104430.24</v>
      </c>
      <c r="H3417" t="s">
        <v>14171</v>
      </c>
    </row>
    <row r="3418" spans="1:8" x14ac:dyDescent="0.25">
      <c r="A3418" s="43" t="s">
        <v>9735</v>
      </c>
      <c r="B3418" t="s">
        <v>6243</v>
      </c>
      <c r="C3418" s="43" t="s">
        <v>6244</v>
      </c>
      <c r="D3418" t="s">
        <v>6245</v>
      </c>
      <c r="E3418" t="s">
        <v>6246</v>
      </c>
      <c r="F3418" s="41">
        <v>42590</v>
      </c>
      <c r="G3418" s="44">
        <v>-29160</v>
      </c>
      <c r="H3418" t="s">
        <v>14175</v>
      </c>
    </row>
    <row r="3419" spans="1:8" x14ac:dyDescent="0.25">
      <c r="A3419" s="43" t="s">
        <v>9326</v>
      </c>
      <c r="B3419" t="s">
        <v>1621</v>
      </c>
      <c r="C3419" s="43" t="s">
        <v>1622</v>
      </c>
      <c r="D3419" t="s">
        <v>6241</v>
      </c>
      <c r="E3419" t="s">
        <v>6241</v>
      </c>
      <c r="F3419" s="41">
        <v>42590</v>
      </c>
      <c r="G3419" s="44">
        <v>-65489.61</v>
      </c>
      <c r="H3419" t="s">
        <v>14173</v>
      </c>
    </row>
    <row r="3420" spans="1:8" x14ac:dyDescent="0.25">
      <c r="A3420" s="43" t="s">
        <v>9326</v>
      </c>
      <c r="B3420" t="s">
        <v>1621</v>
      </c>
      <c r="C3420" s="43" t="s">
        <v>1622</v>
      </c>
      <c r="D3420" t="s">
        <v>6242</v>
      </c>
      <c r="E3420" t="s">
        <v>6242</v>
      </c>
      <c r="F3420" s="41">
        <v>42590</v>
      </c>
      <c r="G3420" s="44">
        <v>-65489.61</v>
      </c>
      <c r="H3420" t="s">
        <v>14174</v>
      </c>
    </row>
    <row r="3421" spans="1:8" x14ac:dyDescent="0.25">
      <c r="A3421" s="43" t="s">
        <v>9328</v>
      </c>
      <c r="B3421" t="s">
        <v>6247</v>
      </c>
      <c r="C3421" s="43" t="s">
        <v>6248</v>
      </c>
      <c r="D3421" t="s">
        <v>6249</v>
      </c>
      <c r="E3421" t="s">
        <v>6249</v>
      </c>
      <c r="F3421" s="41">
        <v>42591</v>
      </c>
      <c r="G3421" s="44">
        <v>-1725467.27</v>
      </c>
      <c r="H3421" t="s">
        <v>14176</v>
      </c>
    </row>
    <row r="3422" spans="1:8" x14ac:dyDescent="0.25">
      <c r="A3422" s="43" t="s">
        <v>9328</v>
      </c>
      <c r="B3422" t="s">
        <v>6183</v>
      </c>
      <c r="C3422" s="43" t="s">
        <v>14133</v>
      </c>
      <c r="D3422" t="s">
        <v>6250</v>
      </c>
      <c r="E3422" t="s">
        <v>6250</v>
      </c>
      <c r="F3422" s="41">
        <v>42592</v>
      </c>
      <c r="G3422" s="44">
        <v>-52599.44</v>
      </c>
      <c r="H3422" t="s">
        <v>14177</v>
      </c>
    </row>
    <row r="3423" spans="1:8" x14ac:dyDescent="0.25">
      <c r="A3423" s="43" t="s">
        <v>9328</v>
      </c>
      <c r="B3423" t="s">
        <v>6251</v>
      </c>
      <c r="C3423" s="43" t="s">
        <v>14178</v>
      </c>
      <c r="D3423" t="s">
        <v>6252</v>
      </c>
      <c r="E3423" t="s">
        <v>6252</v>
      </c>
      <c r="F3423" s="41">
        <v>42592</v>
      </c>
      <c r="G3423" s="44">
        <v>-72327.600000000006</v>
      </c>
      <c r="H3423" t="s">
        <v>14179</v>
      </c>
    </row>
    <row r="3424" spans="1:8" x14ac:dyDescent="0.25">
      <c r="A3424" s="43" t="s">
        <v>9328</v>
      </c>
      <c r="B3424" t="s">
        <v>5509</v>
      </c>
      <c r="C3424" s="43" t="s">
        <v>13604</v>
      </c>
      <c r="D3424" t="s">
        <v>6253</v>
      </c>
      <c r="E3424" t="s">
        <v>6253</v>
      </c>
      <c r="F3424" s="41">
        <v>42592</v>
      </c>
      <c r="G3424" s="44">
        <v>-51289.49</v>
      </c>
      <c r="H3424" t="s">
        <v>14180</v>
      </c>
    </row>
    <row r="3425" spans="1:8" x14ac:dyDescent="0.25">
      <c r="A3425" s="43" t="s">
        <v>9328</v>
      </c>
      <c r="B3425" t="s">
        <v>6254</v>
      </c>
      <c r="C3425" s="43" t="s">
        <v>14181</v>
      </c>
      <c r="D3425" t="s">
        <v>6255</v>
      </c>
      <c r="E3425" t="s">
        <v>6256</v>
      </c>
      <c r="F3425" s="41">
        <v>42593</v>
      </c>
      <c r="G3425" s="44">
        <v>-33040</v>
      </c>
      <c r="H3425" t="s">
        <v>14182</v>
      </c>
    </row>
    <row r="3426" spans="1:8" x14ac:dyDescent="0.25">
      <c r="A3426" s="43" t="s">
        <v>9328</v>
      </c>
      <c r="B3426" t="s">
        <v>5809</v>
      </c>
      <c r="C3426" s="43" t="s">
        <v>13873</v>
      </c>
      <c r="D3426" t="s">
        <v>6257</v>
      </c>
      <c r="E3426" t="s">
        <v>6258</v>
      </c>
      <c r="F3426" s="41">
        <v>42593</v>
      </c>
      <c r="G3426" s="44">
        <v>-39800</v>
      </c>
      <c r="H3426" t="s">
        <v>14183</v>
      </c>
    </row>
    <row r="3427" spans="1:8" x14ac:dyDescent="0.25">
      <c r="A3427" s="43" t="s">
        <v>9328</v>
      </c>
      <c r="B3427" t="s">
        <v>1369</v>
      </c>
      <c r="C3427" s="43" t="s">
        <v>10378</v>
      </c>
      <c r="D3427" t="s">
        <v>6262</v>
      </c>
      <c r="E3427" t="s">
        <v>6263</v>
      </c>
      <c r="F3427" s="41">
        <v>42594</v>
      </c>
      <c r="G3427" s="44">
        <v>-9440</v>
      </c>
      <c r="H3427" t="s">
        <v>14186</v>
      </c>
    </row>
    <row r="3428" spans="1:8" x14ac:dyDescent="0.25">
      <c r="A3428" s="43" t="s">
        <v>9735</v>
      </c>
      <c r="B3428" t="s">
        <v>6259</v>
      </c>
      <c r="C3428" s="43" t="s">
        <v>14184</v>
      </c>
      <c r="D3428" t="s">
        <v>6260</v>
      </c>
      <c r="E3428" t="s">
        <v>6261</v>
      </c>
      <c r="F3428" s="41">
        <v>42594</v>
      </c>
      <c r="G3428">
        <v>-750</v>
      </c>
      <c r="H3428" t="s">
        <v>14185</v>
      </c>
    </row>
    <row r="3429" spans="1:8" x14ac:dyDescent="0.25">
      <c r="A3429" s="43" t="s">
        <v>9328</v>
      </c>
      <c r="B3429" t="s">
        <v>6055</v>
      </c>
      <c r="C3429" s="43" t="s">
        <v>14043</v>
      </c>
      <c r="D3429" t="s">
        <v>6265</v>
      </c>
      <c r="E3429" t="s">
        <v>6265</v>
      </c>
      <c r="F3429" s="41">
        <v>42599</v>
      </c>
      <c r="G3429" s="44">
        <v>-33040</v>
      </c>
      <c r="H3429" t="s">
        <v>14188</v>
      </c>
    </row>
    <row r="3430" spans="1:8" x14ac:dyDescent="0.25">
      <c r="A3430" s="43" t="s">
        <v>9328</v>
      </c>
      <c r="B3430" t="s">
        <v>2899</v>
      </c>
      <c r="C3430" s="43" t="s">
        <v>11671</v>
      </c>
      <c r="D3430" t="s">
        <v>6264</v>
      </c>
      <c r="E3430" t="s">
        <v>6264</v>
      </c>
      <c r="F3430" s="41">
        <v>42599</v>
      </c>
      <c r="G3430" s="44">
        <v>-38940</v>
      </c>
      <c r="H3430" t="s">
        <v>14187</v>
      </c>
    </row>
    <row r="3431" spans="1:8" x14ac:dyDescent="0.25">
      <c r="A3431" s="43" t="s">
        <v>9735</v>
      </c>
      <c r="B3431" t="s">
        <v>6131</v>
      </c>
      <c r="C3431" s="43" t="s">
        <v>14103</v>
      </c>
      <c r="D3431" t="s">
        <v>6266</v>
      </c>
      <c r="E3431" t="s">
        <v>6267</v>
      </c>
      <c r="F3431" s="41">
        <v>42600</v>
      </c>
      <c r="G3431" s="44">
        <v>-16050</v>
      </c>
      <c r="H3431" t="s">
        <v>14189</v>
      </c>
    </row>
    <row r="3432" spans="1:8" x14ac:dyDescent="0.25">
      <c r="A3432" s="43" t="s">
        <v>9328</v>
      </c>
      <c r="B3432" t="s">
        <v>6272</v>
      </c>
      <c r="C3432" s="43" t="s">
        <v>6273</v>
      </c>
      <c r="D3432" t="s">
        <v>6274</v>
      </c>
      <c r="E3432" t="s">
        <v>6274</v>
      </c>
      <c r="F3432" s="41">
        <v>42600</v>
      </c>
      <c r="G3432" s="44">
        <v>545472</v>
      </c>
      <c r="H3432" t="s">
        <v>14192</v>
      </c>
    </row>
    <row r="3433" spans="1:8" x14ac:dyDescent="0.25">
      <c r="A3433" s="43" t="s">
        <v>9735</v>
      </c>
      <c r="B3433" t="s">
        <v>5989</v>
      </c>
      <c r="C3433" s="43" t="s">
        <v>14000</v>
      </c>
      <c r="D3433" t="s">
        <v>6268</v>
      </c>
      <c r="E3433" t="s">
        <v>6269</v>
      </c>
      <c r="F3433" s="41">
        <v>42600</v>
      </c>
      <c r="G3433" s="44">
        <v>-12700</v>
      </c>
      <c r="H3433" t="s">
        <v>14190</v>
      </c>
    </row>
    <row r="3434" spans="1:8" x14ac:dyDescent="0.25">
      <c r="A3434" s="43" t="s">
        <v>9735</v>
      </c>
      <c r="B3434" t="s">
        <v>5989</v>
      </c>
      <c r="C3434" s="43" t="s">
        <v>14000</v>
      </c>
      <c r="D3434" t="s">
        <v>6270</v>
      </c>
      <c r="E3434" t="s">
        <v>6271</v>
      </c>
      <c r="F3434" s="41">
        <v>42600</v>
      </c>
      <c r="G3434" s="44">
        <v>-18500</v>
      </c>
      <c r="H3434" t="s">
        <v>14191</v>
      </c>
    </row>
    <row r="3435" spans="1:8" x14ac:dyDescent="0.25">
      <c r="A3435" s="43" t="s">
        <v>9328</v>
      </c>
      <c r="B3435" t="s">
        <v>5809</v>
      </c>
      <c r="C3435" s="43" t="s">
        <v>13873</v>
      </c>
      <c r="D3435" t="s">
        <v>6275</v>
      </c>
      <c r="E3435" t="s">
        <v>6276</v>
      </c>
      <c r="F3435" s="41">
        <v>42600</v>
      </c>
      <c r="G3435" s="44">
        <v>-16500</v>
      </c>
      <c r="H3435" t="s">
        <v>14193</v>
      </c>
    </row>
    <row r="3436" spans="1:8" x14ac:dyDescent="0.25">
      <c r="A3436" s="43" t="s">
        <v>9328</v>
      </c>
      <c r="B3436" t="s">
        <v>5809</v>
      </c>
      <c r="C3436" s="43" t="s">
        <v>13873</v>
      </c>
      <c r="D3436" t="s">
        <v>6277</v>
      </c>
      <c r="E3436" t="s">
        <v>6278</v>
      </c>
      <c r="F3436" s="41">
        <v>42600</v>
      </c>
      <c r="G3436" s="44">
        <v>-41900</v>
      </c>
      <c r="H3436" t="s">
        <v>14194</v>
      </c>
    </row>
    <row r="3437" spans="1:8" x14ac:dyDescent="0.25">
      <c r="A3437" s="43" t="s">
        <v>9326</v>
      </c>
      <c r="B3437" t="s">
        <v>6279</v>
      </c>
      <c r="C3437" s="43" t="s">
        <v>6280</v>
      </c>
      <c r="D3437" t="s">
        <v>6281</v>
      </c>
      <c r="E3437" t="s">
        <v>6281</v>
      </c>
      <c r="F3437" s="41">
        <v>42601</v>
      </c>
      <c r="G3437" s="44">
        <v>-248363.84</v>
      </c>
      <c r="H3437" t="s">
        <v>14195</v>
      </c>
    </row>
    <row r="3438" spans="1:8" x14ac:dyDescent="0.25">
      <c r="A3438" s="43" t="s">
        <v>9328</v>
      </c>
      <c r="B3438" t="s">
        <v>6306</v>
      </c>
      <c r="C3438" s="43" t="s">
        <v>14233</v>
      </c>
      <c r="D3438" t="s">
        <v>6289</v>
      </c>
      <c r="E3438" t="s">
        <v>6290</v>
      </c>
      <c r="F3438" s="41">
        <v>42604</v>
      </c>
      <c r="G3438" s="44">
        <v>-28000</v>
      </c>
      <c r="H3438" t="s">
        <v>14234</v>
      </c>
    </row>
    <row r="3439" spans="1:8" x14ac:dyDescent="0.25">
      <c r="A3439" s="43" t="s">
        <v>9328</v>
      </c>
      <c r="B3439" t="s">
        <v>6307</v>
      </c>
      <c r="C3439" s="43" t="s">
        <v>14235</v>
      </c>
      <c r="D3439" t="s">
        <v>6289</v>
      </c>
      <c r="E3439" t="s">
        <v>6290</v>
      </c>
      <c r="F3439" s="41">
        <v>42604</v>
      </c>
      <c r="G3439" s="44">
        <v>-28000</v>
      </c>
      <c r="H3439" t="s">
        <v>14236</v>
      </c>
    </row>
    <row r="3440" spans="1:8" x14ac:dyDescent="0.25">
      <c r="A3440" s="43" t="s">
        <v>9735</v>
      </c>
      <c r="B3440" t="s">
        <v>6294</v>
      </c>
      <c r="C3440" s="43" t="s">
        <v>14209</v>
      </c>
      <c r="D3440" t="s">
        <v>6289</v>
      </c>
      <c r="E3440" t="s">
        <v>6290</v>
      </c>
      <c r="F3440" s="41">
        <v>42604</v>
      </c>
      <c r="G3440" s="44">
        <v>-28000</v>
      </c>
      <c r="H3440" t="s">
        <v>14210</v>
      </c>
    </row>
    <row r="3441" spans="1:8" x14ac:dyDescent="0.25">
      <c r="A3441" s="43" t="s">
        <v>9328</v>
      </c>
      <c r="B3441" t="s">
        <v>6302</v>
      </c>
      <c r="C3441" s="43" t="s">
        <v>14225</v>
      </c>
      <c r="D3441" t="s">
        <v>6289</v>
      </c>
      <c r="E3441" t="s">
        <v>6290</v>
      </c>
      <c r="F3441" s="41">
        <v>42604</v>
      </c>
      <c r="G3441" s="44">
        <v>-28000</v>
      </c>
      <c r="H3441" t="s">
        <v>14226</v>
      </c>
    </row>
    <row r="3442" spans="1:8" x14ac:dyDescent="0.25">
      <c r="A3442" s="43" t="s">
        <v>9328</v>
      </c>
      <c r="B3442" t="s">
        <v>6308</v>
      </c>
      <c r="C3442" s="43" t="s">
        <v>14237</v>
      </c>
      <c r="D3442" t="s">
        <v>6289</v>
      </c>
      <c r="E3442" t="s">
        <v>6290</v>
      </c>
      <c r="F3442" s="41">
        <v>42604</v>
      </c>
      <c r="G3442" s="44">
        <v>-28000</v>
      </c>
      <c r="H3442" t="s">
        <v>14238</v>
      </c>
    </row>
    <row r="3443" spans="1:8" x14ac:dyDescent="0.25">
      <c r="A3443" s="43" t="s">
        <v>9326</v>
      </c>
      <c r="B3443" t="s">
        <v>6282</v>
      </c>
      <c r="C3443" s="43" t="s">
        <v>6283</v>
      </c>
      <c r="D3443" t="s">
        <v>6284</v>
      </c>
      <c r="E3443" t="s">
        <v>6284</v>
      </c>
      <c r="F3443" s="41">
        <v>42604</v>
      </c>
      <c r="G3443" s="44">
        <v>-29883.5</v>
      </c>
      <c r="H3443" t="s">
        <v>14196</v>
      </c>
    </row>
    <row r="3444" spans="1:8" x14ac:dyDescent="0.25">
      <c r="A3444" s="43" t="s">
        <v>9326</v>
      </c>
      <c r="B3444" t="s">
        <v>6282</v>
      </c>
      <c r="C3444" s="43" t="s">
        <v>6283</v>
      </c>
      <c r="D3444" t="s">
        <v>6285</v>
      </c>
      <c r="E3444" t="s">
        <v>6285</v>
      </c>
      <c r="F3444" s="41">
        <v>42604</v>
      </c>
      <c r="G3444" s="44">
        <v>-34172.800000000003</v>
      </c>
      <c r="H3444" t="s">
        <v>14197</v>
      </c>
    </row>
    <row r="3445" spans="1:8" x14ac:dyDescent="0.25">
      <c r="A3445" s="43" t="s">
        <v>9326</v>
      </c>
      <c r="B3445" t="s">
        <v>6282</v>
      </c>
      <c r="C3445" s="43" t="s">
        <v>6283</v>
      </c>
      <c r="D3445" t="s">
        <v>6286</v>
      </c>
      <c r="E3445" t="s">
        <v>6286</v>
      </c>
      <c r="F3445" s="41">
        <v>42604</v>
      </c>
      <c r="G3445" s="44">
        <v>-25098.6</v>
      </c>
      <c r="H3445" t="s">
        <v>14198</v>
      </c>
    </row>
    <row r="3446" spans="1:8" x14ac:dyDescent="0.25">
      <c r="A3446" s="43" t="s">
        <v>9328</v>
      </c>
      <c r="B3446" t="s">
        <v>6309</v>
      </c>
      <c r="C3446" s="43" t="s">
        <v>14239</v>
      </c>
      <c r="D3446" t="s">
        <v>6289</v>
      </c>
      <c r="E3446" t="s">
        <v>6290</v>
      </c>
      <c r="F3446" s="41">
        <v>42604</v>
      </c>
      <c r="G3446" s="44">
        <v>-28000</v>
      </c>
      <c r="H3446" t="s">
        <v>14240</v>
      </c>
    </row>
    <row r="3447" spans="1:8" x14ac:dyDescent="0.25">
      <c r="A3447" s="43" t="s">
        <v>9735</v>
      </c>
      <c r="B3447" t="s">
        <v>6296</v>
      </c>
      <c r="C3447" s="43" t="s">
        <v>14213</v>
      </c>
      <c r="D3447" t="s">
        <v>6289</v>
      </c>
      <c r="E3447" t="s">
        <v>6290</v>
      </c>
      <c r="F3447" s="41">
        <v>42604</v>
      </c>
      <c r="G3447" s="44">
        <v>-28000</v>
      </c>
      <c r="H3447" t="s">
        <v>14214</v>
      </c>
    </row>
    <row r="3448" spans="1:8" x14ac:dyDescent="0.25">
      <c r="A3448" s="43" t="s">
        <v>9326</v>
      </c>
      <c r="B3448" t="s">
        <v>5648</v>
      </c>
      <c r="C3448" s="43" t="s">
        <v>5649</v>
      </c>
      <c r="D3448" t="s">
        <v>6287</v>
      </c>
      <c r="E3448" t="s">
        <v>6287</v>
      </c>
      <c r="F3448" s="41">
        <v>42604</v>
      </c>
      <c r="G3448" s="44">
        <v>-39178.949999999997</v>
      </c>
      <c r="H3448" t="s">
        <v>14199</v>
      </c>
    </row>
    <row r="3449" spans="1:8" x14ac:dyDescent="0.25">
      <c r="A3449" s="43" t="s">
        <v>9326</v>
      </c>
      <c r="B3449" t="s">
        <v>5648</v>
      </c>
      <c r="C3449" s="43" t="s">
        <v>5649</v>
      </c>
      <c r="D3449" t="s">
        <v>4404</v>
      </c>
      <c r="E3449" t="s">
        <v>4404</v>
      </c>
      <c r="F3449" s="41">
        <v>42604</v>
      </c>
      <c r="G3449" s="44">
        <v>-75331.199999999997</v>
      </c>
      <c r="H3449" t="s">
        <v>14200</v>
      </c>
    </row>
    <row r="3450" spans="1:8" x14ac:dyDescent="0.25">
      <c r="A3450" s="43" t="s">
        <v>9328</v>
      </c>
      <c r="B3450" t="s">
        <v>6314</v>
      </c>
      <c r="C3450" s="43" t="s">
        <v>14244</v>
      </c>
      <c r="D3450" t="s">
        <v>6289</v>
      </c>
      <c r="E3450" t="s">
        <v>6290</v>
      </c>
      <c r="F3450" s="41">
        <v>42604</v>
      </c>
      <c r="G3450" s="44">
        <v>-28000</v>
      </c>
      <c r="H3450" t="s">
        <v>14245</v>
      </c>
    </row>
    <row r="3451" spans="1:8" x14ac:dyDescent="0.25">
      <c r="A3451" s="43" t="s">
        <v>9328</v>
      </c>
      <c r="B3451" t="s">
        <v>6304</v>
      </c>
      <c r="C3451" s="43" t="s">
        <v>14229</v>
      </c>
      <c r="D3451" t="s">
        <v>6289</v>
      </c>
      <c r="E3451" t="s">
        <v>6290</v>
      </c>
      <c r="F3451" s="41">
        <v>42604</v>
      </c>
      <c r="G3451" s="44">
        <v>-28000</v>
      </c>
      <c r="H3451" t="s">
        <v>14230</v>
      </c>
    </row>
    <row r="3452" spans="1:8" x14ac:dyDescent="0.25">
      <c r="A3452" s="43" t="s">
        <v>9735</v>
      </c>
      <c r="B3452" t="s">
        <v>6288</v>
      </c>
      <c r="C3452" s="43" t="s">
        <v>14201</v>
      </c>
      <c r="D3452" t="s">
        <v>6289</v>
      </c>
      <c r="E3452" t="s">
        <v>6290</v>
      </c>
      <c r="F3452" s="41">
        <v>42604</v>
      </c>
      <c r="G3452" s="44">
        <v>-28000</v>
      </c>
      <c r="H3452" t="s">
        <v>14202</v>
      </c>
    </row>
    <row r="3453" spans="1:8" x14ac:dyDescent="0.25">
      <c r="A3453" s="43" t="s">
        <v>9328</v>
      </c>
      <c r="B3453" t="s">
        <v>6301</v>
      </c>
      <c r="C3453" s="43" t="s">
        <v>14223</v>
      </c>
      <c r="D3453" t="s">
        <v>6289</v>
      </c>
      <c r="E3453" t="s">
        <v>6290</v>
      </c>
      <c r="F3453" s="41">
        <v>42604</v>
      </c>
      <c r="G3453" s="44">
        <v>-28000</v>
      </c>
      <c r="H3453" t="s">
        <v>14224</v>
      </c>
    </row>
    <row r="3454" spans="1:8" x14ac:dyDescent="0.25">
      <c r="A3454" s="43" t="s">
        <v>9328</v>
      </c>
      <c r="B3454" t="s">
        <v>6310</v>
      </c>
      <c r="C3454" s="43" t="s">
        <v>14241</v>
      </c>
      <c r="D3454" t="s">
        <v>6289</v>
      </c>
      <c r="E3454" t="s">
        <v>6290</v>
      </c>
      <c r="F3454" s="41">
        <v>42604</v>
      </c>
      <c r="G3454" s="44">
        <v>-28000</v>
      </c>
      <c r="H3454" t="s">
        <v>14242</v>
      </c>
    </row>
    <row r="3455" spans="1:8" x14ac:dyDescent="0.25">
      <c r="A3455" s="43" t="s">
        <v>9735</v>
      </c>
      <c r="B3455" t="s">
        <v>6292</v>
      </c>
      <c r="C3455" s="43" t="s">
        <v>14205</v>
      </c>
      <c r="D3455" t="s">
        <v>6289</v>
      </c>
      <c r="E3455" t="s">
        <v>6290</v>
      </c>
      <c r="F3455" s="41">
        <v>42604</v>
      </c>
      <c r="G3455" s="44">
        <v>-28000</v>
      </c>
      <c r="H3455" t="s">
        <v>14206</v>
      </c>
    </row>
    <row r="3456" spans="1:8" x14ac:dyDescent="0.25">
      <c r="A3456" s="43" t="s">
        <v>9328</v>
      </c>
      <c r="B3456" t="s">
        <v>6311</v>
      </c>
      <c r="C3456" s="43" t="s">
        <v>6312</v>
      </c>
      <c r="E3456" t="s">
        <v>6313</v>
      </c>
      <c r="F3456" s="41">
        <v>42604</v>
      </c>
      <c r="G3456" s="44">
        <v>-2665400.56</v>
      </c>
      <c r="H3456" t="s">
        <v>14243</v>
      </c>
    </row>
    <row r="3457" spans="1:8" x14ac:dyDescent="0.25">
      <c r="A3457" s="43" t="s">
        <v>9328</v>
      </c>
      <c r="B3457" t="s">
        <v>6299</v>
      </c>
      <c r="C3457" s="43" t="s">
        <v>14219</v>
      </c>
      <c r="D3457" t="s">
        <v>6289</v>
      </c>
      <c r="E3457" t="s">
        <v>6290</v>
      </c>
      <c r="F3457" s="41">
        <v>42604</v>
      </c>
      <c r="G3457" s="44">
        <v>-28000</v>
      </c>
      <c r="H3457" t="s">
        <v>14220</v>
      </c>
    </row>
    <row r="3458" spans="1:8" x14ac:dyDescent="0.25">
      <c r="A3458" s="43" t="s">
        <v>9328</v>
      </c>
      <c r="B3458" t="s">
        <v>6303</v>
      </c>
      <c r="C3458" s="43" t="s">
        <v>14227</v>
      </c>
      <c r="D3458" t="s">
        <v>6289</v>
      </c>
      <c r="E3458" t="s">
        <v>6290</v>
      </c>
      <c r="F3458" s="41">
        <v>42604</v>
      </c>
      <c r="G3458" s="44">
        <v>-28000</v>
      </c>
      <c r="H3458" t="s">
        <v>14228</v>
      </c>
    </row>
    <row r="3459" spans="1:8" x14ac:dyDescent="0.25">
      <c r="A3459" s="43" t="s">
        <v>9328</v>
      </c>
      <c r="B3459" t="s">
        <v>6305</v>
      </c>
      <c r="C3459" s="43" t="s">
        <v>14231</v>
      </c>
      <c r="D3459" t="s">
        <v>6289</v>
      </c>
      <c r="E3459" t="s">
        <v>6290</v>
      </c>
      <c r="F3459" s="41">
        <v>42604</v>
      </c>
      <c r="G3459" s="44">
        <v>-28000</v>
      </c>
      <c r="H3459" t="s">
        <v>14232</v>
      </c>
    </row>
    <row r="3460" spans="1:8" x14ac:dyDescent="0.25">
      <c r="A3460" s="43" t="s">
        <v>9735</v>
      </c>
      <c r="B3460" t="s">
        <v>6295</v>
      </c>
      <c r="C3460" s="43" t="s">
        <v>14211</v>
      </c>
      <c r="D3460" t="s">
        <v>6289</v>
      </c>
      <c r="E3460" t="s">
        <v>6290</v>
      </c>
      <c r="F3460" s="41">
        <v>42604</v>
      </c>
      <c r="G3460" s="44">
        <v>-28000</v>
      </c>
      <c r="H3460" t="s">
        <v>14212</v>
      </c>
    </row>
    <row r="3461" spans="1:8" x14ac:dyDescent="0.25">
      <c r="A3461" s="43" t="s">
        <v>9328</v>
      </c>
      <c r="B3461" t="s">
        <v>6297</v>
      </c>
      <c r="C3461" s="43" t="s">
        <v>14215</v>
      </c>
      <c r="D3461" t="s">
        <v>6289</v>
      </c>
      <c r="E3461" t="s">
        <v>6290</v>
      </c>
      <c r="F3461" s="41">
        <v>42604</v>
      </c>
      <c r="G3461" s="44">
        <v>-28000</v>
      </c>
      <c r="H3461" t="s">
        <v>14216</v>
      </c>
    </row>
    <row r="3462" spans="1:8" x14ac:dyDescent="0.25">
      <c r="A3462" s="43" t="s">
        <v>9735</v>
      </c>
      <c r="B3462" t="s">
        <v>6291</v>
      </c>
      <c r="C3462" s="43" t="s">
        <v>14203</v>
      </c>
      <c r="D3462" t="s">
        <v>6289</v>
      </c>
      <c r="E3462" t="s">
        <v>6290</v>
      </c>
      <c r="F3462" s="41">
        <v>42604</v>
      </c>
      <c r="G3462" s="44">
        <v>-28000</v>
      </c>
      <c r="H3462" t="s">
        <v>14204</v>
      </c>
    </row>
    <row r="3463" spans="1:8" x14ac:dyDescent="0.25">
      <c r="A3463" s="43" t="s">
        <v>9328</v>
      </c>
      <c r="B3463" t="s">
        <v>6300</v>
      </c>
      <c r="C3463" s="43" t="s">
        <v>14221</v>
      </c>
      <c r="D3463" t="s">
        <v>6289</v>
      </c>
      <c r="E3463" t="s">
        <v>6290</v>
      </c>
      <c r="F3463" s="41">
        <v>42604</v>
      </c>
      <c r="G3463" s="44">
        <v>-28000</v>
      </c>
      <c r="H3463" t="s">
        <v>14222</v>
      </c>
    </row>
    <row r="3464" spans="1:8" x14ac:dyDescent="0.25">
      <c r="A3464" s="43" t="s">
        <v>9328</v>
      </c>
      <c r="B3464" t="s">
        <v>6298</v>
      </c>
      <c r="C3464" s="43" t="s">
        <v>14217</v>
      </c>
      <c r="D3464" t="s">
        <v>6289</v>
      </c>
      <c r="E3464" t="s">
        <v>6290</v>
      </c>
      <c r="F3464" s="41">
        <v>42604</v>
      </c>
      <c r="G3464" s="44">
        <v>-28000</v>
      </c>
      <c r="H3464" t="s">
        <v>14218</v>
      </c>
    </row>
    <row r="3465" spans="1:8" x14ac:dyDescent="0.25">
      <c r="A3465" s="43" t="s">
        <v>9735</v>
      </c>
      <c r="B3465" t="s">
        <v>6293</v>
      </c>
      <c r="C3465" s="43" t="s">
        <v>14207</v>
      </c>
      <c r="D3465" t="s">
        <v>6289</v>
      </c>
      <c r="E3465" t="s">
        <v>6290</v>
      </c>
      <c r="F3465" s="41">
        <v>42604</v>
      </c>
      <c r="G3465" s="44">
        <v>-28000</v>
      </c>
      <c r="H3465" t="s">
        <v>14208</v>
      </c>
    </row>
    <row r="3466" spans="1:8" x14ac:dyDescent="0.25">
      <c r="A3466" s="43" t="s">
        <v>9328</v>
      </c>
      <c r="B3466" t="s">
        <v>6321</v>
      </c>
      <c r="C3466" s="43" t="s">
        <v>14250</v>
      </c>
      <c r="D3466" t="s">
        <v>6322</v>
      </c>
      <c r="E3466" t="s">
        <v>6322</v>
      </c>
      <c r="F3466" s="41">
        <v>42605</v>
      </c>
      <c r="G3466" s="44">
        <v>-3505217.15</v>
      </c>
      <c r="H3466" t="s">
        <v>14251</v>
      </c>
    </row>
    <row r="3467" spans="1:8" x14ac:dyDescent="0.25">
      <c r="A3467" s="43" t="s">
        <v>9735</v>
      </c>
      <c r="B3467" t="s">
        <v>4000</v>
      </c>
      <c r="C3467" s="43" t="s">
        <v>4001</v>
      </c>
      <c r="D3467" t="s">
        <v>6320</v>
      </c>
      <c r="E3467" t="s">
        <v>6320</v>
      </c>
      <c r="F3467" s="41">
        <v>42605</v>
      </c>
      <c r="G3467" s="44">
        <v>-7000000</v>
      </c>
      <c r="H3467" t="s">
        <v>14249</v>
      </c>
    </row>
    <row r="3468" spans="1:8" x14ac:dyDescent="0.25">
      <c r="A3468" s="43" t="s">
        <v>9735</v>
      </c>
      <c r="B3468" t="s">
        <v>6315</v>
      </c>
      <c r="C3468" s="43" t="s">
        <v>14246</v>
      </c>
      <c r="D3468" t="s">
        <v>6316</v>
      </c>
      <c r="E3468" t="s">
        <v>6317</v>
      </c>
      <c r="F3468" s="41">
        <v>42605</v>
      </c>
      <c r="G3468" s="44">
        <v>-34800</v>
      </c>
      <c r="H3468" t="s">
        <v>14247</v>
      </c>
    </row>
    <row r="3469" spans="1:8" x14ac:dyDescent="0.25">
      <c r="A3469" s="43" t="s">
        <v>9735</v>
      </c>
      <c r="B3469" t="s">
        <v>2534</v>
      </c>
      <c r="C3469" s="43" t="s">
        <v>2535</v>
      </c>
      <c r="D3469" t="s">
        <v>6318</v>
      </c>
      <c r="E3469" t="s">
        <v>6319</v>
      </c>
      <c r="F3469" s="41">
        <v>42605</v>
      </c>
      <c r="G3469" s="44">
        <v>-2756.99</v>
      </c>
      <c r="H3469" t="s">
        <v>14248</v>
      </c>
    </row>
    <row r="3470" spans="1:8" x14ac:dyDescent="0.25">
      <c r="A3470" s="43" t="s">
        <v>9735</v>
      </c>
      <c r="B3470" t="s">
        <v>6323</v>
      </c>
      <c r="C3470" s="43" t="s">
        <v>6324</v>
      </c>
      <c r="D3470" t="s">
        <v>4234</v>
      </c>
      <c r="E3470" t="s">
        <v>4234</v>
      </c>
      <c r="F3470" s="41">
        <v>42607</v>
      </c>
      <c r="G3470" s="44">
        <v>-637908</v>
      </c>
      <c r="H3470" t="s">
        <v>14252</v>
      </c>
    </row>
    <row r="3471" spans="1:8" x14ac:dyDescent="0.25">
      <c r="A3471" s="43" t="s">
        <v>9328</v>
      </c>
      <c r="B3471" t="s">
        <v>5729</v>
      </c>
      <c r="C3471" s="43" t="s">
        <v>13797</v>
      </c>
      <c r="D3471" t="s">
        <v>6330</v>
      </c>
      <c r="E3471" t="s">
        <v>6331</v>
      </c>
      <c r="F3471" s="41">
        <v>42608</v>
      </c>
      <c r="G3471" s="44">
        <v>-490644</v>
      </c>
      <c r="H3471" t="s">
        <v>14256</v>
      </c>
    </row>
    <row r="3472" spans="1:8" x14ac:dyDescent="0.25">
      <c r="A3472" s="43" t="s">
        <v>9735</v>
      </c>
      <c r="B3472" t="s">
        <v>2534</v>
      </c>
      <c r="C3472" s="43" t="s">
        <v>2535</v>
      </c>
      <c r="D3472" t="s">
        <v>6328</v>
      </c>
      <c r="E3472" t="s">
        <v>6329</v>
      </c>
      <c r="F3472" s="41">
        <v>42608</v>
      </c>
      <c r="G3472" s="44">
        <v>-4143.12</v>
      </c>
      <c r="H3472" t="s">
        <v>14255</v>
      </c>
    </row>
    <row r="3473" spans="1:8" x14ac:dyDescent="0.25">
      <c r="A3473" s="43" t="s">
        <v>9326</v>
      </c>
      <c r="B3473" t="s">
        <v>6325</v>
      </c>
      <c r="C3473" s="43" t="s">
        <v>14253</v>
      </c>
      <c r="D3473" t="s">
        <v>6326</v>
      </c>
      <c r="E3473" t="s">
        <v>6327</v>
      </c>
      <c r="F3473" s="41">
        <v>42608</v>
      </c>
      <c r="G3473" s="44">
        <v>-2033867.98</v>
      </c>
      <c r="H3473" t="s">
        <v>14254</v>
      </c>
    </row>
    <row r="3474" spans="1:8" x14ac:dyDescent="0.25">
      <c r="A3474" s="43" t="s">
        <v>9326</v>
      </c>
      <c r="B3474" t="s">
        <v>5648</v>
      </c>
      <c r="C3474" s="43" t="s">
        <v>5649</v>
      </c>
      <c r="D3474" t="s">
        <v>4214</v>
      </c>
      <c r="E3474" t="s">
        <v>4214</v>
      </c>
      <c r="F3474" s="41">
        <v>42611</v>
      </c>
      <c r="G3474" s="44">
        <v>-82393.5</v>
      </c>
      <c r="H3474" t="s">
        <v>14257</v>
      </c>
    </row>
    <row r="3475" spans="1:8" x14ac:dyDescent="0.25">
      <c r="A3475" s="43" t="s">
        <v>9735</v>
      </c>
      <c r="B3475" t="s">
        <v>6340</v>
      </c>
      <c r="C3475" s="43" t="s">
        <v>14264</v>
      </c>
      <c r="D3475" t="s">
        <v>6336</v>
      </c>
      <c r="E3475" t="s">
        <v>6337</v>
      </c>
      <c r="F3475" s="41">
        <v>42612</v>
      </c>
      <c r="G3475" s="44">
        <v>-20000</v>
      </c>
      <c r="H3475" t="s">
        <v>14265</v>
      </c>
    </row>
    <row r="3476" spans="1:8" x14ac:dyDescent="0.25">
      <c r="A3476" s="43" t="s">
        <v>9735</v>
      </c>
      <c r="B3476" t="s">
        <v>6335</v>
      </c>
      <c r="C3476" s="43" t="s">
        <v>14260</v>
      </c>
      <c r="D3476" t="s">
        <v>6336</v>
      </c>
      <c r="E3476" t="s">
        <v>6337</v>
      </c>
      <c r="F3476" s="41">
        <v>42612</v>
      </c>
      <c r="G3476" s="44">
        <v>-20000</v>
      </c>
      <c r="H3476" t="s">
        <v>14261</v>
      </c>
    </row>
    <row r="3477" spans="1:8" x14ac:dyDescent="0.25">
      <c r="A3477" s="43" t="s">
        <v>9735</v>
      </c>
      <c r="B3477" t="s">
        <v>6341</v>
      </c>
      <c r="C3477" s="43" t="s">
        <v>14266</v>
      </c>
      <c r="D3477" t="s">
        <v>6336</v>
      </c>
      <c r="E3477" t="s">
        <v>6337</v>
      </c>
      <c r="F3477" s="41">
        <v>42612</v>
      </c>
      <c r="G3477" s="44">
        <v>-20000</v>
      </c>
      <c r="H3477" t="s">
        <v>14267</v>
      </c>
    </row>
    <row r="3478" spans="1:8" x14ac:dyDescent="0.25">
      <c r="A3478" s="43" t="s">
        <v>9735</v>
      </c>
      <c r="B3478" t="s">
        <v>6344</v>
      </c>
      <c r="C3478" s="43" t="s">
        <v>14272</v>
      </c>
      <c r="D3478" t="s">
        <v>6336</v>
      </c>
      <c r="E3478" t="s">
        <v>6337</v>
      </c>
      <c r="F3478" s="41">
        <v>42612</v>
      </c>
      <c r="G3478" s="44">
        <v>-20000</v>
      </c>
      <c r="H3478" t="s">
        <v>14273</v>
      </c>
    </row>
    <row r="3479" spans="1:8" x14ac:dyDescent="0.25">
      <c r="A3479" s="43" t="s">
        <v>9735</v>
      </c>
      <c r="B3479" t="s">
        <v>6345</v>
      </c>
      <c r="C3479" s="43" t="s">
        <v>14274</v>
      </c>
      <c r="D3479" t="s">
        <v>6336</v>
      </c>
      <c r="E3479" t="s">
        <v>6337</v>
      </c>
      <c r="F3479" s="41">
        <v>42612</v>
      </c>
      <c r="G3479" s="44">
        <v>-20000</v>
      </c>
      <c r="H3479" t="s">
        <v>14275</v>
      </c>
    </row>
    <row r="3480" spans="1:8" x14ac:dyDescent="0.25">
      <c r="A3480" s="43" t="s">
        <v>9735</v>
      </c>
      <c r="B3480" t="s">
        <v>6342</v>
      </c>
      <c r="C3480" s="43" t="s">
        <v>14268</v>
      </c>
      <c r="D3480" t="s">
        <v>6336</v>
      </c>
      <c r="E3480" t="s">
        <v>6339</v>
      </c>
      <c r="F3480" s="41">
        <v>42612</v>
      </c>
      <c r="G3480" s="44">
        <v>-20000</v>
      </c>
      <c r="H3480" t="s">
        <v>14269</v>
      </c>
    </row>
    <row r="3481" spans="1:8" x14ac:dyDescent="0.25">
      <c r="A3481" s="43" t="s">
        <v>9735</v>
      </c>
      <c r="B3481" t="s">
        <v>6338</v>
      </c>
      <c r="C3481" s="43" t="s">
        <v>14262</v>
      </c>
      <c r="D3481" t="s">
        <v>6336</v>
      </c>
      <c r="E3481" t="s">
        <v>6339</v>
      </c>
      <c r="F3481" s="41">
        <v>42612</v>
      </c>
      <c r="G3481" s="44">
        <v>-20000</v>
      </c>
      <c r="H3481" t="s">
        <v>14263</v>
      </c>
    </row>
    <row r="3482" spans="1:8" x14ac:dyDescent="0.25">
      <c r="A3482" s="43" t="s">
        <v>9735</v>
      </c>
      <c r="B3482" t="s">
        <v>6343</v>
      </c>
      <c r="C3482" s="43" t="s">
        <v>14270</v>
      </c>
      <c r="D3482" t="s">
        <v>6336</v>
      </c>
      <c r="E3482" t="s">
        <v>6337</v>
      </c>
      <c r="F3482" s="41">
        <v>42612</v>
      </c>
      <c r="G3482" s="44">
        <v>-20000</v>
      </c>
      <c r="H3482" t="s">
        <v>14271</v>
      </c>
    </row>
    <row r="3483" spans="1:8" x14ac:dyDescent="0.25">
      <c r="A3483" s="43" t="s">
        <v>9326</v>
      </c>
      <c r="B3483" t="s">
        <v>1176</v>
      </c>
      <c r="C3483" s="43" t="s">
        <v>1177</v>
      </c>
      <c r="D3483" t="s">
        <v>6333</v>
      </c>
      <c r="E3483" t="s">
        <v>6333</v>
      </c>
      <c r="F3483" s="41">
        <v>42612</v>
      </c>
      <c r="G3483" s="44">
        <v>-133820.29</v>
      </c>
      <c r="H3483" t="s">
        <v>14258</v>
      </c>
    </row>
    <row r="3484" spans="1:8" x14ac:dyDescent="0.25">
      <c r="A3484" s="43" t="s">
        <v>9326</v>
      </c>
      <c r="B3484" t="s">
        <v>1176</v>
      </c>
      <c r="C3484" s="43" t="s">
        <v>1177</v>
      </c>
      <c r="D3484" t="s">
        <v>6334</v>
      </c>
      <c r="E3484" t="s">
        <v>6334</v>
      </c>
      <c r="F3484" s="41">
        <v>42612</v>
      </c>
      <c r="G3484" s="44">
        <v>-52180.43</v>
      </c>
      <c r="H3484" t="s">
        <v>14259</v>
      </c>
    </row>
    <row r="3485" spans="1:8" x14ac:dyDescent="0.25">
      <c r="A3485" s="43" t="s">
        <v>9735</v>
      </c>
      <c r="B3485" t="s">
        <v>6346</v>
      </c>
      <c r="C3485" s="43" t="s">
        <v>14276</v>
      </c>
      <c r="D3485" t="s">
        <v>6336</v>
      </c>
      <c r="E3485" t="s">
        <v>6347</v>
      </c>
      <c r="F3485" s="41">
        <v>42613</v>
      </c>
      <c r="G3485" s="44">
        <v>-20000</v>
      </c>
      <c r="H3485" t="s">
        <v>14277</v>
      </c>
    </row>
    <row r="3486" spans="1:8" x14ac:dyDescent="0.25">
      <c r="A3486" s="43" t="s">
        <v>9735</v>
      </c>
      <c r="B3486" t="s">
        <v>2534</v>
      </c>
      <c r="C3486" s="43" t="s">
        <v>2535</v>
      </c>
      <c r="D3486" t="s">
        <v>6348</v>
      </c>
      <c r="E3486" t="s">
        <v>6349</v>
      </c>
      <c r="F3486" s="41">
        <v>42613</v>
      </c>
      <c r="G3486" s="44">
        <v>-4337.6899999999996</v>
      </c>
      <c r="H3486" t="s">
        <v>14278</v>
      </c>
    </row>
    <row r="3487" spans="1:8" x14ac:dyDescent="0.25">
      <c r="A3487" s="43" t="s">
        <v>9326</v>
      </c>
      <c r="B3487" t="s">
        <v>6350</v>
      </c>
      <c r="C3487" s="43" t="s">
        <v>6351</v>
      </c>
      <c r="D3487" t="s">
        <v>6352</v>
      </c>
      <c r="E3487" t="s">
        <v>6352</v>
      </c>
      <c r="F3487" s="41">
        <v>42614</v>
      </c>
      <c r="G3487" s="44">
        <v>-398080.05</v>
      </c>
      <c r="H3487" t="s">
        <v>14279</v>
      </c>
    </row>
    <row r="3488" spans="1:8" x14ac:dyDescent="0.25">
      <c r="A3488" s="43" t="s">
        <v>9328</v>
      </c>
      <c r="B3488" t="s">
        <v>4472</v>
      </c>
      <c r="C3488" s="43" t="s">
        <v>4473</v>
      </c>
      <c r="D3488" t="s">
        <v>5368</v>
      </c>
      <c r="E3488" t="s">
        <v>5368</v>
      </c>
      <c r="F3488" s="41">
        <v>42614</v>
      </c>
      <c r="G3488" s="44">
        <v>-1210273.31</v>
      </c>
      <c r="H3488" t="s">
        <v>14281</v>
      </c>
    </row>
    <row r="3489" spans="1:8" x14ac:dyDescent="0.25">
      <c r="A3489" s="43" t="s">
        <v>9735</v>
      </c>
      <c r="B3489" t="s">
        <v>6323</v>
      </c>
      <c r="C3489" s="43" t="s">
        <v>6324</v>
      </c>
      <c r="D3489" t="s">
        <v>6353</v>
      </c>
      <c r="E3489" t="s">
        <v>6353</v>
      </c>
      <c r="F3489" s="41">
        <v>42614</v>
      </c>
      <c r="G3489" s="44">
        <v>-2891000</v>
      </c>
      <c r="H3489" t="s">
        <v>14280</v>
      </c>
    </row>
    <row r="3490" spans="1:8" x14ac:dyDescent="0.25">
      <c r="A3490" s="43" t="s">
        <v>9328</v>
      </c>
      <c r="B3490" t="s">
        <v>6354</v>
      </c>
      <c r="C3490" s="43" t="s">
        <v>6355</v>
      </c>
      <c r="D3490" t="s">
        <v>6356</v>
      </c>
      <c r="E3490" t="s">
        <v>6356</v>
      </c>
      <c r="F3490" s="41">
        <v>42615</v>
      </c>
      <c r="G3490" s="44">
        <v>-441786.19</v>
      </c>
      <c r="H3490" t="s">
        <v>14282</v>
      </c>
    </row>
    <row r="3491" spans="1:8" x14ac:dyDescent="0.25">
      <c r="A3491" s="43" t="s">
        <v>9328</v>
      </c>
      <c r="B3491" t="s">
        <v>5729</v>
      </c>
      <c r="C3491" s="43" t="s">
        <v>13797</v>
      </c>
      <c r="D3491" t="s">
        <v>6357</v>
      </c>
      <c r="E3491" t="s">
        <v>6358</v>
      </c>
      <c r="F3491" s="41">
        <v>42618</v>
      </c>
      <c r="G3491" s="44">
        <v>-481558</v>
      </c>
      <c r="H3491" t="s">
        <v>14283</v>
      </c>
    </row>
    <row r="3492" spans="1:8" x14ac:dyDescent="0.25">
      <c r="A3492" s="43" t="s">
        <v>9328</v>
      </c>
      <c r="B3492" t="s">
        <v>6359</v>
      </c>
      <c r="C3492" s="43" t="s">
        <v>14284</v>
      </c>
      <c r="D3492" t="s">
        <v>6360</v>
      </c>
      <c r="E3492" t="s">
        <v>6360</v>
      </c>
      <c r="F3492" s="41">
        <v>42619</v>
      </c>
      <c r="G3492" s="44">
        <v>-622002.93000000005</v>
      </c>
      <c r="H3492" t="s">
        <v>14285</v>
      </c>
    </row>
    <row r="3493" spans="1:8" x14ac:dyDescent="0.25">
      <c r="A3493" s="43" t="s">
        <v>9328</v>
      </c>
      <c r="B3493" t="s">
        <v>6361</v>
      </c>
      <c r="C3493" s="43" t="s">
        <v>14286</v>
      </c>
      <c r="D3493" t="s">
        <v>6362</v>
      </c>
      <c r="E3493" t="s">
        <v>6362</v>
      </c>
      <c r="F3493" s="41">
        <v>42619</v>
      </c>
      <c r="G3493" s="44">
        <v>-59000</v>
      </c>
      <c r="H3493" t="s">
        <v>14287</v>
      </c>
    </row>
    <row r="3494" spans="1:8" x14ac:dyDescent="0.25">
      <c r="A3494" s="43" t="s">
        <v>9326</v>
      </c>
      <c r="B3494" t="s">
        <v>6363</v>
      </c>
      <c r="C3494" s="43" t="s">
        <v>6364</v>
      </c>
      <c r="D3494" t="s">
        <v>6365</v>
      </c>
      <c r="E3494" t="s">
        <v>6365</v>
      </c>
      <c r="F3494" s="41">
        <v>42621</v>
      </c>
      <c r="G3494" s="44">
        <v>-95522.18</v>
      </c>
      <c r="H3494" t="s">
        <v>14288</v>
      </c>
    </row>
    <row r="3495" spans="1:8" x14ac:dyDescent="0.25">
      <c r="A3495" s="43" t="s">
        <v>9326</v>
      </c>
      <c r="B3495" t="s">
        <v>5944</v>
      </c>
      <c r="C3495" s="43" t="s">
        <v>5945</v>
      </c>
      <c r="D3495" t="s">
        <v>6366</v>
      </c>
      <c r="E3495" t="s">
        <v>6367</v>
      </c>
      <c r="F3495" s="41">
        <v>42621</v>
      </c>
      <c r="G3495" s="44">
        <v>-70269</v>
      </c>
      <c r="H3495" t="s">
        <v>14289</v>
      </c>
    </row>
    <row r="3496" spans="1:8" x14ac:dyDescent="0.25">
      <c r="A3496" s="43" t="s">
        <v>9326</v>
      </c>
      <c r="B3496" t="s">
        <v>5944</v>
      </c>
      <c r="C3496" s="43" t="s">
        <v>5945</v>
      </c>
      <c r="D3496" t="s">
        <v>6369</v>
      </c>
      <c r="E3496" t="s">
        <v>6369</v>
      </c>
      <c r="F3496" s="41">
        <v>42622</v>
      </c>
      <c r="G3496" s="44">
        <v>-70269</v>
      </c>
      <c r="H3496" t="s">
        <v>14291</v>
      </c>
    </row>
    <row r="3497" spans="1:8" x14ac:dyDescent="0.25">
      <c r="A3497" s="43" t="s">
        <v>9326</v>
      </c>
      <c r="B3497" t="s">
        <v>5648</v>
      </c>
      <c r="C3497" s="43" t="s">
        <v>5649</v>
      </c>
      <c r="D3497" t="s">
        <v>6368</v>
      </c>
      <c r="E3497" t="s">
        <v>6368</v>
      </c>
      <c r="F3497" s="41">
        <v>42622</v>
      </c>
      <c r="G3497" s="44">
        <v>-82225.350000000006</v>
      </c>
      <c r="H3497" t="s">
        <v>14290</v>
      </c>
    </row>
    <row r="3498" spans="1:8" x14ac:dyDescent="0.25">
      <c r="A3498" s="43" t="s">
        <v>9326</v>
      </c>
      <c r="B3498" t="s">
        <v>5944</v>
      </c>
      <c r="C3498" s="43" t="s">
        <v>5945</v>
      </c>
      <c r="D3498" t="s">
        <v>6370</v>
      </c>
      <c r="E3498" t="s">
        <v>6371</v>
      </c>
      <c r="F3498" s="41">
        <v>42625</v>
      </c>
      <c r="G3498" s="44">
        <v>-78867</v>
      </c>
      <c r="H3498" t="s">
        <v>14292</v>
      </c>
    </row>
    <row r="3499" spans="1:8" x14ac:dyDescent="0.25">
      <c r="A3499" s="43" t="s">
        <v>9735</v>
      </c>
      <c r="B3499" t="s">
        <v>4083</v>
      </c>
      <c r="C3499" s="43" t="s">
        <v>4084</v>
      </c>
      <c r="D3499" t="s">
        <v>6372</v>
      </c>
      <c r="E3499" t="s">
        <v>6372</v>
      </c>
      <c r="F3499" s="41">
        <v>42625</v>
      </c>
      <c r="G3499" s="44">
        <v>-529348</v>
      </c>
      <c r="H3499" t="s">
        <v>14293</v>
      </c>
    </row>
    <row r="3500" spans="1:8" x14ac:dyDescent="0.25">
      <c r="A3500" s="43" t="s">
        <v>9328</v>
      </c>
      <c r="B3500" t="s">
        <v>6379</v>
      </c>
      <c r="C3500" s="43" t="s">
        <v>14297</v>
      </c>
      <c r="D3500" t="s">
        <v>6380</v>
      </c>
      <c r="E3500" t="s">
        <v>6380</v>
      </c>
      <c r="F3500" s="41">
        <v>42626</v>
      </c>
      <c r="G3500" s="44">
        <v>-4353511.18</v>
      </c>
      <c r="H3500" t="s">
        <v>14298</v>
      </c>
    </row>
    <row r="3501" spans="1:8" x14ac:dyDescent="0.25">
      <c r="A3501" s="43" t="s">
        <v>9328</v>
      </c>
      <c r="B3501" t="s">
        <v>6379</v>
      </c>
      <c r="C3501" s="43" t="s">
        <v>14297</v>
      </c>
      <c r="D3501" t="s">
        <v>6380</v>
      </c>
      <c r="E3501" t="s">
        <v>6380</v>
      </c>
      <c r="F3501" s="41">
        <v>42626</v>
      </c>
      <c r="G3501" s="44">
        <v>870702.24</v>
      </c>
      <c r="H3501" t="s">
        <v>14299</v>
      </c>
    </row>
    <row r="3502" spans="1:8" x14ac:dyDescent="0.25">
      <c r="A3502" s="43" t="s">
        <v>9326</v>
      </c>
      <c r="B3502" t="s">
        <v>6325</v>
      </c>
      <c r="C3502" s="43" t="s">
        <v>14253</v>
      </c>
      <c r="D3502" t="s">
        <v>6373</v>
      </c>
      <c r="E3502" t="s">
        <v>6374</v>
      </c>
      <c r="F3502" s="41">
        <v>42626</v>
      </c>
      <c r="G3502" s="44">
        <v>-1246176.8600000001</v>
      </c>
      <c r="H3502" t="s">
        <v>14294</v>
      </c>
    </row>
    <row r="3503" spans="1:8" x14ac:dyDescent="0.25">
      <c r="A3503" s="43" t="s">
        <v>9326</v>
      </c>
      <c r="B3503" t="s">
        <v>6325</v>
      </c>
      <c r="C3503" s="43" t="s">
        <v>14253</v>
      </c>
      <c r="D3503" t="s">
        <v>6375</v>
      </c>
      <c r="E3503" t="s">
        <v>6376</v>
      </c>
      <c r="F3503" s="41">
        <v>42626</v>
      </c>
      <c r="G3503" s="44">
        <v>-2480895.9900000002</v>
      </c>
      <c r="H3503" t="s">
        <v>14295</v>
      </c>
    </row>
    <row r="3504" spans="1:8" x14ac:dyDescent="0.25">
      <c r="A3504" s="43" t="s">
        <v>9326</v>
      </c>
      <c r="B3504" t="s">
        <v>6325</v>
      </c>
      <c r="C3504" s="43" t="s">
        <v>14253</v>
      </c>
      <c r="D3504" t="s">
        <v>6377</v>
      </c>
      <c r="E3504" t="s">
        <v>6378</v>
      </c>
      <c r="F3504" s="41">
        <v>42626</v>
      </c>
      <c r="G3504" s="44">
        <v>-1168204.8400000001</v>
      </c>
      <c r="H3504" t="s">
        <v>14296</v>
      </c>
    </row>
    <row r="3505" spans="1:8" x14ac:dyDescent="0.25">
      <c r="A3505" s="43" t="s">
        <v>9326</v>
      </c>
      <c r="B3505" t="s">
        <v>5944</v>
      </c>
      <c r="C3505" s="43" t="s">
        <v>5945</v>
      </c>
      <c r="D3505" t="s">
        <v>6381</v>
      </c>
      <c r="E3505" t="s">
        <v>6381</v>
      </c>
      <c r="F3505" s="41">
        <v>42627</v>
      </c>
      <c r="G3505" s="44">
        <v>-207048.7</v>
      </c>
      <c r="H3505" t="s">
        <v>14300</v>
      </c>
    </row>
    <row r="3506" spans="1:8" x14ac:dyDescent="0.25">
      <c r="A3506" s="43" t="s">
        <v>9735</v>
      </c>
      <c r="B3506" t="s">
        <v>5418</v>
      </c>
      <c r="C3506" s="43" t="s">
        <v>13525</v>
      </c>
      <c r="D3506" t="s">
        <v>20824</v>
      </c>
      <c r="E3506" t="s">
        <v>6383</v>
      </c>
      <c r="F3506" s="41">
        <v>42629</v>
      </c>
      <c r="G3506" s="44">
        <v>-10000</v>
      </c>
      <c r="H3506" t="s">
        <v>14301</v>
      </c>
    </row>
    <row r="3507" spans="1:8" x14ac:dyDescent="0.25">
      <c r="A3507" s="43" t="s">
        <v>9735</v>
      </c>
      <c r="B3507" t="s">
        <v>6384</v>
      </c>
      <c r="C3507" s="43" t="s">
        <v>14302</v>
      </c>
      <c r="D3507" t="s">
        <v>6385</v>
      </c>
      <c r="E3507" t="s">
        <v>6386</v>
      </c>
      <c r="F3507" s="41">
        <v>42632</v>
      </c>
      <c r="G3507" s="44">
        <v>-35000</v>
      </c>
      <c r="H3507" t="s">
        <v>14303</v>
      </c>
    </row>
    <row r="3508" spans="1:8" x14ac:dyDescent="0.25">
      <c r="A3508" s="43" t="s">
        <v>9328</v>
      </c>
      <c r="B3508" t="s">
        <v>6183</v>
      </c>
      <c r="C3508" s="43" t="s">
        <v>14133</v>
      </c>
      <c r="D3508" t="s">
        <v>6387</v>
      </c>
      <c r="E3508" t="s">
        <v>6387</v>
      </c>
      <c r="F3508" s="41">
        <v>42633</v>
      </c>
      <c r="G3508" s="44">
        <v>-52746.080000000002</v>
      </c>
      <c r="H3508" t="s">
        <v>14304</v>
      </c>
    </row>
    <row r="3509" spans="1:8" x14ac:dyDescent="0.25">
      <c r="A3509" s="43" t="s">
        <v>9328</v>
      </c>
      <c r="B3509" t="s">
        <v>6251</v>
      </c>
      <c r="C3509" s="43" t="s">
        <v>14178</v>
      </c>
      <c r="D3509" t="s">
        <v>6395</v>
      </c>
      <c r="E3509" t="s">
        <v>6395</v>
      </c>
      <c r="F3509" s="41">
        <v>42633</v>
      </c>
      <c r="G3509" s="44">
        <v>-72529.25</v>
      </c>
      <c r="H3509" t="s">
        <v>14311</v>
      </c>
    </row>
    <row r="3510" spans="1:8" x14ac:dyDescent="0.25">
      <c r="A3510" s="43" t="s">
        <v>9328</v>
      </c>
      <c r="B3510" t="s">
        <v>1369</v>
      </c>
      <c r="C3510" s="43" t="s">
        <v>10378</v>
      </c>
      <c r="D3510" t="s">
        <v>6262</v>
      </c>
      <c r="E3510" t="s">
        <v>6396</v>
      </c>
      <c r="F3510" s="41">
        <v>42633</v>
      </c>
      <c r="G3510" s="44">
        <v>-9440</v>
      </c>
      <c r="H3510" t="s">
        <v>14312</v>
      </c>
    </row>
    <row r="3511" spans="1:8" x14ac:dyDescent="0.25">
      <c r="A3511" s="43" t="s">
        <v>9328</v>
      </c>
      <c r="B3511" t="s">
        <v>5509</v>
      </c>
      <c r="C3511" s="43" t="s">
        <v>13604</v>
      </c>
      <c r="D3511" t="s">
        <v>6397</v>
      </c>
      <c r="E3511" t="s">
        <v>6397</v>
      </c>
      <c r="F3511" s="41">
        <v>42633</v>
      </c>
      <c r="G3511" s="44">
        <v>-51432.49</v>
      </c>
      <c r="H3511" t="s">
        <v>14313</v>
      </c>
    </row>
    <row r="3512" spans="1:8" x14ac:dyDescent="0.25">
      <c r="A3512" s="43" t="s">
        <v>9328</v>
      </c>
      <c r="B3512" t="s">
        <v>6055</v>
      </c>
      <c r="C3512" s="43" t="s">
        <v>14043</v>
      </c>
      <c r="D3512" t="s">
        <v>6398</v>
      </c>
      <c r="E3512" t="s">
        <v>6398</v>
      </c>
      <c r="F3512" s="41">
        <v>42633</v>
      </c>
      <c r="G3512" s="44">
        <v>-33040</v>
      </c>
      <c r="H3512" t="s">
        <v>14314</v>
      </c>
    </row>
    <row r="3513" spans="1:8" x14ac:dyDescent="0.25">
      <c r="A3513" s="43" t="s">
        <v>9328</v>
      </c>
      <c r="B3513" t="s">
        <v>5892</v>
      </c>
      <c r="C3513" s="43" t="s">
        <v>13927</v>
      </c>
      <c r="D3513" t="s">
        <v>6392</v>
      </c>
      <c r="E3513" t="s">
        <v>6392</v>
      </c>
      <c r="F3513" s="41">
        <v>42633</v>
      </c>
      <c r="G3513" s="44">
        <v>-226560</v>
      </c>
      <c r="H3513" t="s">
        <v>14308</v>
      </c>
    </row>
    <row r="3514" spans="1:8" x14ac:dyDescent="0.25">
      <c r="A3514" s="43" t="s">
        <v>9328</v>
      </c>
      <c r="B3514" t="s">
        <v>5892</v>
      </c>
      <c r="C3514" s="43" t="s">
        <v>13927</v>
      </c>
      <c r="D3514" t="s">
        <v>6393</v>
      </c>
      <c r="E3514" t="s">
        <v>6393</v>
      </c>
      <c r="F3514" s="41">
        <v>42633</v>
      </c>
      <c r="G3514" s="44">
        <v>-226560</v>
      </c>
      <c r="H3514" t="s">
        <v>14309</v>
      </c>
    </row>
    <row r="3515" spans="1:8" x14ac:dyDescent="0.25">
      <c r="A3515" s="43" t="s">
        <v>9328</v>
      </c>
      <c r="B3515" t="s">
        <v>6388</v>
      </c>
      <c r="C3515" s="43" t="s">
        <v>14305</v>
      </c>
      <c r="D3515" t="s">
        <v>6389</v>
      </c>
      <c r="E3515" t="s">
        <v>6390</v>
      </c>
      <c r="F3515" s="41">
        <v>42633</v>
      </c>
      <c r="G3515" s="44">
        <v>-47844.19</v>
      </c>
      <c r="H3515" t="s">
        <v>14306</v>
      </c>
    </row>
    <row r="3516" spans="1:8" x14ac:dyDescent="0.25">
      <c r="A3516" s="43" t="s">
        <v>9328</v>
      </c>
      <c r="B3516" t="s">
        <v>2899</v>
      </c>
      <c r="C3516" s="43" t="s">
        <v>11671</v>
      </c>
      <c r="D3516" t="s">
        <v>6391</v>
      </c>
      <c r="E3516" t="s">
        <v>6391</v>
      </c>
      <c r="F3516" s="41">
        <v>42633</v>
      </c>
      <c r="G3516" s="44">
        <v>-38940</v>
      </c>
      <c r="H3516" t="s">
        <v>14307</v>
      </c>
    </row>
    <row r="3517" spans="1:8" x14ac:dyDescent="0.25">
      <c r="A3517" s="43" t="s">
        <v>9328</v>
      </c>
      <c r="B3517" t="s">
        <v>5630</v>
      </c>
      <c r="C3517" s="43" t="s">
        <v>13704</v>
      </c>
      <c r="D3517" t="s">
        <v>6394</v>
      </c>
      <c r="E3517" t="s">
        <v>6394</v>
      </c>
      <c r="F3517" s="41">
        <v>42633</v>
      </c>
      <c r="G3517" s="44">
        <v>-65242.06</v>
      </c>
      <c r="H3517" t="s">
        <v>14310</v>
      </c>
    </row>
    <row r="3518" spans="1:8" x14ac:dyDescent="0.25">
      <c r="A3518" s="43" t="s">
        <v>9735</v>
      </c>
      <c r="B3518" t="s">
        <v>987</v>
      </c>
      <c r="C3518" s="43" t="s">
        <v>988</v>
      </c>
      <c r="D3518" t="s">
        <v>6404</v>
      </c>
      <c r="E3518" t="s">
        <v>6405</v>
      </c>
      <c r="F3518" s="41">
        <v>42634</v>
      </c>
      <c r="G3518" s="44">
        <v>-1815896</v>
      </c>
      <c r="H3518" t="s">
        <v>14318</v>
      </c>
    </row>
    <row r="3519" spans="1:8" x14ac:dyDescent="0.25">
      <c r="A3519" s="43" t="s">
        <v>9735</v>
      </c>
      <c r="B3519" t="s">
        <v>5603</v>
      </c>
      <c r="C3519" s="43" t="s">
        <v>5604</v>
      </c>
      <c r="D3519" t="s">
        <v>6406</v>
      </c>
      <c r="E3519" t="s">
        <v>6407</v>
      </c>
      <c r="F3519" s="41">
        <v>42634</v>
      </c>
      <c r="G3519" s="44">
        <v>-188364</v>
      </c>
      <c r="H3519" t="s">
        <v>14319</v>
      </c>
    </row>
    <row r="3520" spans="1:8" x14ac:dyDescent="0.25">
      <c r="A3520" s="43" t="s">
        <v>9328</v>
      </c>
      <c r="B3520" t="s">
        <v>5978</v>
      </c>
      <c r="C3520" s="43" t="s">
        <v>5979</v>
      </c>
      <c r="D3520" t="s">
        <v>4453</v>
      </c>
      <c r="E3520" t="s">
        <v>4453</v>
      </c>
      <c r="F3520" s="41">
        <v>42634</v>
      </c>
      <c r="G3520" s="44">
        <v>-47862.97</v>
      </c>
      <c r="H3520" t="s">
        <v>14320</v>
      </c>
    </row>
    <row r="3521" spans="1:8" x14ac:dyDescent="0.25">
      <c r="A3521" s="43" t="s">
        <v>9328</v>
      </c>
      <c r="B3521" t="s">
        <v>6402</v>
      </c>
      <c r="C3521" s="43" t="s">
        <v>14316</v>
      </c>
      <c r="D3521" t="s">
        <v>6403</v>
      </c>
      <c r="E3521" t="s">
        <v>6403</v>
      </c>
      <c r="F3521" s="41">
        <v>42634</v>
      </c>
      <c r="G3521" s="44">
        <v>-2857387.71</v>
      </c>
      <c r="H3521" t="s">
        <v>14317</v>
      </c>
    </row>
    <row r="3522" spans="1:8" x14ac:dyDescent="0.25">
      <c r="A3522" s="43" t="s">
        <v>9326</v>
      </c>
      <c r="B3522" t="s">
        <v>6399</v>
      </c>
      <c r="C3522" s="43" t="s">
        <v>6400</v>
      </c>
      <c r="D3522" t="s">
        <v>6401</v>
      </c>
      <c r="E3522" t="s">
        <v>6401</v>
      </c>
      <c r="F3522" s="41">
        <v>42634</v>
      </c>
      <c r="G3522" s="44">
        <v>-320235.95</v>
      </c>
      <c r="H3522" t="s">
        <v>14315</v>
      </c>
    </row>
    <row r="3523" spans="1:8" x14ac:dyDescent="0.25">
      <c r="A3523" s="43" t="s">
        <v>9328</v>
      </c>
      <c r="B3523" t="s">
        <v>2369</v>
      </c>
      <c r="C3523" s="43" t="s">
        <v>11262</v>
      </c>
      <c r="D3523" t="s">
        <v>6412</v>
      </c>
      <c r="E3523" t="s">
        <v>6412</v>
      </c>
      <c r="F3523" s="41">
        <v>42636</v>
      </c>
      <c r="G3523" s="44">
        <v>-570000</v>
      </c>
      <c r="H3523" t="s">
        <v>14322</v>
      </c>
    </row>
    <row r="3524" spans="1:8" x14ac:dyDescent="0.25">
      <c r="A3524" s="43" t="s">
        <v>9326</v>
      </c>
      <c r="B3524" t="s">
        <v>6408</v>
      </c>
      <c r="C3524" s="43" t="s">
        <v>6409</v>
      </c>
      <c r="D3524" t="s">
        <v>6410</v>
      </c>
      <c r="E3524" t="s">
        <v>6411</v>
      </c>
      <c r="F3524" s="41">
        <v>42636</v>
      </c>
      <c r="G3524" s="44">
        <v>-66486.75</v>
      </c>
      <c r="H3524" t="s">
        <v>14321</v>
      </c>
    </row>
    <row r="3525" spans="1:8" x14ac:dyDescent="0.25">
      <c r="A3525" s="43" t="s">
        <v>9735</v>
      </c>
      <c r="B3525" t="s">
        <v>5420</v>
      </c>
      <c r="C3525" s="43" t="s">
        <v>13530</v>
      </c>
      <c r="D3525" t="s">
        <v>6414</v>
      </c>
      <c r="E3525" t="s">
        <v>6415</v>
      </c>
      <c r="F3525" s="41">
        <v>42641</v>
      </c>
      <c r="G3525" s="44">
        <v>-30000</v>
      </c>
      <c r="H3525" t="s">
        <v>14330</v>
      </c>
    </row>
    <row r="3526" spans="1:8" x14ac:dyDescent="0.25">
      <c r="A3526" s="43" t="s">
        <v>9735</v>
      </c>
      <c r="B3526" t="s">
        <v>6416</v>
      </c>
      <c r="C3526" s="43" t="s">
        <v>14326</v>
      </c>
      <c r="D3526" t="s">
        <v>6414</v>
      </c>
      <c r="E3526" t="s">
        <v>6415</v>
      </c>
      <c r="F3526" s="41">
        <v>42641</v>
      </c>
      <c r="G3526" s="44">
        <v>-30000</v>
      </c>
      <c r="H3526" t="s">
        <v>14327</v>
      </c>
    </row>
    <row r="3527" spans="1:8" x14ac:dyDescent="0.25">
      <c r="A3527" s="43" t="s">
        <v>9735</v>
      </c>
      <c r="B3527" t="s">
        <v>6417</v>
      </c>
      <c r="C3527" s="43" t="s">
        <v>14328</v>
      </c>
      <c r="D3527" t="s">
        <v>6414</v>
      </c>
      <c r="E3527" t="s">
        <v>6415</v>
      </c>
      <c r="F3527" s="41">
        <v>42641</v>
      </c>
      <c r="G3527" s="44">
        <v>-30000</v>
      </c>
      <c r="H3527" t="s">
        <v>14329</v>
      </c>
    </row>
    <row r="3528" spans="1:8" x14ac:dyDescent="0.25">
      <c r="A3528" s="43" t="s">
        <v>9735</v>
      </c>
      <c r="B3528" t="s">
        <v>6418</v>
      </c>
      <c r="C3528" s="43" t="s">
        <v>14331</v>
      </c>
      <c r="D3528" t="s">
        <v>6414</v>
      </c>
      <c r="E3528" t="s">
        <v>6415</v>
      </c>
      <c r="F3528" s="41">
        <v>42641</v>
      </c>
      <c r="G3528" s="44">
        <v>-15000</v>
      </c>
      <c r="H3528" t="s">
        <v>14332</v>
      </c>
    </row>
    <row r="3529" spans="1:8" x14ac:dyDescent="0.25">
      <c r="A3529" s="43" t="s">
        <v>9735</v>
      </c>
      <c r="B3529" t="s">
        <v>5425</v>
      </c>
      <c r="C3529" s="43" t="s">
        <v>13538</v>
      </c>
      <c r="D3529" t="s">
        <v>6414</v>
      </c>
      <c r="E3529" t="s">
        <v>6415</v>
      </c>
      <c r="F3529" s="41">
        <v>42641</v>
      </c>
      <c r="G3529" s="44">
        <v>-30000</v>
      </c>
      <c r="H3529" t="s">
        <v>14335</v>
      </c>
    </row>
    <row r="3530" spans="1:8" x14ac:dyDescent="0.25">
      <c r="A3530" s="43" t="s">
        <v>9735</v>
      </c>
      <c r="B3530" t="s">
        <v>5415</v>
      </c>
      <c r="C3530" s="43" t="s">
        <v>13523</v>
      </c>
      <c r="D3530" t="s">
        <v>6414</v>
      </c>
      <c r="E3530" t="s">
        <v>6415</v>
      </c>
      <c r="F3530" s="41">
        <v>42641</v>
      </c>
      <c r="G3530" s="44">
        <v>-30000</v>
      </c>
      <c r="H3530" t="s">
        <v>14325</v>
      </c>
    </row>
    <row r="3531" spans="1:8" x14ac:dyDescent="0.25">
      <c r="A3531" s="43" t="s">
        <v>9735</v>
      </c>
      <c r="B3531" t="s">
        <v>6419</v>
      </c>
      <c r="C3531" s="43" t="s">
        <v>14333</v>
      </c>
      <c r="D3531" t="s">
        <v>6414</v>
      </c>
      <c r="E3531" t="s">
        <v>6415</v>
      </c>
      <c r="F3531" s="41">
        <v>42641</v>
      </c>
      <c r="G3531" s="44">
        <v>-30000</v>
      </c>
      <c r="H3531" t="s">
        <v>14334</v>
      </c>
    </row>
    <row r="3532" spans="1:8" x14ac:dyDescent="0.25">
      <c r="A3532" s="43" t="s">
        <v>9326</v>
      </c>
      <c r="B3532" t="s">
        <v>6413</v>
      </c>
      <c r="C3532" s="43" t="s">
        <v>14323</v>
      </c>
      <c r="D3532" t="s">
        <v>5570</v>
      </c>
      <c r="E3532" t="s">
        <v>5570</v>
      </c>
      <c r="F3532" s="41">
        <v>42641</v>
      </c>
      <c r="G3532" s="44">
        <v>-137661.99</v>
      </c>
      <c r="H3532" t="s">
        <v>14324</v>
      </c>
    </row>
    <row r="3533" spans="1:8" x14ac:dyDescent="0.25">
      <c r="A3533" s="43" t="s">
        <v>9328</v>
      </c>
      <c r="B3533" t="s">
        <v>6420</v>
      </c>
      <c r="C3533" s="43" t="s">
        <v>6421</v>
      </c>
      <c r="D3533" t="s">
        <v>6422</v>
      </c>
      <c r="E3533" t="s">
        <v>6422</v>
      </c>
      <c r="F3533" s="41">
        <v>42643</v>
      </c>
      <c r="G3533" s="44">
        <v>-500750.33</v>
      </c>
      <c r="H3533" t="s">
        <v>14336</v>
      </c>
    </row>
    <row r="3534" spans="1:8" x14ac:dyDescent="0.25">
      <c r="A3534" s="43" t="s">
        <v>9328</v>
      </c>
      <c r="B3534" t="s">
        <v>4472</v>
      </c>
      <c r="C3534" s="43" t="s">
        <v>4473</v>
      </c>
      <c r="D3534" t="s">
        <v>5276</v>
      </c>
      <c r="E3534" t="s">
        <v>5276</v>
      </c>
      <c r="F3534" s="41">
        <v>42644</v>
      </c>
      <c r="G3534" s="44">
        <v>-1210273.31</v>
      </c>
      <c r="H3534" t="s">
        <v>14337</v>
      </c>
    </row>
    <row r="3535" spans="1:8" x14ac:dyDescent="0.25">
      <c r="A3535" s="43" t="s">
        <v>9326</v>
      </c>
      <c r="B3535" t="s">
        <v>5944</v>
      </c>
      <c r="C3535" s="43" t="s">
        <v>5945</v>
      </c>
      <c r="D3535" t="s">
        <v>6423</v>
      </c>
      <c r="E3535" t="s">
        <v>6423</v>
      </c>
      <c r="F3535" s="41">
        <v>42648</v>
      </c>
      <c r="G3535" s="44">
        <v>-28615</v>
      </c>
      <c r="H3535" t="s">
        <v>14338</v>
      </c>
    </row>
    <row r="3536" spans="1:8" x14ac:dyDescent="0.25">
      <c r="A3536" s="43" t="s">
        <v>9326</v>
      </c>
      <c r="B3536" t="s">
        <v>6424</v>
      </c>
      <c r="C3536" s="43" t="s">
        <v>14339</v>
      </c>
      <c r="D3536" t="s">
        <v>6425</v>
      </c>
      <c r="E3536" t="s">
        <v>6426</v>
      </c>
      <c r="F3536" s="41">
        <v>42650</v>
      </c>
      <c r="G3536" s="44">
        <v>-30000</v>
      </c>
      <c r="H3536" t="s">
        <v>14340</v>
      </c>
    </row>
    <row r="3537" spans="1:8" x14ac:dyDescent="0.25">
      <c r="A3537" s="43" t="s">
        <v>9328</v>
      </c>
      <c r="B3537" t="s">
        <v>5729</v>
      </c>
      <c r="C3537" s="43" t="s">
        <v>13797</v>
      </c>
      <c r="D3537" t="s">
        <v>6428</v>
      </c>
      <c r="E3537" t="s">
        <v>6429</v>
      </c>
      <c r="F3537" s="41">
        <v>42657</v>
      </c>
      <c r="G3537" s="44">
        <v>-454300</v>
      </c>
      <c r="H3537" t="s">
        <v>14342</v>
      </c>
    </row>
    <row r="3538" spans="1:8" x14ac:dyDescent="0.25">
      <c r="A3538" s="43" t="s">
        <v>9326</v>
      </c>
      <c r="B3538" t="s">
        <v>1342</v>
      </c>
      <c r="C3538" s="43" t="s">
        <v>12642</v>
      </c>
      <c r="D3538" t="s">
        <v>6427</v>
      </c>
      <c r="E3538" t="s">
        <v>6427</v>
      </c>
      <c r="F3538" s="41">
        <v>42657</v>
      </c>
      <c r="G3538" s="44">
        <v>-252638</v>
      </c>
      <c r="H3538" t="s">
        <v>14341</v>
      </c>
    </row>
    <row r="3539" spans="1:8" x14ac:dyDescent="0.25">
      <c r="A3539" s="43" t="s">
        <v>9328</v>
      </c>
      <c r="B3539" t="s">
        <v>5506</v>
      </c>
      <c r="C3539" s="43" t="s">
        <v>13602</v>
      </c>
      <c r="D3539" t="s">
        <v>6430</v>
      </c>
      <c r="E3539" t="s">
        <v>6430</v>
      </c>
      <c r="F3539" s="41">
        <v>42663</v>
      </c>
      <c r="G3539" s="44">
        <v>-42670.57</v>
      </c>
      <c r="H3539" t="s">
        <v>14343</v>
      </c>
    </row>
    <row r="3540" spans="1:8" x14ac:dyDescent="0.25">
      <c r="A3540" s="43" t="s">
        <v>9326</v>
      </c>
      <c r="B3540" t="s">
        <v>4033</v>
      </c>
      <c r="C3540" s="43" t="s">
        <v>4034</v>
      </c>
      <c r="D3540" t="s">
        <v>6431</v>
      </c>
      <c r="E3540" t="s">
        <v>6431</v>
      </c>
      <c r="F3540" s="41">
        <v>42668</v>
      </c>
      <c r="G3540" s="44">
        <v>-82600</v>
      </c>
      <c r="H3540" t="s">
        <v>14344</v>
      </c>
    </row>
    <row r="3541" spans="1:8" x14ac:dyDescent="0.25">
      <c r="A3541" s="43" t="s">
        <v>9328</v>
      </c>
      <c r="B3541" t="s">
        <v>6432</v>
      </c>
      <c r="C3541" s="43" t="s">
        <v>14345</v>
      </c>
      <c r="D3541" t="s">
        <v>6433</v>
      </c>
      <c r="E3541" t="s">
        <v>6433</v>
      </c>
      <c r="F3541" s="41">
        <v>42669</v>
      </c>
      <c r="G3541" s="44">
        <v>-15341208.9</v>
      </c>
      <c r="H3541" t="s">
        <v>14346</v>
      </c>
    </row>
    <row r="3542" spans="1:8" x14ac:dyDescent="0.25">
      <c r="A3542" s="43" t="s">
        <v>9326</v>
      </c>
      <c r="B3542" t="s">
        <v>6434</v>
      </c>
      <c r="C3542" s="43" t="s">
        <v>6435</v>
      </c>
      <c r="D3542" t="s">
        <v>6436</v>
      </c>
      <c r="E3542" t="s">
        <v>6437</v>
      </c>
      <c r="F3542" s="41">
        <v>42670</v>
      </c>
      <c r="G3542" s="44">
        <v>-469855.11</v>
      </c>
      <c r="H3542" t="s">
        <v>14347</v>
      </c>
    </row>
    <row r="3543" spans="1:8" x14ac:dyDescent="0.25">
      <c r="A3543" s="43" t="s">
        <v>9326</v>
      </c>
      <c r="B3543" t="s">
        <v>6434</v>
      </c>
      <c r="C3543" s="43" t="s">
        <v>6435</v>
      </c>
      <c r="D3543" t="s">
        <v>6438</v>
      </c>
      <c r="E3543" t="s">
        <v>6439</v>
      </c>
      <c r="F3543" s="41">
        <v>42670</v>
      </c>
      <c r="G3543" s="44">
        <v>-468671.83</v>
      </c>
      <c r="H3543" t="s">
        <v>14348</v>
      </c>
    </row>
    <row r="3544" spans="1:8" x14ac:dyDescent="0.25">
      <c r="A3544" s="43" t="s">
        <v>9328</v>
      </c>
      <c r="B3544" t="s">
        <v>6055</v>
      </c>
      <c r="C3544" s="43" t="s">
        <v>14043</v>
      </c>
      <c r="D3544" t="s">
        <v>6440</v>
      </c>
      <c r="E3544" t="s">
        <v>6440</v>
      </c>
      <c r="F3544" s="41">
        <v>42674</v>
      </c>
      <c r="G3544" s="44">
        <v>-33040</v>
      </c>
      <c r="H3544" t="s">
        <v>14349</v>
      </c>
    </row>
    <row r="3545" spans="1:8" x14ac:dyDescent="0.25">
      <c r="A3545" s="43" t="s">
        <v>9328</v>
      </c>
      <c r="B3545" t="s">
        <v>4472</v>
      </c>
      <c r="C3545" s="43" t="s">
        <v>4473</v>
      </c>
      <c r="D3545" t="s">
        <v>6441</v>
      </c>
      <c r="E3545" t="s">
        <v>6441</v>
      </c>
      <c r="F3545" s="41">
        <v>42675</v>
      </c>
      <c r="G3545" s="44">
        <v>-1210273.31</v>
      </c>
      <c r="H3545" t="s">
        <v>14350</v>
      </c>
    </row>
    <row r="3546" spans="1:8" x14ac:dyDescent="0.25">
      <c r="A3546" s="43" t="s">
        <v>9326</v>
      </c>
      <c r="B3546" t="s">
        <v>6445</v>
      </c>
      <c r="C3546" s="43" t="s">
        <v>6446</v>
      </c>
      <c r="D3546" t="s">
        <v>6197</v>
      </c>
      <c r="E3546" t="s">
        <v>6197</v>
      </c>
      <c r="F3546" s="41">
        <v>42678</v>
      </c>
      <c r="G3546" s="44">
        <v>-59613.599999999999</v>
      </c>
      <c r="H3546" t="s">
        <v>14352</v>
      </c>
    </row>
    <row r="3547" spans="1:8" x14ac:dyDescent="0.25">
      <c r="A3547" s="43" t="s">
        <v>9326</v>
      </c>
      <c r="B3547" t="s">
        <v>6442</v>
      </c>
      <c r="C3547" s="43" t="s">
        <v>6443</v>
      </c>
      <c r="D3547" t="s">
        <v>6444</v>
      </c>
      <c r="E3547" t="s">
        <v>4227</v>
      </c>
      <c r="F3547" s="41">
        <v>42678</v>
      </c>
      <c r="G3547" s="44">
        <v>-297990</v>
      </c>
      <c r="H3547" t="s">
        <v>14351</v>
      </c>
    </row>
    <row r="3548" spans="1:8" x14ac:dyDescent="0.25">
      <c r="A3548" s="43" t="s">
        <v>9326</v>
      </c>
      <c r="B3548" t="s">
        <v>6447</v>
      </c>
      <c r="C3548" s="43" t="s">
        <v>6448</v>
      </c>
      <c r="D3548" t="s">
        <v>6449</v>
      </c>
      <c r="E3548" t="s">
        <v>6449</v>
      </c>
      <c r="F3548" s="41">
        <v>42681</v>
      </c>
      <c r="G3548" s="44">
        <v>-87500</v>
      </c>
      <c r="H3548" t="s">
        <v>14353</v>
      </c>
    </row>
    <row r="3549" spans="1:8" x14ac:dyDescent="0.25">
      <c r="A3549" s="43" t="s">
        <v>9326</v>
      </c>
      <c r="B3549" t="s">
        <v>6146</v>
      </c>
      <c r="C3549" s="43" t="s">
        <v>6147</v>
      </c>
      <c r="D3549" t="s">
        <v>5754</v>
      </c>
      <c r="E3549" t="s">
        <v>5754</v>
      </c>
      <c r="F3549" s="41">
        <v>42684</v>
      </c>
      <c r="G3549" s="44">
        <v>-295000</v>
      </c>
      <c r="H3549" t="s">
        <v>14356</v>
      </c>
    </row>
    <row r="3550" spans="1:8" x14ac:dyDescent="0.25">
      <c r="A3550" s="43" t="s">
        <v>9326</v>
      </c>
      <c r="B3550" t="s">
        <v>6146</v>
      </c>
      <c r="C3550" s="43" t="s">
        <v>6147</v>
      </c>
      <c r="D3550" t="s">
        <v>6451</v>
      </c>
      <c r="E3550" t="s">
        <v>6451</v>
      </c>
      <c r="F3550" s="41">
        <v>42684</v>
      </c>
      <c r="G3550" s="44">
        <v>-295000</v>
      </c>
      <c r="H3550" t="s">
        <v>14357</v>
      </c>
    </row>
    <row r="3551" spans="1:8" x14ac:dyDescent="0.25">
      <c r="A3551" s="43" t="s">
        <v>9735</v>
      </c>
      <c r="B3551" t="s">
        <v>4000</v>
      </c>
      <c r="C3551" s="43" t="s">
        <v>4001</v>
      </c>
      <c r="D3551" t="s">
        <v>6452</v>
      </c>
      <c r="E3551" t="s">
        <v>6453</v>
      </c>
      <c r="F3551" s="41">
        <v>42684</v>
      </c>
      <c r="G3551" s="44">
        <v>-22160</v>
      </c>
      <c r="H3551" t="s">
        <v>14358</v>
      </c>
    </row>
    <row r="3552" spans="1:8" x14ac:dyDescent="0.25">
      <c r="A3552" s="43" t="s">
        <v>9326</v>
      </c>
      <c r="B3552" t="s">
        <v>6161</v>
      </c>
      <c r="C3552" s="43" t="s">
        <v>6162</v>
      </c>
      <c r="D3552" t="s">
        <v>5912</v>
      </c>
      <c r="E3552" t="s">
        <v>5912</v>
      </c>
      <c r="F3552" s="41">
        <v>42684</v>
      </c>
      <c r="G3552" s="44">
        <v>-295000</v>
      </c>
      <c r="H3552" t="s">
        <v>14354</v>
      </c>
    </row>
    <row r="3553" spans="1:8" x14ac:dyDescent="0.25">
      <c r="A3553" s="43" t="s">
        <v>9326</v>
      </c>
      <c r="B3553" t="s">
        <v>6161</v>
      </c>
      <c r="C3553" s="43" t="s">
        <v>6162</v>
      </c>
      <c r="D3553" t="s">
        <v>6450</v>
      </c>
      <c r="E3553" t="s">
        <v>6450</v>
      </c>
      <c r="F3553" s="41">
        <v>42684</v>
      </c>
      <c r="G3553" s="44">
        <v>-295000</v>
      </c>
      <c r="H3553" t="s">
        <v>14355</v>
      </c>
    </row>
    <row r="3554" spans="1:8" x14ac:dyDescent="0.25">
      <c r="A3554" s="43" t="s">
        <v>9328</v>
      </c>
      <c r="B3554" t="s">
        <v>6455</v>
      </c>
      <c r="C3554" s="43" t="s">
        <v>6456</v>
      </c>
      <c r="D3554" t="s">
        <v>6457</v>
      </c>
      <c r="E3554" t="s">
        <v>6457</v>
      </c>
      <c r="F3554" s="41">
        <v>42688</v>
      </c>
      <c r="G3554" s="44">
        <v>-20000</v>
      </c>
      <c r="H3554" t="s">
        <v>14361</v>
      </c>
    </row>
    <row r="3555" spans="1:8" x14ac:dyDescent="0.25">
      <c r="A3555" s="43" t="s">
        <v>9326</v>
      </c>
      <c r="B3555" t="s">
        <v>6454</v>
      </c>
      <c r="C3555" s="43" t="s">
        <v>14359</v>
      </c>
      <c r="D3555" t="s">
        <v>5664</v>
      </c>
      <c r="E3555" t="s">
        <v>5664</v>
      </c>
      <c r="F3555" s="41">
        <v>42688</v>
      </c>
      <c r="G3555" s="44">
        <v>-2119822.7999999998</v>
      </c>
      <c r="H3555" t="s">
        <v>14360</v>
      </c>
    </row>
    <row r="3556" spans="1:8" x14ac:dyDescent="0.25">
      <c r="A3556" s="43" t="s">
        <v>9328</v>
      </c>
      <c r="B3556" t="s">
        <v>6055</v>
      </c>
      <c r="C3556" s="43" t="s">
        <v>14043</v>
      </c>
      <c r="D3556" t="s">
        <v>6458</v>
      </c>
      <c r="E3556" t="s">
        <v>6458</v>
      </c>
      <c r="F3556" s="41">
        <v>42692</v>
      </c>
      <c r="G3556" s="44">
        <v>-33040</v>
      </c>
      <c r="H3556" t="s">
        <v>14362</v>
      </c>
    </row>
    <row r="3557" spans="1:8" x14ac:dyDescent="0.25">
      <c r="A3557" s="43" t="s">
        <v>9326</v>
      </c>
      <c r="B3557" t="s">
        <v>6461</v>
      </c>
      <c r="C3557" s="43" t="s">
        <v>6462</v>
      </c>
      <c r="D3557" t="s">
        <v>6052</v>
      </c>
      <c r="E3557" t="s">
        <v>6052</v>
      </c>
      <c r="F3557" s="41">
        <v>42695</v>
      </c>
      <c r="G3557" s="44">
        <v>-365002.32</v>
      </c>
      <c r="H3557" t="s">
        <v>14364</v>
      </c>
    </row>
    <row r="3558" spans="1:8" x14ac:dyDescent="0.25">
      <c r="A3558" s="43" t="s">
        <v>9326</v>
      </c>
      <c r="B3558" t="s">
        <v>6325</v>
      </c>
      <c r="C3558" s="43" t="s">
        <v>14253</v>
      </c>
      <c r="D3558" t="s">
        <v>6459</v>
      </c>
      <c r="E3558" t="s">
        <v>6460</v>
      </c>
      <c r="F3558" s="41">
        <v>42695</v>
      </c>
      <c r="G3558" s="44">
        <v>-1930935.42</v>
      </c>
      <c r="H3558" t="s">
        <v>14363</v>
      </c>
    </row>
    <row r="3559" spans="1:8" x14ac:dyDescent="0.25">
      <c r="A3559" s="43" t="s">
        <v>9735</v>
      </c>
      <c r="B3559" t="s">
        <v>5603</v>
      </c>
      <c r="C3559" s="43" t="s">
        <v>5604</v>
      </c>
      <c r="D3559" t="s">
        <v>6466</v>
      </c>
      <c r="E3559" t="s">
        <v>6467</v>
      </c>
      <c r="F3559" s="41">
        <v>42698</v>
      </c>
      <c r="G3559" s="44">
        <v>-204153</v>
      </c>
      <c r="H3559" t="s">
        <v>14367</v>
      </c>
    </row>
    <row r="3560" spans="1:8" x14ac:dyDescent="0.25">
      <c r="A3560" s="43" t="s">
        <v>9326</v>
      </c>
      <c r="B3560" t="s">
        <v>6463</v>
      </c>
      <c r="C3560" s="43" t="s">
        <v>6464</v>
      </c>
      <c r="D3560" t="s">
        <v>20825</v>
      </c>
      <c r="E3560" t="s">
        <v>4214</v>
      </c>
      <c r="F3560" s="41">
        <v>42698</v>
      </c>
      <c r="G3560" s="44">
        <v>-1246080</v>
      </c>
      <c r="H3560" t="s">
        <v>14365</v>
      </c>
    </row>
    <row r="3561" spans="1:8" x14ac:dyDescent="0.25">
      <c r="A3561" s="43" t="s">
        <v>9326</v>
      </c>
      <c r="B3561" t="s">
        <v>6463</v>
      </c>
      <c r="C3561" s="43" t="s">
        <v>6464</v>
      </c>
      <c r="D3561" t="s">
        <v>20825</v>
      </c>
      <c r="E3561" t="s">
        <v>4214</v>
      </c>
      <c r="F3561" s="41">
        <v>42698</v>
      </c>
      <c r="G3561" s="44">
        <v>249216</v>
      </c>
      <c r="H3561" t="s">
        <v>14366</v>
      </c>
    </row>
    <row r="3562" spans="1:8" x14ac:dyDescent="0.25">
      <c r="A3562" s="43" t="s">
        <v>9326</v>
      </c>
      <c r="B3562" t="s">
        <v>6468</v>
      </c>
      <c r="C3562" s="43" t="s">
        <v>6469</v>
      </c>
      <c r="D3562" t="s">
        <v>6470</v>
      </c>
      <c r="E3562" t="s">
        <v>6470</v>
      </c>
      <c r="F3562" s="41">
        <v>42703</v>
      </c>
      <c r="G3562" s="44">
        <v>-703657.6</v>
      </c>
      <c r="H3562" t="s">
        <v>14368</v>
      </c>
    </row>
    <row r="3563" spans="1:8" x14ac:dyDescent="0.25">
      <c r="A3563" s="43" t="s">
        <v>9326</v>
      </c>
      <c r="B3563" t="s">
        <v>6468</v>
      </c>
      <c r="C3563" s="43" t="s">
        <v>6469</v>
      </c>
      <c r="D3563" t="s">
        <v>5741</v>
      </c>
      <c r="E3563" t="s">
        <v>5741</v>
      </c>
      <c r="F3563" s="41">
        <v>42703</v>
      </c>
      <c r="G3563" s="44">
        <v>-703657.6</v>
      </c>
      <c r="H3563" t="s">
        <v>14369</v>
      </c>
    </row>
    <row r="3564" spans="1:8" x14ac:dyDescent="0.25">
      <c r="A3564" s="43" t="s">
        <v>9326</v>
      </c>
      <c r="B3564" t="s">
        <v>6468</v>
      </c>
      <c r="C3564" s="43" t="s">
        <v>6469</v>
      </c>
      <c r="D3564" t="s">
        <v>4092</v>
      </c>
      <c r="E3564" t="s">
        <v>4092</v>
      </c>
      <c r="F3564" s="41">
        <v>42703</v>
      </c>
      <c r="G3564" s="44">
        <v>-703657.6</v>
      </c>
      <c r="H3564" t="s">
        <v>14370</v>
      </c>
    </row>
    <row r="3565" spans="1:8" x14ac:dyDescent="0.25">
      <c r="A3565" s="43" t="s">
        <v>9326</v>
      </c>
      <c r="B3565" t="s">
        <v>6468</v>
      </c>
      <c r="C3565" s="43" t="s">
        <v>6469</v>
      </c>
      <c r="D3565" t="s">
        <v>6096</v>
      </c>
      <c r="E3565" t="s">
        <v>6096</v>
      </c>
      <c r="F3565" s="41">
        <v>42703</v>
      </c>
      <c r="G3565" s="44">
        <v>-485523.74</v>
      </c>
      <c r="H3565" t="s">
        <v>14371</v>
      </c>
    </row>
    <row r="3566" spans="1:8" x14ac:dyDescent="0.25">
      <c r="A3566" s="43" t="s">
        <v>9326</v>
      </c>
      <c r="B3566" t="s">
        <v>815</v>
      </c>
      <c r="C3566" s="43" t="s">
        <v>816</v>
      </c>
      <c r="D3566" t="s">
        <v>6471</v>
      </c>
      <c r="E3566" t="s">
        <v>6471</v>
      </c>
      <c r="F3566" s="41">
        <v>42704</v>
      </c>
      <c r="G3566" s="44">
        <v>-29883.32</v>
      </c>
      <c r="H3566" t="s">
        <v>14372</v>
      </c>
    </row>
    <row r="3567" spans="1:8" x14ac:dyDescent="0.25">
      <c r="A3567" s="43" t="s">
        <v>9326</v>
      </c>
      <c r="B3567" t="s">
        <v>815</v>
      </c>
      <c r="C3567" s="43" t="s">
        <v>816</v>
      </c>
      <c r="D3567" t="s">
        <v>6472</v>
      </c>
      <c r="E3567" t="s">
        <v>6472</v>
      </c>
      <c r="F3567" s="41">
        <v>42704</v>
      </c>
      <c r="G3567" s="44">
        <v>-27524.11</v>
      </c>
      <c r="H3567" t="s">
        <v>14373</v>
      </c>
    </row>
    <row r="3568" spans="1:8" x14ac:dyDescent="0.25">
      <c r="A3568" s="43" t="s">
        <v>9735</v>
      </c>
      <c r="B3568" t="s">
        <v>6473</v>
      </c>
      <c r="C3568" s="43" t="s">
        <v>14374</v>
      </c>
      <c r="D3568" t="s">
        <v>6474</v>
      </c>
      <c r="E3568" t="s">
        <v>6474</v>
      </c>
      <c r="F3568" s="41">
        <v>42704</v>
      </c>
      <c r="G3568" s="44">
        <v>-27890.52</v>
      </c>
      <c r="H3568" t="s">
        <v>14375</v>
      </c>
    </row>
    <row r="3569" spans="1:8" x14ac:dyDescent="0.25">
      <c r="A3569" s="43" t="s">
        <v>9735</v>
      </c>
      <c r="B3569" t="s">
        <v>6476</v>
      </c>
      <c r="C3569" s="43" t="s">
        <v>6477</v>
      </c>
      <c r="D3569" t="s">
        <v>6478</v>
      </c>
      <c r="E3569" t="s">
        <v>6479</v>
      </c>
      <c r="F3569" s="41">
        <v>42706</v>
      </c>
      <c r="G3569" s="44">
        <v>-24000</v>
      </c>
      <c r="H3569" t="s">
        <v>14376</v>
      </c>
    </row>
    <row r="3570" spans="1:8" x14ac:dyDescent="0.25">
      <c r="A3570" s="43" t="s">
        <v>9326</v>
      </c>
      <c r="B3570" t="s">
        <v>4120</v>
      </c>
      <c r="C3570" s="43" t="s">
        <v>4121</v>
      </c>
      <c r="D3570" t="s">
        <v>6480</v>
      </c>
      <c r="E3570" t="s">
        <v>6480</v>
      </c>
      <c r="F3570" s="41">
        <v>42709</v>
      </c>
      <c r="G3570" s="44">
        <v>684000</v>
      </c>
      <c r="H3570" t="s">
        <v>14377</v>
      </c>
    </row>
    <row r="3571" spans="1:8" x14ac:dyDescent="0.25">
      <c r="A3571" s="43" t="s">
        <v>9735</v>
      </c>
      <c r="B3571" t="s">
        <v>5603</v>
      </c>
      <c r="C3571" s="43" t="s">
        <v>5604</v>
      </c>
      <c r="D3571" t="s">
        <v>6481</v>
      </c>
      <c r="E3571" t="s">
        <v>6482</v>
      </c>
      <c r="F3571" s="41">
        <v>42710</v>
      </c>
      <c r="G3571" s="44">
        <v>-189848</v>
      </c>
      <c r="H3571" t="s">
        <v>14378</v>
      </c>
    </row>
    <row r="3572" spans="1:8" x14ac:dyDescent="0.25">
      <c r="A3572" s="43" t="s">
        <v>9735</v>
      </c>
      <c r="B3572" t="s">
        <v>4468</v>
      </c>
      <c r="C3572" s="43" t="s">
        <v>4469</v>
      </c>
      <c r="D3572" t="s">
        <v>6490</v>
      </c>
      <c r="E3572" t="s">
        <v>6491</v>
      </c>
      <c r="F3572" s="41">
        <v>42711</v>
      </c>
      <c r="G3572" s="44">
        <v>-77000</v>
      </c>
      <c r="H3572" t="s">
        <v>14384</v>
      </c>
    </row>
    <row r="3573" spans="1:8" x14ac:dyDescent="0.25">
      <c r="A3573" s="43" t="s">
        <v>9326</v>
      </c>
      <c r="B3573" t="s">
        <v>6483</v>
      </c>
      <c r="C3573" s="43" t="s">
        <v>6484</v>
      </c>
      <c r="D3573" t="s">
        <v>6485</v>
      </c>
      <c r="E3573" t="s">
        <v>6485</v>
      </c>
      <c r="F3573" s="41">
        <v>42711</v>
      </c>
      <c r="G3573" s="44">
        <v>-180433.8</v>
      </c>
      <c r="H3573" t="s">
        <v>14379</v>
      </c>
    </row>
    <row r="3574" spans="1:8" x14ac:dyDescent="0.25">
      <c r="A3574" s="43" t="s">
        <v>9326</v>
      </c>
      <c r="B3574" t="s">
        <v>6486</v>
      </c>
      <c r="C3574" s="43" t="s">
        <v>6487</v>
      </c>
      <c r="D3574" t="s">
        <v>6488</v>
      </c>
      <c r="E3574" t="s">
        <v>6488</v>
      </c>
      <c r="F3574" s="41">
        <v>42711</v>
      </c>
      <c r="G3574" s="44">
        <v>-32432.3</v>
      </c>
      <c r="H3574" t="s">
        <v>14380</v>
      </c>
    </row>
    <row r="3575" spans="1:8" x14ac:dyDescent="0.25">
      <c r="A3575" s="43" t="s">
        <v>9326</v>
      </c>
      <c r="B3575" t="s">
        <v>6486</v>
      </c>
      <c r="C3575" s="43" t="s">
        <v>6487</v>
      </c>
      <c r="D3575" t="s">
        <v>6475</v>
      </c>
      <c r="E3575" t="s">
        <v>6475</v>
      </c>
      <c r="F3575" s="41">
        <v>42711</v>
      </c>
      <c r="G3575" s="44">
        <v>-23517.4</v>
      </c>
      <c r="H3575" t="s">
        <v>14381</v>
      </c>
    </row>
    <row r="3576" spans="1:8" x14ac:dyDescent="0.25">
      <c r="A3576" s="43" t="s">
        <v>9326</v>
      </c>
      <c r="B3576" t="s">
        <v>6486</v>
      </c>
      <c r="C3576" s="43" t="s">
        <v>6487</v>
      </c>
      <c r="D3576" t="s">
        <v>6489</v>
      </c>
      <c r="E3576" t="s">
        <v>6489</v>
      </c>
      <c r="F3576" s="41">
        <v>42711</v>
      </c>
      <c r="G3576" s="44">
        <v>-30621</v>
      </c>
      <c r="H3576" t="s">
        <v>14382</v>
      </c>
    </row>
    <row r="3577" spans="1:8" x14ac:dyDescent="0.25">
      <c r="A3577" s="43" t="s">
        <v>9326</v>
      </c>
      <c r="B3577" t="s">
        <v>6486</v>
      </c>
      <c r="C3577" s="43" t="s">
        <v>6487</v>
      </c>
      <c r="D3577" t="s">
        <v>4546</v>
      </c>
      <c r="E3577" t="s">
        <v>4546</v>
      </c>
      <c r="F3577" s="41">
        <v>42711</v>
      </c>
      <c r="G3577" s="44">
        <v>-15499.3</v>
      </c>
      <c r="H3577" t="s">
        <v>14383</v>
      </c>
    </row>
    <row r="3578" spans="1:8" x14ac:dyDescent="0.25">
      <c r="A3578" s="43" t="s">
        <v>9735</v>
      </c>
      <c r="B3578" t="s">
        <v>158</v>
      </c>
      <c r="C3578" s="43" t="s">
        <v>159</v>
      </c>
      <c r="D3578" t="s">
        <v>6492</v>
      </c>
      <c r="E3578" t="s">
        <v>6493</v>
      </c>
      <c r="F3578" s="41">
        <v>42718</v>
      </c>
      <c r="G3578">
        <v>-14.98</v>
      </c>
      <c r="H3578" t="s">
        <v>14385</v>
      </c>
    </row>
    <row r="3579" spans="1:8" x14ac:dyDescent="0.25">
      <c r="A3579" s="43" t="s">
        <v>9326</v>
      </c>
      <c r="B3579" t="s">
        <v>5924</v>
      </c>
      <c r="C3579" s="43" t="s">
        <v>5925</v>
      </c>
      <c r="D3579" t="s">
        <v>6494</v>
      </c>
      <c r="E3579" t="s">
        <v>6494</v>
      </c>
      <c r="F3579" s="41">
        <v>42719</v>
      </c>
      <c r="G3579" s="44">
        <v>1947000</v>
      </c>
      <c r="H3579" t="s">
        <v>14386</v>
      </c>
    </row>
    <row r="3580" spans="1:8" x14ac:dyDescent="0.25">
      <c r="A3580" s="43" t="s">
        <v>9735</v>
      </c>
      <c r="B3580" t="s">
        <v>5603</v>
      </c>
      <c r="C3580" s="43" t="s">
        <v>5604</v>
      </c>
      <c r="D3580" t="s">
        <v>6495</v>
      </c>
      <c r="E3580" t="s">
        <v>6496</v>
      </c>
      <c r="F3580" s="41">
        <v>42720</v>
      </c>
      <c r="G3580" s="44">
        <v>-245789</v>
      </c>
      <c r="H3580" t="s">
        <v>14387</v>
      </c>
    </row>
    <row r="3581" spans="1:8" x14ac:dyDescent="0.25">
      <c r="A3581" s="43" t="s">
        <v>9328</v>
      </c>
      <c r="B3581" t="s">
        <v>6055</v>
      </c>
      <c r="C3581" s="43" t="s">
        <v>14043</v>
      </c>
      <c r="D3581" t="s">
        <v>6499</v>
      </c>
      <c r="E3581" t="s">
        <v>6499</v>
      </c>
      <c r="F3581" s="41">
        <v>42724</v>
      </c>
      <c r="G3581" s="44">
        <v>-33040</v>
      </c>
      <c r="H3581" t="s">
        <v>14390</v>
      </c>
    </row>
    <row r="3582" spans="1:8" x14ac:dyDescent="0.25">
      <c r="A3582" s="43" t="s">
        <v>9328</v>
      </c>
      <c r="B3582" t="s">
        <v>6497</v>
      </c>
      <c r="C3582" s="43" t="s">
        <v>14388</v>
      </c>
      <c r="D3582" t="s">
        <v>6498</v>
      </c>
      <c r="E3582" t="s">
        <v>6498</v>
      </c>
      <c r="F3582" s="41">
        <v>42724</v>
      </c>
      <c r="G3582" s="44">
        <v>-12980</v>
      </c>
      <c r="H3582" t="s">
        <v>14389</v>
      </c>
    </row>
    <row r="3583" spans="1:8" x14ac:dyDescent="0.25">
      <c r="A3583" s="43" t="s">
        <v>9735</v>
      </c>
      <c r="B3583" t="s">
        <v>6502</v>
      </c>
      <c r="C3583" s="43" t="s">
        <v>6503</v>
      </c>
      <c r="D3583" t="s">
        <v>5566</v>
      </c>
      <c r="E3583" t="s">
        <v>6504</v>
      </c>
      <c r="F3583" s="41">
        <v>42725</v>
      </c>
      <c r="G3583" s="44">
        <v>-100000</v>
      </c>
      <c r="H3583" t="s">
        <v>14392</v>
      </c>
    </row>
    <row r="3584" spans="1:8" x14ac:dyDescent="0.25">
      <c r="A3584" s="43" t="s">
        <v>9326</v>
      </c>
      <c r="B3584" t="s">
        <v>1190</v>
      </c>
      <c r="C3584" s="43" t="s">
        <v>10243</v>
      </c>
      <c r="D3584" t="s">
        <v>20826</v>
      </c>
      <c r="E3584" t="s">
        <v>6501</v>
      </c>
      <c r="F3584" s="41">
        <v>42725</v>
      </c>
      <c r="G3584" s="44">
        <v>-66080</v>
      </c>
      <c r="H3584" t="s">
        <v>14391</v>
      </c>
    </row>
    <row r="3585" spans="1:8" x14ac:dyDescent="0.25">
      <c r="A3585" s="43" t="s">
        <v>9326</v>
      </c>
      <c r="B3585" t="s">
        <v>6505</v>
      </c>
      <c r="C3585" s="43" t="s">
        <v>6506</v>
      </c>
      <c r="D3585" t="s">
        <v>4452</v>
      </c>
      <c r="E3585" t="s">
        <v>4452</v>
      </c>
      <c r="F3585" s="41">
        <v>42730</v>
      </c>
      <c r="G3585" s="44">
        <v>-2805450</v>
      </c>
      <c r="H3585" t="s">
        <v>14393</v>
      </c>
    </row>
    <row r="3586" spans="1:8" x14ac:dyDescent="0.25">
      <c r="A3586" s="43" t="s">
        <v>9735</v>
      </c>
      <c r="B3586" t="s">
        <v>6510</v>
      </c>
      <c r="C3586" s="43" t="s">
        <v>6511</v>
      </c>
      <c r="D3586" t="s">
        <v>20827</v>
      </c>
      <c r="E3586" t="s">
        <v>6513</v>
      </c>
      <c r="F3586" s="41">
        <v>42734</v>
      </c>
      <c r="G3586" s="44">
        <v>-11692</v>
      </c>
      <c r="H3586" t="s">
        <v>14395</v>
      </c>
    </row>
    <row r="3587" spans="1:8" x14ac:dyDescent="0.25">
      <c r="A3587" s="43" t="s">
        <v>9326</v>
      </c>
      <c r="B3587" t="s">
        <v>6507</v>
      </c>
      <c r="C3587" s="43" t="s">
        <v>6508</v>
      </c>
      <c r="D3587" t="s">
        <v>6509</v>
      </c>
      <c r="E3587" t="s">
        <v>6509</v>
      </c>
      <c r="F3587" s="41">
        <v>42734</v>
      </c>
      <c r="G3587" s="44">
        <v>-730000</v>
      </c>
      <c r="H3587" t="s">
        <v>14394</v>
      </c>
    </row>
    <row r="3588" spans="1:8" x14ac:dyDescent="0.25">
      <c r="A3588" s="43" t="s">
        <v>9326</v>
      </c>
      <c r="B3588" t="s">
        <v>6514</v>
      </c>
      <c r="C3588" s="43" t="s">
        <v>6515</v>
      </c>
      <c r="D3588" t="s">
        <v>4151</v>
      </c>
      <c r="E3588" t="s">
        <v>4151</v>
      </c>
      <c r="F3588" s="41">
        <v>42740</v>
      </c>
      <c r="G3588" s="44">
        <v>-985635</v>
      </c>
      <c r="H3588" t="s">
        <v>14396</v>
      </c>
    </row>
    <row r="3589" spans="1:8" x14ac:dyDescent="0.25">
      <c r="A3589" s="43" t="s">
        <v>9326</v>
      </c>
      <c r="B3589" t="s">
        <v>6516</v>
      </c>
      <c r="C3589" s="43" t="s">
        <v>14397</v>
      </c>
      <c r="D3589" t="s">
        <v>6517</v>
      </c>
      <c r="E3589" t="s">
        <v>6517</v>
      </c>
      <c r="F3589" s="41">
        <v>42746</v>
      </c>
      <c r="G3589" s="44">
        <v>-110689.16</v>
      </c>
      <c r="H3589" t="s">
        <v>14398</v>
      </c>
    </row>
    <row r="3590" spans="1:8" x14ac:dyDescent="0.25">
      <c r="A3590" s="43" t="s">
        <v>9735</v>
      </c>
      <c r="B3590" t="s">
        <v>1218</v>
      </c>
      <c r="C3590" s="43" t="s">
        <v>1219</v>
      </c>
      <c r="D3590" t="s">
        <v>6518</v>
      </c>
      <c r="E3590" t="s">
        <v>6519</v>
      </c>
      <c r="F3590" s="41">
        <v>42747</v>
      </c>
      <c r="G3590" s="44">
        <v>-17400</v>
      </c>
      <c r="H3590" t="s">
        <v>14399</v>
      </c>
    </row>
    <row r="3591" spans="1:8" x14ac:dyDescent="0.25">
      <c r="A3591" s="43" t="s">
        <v>9326</v>
      </c>
      <c r="B3591" t="s">
        <v>6520</v>
      </c>
      <c r="C3591" s="43" t="s">
        <v>6521</v>
      </c>
      <c r="D3591" t="s">
        <v>6522</v>
      </c>
      <c r="E3591" t="s">
        <v>6522</v>
      </c>
      <c r="F3591" s="41">
        <v>42752</v>
      </c>
      <c r="G3591" s="44">
        <v>-300000</v>
      </c>
      <c r="H3591" t="s">
        <v>14400</v>
      </c>
    </row>
    <row r="3592" spans="1:8" x14ac:dyDescent="0.25">
      <c r="A3592" s="43" t="s">
        <v>9326</v>
      </c>
      <c r="B3592" t="s">
        <v>815</v>
      </c>
      <c r="C3592" s="43" t="s">
        <v>816</v>
      </c>
      <c r="D3592" t="s">
        <v>6523</v>
      </c>
      <c r="E3592" t="s">
        <v>6523</v>
      </c>
      <c r="F3592" s="41">
        <v>42752</v>
      </c>
      <c r="G3592" s="44">
        <v>-4250.88</v>
      </c>
      <c r="H3592" t="s">
        <v>14401</v>
      </c>
    </row>
    <row r="3593" spans="1:8" x14ac:dyDescent="0.25">
      <c r="A3593" s="43" t="s">
        <v>9326</v>
      </c>
      <c r="B3593" t="s">
        <v>815</v>
      </c>
      <c r="C3593" s="43" t="s">
        <v>816</v>
      </c>
      <c r="D3593" t="s">
        <v>6524</v>
      </c>
      <c r="E3593" t="s">
        <v>6524</v>
      </c>
      <c r="F3593" s="41">
        <v>42752</v>
      </c>
      <c r="G3593" s="44">
        <v>-3753.96</v>
      </c>
      <c r="H3593" t="s">
        <v>14402</v>
      </c>
    </row>
    <row r="3594" spans="1:8" x14ac:dyDescent="0.25">
      <c r="A3594" s="43" t="s">
        <v>9326</v>
      </c>
      <c r="B3594" t="s">
        <v>6505</v>
      </c>
      <c r="C3594" s="43" t="s">
        <v>6506</v>
      </c>
      <c r="D3594" t="s">
        <v>4222</v>
      </c>
      <c r="E3594" t="s">
        <v>4222</v>
      </c>
      <c r="F3594" s="41">
        <v>42753</v>
      </c>
      <c r="G3594" s="44">
        <v>-2805450</v>
      </c>
      <c r="H3594" t="s">
        <v>14403</v>
      </c>
    </row>
    <row r="3595" spans="1:8" x14ac:dyDescent="0.25">
      <c r="A3595" s="43" t="s">
        <v>9326</v>
      </c>
      <c r="B3595" t="s">
        <v>6520</v>
      </c>
      <c r="C3595" s="43" t="s">
        <v>6521</v>
      </c>
      <c r="D3595" t="s">
        <v>6525</v>
      </c>
      <c r="E3595" t="s">
        <v>6525</v>
      </c>
      <c r="F3595" s="41">
        <v>42754</v>
      </c>
      <c r="G3595" s="44">
        <v>-300000</v>
      </c>
      <c r="H3595" t="s">
        <v>14404</v>
      </c>
    </row>
    <row r="3596" spans="1:8" x14ac:dyDescent="0.25">
      <c r="A3596" s="43" t="s">
        <v>9735</v>
      </c>
      <c r="B3596" t="s">
        <v>6526</v>
      </c>
      <c r="C3596" s="43" t="s">
        <v>14405</v>
      </c>
      <c r="D3596" t="s">
        <v>6527</v>
      </c>
      <c r="E3596" t="s">
        <v>6528</v>
      </c>
      <c r="F3596" s="41">
        <v>42754</v>
      </c>
      <c r="G3596" s="44">
        <v>-1950</v>
      </c>
      <c r="H3596" t="s">
        <v>14406</v>
      </c>
    </row>
    <row r="3597" spans="1:8" x14ac:dyDescent="0.25">
      <c r="A3597" s="43" t="s">
        <v>9326</v>
      </c>
      <c r="B3597" t="s">
        <v>6520</v>
      </c>
      <c r="C3597" s="43" t="s">
        <v>6521</v>
      </c>
      <c r="D3597" t="s">
        <v>6529</v>
      </c>
      <c r="E3597" t="s">
        <v>6529</v>
      </c>
      <c r="F3597" s="41">
        <v>42755</v>
      </c>
      <c r="G3597" s="44">
        <v>-300000</v>
      </c>
      <c r="H3597" t="s">
        <v>14407</v>
      </c>
    </row>
    <row r="3598" spans="1:8" x14ac:dyDescent="0.25">
      <c r="A3598" s="43" t="s">
        <v>9326</v>
      </c>
      <c r="B3598" t="s">
        <v>6520</v>
      </c>
      <c r="C3598" s="43" t="s">
        <v>6521</v>
      </c>
      <c r="D3598" t="s">
        <v>6530</v>
      </c>
      <c r="E3598" t="s">
        <v>6530</v>
      </c>
      <c r="F3598" s="41">
        <v>42761</v>
      </c>
      <c r="G3598" s="44">
        <v>-300000</v>
      </c>
      <c r="H3598" t="s">
        <v>14408</v>
      </c>
    </row>
    <row r="3599" spans="1:8" x14ac:dyDescent="0.25">
      <c r="A3599" s="43" t="s">
        <v>9326</v>
      </c>
      <c r="B3599" t="s">
        <v>6520</v>
      </c>
      <c r="C3599" s="43" t="s">
        <v>6521</v>
      </c>
      <c r="D3599" t="s">
        <v>6556</v>
      </c>
      <c r="E3599" t="s">
        <v>6556</v>
      </c>
      <c r="F3599" s="41">
        <v>42766</v>
      </c>
      <c r="G3599" s="44">
        <v>-300000</v>
      </c>
      <c r="H3599" t="s">
        <v>14434</v>
      </c>
    </row>
    <row r="3600" spans="1:8" x14ac:dyDescent="0.25">
      <c r="A3600" s="43" t="s">
        <v>9326</v>
      </c>
      <c r="B3600" t="s">
        <v>432</v>
      </c>
      <c r="C3600" s="43" t="s">
        <v>433</v>
      </c>
      <c r="D3600" t="s">
        <v>6531</v>
      </c>
      <c r="E3600" t="s">
        <v>6531</v>
      </c>
      <c r="F3600" s="41">
        <v>42766</v>
      </c>
      <c r="G3600" s="44">
        <v>-15670.4</v>
      </c>
      <c r="H3600" t="s">
        <v>14409</v>
      </c>
    </row>
    <row r="3601" spans="1:8" x14ac:dyDescent="0.25">
      <c r="A3601" s="43" t="s">
        <v>9326</v>
      </c>
      <c r="B3601" t="s">
        <v>432</v>
      </c>
      <c r="C3601" s="43" t="s">
        <v>433</v>
      </c>
      <c r="D3601" t="s">
        <v>6532</v>
      </c>
      <c r="E3601" t="s">
        <v>6532</v>
      </c>
      <c r="F3601" s="41">
        <v>42766</v>
      </c>
      <c r="G3601" s="44">
        <v>-54012.85</v>
      </c>
      <c r="H3601" t="s">
        <v>14410</v>
      </c>
    </row>
    <row r="3602" spans="1:8" x14ac:dyDescent="0.25">
      <c r="A3602" s="43" t="s">
        <v>9326</v>
      </c>
      <c r="B3602" t="s">
        <v>432</v>
      </c>
      <c r="C3602" s="43" t="s">
        <v>433</v>
      </c>
      <c r="D3602" t="s">
        <v>6533</v>
      </c>
      <c r="E3602" t="s">
        <v>6533</v>
      </c>
      <c r="F3602" s="41">
        <v>42766</v>
      </c>
      <c r="G3602" s="44">
        <v>-11386.22</v>
      </c>
      <c r="H3602" t="s">
        <v>14411</v>
      </c>
    </row>
    <row r="3603" spans="1:8" x14ac:dyDescent="0.25">
      <c r="A3603" s="43" t="s">
        <v>9326</v>
      </c>
      <c r="B3603" t="s">
        <v>432</v>
      </c>
      <c r="C3603" s="43" t="s">
        <v>433</v>
      </c>
      <c r="D3603" t="s">
        <v>6534</v>
      </c>
      <c r="E3603" t="s">
        <v>6534</v>
      </c>
      <c r="F3603" s="41">
        <v>42766</v>
      </c>
      <c r="G3603" s="44">
        <v>-10572.02</v>
      </c>
      <c r="H3603" t="s">
        <v>14412</v>
      </c>
    </row>
    <row r="3604" spans="1:8" x14ac:dyDescent="0.25">
      <c r="A3604" s="43" t="s">
        <v>9326</v>
      </c>
      <c r="B3604" t="s">
        <v>432</v>
      </c>
      <c r="C3604" s="43" t="s">
        <v>433</v>
      </c>
      <c r="D3604" t="s">
        <v>6535</v>
      </c>
      <c r="E3604" t="s">
        <v>6535</v>
      </c>
      <c r="F3604" s="41">
        <v>42766</v>
      </c>
      <c r="G3604" s="44">
        <v>-10202.68</v>
      </c>
      <c r="H3604" t="s">
        <v>14413</v>
      </c>
    </row>
    <row r="3605" spans="1:8" x14ac:dyDescent="0.25">
      <c r="A3605" s="43" t="s">
        <v>9326</v>
      </c>
      <c r="B3605" t="s">
        <v>432</v>
      </c>
      <c r="C3605" s="43" t="s">
        <v>433</v>
      </c>
      <c r="D3605" t="s">
        <v>6536</v>
      </c>
      <c r="E3605" t="s">
        <v>6536</v>
      </c>
      <c r="F3605" s="41">
        <v>42766</v>
      </c>
      <c r="G3605" s="44">
        <v>-14050.66</v>
      </c>
      <c r="H3605" t="s">
        <v>14414</v>
      </c>
    </row>
    <row r="3606" spans="1:8" x14ac:dyDescent="0.25">
      <c r="A3606" s="43" t="s">
        <v>9326</v>
      </c>
      <c r="B3606" t="s">
        <v>432</v>
      </c>
      <c r="C3606" s="43" t="s">
        <v>433</v>
      </c>
      <c r="D3606" t="s">
        <v>6537</v>
      </c>
      <c r="E3606" t="s">
        <v>6537</v>
      </c>
      <c r="F3606" s="41">
        <v>42766</v>
      </c>
      <c r="G3606" s="44">
        <v>-17280.39</v>
      </c>
      <c r="H3606" t="s">
        <v>14415</v>
      </c>
    </row>
    <row r="3607" spans="1:8" x14ac:dyDescent="0.25">
      <c r="A3607" s="43" t="s">
        <v>9326</v>
      </c>
      <c r="B3607" t="s">
        <v>432</v>
      </c>
      <c r="C3607" s="43" t="s">
        <v>433</v>
      </c>
      <c r="D3607" t="s">
        <v>6538</v>
      </c>
      <c r="E3607" t="s">
        <v>6538</v>
      </c>
      <c r="F3607" s="41">
        <v>42766</v>
      </c>
      <c r="G3607" s="44">
        <v>-8323.7199999999993</v>
      </c>
      <c r="H3607" t="s">
        <v>14416</v>
      </c>
    </row>
    <row r="3608" spans="1:8" x14ac:dyDescent="0.25">
      <c r="A3608" s="43" t="s">
        <v>9326</v>
      </c>
      <c r="B3608" t="s">
        <v>432</v>
      </c>
      <c r="C3608" s="43" t="s">
        <v>433</v>
      </c>
      <c r="D3608" t="s">
        <v>6539</v>
      </c>
      <c r="E3608" t="s">
        <v>6539</v>
      </c>
      <c r="F3608" s="41">
        <v>42766</v>
      </c>
      <c r="G3608" s="44">
        <v>-12219.91</v>
      </c>
      <c r="H3608" t="s">
        <v>14417</v>
      </c>
    </row>
    <row r="3609" spans="1:8" x14ac:dyDescent="0.25">
      <c r="A3609" s="43" t="s">
        <v>9326</v>
      </c>
      <c r="B3609" t="s">
        <v>432</v>
      </c>
      <c r="C3609" s="43" t="s">
        <v>433</v>
      </c>
      <c r="D3609" t="s">
        <v>6540</v>
      </c>
      <c r="E3609" t="s">
        <v>6540</v>
      </c>
      <c r="F3609" s="41">
        <v>42766</v>
      </c>
      <c r="G3609" s="44">
        <v>-21782.66</v>
      </c>
      <c r="H3609" t="s">
        <v>14418</v>
      </c>
    </row>
    <row r="3610" spans="1:8" x14ac:dyDescent="0.25">
      <c r="A3610" s="43" t="s">
        <v>9326</v>
      </c>
      <c r="B3610" t="s">
        <v>432</v>
      </c>
      <c r="C3610" s="43" t="s">
        <v>433</v>
      </c>
      <c r="D3610" t="s">
        <v>6541</v>
      </c>
      <c r="E3610" t="s">
        <v>6541</v>
      </c>
      <c r="F3610" s="41">
        <v>42766</v>
      </c>
      <c r="G3610" s="44">
        <v>-19130.89</v>
      </c>
      <c r="H3610" t="s">
        <v>14419</v>
      </c>
    </row>
    <row r="3611" spans="1:8" x14ac:dyDescent="0.25">
      <c r="A3611" s="43" t="s">
        <v>9326</v>
      </c>
      <c r="B3611" t="s">
        <v>432</v>
      </c>
      <c r="C3611" s="43" t="s">
        <v>433</v>
      </c>
      <c r="D3611" t="s">
        <v>6542</v>
      </c>
      <c r="E3611" t="s">
        <v>6542</v>
      </c>
      <c r="F3611" s="41">
        <v>42766</v>
      </c>
      <c r="G3611" s="44">
        <v>-21825.23</v>
      </c>
      <c r="H3611" t="s">
        <v>14420</v>
      </c>
    </row>
    <row r="3612" spans="1:8" x14ac:dyDescent="0.25">
      <c r="A3612" s="43" t="s">
        <v>9326</v>
      </c>
      <c r="B3612" t="s">
        <v>432</v>
      </c>
      <c r="C3612" s="43" t="s">
        <v>433</v>
      </c>
      <c r="D3612" t="s">
        <v>6543</v>
      </c>
      <c r="E3612" t="s">
        <v>6543</v>
      </c>
      <c r="F3612" s="41">
        <v>42766</v>
      </c>
      <c r="G3612" s="44">
        <v>-11151.12</v>
      </c>
      <c r="H3612" t="s">
        <v>14421</v>
      </c>
    </row>
    <row r="3613" spans="1:8" x14ac:dyDescent="0.25">
      <c r="A3613" s="43" t="s">
        <v>9326</v>
      </c>
      <c r="B3613" t="s">
        <v>432</v>
      </c>
      <c r="C3613" s="43" t="s">
        <v>433</v>
      </c>
      <c r="D3613" t="s">
        <v>6544</v>
      </c>
      <c r="E3613" t="s">
        <v>6544</v>
      </c>
      <c r="F3613" s="41">
        <v>42766</v>
      </c>
      <c r="G3613" s="44">
        <v>-12813.62</v>
      </c>
      <c r="H3613" t="s">
        <v>14422</v>
      </c>
    </row>
    <row r="3614" spans="1:8" x14ac:dyDescent="0.25">
      <c r="A3614" s="43" t="s">
        <v>9326</v>
      </c>
      <c r="B3614" t="s">
        <v>432</v>
      </c>
      <c r="C3614" s="43" t="s">
        <v>433</v>
      </c>
      <c r="D3614" t="s">
        <v>6545</v>
      </c>
      <c r="E3614" t="s">
        <v>6545</v>
      </c>
      <c r="F3614" s="41">
        <v>42766</v>
      </c>
      <c r="G3614" s="44">
        <v>-13261.81</v>
      </c>
      <c r="H3614" t="s">
        <v>14423</v>
      </c>
    </row>
    <row r="3615" spans="1:8" x14ac:dyDescent="0.25">
      <c r="A3615" s="43" t="s">
        <v>9326</v>
      </c>
      <c r="B3615" t="s">
        <v>432</v>
      </c>
      <c r="C3615" s="43" t="s">
        <v>433</v>
      </c>
      <c r="D3615" t="s">
        <v>6546</v>
      </c>
      <c r="E3615" t="s">
        <v>6546</v>
      </c>
      <c r="F3615" s="41">
        <v>42766</v>
      </c>
      <c r="G3615" s="44">
        <v>-15082.87</v>
      </c>
      <c r="H3615" t="s">
        <v>14424</v>
      </c>
    </row>
    <row r="3616" spans="1:8" x14ac:dyDescent="0.25">
      <c r="A3616" s="43" t="s">
        <v>9326</v>
      </c>
      <c r="B3616" t="s">
        <v>432</v>
      </c>
      <c r="C3616" s="43" t="s">
        <v>433</v>
      </c>
      <c r="D3616" t="s">
        <v>6547</v>
      </c>
      <c r="E3616" t="s">
        <v>6547</v>
      </c>
      <c r="F3616" s="41">
        <v>42766</v>
      </c>
      <c r="G3616" s="44">
        <v>-35749.75</v>
      </c>
      <c r="H3616" t="s">
        <v>14425</v>
      </c>
    </row>
    <row r="3617" spans="1:8" x14ac:dyDescent="0.25">
      <c r="A3617" s="43" t="s">
        <v>9326</v>
      </c>
      <c r="B3617" t="s">
        <v>432</v>
      </c>
      <c r="C3617" s="43" t="s">
        <v>433</v>
      </c>
      <c r="D3617" t="s">
        <v>6548</v>
      </c>
      <c r="E3617" t="s">
        <v>6548</v>
      </c>
      <c r="F3617" s="41">
        <v>42766</v>
      </c>
      <c r="G3617" s="44">
        <v>-27016.69</v>
      </c>
      <c r="H3617" t="s">
        <v>14426</v>
      </c>
    </row>
    <row r="3618" spans="1:8" x14ac:dyDescent="0.25">
      <c r="A3618" s="43" t="s">
        <v>9326</v>
      </c>
      <c r="B3618" t="s">
        <v>432</v>
      </c>
      <c r="C3618" s="43" t="s">
        <v>433</v>
      </c>
      <c r="D3618" t="s">
        <v>6549</v>
      </c>
      <c r="E3618" t="s">
        <v>6549</v>
      </c>
      <c r="F3618" s="41">
        <v>42766</v>
      </c>
      <c r="G3618" s="44">
        <v>-81261.88</v>
      </c>
      <c r="H3618" t="s">
        <v>14427</v>
      </c>
    </row>
    <row r="3619" spans="1:8" x14ac:dyDescent="0.25">
      <c r="A3619" s="43" t="s">
        <v>9326</v>
      </c>
      <c r="B3619" t="s">
        <v>432</v>
      </c>
      <c r="C3619" s="43" t="s">
        <v>433</v>
      </c>
      <c r="D3619" t="s">
        <v>6550</v>
      </c>
      <c r="E3619" t="s">
        <v>6550</v>
      </c>
      <c r="F3619" s="41">
        <v>42766</v>
      </c>
      <c r="G3619" s="44">
        <v>-98860.84</v>
      </c>
      <c r="H3619" t="s">
        <v>14428</v>
      </c>
    </row>
    <row r="3620" spans="1:8" x14ac:dyDescent="0.25">
      <c r="A3620" s="43" t="s">
        <v>9326</v>
      </c>
      <c r="B3620" t="s">
        <v>432</v>
      </c>
      <c r="C3620" s="43" t="s">
        <v>433</v>
      </c>
      <c r="D3620" t="s">
        <v>6551</v>
      </c>
      <c r="E3620" t="s">
        <v>6551</v>
      </c>
      <c r="F3620" s="41">
        <v>42766</v>
      </c>
      <c r="G3620" s="44">
        <v>-42910.7</v>
      </c>
      <c r="H3620" t="s">
        <v>14429</v>
      </c>
    </row>
    <row r="3621" spans="1:8" x14ac:dyDescent="0.25">
      <c r="A3621" s="43" t="s">
        <v>9326</v>
      </c>
      <c r="B3621" t="s">
        <v>432</v>
      </c>
      <c r="C3621" s="43" t="s">
        <v>433</v>
      </c>
      <c r="D3621" t="s">
        <v>6552</v>
      </c>
      <c r="E3621" t="s">
        <v>6552</v>
      </c>
      <c r="F3621" s="41">
        <v>42766</v>
      </c>
      <c r="G3621" s="44">
        <v>-100355.7</v>
      </c>
      <c r="H3621" t="s">
        <v>14430</v>
      </c>
    </row>
    <row r="3622" spans="1:8" x14ac:dyDescent="0.25">
      <c r="A3622" s="43" t="s">
        <v>9326</v>
      </c>
      <c r="B3622" t="s">
        <v>432</v>
      </c>
      <c r="C3622" s="43" t="s">
        <v>433</v>
      </c>
      <c r="D3622" t="s">
        <v>6553</v>
      </c>
      <c r="E3622" t="s">
        <v>6553</v>
      </c>
      <c r="F3622" s="41">
        <v>42766</v>
      </c>
      <c r="G3622" s="44">
        <v>-13166.84</v>
      </c>
      <c r="H3622" t="s">
        <v>14431</v>
      </c>
    </row>
    <row r="3623" spans="1:8" x14ac:dyDescent="0.25">
      <c r="A3623" s="43" t="s">
        <v>9326</v>
      </c>
      <c r="B3623" t="s">
        <v>432</v>
      </c>
      <c r="C3623" s="43" t="s">
        <v>433</v>
      </c>
      <c r="D3623" t="s">
        <v>6554</v>
      </c>
      <c r="E3623" t="s">
        <v>6554</v>
      </c>
      <c r="F3623" s="41">
        <v>42766</v>
      </c>
      <c r="G3623" s="44">
        <v>-9938.2000000000007</v>
      </c>
      <c r="H3623" t="s">
        <v>14432</v>
      </c>
    </row>
    <row r="3624" spans="1:8" x14ac:dyDescent="0.25">
      <c r="A3624" s="43" t="s">
        <v>9326</v>
      </c>
      <c r="B3624" t="s">
        <v>432</v>
      </c>
      <c r="C3624" s="43" t="s">
        <v>433</v>
      </c>
      <c r="D3624" t="s">
        <v>6555</v>
      </c>
      <c r="E3624" t="s">
        <v>6555</v>
      </c>
      <c r="F3624" s="41">
        <v>42766</v>
      </c>
      <c r="G3624" s="44">
        <v>-16329.97</v>
      </c>
      <c r="H3624" t="s">
        <v>14433</v>
      </c>
    </row>
    <row r="3625" spans="1:8" x14ac:dyDescent="0.25">
      <c r="A3625" s="43" t="s">
        <v>9326</v>
      </c>
      <c r="B3625" t="s">
        <v>6520</v>
      </c>
      <c r="C3625" s="43" t="s">
        <v>6521</v>
      </c>
      <c r="D3625" t="s">
        <v>6557</v>
      </c>
      <c r="E3625" t="s">
        <v>6557</v>
      </c>
      <c r="F3625" s="41">
        <v>42768</v>
      </c>
      <c r="G3625" s="44">
        <v>-300000</v>
      </c>
      <c r="H3625" t="s">
        <v>14435</v>
      </c>
    </row>
    <row r="3626" spans="1:8" x14ac:dyDescent="0.25">
      <c r="A3626" s="43" t="s">
        <v>9326</v>
      </c>
      <c r="B3626" t="s">
        <v>6520</v>
      </c>
      <c r="C3626" s="43" t="s">
        <v>6521</v>
      </c>
      <c r="D3626" t="s">
        <v>6558</v>
      </c>
      <c r="E3626" t="s">
        <v>6558</v>
      </c>
      <c r="F3626" s="41">
        <v>42769</v>
      </c>
      <c r="G3626" s="44">
        <v>-300000</v>
      </c>
      <c r="H3626" t="s">
        <v>14436</v>
      </c>
    </row>
    <row r="3627" spans="1:8" x14ac:dyDescent="0.25">
      <c r="A3627" s="43" t="s">
        <v>9326</v>
      </c>
      <c r="B3627" t="s">
        <v>6520</v>
      </c>
      <c r="C3627" s="43" t="s">
        <v>6521</v>
      </c>
      <c r="D3627" t="s">
        <v>6559</v>
      </c>
      <c r="E3627" t="s">
        <v>6559</v>
      </c>
      <c r="F3627" s="41">
        <v>42773</v>
      </c>
      <c r="G3627" s="44">
        <v>-300000</v>
      </c>
      <c r="H3627" t="s">
        <v>14437</v>
      </c>
    </row>
    <row r="3628" spans="1:8" x14ac:dyDescent="0.25">
      <c r="A3628" s="43" t="s">
        <v>9326</v>
      </c>
      <c r="B3628" t="s">
        <v>815</v>
      </c>
      <c r="C3628" s="43" t="s">
        <v>816</v>
      </c>
      <c r="D3628" t="s">
        <v>6560</v>
      </c>
      <c r="E3628" t="s">
        <v>6560</v>
      </c>
      <c r="F3628" s="41">
        <v>42775</v>
      </c>
      <c r="G3628" s="44">
        <v>-11450.15</v>
      </c>
      <c r="H3628" t="s">
        <v>14438</v>
      </c>
    </row>
    <row r="3629" spans="1:8" x14ac:dyDescent="0.25">
      <c r="A3629" s="43" t="s">
        <v>9326</v>
      </c>
      <c r="B3629" t="s">
        <v>815</v>
      </c>
      <c r="C3629" s="43" t="s">
        <v>816</v>
      </c>
      <c r="D3629" t="s">
        <v>6561</v>
      </c>
      <c r="E3629" t="s">
        <v>6561</v>
      </c>
      <c r="F3629" s="41">
        <v>42775</v>
      </c>
      <c r="G3629" s="44">
        <v>-13666.96</v>
      </c>
      <c r="H3629" t="s">
        <v>14439</v>
      </c>
    </row>
    <row r="3630" spans="1:8" x14ac:dyDescent="0.25">
      <c r="A3630" s="43" t="s">
        <v>9735</v>
      </c>
      <c r="B3630" t="s">
        <v>4468</v>
      </c>
      <c r="C3630" s="43" t="s">
        <v>4469</v>
      </c>
      <c r="D3630" t="s">
        <v>6096</v>
      </c>
      <c r="E3630" t="s">
        <v>6564</v>
      </c>
      <c r="F3630" s="41">
        <v>42776</v>
      </c>
      <c r="G3630" s="44">
        <v>-77000</v>
      </c>
      <c r="H3630" t="s">
        <v>14442</v>
      </c>
    </row>
    <row r="3631" spans="1:8" x14ac:dyDescent="0.25">
      <c r="A3631" s="43" t="s">
        <v>9326</v>
      </c>
      <c r="B3631" t="s">
        <v>6520</v>
      </c>
      <c r="C3631" s="43" t="s">
        <v>6521</v>
      </c>
      <c r="D3631" t="s">
        <v>6562</v>
      </c>
      <c r="E3631" t="s">
        <v>6562</v>
      </c>
      <c r="F3631" s="41">
        <v>42776</v>
      </c>
      <c r="G3631" s="44">
        <v>-300000</v>
      </c>
      <c r="H3631" t="s">
        <v>14440</v>
      </c>
    </row>
    <row r="3632" spans="1:8" x14ac:dyDescent="0.25">
      <c r="A3632" s="43" t="s">
        <v>9326</v>
      </c>
      <c r="B3632" t="s">
        <v>2458</v>
      </c>
      <c r="C3632" s="43" t="s">
        <v>2459</v>
      </c>
      <c r="D3632" t="s">
        <v>6563</v>
      </c>
      <c r="E3632" t="s">
        <v>6563</v>
      </c>
      <c r="F3632" s="41">
        <v>42776</v>
      </c>
      <c r="G3632" s="44">
        <v>-561267</v>
      </c>
      <c r="H3632" t="s">
        <v>14441</v>
      </c>
    </row>
    <row r="3633" spans="1:8" x14ac:dyDescent="0.25">
      <c r="A3633" s="43" t="s">
        <v>9328</v>
      </c>
      <c r="B3633" t="s">
        <v>6497</v>
      </c>
      <c r="C3633" s="43" t="s">
        <v>14388</v>
      </c>
      <c r="D3633" t="s">
        <v>6565</v>
      </c>
      <c r="E3633" t="s">
        <v>6565</v>
      </c>
      <c r="F3633" s="41">
        <v>42776</v>
      </c>
      <c r="G3633" s="44">
        <v>-12980</v>
      </c>
      <c r="H3633" t="s">
        <v>14443</v>
      </c>
    </row>
    <row r="3634" spans="1:8" x14ac:dyDescent="0.25">
      <c r="A3634" s="43" t="s">
        <v>9735</v>
      </c>
      <c r="B3634" t="s">
        <v>4468</v>
      </c>
      <c r="C3634" s="43" t="s">
        <v>4469</v>
      </c>
      <c r="D3634" t="s">
        <v>6093</v>
      </c>
      <c r="E3634" t="s">
        <v>6567</v>
      </c>
      <c r="F3634" s="41">
        <v>42781</v>
      </c>
      <c r="G3634" s="44">
        <v>-77000</v>
      </c>
      <c r="H3634" t="s">
        <v>14445</v>
      </c>
    </row>
    <row r="3635" spans="1:8" x14ac:dyDescent="0.25">
      <c r="A3635" s="43" t="s">
        <v>9326</v>
      </c>
      <c r="B3635" t="s">
        <v>6520</v>
      </c>
      <c r="C3635" s="43" t="s">
        <v>6521</v>
      </c>
      <c r="D3635" t="s">
        <v>6566</v>
      </c>
      <c r="E3635" t="s">
        <v>6566</v>
      </c>
      <c r="F3635" s="41">
        <v>42781</v>
      </c>
      <c r="G3635" s="44">
        <v>-234132</v>
      </c>
      <c r="H3635" t="s">
        <v>14444</v>
      </c>
    </row>
    <row r="3636" spans="1:8" x14ac:dyDescent="0.25">
      <c r="A3636" s="43" t="s">
        <v>9735</v>
      </c>
      <c r="B3636" t="s">
        <v>6568</v>
      </c>
      <c r="C3636" s="43" t="s">
        <v>6569</v>
      </c>
      <c r="D3636" t="s">
        <v>6570</v>
      </c>
      <c r="E3636" t="s">
        <v>6571</v>
      </c>
      <c r="F3636" s="41">
        <v>42783</v>
      </c>
      <c r="G3636" s="44">
        <v>-4853.75</v>
      </c>
      <c r="H3636" t="s">
        <v>14446</v>
      </c>
    </row>
    <row r="3637" spans="1:8" x14ac:dyDescent="0.25">
      <c r="A3637" s="43" t="s">
        <v>9735</v>
      </c>
      <c r="B3637" t="s">
        <v>6568</v>
      </c>
      <c r="C3637" s="43" t="s">
        <v>6569</v>
      </c>
      <c r="D3637" t="s">
        <v>6572</v>
      </c>
      <c r="E3637" t="s">
        <v>6571</v>
      </c>
      <c r="F3637" s="41">
        <v>42783</v>
      </c>
      <c r="G3637" s="44">
        <v>-1702</v>
      </c>
      <c r="H3637" t="s">
        <v>14447</v>
      </c>
    </row>
    <row r="3638" spans="1:8" x14ac:dyDescent="0.25">
      <c r="A3638" s="43" t="s">
        <v>9735</v>
      </c>
      <c r="B3638" t="s">
        <v>6568</v>
      </c>
      <c r="C3638" s="43" t="s">
        <v>6569</v>
      </c>
      <c r="D3638" t="s">
        <v>6573</v>
      </c>
      <c r="E3638" t="s">
        <v>6571</v>
      </c>
      <c r="F3638" s="41">
        <v>42783</v>
      </c>
      <c r="G3638" s="44">
        <v>-4747.8500000000004</v>
      </c>
      <c r="H3638" t="s">
        <v>14448</v>
      </c>
    </row>
    <row r="3639" spans="1:8" x14ac:dyDescent="0.25">
      <c r="A3639" s="43" t="s">
        <v>9735</v>
      </c>
      <c r="B3639" t="s">
        <v>6568</v>
      </c>
      <c r="C3639" s="43" t="s">
        <v>6569</v>
      </c>
      <c r="D3639" t="s">
        <v>6574</v>
      </c>
      <c r="E3639" t="s">
        <v>6571</v>
      </c>
      <c r="F3639" s="41">
        <v>42783</v>
      </c>
      <c r="G3639" s="44">
        <v>-1116.5</v>
      </c>
      <c r="H3639" t="s">
        <v>14449</v>
      </c>
    </row>
    <row r="3640" spans="1:8" x14ac:dyDescent="0.25">
      <c r="A3640" s="43" t="s">
        <v>9735</v>
      </c>
      <c r="B3640" t="s">
        <v>6568</v>
      </c>
      <c r="C3640" s="43" t="s">
        <v>6569</v>
      </c>
      <c r="D3640" t="s">
        <v>6575</v>
      </c>
      <c r="E3640" t="s">
        <v>6571</v>
      </c>
      <c r="F3640" s="41">
        <v>42783</v>
      </c>
      <c r="G3640" s="44">
        <v>-2008.6</v>
      </c>
      <c r="H3640" t="s">
        <v>14450</v>
      </c>
    </row>
    <row r="3641" spans="1:8" x14ac:dyDescent="0.25">
      <c r="A3641" s="43" t="s">
        <v>9735</v>
      </c>
      <c r="B3641" t="s">
        <v>6568</v>
      </c>
      <c r="C3641" s="43" t="s">
        <v>6569</v>
      </c>
      <c r="D3641" t="s">
        <v>6576</v>
      </c>
      <c r="E3641" t="s">
        <v>6571</v>
      </c>
      <c r="F3641" s="41">
        <v>42783</v>
      </c>
      <c r="G3641" s="44">
        <v>-3582.95</v>
      </c>
      <c r="H3641" t="s">
        <v>14451</v>
      </c>
    </row>
    <row r="3642" spans="1:8" x14ac:dyDescent="0.25">
      <c r="A3642" s="43" t="s">
        <v>9735</v>
      </c>
      <c r="B3642" t="s">
        <v>6568</v>
      </c>
      <c r="C3642" s="43" t="s">
        <v>6569</v>
      </c>
      <c r="D3642" t="s">
        <v>6577</v>
      </c>
      <c r="E3642" t="s">
        <v>6571</v>
      </c>
      <c r="F3642" s="41">
        <v>42783</v>
      </c>
      <c r="G3642" s="44">
        <v>-1500</v>
      </c>
      <c r="H3642" t="s">
        <v>14452</v>
      </c>
    </row>
    <row r="3643" spans="1:8" x14ac:dyDescent="0.25">
      <c r="A3643" s="43" t="s">
        <v>9735</v>
      </c>
      <c r="B3643" t="s">
        <v>6568</v>
      </c>
      <c r="C3643" s="43" t="s">
        <v>6569</v>
      </c>
      <c r="D3643" t="s">
        <v>6578</v>
      </c>
      <c r="E3643" t="s">
        <v>6571</v>
      </c>
      <c r="F3643" s="41">
        <v>42783</v>
      </c>
      <c r="G3643" s="44">
        <v>-1500</v>
      </c>
      <c r="H3643" t="s">
        <v>14453</v>
      </c>
    </row>
    <row r="3644" spans="1:8" x14ac:dyDescent="0.25">
      <c r="A3644" s="43" t="s">
        <v>9735</v>
      </c>
      <c r="B3644" t="s">
        <v>6568</v>
      </c>
      <c r="C3644" s="43" t="s">
        <v>6569</v>
      </c>
      <c r="D3644" t="s">
        <v>6579</v>
      </c>
      <c r="E3644" t="s">
        <v>6580</v>
      </c>
      <c r="F3644" s="41">
        <v>42783</v>
      </c>
      <c r="G3644" s="44">
        <v>-5775</v>
      </c>
      <c r="H3644" t="s">
        <v>14454</v>
      </c>
    </row>
    <row r="3645" spans="1:8" x14ac:dyDescent="0.25">
      <c r="A3645" s="43" t="s">
        <v>9735</v>
      </c>
      <c r="B3645" t="s">
        <v>6568</v>
      </c>
      <c r="C3645" s="43" t="s">
        <v>6569</v>
      </c>
      <c r="D3645" t="s">
        <v>6581</v>
      </c>
      <c r="E3645" t="s">
        <v>6580</v>
      </c>
      <c r="F3645" s="41">
        <v>42783</v>
      </c>
      <c r="G3645" s="44">
        <v>-1500</v>
      </c>
      <c r="H3645" t="s">
        <v>14455</v>
      </c>
    </row>
    <row r="3646" spans="1:8" x14ac:dyDescent="0.25">
      <c r="A3646" s="43" t="s">
        <v>9735</v>
      </c>
      <c r="B3646" t="s">
        <v>6568</v>
      </c>
      <c r="C3646" s="43" t="s">
        <v>6569</v>
      </c>
      <c r="D3646" t="s">
        <v>6582</v>
      </c>
      <c r="E3646" t="s">
        <v>6580</v>
      </c>
      <c r="F3646" s="41">
        <v>42783</v>
      </c>
      <c r="G3646" s="44">
        <v>-3902.5</v>
      </c>
      <c r="H3646" t="s">
        <v>14456</v>
      </c>
    </row>
    <row r="3647" spans="1:8" x14ac:dyDescent="0.25">
      <c r="A3647" s="43" t="s">
        <v>9735</v>
      </c>
      <c r="B3647" t="s">
        <v>6568</v>
      </c>
      <c r="C3647" s="43" t="s">
        <v>6569</v>
      </c>
      <c r="D3647" t="s">
        <v>6583</v>
      </c>
      <c r="E3647" t="s">
        <v>6580</v>
      </c>
      <c r="F3647" s="41">
        <v>42783</v>
      </c>
      <c r="G3647" s="44">
        <v>-1770.85</v>
      </c>
      <c r="H3647" t="s">
        <v>14457</v>
      </c>
    </row>
    <row r="3648" spans="1:8" x14ac:dyDescent="0.25">
      <c r="A3648" s="43" t="s">
        <v>9735</v>
      </c>
      <c r="B3648" t="s">
        <v>6568</v>
      </c>
      <c r="C3648" s="43" t="s">
        <v>6569</v>
      </c>
      <c r="D3648" t="s">
        <v>6584</v>
      </c>
      <c r="E3648" t="s">
        <v>6580</v>
      </c>
      <c r="F3648" s="41">
        <v>42783</v>
      </c>
      <c r="G3648" s="44">
        <v>-1919.8</v>
      </c>
      <c r="H3648" t="s">
        <v>14458</v>
      </c>
    </row>
    <row r="3649" spans="1:8" x14ac:dyDescent="0.25">
      <c r="A3649" s="43" t="s">
        <v>9735</v>
      </c>
      <c r="B3649" t="s">
        <v>6568</v>
      </c>
      <c r="C3649" s="43" t="s">
        <v>6569</v>
      </c>
      <c r="D3649" t="s">
        <v>6585</v>
      </c>
      <c r="E3649" t="s">
        <v>6580</v>
      </c>
      <c r="F3649" s="41">
        <v>42783</v>
      </c>
      <c r="G3649" s="44">
        <v>-6020</v>
      </c>
      <c r="H3649" t="s">
        <v>14459</v>
      </c>
    </row>
    <row r="3650" spans="1:8" x14ac:dyDescent="0.25">
      <c r="A3650" s="43" t="s">
        <v>9735</v>
      </c>
      <c r="B3650" t="s">
        <v>6568</v>
      </c>
      <c r="C3650" s="43" t="s">
        <v>6569</v>
      </c>
      <c r="D3650" t="s">
        <v>6586</v>
      </c>
      <c r="E3650" t="s">
        <v>6580</v>
      </c>
      <c r="F3650" s="41">
        <v>42783</v>
      </c>
      <c r="G3650" s="44">
        <v>-1500</v>
      </c>
      <c r="H3650" t="s">
        <v>14460</v>
      </c>
    </row>
    <row r="3651" spans="1:8" x14ac:dyDescent="0.25">
      <c r="A3651" s="43" t="s">
        <v>9735</v>
      </c>
      <c r="B3651" t="s">
        <v>6568</v>
      </c>
      <c r="C3651" s="43" t="s">
        <v>6569</v>
      </c>
      <c r="D3651" t="s">
        <v>6587</v>
      </c>
      <c r="E3651" t="s">
        <v>6580</v>
      </c>
      <c r="F3651" s="41">
        <v>42783</v>
      </c>
      <c r="G3651" s="44">
        <v>-1500</v>
      </c>
      <c r="H3651" t="s">
        <v>14461</v>
      </c>
    </row>
    <row r="3652" spans="1:8" x14ac:dyDescent="0.25">
      <c r="A3652" s="43" t="s">
        <v>9735</v>
      </c>
      <c r="B3652" t="s">
        <v>6568</v>
      </c>
      <c r="C3652" s="43" t="s">
        <v>6569</v>
      </c>
      <c r="D3652" t="s">
        <v>6588</v>
      </c>
      <c r="E3652" t="s">
        <v>6589</v>
      </c>
      <c r="F3652" s="41">
        <v>42783</v>
      </c>
      <c r="G3652" s="44">
        <v>-5162.5</v>
      </c>
      <c r="H3652" t="s">
        <v>14462</v>
      </c>
    </row>
    <row r="3653" spans="1:8" x14ac:dyDescent="0.25">
      <c r="A3653" s="43" t="s">
        <v>9735</v>
      </c>
      <c r="B3653" t="s">
        <v>6568</v>
      </c>
      <c r="C3653" s="43" t="s">
        <v>6569</v>
      </c>
      <c r="D3653" t="s">
        <v>6590</v>
      </c>
      <c r="E3653" t="s">
        <v>6589</v>
      </c>
      <c r="F3653" s="41">
        <v>42783</v>
      </c>
      <c r="G3653" s="44">
        <v>-1500</v>
      </c>
      <c r="H3653" t="s">
        <v>14463</v>
      </c>
    </row>
    <row r="3654" spans="1:8" x14ac:dyDescent="0.25">
      <c r="A3654" s="43" t="s">
        <v>9735</v>
      </c>
      <c r="B3654" t="s">
        <v>6568</v>
      </c>
      <c r="C3654" s="43" t="s">
        <v>6569</v>
      </c>
      <c r="D3654" t="s">
        <v>6591</v>
      </c>
      <c r="E3654" t="s">
        <v>6589</v>
      </c>
      <c r="F3654" s="41">
        <v>42783</v>
      </c>
      <c r="G3654" s="44">
        <v>-3657.5</v>
      </c>
      <c r="H3654" t="s">
        <v>14464</v>
      </c>
    </row>
    <row r="3655" spans="1:8" x14ac:dyDescent="0.25">
      <c r="A3655" s="43" t="s">
        <v>9735</v>
      </c>
      <c r="B3655" t="s">
        <v>6568</v>
      </c>
      <c r="C3655" s="43" t="s">
        <v>6569</v>
      </c>
      <c r="D3655" t="s">
        <v>6592</v>
      </c>
      <c r="E3655" t="s">
        <v>6589</v>
      </c>
      <c r="F3655" s="41">
        <v>42783</v>
      </c>
      <c r="G3655" s="44">
        <v>-1287.9000000000001</v>
      </c>
      <c r="H3655" t="s">
        <v>14465</v>
      </c>
    </row>
    <row r="3656" spans="1:8" x14ac:dyDescent="0.25">
      <c r="A3656" s="43" t="s">
        <v>9735</v>
      </c>
      <c r="B3656" t="s">
        <v>6568</v>
      </c>
      <c r="C3656" s="43" t="s">
        <v>6569</v>
      </c>
      <c r="D3656" t="s">
        <v>6593</v>
      </c>
      <c r="E3656" t="s">
        <v>6589</v>
      </c>
      <c r="F3656" s="41">
        <v>42783</v>
      </c>
      <c r="G3656" s="44">
        <v>-1770.85</v>
      </c>
      <c r="H3656" t="s">
        <v>14466</v>
      </c>
    </row>
    <row r="3657" spans="1:8" x14ac:dyDescent="0.25">
      <c r="A3657" s="43" t="s">
        <v>9735</v>
      </c>
      <c r="B3657" t="s">
        <v>6568</v>
      </c>
      <c r="C3657" s="43" t="s">
        <v>6569</v>
      </c>
      <c r="D3657" t="s">
        <v>6594</v>
      </c>
      <c r="E3657" t="s">
        <v>6589</v>
      </c>
      <c r="F3657" s="41">
        <v>42783</v>
      </c>
      <c r="G3657" s="44">
        <v>-5967.5</v>
      </c>
      <c r="H3657" t="s">
        <v>14467</v>
      </c>
    </row>
    <row r="3658" spans="1:8" x14ac:dyDescent="0.25">
      <c r="A3658" s="43" t="s">
        <v>9735</v>
      </c>
      <c r="B3658" t="s">
        <v>6568</v>
      </c>
      <c r="C3658" s="43" t="s">
        <v>6569</v>
      </c>
      <c r="D3658" t="s">
        <v>6595</v>
      </c>
      <c r="E3658" t="s">
        <v>6589</v>
      </c>
      <c r="F3658" s="41">
        <v>42783</v>
      </c>
      <c r="G3658" s="44">
        <v>-1500</v>
      </c>
      <c r="H3658" t="s">
        <v>14468</v>
      </c>
    </row>
    <row r="3659" spans="1:8" x14ac:dyDescent="0.25">
      <c r="A3659" s="43" t="s">
        <v>9735</v>
      </c>
      <c r="B3659" t="s">
        <v>6568</v>
      </c>
      <c r="C3659" s="43" t="s">
        <v>6569</v>
      </c>
      <c r="D3659" t="s">
        <v>6596</v>
      </c>
      <c r="E3659" t="s">
        <v>6589</v>
      </c>
      <c r="F3659" s="41">
        <v>42783</v>
      </c>
      <c r="G3659" s="44">
        <v>-1500</v>
      </c>
      <c r="H3659" t="s">
        <v>14469</v>
      </c>
    </row>
    <row r="3660" spans="1:8" x14ac:dyDescent="0.25">
      <c r="A3660" s="43" t="s">
        <v>9735</v>
      </c>
      <c r="B3660" t="s">
        <v>6568</v>
      </c>
      <c r="C3660" s="43" t="s">
        <v>6569</v>
      </c>
      <c r="D3660" t="s">
        <v>6597</v>
      </c>
      <c r="E3660" t="s">
        <v>6598</v>
      </c>
      <c r="F3660" s="41">
        <v>42783</v>
      </c>
      <c r="G3660" s="44">
        <v>-5655</v>
      </c>
      <c r="H3660" t="s">
        <v>14470</v>
      </c>
    </row>
    <row r="3661" spans="1:8" x14ac:dyDescent="0.25">
      <c r="A3661" s="43" t="s">
        <v>9735</v>
      </c>
      <c r="B3661" t="s">
        <v>6568</v>
      </c>
      <c r="C3661" s="43" t="s">
        <v>6569</v>
      </c>
      <c r="D3661" t="s">
        <v>6599</v>
      </c>
      <c r="E3661" t="s">
        <v>6598</v>
      </c>
      <c r="F3661" s="41">
        <v>42783</v>
      </c>
      <c r="G3661" s="44">
        <v>-1500</v>
      </c>
      <c r="H3661" t="s">
        <v>14471</v>
      </c>
    </row>
    <row r="3662" spans="1:8" x14ac:dyDescent="0.25">
      <c r="A3662" s="43" t="s">
        <v>9735</v>
      </c>
      <c r="B3662" t="s">
        <v>6568</v>
      </c>
      <c r="C3662" s="43" t="s">
        <v>6569</v>
      </c>
      <c r="D3662" t="s">
        <v>6600</v>
      </c>
      <c r="E3662" t="s">
        <v>6598</v>
      </c>
      <c r="F3662" s="41">
        <v>42783</v>
      </c>
      <c r="G3662" s="44">
        <v>-3052.5</v>
      </c>
      <c r="H3662" t="s">
        <v>14472</v>
      </c>
    </row>
    <row r="3663" spans="1:8" x14ac:dyDescent="0.25">
      <c r="A3663" s="43" t="s">
        <v>9735</v>
      </c>
      <c r="B3663" t="s">
        <v>6568</v>
      </c>
      <c r="C3663" s="43" t="s">
        <v>6569</v>
      </c>
      <c r="D3663" t="s">
        <v>6601</v>
      </c>
      <c r="E3663" t="s">
        <v>6598</v>
      </c>
      <c r="F3663" s="41">
        <v>42783</v>
      </c>
      <c r="G3663" s="44">
        <v>-1526.4</v>
      </c>
      <c r="H3663" t="s">
        <v>14473</v>
      </c>
    </row>
    <row r="3664" spans="1:8" x14ac:dyDescent="0.25">
      <c r="A3664" s="43" t="s">
        <v>9735</v>
      </c>
      <c r="B3664" t="s">
        <v>6568</v>
      </c>
      <c r="C3664" s="43" t="s">
        <v>6569</v>
      </c>
      <c r="D3664" t="s">
        <v>6602</v>
      </c>
      <c r="E3664" t="s">
        <v>6598</v>
      </c>
      <c r="F3664" s="41">
        <v>42783</v>
      </c>
      <c r="G3664" s="44">
        <v>-1831.5</v>
      </c>
      <c r="H3664" t="s">
        <v>14474</v>
      </c>
    </row>
    <row r="3665" spans="1:8" x14ac:dyDescent="0.25">
      <c r="A3665" s="43" t="s">
        <v>9735</v>
      </c>
      <c r="B3665" t="s">
        <v>6568</v>
      </c>
      <c r="C3665" s="43" t="s">
        <v>6569</v>
      </c>
      <c r="D3665" t="s">
        <v>6603</v>
      </c>
      <c r="E3665" t="s">
        <v>6598</v>
      </c>
      <c r="F3665" s="41">
        <v>42783</v>
      </c>
      <c r="G3665" s="44">
        <v>-9380.7999999999993</v>
      </c>
      <c r="H3665" t="s">
        <v>14475</v>
      </c>
    </row>
    <row r="3666" spans="1:8" x14ac:dyDescent="0.25">
      <c r="A3666" s="43" t="s">
        <v>9735</v>
      </c>
      <c r="B3666" t="s">
        <v>6568</v>
      </c>
      <c r="C3666" s="43" t="s">
        <v>6569</v>
      </c>
      <c r="D3666" t="s">
        <v>6604</v>
      </c>
      <c r="E3666" t="s">
        <v>6598</v>
      </c>
      <c r="F3666" s="41">
        <v>42783</v>
      </c>
      <c r="G3666" s="44">
        <v>-1500</v>
      </c>
      <c r="H3666" t="s">
        <v>14476</v>
      </c>
    </row>
    <row r="3667" spans="1:8" x14ac:dyDescent="0.25">
      <c r="A3667" s="43" t="s">
        <v>9735</v>
      </c>
      <c r="B3667" t="s">
        <v>6568</v>
      </c>
      <c r="C3667" s="43" t="s">
        <v>6569</v>
      </c>
      <c r="D3667" t="s">
        <v>6605</v>
      </c>
      <c r="E3667" t="s">
        <v>6598</v>
      </c>
      <c r="F3667" s="41">
        <v>42783</v>
      </c>
      <c r="G3667" s="44">
        <v>-1500</v>
      </c>
      <c r="H3667" t="s">
        <v>14477</v>
      </c>
    </row>
    <row r="3668" spans="1:8" x14ac:dyDescent="0.25">
      <c r="A3668" s="43" t="s">
        <v>9735</v>
      </c>
      <c r="B3668" t="s">
        <v>6568</v>
      </c>
      <c r="C3668" s="43" t="s">
        <v>6569</v>
      </c>
      <c r="D3668" t="s">
        <v>6606</v>
      </c>
      <c r="E3668" t="s">
        <v>6607</v>
      </c>
      <c r="F3668" s="41">
        <v>42783</v>
      </c>
      <c r="G3668" s="44">
        <v>-5446.2</v>
      </c>
      <c r="H3668" t="s">
        <v>14478</v>
      </c>
    </row>
    <row r="3669" spans="1:8" x14ac:dyDescent="0.25">
      <c r="A3669" s="43" t="s">
        <v>9735</v>
      </c>
      <c r="B3669" t="s">
        <v>6568</v>
      </c>
      <c r="C3669" s="43" t="s">
        <v>6569</v>
      </c>
      <c r="D3669" t="s">
        <v>6608</v>
      </c>
      <c r="E3669" t="s">
        <v>6607</v>
      </c>
      <c r="F3669" s="41">
        <v>42783</v>
      </c>
      <c r="G3669" s="44">
        <v>-1500</v>
      </c>
      <c r="H3669" t="s">
        <v>14479</v>
      </c>
    </row>
    <row r="3670" spans="1:8" x14ac:dyDescent="0.25">
      <c r="A3670" s="43" t="s">
        <v>9735</v>
      </c>
      <c r="B3670" t="s">
        <v>6568</v>
      </c>
      <c r="C3670" s="43" t="s">
        <v>6569</v>
      </c>
      <c r="D3670" t="s">
        <v>6609</v>
      </c>
      <c r="E3670" t="s">
        <v>6610</v>
      </c>
      <c r="F3670" s="41">
        <v>42783</v>
      </c>
      <c r="G3670" s="44">
        <v>-4819.8</v>
      </c>
      <c r="H3670" t="s">
        <v>14480</v>
      </c>
    </row>
    <row r="3671" spans="1:8" x14ac:dyDescent="0.25">
      <c r="A3671" s="43" t="s">
        <v>9735</v>
      </c>
      <c r="B3671" t="s">
        <v>6568</v>
      </c>
      <c r="C3671" s="43" t="s">
        <v>6569</v>
      </c>
      <c r="D3671" t="s">
        <v>6611</v>
      </c>
      <c r="E3671" t="s">
        <v>6607</v>
      </c>
      <c r="F3671" s="41">
        <v>42783</v>
      </c>
      <c r="G3671" s="44">
        <v>-1831.5</v>
      </c>
      <c r="H3671" t="s">
        <v>14481</v>
      </c>
    </row>
    <row r="3672" spans="1:8" x14ac:dyDescent="0.25">
      <c r="A3672" s="43" t="s">
        <v>9735</v>
      </c>
      <c r="B3672" t="s">
        <v>6568</v>
      </c>
      <c r="C3672" s="43" t="s">
        <v>6569</v>
      </c>
      <c r="D3672" t="s">
        <v>6612</v>
      </c>
      <c r="E3672" t="s">
        <v>6607</v>
      </c>
      <c r="F3672" s="41">
        <v>42783</v>
      </c>
      <c r="G3672" s="44">
        <v>-1683</v>
      </c>
      <c r="H3672" t="s">
        <v>14482</v>
      </c>
    </row>
    <row r="3673" spans="1:8" x14ac:dyDescent="0.25">
      <c r="A3673" s="43" t="s">
        <v>9735</v>
      </c>
      <c r="B3673" t="s">
        <v>6568</v>
      </c>
      <c r="C3673" s="43" t="s">
        <v>6569</v>
      </c>
      <c r="D3673" t="s">
        <v>6613</v>
      </c>
      <c r="E3673" t="s">
        <v>6607</v>
      </c>
      <c r="F3673" s="41">
        <v>42783</v>
      </c>
      <c r="G3673" s="44">
        <v>-10894.4</v>
      </c>
      <c r="H3673" t="s">
        <v>14483</v>
      </c>
    </row>
    <row r="3674" spans="1:8" x14ac:dyDescent="0.25">
      <c r="A3674" s="43" t="s">
        <v>9735</v>
      </c>
      <c r="B3674" t="s">
        <v>6568</v>
      </c>
      <c r="C3674" s="43" t="s">
        <v>6569</v>
      </c>
      <c r="D3674" t="s">
        <v>6614</v>
      </c>
      <c r="E3674" t="s">
        <v>6607</v>
      </c>
      <c r="F3674" s="41">
        <v>42783</v>
      </c>
      <c r="G3674" s="44">
        <v>-7075.2</v>
      </c>
      <c r="H3674" t="s">
        <v>14484</v>
      </c>
    </row>
    <row r="3675" spans="1:8" x14ac:dyDescent="0.25">
      <c r="A3675" s="43" t="s">
        <v>9735</v>
      </c>
      <c r="B3675" t="s">
        <v>6568</v>
      </c>
      <c r="C3675" s="43" t="s">
        <v>6569</v>
      </c>
      <c r="D3675" t="s">
        <v>6615</v>
      </c>
      <c r="E3675" t="s">
        <v>6607</v>
      </c>
      <c r="F3675" s="41">
        <v>42783</v>
      </c>
      <c r="G3675" s="44">
        <v>-8377.6</v>
      </c>
      <c r="H3675" t="s">
        <v>14485</v>
      </c>
    </row>
    <row r="3676" spans="1:8" x14ac:dyDescent="0.25">
      <c r="A3676" s="43" t="s">
        <v>9735</v>
      </c>
      <c r="B3676" t="s">
        <v>6568</v>
      </c>
      <c r="C3676" s="43" t="s">
        <v>6569</v>
      </c>
      <c r="D3676" t="s">
        <v>6616</v>
      </c>
      <c r="E3676" t="s">
        <v>6617</v>
      </c>
      <c r="F3676" s="41">
        <v>42783</v>
      </c>
      <c r="G3676" s="44">
        <v>-6106.9</v>
      </c>
      <c r="H3676" t="s">
        <v>14486</v>
      </c>
    </row>
    <row r="3677" spans="1:8" x14ac:dyDescent="0.25">
      <c r="A3677" s="43" t="s">
        <v>9735</v>
      </c>
      <c r="B3677" t="s">
        <v>6568</v>
      </c>
      <c r="C3677" s="43" t="s">
        <v>6569</v>
      </c>
      <c r="D3677" t="s">
        <v>6618</v>
      </c>
      <c r="E3677" t="s">
        <v>6617</v>
      </c>
      <c r="F3677" s="41">
        <v>42783</v>
      </c>
      <c r="G3677" s="44">
        <v>-3547.65</v>
      </c>
      <c r="H3677" t="s">
        <v>14487</v>
      </c>
    </row>
    <row r="3678" spans="1:8" x14ac:dyDescent="0.25">
      <c r="A3678" s="43" t="s">
        <v>9735</v>
      </c>
      <c r="B3678" t="s">
        <v>6568</v>
      </c>
      <c r="C3678" s="43" t="s">
        <v>6569</v>
      </c>
      <c r="D3678" t="s">
        <v>6619</v>
      </c>
      <c r="E3678" t="s">
        <v>6617</v>
      </c>
      <c r="F3678" s="41">
        <v>42783</v>
      </c>
      <c r="G3678" s="44">
        <v>-4553.7</v>
      </c>
      <c r="H3678" t="s">
        <v>14488</v>
      </c>
    </row>
    <row r="3679" spans="1:8" x14ac:dyDescent="0.25">
      <c r="A3679" s="43" t="s">
        <v>9735</v>
      </c>
      <c r="B3679" t="s">
        <v>6568</v>
      </c>
      <c r="C3679" s="43" t="s">
        <v>6569</v>
      </c>
      <c r="D3679" t="s">
        <v>6620</v>
      </c>
      <c r="E3679" t="s">
        <v>6617</v>
      </c>
      <c r="F3679" s="41">
        <v>42783</v>
      </c>
      <c r="G3679" s="44">
        <v>-1166.4000000000001</v>
      </c>
      <c r="H3679" t="s">
        <v>14489</v>
      </c>
    </row>
    <row r="3680" spans="1:8" x14ac:dyDescent="0.25">
      <c r="A3680" s="43" t="s">
        <v>9735</v>
      </c>
      <c r="B3680" t="s">
        <v>6568</v>
      </c>
      <c r="C3680" s="43" t="s">
        <v>6569</v>
      </c>
      <c r="D3680" t="s">
        <v>6621</v>
      </c>
      <c r="E3680" t="s">
        <v>6617</v>
      </c>
      <c r="F3680" s="41">
        <v>42783</v>
      </c>
      <c r="G3680">
        <v>-521.4</v>
      </c>
      <c r="H3680" t="s">
        <v>14490</v>
      </c>
    </row>
    <row r="3681" spans="1:8" x14ac:dyDescent="0.25">
      <c r="A3681" s="43" t="s">
        <v>9735</v>
      </c>
      <c r="B3681" t="s">
        <v>6568</v>
      </c>
      <c r="C3681" s="43" t="s">
        <v>6569</v>
      </c>
      <c r="D3681" t="s">
        <v>6622</v>
      </c>
      <c r="E3681" t="s">
        <v>6617</v>
      </c>
      <c r="F3681" s="41">
        <v>42783</v>
      </c>
      <c r="G3681" s="44">
        <v>-7323.6</v>
      </c>
      <c r="H3681" t="s">
        <v>14491</v>
      </c>
    </row>
    <row r="3682" spans="1:8" x14ac:dyDescent="0.25">
      <c r="A3682" s="43" t="s">
        <v>9735</v>
      </c>
      <c r="B3682" t="s">
        <v>6568</v>
      </c>
      <c r="C3682" s="43" t="s">
        <v>6569</v>
      </c>
      <c r="D3682" t="s">
        <v>6623</v>
      </c>
      <c r="E3682" t="s">
        <v>6617</v>
      </c>
      <c r="F3682" s="41">
        <v>42783</v>
      </c>
      <c r="G3682" s="44">
        <v>-11093.1</v>
      </c>
      <c r="H3682" t="s">
        <v>14492</v>
      </c>
    </row>
    <row r="3683" spans="1:8" x14ac:dyDescent="0.25">
      <c r="A3683" s="43" t="s">
        <v>9735</v>
      </c>
      <c r="B3683" t="s">
        <v>6568</v>
      </c>
      <c r="C3683" s="43" t="s">
        <v>6569</v>
      </c>
      <c r="D3683" t="s">
        <v>6624</v>
      </c>
      <c r="E3683" t="s">
        <v>6617</v>
      </c>
      <c r="F3683" s="41">
        <v>42783</v>
      </c>
      <c r="G3683" s="44">
        <v>-9423.75</v>
      </c>
      <c r="H3683" t="s">
        <v>14493</v>
      </c>
    </row>
    <row r="3684" spans="1:8" x14ac:dyDescent="0.25">
      <c r="A3684" s="43" t="s">
        <v>9735</v>
      </c>
      <c r="B3684" t="s">
        <v>6568</v>
      </c>
      <c r="C3684" s="43" t="s">
        <v>6569</v>
      </c>
      <c r="D3684" t="s">
        <v>6625</v>
      </c>
      <c r="E3684" t="s">
        <v>6626</v>
      </c>
      <c r="F3684" s="41">
        <v>42783</v>
      </c>
      <c r="G3684" s="44">
        <v>-4871.3999999999996</v>
      </c>
      <c r="H3684" t="s">
        <v>14494</v>
      </c>
    </row>
    <row r="3685" spans="1:8" x14ac:dyDescent="0.25">
      <c r="A3685" s="43" t="s">
        <v>9735</v>
      </c>
      <c r="B3685" t="s">
        <v>6568</v>
      </c>
      <c r="C3685" s="43" t="s">
        <v>6569</v>
      </c>
      <c r="D3685" t="s">
        <v>6627</v>
      </c>
      <c r="E3685" t="s">
        <v>6626</v>
      </c>
      <c r="F3685" s="41">
        <v>42783</v>
      </c>
      <c r="G3685" s="44">
        <v>-7162.05</v>
      </c>
      <c r="H3685" t="s">
        <v>14495</v>
      </c>
    </row>
    <row r="3686" spans="1:8" x14ac:dyDescent="0.25">
      <c r="A3686" s="43" t="s">
        <v>9735</v>
      </c>
      <c r="B3686" t="s">
        <v>6568</v>
      </c>
      <c r="C3686" s="43" t="s">
        <v>6569</v>
      </c>
      <c r="D3686" t="s">
        <v>6628</v>
      </c>
      <c r="E3686" t="s">
        <v>6626</v>
      </c>
      <c r="F3686" s="41">
        <v>42783</v>
      </c>
      <c r="G3686" s="44">
        <v>-3175.2</v>
      </c>
      <c r="H3686" t="s">
        <v>14496</v>
      </c>
    </row>
    <row r="3687" spans="1:8" x14ac:dyDescent="0.25">
      <c r="A3687" s="43" t="s">
        <v>9735</v>
      </c>
      <c r="B3687" t="s">
        <v>6568</v>
      </c>
      <c r="C3687" s="43" t="s">
        <v>6569</v>
      </c>
      <c r="D3687" t="s">
        <v>6629</v>
      </c>
      <c r="E3687" t="s">
        <v>6626</v>
      </c>
      <c r="F3687" s="41">
        <v>42783</v>
      </c>
      <c r="G3687">
        <v>-988.2</v>
      </c>
      <c r="H3687" t="s">
        <v>14497</v>
      </c>
    </row>
    <row r="3688" spans="1:8" x14ac:dyDescent="0.25">
      <c r="A3688" s="43" t="s">
        <v>9735</v>
      </c>
      <c r="B3688" t="s">
        <v>6568</v>
      </c>
      <c r="C3688" s="43" t="s">
        <v>6569</v>
      </c>
      <c r="D3688" t="s">
        <v>6630</v>
      </c>
      <c r="E3688" t="s">
        <v>6626</v>
      </c>
      <c r="F3688" s="41">
        <v>42783</v>
      </c>
      <c r="G3688" s="44">
        <v>-1215</v>
      </c>
      <c r="H3688" t="s">
        <v>14498</v>
      </c>
    </row>
    <row r="3689" spans="1:8" x14ac:dyDescent="0.25">
      <c r="A3689" s="43" t="s">
        <v>9735</v>
      </c>
      <c r="B3689" t="s">
        <v>6568</v>
      </c>
      <c r="C3689" s="43" t="s">
        <v>6569</v>
      </c>
      <c r="D3689" t="s">
        <v>6631</v>
      </c>
      <c r="E3689" t="s">
        <v>6626</v>
      </c>
      <c r="F3689" s="41">
        <v>42783</v>
      </c>
      <c r="G3689" s="44">
        <v>-6142.2</v>
      </c>
      <c r="H3689" t="s">
        <v>14499</v>
      </c>
    </row>
    <row r="3690" spans="1:8" x14ac:dyDescent="0.25">
      <c r="A3690" s="43" t="s">
        <v>9735</v>
      </c>
      <c r="B3690" t="s">
        <v>6568</v>
      </c>
      <c r="C3690" s="43" t="s">
        <v>6569</v>
      </c>
      <c r="D3690" t="s">
        <v>6632</v>
      </c>
      <c r="E3690" t="s">
        <v>6626</v>
      </c>
      <c r="F3690" s="41">
        <v>42783</v>
      </c>
      <c r="G3690" s="44">
        <v>-9208.35</v>
      </c>
      <c r="H3690" t="s">
        <v>14500</v>
      </c>
    </row>
    <row r="3691" spans="1:8" x14ac:dyDescent="0.25">
      <c r="A3691" s="43" t="s">
        <v>9735</v>
      </c>
      <c r="B3691" t="s">
        <v>6568</v>
      </c>
      <c r="C3691" s="43" t="s">
        <v>6569</v>
      </c>
      <c r="D3691" t="s">
        <v>6633</v>
      </c>
      <c r="E3691" t="s">
        <v>6626</v>
      </c>
      <c r="F3691" s="41">
        <v>42783</v>
      </c>
      <c r="G3691" s="44">
        <v>-3607.95</v>
      </c>
      <c r="H3691" t="s">
        <v>14501</v>
      </c>
    </row>
    <row r="3692" spans="1:8" x14ac:dyDescent="0.25">
      <c r="A3692" s="43" t="s">
        <v>9735</v>
      </c>
      <c r="B3692" t="s">
        <v>6568</v>
      </c>
      <c r="C3692" s="43" t="s">
        <v>6569</v>
      </c>
      <c r="D3692" t="s">
        <v>6634</v>
      </c>
      <c r="E3692" t="s">
        <v>6635</v>
      </c>
      <c r="F3692" s="41">
        <v>42783</v>
      </c>
      <c r="G3692" s="44">
        <v>-4589</v>
      </c>
      <c r="H3692" t="s">
        <v>14502</v>
      </c>
    </row>
    <row r="3693" spans="1:8" x14ac:dyDescent="0.25">
      <c r="A3693" s="43" t="s">
        <v>9735</v>
      </c>
      <c r="B3693" t="s">
        <v>6568</v>
      </c>
      <c r="C3693" s="43" t="s">
        <v>6569</v>
      </c>
      <c r="D3693" t="s">
        <v>6636</v>
      </c>
      <c r="E3693" t="s">
        <v>6635</v>
      </c>
      <c r="F3693" s="41">
        <v>42783</v>
      </c>
      <c r="G3693" s="44">
        <v>-14324.1</v>
      </c>
      <c r="H3693" t="s">
        <v>14503</v>
      </c>
    </row>
    <row r="3694" spans="1:8" x14ac:dyDescent="0.25">
      <c r="A3694" s="43" t="s">
        <v>9735</v>
      </c>
      <c r="B3694" t="s">
        <v>6568</v>
      </c>
      <c r="C3694" s="43" t="s">
        <v>6569</v>
      </c>
      <c r="D3694" t="s">
        <v>6637</v>
      </c>
      <c r="E3694" t="s">
        <v>6635</v>
      </c>
      <c r="F3694" s="41">
        <v>42783</v>
      </c>
      <c r="G3694" s="44">
        <v>-2284.8000000000002</v>
      </c>
      <c r="H3694" t="s">
        <v>14504</v>
      </c>
    </row>
    <row r="3695" spans="1:8" x14ac:dyDescent="0.25">
      <c r="A3695" s="43" t="s">
        <v>9735</v>
      </c>
      <c r="B3695" t="s">
        <v>6568</v>
      </c>
      <c r="C3695" s="43" t="s">
        <v>6569</v>
      </c>
      <c r="D3695" t="s">
        <v>6638</v>
      </c>
      <c r="E3695" t="s">
        <v>6635</v>
      </c>
      <c r="F3695" s="41">
        <v>42783</v>
      </c>
      <c r="G3695" s="44">
        <v>-3918.3</v>
      </c>
      <c r="H3695" t="s">
        <v>14505</v>
      </c>
    </row>
    <row r="3696" spans="1:8" x14ac:dyDescent="0.25">
      <c r="A3696" s="43" t="s">
        <v>9735</v>
      </c>
      <c r="B3696" t="s">
        <v>6568</v>
      </c>
      <c r="C3696" s="43" t="s">
        <v>6569</v>
      </c>
      <c r="D3696" t="s">
        <v>6639</v>
      </c>
      <c r="E3696" t="s">
        <v>6635</v>
      </c>
      <c r="F3696" s="41">
        <v>42783</v>
      </c>
      <c r="G3696" s="44">
        <v>-1571.4</v>
      </c>
      <c r="H3696" t="s">
        <v>14506</v>
      </c>
    </row>
    <row r="3697" spans="1:8" x14ac:dyDescent="0.25">
      <c r="A3697" s="43" t="s">
        <v>9735</v>
      </c>
      <c r="B3697" t="s">
        <v>6568</v>
      </c>
      <c r="C3697" s="43" t="s">
        <v>6569</v>
      </c>
      <c r="D3697" t="s">
        <v>6640</v>
      </c>
      <c r="E3697" t="s">
        <v>6635</v>
      </c>
      <c r="F3697" s="41">
        <v>42783</v>
      </c>
      <c r="G3697" s="44">
        <v>-7826.2</v>
      </c>
      <c r="H3697" t="s">
        <v>14507</v>
      </c>
    </row>
    <row r="3698" spans="1:8" x14ac:dyDescent="0.25">
      <c r="A3698" s="43" t="s">
        <v>9735</v>
      </c>
      <c r="B3698" t="s">
        <v>6568</v>
      </c>
      <c r="C3698" s="43" t="s">
        <v>6569</v>
      </c>
      <c r="D3698" t="s">
        <v>6641</v>
      </c>
      <c r="E3698" t="s">
        <v>6635</v>
      </c>
      <c r="F3698" s="41">
        <v>42783</v>
      </c>
      <c r="G3698">
        <v>-711</v>
      </c>
      <c r="H3698" t="s">
        <v>14508</v>
      </c>
    </row>
    <row r="3699" spans="1:8" x14ac:dyDescent="0.25">
      <c r="A3699" s="43" t="s">
        <v>9735</v>
      </c>
      <c r="B3699" t="s">
        <v>6568</v>
      </c>
      <c r="C3699" s="43" t="s">
        <v>6569</v>
      </c>
      <c r="D3699" t="s">
        <v>6642</v>
      </c>
      <c r="E3699" t="s">
        <v>6635</v>
      </c>
      <c r="F3699" s="41">
        <v>42783</v>
      </c>
      <c r="G3699">
        <v>-568.79999999999995</v>
      </c>
      <c r="H3699" t="s">
        <v>14509</v>
      </c>
    </row>
    <row r="3700" spans="1:8" x14ac:dyDescent="0.25">
      <c r="A3700" s="43" t="s">
        <v>9735</v>
      </c>
      <c r="B3700" t="s">
        <v>6568</v>
      </c>
      <c r="C3700" s="43" t="s">
        <v>6569</v>
      </c>
      <c r="D3700" t="s">
        <v>6643</v>
      </c>
      <c r="E3700" t="s">
        <v>6644</v>
      </c>
      <c r="F3700" s="41">
        <v>42783</v>
      </c>
      <c r="G3700" s="44">
        <v>-7559.55</v>
      </c>
      <c r="H3700" t="s">
        <v>14510</v>
      </c>
    </row>
    <row r="3701" spans="1:8" x14ac:dyDescent="0.25">
      <c r="A3701" s="43" t="s">
        <v>9735</v>
      </c>
      <c r="B3701" t="s">
        <v>6568</v>
      </c>
      <c r="C3701" s="43" t="s">
        <v>6569</v>
      </c>
      <c r="D3701" t="s">
        <v>6645</v>
      </c>
      <c r="E3701" t="s">
        <v>6644</v>
      </c>
      <c r="F3701" s="41">
        <v>42783</v>
      </c>
      <c r="G3701" s="44">
        <v>-1259.0999999999999</v>
      </c>
      <c r="H3701" t="s">
        <v>14511</v>
      </c>
    </row>
    <row r="3702" spans="1:8" x14ac:dyDescent="0.25">
      <c r="A3702" s="43" t="s">
        <v>9735</v>
      </c>
      <c r="B3702" t="s">
        <v>6568</v>
      </c>
      <c r="C3702" s="43" t="s">
        <v>6569</v>
      </c>
      <c r="D3702" t="s">
        <v>6646</v>
      </c>
      <c r="E3702" t="s">
        <v>6644</v>
      </c>
      <c r="F3702" s="41">
        <v>42783</v>
      </c>
      <c r="G3702" s="44">
        <v>-6231.25</v>
      </c>
      <c r="H3702" t="s">
        <v>14512</v>
      </c>
    </row>
    <row r="3703" spans="1:8" x14ac:dyDescent="0.25">
      <c r="A3703" s="43" t="s">
        <v>9735</v>
      </c>
      <c r="B3703" t="s">
        <v>6568</v>
      </c>
      <c r="C3703" s="43" t="s">
        <v>6569</v>
      </c>
      <c r="D3703" t="s">
        <v>6647</v>
      </c>
      <c r="E3703" t="s">
        <v>6644</v>
      </c>
      <c r="F3703" s="41">
        <v>42783</v>
      </c>
      <c r="G3703" s="44">
        <v>-3377.2</v>
      </c>
      <c r="H3703" t="s">
        <v>14513</v>
      </c>
    </row>
    <row r="3704" spans="1:8" x14ac:dyDescent="0.25">
      <c r="A3704" s="43" t="s">
        <v>9735</v>
      </c>
      <c r="B3704" t="s">
        <v>6568</v>
      </c>
      <c r="C3704" s="43" t="s">
        <v>6569</v>
      </c>
      <c r="D3704" t="s">
        <v>6648</v>
      </c>
      <c r="E3704" t="s">
        <v>6644</v>
      </c>
      <c r="F3704" s="41">
        <v>42783</v>
      </c>
      <c r="G3704" s="44">
        <v>-2318.15</v>
      </c>
      <c r="H3704" t="s">
        <v>14514</v>
      </c>
    </row>
    <row r="3705" spans="1:8" x14ac:dyDescent="0.25">
      <c r="A3705" s="43" t="s">
        <v>9735</v>
      </c>
      <c r="B3705" t="s">
        <v>6568</v>
      </c>
      <c r="C3705" s="43" t="s">
        <v>6569</v>
      </c>
      <c r="D3705" t="s">
        <v>6649</v>
      </c>
      <c r="E3705" t="s">
        <v>6650</v>
      </c>
      <c r="F3705" s="41">
        <v>42783</v>
      </c>
      <c r="G3705" s="44">
        <v>-13788.2</v>
      </c>
      <c r="H3705" t="s">
        <v>14515</v>
      </c>
    </row>
    <row r="3706" spans="1:8" x14ac:dyDescent="0.25">
      <c r="A3706" s="43" t="s">
        <v>9735</v>
      </c>
      <c r="B3706" t="s">
        <v>6568</v>
      </c>
      <c r="C3706" s="43" t="s">
        <v>6569</v>
      </c>
      <c r="D3706" t="s">
        <v>6651</v>
      </c>
      <c r="E3706" t="s">
        <v>6650</v>
      </c>
      <c r="F3706" s="41">
        <v>42783</v>
      </c>
      <c r="G3706" s="44">
        <v>-32671.599999999999</v>
      </c>
      <c r="H3706" t="s">
        <v>14516</v>
      </c>
    </row>
    <row r="3707" spans="1:8" x14ac:dyDescent="0.25">
      <c r="A3707" s="43" t="s">
        <v>9735</v>
      </c>
      <c r="B3707" t="s">
        <v>6568</v>
      </c>
      <c r="C3707" s="43" t="s">
        <v>6569</v>
      </c>
      <c r="D3707" t="s">
        <v>6652</v>
      </c>
      <c r="E3707" t="s">
        <v>6650</v>
      </c>
      <c r="F3707" s="41">
        <v>42783</v>
      </c>
      <c r="G3707" s="44">
        <v>-8690.4</v>
      </c>
      <c r="H3707" t="s">
        <v>14517</v>
      </c>
    </row>
    <row r="3708" spans="1:8" x14ac:dyDescent="0.25">
      <c r="A3708" s="43" t="s">
        <v>9735</v>
      </c>
      <c r="B3708" t="s">
        <v>6568</v>
      </c>
      <c r="C3708" s="43" t="s">
        <v>6569</v>
      </c>
      <c r="D3708" t="s">
        <v>6653</v>
      </c>
      <c r="E3708" t="s">
        <v>6654</v>
      </c>
      <c r="F3708" s="41">
        <v>42783</v>
      </c>
      <c r="G3708" s="44">
        <v>-9319.1</v>
      </c>
      <c r="H3708" t="s">
        <v>14518</v>
      </c>
    </row>
    <row r="3709" spans="1:8" x14ac:dyDescent="0.25">
      <c r="A3709" s="43" t="s">
        <v>9735</v>
      </c>
      <c r="B3709" t="s">
        <v>6568</v>
      </c>
      <c r="C3709" s="43" t="s">
        <v>6569</v>
      </c>
      <c r="D3709" t="s">
        <v>6655</v>
      </c>
      <c r="E3709" t="s">
        <v>6654</v>
      </c>
      <c r="F3709" s="41">
        <v>42783</v>
      </c>
      <c r="G3709" s="44">
        <v>-2762.4</v>
      </c>
      <c r="H3709" t="s">
        <v>14519</v>
      </c>
    </row>
    <row r="3710" spans="1:8" x14ac:dyDescent="0.25">
      <c r="A3710" s="43" t="s">
        <v>9735</v>
      </c>
      <c r="B3710" t="s">
        <v>6568</v>
      </c>
      <c r="C3710" s="43" t="s">
        <v>6569</v>
      </c>
      <c r="D3710" t="s">
        <v>6656</v>
      </c>
      <c r="E3710" t="s">
        <v>6657</v>
      </c>
      <c r="F3710" s="41">
        <v>42783</v>
      </c>
      <c r="G3710" s="44">
        <v>-8845.35</v>
      </c>
      <c r="H3710" t="s">
        <v>14520</v>
      </c>
    </row>
    <row r="3711" spans="1:8" x14ac:dyDescent="0.25">
      <c r="A3711" s="43" t="s">
        <v>9735</v>
      </c>
      <c r="B3711" t="s">
        <v>6568</v>
      </c>
      <c r="C3711" s="43" t="s">
        <v>6569</v>
      </c>
      <c r="D3711" t="s">
        <v>6658</v>
      </c>
      <c r="E3711" t="s">
        <v>6657</v>
      </c>
      <c r="F3711" s="41">
        <v>42783</v>
      </c>
      <c r="G3711" s="44">
        <v>-4903.75</v>
      </c>
      <c r="H3711" t="s">
        <v>14521</v>
      </c>
    </row>
    <row r="3712" spans="1:8" x14ac:dyDescent="0.25">
      <c r="A3712" s="43" t="s">
        <v>9735</v>
      </c>
      <c r="B3712" t="s">
        <v>6568</v>
      </c>
      <c r="C3712" s="43" t="s">
        <v>6569</v>
      </c>
      <c r="D3712" t="s">
        <v>6659</v>
      </c>
      <c r="E3712" t="s">
        <v>6657</v>
      </c>
      <c r="F3712" s="41">
        <v>42783</v>
      </c>
      <c r="G3712" s="44">
        <v>-12919.6</v>
      </c>
      <c r="H3712" t="s">
        <v>14522</v>
      </c>
    </row>
    <row r="3713" spans="1:8" x14ac:dyDescent="0.25">
      <c r="A3713" s="43" t="s">
        <v>9735</v>
      </c>
      <c r="B3713" t="s">
        <v>6568</v>
      </c>
      <c r="C3713" s="43" t="s">
        <v>6569</v>
      </c>
      <c r="D3713" t="s">
        <v>6660</v>
      </c>
      <c r="E3713" t="s">
        <v>6657</v>
      </c>
      <c r="F3713" s="41">
        <v>42783</v>
      </c>
      <c r="G3713" s="44">
        <v>-10848.95</v>
      </c>
      <c r="H3713" t="s">
        <v>14523</v>
      </c>
    </row>
    <row r="3714" spans="1:8" x14ac:dyDescent="0.25">
      <c r="A3714" s="43" t="s">
        <v>9735</v>
      </c>
      <c r="B3714" t="s">
        <v>6568</v>
      </c>
      <c r="C3714" s="43" t="s">
        <v>6569</v>
      </c>
      <c r="D3714" t="s">
        <v>6661</v>
      </c>
      <c r="E3714" t="s">
        <v>6662</v>
      </c>
      <c r="F3714" s="41">
        <v>42783</v>
      </c>
      <c r="G3714" s="44">
        <v>-9167.5</v>
      </c>
      <c r="H3714" t="s">
        <v>14524</v>
      </c>
    </row>
    <row r="3715" spans="1:8" x14ac:dyDescent="0.25">
      <c r="A3715" s="43" t="s">
        <v>9735</v>
      </c>
      <c r="B3715" t="s">
        <v>6568</v>
      </c>
      <c r="C3715" s="43" t="s">
        <v>6569</v>
      </c>
      <c r="D3715" t="s">
        <v>6663</v>
      </c>
      <c r="E3715" t="s">
        <v>6662</v>
      </c>
      <c r="F3715" s="41">
        <v>42783</v>
      </c>
      <c r="G3715" s="44">
        <v>-2895.05</v>
      </c>
      <c r="H3715" t="s">
        <v>14525</v>
      </c>
    </row>
    <row r="3716" spans="1:8" x14ac:dyDescent="0.25">
      <c r="A3716" s="43" t="s">
        <v>9735</v>
      </c>
      <c r="B3716" t="s">
        <v>6568</v>
      </c>
      <c r="C3716" s="43" t="s">
        <v>6569</v>
      </c>
      <c r="D3716" t="s">
        <v>6664</v>
      </c>
      <c r="E3716" t="s">
        <v>6662</v>
      </c>
      <c r="F3716" s="41">
        <v>42783</v>
      </c>
      <c r="G3716" s="44">
        <v>-7916.8</v>
      </c>
      <c r="H3716" t="s">
        <v>14526</v>
      </c>
    </row>
    <row r="3717" spans="1:8" x14ac:dyDescent="0.25">
      <c r="A3717" s="43" t="s">
        <v>9735</v>
      </c>
      <c r="B3717" t="s">
        <v>6568</v>
      </c>
      <c r="C3717" s="43" t="s">
        <v>6569</v>
      </c>
      <c r="D3717" t="s">
        <v>6665</v>
      </c>
      <c r="E3717" t="s">
        <v>6662</v>
      </c>
      <c r="F3717" s="41">
        <v>42783</v>
      </c>
      <c r="G3717" s="44">
        <v>-8693.75</v>
      </c>
      <c r="H3717" t="s">
        <v>14527</v>
      </c>
    </row>
    <row r="3718" spans="1:8" x14ac:dyDescent="0.25">
      <c r="A3718" s="43" t="s">
        <v>9735</v>
      </c>
      <c r="B3718" t="s">
        <v>6568</v>
      </c>
      <c r="C3718" s="43" t="s">
        <v>6569</v>
      </c>
      <c r="D3718" t="s">
        <v>6666</v>
      </c>
      <c r="E3718" t="s">
        <v>6662</v>
      </c>
      <c r="F3718" s="41">
        <v>42783</v>
      </c>
      <c r="G3718" s="44">
        <v>-3956.25</v>
      </c>
      <c r="H3718" t="s">
        <v>14528</v>
      </c>
    </row>
    <row r="3719" spans="1:8" x14ac:dyDescent="0.25">
      <c r="A3719" s="43" t="s">
        <v>9735</v>
      </c>
      <c r="B3719" t="s">
        <v>6568</v>
      </c>
      <c r="C3719" s="43" t="s">
        <v>6569</v>
      </c>
      <c r="D3719" t="s">
        <v>6667</v>
      </c>
      <c r="E3719" t="s">
        <v>6662</v>
      </c>
      <c r="F3719" s="41">
        <v>42783</v>
      </c>
      <c r="G3719" s="44">
        <v>-16425.349999999999</v>
      </c>
      <c r="H3719" t="s">
        <v>14529</v>
      </c>
    </row>
    <row r="3720" spans="1:8" x14ac:dyDescent="0.25">
      <c r="A3720" s="43" t="s">
        <v>9735</v>
      </c>
      <c r="B3720" t="s">
        <v>6568</v>
      </c>
      <c r="C3720" s="43" t="s">
        <v>6569</v>
      </c>
      <c r="D3720" t="s">
        <v>6668</v>
      </c>
      <c r="E3720" t="s">
        <v>6662</v>
      </c>
      <c r="F3720" s="41">
        <v>42783</v>
      </c>
      <c r="G3720" s="44">
        <v>-25976.15</v>
      </c>
      <c r="H3720" t="s">
        <v>14530</v>
      </c>
    </row>
    <row r="3721" spans="1:8" x14ac:dyDescent="0.25">
      <c r="A3721" s="43" t="s">
        <v>9735</v>
      </c>
      <c r="B3721" t="s">
        <v>6568</v>
      </c>
      <c r="C3721" s="43" t="s">
        <v>6569</v>
      </c>
      <c r="D3721" t="s">
        <v>6669</v>
      </c>
      <c r="E3721" t="s">
        <v>6662</v>
      </c>
      <c r="F3721" s="41">
        <v>42783</v>
      </c>
      <c r="G3721" s="44">
        <v>-15946.5</v>
      </c>
      <c r="H3721" t="s">
        <v>14531</v>
      </c>
    </row>
    <row r="3722" spans="1:8" x14ac:dyDescent="0.25">
      <c r="A3722" s="43" t="s">
        <v>9735</v>
      </c>
      <c r="B3722" t="s">
        <v>6568</v>
      </c>
      <c r="C3722" s="43" t="s">
        <v>6569</v>
      </c>
      <c r="D3722" t="s">
        <v>6670</v>
      </c>
      <c r="E3722" t="s">
        <v>6671</v>
      </c>
      <c r="F3722" s="41">
        <v>42783</v>
      </c>
      <c r="G3722" s="44">
        <v>-8352.65</v>
      </c>
      <c r="H3722" t="s">
        <v>14532</v>
      </c>
    </row>
    <row r="3723" spans="1:8" x14ac:dyDescent="0.25">
      <c r="A3723" s="43" t="s">
        <v>9735</v>
      </c>
      <c r="B3723" t="s">
        <v>6568</v>
      </c>
      <c r="C3723" s="43" t="s">
        <v>6569</v>
      </c>
      <c r="D3723" t="s">
        <v>6672</v>
      </c>
      <c r="E3723" t="s">
        <v>6671</v>
      </c>
      <c r="F3723" s="41">
        <v>42783</v>
      </c>
      <c r="G3723" s="44">
        <v>-2895.05</v>
      </c>
      <c r="H3723" t="s">
        <v>14533</v>
      </c>
    </row>
    <row r="3724" spans="1:8" x14ac:dyDescent="0.25">
      <c r="A3724" s="43" t="s">
        <v>9735</v>
      </c>
      <c r="B3724" t="s">
        <v>6568</v>
      </c>
      <c r="C3724" s="43" t="s">
        <v>6569</v>
      </c>
      <c r="D3724" t="s">
        <v>6673</v>
      </c>
      <c r="E3724" t="s">
        <v>6671</v>
      </c>
      <c r="F3724" s="41">
        <v>42783</v>
      </c>
      <c r="G3724" s="44">
        <v>-8580.0499999999993</v>
      </c>
      <c r="H3724" t="s">
        <v>14534</v>
      </c>
    </row>
    <row r="3725" spans="1:8" x14ac:dyDescent="0.25">
      <c r="A3725" s="43" t="s">
        <v>9735</v>
      </c>
      <c r="B3725" t="s">
        <v>6568</v>
      </c>
      <c r="C3725" s="43" t="s">
        <v>6569</v>
      </c>
      <c r="D3725" t="s">
        <v>6674</v>
      </c>
      <c r="E3725" t="s">
        <v>6671</v>
      </c>
      <c r="F3725" s="41">
        <v>42783</v>
      </c>
      <c r="G3725" s="44">
        <v>-6647.15</v>
      </c>
      <c r="H3725" t="s">
        <v>14535</v>
      </c>
    </row>
    <row r="3726" spans="1:8" x14ac:dyDescent="0.25">
      <c r="A3726" s="43" t="s">
        <v>9735</v>
      </c>
      <c r="B3726" t="s">
        <v>6568</v>
      </c>
      <c r="C3726" s="43" t="s">
        <v>6569</v>
      </c>
      <c r="D3726" t="s">
        <v>6675</v>
      </c>
      <c r="E3726" t="s">
        <v>6671</v>
      </c>
      <c r="F3726" s="41">
        <v>42783</v>
      </c>
      <c r="G3726" s="44">
        <v>-4051</v>
      </c>
      <c r="H3726" t="s">
        <v>14536</v>
      </c>
    </row>
    <row r="3727" spans="1:8" x14ac:dyDescent="0.25">
      <c r="A3727" s="43" t="s">
        <v>9735</v>
      </c>
      <c r="B3727" t="s">
        <v>6568</v>
      </c>
      <c r="C3727" s="43" t="s">
        <v>6569</v>
      </c>
      <c r="D3727" t="s">
        <v>6676</v>
      </c>
      <c r="E3727" t="s">
        <v>6671</v>
      </c>
      <c r="F3727" s="41">
        <v>42783</v>
      </c>
      <c r="G3727" s="44">
        <v>-17202.3</v>
      </c>
      <c r="H3727" t="s">
        <v>14537</v>
      </c>
    </row>
    <row r="3728" spans="1:8" x14ac:dyDescent="0.25">
      <c r="A3728" s="43" t="s">
        <v>9735</v>
      </c>
      <c r="B3728" t="s">
        <v>6568</v>
      </c>
      <c r="C3728" s="43" t="s">
        <v>6569</v>
      </c>
      <c r="D3728" t="s">
        <v>6677</v>
      </c>
      <c r="E3728" t="s">
        <v>6671</v>
      </c>
      <c r="F3728" s="41">
        <v>42783</v>
      </c>
      <c r="G3728" s="44">
        <v>-29254.5</v>
      </c>
      <c r="H3728" t="s">
        <v>14538</v>
      </c>
    </row>
    <row r="3729" spans="1:8" x14ac:dyDescent="0.25">
      <c r="A3729" s="43" t="s">
        <v>9735</v>
      </c>
      <c r="B3729" t="s">
        <v>6568</v>
      </c>
      <c r="C3729" s="43" t="s">
        <v>6569</v>
      </c>
      <c r="D3729" t="s">
        <v>6678</v>
      </c>
      <c r="E3729" t="s">
        <v>6671</v>
      </c>
      <c r="F3729" s="41">
        <v>42783</v>
      </c>
      <c r="G3729" s="44">
        <v>-12497.6</v>
      </c>
      <c r="H3729" t="s">
        <v>14539</v>
      </c>
    </row>
    <row r="3730" spans="1:8" x14ac:dyDescent="0.25">
      <c r="A3730" s="43" t="s">
        <v>9735</v>
      </c>
      <c r="B3730" t="s">
        <v>6568</v>
      </c>
      <c r="C3730" s="43" t="s">
        <v>6569</v>
      </c>
      <c r="D3730" t="s">
        <v>6679</v>
      </c>
      <c r="E3730" t="s">
        <v>6657</v>
      </c>
      <c r="F3730" s="41">
        <v>42783</v>
      </c>
      <c r="G3730" s="44">
        <v>-26165.65</v>
      </c>
      <c r="H3730" t="s">
        <v>14540</v>
      </c>
    </row>
    <row r="3731" spans="1:8" x14ac:dyDescent="0.25">
      <c r="A3731" s="43" t="s">
        <v>9735</v>
      </c>
      <c r="B3731" t="s">
        <v>4468</v>
      </c>
      <c r="C3731" s="43" t="s">
        <v>4469</v>
      </c>
      <c r="D3731" t="s">
        <v>6680</v>
      </c>
      <c r="E3731" t="s">
        <v>6681</v>
      </c>
      <c r="F3731" s="41">
        <v>42789</v>
      </c>
      <c r="G3731" s="44">
        <v>-251706</v>
      </c>
      <c r="H3731" t="s">
        <v>14541</v>
      </c>
    </row>
    <row r="3732" spans="1:8" x14ac:dyDescent="0.25">
      <c r="A3732" s="43" t="s">
        <v>9328</v>
      </c>
      <c r="B3732" t="s">
        <v>6497</v>
      </c>
      <c r="C3732" s="43" t="s">
        <v>14388</v>
      </c>
      <c r="D3732" t="s">
        <v>6682</v>
      </c>
      <c r="E3732" t="s">
        <v>6682</v>
      </c>
      <c r="F3732" s="41">
        <v>42789</v>
      </c>
      <c r="G3732" s="44">
        <v>-12980</v>
      </c>
      <c r="H3732" t="s">
        <v>14542</v>
      </c>
    </row>
    <row r="3733" spans="1:8" x14ac:dyDescent="0.25">
      <c r="A3733" s="43" t="s">
        <v>9735</v>
      </c>
      <c r="B3733" t="s">
        <v>1128</v>
      </c>
      <c r="C3733" s="43" t="s">
        <v>1129</v>
      </c>
      <c r="D3733" t="s">
        <v>6688</v>
      </c>
      <c r="E3733" t="s">
        <v>6689</v>
      </c>
      <c r="F3733" s="41">
        <v>42794</v>
      </c>
      <c r="G3733" s="44">
        <v>-3763.5</v>
      </c>
      <c r="H3733" t="s">
        <v>14545</v>
      </c>
    </row>
    <row r="3734" spans="1:8" x14ac:dyDescent="0.25">
      <c r="A3734" s="43" t="s">
        <v>9326</v>
      </c>
      <c r="B3734" t="s">
        <v>6683</v>
      </c>
      <c r="C3734" s="43" t="s">
        <v>6684</v>
      </c>
      <c r="D3734" t="s">
        <v>6685</v>
      </c>
      <c r="E3734" t="s">
        <v>6686</v>
      </c>
      <c r="F3734" s="41">
        <v>42794</v>
      </c>
      <c r="G3734" s="44">
        <v>-1287822.1299999999</v>
      </c>
      <c r="H3734" t="s">
        <v>14543</v>
      </c>
    </row>
    <row r="3735" spans="1:8" x14ac:dyDescent="0.25">
      <c r="A3735" s="43" t="s">
        <v>9326</v>
      </c>
      <c r="B3735" t="s">
        <v>6683</v>
      </c>
      <c r="C3735" s="43" t="s">
        <v>6684</v>
      </c>
      <c r="D3735" t="s">
        <v>6687</v>
      </c>
      <c r="E3735" t="s">
        <v>6686</v>
      </c>
      <c r="F3735" s="41">
        <v>42794</v>
      </c>
      <c r="G3735" s="44">
        <v>-1975613.81</v>
      </c>
      <c r="H3735" t="s">
        <v>14544</v>
      </c>
    </row>
    <row r="3736" spans="1:8" x14ac:dyDescent="0.25">
      <c r="A3736" s="43" t="s">
        <v>9326</v>
      </c>
      <c r="B3736" t="s">
        <v>6690</v>
      </c>
      <c r="C3736" s="43" t="s">
        <v>6691</v>
      </c>
      <c r="D3736" t="s">
        <v>6692</v>
      </c>
      <c r="E3736" t="s">
        <v>6692</v>
      </c>
      <c r="F3736" s="41">
        <v>42795</v>
      </c>
      <c r="G3736" s="44">
        <v>-489761.36</v>
      </c>
      <c r="H3736" t="s">
        <v>14546</v>
      </c>
    </row>
    <row r="3737" spans="1:8" x14ac:dyDescent="0.25">
      <c r="A3737" s="43" t="s">
        <v>9328</v>
      </c>
      <c r="B3737" t="s">
        <v>6693</v>
      </c>
      <c r="C3737" s="43" t="s">
        <v>14547</v>
      </c>
      <c r="D3737" t="s">
        <v>6694</v>
      </c>
      <c r="E3737" t="s">
        <v>6694</v>
      </c>
      <c r="F3737" s="41">
        <v>42796</v>
      </c>
      <c r="G3737" s="44">
        <v>-1121925.21</v>
      </c>
      <c r="H3737" t="s">
        <v>14548</v>
      </c>
    </row>
    <row r="3738" spans="1:8" x14ac:dyDescent="0.25">
      <c r="A3738" s="43" t="s">
        <v>9328</v>
      </c>
      <c r="B3738" t="s">
        <v>6695</v>
      </c>
      <c r="C3738" s="43" t="s">
        <v>14549</v>
      </c>
      <c r="D3738" t="s">
        <v>5961</v>
      </c>
      <c r="E3738" t="s">
        <v>6696</v>
      </c>
      <c r="F3738" s="41">
        <v>42797</v>
      </c>
      <c r="G3738" s="44">
        <v>-2083817.96</v>
      </c>
      <c r="H3738" t="s">
        <v>14550</v>
      </c>
    </row>
    <row r="3739" spans="1:8" x14ac:dyDescent="0.25">
      <c r="A3739" s="43" t="s">
        <v>9328</v>
      </c>
      <c r="B3739" t="s">
        <v>6697</v>
      </c>
      <c r="C3739" s="43" t="s">
        <v>14551</v>
      </c>
      <c r="D3739" t="s">
        <v>6698</v>
      </c>
      <c r="E3739" t="s">
        <v>6699</v>
      </c>
      <c r="F3739" s="41">
        <v>42797</v>
      </c>
      <c r="G3739" s="44">
        <v>-366828.21</v>
      </c>
      <c r="H3739" t="s">
        <v>14552</v>
      </c>
    </row>
    <row r="3740" spans="1:8" x14ac:dyDescent="0.25">
      <c r="A3740" s="43" t="s">
        <v>9326</v>
      </c>
      <c r="B3740" t="s">
        <v>4193</v>
      </c>
      <c r="C3740" s="43" t="s">
        <v>4194</v>
      </c>
      <c r="D3740" t="s">
        <v>6700</v>
      </c>
      <c r="E3740" t="s">
        <v>6701</v>
      </c>
      <c r="F3740" s="41">
        <v>42802</v>
      </c>
      <c r="G3740" s="44">
        <v>-598239.72</v>
      </c>
      <c r="H3740" t="s">
        <v>14553</v>
      </c>
    </row>
    <row r="3741" spans="1:8" x14ac:dyDescent="0.25">
      <c r="A3741" s="43" t="s">
        <v>9328</v>
      </c>
      <c r="B3741" t="s">
        <v>6697</v>
      </c>
      <c r="C3741" s="43" t="s">
        <v>14551</v>
      </c>
      <c r="D3741" t="s">
        <v>6702</v>
      </c>
      <c r="E3741" t="s">
        <v>6702</v>
      </c>
      <c r="F3741" s="41">
        <v>42803</v>
      </c>
      <c r="G3741" s="44">
        <v>-366828.21</v>
      </c>
      <c r="H3741" t="s">
        <v>14554</v>
      </c>
    </row>
    <row r="3742" spans="1:8" x14ac:dyDescent="0.25">
      <c r="A3742" s="43" t="s">
        <v>9735</v>
      </c>
      <c r="B3742" t="s">
        <v>6703</v>
      </c>
      <c r="C3742" s="43" t="s">
        <v>14555</v>
      </c>
      <c r="D3742" t="s">
        <v>6704</v>
      </c>
      <c r="E3742" t="s">
        <v>6705</v>
      </c>
      <c r="F3742" s="41">
        <v>42807</v>
      </c>
      <c r="G3742" s="44">
        <v>-22120.01</v>
      </c>
      <c r="H3742" t="s">
        <v>14556</v>
      </c>
    </row>
    <row r="3743" spans="1:8" x14ac:dyDescent="0.25">
      <c r="A3743" s="43" t="s">
        <v>9328</v>
      </c>
      <c r="B3743" t="s">
        <v>5918</v>
      </c>
      <c r="C3743" s="43" t="s">
        <v>13953</v>
      </c>
      <c r="D3743" t="s">
        <v>6706</v>
      </c>
      <c r="E3743" t="s">
        <v>6707</v>
      </c>
      <c r="F3743" s="41">
        <v>42809</v>
      </c>
      <c r="G3743" s="44">
        <v>-100890</v>
      </c>
      <c r="H3743" t="s">
        <v>14557</v>
      </c>
    </row>
    <row r="3744" spans="1:8" x14ac:dyDescent="0.25">
      <c r="A3744" s="43" t="s">
        <v>9326</v>
      </c>
      <c r="B3744" t="s">
        <v>6708</v>
      </c>
      <c r="C3744" s="43" t="s">
        <v>6709</v>
      </c>
      <c r="D3744" t="s">
        <v>5912</v>
      </c>
      <c r="E3744" t="s">
        <v>5912</v>
      </c>
      <c r="F3744" s="41">
        <v>42815</v>
      </c>
      <c r="G3744" s="44">
        <v>-33040</v>
      </c>
      <c r="H3744" t="s">
        <v>14558</v>
      </c>
    </row>
    <row r="3745" spans="1:8" x14ac:dyDescent="0.25">
      <c r="A3745" s="43" t="s">
        <v>9326</v>
      </c>
      <c r="B3745" t="s">
        <v>6708</v>
      </c>
      <c r="C3745" s="43" t="s">
        <v>6709</v>
      </c>
      <c r="D3745" t="s">
        <v>6188</v>
      </c>
      <c r="E3745" t="s">
        <v>6188</v>
      </c>
      <c r="F3745" s="41">
        <v>42815</v>
      </c>
      <c r="G3745" s="44">
        <v>-11092</v>
      </c>
      <c r="H3745" t="s">
        <v>14559</v>
      </c>
    </row>
    <row r="3746" spans="1:8" x14ac:dyDescent="0.25">
      <c r="A3746" s="43" t="s">
        <v>9326</v>
      </c>
      <c r="B3746" t="s">
        <v>6708</v>
      </c>
      <c r="C3746" s="43" t="s">
        <v>6709</v>
      </c>
      <c r="D3746" t="s">
        <v>6710</v>
      </c>
      <c r="E3746" t="s">
        <v>6710</v>
      </c>
      <c r="F3746" s="41">
        <v>42815</v>
      </c>
      <c r="G3746" s="44">
        <v>-46480.2</v>
      </c>
      <c r="H3746" t="s">
        <v>14560</v>
      </c>
    </row>
    <row r="3747" spans="1:8" x14ac:dyDescent="0.25">
      <c r="A3747" s="43" t="s">
        <v>9326</v>
      </c>
      <c r="B3747" t="s">
        <v>6708</v>
      </c>
      <c r="C3747" s="43" t="s">
        <v>6709</v>
      </c>
      <c r="D3747" t="s">
        <v>6450</v>
      </c>
      <c r="E3747" t="s">
        <v>6450</v>
      </c>
      <c r="F3747" s="41">
        <v>42815</v>
      </c>
      <c r="G3747" s="44">
        <v>-16514.099999999999</v>
      </c>
      <c r="H3747" t="s">
        <v>14561</v>
      </c>
    </row>
    <row r="3748" spans="1:8" x14ac:dyDescent="0.25">
      <c r="A3748" s="43" t="s">
        <v>9326</v>
      </c>
      <c r="B3748" t="s">
        <v>6708</v>
      </c>
      <c r="C3748" s="43" t="s">
        <v>6709</v>
      </c>
      <c r="D3748" t="s">
        <v>4049</v>
      </c>
      <c r="E3748" t="s">
        <v>4049</v>
      </c>
      <c r="F3748" s="41">
        <v>42815</v>
      </c>
      <c r="G3748" s="44">
        <v>-55430.5</v>
      </c>
      <c r="H3748" t="s">
        <v>14562</v>
      </c>
    </row>
    <row r="3749" spans="1:8" x14ac:dyDescent="0.25">
      <c r="A3749" s="43" t="s">
        <v>9326</v>
      </c>
      <c r="B3749" t="s">
        <v>6711</v>
      </c>
      <c r="C3749" s="43" t="s">
        <v>6712</v>
      </c>
      <c r="D3749" t="s">
        <v>6287</v>
      </c>
      <c r="E3749" t="s">
        <v>6287</v>
      </c>
      <c r="F3749" s="41">
        <v>42815</v>
      </c>
      <c r="G3749" s="44">
        <v>-140821.20000000001</v>
      </c>
      <c r="H3749" t="s">
        <v>14563</v>
      </c>
    </row>
    <row r="3750" spans="1:8" x14ac:dyDescent="0.25">
      <c r="A3750" s="43" t="s">
        <v>9326</v>
      </c>
      <c r="B3750" t="s">
        <v>6711</v>
      </c>
      <c r="C3750" s="43" t="s">
        <v>6712</v>
      </c>
      <c r="D3750" t="s">
        <v>4546</v>
      </c>
      <c r="E3750" t="s">
        <v>4546</v>
      </c>
      <c r="F3750" s="41">
        <v>42815</v>
      </c>
      <c r="G3750" s="44">
        <v>-81207.600000000006</v>
      </c>
      <c r="H3750" t="s">
        <v>14564</v>
      </c>
    </row>
    <row r="3751" spans="1:8" x14ac:dyDescent="0.25">
      <c r="A3751" s="43" t="s">
        <v>9326</v>
      </c>
      <c r="B3751" t="s">
        <v>6711</v>
      </c>
      <c r="C3751" s="43" t="s">
        <v>6712</v>
      </c>
      <c r="D3751" t="s">
        <v>6713</v>
      </c>
      <c r="E3751" t="s">
        <v>6713</v>
      </c>
      <c r="F3751" s="41">
        <v>42815</v>
      </c>
      <c r="G3751" s="44">
        <v>-37428.33</v>
      </c>
      <c r="H3751" t="s">
        <v>14565</v>
      </c>
    </row>
    <row r="3752" spans="1:8" x14ac:dyDescent="0.25">
      <c r="A3752" s="43" t="s">
        <v>9326</v>
      </c>
      <c r="B3752" t="s">
        <v>6711</v>
      </c>
      <c r="C3752" s="43" t="s">
        <v>6712</v>
      </c>
      <c r="D3752" t="s">
        <v>3967</v>
      </c>
      <c r="E3752" t="s">
        <v>3967</v>
      </c>
      <c r="F3752" s="41">
        <v>42815</v>
      </c>
      <c r="G3752" s="44">
        <v>-42369.33</v>
      </c>
      <c r="H3752" t="s">
        <v>14566</v>
      </c>
    </row>
    <row r="3753" spans="1:8" x14ac:dyDescent="0.25">
      <c r="A3753" s="43" t="s">
        <v>9326</v>
      </c>
      <c r="B3753" t="s">
        <v>6711</v>
      </c>
      <c r="C3753" s="43" t="s">
        <v>6712</v>
      </c>
      <c r="D3753" t="s">
        <v>6714</v>
      </c>
      <c r="E3753" t="s">
        <v>6714</v>
      </c>
      <c r="F3753" s="41">
        <v>42815</v>
      </c>
      <c r="G3753" s="44">
        <v>-87036.800000000003</v>
      </c>
      <c r="H3753" t="s">
        <v>14567</v>
      </c>
    </row>
    <row r="3754" spans="1:8" x14ac:dyDescent="0.25">
      <c r="A3754" s="43" t="s">
        <v>9326</v>
      </c>
      <c r="B3754" t="s">
        <v>6711</v>
      </c>
      <c r="C3754" s="43" t="s">
        <v>6712</v>
      </c>
      <c r="D3754" t="s">
        <v>6715</v>
      </c>
      <c r="E3754" t="s">
        <v>6715</v>
      </c>
      <c r="F3754" s="41">
        <v>42815</v>
      </c>
      <c r="G3754" s="44">
        <v>-94671.4</v>
      </c>
      <c r="H3754" t="s">
        <v>14568</v>
      </c>
    </row>
    <row r="3755" spans="1:8" x14ac:dyDescent="0.25">
      <c r="A3755" s="43" t="s">
        <v>9326</v>
      </c>
      <c r="B3755" t="s">
        <v>6711</v>
      </c>
      <c r="C3755" s="43" t="s">
        <v>6712</v>
      </c>
      <c r="D3755" t="s">
        <v>6716</v>
      </c>
      <c r="E3755" t="s">
        <v>6716</v>
      </c>
      <c r="F3755" s="41">
        <v>42815</v>
      </c>
      <c r="G3755" s="44">
        <v>-90812.800000000003</v>
      </c>
      <c r="H3755" t="s">
        <v>14569</v>
      </c>
    </row>
    <row r="3756" spans="1:8" x14ac:dyDescent="0.25">
      <c r="A3756" s="43" t="s">
        <v>9326</v>
      </c>
      <c r="B3756" t="s">
        <v>6711</v>
      </c>
      <c r="C3756" s="43" t="s">
        <v>6712</v>
      </c>
      <c r="D3756" t="s">
        <v>6210</v>
      </c>
      <c r="E3756" t="s">
        <v>6210</v>
      </c>
      <c r="F3756" s="41">
        <v>42815</v>
      </c>
      <c r="G3756" s="44">
        <v>-123640.4</v>
      </c>
      <c r="H3756" t="s">
        <v>14570</v>
      </c>
    </row>
    <row r="3757" spans="1:8" x14ac:dyDescent="0.25">
      <c r="A3757" s="43" t="s">
        <v>9735</v>
      </c>
      <c r="B3757" t="s">
        <v>158</v>
      </c>
      <c r="C3757" s="43" t="s">
        <v>159</v>
      </c>
      <c r="D3757" t="s">
        <v>6717</v>
      </c>
      <c r="E3757" t="s">
        <v>6718</v>
      </c>
      <c r="F3757" s="41">
        <v>42818</v>
      </c>
      <c r="G3757">
        <v>-14.98</v>
      </c>
      <c r="H3757" t="s">
        <v>14571</v>
      </c>
    </row>
    <row r="3758" spans="1:8" x14ac:dyDescent="0.25">
      <c r="A3758" s="43" t="s">
        <v>9735</v>
      </c>
      <c r="B3758" t="s">
        <v>6719</v>
      </c>
      <c r="C3758" s="43" t="s">
        <v>14572</v>
      </c>
      <c r="D3758" t="s">
        <v>6720</v>
      </c>
      <c r="E3758" t="s">
        <v>6721</v>
      </c>
      <c r="F3758" s="41">
        <v>42822</v>
      </c>
      <c r="G3758" s="44">
        <v>-14525.88</v>
      </c>
      <c r="H3758" t="s">
        <v>14573</v>
      </c>
    </row>
    <row r="3759" spans="1:8" x14ac:dyDescent="0.25">
      <c r="A3759" s="43" t="s">
        <v>9735</v>
      </c>
      <c r="B3759" t="s">
        <v>158</v>
      </c>
      <c r="C3759" s="43" t="s">
        <v>159</v>
      </c>
      <c r="D3759" t="s">
        <v>6725</v>
      </c>
      <c r="E3759" t="s">
        <v>6725</v>
      </c>
      <c r="F3759" s="41">
        <v>42825</v>
      </c>
      <c r="G3759">
        <v>14.98</v>
      </c>
      <c r="H3759" t="s">
        <v>14575</v>
      </c>
    </row>
    <row r="3760" spans="1:8" x14ac:dyDescent="0.25">
      <c r="A3760" s="43" t="s">
        <v>9326</v>
      </c>
      <c r="B3760" t="s">
        <v>6722</v>
      </c>
      <c r="C3760" s="43" t="s">
        <v>6723</v>
      </c>
      <c r="D3760" t="s">
        <v>6724</v>
      </c>
      <c r="E3760" t="s">
        <v>6724</v>
      </c>
      <c r="F3760" s="41">
        <v>42825</v>
      </c>
      <c r="G3760" s="44">
        <v>-827760.32</v>
      </c>
      <c r="H3760" t="s">
        <v>14574</v>
      </c>
    </row>
    <row r="3761" spans="1:8" x14ac:dyDescent="0.25">
      <c r="A3761" s="43" t="s">
        <v>9735</v>
      </c>
      <c r="B3761" t="s">
        <v>6726</v>
      </c>
      <c r="C3761" s="43" t="s">
        <v>14576</v>
      </c>
      <c r="D3761" t="s">
        <v>6727</v>
      </c>
      <c r="E3761" t="s">
        <v>6728</v>
      </c>
      <c r="F3761" s="41">
        <v>42825</v>
      </c>
      <c r="G3761" s="44">
        <v>-35000</v>
      </c>
      <c r="H3761" t="s">
        <v>14577</v>
      </c>
    </row>
    <row r="3762" spans="1:8" x14ac:dyDescent="0.25">
      <c r="A3762" s="43" t="s">
        <v>9735</v>
      </c>
      <c r="B3762" t="s">
        <v>6729</v>
      </c>
      <c r="C3762" s="43" t="s">
        <v>6730</v>
      </c>
      <c r="D3762" t="s">
        <v>6731</v>
      </c>
      <c r="E3762" t="s">
        <v>6731</v>
      </c>
      <c r="F3762" s="41">
        <v>42829</v>
      </c>
      <c r="G3762" s="44">
        <v>-62304</v>
      </c>
      <c r="H3762" t="s">
        <v>14578</v>
      </c>
    </row>
    <row r="3763" spans="1:8" x14ac:dyDescent="0.25">
      <c r="A3763" s="43" t="s">
        <v>9735</v>
      </c>
      <c r="B3763" t="s">
        <v>6729</v>
      </c>
      <c r="C3763" s="43" t="s">
        <v>6730</v>
      </c>
      <c r="D3763" t="s">
        <v>6732</v>
      </c>
      <c r="E3763" t="s">
        <v>6732</v>
      </c>
      <c r="F3763" s="41">
        <v>42829</v>
      </c>
      <c r="G3763" s="44">
        <v>62304</v>
      </c>
      <c r="H3763" t="s">
        <v>14579</v>
      </c>
    </row>
    <row r="3764" spans="1:8" x14ac:dyDescent="0.25">
      <c r="A3764" s="43" t="s">
        <v>9735</v>
      </c>
      <c r="B3764" t="s">
        <v>6734</v>
      </c>
      <c r="C3764" s="43" t="s">
        <v>14581</v>
      </c>
      <c r="D3764" t="s">
        <v>6735</v>
      </c>
      <c r="E3764" t="s">
        <v>6736</v>
      </c>
      <c r="F3764" s="41">
        <v>42836</v>
      </c>
      <c r="G3764" s="44">
        <v>-10000</v>
      </c>
      <c r="H3764" t="s">
        <v>14582</v>
      </c>
    </row>
    <row r="3765" spans="1:8" x14ac:dyDescent="0.25">
      <c r="A3765" s="43" t="s">
        <v>9735</v>
      </c>
      <c r="B3765" t="s">
        <v>6737</v>
      </c>
      <c r="C3765" s="43" t="s">
        <v>14583</v>
      </c>
      <c r="D3765" t="s">
        <v>6735</v>
      </c>
      <c r="E3765" t="s">
        <v>6736</v>
      </c>
      <c r="F3765" s="41">
        <v>42836</v>
      </c>
      <c r="G3765" s="44">
        <v>-10000</v>
      </c>
      <c r="H3765" t="s">
        <v>14584</v>
      </c>
    </row>
    <row r="3766" spans="1:8" x14ac:dyDescent="0.25">
      <c r="A3766" s="43" t="s">
        <v>9735</v>
      </c>
      <c r="B3766" t="s">
        <v>6738</v>
      </c>
      <c r="C3766" s="43" t="s">
        <v>14585</v>
      </c>
      <c r="D3766" t="s">
        <v>6735</v>
      </c>
      <c r="E3766" t="s">
        <v>6736</v>
      </c>
      <c r="F3766" s="41">
        <v>42836</v>
      </c>
      <c r="G3766" s="44">
        <v>-10000</v>
      </c>
      <c r="H3766" t="s">
        <v>14586</v>
      </c>
    </row>
    <row r="3767" spans="1:8" x14ac:dyDescent="0.25">
      <c r="A3767" s="43" t="s">
        <v>9326</v>
      </c>
      <c r="B3767" t="s">
        <v>2493</v>
      </c>
      <c r="C3767" s="43" t="s">
        <v>2494</v>
      </c>
      <c r="D3767" t="s">
        <v>6733</v>
      </c>
      <c r="E3767" t="s">
        <v>6733</v>
      </c>
      <c r="F3767" s="41">
        <v>42836</v>
      </c>
      <c r="G3767" s="44">
        <v>-53247.5</v>
      </c>
      <c r="H3767" t="s">
        <v>14580</v>
      </c>
    </row>
    <row r="3768" spans="1:8" x14ac:dyDescent="0.25">
      <c r="A3768" s="43" t="s">
        <v>9326</v>
      </c>
      <c r="B3768" t="s">
        <v>632</v>
      </c>
      <c r="C3768" s="43" t="s">
        <v>9848</v>
      </c>
      <c r="D3768" t="s">
        <v>6739</v>
      </c>
      <c r="E3768" t="s">
        <v>6739</v>
      </c>
      <c r="F3768" s="41">
        <v>42837</v>
      </c>
      <c r="G3768" s="44">
        <v>-536703.26</v>
      </c>
      <c r="H3768" t="s">
        <v>14587</v>
      </c>
    </row>
    <row r="3769" spans="1:8" x14ac:dyDescent="0.25">
      <c r="A3769" s="43" t="s">
        <v>9326</v>
      </c>
      <c r="B3769" t="s">
        <v>6740</v>
      </c>
      <c r="C3769" s="43" t="s">
        <v>6741</v>
      </c>
      <c r="D3769" t="s">
        <v>6742</v>
      </c>
      <c r="E3769" t="s">
        <v>6742</v>
      </c>
      <c r="F3769" s="41">
        <v>42843</v>
      </c>
      <c r="G3769" s="44">
        <v>-500800</v>
      </c>
      <c r="H3769" t="s">
        <v>14588</v>
      </c>
    </row>
    <row r="3770" spans="1:8" x14ac:dyDescent="0.25">
      <c r="A3770" s="43" t="s">
        <v>9326</v>
      </c>
      <c r="B3770" t="s">
        <v>6743</v>
      </c>
      <c r="C3770" s="43" t="s">
        <v>6744</v>
      </c>
      <c r="D3770" t="s">
        <v>5854</v>
      </c>
      <c r="E3770" t="s">
        <v>5854</v>
      </c>
      <c r="F3770" s="41">
        <v>42845</v>
      </c>
      <c r="G3770" s="44">
        <v>-3046248</v>
      </c>
      <c r="H3770" t="s">
        <v>14589</v>
      </c>
    </row>
    <row r="3771" spans="1:8" x14ac:dyDescent="0.25">
      <c r="A3771" s="43" t="s">
        <v>9326</v>
      </c>
      <c r="B3771" t="s">
        <v>815</v>
      </c>
      <c r="C3771" s="43" t="s">
        <v>816</v>
      </c>
      <c r="D3771" t="s">
        <v>6745</v>
      </c>
      <c r="E3771" t="s">
        <v>6745</v>
      </c>
      <c r="F3771" s="41">
        <v>42850</v>
      </c>
      <c r="G3771" s="44">
        <v>-4057.4</v>
      </c>
      <c r="H3771" t="s">
        <v>14590</v>
      </c>
    </row>
    <row r="3772" spans="1:8" x14ac:dyDescent="0.25">
      <c r="A3772" s="43" t="s">
        <v>9326</v>
      </c>
      <c r="B3772" t="s">
        <v>815</v>
      </c>
      <c r="C3772" s="43" t="s">
        <v>816</v>
      </c>
      <c r="D3772" t="s">
        <v>6746</v>
      </c>
      <c r="E3772" t="s">
        <v>6746</v>
      </c>
      <c r="F3772" s="41">
        <v>42850</v>
      </c>
      <c r="G3772" s="44">
        <v>-7423.84</v>
      </c>
      <c r="H3772" t="s">
        <v>14591</v>
      </c>
    </row>
    <row r="3773" spans="1:8" x14ac:dyDescent="0.25">
      <c r="A3773" s="43" t="s">
        <v>9326</v>
      </c>
      <c r="B3773" t="s">
        <v>815</v>
      </c>
      <c r="C3773" s="43" t="s">
        <v>816</v>
      </c>
      <c r="D3773" t="s">
        <v>6747</v>
      </c>
      <c r="E3773" t="s">
        <v>6747</v>
      </c>
      <c r="F3773" s="41">
        <v>42850</v>
      </c>
      <c r="G3773" s="44">
        <v>-5502.75</v>
      </c>
      <c r="H3773" t="s">
        <v>14592</v>
      </c>
    </row>
    <row r="3774" spans="1:8" x14ac:dyDescent="0.25">
      <c r="A3774" s="43" t="s">
        <v>9735</v>
      </c>
      <c r="B3774" t="s">
        <v>158</v>
      </c>
      <c r="C3774" s="43" t="s">
        <v>159</v>
      </c>
      <c r="D3774" t="s">
        <v>6748</v>
      </c>
      <c r="E3774" t="s">
        <v>6748</v>
      </c>
      <c r="F3774" s="41">
        <v>42853</v>
      </c>
      <c r="G3774">
        <v>14.98</v>
      </c>
      <c r="H3774" t="s">
        <v>14593</v>
      </c>
    </row>
    <row r="3775" spans="1:8" x14ac:dyDescent="0.25">
      <c r="A3775" s="43" t="s">
        <v>9735</v>
      </c>
      <c r="B3775" t="s">
        <v>6749</v>
      </c>
      <c r="C3775" s="43" t="s">
        <v>14594</v>
      </c>
      <c r="D3775" t="s">
        <v>6750</v>
      </c>
      <c r="E3775" t="s">
        <v>6751</v>
      </c>
      <c r="F3775" s="41">
        <v>42853</v>
      </c>
      <c r="G3775" s="44">
        <v>-20000</v>
      </c>
      <c r="H3775" t="s">
        <v>14595</v>
      </c>
    </row>
    <row r="3776" spans="1:8" x14ac:dyDescent="0.25">
      <c r="A3776" s="43" t="s">
        <v>9326</v>
      </c>
      <c r="B3776" t="s">
        <v>6754</v>
      </c>
      <c r="C3776" s="43" t="s">
        <v>6755</v>
      </c>
      <c r="D3776" t="s">
        <v>3854</v>
      </c>
      <c r="E3776" t="s">
        <v>3854</v>
      </c>
      <c r="F3776" s="41">
        <v>42858</v>
      </c>
      <c r="G3776" s="44">
        <v>-1835328.01</v>
      </c>
      <c r="H3776" t="s">
        <v>14596</v>
      </c>
    </row>
    <row r="3777" spans="1:8" x14ac:dyDescent="0.25">
      <c r="A3777" s="43" t="s">
        <v>9326</v>
      </c>
      <c r="B3777" t="s">
        <v>6743</v>
      </c>
      <c r="C3777" s="43" t="s">
        <v>6744</v>
      </c>
      <c r="D3777" t="s">
        <v>4452</v>
      </c>
      <c r="E3777" t="s">
        <v>4452</v>
      </c>
      <c r="F3777" s="41">
        <v>42859</v>
      </c>
      <c r="G3777" s="44">
        <v>-1418148</v>
      </c>
      <c r="H3777" t="s">
        <v>14597</v>
      </c>
    </row>
    <row r="3778" spans="1:8" x14ac:dyDescent="0.25">
      <c r="A3778" s="43" t="s">
        <v>9328</v>
      </c>
      <c r="B3778" t="s">
        <v>6756</v>
      </c>
      <c r="C3778" s="43" t="s">
        <v>6757</v>
      </c>
      <c r="D3778" t="s">
        <v>6758</v>
      </c>
      <c r="E3778" t="s">
        <v>6758</v>
      </c>
      <c r="F3778" s="41">
        <v>42859</v>
      </c>
      <c r="G3778" s="44">
        <v>-7092056.9500000002</v>
      </c>
      <c r="H3778" t="s">
        <v>14598</v>
      </c>
    </row>
    <row r="3779" spans="1:8" x14ac:dyDescent="0.25">
      <c r="A3779" s="43" t="s">
        <v>9735</v>
      </c>
      <c r="B3779" t="s">
        <v>6759</v>
      </c>
      <c r="C3779" s="43" t="s">
        <v>14599</v>
      </c>
      <c r="D3779" t="s">
        <v>6760</v>
      </c>
      <c r="E3779" t="s">
        <v>6332</v>
      </c>
      <c r="F3779" s="41">
        <v>42860</v>
      </c>
      <c r="G3779" s="44">
        <v>-40800</v>
      </c>
      <c r="H3779" t="s">
        <v>14600</v>
      </c>
    </row>
    <row r="3780" spans="1:8" x14ac:dyDescent="0.25">
      <c r="A3780" s="43" t="s">
        <v>9735</v>
      </c>
      <c r="B3780" t="s">
        <v>6761</v>
      </c>
      <c r="C3780" s="43" t="s">
        <v>6762</v>
      </c>
      <c r="D3780" t="s">
        <v>6763</v>
      </c>
      <c r="E3780" t="s">
        <v>6764</v>
      </c>
      <c r="F3780" s="41">
        <v>42860</v>
      </c>
      <c r="G3780" s="44">
        <v>-399432</v>
      </c>
      <c r="H3780" t="s">
        <v>14601</v>
      </c>
    </row>
    <row r="3781" spans="1:8" x14ac:dyDescent="0.25">
      <c r="A3781" s="43" t="s">
        <v>9328</v>
      </c>
      <c r="B3781" t="s">
        <v>6765</v>
      </c>
      <c r="C3781" s="43" t="s">
        <v>14602</v>
      </c>
      <c r="D3781" t="s">
        <v>6766</v>
      </c>
      <c r="E3781" t="s">
        <v>6766</v>
      </c>
      <c r="F3781" s="41">
        <v>42863</v>
      </c>
      <c r="G3781" s="44">
        <v>-884148</v>
      </c>
      <c r="H3781" t="s">
        <v>14603</v>
      </c>
    </row>
    <row r="3782" spans="1:8" x14ac:dyDescent="0.25">
      <c r="A3782" s="43" t="s">
        <v>9326</v>
      </c>
      <c r="B3782" t="s">
        <v>6767</v>
      </c>
      <c r="C3782" s="43" t="s">
        <v>6768</v>
      </c>
      <c r="D3782" t="s">
        <v>6769</v>
      </c>
      <c r="E3782" t="s">
        <v>6769</v>
      </c>
      <c r="F3782" s="41">
        <v>42874</v>
      </c>
      <c r="G3782" s="44">
        <v>-11953.4</v>
      </c>
      <c r="H3782" t="s">
        <v>14604</v>
      </c>
    </row>
    <row r="3783" spans="1:8" x14ac:dyDescent="0.25">
      <c r="A3783" s="43" t="s">
        <v>9326</v>
      </c>
      <c r="B3783" t="s">
        <v>6767</v>
      </c>
      <c r="C3783" s="43" t="s">
        <v>6768</v>
      </c>
      <c r="D3783" t="s">
        <v>6770</v>
      </c>
      <c r="E3783" t="s">
        <v>6770</v>
      </c>
      <c r="F3783" s="41">
        <v>42874</v>
      </c>
      <c r="G3783" s="44">
        <v>-28980.799999999999</v>
      </c>
      <c r="H3783" t="s">
        <v>14605</v>
      </c>
    </row>
    <row r="3784" spans="1:8" x14ac:dyDescent="0.25">
      <c r="A3784" s="43" t="s">
        <v>9326</v>
      </c>
      <c r="B3784" t="s">
        <v>6767</v>
      </c>
      <c r="C3784" s="43" t="s">
        <v>6768</v>
      </c>
      <c r="D3784" t="s">
        <v>6771</v>
      </c>
      <c r="E3784" t="s">
        <v>6771</v>
      </c>
      <c r="F3784" s="41">
        <v>42874</v>
      </c>
      <c r="G3784" s="44">
        <v>-31624</v>
      </c>
      <c r="H3784" t="s">
        <v>14606</v>
      </c>
    </row>
    <row r="3785" spans="1:8" x14ac:dyDescent="0.25">
      <c r="A3785" s="43" t="s">
        <v>9326</v>
      </c>
      <c r="B3785" t="s">
        <v>815</v>
      </c>
      <c r="C3785" s="43" t="s">
        <v>816</v>
      </c>
      <c r="D3785" t="s">
        <v>6772</v>
      </c>
      <c r="E3785" t="s">
        <v>6772</v>
      </c>
      <c r="F3785" s="41">
        <v>42879</v>
      </c>
      <c r="G3785" s="44">
        <v>-4722.18</v>
      </c>
      <c r="H3785" t="s">
        <v>14607</v>
      </c>
    </row>
    <row r="3786" spans="1:8" x14ac:dyDescent="0.25">
      <c r="A3786" s="43" t="s">
        <v>9326</v>
      </c>
      <c r="B3786" t="s">
        <v>815</v>
      </c>
      <c r="C3786" s="43" t="s">
        <v>816</v>
      </c>
      <c r="D3786" t="s">
        <v>6773</v>
      </c>
      <c r="E3786" t="s">
        <v>6773</v>
      </c>
      <c r="F3786" s="41">
        <v>42879</v>
      </c>
      <c r="G3786" s="44">
        <v>-4458.1099999999997</v>
      </c>
      <c r="H3786" t="s">
        <v>14608</v>
      </c>
    </row>
    <row r="3787" spans="1:8" x14ac:dyDescent="0.25">
      <c r="A3787" s="43" t="s">
        <v>9735</v>
      </c>
      <c r="B3787" t="s">
        <v>987</v>
      </c>
      <c r="C3787" s="43" t="s">
        <v>988</v>
      </c>
      <c r="D3787" t="s">
        <v>6774</v>
      </c>
      <c r="E3787" t="s">
        <v>6775</v>
      </c>
      <c r="F3787" s="41">
        <v>42880</v>
      </c>
      <c r="G3787" s="44">
        <v>-3628148.97</v>
      </c>
      <c r="H3787" t="s">
        <v>14609</v>
      </c>
    </row>
    <row r="3788" spans="1:8" x14ac:dyDescent="0.25">
      <c r="A3788" s="43" t="s">
        <v>9326</v>
      </c>
      <c r="B3788" t="s">
        <v>815</v>
      </c>
      <c r="C3788" s="43" t="s">
        <v>816</v>
      </c>
      <c r="D3788" t="s">
        <v>6776</v>
      </c>
      <c r="E3788" t="s">
        <v>6776</v>
      </c>
      <c r="F3788" s="41">
        <v>42881</v>
      </c>
      <c r="G3788">
        <v>-334.4</v>
      </c>
      <c r="H3788" t="s">
        <v>14610</v>
      </c>
    </row>
    <row r="3789" spans="1:8" x14ac:dyDescent="0.25">
      <c r="A3789" s="43" t="s">
        <v>9326</v>
      </c>
      <c r="B3789" t="s">
        <v>815</v>
      </c>
      <c r="C3789" s="43" t="s">
        <v>816</v>
      </c>
      <c r="D3789" t="s">
        <v>6777</v>
      </c>
      <c r="E3789" t="s">
        <v>6777</v>
      </c>
      <c r="F3789" s="41">
        <v>42881</v>
      </c>
      <c r="G3789">
        <v>-315.7</v>
      </c>
      <c r="H3789" t="s">
        <v>14611</v>
      </c>
    </row>
    <row r="3790" spans="1:8" x14ac:dyDescent="0.25">
      <c r="A3790" s="43" t="s">
        <v>9735</v>
      </c>
      <c r="B3790" t="s">
        <v>6784</v>
      </c>
      <c r="C3790" s="43" t="s">
        <v>14618</v>
      </c>
      <c r="D3790" t="s">
        <v>6785</v>
      </c>
      <c r="E3790" t="s">
        <v>6785</v>
      </c>
      <c r="F3790" s="41">
        <v>42886</v>
      </c>
      <c r="G3790" s="44">
        <v>-27869.73</v>
      </c>
      <c r="H3790" t="s">
        <v>14619</v>
      </c>
    </row>
    <row r="3791" spans="1:8" x14ac:dyDescent="0.25">
      <c r="A3791" s="43" t="s">
        <v>9326</v>
      </c>
      <c r="B3791" t="s">
        <v>815</v>
      </c>
      <c r="C3791" s="43" t="s">
        <v>816</v>
      </c>
      <c r="D3791" t="s">
        <v>6778</v>
      </c>
      <c r="E3791" t="s">
        <v>6778</v>
      </c>
      <c r="F3791" s="41">
        <v>42886</v>
      </c>
      <c r="G3791" s="44">
        <v>-2866.06</v>
      </c>
      <c r="H3791" t="s">
        <v>14612</v>
      </c>
    </row>
    <row r="3792" spans="1:8" x14ac:dyDescent="0.25">
      <c r="A3792" s="43" t="s">
        <v>9326</v>
      </c>
      <c r="B3792" t="s">
        <v>815</v>
      </c>
      <c r="C3792" s="43" t="s">
        <v>816</v>
      </c>
      <c r="D3792" t="s">
        <v>6779</v>
      </c>
      <c r="E3792" t="s">
        <v>6779</v>
      </c>
      <c r="F3792" s="41">
        <v>42886</v>
      </c>
      <c r="G3792" s="44">
        <v>-2705.79</v>
      </c>
      <c r="H3792" t="s">
        <v>14613</v>
      </c>
    </row>
    <row r="3793" spans="1:8" x14ac:dyDescent="0.25">
      <c r="A3793" s="43" t="s">
        <v>9326</v>
      </c>
      <c r="B3793" t="s">
        <v>815</v>
      </c>
      <c r="C3793" s="43" t="s">
        <v>816</v>
      </c>
      <c r="D3793" t="s">
        <v>6780</v>
      </c>
      <c r="E3793" t="s">
        <v>6780</v>
      </c>
      <c r="F3793" s="41">
        <v>42886</v>
      </c>
      <c r="G3793" s="44">
        <v>-12127.08</v>
      </c>
      <c r="H3793" t="s">
        <v>14614</v>
      </c>
    </row>
    <row r="3794" spans="1:8" x14ac:dyDescent="0.25">
      <c r="A3794" s="43" t="s">
        <v>9326</v>
      </c>
      <c r="B3794" t="s">
        <v>815</v>
      </c>
      <c r="C3794" s="43" t="s">
        <v>816</v>
      </c>
      <c r="D3794" t="s">
        <v>6781</v>
      </c>
      <c r="E3794" t="s">
        <v>6781</v>
      </c>
      <c r="F3794" s="41">
        <v>42886</v>
      </c>
      <c r="G3794" s="44">
        <v>-11448.92</v>
      </c>
      <c r="H3794" t="s">
        <v>14615</v>
      </c>
    </row>
    <row r="3795" spans="1:8" x14ac:dyDescent="0.25">
      <c r="A3795" s="43" t="s">
        <v>9326</v>
      </c>
      <c r="B3795" t="s">
        <v>815</v>
      </c>
      <c r="C3795" s="43" t="s">
        <v>816</v>
      </c>
      <c r="D3795" t="s">
        <v>6782</v>
      </c>
      <c r="E3795" t="s">
        <v>6782</v>
      </c>
      <c r="F3795" s="41">
        <v>42886</v>
      </c>
      <c r="G3795">
        <v>-852.39</v>
      </c>
      <c r="H3795" t="s">
        <v>14616</v>
      </c>
    </row>
    <row r="3796" spans="1:8" x14ac:dyDescent="0.25">
      <c r="A3796" s="43" t="s">
        <v>9326</v>
      </c>
      <c r="B3796" t="s">
        <v>815</v>
      </c>
      <c r="C3796" s="43" t="s">
        <v>816</v>
      </c>
      <c r="D3796" t="s">
        <v>6783</v>
      </c>
      <c r="E3796" t="s">
        <v>6783</v>
      </c>
      <c r="F3796" s="41">
        <v>42886</v>
      </c>
      <c r="G3796">
        <v>-902.88</v>
      </c>
      <c r="H3796" t="s">
        <v>14617</v>
      </c>
    </row>
    <row r="3797" spans="1:8" x14ac:dyDescent="0.25">
      <c r="A3797" s="43" t="s">
        <v>9735</v>
      </c>
      <c r="B3797" t="s">
        <v>5536</v>
      </c>
      <c r="C3797" s="43" t="s">
        <v>13625</v>
      </c>
      <c r="D3797" t="s">
        <v>6788</v>
      </c>
      <c r="E3797" t="s">
        <v>6789</v>
      </c>
      <c r="F3797" s="41">
        <v>42888</v>
      </c>
      <c r="G3797" s="44">
        <v>-19186.8</v>
      </c>
      <c r="H3797" t="s">
        <v>14622</v>
      </c>
    </row>
    <row r="3798" spans="1:8" x14ac:dyDescent="0.25">
      <c r="A3798" s="43" t="s">
        <v>9326</v>
      </c>
      <c r="B3798" t="s">
        <v>815</v>
      </c>
      <c r="C3798" s="43" t="s">
        <v>816</v>
      </c>
      <c r="D3798" t="s">
        <v>6786</v>
      </c>
      <c r="E3798" t="s">
        <v>6786</v>
      </c>
      <c r="F3798" s="41">
        <v>42888</v>
      </c>
      <c r="G3798" s="44">
        <v>-3192.85</v>
      </c>
      <c r="H3798" t="s">
        <v>14620</v>
      </c>
    </row>
    <row r="3799" spans="1:8" x14ac:dyDescent="0.25">
      <c r="A3799" s="43" t="s">
        <v>9326</v>
      </c>
      <c r="B3799" t="s">
        <v>815</v>
      </c>
      <c r="C3799" s="43" t="s">
        <v>816</v>
      </c>
      <c r="D3799" t="s">
        <v>6787</v>
      </c>
      <c r="E3799" t="s">
        <v>6787</v>
      </c>
      <c r="F3799" s="41">
        <v>42888</v>
      </c>
      <c r="G3799" s="44">
        <v>-3014.3</v>
      </c>
      <c r="H3799" t="s">
        <v>14621</v>
      </c>
    </row>
    <row r="3800" spans="1:8" x14ac:dyDescent="0.25">
      <c r="A3800" s="43" t="s">
        <v>9328</v>
      </c>
      <c r="B3800" t="s">
        <v>4472</v>
      </c>
      <c r="C3800" s="43" t="s">
        <v>4473</v>
      </c>
      <c r="D3800" t="s">
        <v>5948</v>
      </c>
      <c r="E3800" t="s">
        <v>6793</v>
      </c>
      <c r="F3800" s="41">
        <v>42892</v>
      </c>
      <c r="G3800" s="44">
        <v>205131.07</v>
      </c>
      <c r="H3800" t="s">
        <v>14625</v>
      </c>
    </row>
    <row r="3801" spans="1:8" x14ac:dyDescent="0.25">
      <c r="A3801" s="43" t="s">
        <v>9328</v>
      </c>
      <c r="B3801" t="s">
        <v>4472</v>
      </c>
      <c r="C3801" s="43" t="s">
        <v>4473</v>
      </c>
      <c r="D3801" t="s">
        <v>6794</v>
      </c>
      <c r="E3801" t="s">
        <v>6795</v>
      </c>
      <c r="F3801" s="41">
        <v>42892</v>
      </c>
      <c r="G3801" s="44">
        <v>205131.07</v>
      </c>
      <c r="H3801" t="s">
        <v>14626</v>
      </c>
    </row>
    <row r="3802" spans="1:8" x14ac:dyDescent="0.25">
      <c r="A3802" s="43" t="s">
        <v>9328</v>
      </c>
      <c r="B3802" t="s">
        <v>4472</v>
      </c>
      <c r="C3802" s="43" t="s">
        <v>4473</v>
      </c>
      <c r="D3802" t="s">
        <v>6796</v>
      </c>
      <c r="E3802" t="s">
        <v>6797</v>
      </c>
      <c r="F3802" s="41">
        <v>42892</v>
      </c>
      <c r="G3802" s="44">
        <v>205131.07</v>
      </c>
      <c r="H3802" t="s">
        <v>14627</v>
      </c>
    </row>
    <row r="3803" spans="1:8" x14ac:dyDescent="0.25">
      <c r="A3803" s="43" t="s">
        <v>9328</v>
      </c>
      <c r="B3803" t="s">
        <v>4472</v>
      </c>
      <c r="C3803" s="43" t="s">
        <v>4473</v>
      </c>
      <c r="D3803" t="s">
        <v>6798</v>
      </c>
      <c r="E3803" t="s">
        <v>6799</v>
      </c>
      <c r="F3803" s="41">
        <v>42892</v>
      </c>
      <c r="G3803" s="44">
        <v>205131.07</v>
      </c>
      <c r="H3803" t="s">
        <v>14628</v>
      </c>
    </row>
    <row r="3804" spans="1:8" x14ac:dyDescent="0.25">
      <c r="A3804" s="43" t="s">
        <v>9328</v>
      </c>
      <c r="B3804" t="s">
        <v>4472</v>
      </c>
      <c r="C3804" s="43" t="s">
        <v>4473</v>
      </c>
      <c r="D3804" t="s">
        <v>6800</v>
      </c>
      <c r="E3804" t="s">
        <v>6801</v>
      </c>
      <c r="F3804" s="41">
        <v>42892</v>
      </c>
      <c r="G3804" s="44">
        <v>205131.07</v>
      </c>
      <c r="H3804" t="s">
        <v>14629</v>
      </c>
    </row>
    <row r="3805" spans="1:8" x14ac:dyDescent="0.25">
      <c r="A3805" s="43" t="s">
        <v>9735</v>
      </c>
      <c r="B3805" t="s">
        <v>6790</v>
      </c>
      <c r="C3805" s="43" t="s">
        <v>14623</v>
      </c>
      <c r="D3805" t="s">
        <v>6791</v>
      </c>
      <c r="E3805" t="s">
        <v>6792</v>
      </c>
      <c r="F3805" s="41">
        <v>42892</v>
      </c>
      <c r="G3805" s="44">
        <v>-57600</v>
      </c>
      <c r="H3805" t="s">
        <v>14624</v>
      </c>
    </row>
    <row r="3806" spans="1:8" x14ac:dyDescent="0.25">
      <c r="A3806" s="43" t="s">
        <v>9735</v>
      </c>
      <c r="B3806" t="s">
        <v>6804</v>
      </c>
      <c r="C3806" s="43" t="s">
        <v>6805</v>
      </c>
      <c r="D3806" t="s">
        <v>5854</v>
      </c>
      <c r="E3806" t="s">
        <v>6806</v>
      </c>
      <c r="F3806" s="41">
        <v>42898</v>
      </c>
      <c r="G3806" s="44">
        <v>-2585970</v>
      </c>
      <c r="H3806" t="s">
        <v>14630</v>
      </c>
    </row>
    <row r="3807" spans="1:8" x14ac:dyDescent="0.25">
      <c r="A3807" s="43" t="s">
        <v>9328</v>
      </c>
      <c r="B3807" t="s">
        <v>6807</v>
      </c>
      <c r="C3807" s="43" t="s">
        <v>14631</v>
      </c>
      <c r="D3807" t="s">
        <v>6808</v>
      </c>
      <c r="E3807" t="s">
        <v>6808</v>
      </c>
      <c r="F3807" s="41">
        <v>42905</v>
      </c>
      <c r="G3807" s="44">
        <v>-395775.8</v>
      </c>
      <c r="H3807" t="s">
        <v>14632</v>
      </c>
    </row>
    <row r="3808" spans="1:8" x14ac:dyDescent="0.25">
      <c r="A3808" s="43" t="s">
        <v>9735</v>
      </c>
      <c r="B3808" t="s">
        <v>987</v>
      </c>
      <c r="C3808" s="43" t="s">
        <v>988</v>
      </c>
      <c r="D3808" t="s">
        <v>6813</v>
      </c>
      <c r="E3808" t="s">
        <v>6814</v>
      </c>
      <c r="F3808" s="41">
        <v>42908</v>
      </c>
      <c r="G3808" s="44">
        <v>-2246957</v>
      </c>
      <c r="H3808" t="s">
        <v>14635</v>
      </c>
    </row>
    <row r="3809" spans="1:8" x14ac:dyDescent="0.25">
      <c r="A3809" s="43" t="s">
        <v>9735</v>
      </c>
      <c r="B3809" t="s">
        <v>1218</v>
      </c>
      <c r="C3809" s="43" t="s">
        <v>1219</v>
      </c>
      <c r="D3809" t="s">
        <v>6812</v>
      </c>
      <c r="E3809" t="s">
        <v>6812</v>
      </c>
      <c r="F3809" s="41">
        <v>42908</v>
      </c>
      <c r="G3809" s="44">
        <v>17400</v>
      </c>
      <c r="H3809" t="s">
        <v>14634</v>
      </c>
    </row>
    <row r="3810" spans="1:8" x14ac:dyDescent="0.25">
      <c r="A3810" s="43" t="s">
        <v>9326</v>
      </c>
      <c r="B3810" t="s">
        <v>6809</v>
      </c>
      <c r="C3810" s="43" t="s">
        <v>6810</v>
      </c>
      <c r="D3810" t="s">
        <v>6811</v>
      </c>
      <c r="E3810" t="s">
        <v>6811</v>
      </c>
      <c r="F3810" s="41">
        <v>42908</v>
      </c>
      <c r="G3810" s="44">
        <v>1770022.42</v>
      </c>
      <c r="H3810" t="s">
        <v>14633</v>
      </c>
    </row>
    <row r="3811" spans="1:8" x14ac:dyDescent="0.25">
      <c r="A3811" s="43" t="s">
        <v>9326</v>
      </c>
      <c r="B3811" t="s">
        <v>815</v>
      </c>
      <c r="C3811" s="43" t="s">
        <v>816</v>
      </c>
      <c r="D3811" t="s">
        <v>6815</v>
      </c>
      <c r="E3811" t="s">
        <v>6815</v>
      </c>
      <c r="F3811" s="41">
        <v>42914</v>
      </c>
      <c r="G3811" s="44">
        <v>-10497.09</v>
      </c>
      <c r="H3811" t="s">
        <v>14636</v>
      </c>
    </row>
    <row r="3812" spans="1:8" x14ac:dyDescent="0.25">
      <c r="A3812" s="43" t="s">
        <v>9326</v>
      </c>
      <c r="B3812" t="s">
        <v>815</v>
      </c>
      <c r="C3812" s="43" t="s">
        <v>816</v>
      </c>
      <c r="D3812" t="s">
        <v>6816</v>
      </c>
      <c r="E3812" t="s">
        <v>6816</v>
      </c>
      <c r="F3812" s="41">
        <v>42914</v>
      </c>
      <c r="G3812" s="44">
        <v>-9910.09</v>
      </c>
      <c r="H3812" t="s">
        <v>14637</v>
      </c>
    </row>
    <row r="3813" spans="1:8" x14ac:dyDescent="0.25">
      <c r="A3813" s="43" t="s">
        <v>9328</v>
      </c>
      <c r="B3813" t="s">
        <v>6143</v>
      </c>
      <c r="C3813" s="43" t="s">
        <v>6144</v>
      </c>
      <c r="D3813" t="s">
        <v>6817</v>
      </c>
      <c r="E3813" t="s">
        <v>6817</v>
      </c>
      <c r="F3813" s="41">
        <v>42915</v>
      </c>
      <c r="G3813" s="44">
        <v>1499512.07</v>
      </c>
      <c r="H3813" t="s">
        <v>14638</v>
      </c>
    </row>
    <row r="3814" spans="1:8" x14ac:dyDescent="0.25">
      <c r="A3814" s="43" t="s">
        <v>9326</v>
      </c>
      <c r="B3814" t="s">
        <v>194</v>
      </c>
      <c r="C3814" s="43" t="s">
        <v>195</v>
      </c>
      <c r="D3814" t="s">
        <v>6818</v>
      </c>
      <c r="E3814" t="s">
        <v>6819</v>
      </c>
      <c r="F3814" s="41">
        <v>42917</v>
      </c>
      <c r="G3814" s="44">
        <v>-51900</v>
      </c>
      <c r="H3814" t="s">
        <v>14639</v>
      </c>
    </row>
    <row r="3815" spans="1:8" x14ac:dyDescent="0.25">
      <c r="A3815" s="43" t="s">
        <v>9326</v>
      </c>
      <c r="B3815" t="s">
        <v>20622</v>
      </c>
      <c r="C3815" s="43" t="s">
        <v>14640</v>
      </c>
      <c r="D3815" t="s">
        <v>3879</v>
      </c>
      <c r="E3815" t="s">
        <v>3879</v>
      </c>
      <c r="F3815" s="41">
        <v>42918</v>
      </c>
      <c r="G3815" s="44">
        <v>-97350</v>
      </c>
      <c r="H3815" t="s">
        <v>14641</v>
      </c>
    </row>
    <row r="3816" spans="1:8" x14ac:dyDescent="0.25">
      <c r="A3816" s="43" t="s">
        <v>9326</v>
      </c>
      <c r="B3816" t="s">
        <v>6821</v>
      </c>
      <c r="C3816" s="43" t="s">
        <v>6822</v>
      </c>
      <c r="D3816" t="s">
        <v>6823</v>
      </c>
      <c r="E3816" t="s">
        <v>6823</v>
      </c>
      <c r="F3816" s="41">
        <v>42919</v>
      </c>
      <c r="G3816" s="44">
        <v>-48073.2</v>
      </c>
      <c r="H3816" t="s">
        <v>14642</v>
      </c>
    </row>
    <row r="3817" spans="1:8" x14ac:dyDescent="0.25">
      <c r="A3817" s="43" t="s">
        <v>9735</v>
      </c>
      <c r="B3817" t="s">
        <v>6824</v>
      </c>
      <c r="C3817" s="43" t="s">
        <v>14643</v>
      </c>
      <c r="D3817" t="s">
        <v>5650</v>
      </c>
      <c r="E3817" t="s">
        <v>6332</v>
      </c>
      <c r="F3817" s="41">
        <v>42920</v>
      </c>
      <c r="G3817" s="44">
        <v>-63484</v>
      </c>
      <c r="H3817" t="s">
        <v>14644</v>
      </c>
    </row>
    <row r="3818" spans="1:8" x14ac:dyDescent="0.25">
      <c r="A3818" s="43" t="s">
        <v>9328</v>
      </c>
      <c r="B3818" t="s">
        <v>6825</v>
      </c>
      <c r="C3818" s="43" t="s">
        <v>6826</v>
      </c>
      <c r="D3818" t="s">
        <v>6827</v>
      </c>
      <c r="E3818" t="s">
        <v>6827</v>
      </c>
      <c r="F3818" s="41">
        <v>42921</v>
      </c>
      <c r="G3818" s="44">
        <v>-603055.73</v>
      </c>
      <c r="H3818" t="s">
        <v>14645</v>
      </c>
    </row>
    <row r="3819" spans="1:8" x14ac:dyDescent="0.25">
      <c r="A3819" s="43" t="s">
        <v>9326</v>
      </c>
      <c r="B3819" t="s">
        <v>815</v>
      </c>
      <c r="C3819" s="43" t="s">
        <v>816</v>
      </c>
      <c r="D3819" t="s">
        <v>6828</v>
      </c>
      <c r="E3819" t="s">
        <v>6828</v>
      </c>
      <c r="F3819" s="41">
        <v>42922</v>
      </c>
      <c r="G3819" s="44">
        <v>-3234.98</v>
      </c>
      <c r="H3819" t="s">
        <v>14646</v>
      </c>
    </row>
    <row r="3820" spans="1:8" x14ac:dyDescent="0.25">
      <c r="A3820" s="43" t="s">
        <v>9326</v>
      </c>
      <c r="B3820" t="s">
        <v>815</v>
      </c>
      <c r="C3820" s="43" t="s">
        <v>816</v>
      </c>
      <c r="D3820" t="s">
        <v>6829</v>
      </c>
      <c r="E3820" t="s">
        <v>6829</v>
      </c>
      <c r="F3820" s="41">
        <v>42922</v>
      </c>
      <c r="G3820" s="44">
        <v>-3054.08</v>
      </c>
      <c r="H3820" t="s">
        <v>14647</v>
      </c>
    </row>
    <row r="3821" spans="1:8" x14ac:dyDescent="0.25">
      <c r="A3821" s="43" t="s">
        <v>9735</v>
      </c>
      <c r="B3821" t="s">
        <v>6832</v>
      </c>
      <c r="C3821" s="43" t="s">
        <v>14650</v>
      </c>
      <c r="D3821" t="s">
        <v>6833</v>
      </c>
      <c r="E3821" t="s">
        <v>6833</v>
      </c>
      <c r="F3821" s="41">
        <v>42928</v>
      </c>
      <c r="G3821" s="44">
        <v>-65689.350000000006</v>
      </c>
      <c r="H3821" t="s">
        <v>14651</v>
      </c>
    </row>
    <row r="3822" spans="1:8" x14ac:dyDescent="0.25">
      <c r="A3822" s="43" t="s">
        <v>9326</v>
      </c>
      <c r="B3822" t="s">
        <v>815</v>
      </c>
      <c r="C3822" s="43" t="s">
        <v>816</v>
      </c>
      <c r="D3822" t="s">
        <v>6830</v>
      </c>
      <c r="E3822" t="s">
        <v>6830</v>
      </c>
      <c r="F3822" s="41">
        <v>42928</v>
      </c>
      <c r="G3822" s="44">
        <v>-2125.62</v>
      </c>
      <c r="H3822" t="s">
        <v>14648</v>
      </c>
    </row>
    <row r="3823" spans="1:8" x14ac:dyDescent="0.25">
      <c r="A3823" s="43" t="s">
        <v>9326</v>
      </c>
      <c r="B3823" t="s">
        <v>815</v>
      </c>
      <c r="C3823" s="43" t="s">
        <v>816</v>
      </c>
      <c r="D3823" t="s">
        <v>6831</v>
      </c>
      <c r="E3823" t="s">
        <v>6831</v>
      </c>
      <c r="F3823" s="41">
        <v>42928</v>
      </c>
      <c r="G3823" s="44">
        <v>-2006.75</v>
      </c>
      <c r="H3823" t="s">
        <v>14649</v>
      </c>
    </row>
    <row r="3824" spans="1:8" x14ac:dyDescent="0.25">
      <c r="A3824" s="43" t="s">
        <v>9328</v>
      </c>
      <c r="B3824" t="s">
        <v>6837</v>
      </c>
      <c r="C3824" s="43" t="s">
        <v>14653</v>
      </c>
      <c r="D3824" t="s">
        <v>6838</v>
      </c>
      <c r="E3824" t="s">
        <v>6838</v>
      </c>
      <c r="F3824" s="41">
        <v>42935</v>
      </c>
      <c r="G3824" s="44">
        <v>-7528294.4000000004</v>
      </c>
      <c r="H3824" t="s">
        <v>14654</v>
      </c>
    </row>
    <row r="3825" spans="1:8" x14ac:dyDescent="0.25">
      <c r="A3825" s="43" t="s">
        <v>9328</v>
      </c>
      <c r="B3825" t="s">
        <v>6837</v>
      </c>
      <c r="C3825" s="43" t="s">
        <v>14653</v>
      </c>
      <c r="D3825" t="s">
        <v>6839</v>
      </c>
      <c r="E3825" t="s">
        <v>6839</v>
      </c>
      <c r="F3825" s="41">
        <v>42935</v>
      </c>
      <c r="G3825" s="44">
        <v>7528294.4000000004</v>
      </c>
      <c r="H3825" t="s">
        <v>14655</v>
      </c>
    </row>
    <row r="3826" spans="1:8" x14ac:dyDescent="0.25">
      <c r="A3826" s="43" t="s">
        <v>9326</v>
      </c>
      <c r="B3826" t="s">
        <v>6834</v>
      </c>
      <c r="C3826" s="43" t="s">
        <v>6835</v>
      </c>
      <c r="D3826" t="s">
        <v>6836</v>
      </c>
      <c r="E3826" t="s">
        <v>6836</v>
      </c>
      <c r="F3826" s="41">
        <v>42935</v>
      </c>
      <c r="G3826" s="44">
        <v>-590590</v>
      </c>
      <c r="H3826" t="s">
        <v>14652</v>
      </c>
    </row>
    <row r="3827" spans="1:8" x14ac:dyDescent="0.25">
      <c r="A3827" s="43" t="s">
        <v>9735</v>
      </c>
      <c r="B3827" t="s">
        <v>6840</v>
      </c>
      <c r="C3827" s="43" t="s">
        <v>14656</v>
      </c>
      <c r="D3827" t="s">
        <v>6841</v>
      </c>
      <c r="E3827" t="s">
        <v>6842</v>
      </c>
      <c r="F3827" s="41">
        <v>42937</v>
      </c>
      <c r="G3827" s="44">
        <v>-10620</v>
      </c>
      <c r="H3827" t="s">
        <v>14657</v>
      </c>
    </row>
    <row r="3828" spans="1:8" x14ac:dyDescent="0.25">
      <c r="A3828" s="43" t="s">
        <v>9735</v>
      </c>
      <c r="B3828" t="s">
        <v>6824</v>
      </c>
      <c r="C3828" s="43" t="s">
        <v>14643</v>
      </c>
      <c r="D3828" t="s">
        <v>6843</v>
      </c>
      <c r="E3828" t="s">
        <v>6844</v>
      </c>
      <c r="F3828" s="41">
        <v>42937</v>
      </c>
      <c r="G3828" s="44">
        <v>-63484</v>
      </c>
      <c r="H3828" t="s">
        <v>14658</v>
      </c>
    </row>
    <row r="3829" spans="1:8" x14ac:dyDescent="0.25">
      <c r="A3829" s="43" t="s">
        <v>9735</v>
      </c>
      <c r="B3829" t="s">
        <v>6845</v>
      </c>
      <c r="C3829" s="43" t="s">
        <v>14659</v>
      </c>
      <c r="D3829" t="s">
        <v>6846</v>
      </c>
      <c r="E3829" t="s">
        <v>6847</v>
      </c>
      <c r="F3829" s="41">
        <v>42940</v>
      </c>
      <c r="G3829" s="44">
        <v>-8972.33</v>
      </c>
      <c r="H3829" t="s">
        <v>14660</v>
      </c>
    </row>
    <row r="3830" spans="1:8" x14ac:dyDescent="0.25">
      <c r="A3830" s="43" t="s">
        <v>9735</v>
      </c>
      <c r="B3830" t="s">
        <v>6848</v>
      </c>
      <c r="C3830" s="43" t="s">
        <v>14661</v>
      </c>
      <c r="D3830" t="s">
        <v>6849</v>
      </c>
      <c r="E3830" t="s">
        <v>6850</v>
      </c>
      <c r="F3830" s="41">
        <v>42941</v>
      </c>
      <c r="G3830" s="44">
        <v>-33133.22</v>
      </c>
      <c r="H3830" t="s">
        <v>14662</v>
      </c>
    </row>
    <row r="3831" spans="1:8" x14ac:dyDescent="0.25">
      <c r="A3831" s="43" t="s">
        <v>9328</v>
      </c>
      <c r="B3831" t="s">
        <v>6851</v>
      </c>
      <c r="C3831" s="43" t="s">
        <v>14663</v>
      </c>
      <c r="D3831" t="s">
        <v>6852</v>
      </c>
      <c r="E3831" t="s">
        <v>6852</v>
      </c>
      <c r="F3831" s="41">
        <v>42941</v>
      </c>
      <c r="G3831" s="44">
        <v>-221770</v>
      </c>
      <c r="H3831" t="s">
        <v>14664</v>
      </c>
    </row>
    <row r="3832" spans="1:8" x14ac:dyDescent="0.25">
      <c r="A3832" s="43" t="s">
        <v>9328</v>
      </c>
      <c r="B3832" t="s">
        <v>6853</v>
      </c>
      <c r="C3832" s="43" t="s">
        <v>14665</v>
      </c>
      <c r="D3832" t="s">
        <v>6854</v>
      </c>
      <c r="E3832" t="s">
        <v>6854</v>
      </c>
      <c r="F3832" s="41">
        <v>42943</v>
      </c>
      <c r="G3832" s="44">
        <v>-11800</v>
      </c>
      <c r="H3832" t="s">
        <v>14666</v>
      </c>
    </row>
    <row r="3833" spans="1:8" x14ac:dyDescent="0.25">
      <c r="A3833" s="43" t="s">
        <v>9328</v>
      </c>
      <c r="B3833" t="s">
        <v>6853</v>
      </c>
      <c r="C3833" s="43" t="s">
        <v>14665</v>
      </c>
      <c r="D3833" t="s">
        <v>6855</v>
      </c>
      <c r="E3833" t="s">
        <v>6855</v>
      </c>
      <c r="F3833" s="41">
        <v>42943</v>
      </c>
      <c r="G3833" s="44">
        <v>-11800</v>
      </c>
      <c r="H3833" t="s">
        <v>14667</v>
      </c>
    </row>
    <row r="3834" spans="1:8" x14ac:dyDescent="0.25">
      <c r="A3834" s="43" t="s">
        <v>9328</v>
      </c>
      <c r="B3834" t="s">
        <v>6853</v>
      </c>
      <c r="C3834" s="43" t="s">
        <v>14665</v>
      </c>
      <c r="D3834" t="s">
        <v>6856</v>
      </c>
      <c r="E3834" t="s">
        <v>6856</v>
      </c>
      <c r="F3834" s="41">
        <v>42943</v>
      </c>
      <c r="G3834" s="44">
        <v>-11800</v>
      </c>
      <c r="H3834" t="s">
        <v>14668</v>
      </c>
    </row>
    <row r="3835" spans="1:8" x14ac:dyDescent="0.25">
      <c r="A3835" s="43" t="s">
        <v>9328</v>
      </c>
      <c r="B3835" t="s">
        <v>6853</v>
      </c>
      <c r="C3835" s="43" t="s">
        <v>14665</v>
      </c>
      <c r="D3835" t="s">
        <v>6857</v>
      </c>
      <c r="E3835" t="s">
        <v>6857</v>
      </c>
      <c r="F3835" s="41">
        <v>42943</v>
      </c>
      <c r="G3835" s="44">
        <v>-11800</v>
      </c>
      <c r="H3835" t="s">
        <v>14669</v>
      </c>
    </row>
    <row r="3836" spans="1:8" x14ac:dyDescent="0.25">
      <c r="A3836" s="43" t="s">
        <v>9328</v>
      </c>
      <c r="B3836" t="s">
        <v>6853</v>
      </c>
      <c r="C3836" s="43" t="s">
        <v>14665</v>
      </c>
      <c r="D3836" t="s">
        <v>6858</v>
      </c>
      <c r="E3836" t="s">
        <v>6858</v>
      </c>
      <c r="F3836" s="41">
        <v>42943</v>
      </c>
      <c r="G3836" s="44">
        <v>-11800</v>
      </c>
      <c r="H3836" t="s">
        <v>14670</v>
      </c>
    </row>
    <row r="3837" spans="1:8" x14ac:dyDescent="0.25">
      <c r="A3837" s="43" t="s">
        <v>9328</v>
      </c>
      <c r="B3837" t="s">
        <v>6853</v>
      </c>
      <c r="C3837" s="43" t="s">
        <v>14665</v>
      </c>
      <c r="D3837" t="s">
        <v>6859</v>
      </c>
      <c r="E3837" t="s">
        <v>6859</v>
      </c>
      <c r="F3837" s="41">
        <v>42943</v>
      </c>
      <c r="G3837" s="44">
        <v>-35400</v>
      </c>
      <c r="H3837" t="s">
        <v>14671</v>
      </c>
    </row>
    <row r="3838" spans="1:8" x14ac:dyDescent="0.25">
      <c r="A3838" s="43" t="s">
        <v>9328</v>
      </c>
      <c r="B3838" t="s">
        <v>6860</v>
      </c>
      <c r="C3838" s="43" t="s">
        <v>14672</v>
      </c>
      <c r="D3838" t="s">
        <v>6861</v>
      </c>
      <c r="E3838" t="s">
        <v>6861</v>
      </c>
      <c r="F3838" s="41">
        <v>42943</v>
      </c>
      <c r="G3838" s="44">
        <v>-3528785.67</v>
      </c>
      <c r="H3838" t="s">
        <v>14673</v>
      </c>
    </row>
    <row r="3839" spans="1:8" x14ac:dyDescent="0.25">
      <c r="A3839" s="43" t="s">
        <v>9328</v>
      </c>
      <c r="B3839" t="s">
        <v>6862</v>
      </c>
      <c r="C3839" s="43" t="s">
        <v>6863</v>
      </c>
      <c r="D3839" t="s">
        <v>6864</v>
      </c>
      <c r="E3839" t="s">
        <v>6864</v>
      </c>
      <c r="F3839" s="41">
        <v>42947</v>
      </c>
      <c r="G3839" s="44">
        <v>-59000</v>
      </c>
      <c r="H3839" t="s">
        <v>14674</v>
      </c>
    </row>
    <row r="3840" spans="1:8" x14ac:dyDescent="0.25">
      <c r="A3840" s="43" t="s">
        <v>9328</v>
      </c>
      <c r="B3840" t="s">
        <v>6865</v>
      </c>
      <c r="C3840" s="43" t="s">
        <v>14675</v>
      </c>
      <c r="D3840" t="s">
        <v>6866</v>
      </c>
      <c r="E3840" t="s">
        <v>6866</v>
      </c>
      <c r="F3840" s="41">
        <v>42951</v>
      </c>
      <c r="G3840" s="44">
        <v>-1400000</v>
      </c>
      <c r="H3840" t="s">
        <v>14676</v>
      </c>
    </row>
    <row r="3841" spans="1:8" x14ac:dyDescent="0.25">
      <c r="A3841" s="43" t="s">
        <v>9326</v>
      </c>
      <c r="B3841" t="s">
        <v>6867</v>
      </c>
      <c r="C3841" s="43" t="s">
        <v>6868</v>
      </c>
      <c r="D3841" t="s">
        <v>2896</v>
      </c>
      <c r="E3841" t="s">
        <v>2896</v>
      </c>
      <c r="F3841" s="41">
        <v>42955</v>
      </c>
      <c r="G3841" s="44">
        <v>-961253.49</v>
      </c>
      <c r="H3841" t="s">
        <v>14677</v>
      </c>
    </row>
    <row r="3842" spans="1:8" x14ac:dyDescent="0.25">
      <c r="A3842" s="43" t="s">
        <v>9735</v>
      </c>
      <c r="B3842" t="s">
        <v>6872</v>
      </c>
      <c r="C3842" s="43" t="s">
        <v>14681</v>
      </c>
      <c r="D3842" t="s">
        <v>6873</v>
      </c>
      <c r="E3842" t="s">
        <v>6874</v>
      </c>
      <c r="F3842" s="41">
        <v>42955</v>
      </c>
      <c r="G3842" s="44">
        <v>-80000</v>
      </c>
      <c r="H3842" t="s">
        <v>14682</v>
      </c>
    </row>
    <row r="3843" spans="1:8" x14ac:dyDescent="0.25">
      <c r="A3843" s="43" t="s">
        <v>9326</v>
      </c>
      <c r="B3843" t="s">
        <v>6767</v>
      </c>
      <c r="C3843" s="43" t="s">
        <v>6768</v>
      </c>
      <c r="D3843" t="s">
        <v>6869</v>
      </c>
      <c r="E3843" t="s">
        <v>6869</v>
      </c>
      <c r="F3843" s="41">
        <v>42955</v>
      </c>
      <c r="G3843" s="44">
        <v>-21452.400000000001</v>
      </c>
      <c r="H3843" t="s">
        <v>14678</v>
      </c>
    </row>
    <row r="3844" spans="1:8" x14ac:dyDescent="0.25">
      <c r="A3844" s="43" t="s">
        <v>9326</v>
      </c>
      <c r="B3844" t="s">
        <v>6767</v>
      </c>
      <c r="C3844" s="43" t="s">
        <v>6768</v>
      </c>
      <c r="D3844" t="s">
        <v>6870</v>
      </c>
      <c r="E3844" t="s">
        <v>6870</v>
      </c>
      <c r="F3844" s="41">
        <v>42955</v>
      </c>
      <c r="G3844" s="44">
        <v>-8944.4</v>
      </c>
      <c r="H3844" t="s">
        <v>14679</v>
      </c>
    </row>
    <row r="3845" spans="1:8" x14ac:dyDescent="0.25">
      <c r="A3845" s="43" t="s">
        <v>9326</v>
      </c>
      <c r="B3845" t="s">
        <v>6767</v>
      </c>
      <c r="C3845" s="43" t="s">
        <v>6768</v>
      </c>
      <c r="D3845" t="s">
        <v>6871</v>
      </c>
      <c r="E3845" t="s">
        <v>6871</v>
      </c>
      <c r="F3845" s="41">
        <v>42955</v>
      </c>
      <c r="G3845" s="44">
        <v>-111215</v>
      </c>
      <c r="H3845" t="s">
        <v>14680</v>
      </c>
    </row>
    <row r="3846" spans="1:8" x14ac:dyDescent="0.25">
      <c r="A3846" s="43" t="s">
        <v>9326</v>
      </c>
      <c r="B3846" t="s">
        <v>6875</v>
      </c>
      <c r="C3846" s="43" t="s">
        <v>6876</v>
      </c>
      <c r="D3846" t="s">
        <v>6877</v>
      </c>
      <c r="E3846" t="s">
        <v>6877</v>
      </c>
      <c r="F3846" s="41">
        <v>42957</v>
      </c>
      <c r="G3846" s="44">
        <v>-282471.63</v>
      </c>
      <c r="H3846" t="s">
        <v>14683</v>
      </c>
    </row>
    <row r="3847" spans="1:8" x14ac:dyDescent="0.25">
      <c r="A3847" s="43" t="s">
        <v>9326</v>
      </c>
      <c r="B3847" t="s">
        <v>4196</v>
      </c>
      <c r="C3847" s="43" t="s">
        <v>4197</v>
      </c>
      <c r="D3847" t="s">
        <v>6878</v>
      </c>
      <c r="E3847" t="s">
        <v>6878</v>
      </c>
      <c r="F3847" s="41">
        <v>42957</v>
      </c>
      <c r="G3847" s="44">
        <v>-884766.81</v>
      </c>
      <c r="H3847" t="s">
        <v>14684</v>
      </c>
    </row>
    <row r="3848" spans="1:8" x14ac:dyDescent="0.25">
      <c r="A3848" s="43" t="s">
        <v>9326</v>
      </c>
      <c r="B3848" t="s">
        <v>6767</v>
      </c>
      <c r="C3848" s="43" t="s">
        <v>6768</v>
      </c>
      <c r="D3848" t="s">
        <v>6879</v>
      </c>
      <c r="E3848" t="s">
        <v>6879</v>
      </c>
      <c r="F3848" s="41">
        <v>42957</v>
      </c>
      <c r="G3848" s="44">
        <v>-7469.4</v>
      </c>
      <c r="H3848" t="s">
        <v>14685</v>
      </c>
    </row>
    <row r="3849" spans="1:8" x14ac:dyDescent="0.25">
      <c r="A3849" s="43" t="s">
        <v>9326</v>
      </c>
      <c r="B3849" t="s">
        <v>6880</v>
      </c>
      <c r="C3849" s="43" t="s">
        <v>6881</v>
      </c>
      <c r="D3849" t="s">
        <v>6882</v>
      </c>
      <c r="E3849" t="s">
        <v>6882</v>
      </c>
      <c r="F3849" s="41">
        <v>42958</v>
      </c>
      <c r="G3849" s="44">
        <v>264886.40000000002</v>
      </c>
      <c r="H3849" t="s">
        <v>14686</v>
      </c>
    </row>
    <row r="3850" spans="1:8" x14ac:dyDescent="0.25">
      <c r="A3850" s="43" t="s">
        <v>9326</v>
      </c>
      <c r="B3850" t="s">
        <v>6880</v>
      </c>
      <c r="C3850" s="43" t="s">
        <v>6881</v>
      </c>
      <c r="D3850" t="s">
        <v>6882</v>
      </c>
      <c r="E3850" t="s">
        <v>6882</v>
      </c>
      <c r="F3850" s="41">
        <v>42958</v>
      </c>
      <c r="G3850" s="44">
        <v>-202032</v>
      </c>
      <c r="H3850" t="s">
        <v>14687</v>
      </c>
    </row>
    <row r="3851" spans="1:8" x14ac:dyDescent="0.25">
      <c r="A3851" s="43" t="s">
        <v>9328</v>
      </c>
      <c r="B3851" t="s">
        <v>6883</v>
      </c>
      <c r="C3851" s="43" t="s">
        <v>14688</v>
      </c>
      <c r="E3851" t="s">
        <v>6884</v>
      </c>
      <c r="F3851" s="41">
        <v>42961</v>
      </c>
      <c r="G3851" s="44">
        <v>142500</v>
      </c>
      <c r="H3851" t="s">
        <v>14689</v>
      </c>
    </row>
    <row r="3852" spans="1:8" x14ac:dyDescent="0.25">
      <c r="A3852" s="43" t="s">
        <v>9735</v>
      </c>
      <c r="B3852" t="s">
        <v>20623</v>
      </c>
      <c r="C3852" s="43" t="s">
        <v>18953</v>
      </c>
      <c r="F3852" s="41">
        <v>42962</v>
      </c>
      <c r="G3852" s="44">
        <v>-869660</v>
      </c>
      <c r="H3852" t="s">
        <v>18955</v>
      </c>
    </row>
    <row r="3853" spans="1:8" x14ac:dyDescent="0.25">
      <c r="A3853" s="43" t="s">
        <v>9328</v>
      </c>
      <c r="B3853" t="s">
        <v>20624</v>
      </c>
      <c r="C3853" s="43" t="s">
        <v>6886</v>
      </c>
      <c r="D3853" t="s">
        <v>6887</v>
      </c>
      <c r="E3853" t="s">
        <v>6887</v>
      </c>
      <c r="F3853" s="41">
        <v>42970</v>
      </c>
      <c r="G3853" s="44">
        <v>-792886.34</v>
      </c>
      <c r="H3853" t="s">
        <v>14690</v>
      </c>
    </row>
    <row r="3854" spans="1:8" x14ac:dyDescent="0.25">
      <c r="A3854" s="43" t="s">
        <v>9328</v>
      </c>
      <c r="B3854" t="s">
        <v>6862</v>
      </c>
      <c r="C3854" s="43" t="s">
        <v>6863</v>
      </c>
      <c r="D3854" t="s">
        <v>6888</v>
      </c>
      <c r="E3854" t="s">
        <v>6888</v>
      </c>
      <c r="F3854" s="41">
        <v>42972</v>
      </c>
      <c r="G3854" s="44">
        <v>-59000</v>
      </c>
      <c r="H3854" t="s">
        <v>14691</v>
      </c>
    </row>
    <row r="3855" spans="1:8" x14ac:dyDescent="0.25">
      <c r="A3855" s="43" t="s">
        <v>9328</v>
      </c>
      <c r="B3855" t="s">
        <v>20624</v>
      </c>
      <c r="C3855" s="43" t="s">
        <v>6886</v>
      </c>
      <c r="D3855" t="s">
        <v>4151</v>
      </c>
      <c r="E3855" t="s">
        <v>4151</v>
      </c>
      <c r="F3855" s="41">
        <v>42976</v>
      </c>
      <c r="G3855" s="44">
        <v>-622924.14</v>
      </c>
      <c r="H3855" t="s">
        <v>14692</v>
      </c>
    </row>
    <row r="3856" spans="1:8" x14ac:dyDescent="0.25">
      <c r="A3856" s="43" t="s">
        <v>9326</v>
      </c>
      <c r="B3856" t="s">
        <v>20625</v>
      </c>
      <c r="C3856" s="43" t="s">
        <v>6890</v>
      </c>
      <c r="D3856" t="s">
        <v>5962</v>
      </c>
      <c r="E3856" t="s">
        <v>5962</v>
      </c>
      <c r="F3856" s="41">
        <v>42977</v>
      </c>
      <c r="G3856" s="44">
        <v>-645000.53</v>
      </c>
      <c r="H3856" t="s">
        <v>14693</v>
      </c>
    </row>
    <row r="3857" spans="1:8" x14ac:dyDescent="0.25">
      <c r="A3857" s="43" t="s">
        <v>9326</v>
      </c>
      <c r="B3857" t="s">
        <v>6767</v>
      </c>
      <c r="C3857" s="43" t="s">
        <v>6768</v>
      </c>
      <c r="E3857" t="s">
        <v>6893</v>
      </c>
      <c r="F3857" s="41">
        <v>42982</v>
      </c>
      <c r="G3857" s="44">
        <v>27717.759999999998</v>
      </c>
      <c r="H3857" t="s">
        <v>14697</v>
      </c>
    </row>
    <row r="3858" spans="1:8" x14ac:dyDescent="0.25">
      <c r="A3858" s="43" t="s">
        <v>9326</v>
      </c>
      <c r="B3858" t="s">
        <v>4514</v>
      </c>
      <c r="C3858" s="43" t="s">
        <v>4515</v>
      </c>
      <c r="D3858" t="s">
        <v>6286</v>
      </c>
      <c r="E3858" t="s">
        <v>6286</v>
      </c>
      <c r="F3858" s="41">
        <v>42982</v>
      </c>
      <c r="G3858" s="44">
        <v>-125717.2</v>
      </c>
      <c r="H3858" t="s">
        <v>14694</v>
      </c>
    </row>
    <row r="3859" spans="1:8" x14ac:dyDescent="0.25">
      <c r="A3859" s="43" t="s">
        <v>9326</v>
      </c>
      <c r="B3859" t="s">
        <v>4514</v>
      </c>
      <c r="C3859" s="43" t="s">
        <v>4515</v>
      </c>
      <c r="D3859" t="s">
        <v>20770</v>
      </c>
      <c r="E3859" t="s">
        <v>20770</v>
      </c>
      <c r="F3859" s="41">
        <v>42982</v>
      </c>
      <c r="G3859" s="44">
        <v>-153683.20000000001</v>
      </c>
      <c r="H3859" t="s">
        <v>14695</v>
      </c>
    </row>
    <row r="3860" spans="1:8" x14ac:dyDescent="0.25">
      <c r="A3860" s="43" t="s">
        <v>9326</v>
      </c>
      <c r="B3860" t="s">
        <v>4514</v>
      </c>
      <c r="C3860" s="43" t="s">
        <v>4515</v>
      </c>
      <c r="D3860" t="s">
        <v>6892</v>
      </c>
      <c r="E3860" t="s">
        <v>6892</v>
      </c>
      <c r="F3860" s="41">
        <v>42982</v>
      </c>
      <c r="G3860" s="44">
        <v>-95155.199999999997</v>
      </c>
      <c r="H3860" t="s">
        <v>14696</v>
      </c>
    </row>
    <row r="3861" spans="1:8" x14ac:dyDescent="0.25">
      <c r="A3861" s="43" t="s">
        <v>9328</v>
      </c>
      <c r="B3861" t="s">
        <v>6894</v>
      </c>
      <c r="C3861" s="43" t="s">
        <v>14698</v>
      </c>
      <c r="D3861" t="s">
        <v>6895</v>
      </c>
      <c r="E3861" t="s">
        <v>6895</v>
      </c>
      <c r="F3861" s="41">
        <v>42984</v>
      </c>
      <c r="G3861" s="44">
        <v>-1577704.15</v>
      </c>
      <c r="H3861" t="s">
        <v>14699</v>
      </c>
    </row>
    <row r="3862" spans="1:8" x14ac:dyDescent="0.25">
      <c r="A3862" s="43" t="s">
        <v>9328</v>
      </c>
      <c r="B3862" t="s">
        <v>6896</v>
      </c>
      <c r="C3862" s="43" t="s">
        <v>6897</v>
      </c>
      <c r="D3862" t="s">
        <v>4227</v>
      </c>
      <c r="E3862" t="s">
        <v>4227</v>
      </c>
      <c r="F3862" s="41">
        <v>42985</v>
      </c>
      <c r="G3862" s="44">
        <v>-670469.44999999995</v>
      </c>
      <c r="H3862" t="s">
        <v>14700</v>
      </c>
    </row>
    <row r="3863" spans="1:8" x14ac:dyDescent="0.25">
      <c r="A3863" s="43" t="s">
        <v>9328</v>
      </c>
      <c r="B3863" t="s">
        <v>6896</v>
      </c>
      <c r="C3863" s="43" t="s">
        <v>6897</v>
      </c>
      <c r="D3863" t="s">
        <v>4356</v>
      </c>
      <c r="E3863" t="s">
        <v>4356</v>
      </c>
      <c r="F3863" s="41">
        <v>42985</v>
      </c>
      <c r="G3863" s="44">
        <v>-616847.43000000005</v>
      </c>
      <c r="H3863" t="s">
        <v>14701</v>
      </c>
    </row>
    <row r="3864" spans="1:8" x14ac:dyDescent="0.25">
      <c r="A3864" s="43" t="s">
        <v>9328</v>
      </c>
      <c r="B3864" t="s">
        <v>6896</v>
      </c>
      <c r="C3864" s="43" t="s">
        <v>6897</v>
      </c>
      <c r="D3864" t="s">
        <v>3848</v>
      </c>
      <c r="E3864" t="s">
        <v>3848</v>
      </c>
      <c r="F3864" s="41">
        <v>42985</v>
      </c>
      <c r="G3864" s="44">
        <v>-370813.23</v>
      </c>
      <c r="H3864" t="s">
        <v>14702</v>
      </c>
    </row>
    <row r="3865" spans="1:8" x14ac:dyDescent="0.25">
      <c r="A3865" s="43" t="s">
        <v>9328</v>
      </c>
      <c r="B3865" t="s">
        <v>6898</v>
      </c>
      <c r="C3865" s="43" t="s">
        <v>6899</v>
      </c>
      <c r="D3865" t="s">
        <v>6714</v>
      </c>
      <c r="E3865" t="s">
        <v>6714</v>
      </c>
      <c r="F3865" s="41">
        <v>42988</v>
      </c>
      <c r="G3865" s="44">
        <v>-435112.84</v>
      </c>
      <c r="H3865" t="s">
        <v>14703</v>
      </c>
    </row>
    <row r="3866" spans="1:8" x14ac:dyDescent="0.25">
      <c r="A3866" s="43" t="s">
        <v>9326</v>
      </c>
      <c r="B3866" t="s">
        <v>6900</v>
      </c>
      <c r="C3866" s="43" t="s">
        <v>14704</v>
      </c>
      <c r="D3866" t="s">
        <v>6901</v>
      </c>
      <c r="E3866" t="s">
        <v>6901</v>
      </c>
      <c r="F3866" s="41">
        <v>42989</v>
      </c>
      <c r="G3866" s="44">
        <v>-1264462.6399999999</v>
      </c>
      <c r="H3866" t="s">
        <v>14705</v>
      </c>
    </row>
    <row r="3867" spans="1:8" x14ac:dyDescent="0.25">
      <c r="A3867" s="43" t="s">
        <v>9328</v>
      </c>
      <c r="B3867" t="s">
        <v>6907</v>
      </c>
      <c r="C3867" s="43" t="s">
        <v>6908</v>
      </c>
      <c r="D3867" t="s">
        <v>6909</v>
      </c>
      <c r="E3867" t="s">
        <v>6909</v>
      </c>
      <c r="F3867" s="41">
        <v>42991</v>
      </c>
      <c r="G3867" s="44">
        <v>-5950361.4699999997</v>
      </c>
      <c r="H3867" t="s">
        <v>14710</v>
      </c>
    </row>
    <row r="3868" spans="1:8" x14ac:dyDescent="0.25">
      <c r="A3868" s="43" t="s">
        <v>9328</v>
      </c>
      <c r="B3868" t="s">
        <v>6902</v>
      </c>
      <c r="C3868" s="43" t="s">
        <v>14707</v>
      </c>
      <c r="D3868" t="s">
        <v>6903</v>
      </c>
      <c r="E3868" t="s">
        <v>6903</v>
      </c>
      <c r="F3868" s="41">
        <v>42991</v>
      </c>
      <c r="G3868" s="44">
        <v>-952620.45</v>
      </c>
      <c r="H3868" t="s">
        <v>14708</v>
      </c>
    </row>
    <row r="3869" spans="1:8" x14ac:dyDescent="0.25">
      <c r="A3869" s="43" t="s">
        <v>9328</v>
      </c>
      <c r="B3869" t="s">
        <v>6904</v>
      </c>
      <c r="C3869" s="43" t="s">
        <v>6905</v>
      </c>
      <c r="D3869" t="s">
        <v>6906</v>
      </c>
      <c r="E3869" t="s">
        <v>6906</v>
      </c>
      <c r="F3869" s="41">
        <v>42991</v>
      </c>
      <c r="G3869" s="44">
        <v>-7790413.5899999999</v>
      </c>
      <c r="H3869" t="s">
        <v>14709</v>
      </c>
    </row>
    <row r="3870" spans="1:8" x14ac:dyDescent="0.25">
      <c r="A3870" s="43" t="s">
        <v>9328</v>
      </c>
      <c r="B3870" t="s">
        <v>6898</v>
      </c>
      <c r="C3870" s="43" t="s">
        <v>6899</v>
      </c>
      <c r="D3870" t="s">
        <v>3967</v>
      </c>
      <c r="E3870" t="s">
        <v>3967</v>
      </c>
      <c r="F3870" s="41">
        <v>42998</v>
      </c>
      <c r="G3870" s="44">
        <v>-777554.17</v>
      </c>
      <c r="H3870" t="s">
        <v>14711</v>
      </c>
    </row>
    <row r="3871" spans="1:8" x14ac:dyDescent="0.25">
      <c r="A3871" s="43" t="s">
        <v>9735</v>
      </c>
      <c r="B3871" t="s">
        <v>6914</v>
      </c>
      <c r="C3871" s="43" t="s">
        <v>6915</v>
      </c>
      <c r="E3871" t="s">
        <v>20771</v>
      </c>
      <c r="F3871" s="41">
        <v>43006</v>
      </c>
      <c r="G3871" s="44">
        <v>-101451.36</v>
      </c>
      <c r="H3871" t="s">
        <v>14712</v>
      </c>
    </row>
    <row r="3872" spans="1:8" x14ac:dyDescent="0.25">
      <c r="A3872" s="43" t="s">
        <v>9328</v>
      </c>
      <c r="B3872" t="s">
        <v>6916</v>
      </c>
      <c r="C3872" s="43" t="s">
        <v>14713</v>
      </c>
      <c r="D3872" t="s">
        <v>6917</v>
      </c>
      <c r="E3872" t="s">
        <v>6917</v>
      </c>
      <c r="F3872" s="41">
        <v>43006</v>
      </c>
      <c r="G3872" s="44">
        <v>-2721638.25</v>
      </c>
      <c r="H3872" t="s">
        <v>14714</v>
      </c>
    </row>
    <row r="3873" spans="1:8" x14ac:dyDescent="0.25">
      <c r="A3873" s="43" t="s">
        <v>9328</v>
      </c>
      <c r="B3873" t="s">
        <v>6916</v>
      </c>
      <c r="C3873" s="43" t="s">
        <v>14713</v>
      </c>
      <c r="E3873" t="s">
        <v>6918</v>
      </c>
      <c r="F3873" s="41">
        <v>43007</v>
      </c>
      <c r="G3873" s="44">
        <v>2438238.67</v>
      </c>
      <c r="H3873" t="s">
        <v>14715</v>
      </c>
    </row>
    <row r="3874" spans="1:8" x14ac:dyDescent="0.25">
      <c r="A3874" s="43" t="s">
        <v>9735</v>
      </c>
      <c r="B3874" t="s">
        <v>6919</v>
      </c>
      <c r="C3874" s="43" t="s">
        <v>6920</v>
      </c>
      <c r="D3874" t="s">
        <v>6921</v>
      </c>
      <c r="E3874" t="s">
        <v>6922</v>
      </c>
      <c r="F3874" s="41">
        <v>43010</v>
      </c>
      <c r="G3874" s="44">
        <v>-398050</v>
      </c>
      <c r="H3874" t="s">
        <v>14716</v>
      </c>
    </row>
    <row r="3875" spans="1:8" x14ac:dyDescent="0.25">
      <c r="A3875" s="43" t="s">
        <v>9326</v>
      </c>
      <c r="B3875" t="s">
        <v>4196</v>
      </c>
      <c r="C3875" s="43" t="s">
        <v>4197</v>
      </c>
      <c r="D3875" t="s">
        <v>6923</v>
      </c>
      <c r="E3875" t="s">
        <v>6923</v>
      </c>
      <c r="F3875" s="41">
        <v>43012</v>
      </c>
      <c r="G3875" s="44">
        <v>-388195.13</v>
      </c>
      <c r="H3875" t="s">
        <v>14717</v>
      </c>
    </row>
    <row r="3876" spans="1:8" x14ac:dyDescent="0.25">
      <c r="A3876" s="43" t="s">
        <v>9326</v>
      </c>
      <c r="B3876" t="s">
        <v>4196</v>
      </c>
      <c r="C3876" s="43" t="s">
        <v>4197</v>
      </c>
      <c r="D3876" t="s">
        <v>6924</v>
      </c>
      <c r="E3876" t="s">
        <v>6924</v>
      </c>
      <c r="F3876" s="41">
        <v>43012</v>
      </c>
      <c r="G3876" s="44">
        <v>-388196.54</v>
      </c>
      <c r="H3876" t="s">
        <v>14718</v>
      </c>
    </row>
    <row r="3877" spans="1:8" x14ac:dyDescent="0.25">
      <c r="A3877" s="43" t="s">
        <v>9735</v>
      </c>
      <c r="B3877" t="s">
        <v>6931</v>
      </c>
      <c r="C3877" s="43" t="s">
        <v>6932</v>
      </c>
      <c r="D3877" t="s">
        <v>6933</v>
      </c>
      <c r="E3877" t="s">
        <v>6934</v>
      </c>
      <c r="F3877" s="41">
        <v>43018</v>
      </c>
      <c r="G3877" s="44">
        <v>-560571</v>
      </c>
      <c r="H3877" t="s">
        <v>14722</v>
      </c>
    </row>
    <row r="3878" spans="1:8" x14ac:dyDescent="0.25">
      <c r="A3878" s="43" t="s">
        <v>9326</v>
      </c>
      <c r="B3878" t="s">
        <v>6925</v>
      </c>
      <c r="C3878" s="43" t="s">
        <v>6926</v>
      </c>
      <c r="D3878" t="s">
        <v>6927</v>
      </c>
      <c r="E3878" t="s">
        <v>6927</v>
      </c>
      <c r="F3878" s="41">
        <v>43018</v>
      </c>
      <c r="G3878" s="44">
        <v>691355.6</v>
      </c>
      <c r="H3878" t="s">
        <v>14719</v>
      </c>
    </row>
    <row r="3879" spans="1:8" x14ac:dyDescent="0.25">
      <c r="A3879" s="43" t="s">
        <v>9735</v>
      </c>
      <c r="B3879" t="s">
        <v>6928</v>
      </c>
      <c r="C3879" s="43" t="s">
        <v>14720</v>
      </c>
      <c r="D3879" t="s">
        <v>6929</v>
      </c>
      <c r="E3879" t="s">
        <v>6930</v>
      </c>
      <c r="F3879" s="41">
        <v>43018</v>
      </c>
      <c r="G3879" s="44">
        <v>-25038.26</v>
      </c>
      <c r="H3879" t="s">
        <v>14721</v>
      </c>
    </row>
    <row r="3880" spans="1:8" x14ac:dyDescent="0.25">
      <c r="A3880" s="43" t="s">
        <v>9328</v>
      </c>
      <c r="B3880" t="s">
        <v>6935</v>
      </c>
      <c r="C3880" s="43" t="s">
        <v>14723</v>
      </c>
      <c r="D3880" t="s">
        <v>6936</v>
      </c>
      <c r="E3880" t="s">
        <v>6936</v>
      </c>
      <c r="F3880" s="41">
        <v>43018</v>
      </c>
      <c r="G3880" s="44">
        <v>-1307792</v>
      </c>
      <c r="H3880" t="s">
        <v>14724</v>
      </c>
    </row>
    <row r="3881" spans="1:8" x14ac:dyDescent="0.25">
      <c r="A3881" s="43" t="s">
        <v>9735</v>
      </c>
      <c r="B3881" t="s">
        <v>6476</v>
      </c>
      <c r="C3881" s="43" t="s">
        <v>6477</v>
      </c>
      <c r="D3881" t="s">
        <v>6937</v>
      </c>
      <c r="E3881" t="s">
        <v>6938</v>
      </c>
      <c r="F3881" s="41">
        <v>43019</v>
      </c>
      <c r="G3881" s="44">
        <v>-148690</v>
      </c>
      <c r="H3881" t="s">
        <v>14725</v>
      </c>
    </row>
    <row r="3882" spans="1:8" x14ac:dyDescent="0.25">
      <c r="A3882" s="43" t="s">
        <v>9326</v>
      </c>
      <c r="B3882" t="s">
        <v>1064</v>
      </c>
      <c r="C3882" s="43" t="s">
        <v>1065</v>
      </c>
      <c r="D3882" t="s">
        <v>5312</v>
      </c>
      <c r="E3882" t="s">
        <v>5312</v>
      </c>
      <c r="F3882" s="41">
        <v>43024</v>
      </c>
      <c r="G3882" s="44">
        <v>-35134.5</v>
      </c>
      <c r="H3882" t="s">
        <v>14726</v>
      </c>
    </row>
    <row r="3883" spans="1:8" x14ac:dyDescent="0.25">
      <c r="A3883" s="43" t="s">
        <v>9326</v>
      </c>
      <c r="B3883" t="s">
        <v>1064</v>
      </c>
      <c r="C3883" s="43" t="s">
        <v>1065</v>
      </c>
      <c r="D3883" t="s">
        <v>6353</v>
      </c>
      <c r="E3883" t="s">
        <v>6353</v>
      </c>
      <c r="F3883" s="41">
        <v>43024</v>
      </c>
      <c r="G3883" s="44">
        <v>-15369.91</v>
      </c>
      <c r="H3883" t="s">
        <v>14727</v>
      </c>
    </row>
    <row r="3884" spans="1:8" x14ac:dyDescent="0.25">
      <c r="A3884" s="43" t="s">
        <v>9326</v>
      </c>
      <c r="B3884" t="s">
        <v>1064</v>
      </c>
      <c r="C3884" s="43" t="s">
        <v>1065</v>
      </c>
      <c r="D3884" t="s">
        <v>6939</v>
      </c>
      <c r="E3884" t="s">
        <v>6939</v>
      </c>
      <c r="F3884" s="41">
        <v>43024</v>
      </c>
      <c r="G3884" s="44">
        <v>-60171.74</v>
      </c>
      <c r="H3884" t="s">
        <v>14728</v>
      </c>
    </row>
    <row r="3885" spans="1:8" x14ac:dyDescent="0.25">
      <c r="A3885" s="43" t="s">
        <v>9735</v>
      </c>
      <c r="B3885" t="s">
        <v>6940</v>
      </c>
      <c r="C3885" s="43" t="s">
        <v>14729</v>
      </c>
      <c r="D3885" t="s">
        <v>6941</v>
      </c>
      <c r="E3885" t="s">
        <v>6942</v>
      </c>
      <c r="F3885" s="41">
        <v>43025</v>
      </c>
      <c r="G3885" s="44">
        <v>-14056</v>
      </c>
      <c r="H3885" t="s">
        <v>14730</v>
      </c>
    </row>
    <row r="3886" spans="1:8" x14ac:dyDescent="0.25">
      <c r="A3886" s="43" t="s">
        <v>9328</v>
      </c>
      <c r="B3886" t="s">
        <v>6943</v>
      </c>
      <c r="C3886" s="43" t="s">
        <v>14731</v>
      </c>
      <c r="D3886" t="s">
        <v>6944</v>
      </c>
      <c r="E3886" t="s">
        <v>6944</v>
      </c>
      <c r="F3886" s="41">
        <v>43027</v>
      </c>
      <c r="G3886" s="44">
        <v>-5520000</v>
      </c>
      <c r="H3886" t="s">
        <v>14732</v>
      </c>
    </row>
    <row r="3887" spans="1:8" x14ac:dyDescent="0.25">
      <c r="A3887" s="43" t="s">
        <v>9326</v>
      </c>
      <c r="B3887" t="s">
        <v>6945</v>
      </c>
      <c r="C3887" s="43" t="s">
        <v>6946</v>
      </c>
      <c r="D3887" t="s">
        <v>6947</v>
      </c>
      <c r="E3887" t="s">
        <v>6947</v>
      </c>
      <c r="F3887" s="41">
        <v>43035</v>
      </c>
      <c r="G3887" s="44">
        <v>-650376.72</v>
      </c>
      <c r="H3887" t="s">
        <v>14733</v>
      </c>
    </row>
    <row r="3888" spans="1:8" x14ac:dyDescent="0.25">
      <c r="A3888" s="43" t="s">
        <v>9328</v>
      </c>
      <c r="B3888" t="s">
        <v>6455</v>
      </c>
      <c r="C3888" s="43" t="s">
        <v>6456</v>
      </c>
      <c r="D3888" t="s">
        <v>6948</v>
      </c>
      <c r="E3888" t="s">
        <v>6948</v>
      </c>
      <c r="F3888" s="41">
        <v>43038</v>
      </c>
      <c r="G3888" s="44">
        <v>-82600</v>
      </c>
      <c r="H3888" t="s">
        <v>14734</v>
      </c>
    </row>
    <row r="3889" spans="1:8" x14ac:dyDescent="0.25">
      <c r="A3889" s="43" t="s">
        <v>9328</v>
      </c>
      <c r="B3889" t="s">
        <v>6455</v>
      </c>
      <c r="C3889" s="43" t="s">
        <v>6456</v>
      </c>
      <c r="D3889" t="s">
        <v>6949</v>
      </c>
      <c r="E3889" t="s">
        <v>6949</v>
      </c>
      <c r="F3889" s="41">
        <v>43038</v>
      </c>
      <c r="G3889" s="44">
        <v>-59000</v>
      </c>
      <c r="H3889" t="s">
        <v>14735</v>
      </c>
    </row>
    <row r="3890" spans="1:8" x14ac:dyDescent="0.25">
      <c r="A3890" s="43" t="s">
        <v>9328</v>
      </c>
      <c r="B3890" t="s">
        <v>4369</v>
      </c>
      <c r="C3890" s="43" t="s">
        <v>4370</v>
      </c>
      <c r="D3890" t="s">
        <v>6950</v>
      </c>
      <c r="E3890" t="s">
        <v>6951</v>
      </c>
      <c r="F3890" s="41">
        <v>43040</v>
      </c>
      <c r="G3890" s="44">
        <v>-20000</v>
      </c>
      <c r="H3890" t="s">
        <v>14736</v>
      </c>
    </row>
    <row r="3891" spans="1:8" x14ac:dyDescent="0.25">
      <c r="A3891" s="43" t="s">
        <v>9328</v>
      </c>
      <c r="B3891" t="s">
        <v>6952</v>
      </c>
      <c r="C3891" s="43" t="s">
        <v>6953</v>
      </c>
      <c r="D3891" t="s">
        <v>6954</v>
      </c>
      <c r="E3891" t="s">
        <v>6955</v>
      </c>
      <c r="F3891" s="41">
        <v>43041</v>
      </c>
      <c r="G3891" s="44">
        <v>-95728</v>
      </c>
      <c r="H3891" t="s">
        <v>14737</v>
      </c>
    </row>
    <row r="3892" spans="1:8" x14ac:dyDescent="0.25">
      <c r="A3892" s="43" t="s">
        <v>9328</v>
      </c>
      <c r="B3892" t="s">
        <v>6956</v>
      </c>
      <c r="C3892" s="43" t="s">
        <v>14738</v>
      </c>
      <c r="D3892" t="s">
        <v>6957</v>
      </c>
      <c r="F3892" s="41">
        <v>43049</v>
      </c>
      <c r="G3892" s="44">
        <v>-188376.8</v>
      </c>
      <c r="H3892" t="s">
        <v>14739</v>
      </c>
    </row>
    <row r="3893" spans="1:8" x14ac:dyDescent="0.25">
      <c r="A3893" s="43" t="s">
        <v>9328</v>
      </c>
      <c r="B3893" t="s">
        <v>6958</v>
      </c>
      <c r="C3893" s="43" t="s">
        <v>14740</v>
      </c>
      <c r="D3893" t="s">
        <v>6959</v>
      </c>
      <c r="E3893" t="s">
        <v>6959</v>
      </c>
      <c r="F3893" s="41">
        <v>43054</v>
      </c>
      <c r="G3893" s="44">
        <v>-212400</v>
      </c>
      <c r="H3893" t="s">
        <v>14741</v>
      </c>
    </row>
    <row r="3894" spans="1:8" x14ac:dyDescent="0.25">
      <c r="A3894" s="43" t="s">
        <v>9328</v>
      </c>
      <c r="B3894" t="s">
        <v>4472</v>
      </c>
      <c r="C3894" s="43" t="s">
        <v>4473</v>
      </c>
      <c r="E3894" t="s">
        <v>20772</v>
      </c>
      <c r="F3894" s="41">
        <v>43055</v>
      </c>
      <c r="G3894" s="44">
        <v>4820580.13</v>
      </c>
      <c r="H3894" t="s">
        <v>14742</v>
      </c>
    </row>
    <row r="3895" spans="1:8" x14ac:dyDescent="0.25">
      <c r="A3895" s="43" t="s">
        <v>9328</v>
      </c>
      <c r="B3895" t="s">
        <v>6960</v>
      </c>
      <c r="C3895" s="43" t="s">
        <v>14743</v>
      </c>
      <c r="D3895" t="s">
        <v>6961</v>
      </c>
      <c r="F3895" s="41">
        <v>43056</v>
      </c>
      <c r="G3895" s="44">
        <v>-456164.16</v>
      </c>
      <c r="H3895" t="s">
        <v>14744</v>
      </c>
    </row>
    <row r="3896" spans="1:8" x14ac:dyDescent="0.25">
      <c r="A3896" s="43" t="s">
        <v>9328</v>
      </c>
      <c r="B3896" t="s">
        <v>6964</v>
      </c>
      <c r="C3896" s="43" t="s">
        <v>6965</v>
      </c>
      <c r="D3896" t="s">
        <v>6966</v>
      </c>
      <c r="F3896" s="41">
        <v>43056</v>
      </c>
      <c r="G3896" s="44">
        <v>-152576.28</v>
      </c>
      <c r="H3896" t="s">
        <v>14747</v>
      </c>
    </row>
    <row r="3897" spans="1:8" x14ac:dyDescent="0.25">
      <c r="A3897" s="43" t="s">
        <v>9328</v>
      </c>
      <c r="B3897" t="s">
        <v>6962</v>
      </c>
      <c r="C3897" s="43" t="s">
        <v>14745</v>
      </c>
      <c r="E3897" t="s">
        <v>6963</v>
      </c>
      <c r="F3897" s="41">
        <v>43056</v>
      </c>
      <c r="G3897" s="44">
        <v>820916.54</v>
      </c>
      <c r="H3897" t="s">
        <v>14746</v>
      </c>
    </row>
    <row r="3898" spans="1:8" x14ac:dyDescent="0.25">
      <c r="A3898" s="43" t="s">
        <v>9328</v>
      </c>
      <c r="B3898" t="s">
        <v>6420</v>
      </c>
      <c r="C3898" s="43" t="s">
        <v>6421</v>
      </c>
      <c r="D3898" t="s">
        <v>6967</v>
      </c>
      <c r="E3898" t="s">
        <v>6968</v>
      </c>
      <c r="F3898" s="41">
        <v>43059</v>
      </c>
      <c r="G3898" s="44">
        <v>-1766777.1</v>
      </c>
      <c r="H3898" t="s">
        <v>14748</v>
      </c>
    </row>
    <row r="3899" spans="1:8" x14ac:dyDescent="0.25">
      <c r="A3899" s="43" t="s">
        <v>9328</v>
      </c>
      <c r="B3899" t="s">
        <v>6969</v>
      </c>
      <c r="C3899" s="43" t="s">
        <v>6970</v>
      </c>
      <c r="D3899" t="s">
        <v>6971</v>
      </c>
      <c r="E3899" t="s">
        <v>6972</v>
      </c>
      <c r="F3899" s="41">
        <v>43066</v>
      </c>
      <c r="G3899" s="44">
        <v>-2765484.56</v>
      </c>
      <c r="H3899" t="s">
        <v>14749</v>
      </c>
    </row>
    <row r="3900" spans="1:8" x14ac:dyDescent="0.25">
      <c r="A3900" s="43" t="s">
        <v>9328</v>
      </c>
      <c r="B3900" t="s">
        <v>6973</v>
      </c>
      <c r="C3900" s="43" t="s">
        <v>14750</v>
      </c>
      <c r="D3900" t="s">
        <v>6974</v>
      </c>
      <c r="E3900" t="s">
        <v>6974</v>
      </c>
      <c r="F3900" s="41">
        <v>43067</v>
      </c>
      <c r="G3900" s="44">
        <v>-4409740</v>
      </c>
      <c r="H3900" t="s">
        <v>14751</v>
      </c>
    </row>
    <row r="3901" spans="1:8" x14ac:dyDescent="0.25">
      <c r="A3901" s="43" t="s">
        <v>9328</v>
      </c>
      <c r="B3901" t="s">
        <v>6975</v>
      </c>
      <c r="C3901" s="43" t="s">
        <v>14752</v>
      </c>
      <c r="D3901" t="s">
        <v>6976</v>
      </c>
      <c r="E3901" t="s">
        <v>6976</v>
      </c>
      <c r="F3901" s="41">
        <v>43068</v>
      </c>
      <c r="G3901" s="44">
        <v>-89457.04</v>
      </c>
      <c r="H3901" t="s">
        <v>14753</v>
      </c>
    </row>
    <row r="3902" spans="1:8" x14ac:dyDescent="0.25">
      <c r="A3902" s="43" t="s">
        <v>9328</v>
      </c>
      <c r="B3902" t="s">
        <v>6977</v>
      </c>
      <c r="C3902" s="43" t="s">
        <v>14754</v>
      </c>
      <c r="D3902" t="s">
        <v>6978</v>
      </c>
      <c r="E3902" t="s">
        <v>6978</v>
      </c>
      <c r="F3902" s="41">
        <v>43082</v>
      </c>
      <c r="G3902" s="44">
        <v>-17700</v>
      </c>
      <c r="H3902" t="s">
        <v>14755</v>
      </c>
    </row>
    <row r="3903" spans="1:8" x14ac:dyDescent="0.25">
      <c r="A3903" s="43" t="s">
        <v>9328</v>
      </c>
      <c r="B3903" t="s">
        <v>6977</v>
      </c>
      <c r="C3903" s="43" t="s">
        <v>14754</v>
      </c>
      <c r="D3903" t="s">
        <v>6979</v>
      </c>
      <c r="E3903" t="s">
        <v>6979</v>
      </c>
      <c r="F3903" s="41">
        <v>43082</v>
      </c>
      <c r="G3903" s="44">
        <v>-17700</v>
      </c>
      <c r="H3903" t="s">
        <v>14756</v>
      </c>
    </row>
    <row r="3904" spans="1:8" x14ac:dyDescent="0.25">
      <c r="A3904" s="43" t="s">
        <v>9328</v>
      </c>
      <c r="B3904" t="s">
        <v>6977</v>
      </c>
      <c r="C3904" s="43" t="s">
        <v>14754</v>
      </c>
      <c r="D3904" t="s">
        <v>6980</v>
      </c>
      <c r="E3904" t="s">
        <v>6980</v>
      </c>
      <c r="F3904" s="41">
        <v>43082</v>
      </c>
      <c r="G3904" s="44">
        <v>17700</v>
      </c>
      <c r="H3904" t="s">
        <v>14757</v>
      </c>
    </row>
    <row r="3905" spans="1:8" x14ac:dyDescent="0.25">
      <c r="A3905" s="43" t="s">
        <v>9328</v>
      </c>
      <c r="B3905" t="s">
        <v>6977</v>
      </c>
      <c r="C3905" s="43" t="s">
        <v>14754</v>
      </c>
      <c r="D3905" t="s">
        <v>6981</v>
      </c>
      <c r="E3905" t="s">
        <v>6981</v>
      </c>
      <c r="F3905" s="41">
        <v>43082</v>
      </c>
      <c r="G3905" s="44">
        <v>17700</v>
      </c>
      <c r="H3905" t="s">
        <v>14758</v>
      </c>
    </row>
    <row r="3906" spans="1:8" x14ac:dyDescent="0.25">
      <c r="A3906" s="43" t="s">
        <v>9328</v>
      </c>
      <c r="B3906" t="s">
        <v>6982</v>
      </c>
      <c r="C3906" s="43" t="s">
        <v>14759</v>
      </c>
      <c r="D3906" t="s">
        <v>6983</v>
      </c>
      <c r="E3906" t="s">
        <v>6983</v>
      </c>
      <c r="F3906" s="41">
        <v>43084</v>
      </c>
      <c r="G3906" s="44">
        <v>-131570</v>
      </c>
      <c r="H3906" t="s">
        <v>14760</v>
      </c>
    </row>
    <row r="3907" spans="1:8" x14ac:dyDescent="0.25">
      <c r="A3907" s="43" t="s">
        <v>9326</v>
      </c>
      <c r="B3907" t="s">
        <v>6984</v>
      </c>
      <c r="C3907" s="43" t="s">
        <v>6985</v>
      </c>
      <c r="D3907" t="s">
        <v>6986</v>
      </c>
      <c r="E3907" t="s">
        <v>6987</v>
      </c>
      <c r="F3907" s="41">
        <v>43097</v>
      </c>
      <c r="G3907" s="44">
        <v>-5975</v>
      </c>
      <c r="H3907" t="s">
        <v>14766</v>
      </c>
    </row>
    <row r="3908" spans="1:8" x14ac:dyDescent="0.25">
      <c r="A3908" s="43" t="s">
        <v>9735</v>
      </c>
      <c r="B3908" t="s">
        <v>6761</v>
      </c>
      <c r="C3908" s="43" t="s">
        <v>6762</v>
      </c>
      <c r="D3908" t="s">
        <v>6988</v>
      </c>
      <c r="E3908" t="s">
        <v>6989</v>
      </c>
      <c r="F3908" s="41">
        <v>43108</v>
      </c>
      <c r="G3908" s="44">
        <v>-390682</v>
      </c>
      <c r="H3908" t="s">
        <v>14767</v>
      </c>
    </row>
    <row r="3909" spans="1:8" x14ac:dyDescent="0.25">
      <c r="A3909" s="43" t="s">
        <v>9326</v>
      </c>
      <c r="B3909" t="s">
        <v>5985</v>
      </c>
      <c r="C3909" s="43" t="s">
        <v>5986</v>
      </c>
      <c r="D3909" t="s">
        <v>6990</v>
      </c>
      <c r="E3909" t="s">
        <v>6991</v>
      </c>
      <c r="F3909" s="41">
        <v>43117</v>
      </c>
      <c r="G3909" s="44">
        <v>-4248</v>
      </c>
      <c r="H3909" t="s">
        <v>14768</v>
      </c>
    </row>
    <row r="3910" spans="1:8" x14ac:dyDescent="0.25">
      <c r="A3910" s="43" t="s">
        <v>9326</v>
      </c>
      <c r="B3910" t="s">
        <v>6992</v>
      </c>
      <c r="C3910" s="43" t="s">
        <v>6993</v>
      </c>
      <c r="D3910" t="s">
        <v>4356</v>
      </c>
      <c r="E3910" t="s">
        <v>6994</v>
      </c>
      <c r="F3910" s="41">
        <v>43122</v>
      </c>
      <c r="G3910" s="44">
        <v>-16069.24</v>
      </c>
      <c r="H3910" t="s">
        <v>14769</v>
      </c>
    </row>
    <row r="3911" spans="1:8" x14ac:dyDescent="0.25">
      <c r="A3911" s="43" t="s">
        <v>9326</v>
      </c>
      <c r="B3911" t="s">
        <v>9232</v>
      </c>
      <c r="C3911" s="43" t="s">
        <v>9233</v>
      </c>
      <c r="F3911" s="41">
        <v>43123</v>
      </c>
      <c r="G3911" s="44">
        <v>-11445462</v>
      </c>
      <c r="H3911" t="s">
        <v>17205</v>
      </c>
    </row>
    <row r="3912" spans="1:8" x14ac:dyDescent="0.25">
      <c r="A3912" s="43" t="s">
        <v>9328</v>
      </c>
      <c r="B3912" t="s">
        <v>6995</v>
      </c>
      <c r="C3912" s="43" t="s">
        <v>14770</v>
      </c>
      <c r="D3912" t="s">
        <v>6996</v>
      </c>
      <c r="E3912" t="s">
        <v>6996</v>
      </c>
      <c r="F3912" s="41">
        <v>43125</v>
      </c>
      <c r="G3912" s="44">
        <v>-52038</v>
      </c>
      <c r="H3912" t="s">
        <v>14771</v>
      </c>
    </row>
    <row r="3913" spans="1:8" x14ac:dyDescent="0.25">
      <c r="A3913" s="43" t="s">
        <v>9735</v>
      </c>
      <c r="B3913" t="s">
        <v>6997</v>
      </c>
      <c r="C3913" s="43" t="s">
        <v>6998</v>
      </c>
      <c r="D3913" t="s">
        <v>6999</v>
      </c>
      <c r="E3913" t="s">
        <v>7000</v>
      </c>
      <c r="F3913" s="41">
        <v>43131</v>
      </c>
      <c r="G3913" s="44">
        <v>-1950</v>
      </c>
      <c r="H3913" t="s">
        <v>14772</v>
      </c>
    </row>
    <row r="3914" spans="1:8" x14ac:dyDescent="0.25">
      <c r="A3914" s="43" t="s">
        <v>9735</v>
      </c>
      <c r="B3914" t="s">
        <v>6997</v>
      </c>
      <c r="C3914" s="43" t="s">
        <v>6998</v>
      </c>
      <c r="D3914" t="s">
        <v>7001</v>
      </c>
      <c r="E3914" t="s">
        <v>7000</v>
      </c>
      <c r="F3914" s="41">
        <v>43131</v>
      </c>
      <c r="G3914">
        <v>-900</v>
      </c>
      <c r="H3914" t="s">
        <v>14773</v>
      </c>
    </row>
    <row r="3915" spans="1:8" x14ac:dyDescent="0.25">
      <c r="A3915" s="43" t="s">
        <v>9735</v>
      </c>
      <c r="B3915" t="s">
        <v>6997</v>
      </c>
      <c r="C3915" s="43" t="s">
        <v>6998</v>
      </c>
      <c r="D3915" t="s">
        <v>7002</v>
      </c>
      <c r="E3915" t="s">
        <v>7000</v>
      </c>
      <c r="F3915" s="41">
        <v>43131</v>
      </c>
      <c r="G3915">
        <v>-450</v>
      </c>
      <c r="H3915" t="s">
        <v>14774</v>
      </c>
    </row>
    <row r="3916" spans="1:8" x14ac:dyDescent="0.25">
      <c r="A3916" s="43" t="s">
        <v>9735</v>
      </c>
      <c r="B3916" t="s">
        <v>6997</v>
      </c>
      <c r="C3916" s="43" t="s">
        <v>6998</v>
      </c>
      <c r="D3916" t="s">
        <v>7003</v>
      </c>
      <c r="E3916" t="s">
        <v>7000</v>
      </c>
      <c r="F3916" s="41">
        <v>43131</v>
      </c>
      <c r="G3916">
        <v>-150</v>
      </c>
      <c r="H3916" t="s">
        <v>14775</v>
      </c>
    </row>
    <row r="3917" spans="1:8" x14ac:dyDescent="0.25">
      <c r="A3917" s="43" t="s">
        <v>9735</v>
      </c>
      <c r="B3917" t="s">
        <v>6997</v>
      </c>
      <c r="C3917" s="43" t="s">
        <v>6998</v>
      </c>
      <c r="D3917" t="s">
        <v>7004</v>
      </c>
      <c r="E3917" t="s">
        <v>7000</v>
      </c>
      <c r="F3917" s="41">
        <v>43131</v>
      </c>
      <c r="G3917">
        <v>-300</v>
      </c>
      <c r="H3917" t="s">
        <v>14776</v>
      </c>
    </row>
    <row r="3918" spans="1:8" x14ac:dyDescent="0.25">
      <c r="A3918" s="43" t="s">
        <v>9735</v>
      </c>
      <c r="B3918" t="s">
        <v>6997</v>
      </c>
      <c r="C3918" s="43" t="s">
        <v>6998</v>
      </c>
      <c r="D3918" t="s">
        <v>7005</v>
      </c>
      <c r="E3918" t="s">
        <v>7000</v>
      </c>
      <c r="F3918" s="41">
        <v>43131</v>
      </c>
      <c r="G3918">
        <v>-450</v>
      </c>
      <c r="H3918" t="s">
        <v>14777</v>
      </c>
    </row>
    <row r="3919" spans="1:8" x14ac:dyDescent="0.25">
      <c r="A3919" s="43" t="s">
        <v>9735</v>
      </c>
      <c r="B3919" t="s">
        <v>6997</v>
      </c>
      <c r="C3919" s="43" t="s">
        <v>6998</v>
      </c>
      <c r="D3919" t="s">
        <v>7006</v>
      </c>
      <c r="E3919" t="s">
        <v>7000</v>
      </c>
      <c r="F3919" s="41">
        <v>43131</v>
      </c>
      <c r="G3919" s="44">
        <v>-1350</v>
      </c>
      <c r="H3919" t="s">
        <v>14778</v>
      </c>
    </row>
    <row r="3920" spans="1:8" x14ac:dyDescent="0.25">
      <c r="A3920" s="43" t="s">
        <v>9735</v>
      </c>
      <c r="B3920" t="s">
        <v>6997</v>
      </c>
      <c r="C3920" s="43" t="s">
        <v>6998</v>
      </c>
      <c r="D3920" t="s">
        <v>7007</v>
      </c>
      <c r="E3920" t="s">
        <v>7000</v>
      </c>
      <c r="F3920" s="41">
        <v>43131</v>
      </c>
      <c r="G3920">
        <v>-750</v>
      </c>
      <c r="H3920" t="s">
        <v>14779</v>
      </c>
    </row>
    <row r="3921" spans="1:8" x14ac:dyDescent="0.25">
      <c r="A3921" s="43" t="s">
        <v>9735</v>
      </c>
      <c r="B3921" t="s">
        <v>6997</v>
      </c>
      <c r="C3921" s="43" t="s">
        <v>6998</v>
      </c>
      <c r="D3921" t="s">
        <v>7008</v>
      </c>
      <c r="E3921" t="s">
        <v>7000</v>
      </c>
      <c r="F3921" s="41">
        <v>43131</v>
      </c>
      <c r="G3921">
        <v>-300</v>
      </c>
      <c r="H3921" t="s">
        <v>14780</v>
      </c>
    </row>
    <row r="3922" spans="1:8" x14ac:dyDescent="0.25">
      <c r="A3922" s="43" t="s">
        <v>9328</v>
      </c>
      <c r="B3922" t="s">
        <v>4472</v>
      </c>
      <c r="C3922" s="43" t="s">
        <v>4473</v>
      </c>
      <c r="D3922" t="s">
        <v>4069</v>
      </c>
      <c r="E3922" t="s">
        <v>4069</v>
      </c>
      <c r="F3922" s="41">
        <v>43132</v>
      </c>
      <c r="G3922" s="44">
        <v>-999184.26</v>
      </c>
      <c r="H3922" t="s">
        <v>14781</v>
      </c>
    </row>
    <row r="3923" spans="1:8" x14ac:dyDescent="0.25">
      <c r="A3923" s="43" t="s">
        <v>9326</v>
      </c>
      <c r="B3923" t="s">
        <v>7009</v>
      </c>
      <c r="C3923" s="43" t="s">
        <v>7010</v>
      </c>
      <c r="D3923" t="s">
        <v>7011</v>
      </c>
      <c r="E3923" t="s">
        <v>7011</v>
      </c>
      <c r="F3923" s="41">
        <v>43154</v>
      </c>
      <c r="G3923" s="44">
        <v>339557.16</v>
      </c>
      <c r="H3923" t="s">
        <v>14782</v>
      </c>
    </row>
    <row r="3924" spans="1:8" x14ac:dyDescent="0.25">
      <c r="A3924" s="43" t="s">
        <v>9735</v>
      </c>
      <c r="B3924" t="s">
        <v>6997</v>
      </c>
      <c r="C3924" s="43" t="s">
        <v>6998</v>
      </c>
      <c r="D3924" t="s">
        <v>7012</v>
      </c>
      <c r="E3924" t="s">
        <v>7013</v>
      </c>
      <c r="F3924" s="41">
        <v>43159</v>
      </c>
      <c r="G3924">
        <v>-900</v>
      </c>
      <c r="H3924" t="s">
        <v>14783</v>
      </c>
    </row>
    <row r="3925" spans="1:8" x14ac:dyDescent="0.25">
      <c r="A3925" s="43" t="s">
        <v>9735</v>
      </c>
      <c r="B3925" t="s">
        <v>6997</v>
      </c>
      <c r="C3925" s="43" t="s">
        <v>6998</v>
      </c>
      <c r="D3925" t="s">
        <v>7014</v>
      </c>
      <c r="E3925" t="s">
        <v>7013</v>
      </c>
      <c r="F3925" s="41">
        <v>43159</v>
      </c>
      <c r="G3925" s="44">
        <v>-2700</v>
      </c>
      <c r="H3925" t="s">
        <v>14784</v>
      </c>
    </row>
    <row r="3926" spans="1:8" x14ac:dyDescent="0.25">
      <c r="A3926" s="43" t="s">
        <v>9735</v>
      </c>
      <c r="B3926" t="s">
        <v>6997</v>
      </c>
      <c r="C3926" s="43" t="s">
        <v>6998</v>
      </c>
      <c r="D3926" t="s">
        <v>7015</v>
      </c>
      <c r="E3926" t="s">
        <v>7013</v>
      </c>
      <c r="F3926" s="41">
        <v>43159</v>
      </c>
      <c r="G3926" s="44">
        <v>-1500</v>
      </c>
      <c r="H3926" t="s">
        <v>14785</v>
      </c>
    </row>
    <row r="3927" spans="1:8" x14ac:dyDescent="0.25">
      <c r="A3927" s="43" t="s">
        <v>9735</v>
      </c>
      <c r="B3927" t="s">
        <v>6997</v>
      </c>
      <c r="C3927" s="43" t="s">
        <v>6998</v>
      </c>
      <c r="D3927" t="s">
        <v>7016</v>
      </c>
      <c r="E3927" t="s">
        <v>7013</v>
      </c>
      <c r="F3927" s="41">
        <v>43159</v>
      </c>
      <c r="G3927">
        <v>-600</v>
      </c>
      <c r="H3927" t="s">
        <v>14786</v>
      </c>
    </row>
    <row r="3928" spans="1:8" x14ac:dyDescent="0.25">
      <c r="A3928" s="43" t="s">
        <v>9735</v>
      </c>
      <c r="B3928" t="s">
        <v>6997</v>
      </c>
      <c r="C3928" s="43" t="s">
        <v>6998</v>
      </c>
      <c r="D3928" t="s">
        <v>7017</v>
      </c>
      <c r="E3928" t="s">
        <v>7013</v>
      </c>
      <c r="F3928" s="41">
        <v>43159</v>
      </c>
      <c r="G3928" s="44">
        <v>-2100</v>
      </c>
      <c r="H3928" t="s">
        <v>14787</v>
      </c>
    </row>
    <row r="3929" spans="1:8" x14ac:dyDescent="0.25">
      <c r="A3929" s="43" t="s">
        <v>9735</v>
      </c>
      <c r="B3929" t="s">
        <v>6997</v>
      </c>
      <c r="C3929" s="43" t="s">
        <v>6998</v>
      </c>
      <c r="D3929" t="s">
        <v>7018</v>
      </c>
      <c r="E3929" t="s">
        <v>7019</v>
      </c>
      <c r="F3929" s="41">
        <v>43159</v>
      </c>
      <c r="G3929">
        <v>-300</v>
      </c>
      <c r="H3929" t="s">
        <v>14788</v>
      </c>
    </row>
    <row r="3930" spans="1:8" x14ac:dyDescent="0.25">
      <c r="A3930" s="43" t="s">
        <v>9328</v>
      </c>
      <c r="B3930" t="s">
        <v>7020</v>
      </c>
      <c r="C3930" s="43" t="s">
        <v>14789</v>
      </c>
      <c r="D3930" t="s">
        <v>7021</v>
      </c>
      <c r="E3930" t="s">
        <v>7021</v>
      </c>
      <c r="F3930" s="41">
        <v>43159</v>
      </c>
      <c r="G3930" s="44">
        <v>203474.41</v>
      </c>
      <c r="H3930" t="s">
        <v>14790</v>
      </c>
    </row>
    <row r="3931" spans="1:8" x14ac:dyDescent="0.25">
      <c r="A3931" s="43" t="s">
        <v>9326</v>
      </c>
      <c r="B3931" t="s">
        <v>6434</v>
      </c>
      <c r="C3931" s="43" t="s">
        <v>6435</v>
      </c>
      <c r="D3931" t="s">
        <v>7022</v>
      </c>
      <c r="E3931" t="s">
        <v>7023</v>
      </c>
      <c r="F3931" s="41">
        <v>43167</v>
      </c>
      <c r="G3931" s="44">
        <v>-96600.94</v>
      </c>
      <c r="H3931" t="s">
        <v>14791</v>
      </c>
    </row>
    <row r="3932" spans="1:8" x14ac:dyDescent="0.25">
      <c r="A3932" s="43" t="s">
        <v>9326</v>
      </c>
      <c r="B3932" t="s">
        <v>7024</v>
      </c>
      <c r="C3932" s="43" t="s">
        <v>7025</v>
      </c>
      <c r="D3932" t="s">
        <v>7026</v>
      </c>
      <c r="E3932" t="s">
        <v>7026</v>
      </c>
      <c r="F3932" s="41">
        <v>43173</v>
      </c>
      <c r="G3932" s="44">
        <v>-106200</v>
      </c>
      <c r="H3932" t="s">
        <v>14792</v>
      </c>
    </row>
    <row r="3933" spans="1:8" x14ac:dyDescent="0.25">
      <c r="A3933" s="43" t="s">
        <v>9328</v>
      </c>
      <c r="B3933" t="s">
        <v>6995</v>
      </c>
      <c r="C3933" s="43" t="s">
        <v>14770</v>
      </c>
      <c r="D3933" t="s">
        <v>7027</v>
      </c>
      <c r="E3933" t="s">
        <v>7027</v>
      </c>
      <c r="F3933" s="41">
        <v>43178</v>
      </c>
      <c r="G3933" s="44">
        <v>-52038</v>
      </c>
      <c r="H3933" t="s">
        <v>14793</v>
      </c>
    </row>
    <row r="3934" spans="1:8" x14ac:dyDescent="0.25">
      <c r="A3934" s="43" t="s">
        <v>9735</v>
      </c>
      <c r="B3934" t="s">
        <v>7028</v>
      </c>
      <c r="C3934" s="43" t="s">
        <v>14794</v>
      </c>
      <c r="D3934" t="s">
        <v>7029</v>
      </c>
      <c r="E3934" t="s">
        <v>7030</v>
      </c>
      <c r="F3934" s="41">
        <v>43181</v>
      </c>
      <c r="G3934" s="44">
        <v>-29272.98</v>
      </c>
      <c r="H3934" t="s">
        <v>14795</v>
      </c>
    </row>
    <row r="3935" spans="1:8" x14ac:dyDescent="0.25">
      <c r="A3935" s="43" t="s">
        <v>9735</v>
      </c>
      <c r="B3935" t="s">
        <v>6997</v>
      </c>
      <c r="C3935" s="43" t="s">
        <v>6998</v>
      </c>
      <c r="D3935" t="s">
        <v>7031</v>
      </c>
      <c r="E3935" t="s">
        <v>7019</v>
      </c>
      <c r="F3935" s="41">
        <v>43189</v>
      </c>
      <c r="G3935" s="44">
        <v>-5850</v>
      </c>
      <c r="H3935" t="s">
        <v>14796</v>
      </c>
    </row>
    <row r="3936" spans="1:8" x14ac:dyDescent="0.25">
      <c r="A3936" s="43" t="s">
        <v>9735</v>
      </c>
      <c r="B3936" t="s">
        <v>6997</v>
      </c>
      <c r="C3936" s="43" t="s">
        <v>6998</v>
      </c>
      <c r="D3936" t="s">
        <v>7032</v>
      </c>
      <c r="E3936" t="s">
        <v>7019</v>
      </c>
      <c r="F3936" s="41">
        <v>43189</v>
      </c>
      <c r="G3936" s="44">
        <v>-2700</v>
      </c>
      <c r="H3936" t="s">
        <v>14797</v>
      </c>
    </row>
    <row r="3937" spans="1:8" x14ac:dyDescent="0.25">
      <c r="A3937" s="43" t="s">
        <v>9735</v>
      </c>
      <c r="B3937" t="s">
        <v>6997</v>
      </c>
      <c r="C3937" s="43" t="s">
        <v>6998</v>
      </c>
      <c r="D3937" t="s">
        <v>7033</v>
      </c>
      <c r="E3937" t="s">
        <v>7019</v>
      </c>
      <c r="F3937" s="41">
        <v>43189</v>
      </c>
      <c r="G3937" s="44">
        <v>-1350</v>
      </c>
      <c r="H3937" t="s">
        <v>14798</v>
      </c>
    </row>
    <row r="3938" spans="1:8" x14ac:dyDescent="0.25">
      <c r="A3938" s="43" t="s">
        <v>9735</v>
      </c>
      <c r="B3938" t="s">
        <v>6997</v>
      </c>
      <c r="C3938" s="43" t="s">
        <v>6998</v>
      </c>
      <c r="D3938" t="s">
        <v>7034</v>
      </c>
      <c r="E3938" t="s">
        <v>7035</v>
      </c>
      <c r="F3938" s="41">
        <v>43189</v>
      </c>
      <c r="G3938">
        <v>-450</v>
      </c>
      <c r="H3938" t="s">
        <v>14799</v>
      </c>
    </row>
    <row r="3939" spans="1:8" x14ac:dyDescent="0.25">
      <c r="A3939" s="43" t="s">
        <v>9735</v>
      </c>
      <c r="B3939" t="s">
        <v>6997</v>
      </c>
      <c r="C3939" s="43" t="s">
        <v>6998</v>
      </c>
      <c r="D3939" t="s">
        <v>7036</v>
      </c>
      <c r="E3939" t="s">
        <v>7035</v>
      </c>
      <c r="F3939" s="41">
        <v>43189</v>
      </c>
      <c r="G3939">
        <v>-900</v>
      </c>
      <c r="H3939" t="s">
        <v>14800</v>
      </c>
    </row>
    <row r="3940" spans="1:8" x14ac:dyDescent="0.25">
      <c r="A3940" s="43" t="s">
        <v>9735</v>
      </c>
      <c r="B3940" t="s">
        <v>6997</v>
      </c>
      <c r="C3940" s="43" t="s">
        <v>6998</v>
      </c>
      <c r="D3940" t="s">
        <v>7037</v>
      </c>
      <c r="E3940" t="s">
        <v>7035</v>
      </c>
      <c r="F3940" s="41">
        <v>43189</v>
      </c>
      <c r="G3940" s="44">
        <v>-1350</v>
      </c>
      <c r="H3940" t="s">
        <v>14801</v>
      </c>
    </row>
    <row r="3941" spans="1:8" x14ac:dyDescent="0.25">
      <c r="A3941" s="43" t="s">
        <v>9735</v>
      </c>
      <c r="B3941" t="s">
        <v>6997</v>
      </c>
      <c r="C3941" s="43" t="s">
        <v>6998</v>
      </c>
      <c r="D3941" t="s">
        <v>7038</v>
      </c>
      <c r="E3941" t="s">
        <v>7035</v>
      </c>
      <c r="F3941" s="41">
        <v>43189</v>
      </c>
      <c r="G3941" s="44">
        <v>-4050</v>
      </c>
      <c r="H3941" t="s">
        <v>14802</v>
      </c>
    </row>
    <row r="3942" spans="1:8" x14ac:dyDescent="0.25">
      <c r="A3942" s="43" t="s">
        <v>9735</v>
      </c>
      <c r="B3942" t="s">
        <v>6997</v>
      </c>
      <c r="C3942" s="43" t="s">
        <v>6998</v>
      </c>
      <c r="D3942" t="s">
        <v>7039</v>
      </c>
      <c r="E3942" t="s">
        <v>7035</v>
      </c>
      <c r="F3942" s="41">
        <v>43189</v>
      </c>
      <c r="G3942">
        <v>-900</v>
      </c>
      <c r="H3942" t="s">
        <v>14803</v>
      </c>
    </row>
    <row r="3943" spans="1:8" x14ac:dyDescent="0.25">
      <c r="A3943" s="43" t="s">
        <v>9735</v>
      </c>
      <c r="B3943" t="s">
        <v>6997</v>
      </c>
      <c r="C3943" s="43" t="s">
        <v>6998</v>
      </c>
      <c r="D3943" t="s">
        <v>7040</v>
      </c>
      <c r="E3943" t="s">
        <v>7035</v>
      </c>
      <c r="F3943" s="41">
        <v>43189</v>
      </c>
      <c r="G3943" s="44">
        <v>-3150</v>
      </c>
      <c r="H3943" t="s">
        <v>14804</v>
      </c>
    </row>
    <row r="3944" spans="1:8" x14ac:dyDescent="0.25">
      <c r="A3944" s="43" t="s">
        <v>9735</v>
      </c>
      <c r="B3944" t="s">
        <v>6997</v>
      </c>
      <c r="C3944" s="43" t="s">
        <v>6998</v>
      </c>
      <c r="D3944" t="s">
        <v>7041</v>
      </c>
      <c r="E3944" t="s">
        <v>7035</v>
      </c>
      <c r="F3944" s="41">
        <v>43189</v>
      </c>
      <c r="G3944">
        <v>-450</v>
      </c>
      <c r="H3944" t="s">
        <v>14805</v>
      </c>
    </row>
    <row r="3945" spans="1:8" x14ac:dyDescent="0.25">
      <c r="A3945" s="43" t="s">
        <v>9735</v>
      </c>
      <c r="B3945" t="s">
        <v>6997</v>
      </c>
      <c r="C3945" s="43" t="s">
        <v>6998</v>
      </c>
      <c r="D3945" t="s">
        <v>7042</v>
      </c>
      <c r="E3945" t="s">
        <v>7035</v>
      </c>
      <c r="F3945" s="41">
        <v>43189</v>
      </c>
      <c r="G3945" s="44">
        <v>-2250</v>
      </c>
      <c r="H3945" t="s">
        <v>14806</v>
      </c>
    </row>
    <row r="3946" spans="1:8" x14ac:dyDescent="0.25">
      <c r="A3946" s="43" t="s">
        <v>9328</v>
      </c>
      <c r="B3946" t="s">
        <v>7043</v>
      </c>
      <c r="C3946" s="43" t="s">
        <v>14807</v>
      </c>
      <c r="D3946" t="s">
        <v>7044</v>
      </c>
      <c r="E3946" t="s">
        <v>7044</v>
      </c>
      <c r="F3946" s="41">
        <v>43192</v>
      </c>
      <c r="G3946" s="44">
        <v>-948720</v>
      </c>
      <c r="H3946" t="s">
        <v>14808</v>
      </c>
    </row>
    <row r="3947" spans="1:8" x14ac:dyDescent="0.25">
      <c r="A3947" s="43" t="s">
        <v>9328</v>
      </c>
      <c r="B3947" t="s">
        <v>7045</v>
      </c>
      <c r="C3947" s="43" t="s">
        <v>14809</v>
      </c>
      <c r="D3947" t="s">
        <v>7046</v>
      </c>
      <c r="E3947" t="s">
        <v>7046</v>
      </c>
      <c r="F3947" s="41">
        <v>43192</v>
      </c>
      <c r="G3947" s="44">
        <v>-23600</v>
      </c>
      <c r="H3947" t="s">
        <v>14810</v>
      </c>
    </row>
    <row r="3948" spans="1:8" x14ac:dyDescent="0.25">
      <c r="A3948" s="43" t="s">
        <v>9328</v>
      </c>
      <c r="B3948" t="s">
        <v>7045</v>
      </c>
      <c r="C3948" s="43" t="s">
        <v>14809</v>
      </c>
      <c r="D3948" t="s">
        <v>7047</v>
      </c>
      <c r="E3948" t="s">
        <v>7047</v>
      </c>
      <c r="F3948" s="41">
        <v>43192</v>
      </c>
      <c r="G3948" s="44">
        <v>-23600</v>
      </c>
      <c r="H3948" t="s">
        <v>14811</v>
      </c>
    </row>
    <row r="3949" spans="1:8" x14ac:dyDescent="0.25">
      <c r="A3949" s="43" t="s">
        <v>9735</v>
      </c>
      <c r="B3949" t="s">
        <v>6510</v>
      </c>
      <c r="C3949" s="43" t="s">
        <v>6511</v>
      </c>
      <c r="D3949" t="s">
        <v>7051</v>
      </c>
      <c r="E3949" t="s">
        <v>7052</v>
      </c>
      <c r="F3949" s="41">
        <v>43194</v>
      </c>
      <c r="G3949" s="44">
        <v>-348175</v>
      </c>
      <c r="H3949" t="s">
        <v>14813</v>
      </c>
    </row>
    <row r="3950" spans="1:8" x14ac:dyDescent="0.25">
      <c r="A3950" s="43" t="s">
        <v>9326</v>
      </c>
      <c r="B3950" t="s">
        <v>7048</v>
      </c>
      <c r="C3950" s="43" t="s">
        <v>7049</v>
      </c>
      <c r="D3950" t="s">
        <v>7050</v>
      </c>
      <c r="E3950" t="s">
        <v>7050</v>
      </c>
      <c r="F3950" s="41">
        <v>43194</v>
      </c>
      <c r="G3950" s="44">
        <v>-2470408.5</v>
      </c>
      <c r="H3950" t="s">
        <v>14812</v>
      </c>
    </row>
    <row r="3951" spans="1:8" x14ac:dyDescent="0.25">
      <c r="A3951" s="43" t="s">
        <v>9328</v>
      </c>
      <c r="B3951" t="s">
        <v>7053</v>
      </c>
      <c r="C3951" s="43" t="s">
        <v>14814</v>
      </c>
      <c r="D3951" t="s">
        <v>7054</v>
      </c>
      <c r="E3951" t="s">
        <v>7054</v>
      </c>
      <c r="F3951" s="41">
        <v>43199</v>
      </c>
      <c r="G3951" s="44">
        <v>-2536131.62</v>
      </c>
      <c r="H3951" t="s">
        <v>14815</v>
      </c>
    </row>
    <row r="3952" spans="1:8" x14ac:dyDescent="0.25">
      <c r="A3952" s="43" t="s">
        <v>9328</v>
      </c>
      <c r="B3952" t="s">
        <v>7055</v>
      </c>
      <c r="C3952" s="43" t="s">
        <v>14816</v>
      </c>
      <c r="D3952" t="s">
        <v>7056</v>
      </c>
      <c r="E3952" t="s">
        <v>7056</v>
      </c>
      <c r="F3952" s="41">
        <v>43200</v>
      </c>
      <c r="G3952" s="44">
        <v>-38940</v>
      </c>
      <c r="H3952" t="s">
        <v>14817</v>
      </c>
    </row>
    <row r="3953" spans="1:8" x14ac:dyDescent="0.25">
      <c r="A3953" s="43" t="s">
        <v>9328</v>
      </c>
      <c r="B3953" t="s">
        <v>7061</v>
      </c>
      <c r="C3953" s="43" t="s">
        <v>14822</v>
      </c>
      <c r="D3953" t="s">
        <v>7062</v>
      </c>
      <c r="E3953" t="s">
        <v>7062</v>
      </c>
      <c r="F3953" s="41">
        <v>43201</v>
      </c>
      <c r="G3953" s="44">
        <v>-61469.88</v>
      </c>
      <c r="H3953" t="s">
        <v>14823</v>
      </c>
    </row>
    <row r="3954" spans="1:8" x14ac:dyDescent="0.25">
      <c r="A3954" s="43" t="s">
        <v>9328</v>
      </c>
      <c r="B3954" t="s">
        <v>6995</v>
      </c>
      <c r="C3954" s="43" t="s">
        <v>14770</v>
      </c>
      <c r="D3954" t="s">
        <v>7059</v>
      </c>
      <c r="E3954" t="s">
        <v>7059</v>
      </c>
      <c r="F3954" s="41">
        <v>43201</v>
      </c>
      <c r="G3954" s="44">
        <v>-52038</v>
      </c>
      <c r="H3954" t="s">
        <v>14820</v>
      </c>
    </row>
    <row r="3955" spans="1:8" x14ac:dyDescent="0.25">
      <c r="A3955" s="43" t="s">
        <v>9328</v>
      </c>
      <c r="B3955" t="s">
        <v>7057</v>
      </c>
      <c r="C3955" s="43" t="s">
        <v>14818</v>
      </c>
      <c r="D3955" t="s">
        <v>7058</v>
      </c>
      <c r="E3955" t="s">
        <v>7058</v>
      </c>
      <c r="F3955" s="41">
        <v>43201</v>
      </c>
      <c r="G3955" s="44">
        <v>-153400</v>
      </c>
      <c r="H3955" t="s">
        <v>14819</v>
      </c>
    </row>
    <row r="3956" spans="1:8" x14ac:dyDescent="0.25">
      <c r="A3956" s="43" t="s">
        <v>9328</v>
      </c>
      <c r="B3956" t="s">
        <v>7045</v>
      </c>
      <c r="C3956" s="43" t="s">
        <v>14809</v>
      </c>
      <c r="D3956" t="s">
        <v>7060</v>
      </c>
      <c r="E3956" t="s">
        <v>7060</v>
      </c>
      <c r="F3956" s="41">
        <v>43201</v>
      </c>
      <c r="G3956" s="44">
        <v>-11800</v>
      </c>
      <c r="H3956" t="s">
        <v>14821</v>
      </c>
    </row>
    <row r="3957" spans="1:8" x14ac:dyDescent="0.25">
      <c r="A3957" s="43" t="s">
        <v>9328</v>
      </c>
      <c r="B3957" t="s">
        <v>20626</v>
      </c>
      <c r="C3957" s="43" t="s">
        <v>7064</v>
      </c>
      <c r="D3957" t="s">
        <v>3854</v>
      </c>
      <c r="E3957" t="s">
        <v>3854</v>
      </c>
      <c r="F3957" s="41">
        <v>43202</v>
      </c>
      <c r="G3957" s="44">
        <v>-894283.12</v>
      </c>
      <c r="H3957" t="s">
        <v>14824</v>
      </c>
    </row>
    <row r="3958" spans="1:8" x14ac:dyDescent="0.25">
      <c r="A3958" s="43" t="s">
        <v>9328</v>
      </c>
      <c r="B3958" t="s">
        <v>7065</v>
      </c>
      <c r="C3958" s="43" t="s">
        <v>14825</v>
      </c>
      <c r="D3958" t="s">
        <v>7066</v>
      </c>
      <c r="F3958" s="41">
        <v>43203</v>
      </c>
      <c r="G3958" s="44">
        <v>-219455.1</v>
      </c>
      <c r="H3958" t="s">
        <v>14826</v>
      </c>
    </row>
    <row r="3959" spans="1:8" x14ac:dyDescent="0.25">
      <c r="A3959" s="43" t="s">
        <v>9735</v>
      </c>
      <c r="B3959" t="s">
        <v>987</v>
      </c>
      <c r="C3959" s="43" t="s">
        <v>988</v>
      </c>
      <c r="D3959" t="s">
        <v>7067</v>
      </c>
      <c r="E3959" t="s">
        <v>7068</v>
      </c>
      <c r="F3959" s="41">
        <v>43206</v>
      </c>
      <c r="G3959" s="44">
        <v>-1272815.96</v>
      </c>
      <c r="H3959" t="s">
        <v>14827</v>
      </c>
    </row>
    <row r="3960" spans="1:8" x14ac:dyDescent="0.25">
      <c r="A3960" s="43" t="s">
        <v>9328</v>
      </c>
      <c r="B3960" t="s">
        <v>7069</v>
      </c>
      <c r="C3960" s="43" t="s">
        <v>14828</v>
      </c>
      <c r="D3960" t="s">
        <v>7070</v>
      </c>
      <c r="E3960" t="s">
        <v>7070</v>
      </c>
      <c r="F3960" s="41">
        <v>43206</v>
      </c>
      <c r="G3960" s="44">
        <v>-9596969.7799999993</v>
      </c>
      <c r="H3960" t="s">
        <v>14829</v>
      </c>
    </row>
    <row r="3961" spans="1:8" x14ac:dyDescent="0.25">
      <c r="A3961" s="43" t="s">
        <v>9735</v>
      </c>
      <c r="B3961" t="s">
        <v>5603</v>
      </c>
      <c r="C3961" s="43" t="s">
        <v>5604</v>
      </c>
      <c r="D3961" t="s">
        <v>7071</v>
      </c>
      <c r="E3961" t="s">
        <v>7072</v>
      </c>
      <c r="F3961" s="41">
        <v>43208</v>
      </c>
      <c r="G3961" s="44">
        <v>-325761</v>
      </c>
      <c r="H3961" t="s">
        <v>14830</v>
      </c>
    </row>
    <row r="3962" spans="1:8" x14ac:dyDescent="0.25">
      <c r="A3962" s="43" t="s">
        <v>9326</v>
      </c>
      <c r="B3962" t="s">
        <v>7024</v>
      </c>
      <c r="C3962" s="43" t="s">
        <v>7025</v>
      </c>
      <c r="D3962" t="s">
        <v>7073</v>
      </c>
      <c r="E3962" t="s">
        <v>7073</v>
      </c>
      <c r="F3962" s="41">
        <v>43213</v>
      </c>
      <c r="G3962" s="44">
        <v>-106200</v>
      </c>
      <c r="H3962" t="s">
        <v>14831</v>
      </c>
    </row>
    <row r="3963" spans="1:8" x14ac:dyDescent="0.25">
      <c r="A3963" s="43" t="s">
        <v>9735</v>
      </c>
      <c r="B3963" t="s">
        <v>7074</v>
      </c>
      <c r="C3963" s="43" t="s">
        <v>14832</v>
      </c>
      <c r="D3963" t="s">
        <v>7075</v>
      </c>
      <c r="E3963" t="s">
        <v>7076</v>
      </c>
      <c r="F3963" s="41">
        <v>43214</v>
      </c>
      <c r="G3963" s="44">
        <v>-1650</v>
      </c>
      <c r="H3963" t="s">
        <v>14833</v>
      </c>
    </row>
    <row r="3964" spans="1:8" x14ac:dyDescent="0.25">
      <c r="A3964" s="43" t="s">
        <v>9328</v>
      </c>
      <c r="B3964" t="s">
        <v>7079</v>
      </c>
      <c r="C3964" s="43" t="s">
        <v>7080</v>
      </c>
      <c r="D3964" t="s">
        <v>7081</v>
      </c>
      <c r="E3964" t="s">
        <v>7081</v>
      </c>
      <c r="F3964" s="41">
        <v>43224</v>
      </c>
      <c r="G3964" s="44">
        <v>-3298568.6</v>
      </c>
      <c r="H3964" t="s">
        <v>14836</v>
      </c>
    </row>
    <row r="3965" spans="1:8" x14ac:dyDescent="0.25">
      <c r="A3965" s="43" t="s">
        <v>9328</v>
      </c>
      <c r="B3965" t="s">
        <v>7077</v>
      </c>
      <c r="C3965" s="43" t="s">
        <v>14834</v>
      </c>
      <c r="D3965" t="s">
        <v>7078</v>
      </c>
      <c r="E3965" t="s">
        <v>7078</v>
      </c>
      <c r="F3965" s="41">
        <v>43224</v>
      </c>
      <c r="G3965" s="44">
        <v>-2228375.2999999998</v>
      </c>
      <c r="H3965" t="s">
        <v>14835</v>
      </c>
    </row>
    <row r="3966" spans="1:8" x14ac:dyDescent="0.25">
      <c r="A3966" s="43" t="s">
        <v>9326</v>
      </c>
      <c r="B3966" t="s">
        <v>7082</v>
      </c>
      <c r="C3966" s="43" t="s">
        <v>7083</v>
      </c>
      <c r="D3966" t="s">
        <v>7084</v>
      </c>
      <c r="E3966" t="s">
        <v>7084</v>
      </c>
      <c r="F3966" s="41">
        <v>43228</v>
      </c>
      <c r="G3966" s="44">
        <v>-4000000</v>
      </c>
      <c r="H3966" t="s">
        <v>14837</v>
      </c>
    </row>
    <row r="3967" spans="1:8" x14ac:dyDescent="0.25">
      <c r="A3967" s="43" t="s">
        <v>9735</v>
      </c>
      <c r="B3967" t="s">
        <v>987</v>
      </c>
      <c r="C3967" s="43" t="s">
        <v>988</v>
      </c>
      <c r="D3967" t="s">
        <v>7085</v>
      </c>
      <c r="E3967" t="s">
        <v>7086</v>
      </c>
      <c r="F3967" s="41">
        <v>43230</v>
      </c>
      <c r="G3967" s="44">
        <v>-1793445</v>
      </c>
      <c r="H3967" t="s">
        <v>14838</v>
      </c>
    </row>
    <row r="3968" spans="1:8" x14ac:dyDescent="0.25">
      <c r="A3968" s="43" t="s">
        <v>9735</v>
      </c>
      <c r="B3968" t="s">
        <v>19035</v>
      </c>
      <c r="C3968" s="43" t="s">
        <v>19034</v>
      </c>
      <c r="F3968" s="41">
        <v>43234</v>
      </c>
      <c r="G3968" s="44">
        <v>-472000</v>
      </c>
      <c r="H3968" t="s">
        <v>19036</v>
      </c>
    </row>
    <row r="3969" spans="1:8" x14ac:dyDescent="0.25">
      <c r="A3969" s="43" t="s">
        <v>9735</v>
      </c>
      <c r="B3969" t="s">
        <v>19035</v>
      </c>
      <c r="C3969" s="43" t="s">
        <v>19034</v>
      </c>
      <c r="F3969" s="41">
        <v>43234</v>
      </c>
      <c r="G3969" s="44">
        <v>-472000</v>
      </c>
      <c r="H3969" t="s">
        <v>19038</v>
      </c>
    </row>
    <row r="3970" spans="1:8" x14ac:dyDescent="0.25">
      <c r="A3970" s="43" t="s">
        <v>9735</v>
      </c>
      <c r="B3970" t="s">
        <v>7089</v>
      </c>
      <c r="C3970" s="43" t="s">
        <v>7090</v>
      </c>
      <c r="D3970" t="s">
        <v>7091</v>
      </c>
      <c r="E3970" t="s">
        <v>7092</v>
      </c>
      <c r="F3970" s="41">
        <v>43235</v>
      </c>
      <c r="G3970" s="44">
        <v>-120600</v>
      </c>
      <c r="H3970" t="s">
        <v>14840</v>
      </c>
    </row>
    <row r="3971" spans="1:8" x14ac:dyDescent="0.25">
      <c r="A3971" s="43" t="s">
        <v>9735</v>
      </c>
      <c r="B3971" t="s">
        <v>6919</v>
      </c>
      <c r="C3971" s="43" t="s">
        <v>6920</v>
      </c>
      <c r="D3971" t="s">
        <v>7093</v>
      </c>
      <c r="E3971" t="s">
        <v>7094</v>
      </c>
      <c r="F3971" s="41">
        <v>43235</v>
      </c>
      <c r="G3971" s="44">
        <v>-637000</v>
      </c>
      <c r="H3971" t="s">
        <v>14841</v>
      </c>
    </row>
    <row r="3972" spans="1:8" x14ac:dyDescent="0.25">
      <c r="A3972" s="43" t="s">
        <v>9328</v>
      </c>
      <c r="B3972" t="s">
        <v>7097</v>
      </c>
      <c r="C3972" s="43" t="s">
        <v>14844</v>
      </c>
      <c r="D3972" t="s">
        <v>7098</v>
      </c>
      <c r="E3972" t="s">
        <v>7098</v>
      </c>
      <c r="F3972" s="41">
        <v>43238</v>
      </c>
      <c r="G3972" s="44">
        <v>-100400.82</v>
      </c>
      <c r="H3972" t="s">
        <v>14845</v>
      </c>
    </row>
    <row r="3973" spans="1:8" x14ac:dyDescent="0.25">
      <c r="A3973" s="43" t="s">
        <v>9328</v>
      </c>
      <c r="B3973" t="s">
        <v>7095</v>
      </c>
      <c r="C3973" s="43" t="s">
        <v>14842</v>
      </c>
      <c r="D3973" t="s">
        <v>7096</v>
      </c>
      <c r="E3973" t="s">
        <v>7096</v>
      </c>
      <c r="F3973" s="41">
        <v>43238</v>
      </c>
      <c r="G3973" s="44">
        <v>-141600</v>
      </c>
      <c r="H3973" t="s">
        <v>14843</v>
      </c>
    </row>
    <row r="3974" spans="1:8" x14ac:dyDescent="0.25">
      <c r="A3974" s="43" t="s">
        <v>9328</v>
      </c>
      <c r="B3974" t="s">
        <v>7102</v>
      </c>
      <c r="C3974" s="43" t="s">
        <v>14849</v>
      </c>
      <c r="D3974" t="s">
        <v>7103</v>
      </c>
      <c r="E3974" t="s">
        <v>7103</v>
      </c>
      <c r="F3974" s="41">
        <v>43241</v>
      </c>
      <c r="G3974" s="44">
        <v>-147500</v>
      </c>
      <c r="H3974" t="s">
        <v>14850</v>
      </c>
    </row>
    <row r="3975" spans="1:8" x14ac:dyDescent="0.25">
      <c r="A3975" s="43" t="s">
        <v>9328</v>
      </c>
      <c r="B3975" t="s">
        <v>7102</v>
      </c>
      <c r="C3975" s="43" t="s">
        <v>14849</v>
      </c>
      <c r="D3975" t="s">
        <v>7104</v>
      </c>
      <c r="E3975" t="s">
        <v>7104</v>
      </c>
      <c r="F3975" s="41">
        <v>43241</v>
      </c>
      <c r="G3975" s="44">
        <v>147500</v>
      </c>
      <c r="H3975" t="s">
        <v>14851</v>
      </c>
    </row>
    <row r="3976" spans="1:8" x14ac:dyDescent="0.25">
      <c r="A3976" s="43" t="s">
        <v>9328</v>
      </c>
      <c r="B3976" t="s">
        <v>7105</v>
      </c>
      <c r="C3976" s="43" t="s">
        <v>14852</v>
      </c>
      <c r="D3976" t="s">
        <v>7106</v>
      </c>
      <c r="E3976" t="s">
        <v>7106</v>
      </c>
      <c r="F3976" s="41">
        <v>43241</v>
      </c>
      <c r="G3976" s="44">
        <v>-35400</v>
      </c>
      <c r="H3976" t="s">
        <v>14853</v>
      </c>
    </row>
    <row r="3977" spans="1:8" x14ac:dyDescent="0.25">
      <c r="A3977" s="43" t="s">
        <v>9328</v>
      </c>
      <c r="B3977" t="s">
        <v>7105</v>
      </c>
      <c r="C3977" s="43" t="s">
        <v>14852</v>
      </c>
      <c r="D3977" t="s">
        <v>7107</v>
      </c>
      <c r="E3977" t="s">
        <v>7107</v>
      </c>
      <c r="F3977" s="41">
        <v>43241</v>
      </c>
      <c r="G3977" s="44">
        <v>35400</v>
      </c>
      <c r="H3977" t="s">
        <v>14854</v>
      </c>
    </row>
    <row r="3978" spans="1:8" x14ac:dyDescent="0.25">
      <c r="A3978" s="43" t="s">
        <v>9328</v>
      </c>
      <c r="B3978" t="s">
        <v>7099</v>
      </c>
      <c r="C3978" s="43" t="s">
        <v>14846</v>
      </c>
      <c r="D3978" t="s">
        <v>7100</v>
      </c>
      <c r="E3978" t="s">
        <v>7100</v>
      </c>
      <c r="F3978" s="41">
        <v>43241</v>
      </c>
      <c r="G3978" s="44">
        <v>-106200</v>
      </c>
      <c r="H3978" t="s">
        <v>14847</v>
      </c>
    </row>
    <row r="3979" spans="1:8" x14ac:dyDescent="0.25">
      <c r="A3979" s="43" t="s">
        <v>9328</v>
      </c>
      <c r="B3979" t="s">
        <v>7099</v>
      </c>
      <c r="C3979" s="43" t="s">
        <v>14846</v>
      </c>
      <c r="D3979" t="s">
        <v>7101</v>
      </c>
      <c r="E3979" t="s">
        <v>7101</v>
      </c>
      <c r="F3979" s="41">
        <v>43241</v>
      </c>
      <c r="G3979" s="44">
        <v>106200</v>
      </c>
      <c r="H3979" t="s">
        <v>14848</v>
      </c>
    </row>
    <row r="3980" spans="1:8" x14ac:dyDescent="0.25">
      <c r="A3980" s="43" t="s">
        <v>9328</v>
      </c>
      <c r="B3980" t="s">
        <v>6995</v>
      </c>
      <c r="C3980" s="43" t="s">
        <v>14770</v>
      </c>
      <c r="D3980" t="s">
        <v>7108</v>
      </c>
      <c r="E3980" t="s">
        <v>7108</v>
      </c>
      <c r="F3980" s="41">
        <v>43243</v>
      </c>
      <c r="G3980" s="44">
        <v>-52038</v>
      </c>
      <c r="H3980" t="s">
        <v>14855</v>
      </c>
    </row>
    <row r="3981" spans="1:8" x14ac:dyDescent="0.25">
      <c r="A3981" s="43" t="s">
        <v>9328</v>
      </c>
      <c r="B3981" t="s">
        <v>7109</v>
      </c>
      <c r="C3981" s="43" t="s">
        <v>14856</v>
      </c>
      <c r="D3981" t="s">
        <v>7110</v>
      </c>
      <c r="E3981" t="s">
        <v>7110</v>
      </c>
      <c r="F3981" s="41">
        <v>43243</v>
      </c>
      <c r="G3981" s="44">
        <v>-4229742.75</v>
      </c>
      <c r="H3981" t="s">
        <v>14857</v>
      </c>
    </row>
    <row r="3982" spans="1:8" x14ac:dyDescent="0.25">
      <c r="A3982" s="43" t="s">
        <v>9328</v>
      </c>
      <c r="B3982" t="s">
        <v>7057</v>
      </c>
      <c r="C3982" s="43" t="s">
        <v>14818</v>
      </c>
      <c r="D3982" t="s">
        <v>7111</v>
      </c>
      <c r="E3982" t="s">
        <v>7111</v>
      </c>
      <c r="F3982" s="41">
        <v>43245</v>
      </c>
      <c r="G3982" s="44">
        <v>-153400</v>
      </c>
      <c r="H3982" t="s">
        <v>14858</v>
      </c>
    </row>
    <row r="3983" spans="1:8" x14ac:dyDescent="0.25">
      <c r="A3983" s="43" t="s">
        <v>9328</v>
      </c>
      <c r="B3983" t="s">
        <v>7045</v>
      </c>
      <c r="C3983" s="43" t="s">
        <v>14809</v>
      </c>
      <c r="D3983" t="s">
        <v>7112</v>
      </c>
      <c r="E3983" t="s">
        <v>7112</v>
      </c>
      <c r="F3983" s="41">
        <v>43245</v>
      </c>
      <c r="G3983" s="44">
        <v>-11800</v>
      </c>
      <c r="H3983" t="s">
        <v>14859</v>
      </c>
    </row>
    <row r="3984" spans="1:8" x14ac:dyDescent="0.25">
      <c r="A3984" s="43" t="s">
        <v>9328</v>
      </c>
      <c r="B3984" t="s">
        <v>7113</v>
      </c>
      <c r="C3984" s="43" t="s">
        <v>7114</v>
      </c>
      <c r="D3984" t="s">
        <v>7115</v>
      </c>
      <c r="E3984" t="s">
        <v>7115</v>
      </c>
      <c r="F3984" s="41">
        <v>43249</v>
      </c>
      <c r="G3984" s="44">
        <v>-103987.5</v>
      </c>
      <c r="H3984" t="s">
        <v>14860</v>
      </c>
    </row>
    <row r="3985" spans="1:8" x14ac:dyDescent="0.25">
      <c r="A3985" s="43" t="s">
        <v>9328</v>
      </c>
      <c r="B3985" t="s">
        <v>7116</v>
      </c>
      <c r="C3985" s="43" t="s">
        <v>14861</v>
      </c>
      <c r="D3985" t="s">
        <v>7117</v>
      </c>
      <c r="E3985" t="s">
        <v>7117</v>
      </c>
      <c r="F3985" s="41">
        <v>43252</v>
      </c>
      <c r="G3985" s="44">
        <v>304201.12</v>
      </c>
      <c r="H3985" t="s">
        <v>14862</v>
      </c>
    </row>
    <row r="3986" spans="1:8" x14ac:dyDescent="0.25">
      <c r="A3986" s="43" t="s">
        <v>9735</v>
      </c>
      <c r="B3986" t="s">
        <v>5603</v>
      </c>
      <c r="C3986" s="43" t="s">
        <v>5604</v>
      </c>
      <c r="D3986" t="s">
        <v>7120</v>
      </c>
      <c r="E3986" t="s">
        <v>7121</v>
      </c>
      <c r="F3986" s="41">
        <v>43255</v>
      </c>
      <c r="G3986" s="44">
        <v>-308656</v>
      </c>
      <c r="H3986" t="s">
        <v>14864</v>
      </c>
    </row>
    <row r="3987" spans="1:8" x14ac:dyDescent="0.25">
      <c r="A3987" s="43" t="s">
        <v>9735</v>
      </c>
      <c r="B3987" t="s">
        <v>6526</v>
      </c>
      <c r="C3987" s="43" t="s">
        <v>14405</v>
      </c>
      <c r="D3987" t="s">
        <v>7118</v>
      </c>
      <c r="E3987" t="s">
        <v>7119</v>
      </c>
      <c r="F3987" s="41">
        <v>43255</v>
      </c>
      <c r="G3987" s="44">
        <v>-24000</v>
      </c>
      <c r="H3987" t="s">
        <v>14863</v>
      </c>
    </row>
    <row r="3988" spans="1:8" x14ac:dyDescent="0.25">
      <c r="A3988" s="43" t="s">
        <v>9328</v>
      </c>
      <c r="B3988" t="s">
        <v>7122</v>
      </c>
      <c r="C3988" s="43" t="s">
        <v>7123</v>
      </c>
      <c r="D3988" t="s">
        <v>7124</v>
      </c>
      <c r="E3988" t="s">
        <v>7124</v>
      </c>
      <c r="F3988" s="41">
        <v>43257</v>
      </c>
      <c r="G3988" s="44">
        <v>-2081912.11</v>
      </c>
      <c r="H3988" t="s">
        <v>14865</v>
      </c>
    </row>
    <row r="3989" spans="1:8" x14ac:dyDescent="0.25">
      <c r="A3989" s="43" t="s">
        <v>9328</v>
      </c>
      <c r="B3989" t="s">
        <v>7125</v>
      </c>
      <c r="C3989" s="43" t="s">
        <v>14866</v>
      </c>
      <c r="D3989" t="s">
        <v>7126</v>
      </c>
      <c r="E3989" t="s">
        <v>7126</v>
      </c>
      <c r="F3989" s="41">
        <v>43259</v>
      </c>
      <c r="G3989" s="44">
        <v>-3685899.24</v>
      </c>
      <c r="H3989" t="s">
        <v>14867</v>
      </c>
    </row>
    <row r="3990" spans="1:8" x14ac:dyDescent="0.25">
      <c r="A3990" s="43" t="s">
        <v>9328</v>
      </c>
      <c r="B3990" t="s">
        <v>7127</v>
      </c>
      <c r="C3990" s="43" t="s">
        <v>14868</v>
      </c>
      <c r="D3990" t="s">
        <v>7128</v>
      </c>
      <c r="E3990" t="s">
        <v>7128</v>
      </c>
      <c r="F3990" s="41">
        <v>43264</v>
      </c>
      <c r="G3990" s="44">
        <v>-329390</v>
      </c>
      <c r="H3990" t="s">
        <v>14869</v>
      </c>
    </row>
    <row r="3991" spans="1:8" x14ac:dyDescent="0.25">
      <c r="A3991" s="43" t="s">
        <v>9328</v>
      </c>
      <c r="B3991" t="s">
        <v>7127</v>
      </c>
      <c r="C3991" s="43" t="s">
        <v>14868</v>
      </c>
      <c r="D3991" t="s">
        <v>7129</v>
      </c>
      <c r="E3991" t="s">
        <v>7129</v>
      </c>
      <c r="F3991" s="41">
        <v>43264</v>
      </c>
      <c r="G3991" s="44">
        <v>329390</v>
      </c>
      <c r="H3991" t="s">
        <v>14870</v>
      </c>
    </row>
    <row r="3992" spans="1:8" x14ac:dyDescent="0.25">
      <c r="A3992" s="43" t="s">
        <v>9326</v>
      </c>
      <c r="B3992" t="s">
        <v>20627</v>
      </c>
      <c r="C3992" s="43" t="s">
        <v>7131</v>
      </c>
      <c r="D3992" t="s">
        <v>7132</v>
      </c>
      <c r="E3992" t="s">
        <v>7132</v>
      </c>
      <c r="F3992" s="41">
        <v>43269</v>
      </c>
      <c r="G3992" s="44">
        <v>-297738.78000000003</v>
      </c>
      <c r="H3992" t="s">
        <v>14871</v>
      </c>
    </row>
    <row r="3993" spans="1:8" x14ac:dyDescent="0.25">
      <c r="A3993" s="43" t="s">
        <v>9735</v>
      </c>
      <c r="B3993" t="s">
        <v>6824</v>
      </c>
      <c r="C3993" s="43" t="s">
        <v>14643</v>
      </c>
      <c r="D3993" t="s">
        <v>7132</v>
      </c>
      <c r="E3993" t="s">
        <v>7133</v>
      </c>
      <c r="F3993" s="41">
        <v>43273</v>
      </c>
      <c r="G3993" s="44">
        <v>-31860</v>
      </c>
      <c r="H3993" t="s">
        <v>14872</v>
      </c>
    </row>
    <row r="3994" spans="1:8" x14ac:dyDescent="0.25">
      <c r="A3994" s="43" t="s">
        <v>9328</v>
      </c>
      <c r="B3994" t="s">
        <v>7135</v>
      </c>
      <c r="C3994" s="43" t="s">
        <v>14874</v>
      </c>
      <c r="D3994" t="s">
        <v>7136</v>
      </c>
      <c r="E3994" t="s">
        <v>7136</v>
      </c>
      <c r="F3994" s="41">
        <v>43276</v>
      </c>
      <c r="G3994" s="44">
        <v>-12048100</v>
      </c>
      <c r="H3994" t="s">
        <v>14875</v>
      </c>
    </row>
    <row r="3995" spans="1:8" x14ac:dyDescent="0.25">
      <c r="A3995" s="43" t="s">
        <v>9328</v>
      </c>
      <c r="B3995" t="s">
        <v>7045</v>
      </c>
      <c r="C3995" s="43" t="s">
        <v>14809</v>
      </c>
      <c r="D3995" t="s">
        <v>7134</v>
      </c>
      <c r="E3995" t="s">
        <v>7134</v>
      </c>
      <c r="F3995" s="41">
        <v>43276</v>
      </c>
      <c r="G3995" s="44">
        <v>-11800</v>
      </c>
      <c r="H3995" t="s">
        <v>14873</v>
      </c>
    </row>
    <row r="3996" spans="1:8" x14ac:dyDescent="0.25">
      <c r="A3996" s="43" t="s">
        <v>9328</v>
      </c>
      <c r="B3996" t="s">
        <v>7137</v>
      </c>
      <c r="C3996" s="43" t="s">
        <v>14876</v>
      </c>
      <c r="D3996" t="s">
        <v>7138</v>
      </c>
      <c r="E3996" t="s">
        <v>7138</v>
      </c>
      <c r="F3996" s="41">
        <v>43278</v>
      </c>
      <c r="G3996" s="44">
        <v>-47200</v>
      </c>
      <c r="H3996" t="s">
        <v>14877</v>
      </c>
    </row>
    <row r="3997" spans="1:8" x14ac:dyDescent="0.25">
      <c r="A3997" s="43" t="s">
        <v>9328</v>
      </c>
      <c r="B3997" t="s">
        <v>7095</v>
      </c>
      <c r="C3997" s="43" t="s">
        <v>14842</v>
      </c>
      <c r="D3997" t="s">
        <v>7139</v>
      </c>
      <c r="E3997" t="s">
        <v>7139</v>
      </c>
      <c r="F3997" s="41">
        <v>43278</v>
      </c>
      <c r="G3997" s="44">
        <v>141600</v>
      </c>
      <c r="H3997" t="s">
        <v>14878</v>
      </c>
    </row>
    <row r="3998" spans="1:8" x14ac:dyDescent="0.25">
      <c r="A3998" s="43" t="s">
        <v>9326</v>
      </c>
      <c r="B3998" t="s">
        <v>7140</v>
      </c>
      <c r="C3998" s="43" t="s">
        <v>14879</v>
      </c>
      <c r="D3998" t="s">
        <v>6052</v>
      </c>
      <c r="E3998" t="s">
        <v>7141</v>
      </c>
      <c r="F3998" s="41">
        <v>43280</v>
      </c>
      <c r="G3998" s="44">
        <v>-1345918.22</v>
      </c>
      <c r="H3998" t="s">
        <v>14880</v>
      </c>
    </row>
    <row r="3999" spans="1:8" x14ac:dyDescent="0.25">
      <c r="A3999" s="43" t="s">
        <v>9326</v>
      </c>
      <c r="B3999" t="s">
        <v>7140</v>
      </c>
      <c r="C3999" s="43" t="s">
        <v>14879</v>
      </c>
      <c r="D3999" t="s">
        <v>7142</v>
      </c>
      <c r="E3999" t="s">
        <v>7143</v>
      </c>
      <c r="F3999" s="41">
        <v>43280</v>
      </c>
      <c r="G3999" s="44">
        <v>-1148438.28</v>
      </c>
      <c r="H3999" t="s">
        <v>14881</v>
      </c>
    </row>
    <row r="4000" spans="1:8" x14ac:dyDescent="0.25">
      <c r="A4000" s="43" t="s">
        <v>9328</v>
      </c>
      <c r="B4000" t="s">
        <v>749</v>
      </c>
      <c r="C4000" s="43" t="s">
        <v>9938</v>
      </c>
      <c r="D4000" t="s">
        <v>7144</v>
      </c>
      <c r="E4000" t="s">
        <v>7144</v>
      </c>
      <c r="F4000" s="41">
        <v>43280</v>
      </c>
      <c r="G4000" s="44">
        <v>-1039717.44</v>
      </c>
      <c r="H4000" t="s">
        <v>14882</v>
      </c>
    </row>
    <row r="4001" spans="1:8" x14ac:dyDescent="0.25">
      <c r="A4001" s="43" t="s">
        <v>9328</v>
      </c>
      <c r="B4001" t="s">
        <v>1396</v>
      </c>
      <c r="C4001" s="43" t="s">
        <v>10400</v>
      </c>
      <c r="D4001" t="s">
        <v>7147</v>
      </c>
      <c r="E4001" t="s">
        <v>7147</v>
      </c>
      <c r="F4001" s="41">
        <v>43283</v>
      </c>
      <c r="G4001" s="44">
        <v>-118000</v>
      </c>
      <c r="H4001" t="s">
        <v>14885</v>
      </c>
    </row>
    <row r="4002" spans="1:8" x14ac:dyDescent="0.25">
      <c r="A4002" s="43" t="s">
        <v>9328</v>
      </c>
      <c r="B4002" t="s">
        <v>1396</v>
      </c>
      <c r="C4002" s="43" t="s">
        <v>10400</v>
      </c>
      <c r="D4002" t="s">
        <v>7132</v>
      </c>
      <c r="E4002" t="s">
        <v>7132</v>
      </c>
      <c r="F4002" s="41">
        <v>43283</v>
      </c>
      <c r="G4002" s="44">
        <v>-708000</v>
      </c>
      <c r="H4002" t="s">
        <v>14886</v>
      </c>
    </row>
    <row r="4003" spans="1:8" x14ac:dyDescent="0.25">
      <c r="A4003" s="43" t="s">
        <v>9328</v>
      </c>
      <c r="B4003" t="s">
        <v>1396</v>
      </c>
      <c r="C4003" s="43" t="s">
        <v>10400</v>
      </c>
      <c r="D4003" t="s">
        <v>7148</v>
      </c>
      <c r="E4003" t="s">
        <v>7148</v>
      </c>
      <c r="F4003" s="41">
        <v>43283</v>
      </c>
      <c r="G4003" s="44">
        <v>-118000</v>
      </c>
      <c r="H4003" t="s">
        <v>14887</v>
      </c>
    </row>
    <row r="4004" spans="1:8" x14ac:dyDescent="0.25">
      <c r="A4004" s="43" t="s">
        <v>9328</v>
      </c>
      <c r="B4004" t="s">
        <v>1396</v>
      </c>
      <c r="C4004" s="43" t="s">
        <v>10400</v>
      </c>
      <c r="D4004" t="s">
        <v>7149</v>
      </c>
      <c r="E4004" t="s">
        <v>7149</v>
      </c>
      <c r="F4004" s="41">
        <v>43283</v>
      </c>
      <c r="G4004" s="44">
        <v>-708000</v>
      </c>
      <c r="H4004" t="s">
        <v>14888</v>
      </c>
    </row>
    <row r="4005" spans="1:8" x14ac:dyDescent="0.25">
      <c r="A4005" s="43" t="s">
        <v>9328</v>
      </c>
      <c r="B4005" t="s">
        <v>1396</v>
      </c>
      <c r="C4005" s="43" t="s">
        <v>10400</v>
      </c>
      <c r="D4005" t="s">
        <v>7150</v>
      </c>
      <c r="E4005" t="s">
        <v>7150</v>
      </c>
      <c r="F4005" s="41">
        <v>43283</v>
      </c>
      <c r="G4005" s="44">
        <v>118000</v>
      </c>
      <c r="H4005" t="s">
        <v>14889</v>
      </c>
    </row>
    <row r="4006" spans="1:8" x14ac:dyDescent="0.25">
      <c r="A4006" s="43" t="s">
        <v>9328</v>
      </c>
      <c r="B4006" t="s">
        <v>1396</v>
      </c>
      <c r="C4006" s="43" t="s">
        <v>10400</v>
      </c>
      <c r="D4006" t="s">
        <v>7151</v>
      </c>
      <c r="E4006" t="s">
        <v>7151</v>
      </c>
      <c r="F4006" s="41">
        <v>43283</v>
      </c>
      <c r="G4006" s="44">
        <v>708000</v>
      </c>
      <c r="H4006" t="s">
        <v>14890</v>
      </c>
    </row>
    <row r="4007" spans="1:8" x14ac:dyDescent="0.25">
      <c r="A4007" s="43" t="s">
        <v>9328</v>
      </c>
      <c r="B4007" t="s">
        <v>1396</v>
      </c>
      <c r="C4007" s="43" t="s">
        <v>10400</v>
      </c>
      <c r="D4007" t="s">
        <v>7152</v>
      </c>
      <c r="E4007" t="s">
        <v>7152</v>
      </c>
      <c r="F4007" s="41">
        <v>43283</v>
      </c>
      <c r="G4007" s="44">
        <v>826000</v>
      </c>
      <c r="H4007" t="s">
        <v>14891</v>
      </c>
    </row>
    <row r="4008" spans="1:8" x14ac:dyDescent="0.25">
      <c r="A4008" s="43" t="s">
        <v>9328</v>
      </c>
      <c r="B4008" t="s">
        <v>7145</v>
      </c>
      <c r="C4008" s="43" t="s">
        <v>14883</v>
      </c>
      <c r="D4008" t="s">
        <v>7146</v>
      </c>
      <c r="E4008" t="s">
        <v>7146</v>
      </c>
      <c r="F4008" s="41">
        <v>43283</v>
      </c>
      <c r="G4008" s="44">
        <v>-90860</v>
      </c>
      <c r="H4008" t="s">
        <v>14884</v>
      </c>
    </row>
    <row r="4009" spans="1:8" x14ac:dyDescent="0.25">
      <c r="A4009" s="43" t="s">
        <v>9328</v>
      </c>
      <c r="B4009" t="s">
        <v>7045</v>
      </c>
      <c r="C4009" s="43" t="s">
        <v>14809</v>
      </c>
      <c r="D4009" t="s">
        <v>7153</v>
      </c>
      <c r="E4009" t="s">
        <v>7153</v>
      </c>
      <c r="F4009" s="41">
        <v>43285</v>
      </c>
      <c r="G4009" s="44">
        <v>-11800</v>
      </c>
      <c r="H4009" t="s">
        <v>14892</v>
      </c>
    </row>
    <row r="4010" spans="1:8" x14ac:dyDescent="0.25">
      <c r="A4010" s="43" t="s">
        <v>9328</v>
      </c>
      <c r="B4010" t="s">
        <v>7155</v>
      </c>
      <c r="C4010" s="43" t="s">
        <v>14894</v>
      </c>
      <c r="D4010" t="s">
        <v>7156</v>
      </c>
      <c r="E4010" t="s">
        <v>7156</v>
      </c>
      <c r="F4010" s="41">
        <v>43286</v>
      </c>
      <c r="G4010" s="44">
        <v>-56640</v>
      </c>
      <c r="H4010" t="s">
        <v>14895</v>
      </c>
    </row>
    <row r="4011" spans="1:8" x14ac:dyDescent="0.25">
      <c r="A4011" s="43" t="s">
        <v>9326</v>
      </c>
      <c r="B4011" t="s">
        <v>5803</v>
      </c>
      <c r="C4011" s="43" t="s">
        <v>13869</v>
      </c>
      <c r="D4011" t="s">
        <v>7154</v>
      </c>
      <c r="E4011" t="s">
        <v>7154</v>
      </c>
      <c r="F4011" s="41">
        <v>43286</v>
      </c>
      <c r="G4011" s="44">
        <v>-2183384.69</v>
      </c>
      <c r="H4011" t="s">
        <v>14893</v>
      </c>
    </row>
    <row r="4012" spans="1:8" x14ac:dyDescent="0.25">
      <c r="A4012" s="43" t="s">
        <v>9326</v>
      </c>
      <c r="B4012" t="s">
        <v>331</v>
      </c>
      <c r="C4012" s="43" t="s">
        <v>332</v>
      </c>
      <c r="D4012" t="s">
        <v>7147</v>
      </c>
      <c r="E4012" t="s">
        <v>7147</v>
      </c>
      <c r="F4012" s="41">
        <v>43287</v>
      </c>
      <c r="G4012" s="44">
        <v>-125594.48</v>
      </c>
      <c r="H4012" t="s">
        <v>14896</v>
      </c>
    </row>
    <row r="4013" spans="1:8" x14ac:dyDescent="0.25">
      <c r="A4013" s="43" t="s">
        <v>9735</v>
      </c>
      <c r="B4013" t="s">
        <v>5603</v>
      </c>
      <c r="C4013" s="43" t="s">
        <v>5604</v>
      </c>
      <c r="D4013" t="s">
        <v>7157</v>
      </c>
      <c r="E4013" t="s">
        <v>7158</v>
      </c>
      <c r="F4013" s="41">
        <v>43293</v>
      </c>
      <c r="G4013" s="44">
        <v>-337638</v>
      </c>
      <c r="H4013" t="s">
        <v>14897</v>
      </c>
    </row>
    <row r="4014" spans="1:8" x14ac:dyDescent="0.25">
      <c r="A4014" s="43" t="s">
        <v>9328</v>
      </c>
      <c r="B4014" t="s">
        <v>7161</v>
      </c>
      <c r="C4014" s="43" t="s">
        <v>14899</v>
      </c>
      <c r="D4014" t="s">
        <v>7162</v>
      </c>
      <c r="E4014" t="s">
        <v>7162</v>
      </c>
      <c r="F4014" s="41">
        <v>43294</v>
      </c>
      <c r="G4014" s="44">
        <v>-2175465.8199999998</v>
      </c>
      <c r="H4014" t="s">
        <v>14900</v>
      </c>
    </row>
    <row r="4015" spans="1:8" x14ac:dyDescent="0.25">
      <c r="A4015" s="43" t="s">
        <v>9735</v>
      </c>
      <c r="B4015" t="s">
        <v>6568</v>
      </c>
      <c r="C4015" s="43" t="s">
        <v>6569</v>
      </c>
      <c r="D4015" t="s">
        <v>7159</v>
      </c>
      <c r="E4015" t="s">
        <v>7160</v>
      </c>
      <c r="F4015" s="41">
        <v>43294</v>
      </c>
      <c r="G4015" s="44">
        <v>-6274.24</v>
      </c>
      <c r="H4015" t="s">
        <v>14898</v>
      </c>
    </row>
    <row r="4016" spans="1:8" x14ac:dyDescent="0.25">
      <c r="A4016" s="43" t="s">
        <v>9735</v>
      </c>
      <c r="B4016" t="s">
        <v>6510</v>
      </c>
      <c r="C4016" s="43" t="s">
        <v>6511</v>
      </c>
      <c r="D4016" t="s">
        <v>7163</v>
      </c>
      <c r="E4016" t="s">
        <v>7164</v>
      </c>
      <c r="F4016" s="41">
        <v>43297</v>
      </c>
      <c r="G4016" s="44">
        <v>-357569</v>
      </c>
      <c r="H4016" t="s">
        <v>14901</v>
      </c>
    </row>
    <row r="4017" spans="1:8" x14ac:dyDescent="0.25">
      <c r="A4017" s="43" t="s">
        <v>9328</v>
      </c>
      <c r="B4017" t="s">
        <v>7165</v>
      </c>
      <c r="C4017" s="43" t="s">
        <v>7166</v>
      </c>
      <c r="D4017" t="s">
        <v>7167</v>
      </c>
      <c r="E4017" t="s">
        <v>7167</v>
      </c>
      <c r="F4017" s="41">
        <v>43297</v>
      </c>
      <c r="G4017" s="44">
        <v>-13598200</v>
      </c>
      <c r="H4017" t="s">
        <v>14902</v>
      </c>
    </row>
    <row r="4018" spans="1:8" x14ac:dyDescent="0.25">
      <c r="A4018" s="43" t="s">
        <v>9328</v>
      </c>
      <c r="B4018" t="s">
        <v>7168</v>
      </c>
      <c r="C4018" s="43" t="s">
        <v>7169</v>
      </c>
      <c r="D4018" t="s">
        <v>7170</v>
      </c>
      <c r="E4018" t="s">
        <v>7170</v>
      </c>
      <c r="F4018" s="41">
        <v>43300</v>
      </c>
      <c r="G4018" s="44">
        <v>-4098809.03</v>
      </c>
      <c r="H4018" t="s">
        <v>14903</v>
      </c>
    </row>
    <row r="4019" spans="1:8" x14ac:dyDescent="0.25">
      <c r="A4019" s="43" t="s">
        <v>9328</v>
      </c>
      <c r="B4019" t="s">
        <v>7045</v>
      </c>
      <c r="C4019" s="43" t="s">
        <v>14809</v>
      </c>
      <c r="D4019" t="s">
        <v>7171</v>
      </c>
      <c r="E4019" t="s">
        <v>7171</v>
      </c>
      <c r="F4019" s="41">
        <v>43304</v>
      </c>
      <c r="G4019" s="44">
        <v>-11800</v>
      </c>
      <c r="H4019" t="s">
        <v>14904</v>
      </c>
    </row>
    <row r="4020" spans="1:8" x14ac:dyDescent="0.25">
      <c r="A4020" s="43" t="s">
        <v>9326</v>
      </c>
      <c r="B4020" t="s">
        <v>20628</v>
      </c>
      <c r="C4020" s="43" t="s">
        <v>14907</v>
      </c>
      <c r="D4020" t="s">
        <v>7173</v>
      </c>
      <c r="E4020" t="s">
        <v>7173</v>
      </c>
      <c r="F4020" s="41">
        <v>43306</v>
      </c>
      <c r="G4020" s="44">
        <v>-59000</v>
      </c>
      <c r="H4020" t="s">
        <v>14908</v>
      </c>
    </row>
    <row r="4021" spans="1:8" x14ac:dyDescent="0.25">
      <c r="A4021" s="43" t="s">
        <v>9326</v>
      </c>
      <c r="B4021" t="s">
        <v>7175</v>
      </c>
      <c r="C4021" s="43" t="s">
        <v>7176</v>
      </c>
      <c r="D4021" t="s">
        <v>7177</v>
      </c>
      <c r="E4021" t="s">
        <v>7177</v>
      </c>
      <c r="F4021" s="41">
        <v>43306</v>
      </c>
      <c r="G4021" s="44">
        <v>-813070.42</v>
      </c>
      <c r="H4021" t="s">
        <v>14909</v>
      </c>
    </row>
    <row r="4022" spans="1:8" x14ac:dyDescent="0.25">
      <c r="A4022" s="43" t="s">
        <v>9326</v>
      </c>
      <c r="B4022" t="s">
        <v>20629</v>
      </c>
      <c r="C4022" s="43" t="s">
        <v>14905</v>
      </c>
      <c r="D4022" t="s">
        <v>7173</v>
      </c>
      <c r="E4022" t="s">
        <v>7173</v>
      </c>
      <c r="F4022" s="41">
        <v>43306</v>
      </c>
      <c r="G4022" s="44">
        <v>-59000</v>
      </c>
      <c r="H4022" t="s">
        <v>14906</v>
      </c>
    </row>
    <row r="4023" spans="1:8" x14ac:dyDescent="0.25">
      <c r="A4023" s="43" t="s">
        <v>9328</v>
      </c>
      <c r="B4023" t="s">
        <v>6896</v>
      </c>
      <c r="C4023" s="43" t="s">
        <v>6897</v>
      </c>
      <c r="D4023" t="s">
        <v>7178</v>
      </c>
      <c r="E4023" t="s">
        <v>7178</v>
      </c>
      <c r="F4023" s="41">
        <v>43311</v>
      </c>
      <c r="G4023" s="44">
        <v>-370813.23</v>
      </c>
      <c r="H4023" t="s">
        <v>14910</v>
      </c>
    </row>
    <row r="4024" spans="1:8" x14ac:dyDescent="0.25">
      <c r="A4024" s="43" t="s">
        <v>9735</v>
      </c>
      <c r="B4024" t="s">
        <v>6510</v>
      </c>
      <c r="C4024" s="43" t="s">
        <v>6511</v>
      </c>
      <c r="D4024" t="s">
        <v>7179</v>
      </c>
      <c r="E4024" t="s">
        <v>7180</v>
      </c>
      <c r="F4024" s="41">
        <v>43312</v>
      </c>
      <c r="G4024" s="44">
        <v>-369421</v>
      </c>
      <c r="H4024" t="s">
        <v>14911</v>
      </c>
    </row>
    <row r="4025" spans="1:8" x14ac:dyDescent="0.25">
      <c r="A4025" s="43" t="s">
        <v>9735</v>
      </c>
      <c r="B4025" t="s">
        <v>6510</v>
      </c>
      <c r="C4025" s="43" t="s">
        <v>6511</v>
      </c>
      <c r="D4025" t="s">
        <v>7181</v>
      </c>
      <c r="E4025" t="s">
        <v>7182</v>
      </c>
      <c r="F4025" s="41">
        <v>43312</v>
      </c>
      <c r="G4025" s="44">
        <v>-375760</v>
      </c>
      <c r="H4025" t="s">
        <v>14912</v>
      </c>
    </row>
    <row r="4026" spans="1:8" x14ac:dyDescent="0.25">
      <c r="A4026" s="43" t="s">
        <v>9328</v>
      </c>
      <c r="B4026" t="s">
        <v>7116</v>
      </c>
      <c r="C4026" s="43" t="s">
        <v>14861</v>
      </c>
      <c r="D4026" t="s">
        <v>7183</v>
      </c>
      <c r="E4026" t="s">
        <v>7183</v>
      </c>
      <c r="F4026" s="41">
        <v>43313</v>
      </c>
      <c r="G4026" s="44">
        <v>-304201.12</v>
      </c>
      <c r="H4026" t="s">
        <v>14913</v>
      </c>
    </row>
    <row r="4027" spans="1:8" x14ac:dyDescent="0.25">
      <c r="A4027" s="43" t="s">
        <v>9735</v>
      </c>
      <c r="B4027" t="s">
        <v>5603</v>
      </c>
      <c r="C4027" s="43" t="s">
        <v>5604</v>
      </c>
      <c r="D4027" t="s">
        <v>7184</v>
      </c>
      <c r="E4027" t="s">
        <v>7185</v>
      </c>
      <c r="F4027" s="41">
        <v>43314</v>
      </c>
      <c r="G4027" s="44">
        <v>-218546</v>
      </c>
      <c r="H4027" t="s">
        <v>14914</v>
      </c>
    </row>
    <row r="4028" spans="1:8" x14ac:dyDescent="0.25">
      <c r="A4028" s="43" t="s">
        <v>9328</v>
      </c>
      <c r="B4028" t="s">
        <v>7186</v>
      </c>
      <c r="C4028" s="43" t="s">
        <v>7187</v>
      </c>
      <c r="D4028" t="s">
        <v>7188</v>
      </c>
      <c r="E4028" t="s">
        <v>7188</v>
      </c>
      <c r="F4028" s="41">
        <v>43318</v>
      </c>
      <c r="G4028" s="44">
        <v>10620</v>
      </c>
      <c r="H4028" t="s">
        <v>14915</v>
      </c>
    </row>
    <row r="4029" spans="1:8" x14ac:dyDescent="0.25">
      <c r="A4029" s="43" t="s">
        <v>9735</v>
      </c>
      <c r="B4029" t="s">
        <v>6476</v>
      </c>
      <c r="C4029" s="43" t="s">
        <v>6477</v>
      </c>
      <c r="D4029" t="s">
        <v>7189</v>
      </c>
      <c r="E4029" t="s">
        <v>7190</v>
      </c>
      <c r="F4029" s="41">
        <v>43327</v>
      </c>
      <c r="G4029" s="44">
        <v>-54900</v>
      </c>
      <c r="H4029" t="s">
        <v>14916</v>
      </c>
    </row>
    <row r="4030" spans="1:8" x14ac:dyDescent="0.25">
      <c r="A4030" s="43" t="s">
        <v>9735</v>
      </c>
      <c r="B4030" t="s">
        <v>4468</v>
      </c>
      <c r="C4030" s="43" t="s">
        <v>4469</v>
      </c>
      <c r="D4030" t="s">
        <v>7193</v>
      </c>
      <c r="E4030" t="s">
        <v>7194</v>
      </c>
      <c r="F4030" s="41">
        <v>43329</v>
      </c>
      <c r="G4030" s="44">
        <v>-202853</v>
      </c>
      <c r="H4030" t="s">
        <v>14918</v>
      </c>
    </row>
    <row r="4031" spans="1:8" x14ac:dyDescent="0.25">
      <c r="A4031" s="43" t="s">
        <v>9735</v>
      </c>
      <c r="B4031" t="s">
        <v>6568</v>
      </c>
      <c r="C4031" s="43" t="s">
        <v>6569</v>
      </c>
      <c r="D4031" t="s">
        <v>7191</v>
      </c>
      <c r="E4031" t="s">
        <v>7192</v>
      </c>
      <c r="F4031" s="41">
        <v>43329</v>
      </c>
      <c r="G4031" s="44">
        <v>-1867.53</v>
      </c>
      <c r="H4031" t="s">
        <v>14917</v>
      </c>
    </row>
    <row r="4032" spans="1:8" x14ac:dyDescent="0.25">
      <c r="A4032" s="43" t="s">
        <v>9326</v>
      </c>
      <c r="B4032" t="s">
        <v>7024</v>
      </c>
      <c r="C4032" s="43" t="s">
        <v>7025</v>
      </c>
      <c r="D4032" t="s">
        <v>7195</v>
      </c>
      <c r="E4032" t="s">
        <v>7195</v>
      </c>
      <c r="F4032" s="41">
        <v>43339</v>
      </c>
      <c r="G4032" s="44">
        <v>-808872.3</v>
      </c>
      <c r="H4032" t="s">
        <v>14919</v>
      </c>
    </row>
    <row r="4033" spans="1:8" x14ac:dyDescent="0.25">
      <c r="A4033" s="43" t="s">
        <v>9326</v>
      </c>
      <c r="B4033" t="s">
        <v>632</v>
      </c>
      <c r="C4033" s="43" t="s">
        <v>9848</v>
      </c>
      <c r="D4033" t="s">
        <v>7196</v>
      </c>
      <c r="E4033" t="s">
        <v>7196</v>
      </c>
      <c r="F4033" s="41">
        <v>43342</v>
      </c>
      <c r="G4033" s="44">
        <v>-25260.400000000001</v>
      </c>
      <c r="H4033" t="s">
        <v>14920</v>
      </c>
    </row>
    <row r="4034" spans="1:8" x14ac:dyDescent="0.25">
      <c r="A4034" s="43" t="s">
        <v>9326</v>
      </c>
      <c r="B4034" t="s">
        <v>632</v>
      </c>
      <c r="C4034" s="43" t="s">
        <v>9848</v>
      </c>
      <c r="D4034" t="s">
        <v>7197</v>
      </c>
      <c r="E4034" t="s">
        <v>7197</v>
      </c>
      <c r="F4034" s="41">
        <v>43342</v>
      </c>
      <c r="G4034" s="44">
        <v>-254693.02</v>
      </c>
      <c r="H4034" t="s">
        <v>14921</v>
      </c>
    </row>
    <row r="4035" spans="1:8" x14ac:dyDescent="0.25">
      <c r="A4035" s="43" t="s">
        <v>9326</v>
      </c>
      <c r="B4035" t="s">
        <v>7198</v>
      </c>
      <c r="C4035" s="43" t="s">
        <v>7199</v>
      </c>
      <c r="D4035" t="s">
        <v>7200</v>
      </c>
      <c r="E4035" t="s">
        <v>7201</v>
      </c>
      <c r="F4035" s="41">
        <v>43343</v>
      </c>
      <c r="G4035" s="44">
        <v>-1497459.84</v>
      </c>
      <c r="H4035" t="s">
        <v>14922</v>
      </c>
    </row>
    <row r="4036" spans="1:8" x14ac:dyDescent="0.25">
      <c r="A4036" s="43" t="s">
        <v>9735</v>
      </c>
      <c r="B4036" t="s">
        <v>4468</v>
      </c>
      <c r="C4036" s="43" t="s">
        <v>4469</v>
      </c>
      <c r="D4036" t="s">
        <v>7205</v>
      </c>
      <c r="E4036" t="s">
        <v>7206</v>
      </c>
      <c r="F4036" s="41">
        <v>43346</v>
      </c>
      <c r="G4036" s="44">
        <v>-202853</v>
      </c>
      <c r="H4036" t="s">
        <v>14924</v>
      </c>
    </row>
    <row r="4037" spans="1:8" x14ac:dyDescent="0.25">
      <c r="A4037" s="43" t="s">
        <v>9735</v>
      </c>
      <c r="B4037" t="s">
        <v>20630</v>
      </c>
      <c r="C4037" s="43" t="s">
        <v>7203</v>
      </c>
      <c r="D4037" t="s">
        <v>7204</v>
      </c>
      <c r="E4037" t="s">
        <v>7204</v>
      </c>
      <c r="F4037" s="41">
        <v>43346</v>
      </c>
      <c r="G4037" s="44">
        <v>1959968.22</v>
      </c>
      <c r="H4037" t="s">
        <v>14923</v>
      </c>
    </row>
    <row r="4038" spans="1:8" x14ac:dyDescent="0.25">
      <c r="A4038" s="43" t="s">
        <v>9326</v>
      </c>
      <c r="B4038" t="s">
        <v>6201</v>
      </c>
      <c r="C4038" s="43" t="s">
        <v>6202</v>
      </c>
      <c r="D4038" t="s">
        <v>7159</v>
      </c>
      <c r="E4038" t="s">
        <v>7159</v>
      </c>
      <c r="F4038" s="41">
        <v>43347</v>
      </c>
      <c r="G4038" s="44">
        <v>-989860.7</v>
      </c>
      <c r="H4038" t="s">
        <v>14925</v>
      </c>
    </row>
    <row r="4039" spans="1:8" x14ac:dyDescent="0.25">
      <c r="A4039" s="43" t="s">
        <v>9328</v>
      </c>
      <c r="B4039" t="s">
        <v>7168</v>
      </c>
      <c r="C4039" s="43" t="s">
        <v>7169</v>
      </c>
      <c r="D4039" t="s">
        <v>7207</v>
      </c>
      <c r="E4039" t="s">
        <v>7207</v>
      </c>
      <c r="F4039" s="41">
        <v>43347</v>
      </c>
      <c r="G4039" s="44">
        <v>-7082212.04</v>
      </c>
      <c r="H4039" t="s">
        <v>14926</v>
      </c>
    </row>
    <row r="4040" spans="1:8" x14ac:dyDescent="0.25">
      <c r="A4040" s="43" t="s">
        <v>9735</v>
      </c>
      <c r="B4040" t="s">
        <v>7208</v>
      </c>
      <c r="C4040" s="43" t="s">
        <v>7209</v>
      </c>
      <c r="D4040" t="s">
        <v>7210</v>
      </c>
      <c r="E4040" t="s">
        <v>7211</v>
      </c>
      <c r="F4040" s="41">
        <v>43355</v>
      </c>
      <c r="G4040" s="44">
        <v>-14100</v>
      </c>
      <c r="H4040" t="s">
        <v>14927</v>
      </c>
    </row>
    <row r="4041" spans="1:8" x14ac:dyDescent="0.25">
      <c r="A4041" s="43" t="s">
        <v>9328</v>
      </c>
      <c r="B4041" t="s">
        <v>19680</v>
      </c>
      <c r="C4041" s="43" t="s">
        <v>19679</v>
      </c>
      <c r="F4041" s="41">
        <v>43356</v>
      </c>
      <c r="G4041" s="44">
        <v>1569599.5</v>
      </c>
      <c r="H4041" t="s">
        <v>19681</v>
      </c>
    </row>
    <row r="4042" spans="1:8" x14ac:dyDescent="0.25">
      <c r="A4042" s="43" t="s">
        <v>9735</v>
      </c>
      <c r="B4042" t="s">
        <v>7212</v>
      </c>
      <c r="C4042" s="43" t="s">
        <v>7213</v>
      </c>
      <c r="D4042" t="s">
        <v>7214</v>
      </c>
      <c r="E4042" t="s">
        <v>7215</v>
      </c>
      <c r="F4042" s="41">
        <v>43360</v>
      </c>
      <c r="G4042" s="44">
        <v>-103200</v>
      </c>
      <c r="H4042" t="s">
        <v>14928</v>
      </c>
    </row>
    <row r="4043" spans="1:8" x14ac:dyDescent="0.25">
      <c r="A4043" s="43" t="s">
        <v>9328</v>
      </c>
      <c r="B4043" t="s">
        <v>7216</v>
      </c>
      <c r="C4043" s="43" t="s">
        <v>7217</v>
      </c>
      <c r="D4043" t="s">
        <v>7218</v>
      </c>
      <c r="E4043" t="s">
        <v>7218</v>
      </c>
      <c r="F4043" s="41">
        <v>43361</v>
      </c>
      <c r="G4043" s="44">
        <v>261678.57</v>
      </c>
      <c r="H4043" t="s">
        <v>14929</v>
      </c>
    </row>
    <row r="4044" spans="1:8" x14ac:dyDescent="0.25">
      <c r="A4044" s="43" t="s">
        <v>9735</v>
      </c>
      <c r="B4044" t="s">
        <v>6568</v>
      </c>
      <c r="C4044" s="43" t="s">
        <v>6569</v>
      </c>
      <c r="D4044" t="s">
        <v>7219</v>
      </c>
      <c r="E4044" t="s">
        <v>7220</v>
      </c>
      <c r="F4044" s="41">
        <v>43362</v>
      </c>
      <c r="G4044" s="44">
        <v>-4703.93</v>
      </c>
      <c r="H4044" t="s">
        <v>14930</v>
      </c>
    </row>
    <row r="4045" spans="1:8" x14ac:dyDescent="0.25">
      <c r="A4045" s="43" t="s">
        <v>9735</v>
      </c>
      <c r="B4045" t="s">
        <v>6568</v>
      </c>
      <c r="C4045" s="43" t="s">
        <v>6569</v>
      </c>
      <c r="D4045" t="s">
        <v>7221</v>
      </c>
      <c r="E4045" t="s">
        <v>7220</v>
      </c>
      <c r="F4045" s="41">
        <v>43362</v>
      </c>
      <c r="G4045" s="44">
        <v>-4115.04</v>
      </c>
      <c r="H4045" t="s">
        <v>14931</v>
      </c>
    </row>
    <row r="4046" spans="1:8" x14ac:dyDescent="0.25">
      <c r="A4046" s="43" t="s">
        <v>9735</v>
      </c>
      <c r="B4046" t="s">
        <v>6568</v>
      </c>
      <c r="C4046" s="43" t="s">
        <v>6569</v>
      </c>
      <c r="D4046" t="s">
        <v>7222</v>
      </c>
      <c r="E4046" t="s">
        <v>7220</v>
      </c>
      <c r="F4046" s="41">
        <v>43362</v>
      </c>
      <c r="G4046" s="44">
        <v>-15831.2</v>
      </c>
      <c r="H4046" t="s">
        <v>14932</v>
      </c>
    </row>
    <row r="4047" spans="1:8" x14ac:dyDescent="0.25">
      <c r="A4047" s="43" t="s">
        <v>9735</v>
      </c>
      <c r="B4047" t="s">
        <v>6568</v>
      </c>
      <c r="C4047" s="43" t="s">
        <v>6569</v>
      </c>
      <c r="D4047" t="s">
        <v>7223</v>
      </c>
      <c r="E4047" t="s">
        <v>7220</v>
      </c>
      <c r="F4047" s="41">
        <v>43362</v>
      </c>
      <c r="G4047" s="44">
        <v>-4345.13</v>
      </c>
      <c r="H4047" t="s">
        <v>14933</v>
      </c>
    </row>
    <row r="4048" spans="1:8" x14ac:dyDescent="0.25">
      <c r="A4048" s="43" t="s">
        <v>9735</v>
      </c>
      <c r="B4048" t="s">
        <v>6568</v>
      </c>
      <c r="C4048" s="43" t="s">
        <v>6569</v>
      </c>
      <c r="D4048" t="s">
        <v>7224</v>
      </c>
      <c r="E4048" t="s">
        <v>7220</v>
      </c>
      <c r="F4048" s="41">
        <v>43362</v>
      </c>
      <c r="G4048" s="44">
        <v>-27666.86</v>
      </c>
      <c r="H4048" t="s">
        <v>14934</v>
      </c>
    </row>
    <row r="4049" spans="1:8" x14ac:dyDescent="0.25">
      <c r="A4049" s="43" t="s">
        <v>9735</v>
      </c>
      <c r="B4049" t="s">
        <v>6568</v>
      </c>
      <c r="C4049" s="43" t="s">
        <v>6569</v>
      </c>
      <c r="D4049" t="s">
        <v>7225</v>
      </c>
      <c r="E4049" t="s">
        <v>7220</v>
      </c>
      <c r="F4049" s="41">
        <v>43362</v>
      </c>
      <c r="G4049" s="44">
        <v>-29303.52</v>
      </c>
      <c r="H4049" t="s">
        <v>14935</v>
      </c>
    </row>
    <row r="4050" spans="1:8" x14ac:dyDescent="0.25">
      <c r="A4050" s="43" t="s">
        <v>9735</v>
      </c>
      <c r="B4050" t="s">
        <v>6568</v>
      </c>
      <c r="C4050" s="43" t="s">
        <v>6569</v>
      </c>
      <c r="D4050" t="s">
        <v>7226</v>
      </c>
      <c r="E4050" t="s">
        <v>7220</v>
      </c>
      <c r="F4050" s="41">
        <v>43362</v>
      </c>
      <c r="G4050" s="44">
        <v>-20988.95</v>
      </c>
      <c r="H4050" t="s">
        <v>14936</v>
      </c>
    </row>
    <row r="4051" spans="1:8" x14ac:dyDescent="0.25">
      <c r="A4051" s="43" t="s">
        <v>9735</v>
      </c>
      <c r="B4051" t="s">
        <v>6568</v>
      </c>
      <c r="C4051" s="43" t="s">
        <v>6569</v>
      </c>
      <c r="D4051" t="s">
        <v>7227</v>
      </c>
      <c r="E4051" t="s">
        <v>7220</v>
      </c>
      <c r="F4051" s="41">
        <v>43362</v>
      </c>
      <c r="G4051" s="44">
        <v>-1419.03</v>
      </c>
      <c r="H4051" t="s">
        <v>14937</v>
      </c>
    </row>
    <row r="4052" spans="1:8" x14ac:dyDescent="0.25">
      <c r="A4052" s="43" t="s">
        <v>9735</v>
      </c>
      <c r="B4052" t="s">
        <v>6568</v>
      </c>
      <c r="C4052" s="43" t="s">
        <v>6569</v>
      </c>
      <c r="D4052" t="s">
        <v>7228</v>
      </c>
      <c r="E4052" t="s">
        <v>7229</v>
      </c>
      <c r="F4052" s="41">
        <v>43363</v>
      </c>
      <c r="G4052" s="44">
        <v>-1404.08</v>
      </c>
      <c r="H4052" t="s">
        <v>14938</v>
      </c>
    </row>
    <row r="4053" spans="1:8" x14ac:dyDescent="0.25">
      <c r="A4053" s="43" t="s">
        <v>9735</v>
      </c>
      <c r="B4053" t="s">
        <v>6568</v>
      </c>
      <c r="C4053" s="43" t="s">
        <v>6569</v>
      </c>
      <c r="D4053" t="s">
        <v>7230</v>
      </c>
      <c r="E4053" t="s">
        <v>7229</v>
      </c>
      <c r="F4053" s="41">
        <v>43363</v>
      </c>
      <c r="G4053" s="44">
        <v>-1404.08</v>
      </c>
      <c r="H4053" t="s">
        <v>14939</v>
      </c>
    </row>
    <row r="4054" spans="1:8" x14ac:dyDescent="0.25">
      <c r="A4054" s="43" t="s">
        <v>9735</v>
      </c>
      <c r="B4054" t="s">
        <v>6568</v>
      </c>
      <c r="C4054" s="43" t="s">
        <v>6569</v>
      </c>
      <c r="D4054" t="s">
        <v>7231</v>
      </c>
      <c r="E4054" t="s">
        <v>7229</v>
      </c>
      <c r="F4054" s="41">
        <v>43363</v>
      </c>
      <c r="G4054" s="44">
        <v>-1419.03</v>
      </c>
      <c r="H4054" t="s">
        <v>14940</v>
      </c>
    </row>
    <row r="4055" spans="1:8" x14ac:dyDescent="0.25">
      <c r="A4055" s="43" t="s">
        <v>9735</v>
      </c>
      <c r="B4055" t="s">
        <v>6568</v>
      </c>
      <c r="C4055" s="43" t="s">
        <v>6569</v>
      </c>
      <c r="D4055" t="s">
        <v>7232</v>
      </c>
      <c r="E4055" t="s">
        <v>7229</v>
      </c>
      <c r="F4055" s="41">
        <v>43363</v>
      </c>
      <c r="G4055" s="44">
        <v>-3044.48</v>
      </c>
      <c r="H4055" t="s">
        <v>14941</v>
      </c>
    </row>
    <row r="4056" spans="1:8" x14ac:dyDescent="0.25">
      <c r="A4056" s="43" t="s">
        <v>9735</v>
      </c>
      <c r="B4056" t="s">
        <v>6761</v>
      </c>
      <c r="C4056" s="43" t="s">
        <v>6762</v>
      </c>
      <c r="D4056" t="s">
        <v>7233</v>
      </c>
      <c r="E4056" t="s">
        <v>6764</v>
      </c>
      <c r="F4056" s="41">
        <v>43364</v>
      </c>
      <c r="G4056" s="44">
        <v>-399432</v>
      </c>
      <c r="H4056" t="s">
        <v>14942</v>
      </c>
    </row>
    <row r="4057" spans="1:8" x14ac:dyDescent="0.25">
      <c r="A4057" s="43" t="s">
        <v>9328</v>
      </c>
      <c r="B4057" t="s">
        <v>7234</v>
      </c>
      <c r="C4057" s="43" t="s">
        <v>7235</v>
      </c>
      <c r="D4057" t="s">
        <v>7236</v>
      </c>
      <c r="E4057" t="s">
        <v>7236</v>
      </c>
      <c r="F4057" s="41">
        <v>43368</v>
      </c>
      <c r="G4057" s="44">
        <v>-31010657</v>
      </c>
      <c r="H4057" t="s">
        <v>14943</v>
      </c>
    </row>
    <row r="4058" spans="1:8" x14ac:dyDescent="0.25">
      <c r="A4058" s="43" t="s">
        <v>9328</v>
      </c>
      <c r="B4058" t="s">
        <v>7239</v>
      </c>
      <c r="C4058" s="43" t="s">
        <v>14946</v>
      </c>
      <c r="D4058" t="s">
        <v>7240</v>
      </c>
      <c r="E4058" t="s">
        <v>7240</v>
      </c>
      <c r="F4058" s="41">
        <v>43371</v>
      </c>
      <c r="G4058" s="44">
        <v>-50200.4</v>
      </c>
      <c r="H4058" t="s">
        <v>14947</v>
      </c>
    </row>
    <row r="4059" spans="1:8" x14ac:dyDescent="0.25">
      <c r="A4059" s="43" t="s">
        <v>9328</v>
      </c>
      <c r="B4059" t="s">
        <v>7237</v>
      </c>
      <c r="C4059" s="43" t="s">
        <v>14944</v>
      </c>
      <c r="D4059" t="s">
        <v>7238</v>
      </c>
      <c r="E4059" t="s">
        <v>7238</v>
      </c>
      <c r="F4059" s="41">
        <v>43371</v>
      </c>
      <c r="G4059" s="44">
        <v>-5229918.7300000004</v>
      </c>
      <c r="H4059" t="s">
        <v>14945</v>
      </c>
    </row>
    <row r="4060" spans="1:8" x14ac:dyDescent="0.25">
      <c r="A4060" s="43" t="s">
        <v>9326</v>
      </c>
      <c r="B4060" t="s">
        <v>5848</v>
      </c>
      <c r="C4060" s="43" t="s">
        <v>5849</v>
      </c>
      <c r="D4060" t="s">
        <v>7241</v>
      </c>
      <c r="E4060" t="s">
        <v>7241</v>
      </c>
      <c r="F4060" s="41">
        <v>43374</v>
      </c>
      <c r="G4060" s="44">
        <v>-166380</v>
      </c>
      <c r="H4060" t="s">
        <v>14948</v>
      </c>
    </row>
    <row r="4061" spans="1:8" x14ac:dyDescent="0.25">
      <c r="A4061" s="43" t="s">
        <v>9326</v>
      </c>
      <c r="B4061" t="s">
        <v>5848</v>
      </c>
      <c r="C4061" s="43" t="s">
        <v>5849</v>
      </c>
      <c r="D4061" t="s">
        <v>7242</v>
      </c>
      <c r="E4061" t="s">
        <v>7242</v>
      </c>
      <c r="F4061" s="41">
        <v>43374</v>
      </c>
      <c r="G4061" s="44">
        <v>166380</v>
      </c>
      <c r="H4061" t="s">
        <v>14949</v>
      </c>
    </row>
    <row r="4062" spans="1:8" x14ac:dyDescent="0.25">
      <c r="A4062" s="43" t="s">
        <v>9735</v>
      </c>
      <c r="B4062" t="s">
        <v>5902</v>
      </c>
      <c r="C4062" s="43" t="s">
        <v>13934</v>
      </c>
      <c r="D4062" t="s">
        <v>7243</v>
      </c>
      <c r="E4062" t="s">
        <v>7243</v>
      </c>
      <c r="F4062" s="41">
        <v>43374</v>
      </c>
      <c r="G4062" s="44">
        <v>-15000</v>
      </c>
      <c r="H4062" t="s">
        <v>14950</v>
      </c>
    </row>
    <row r="4063" spans="1:8" x14ac:dyDescent="0.25">
      <c r="A4063" s="43" t="s">
        <v>9328</v>
      </c>
      <c r="B4063" t="s">
        <v>7168</v>
      </c>
      <c r="C4063" s="43" t="s">
        <v>7169</v>
      </c>
      <c r="D4063" t="s">
        <v>7247</v>
      </c>
      <c r="E4063" t="s">
        <v>7247</v>
      </c>
      <c r="F4063" s="41">
        <v>43378</v>
      </c>
      <c r="G4063" s="44">
        <v>-3968844.26</v>
      </c>
      <c r="H4063" t="s">
        <v>14954</v>
      </c>
    </row>
    <row r="4064" spans="1:8" x14ac:dyDescent="0.25">
      <c r="A4064" s="43" t="s">
        <v>9328</v>
      </c>
      <c r="B4064" t="s">
        <v>7244</v>
      </c>
      <c r="C4064" s="43" t="s">
        <v>14951</v>
      </c>
      <c r="D4064" t="s">
        <v>7245</v>
      </c>
      <c r="E4064" t="s">
        <v>7245</v>
      </c>
      <c r="F4064" s="41">
        <v>43378</v>
      </c>
      <c r="G4064" s="44">
        <v>-22066</v>
      </c>
      <c r="H4064" t="s">
        <v>14952</v>
      </c>
    </row>
    <row r="4065" spans="1:8" x14ac:dyDescent="0.25">
      <c r="A4065" s="43" t="s">
        <v>9328</v>
      </c>
      <c r="B4065" t="s">
        <v>7248</v>
      </c>
      <c r="C4065" s="43" t="s">
        <v>14955</v>
      </c>
      <c r="D4065" t="s">
        <v>7249</v>
      </c>
      <c r="E4065" t="s">
        <v>7249</v>
      </c>
      <c r="F4065" s="41">
        <v>43378</v>
      </c>
      <c r="G4065" s="44">
        <v>-78057</v>
      </c>
      <c r="H4065" t="s">
        <v>14956</v>
      </c>
    </row>
    <row r="4066" spans="1:8" x14ac:dyDescent="0.25">
      <c r="A4066" s="43" t="s">
        <v>9328</v>
      </c>
      <c r="B4066" t="s">
        <v>7045</v>
      </c>
      <c r="C4066" s="43" t="s">
        <v>14809</v>
      </c>
      <c r="D4066" t="s">
        <v>7246</v>
      </c>
      <c r="E4066" t="s">
        <v>7246</v>
      </c>
      <c r="F4066" s="41">
        <v>43378</v>
      </c>
      <c r="G4066" s="44">
        <v>-11800</v>
      </c>
      <c r="H4066" t="s">
        <v>14953</v>
      </c>
    </row>
    <row r="4067" spans="1:8" x14ac:dyDescent="0.25">
      <c r="A4067" s="43" t="s">
        <v>9328</v>
      </c>
      <c r="B4067" t="s">
        <v>7252</v>
      </c>
      <c r="C4067" s="43" t="s">
        <v>14957</v>
      </c>
      <c r="D4067" t="s">
        <v>7253</v>
      </c>
      <c r="E4067" t="s">
        <v>7253</v>
      </c>
      <c r="F4067" s="41">
        <v>43381</v>
      </c>
      <c r="G4067" s="44">
        <v>-165200</v>
      </c>
      <c r="H4067" t="s">
        <v>14958</v>
      </c>
    </row>
    <row r="4068" spans="1:8" x14ac:dyDescent="0.25">
      <c r="A4068" s="43" t="s">
        <v>9328</v>
      </c>
      <c r="B4068" t="s">
        <v>7252</v>
      </c>
      <c r="C4068" s="43" t="s">
        <v>14957</v>
      </c>
      <c r="D4068" t="s">
        <v>7254</v>
      </c>
      <c r="E4068" t="s">
        <v>7254</v>
      </c>
      <c r="F4068" s="41">
        <v>43381</v>
      </c>
      <c r="G4068" s="44">
        <v>165200</v>
      </c>
      <c r="H4068" t="s">
        <v>14959</v>
      </c>
    </row>
    <row r="4069" spans="1:8" x14ac:dyDescent="0.25">
      <c r="A4069" s="43" t="s">
        <v>9328</v>
      </c>
      <c r="B4069" t="s">
        <v>7255</v>
      </c>
      <c r="C4069" s="43" t="s">
        <v>14960</v>
      </c>
      <c r="D4069" t="s">
        <v>7256</v>
      </c>
      <c r="E4069" t="s">
        <v>7256</v>
      </c>
      <c r="F4069" s="41">
        <v>43381</v>
      </c>
      <c r="G4069" s="44">
        <v>-11800</v>
      </c>
      <c r="H4069" t="s">
        <v>14961</v>
      </c>
    </row>
    <row r="4070" spans="1:8" x14ac:dyDescent="0.25">
      <c r="A4070" s="43" t="s">
        <v>9735</v>
      </c>
      <c r="B4070" t="s">
        <v>1218</v>
      </c>
      <c r="C4070" s="43" t="s">
        <v>1219</v>
      </c>
      <c r="D4070" t="s">
        <v>7250</v>
      </c>
      <c r="E4070" t="s">
        <v>7251</v>
      </c>
      <c r="F4070" s="41">
        <v>43381</v>
      </c>
      <c r="G4070" s="44">
        <v>-2278500</v>
      </c>
      <c r="H4070" t="s">
        <v>7405</v>
      </c>
    </row>
    <row r="4071" spans="1:8" x14ac:dyDescent="0.25">
      <c r="A4071" s="43" t="s">
        <v>9328</v>
      </c>
      <c r="B4071" t="s">
        <v>7257</v>
      </c>
      <c r="C4071" s="43" t="s">
        <v>14962</v>
      </c>
      <c r="D4071" t="s">
        <v>7258</v>
      </c>
      <c r="E4071" t="s">
        <v>7258</v>
      </c>
      <c r="F4071" s="41">
        <v>43383</v>
      </c>
      <c r="G4071" s="44">
        <v>-2114094.79</v>
      </c>
      <c r="H4071" t="s">
        <v>14963</v>
      </c>
    </row>
    <row r="4072" spans="1:8" x14ac:dyDescent="0.25">
      <c r="A4072" s="43" t="s">
        <v>9735</v>
      </c>
      <c r="B4072" t="s">
        <v>6919</v>
      </c>
      <c r="C4072" s="43" t="s">
        <v>6920</v>
      </c>
      <c r="D4072" t="s">
        <v>7259</v>
      </c>
      <c r="E4072" t="s">
        <v>7260</v>
      </c>
      <c r="F4072" s="41">
        <v>43385</v>
      </c>
      <c r="G4072" s="44">
        <v>-643668</v>
      </c>
      <c r="H4072" t="s">
        <v>14964</v>
      </c>
    </row>
    <row r="4073" spans="1:8" x14ac:dyDescent="0.25">
      <c r="A4073" s="43" t="s">
        <v>9735</v>
      </c>
      <c r="B4073" t="s">
        <v>6919</v>
      </c>
      <c r="C4073" s="43" t="s">
        <v>6920</v>
      </c>
      <c r="D4073" t="s">
        <v>20828</v>
      </c>
      <c r="E4073" t="s">
        <v>7265</v>
      </c>
      <c r="F4073" s="41">
        <v>43392</v>
      </c>
      <c r="G4073" s="44">
        <v>-650336</v>
      </c>
      <c r="H4073" t="s">
        <v>14966</v>
      </c>
    </row>
    <row r="4074" spans="1:8" x14ac:dyDescent="0.25">
      <c r="A4074" s="43" t="s">
        <v>9735</v>
      </c>
      <c r="B4074" t="s">
        <v>7261</v>
      </c>
      <c r="C4074" s="43" t="s">
        <v>7262</v>
      </c>
      <c r="D4074" t="s">
        <v>7263</v>
      </c>
      <c r="E4074" t="s">
        <v>7263</v>
      </c>
      <c r="F4074" s="41">
        <v>43392</v>
      </c>
      <c r="G4074" s="44">
        <v>-495600</v>
      </c>
      <c r="H4074" t="s">
        <v>14965</v>
      </c>
    </row>
    <row r="4075" spans="1:8" x14ac:dyDescent="0.25">
      <c r="A4075" s="43" t="s">
        <v>9328</v>
      </c>
      <c r="B4075" t="s">
        <v>7168</v>
      </c>
      <c r="C4075" s="43" t="s">
        <v>7169</v>
      </c>
      <c r="D4075" t="s">
        <v>7267</v>
      </c>
      <c r="E4075" t="s">
        <v>7267</v>
      </c>
      <c r="F4075" s="41">
        <v>43395</v>
      </c>
      <c r="G4075" s="44">
        <v>-4026998.35</v>
      </c>
      <c r="H4075" t="s">
        <v>14968</v>
      </c>
    </row>
    <row r="4076" spans="1:8" x14ac:dyDescent="0.25">
      <c r="A4076" s="43" t="s">
        <v>9328</v>
      </c>
      <c r="B4076" t="s">
        <v>7239</v>
      </c>
      <c r="C4076" s="43" t="s">
        <v>14946</v>
      </c>
      <c r="D4076" t="s">
        <v>7266</v>
      </c>
      <c r="E4076" t="s">
        <v>7266</v>
      </c>
      <c r="F4076" s="41">
        <v>43395</v>
      </c>
      <c r="G4076" s="44">
        <v>-50200.4</v>
      </c>
      <c r="H4076" t="s">
        <v>14967</v>
      </c>
    </row>
    <row r="4077" spans="1:8" x14ac:dyDescent="0.25">
      <c r="A4077" s="43" t="s">
        <v>9328</v>
      </c>
      <c r="B4077" t="s">
        <v>7268</v>
      </c>
      <c r="C4077" s="43" t="s">
        <v>14969</v>
      </c>
      <c r="D4077" t="s">
        <v>7269</v>
      </c>
      <c r="E4077" t="s">
        <v>7269</v>
      </c>
      <c r="F4077" s="41">
        <v>43399</v>
      </c>
      <c r="G4077" s="44">
        <v>-53100</v>
      </c>
      <c r="H4077" t="s">
        <v>14970</v>
      </c>
    </row>
    <row r="4078" spans="1:8" x14ac:dyDescent="0.25">
      <c r="A4078" s="43" t="s">
        <v>9328</v>
      </c>
      <c r="B4078" t="s">
        <v>7268</v>
      </c>
      <c r="C4078" s="43" t="s">
        <v>14969</v>
      </c>
      <c r="D4078" t="s">
        <v>7270</v>
      </c>
      <c r="E4078" t="s">
        <v>7270</v>
      </c>
      <c r="F4078" s="41">
        <v>43399</v>
      </c>
      <c r="G4078" s="44">
        <v>53100</v>
      </c>
      <c r="H4078" t="s">
        <v>14971</v>
      </c>
    </row>
    <row r="4079" spans="1:8" x14ac:dyDescent="0.25">
      <c r="A4079" s="43" t="s">
        <v>9328</v>
      </c>
      <c r="B4079" t="s">
        <v>5533</v>
      </c>
      <c r="C4079" s="43" t="s">
        <v>13622</v>
      </c>
      <c r="D4079" t="s">
        <v>7271</v>
      </c>
      <c r="E4079" t="s">
        <v>7271</v>
      </c>
      <c r="F4079" s="41">
        <v>43399</v>
      </c>
      <c r="G4079" s="44">
        <v>-938100</v>
      </c>
      <c r="H4079" t="s">
        <v>14972</v>
      </c>
    </row>
    <row r="4080" spans="1:8" x14ac:dyDescent="0.25">
      <c r="A4080" s="43" t="s">
        <v>9328</v>
      </c>
      <c r="B4080" t="s">
        <v>5533</v>
      </c>
      <c r="C4080" s="43" t="s">
        <v>13622</v>
      </c>
      <c r="D4080" t="s">
        <v>7272</v>
      </c>
      <c r="E4080" t="s">
        <v>7272</v>
      </c>
      <c r="F4080" s="41">
        <v>43399</v>
      </c>
      <c r="G4080" s="44">
        <v>938100</v>
      </c>
      <c r="H4080" t="s">
        <v>14973</v>
      </c>
    </row>
    <row r="4081" spans="1:8" x14ac:dyDescent="0.25">
      <c r="A4081" s="43" t="s">
        <v>9735</v>
      </c>
      <c r="B4081" t="s">
        <v>5603</v>
      </c>
      <c r="C4081" s="43" t="s">
        <v>5604</v>
      </c>
      <c r="D4081" t="s">
        <v>7273</v>
      </c>
      <c r="E4081" t="s">
        <v>7274</v>
      </c>
      <c r="F4081" s="41">
        <v>43405</v>
      </c>
      <c r="G4081" s="44">
        <v>-329012</v>
      </c>
      <c r="H4081" t="s">
        <v>14974</v>
      </c>
    </row>
    <row r="4082" spans="1:8" x14ac:dyDescent="0.25">
      <c r="A4082" s="43" t="s">
        <v>9328</v>
      </c>
      <c r="B4082" t="s">
        <v>7275</v>
      </c>
      <c r="C4082" s="43" t="s">
        <v>14976</v>
      </c>
      <c r="D4082" t="s">
        <v>7276</v>
      </c>
      <c r="E4082" t="s">
        <v>7276</v>
      </c>
      <c r="F4082" s="41">
        <v>43406</v>
      </c>
      <c r="G4082" s="44">
        <v>926519.43</v>
      </c>
      <c r="H4082" t="s">
        <v>14977</v>
      </c>
    </row>
    <row r="4083" spans="1:8" x14ac:dyDescent="0.25">
      <c r="A4083" s="43" t="s">
        <v>9326</v>
      </c>
      <c r="B4083" t="s">
        <v>6925</v>
      </c>
      <c r="C4083" s="43" t="s">
        <v>6926</v>
      </c>
      <c r="E4083" t="s">
        <v>20773</v>
      </c>
      <c r="F4083" s="41">
        <v>43406</v>
      </c>
      <c r="G4083" s="44">
        <v>1004700.69</v>
      </c>
      <c r="H4083" t="s">
        <v>14975</v>
      </c>
    </row>
    <row r="4084" spans="1:8" x14ac:dyDescent="0.25">
      <c r="A4084" s="43" t="s">
        <v>9735</v>
      </c>
      <c r="B4084" t="s">
        <v>6476</v>
      </c>
      <c r="C4084" s="43" t="s">
        <v>6477</v>
      </c>
      <c r="D4084" t="s">
        <v>7277</v>
      </c>
      <c r="E4084" t="s">
        <v>7278</v>
      </c>
      <c r="F4084" s="41">
        <v>43411</v>
      </c>
      <c r="G4084" s="44">
        <v>-108700</v>
      </c>
      <c r="H4084" t="s">
        <v>14978</v>
      </c>
    </row>
    <row r="4085" spans="1:8" x14ac:dyDescent="0.25">
      <c r="A4085" s="43" t="s">
        <v>9735</v>
      </c>
      <c r="B4085" t="s">
        <v>7279</v>
      </c>
      <c r="C4085" s="43" t="s">
        <v>14979</v>
      </c>
      <c r="D4085" t="s">
        <v>7280</v>
      </c>
      <c r="E4085" t="s">
        <v>7281</v>
      </c>
      <c r="F4085" s="41">
        <v>43411</v>
      </c>
      <c r="G4085" s="44">
        <v>-22500</v>
      </c>
      <c r="H4085" t="s">
        <v>14980</v>
      </c>
    </row>
    <row r="4086" spans="1:8" x14ac:dyDescent="0.25">
      <c r="A4086" s="43" t="s">
        <v>9735</v>
      </c>
      <c r="B4086" t="s">
        <v>7282</v>
      </c>
      <c r="C4086" s="43" t="s">
        <v>7283</v>
      </c>
      <c r="D4086" t="s">
        <v>7284</v>
      </c>
      <c r="E4086" t="s">
        <v>7285</v>
      </c>
      <c r="F4086" s="41">
        <v>43416</v>
      </c>
      <c r="G4086" s="44">
        <v>-435150</v>
      </c>
      <c r="H4086" t="s">
        <v>14981</v>
      </c>
    </row>
    <row r="4087" spans="1:8" x14ac:dyDescent="0.25">
      <c r="A4087" s="43" t="s">
        <v>9735</v>
      </c>
      <c r="B4087" t="s">
        <v>7286</v>
      </c>
      <c r="C4087" s="43" t="s">
        <v>7287</v>
      </c>
      <c r="D4087" t="s">
        <v>7288</v>
      </c>
      <c r="E4087" t="s">
        <v>7288</v>
      </c>
      <c r="F4087" s="41">
        <v>43418</v>
      </c>
      <c r="G4087" s="44">
        <v>-29500</v>
      </c>
      <c r="H4087" t="s">
        <v>14982</v>
      </c>
    </row>
    <row r="4088" spans="1:8" x14ac:dyDescent="0.25">
      <c r="A4088" s="43" t="s">
        <v>9735</v>
      </c>
      <c r="B4088" t="s">
        <v>7286</v>
      </c>
      <c r="C4088" s="43" t="s">
        <v>7287</v>
      </c>
      <c r="D4088" t="s">
        <v>20774</v>
      </c>
      <c r="E4088" t="s">
        <v>20774</v>
      </c>
      <c r="F4088" s="41">
        <v>43418</v>
      </c>
      <c r="G4088" s="44">
        <v>29500</v>
      </c>
      <c r="H4088" t="s">
        <v>14983</v>
      </c>
    </row>
    <row r="4089" spans="1:8" x14ac:dyDescent="0.25">
      <c r="A4089" s="43" t="s">
        <v>9735</v>
      </c>
      <c r="B4089" t="s">
        <v>7365</v>
      </c>
      <c r="C4089" s="43" t="s">
        <v>15045</v>
      </c>
      <c r="F4089" s="41">
        <v>43419</v>
      </c>
      <c r="G4089" s="44">
        <v>-8000</v>
      </c>
      <c r="H4089" t="s">
        <v>18944</v>
      </c>
    </row>
    <row r="4090" spans="1:8" x14ac:dyDescent="0.25">
      <c r="A4090" s="43" t="s">
        <v>9328</v>
      </c>
      <c r="B4090" t="s">
        <v>7290</v>
      </c>
      <c r="C4090" s="43" t="s">
        <v>14984</v>
      </c>
      <c r="D4090" t="s">
        <v>7291</v>
      </c>
      <c r="E4090" t="s">
        <v>7291</v>
      </c>
      <c r="F4090" s="41">
        <v>43423</v>
      </c>
      <c r="G4090" s="44">
        <v>-10800000</v>
      </c>
      <c r="H4090" t="s">
        <v>14985</v>
      </c>
    </row>
    <row r="4091" spans="1:8" x14ac:dyDescent="0.25">
      <c r="A4091" s="43" t="s">
        <v>9328</v>
      </c>
      <c r="B4091" t="s">
        <v>7295</v>
      </c>
      <c r="C4091" s="43" t="s">
        <v>14987</v>
      </c>
      <c r="D4091" t="s">
        <v>20829</v>
      </c>
      <c r="E4091" t="s">
        <v>7297</v>
      </c>
      <c r="F4091" s="41">
        <v>43427</v>
      </c>
      <c r="G4091" s="44">
        <v>-288156</v>
      </c>
      <c r="H4091" t="s">
        <v>14988</v>
      </c>
    </row>
    <row r="4092" spans="1:8" x14ac:dyDescent="0.25">
      <c r="A4092" s="43" t="s">
        <v>9326</v>
      </c>
      <c r="B4092" t="s">
        <v>7298</v>
      </c>
      <c r="C4092" s="43" t="s">
        <v>7299</v>
      </c>
      <c r="D4092" t="s">
        <v>7147</v>
      </c>
      <c r="E4092" t="s">
        <v>7147</v>
      </c>
      <c r="F4092" s="41">
        <v>43430</v>
      </c>
      <c r="G4092" s="44">
        <v>-59000</v>
      </c>
      <c r="H4092" t="s">
        <v>14989</v>
      </c>
    </row>
    <row r="4093" spans="1:8" x14ac:dyDescent="0.25">
      <c r="A4093" s="43" t="s">
        <v>9326</v>
      </c>
      <c r="B4093" t="s">
        <v>7300</v>
      </c>
      <c r="C4093" s="43" t="s">
        <v>7301</v>
      </c>
      <c r="D4093" t="s">
        <v>7302</v>
      </c>
      <c r="E4093" t="s">
        <v>7302</v>
      </c>
      <c r="F4093" s="41">
        <v>43431</v>
      </c>
      <c r="G4093" s="44">
        <v>-70800</v>
      </c>
      <c r="H4093" t="s">
        <v>14990</v>
      </c>
    </row>
    <row r="4094" spans="1:8" x14ac:dyDescent="0.25">
      <c r="A4094" s="43" t="s">
        <v>9328</v>
      </c>
      <c r="B4094" t="s">
        <v>7303</v>
      </c>
      <c r="C4094" s="43" t="s">
        <v>14992</v>
      </c>
      <c r="D4094" t="s">
        <v>7304</v>
      </c>
      <c r="E4094" t="s">
        <v>7304</v>
      </c>
      <c r="F4094" s="41">
        <v>43434</v>
      </c>
      <c r="G4094" s="44">
        <v>-104076</v>
      </c>
      <c r="H4094" t="s">
        <v>14993</v>
      </c>
    </row>
    <row r="4095" spans="1:8" x14ac:dyDescent="0.25">
      <c r="A4095" s="43" t="s">
        <v>9735</v>
      </c>
      <c r="B4095" t="s">
        <v>7286</v>
      </c>
      <c r="C4095" s="43" t="s">
        <v>7287</v>
      </c>
      <c r="D4095" t="s">
        <v>7205</v>
      </c>
      <c r="E4095" t="s">
        <v>7205</v>
      </c>
      <c r="F4095" s="41">
        <v>43434</v>
      </c>
      <c r="G4095" s="44">
        <v>-29500</v>
      </c>
      <c r="H4095" t="s">
        <v>14991</v>
      </c>
    </row>
    <row r="4096" spans="1:8" x14ac:dyDescent="0.25">
      <c r="A4096" s="43" t="s">
        <v>9328</v>
      </c>
      <c r="B4096" t="s">
        <v>7303</v>
      </c>
      <c r="C4096" s="43" t="s">
        <v>14992</v>
      </c>
      <c r="D4096" t="s">
        <v>20775</v>
      </c>
      <c r="E4096" t="s">
        <v>20775</v>
      </c>
      <c r="F4096" s="41">
        <v>43437</v>
      </c>
      <c r="G4096" s="44">
        <v>-104076</v>
      </c>
      <c r="H4096" t="s">
        <v>14994</v>
      </c>
    </row>
    <row r="4097" spans="1:8" x14ac:dyDescent="0.25">
      <c r="A4097" s="43" t="s">
        <v>9328</v>
      </c>
      <c r="B4097" t="s">
        <v>7303</v>
      </c>
      <c r="C4097" s="43" t="s">
        <v>14992</v>
      </c>
      <c r="D4097" t="s">
        <v>7306</v>
      </c>
      <c r="E4097" t="s">
        <v>7306</v>
      </c>
      <c r="F4097" s="41">
        <v>43437</v>
      </c>
      <c r="G4097" s="44">
        <v>-104076</v>
      </c>
      <c r="H4097" t="s">
        <v>14995</v>
      </c>
    </row>
    <row r="4098" spans="1:8" x14ac:dyDescent="0.25">
      <c r="A4098" s="43" t="s">
        <v>9735</v>
      </c>
      <c r="B4098" t="s">
        <v>987</v>
      </c>
      <c r="C4098" s="43" t="s">
        <v>988</v>
      </c>
      <c r="D4098" t="s">
        <v>7307</v>
      </c>
      <c r="F4098" s="41">
        <v>43438</v>
      </c>
      <c r="G4098" s="44">
        <v>-1013645</v>
      </c>
      <c r="H4098" t="s">
        <v>14996</v>
      </c>
    </row>
    <row r="4099" spans="1:8" x14ac:dyDescent="0.25">
      <c r="A4099" s="43" t="s">
        <v>9328</v>
      </c>
      <c r="B4099" t="s">
        <v>7308</v>
      </c>
      <c r="C4099" s="43" t="s">
        <v>14999</v>
      </c>
      <c r="D4099" t="s">
        <v>7309</v>
      </c>
      <c r="E4099" t="s">
        <v>7309</v>
      </c>
      <c r="F4099" s="41">
        <v>43439</v>
      </c>
      <c r="G4099" s="44">
        <v>-94400</v>
      </c>
      <c r="H4099" t="s">
        <v>15000</v>
      </c>
    </row>
    <row r="4100" spans="1:8" x14ac:dyDescent="0.25">
      <c r="A4100" s="43" t="s">
        <v>9328</v>
      </c>
      <c r="B4100" t="s">
        <v>7308</v>
      </c>
      <c r="C4100" s="43" t="s">
        <v>14999</v>
      </c>
      <c r="D4100" t="s">
        <v>7310</v>
      </c>
      <c r="E4100" t="s">
        <v>7310</v>
      </c>
      <c r="F4100" s="41">
        <v>43439</v>
      </c>
      <c r="G4100" s="44">
        <v>94400</v>
      </c>
      <c r="H4100" t="s">
        <v>15001</v>
      </c>
    </row>
    <row r="4101" spans="1:8" x14ac:dyDescent="0.25">
      <c r="A4101" s="43" t="s">
        <v>9326</v>
      </c>
      <c r="B4101" t="s">
        <v>4257</v>
      </c>
      <c r="C4101" s="43" t="s">
        <v>12650</v>
      </c>
      <c r="D4101" t="s">
        <v>14997</v>
      </c>
      <c r="E4101" t="s">
        <v>14997</v>
      </c>
      <c r="F4101" s="41">
        <v>43439</v>
      </c>
      <c r="G4101" s="44">
        <v>10800</v>
      </c>
      <c r="H4101" t="s">
        <v>14998</v>
      </c>
    </row>
    <row r="4102" spans="1:8" x14ac:dyDescent="0.25">
      <c r="A4102" s="43" t="s">
        <v>9735</v>
      </c>
      <c r="B4102" t="s">
        <v>6919</v>
      </c>
      <c r="C4102" s="43" t="s">
        <v>6920</v>
      </c>
      <c r="D4102" t="s">
        <v>7311</v>
      </c>
      <c r="E4102" t="s">
        <v>7312</v>
      </c>
      <c r="F4102" s="41">
        <v>43440</v>
      </c>
      <c r="G4102" s="44">
        <v>-656051</v>
      </c>
      <c r="H4102" t="s">
        <v>15002</v>
      </c>
    </row>
    <row r="4103" spans="1:8" x14ac:dyDescent="0.25">
      <c r="A4103" s="43" t="s">
        <v>9735</v>
      </c>
      <c r="B4103" t="s">
        <v>6919</v>
      </c>
      <c r="C4103" s="43" t="s">
        <v>6920</v>
      </c>
      <c r="D4103" t="s">
        <v>7313</v>
      </c>
      <c r="E4103" t="s">
        <v>7314</v>
      </c>
      <c r="F4103" s="41">
        <v>43441</v>
      </c>
      <c r="G4103" s="44">
        <v>-637000</v>
      </c>
      <c r="H4103" t="s">
        <v>15003</v>
      </c>
    </row>
    <row r="4104" spans="1:8" x14ac:dyDescent="0.25">
      <c r="A4104" s="43" t="s">
        <v>9735</v>
      </c>
      <c r="B4104" t="s">
        <v>6919</v>
      </c>
      <c r="C4104" s="43" t="s">
        <v>6920</v>
      </c>
      <c r="D4104" t="s">
        <v>7315</v>
      </c>
      <c r="E4104" t="s">
        <v>7316</v>
      </c>
      <c r="F4104" s="41">
        <v>43441</v>
      </c>
      <c r="G4104" s="44">
        <v>-637000</v>
      </c>
      <c r="H4104" t="s">
        <v>15004</v>
      </c>
    </row>
    <row r="4105" spans="1:8" x14ac:dyDescent="0.25">
      <c r="A4105" s="43" t="s">
        <v>9735</v>
      </c>
      <c r="B4105" t="s">
        <v>6568</v>
      </c>
      <c r="C4105" s="43" t="s">
        <v>6569</v>
      </c>
      <c r="D4105" t="s">
        <v>7317</v>
      </c>
      <c r="E4105" t="s">
        <v>7318</v>
      </c>
      <c r="F4105" s="41">
        <v>43446</v>
      </c>
      <c r="G4105" s="44">
        <v>-3777.98</v>
      </c>
      <c r="H4105" t="s">
        <v>15005</v>
      </c>
    </row>
    <row r="4106" spans="1:8" x14ac:dyDescent="0.25">
      <c r="A4106" s="43" t="s">
        <v>9328</v>
      </c>
      <c r="B4106" t="s">
        <v>7320</v>
      </c>
      <c r="C4106" s="43" t="s">
        <v>15007</v>
      </c>
      <c r="D4106" t="s">
        <v>7321</v>
      </c>
      <c r="E4106" t="s">
        <v>7321</v>
      </c>
      <c r="F4106" s="41">
        <v>43447</v>
      </c>
      <c r="G4106" s="44">
        <v>-39028.5</v>
      </c>
      <c r="H4106" t="s">
        <v>15008</v>
      </c>
    </row>
    <row r="4107" spans="1:8" x14ac:dyDescent="0.25">
      <c r="A4107" s="43" t="s">
        <v>9328</v>
      </c>
      <c r="B4107" t="s">
        <v>1377</v>
      </c>
      <c r="C4107" s="43" t="s">
        <v>10388</v>
      </c>
      <c r="D4107" t="s">
        <v>7319</v>
      </c>
      <c r="E4107" t="s">
        <v>7319</v>
      </c>
      <c r="F4107" s="41">
        <v>43447</v>
      </c>
      <c r="G4107" s="44">
        <v>-4720</v>
      </c>
      <c r="H4107" t="s">
        <v>15006</v>
      </c>
    </row>
    <row r="4108" spans="1:8" x14ac:dyDescent="0.25">
      <c r="A4108" s="43" t="s">
        <v>9326</v>
      </c>
      <c r="B4108" t="s">
        <v>20631</v>
      </c>
      <c r="C4108" s="43" t="s">
        <v>15009</v>
      </c>
      <c r="D4108" t="s">
        <v>7323</v>
      </c>
      <c r="E4108" t="s">
        <v>7323</v>
      </c>
      <c r="F4108" s="41">
        <v>43448</v>
      </c>
      <c r="G4108" s="44">
        <v>-70800</v>
      </c>
      <c r="H4108" t="s">
        <v>15010</v>
      </c>
    </row>
    <row r="4109" spans="1:8" x14ac:dyDescent="0.25">
      <c r="A4109" s="43" t="s">
        <v>9328</v>
      </c>
      <c r="B4109" t="s">
        <v>7325</v>
      </c>
      <c r="C4109" s="43" t="s">
        <v>15012</v>
      </c>
      <c r="D4109" t="s">
        <v>7326</v>
      </c>
      <c r="E4109" t="s">
        <v>7326</v>
      </c>
      <c r="F4109" s="41">
        <v>43448</v>
      </c>
      <c r="G4109" s="44">
        <v>141600</v>
      </c>
      <c r="H4109" t="s">
        <v>15013</v>
      </c>
    </row>
    <row r="4110" spans="1:8" x14ac:dyDescent="0.25">
      <c r="A4110" s="43" t="s">
        <v>9328</v>
      </c>
      <c r="B4110" t="s">
        <v>7303</v>
      </c>
      <c r="C4110" s="43" t="s">
        <v>14992</v>
      </c>
      <c r="D4110" t="s">
        <v>7324</v>
      </c>
      <c r="E4110" t="s">
        <v>7324</v>
      </c>
      <c r="F4110" s="41">
        <v>43448</v>
      </c>
      <c r="G4110" s="44">
        <v>-104076</v>
      </c>
      <c r="H4110" t="s">
        <v>15011</v>
      </c>
    </row>
    <row r="4111" spans="1:8" x14ac:dyDescent="0.25">
      <c r="A4111" s="43" t="s">
        <v>9735</v>
      </c>
      <c r="B4111" t="s">
        <v>6919</v>
      </c>
      <c r="C4111" s="43" t="s">
        <v>6920</v>
      </c>
      <c r="D4111" t="s">
        <v>7327</v>
      </c>
      <c r="E4111" t="s">
        <v>7328</v>
      </c>
      <c r="F4111" s="41">
        <v>43452</v>
      </c>
      <c r="G4111" s="44">
        <v>-1297052</v>
      </c>
      <c r="H4111" t="s">
        <v>15018</v>
      </c>
    </row>
    <row r="4112" spans="1:8" x14ac:dyDescent="0.25">
      <c r="A4112" s="43" t="s">
        <v>9735</v>
      </c>
      <c r="B4112" t="s">
        <v>7286</v>
      </c>
      <c r="C4112" s="43" t="s">
        <v>7287</v>
      </c>
      <c r="D4112" t="s">
        <v>7329</v>
      </c>
      <c r="E4112" t="s">
        <v>7329</v>
      </c>
      <c r="F4112" s="41">
        <v>43452</v>
      </c>
      <c r="G4112" s="44">
        <v>-266271.53999999998</v>
      </c>
      <c r="H4112" t="s">
        <v>15019</v>
      </c>
    </row>
    <row r="4113" spans="1:8" x14ac:dyDescent="0.25">
      <c r="A4113" s="43" t="s">
        <v>9326</v>
      </c>
      <c r="B4113" t="s">
        <v>5814</v>
      </c>
      <c r="C4113" s="43" t="s">
        <v>5815</v>
      </c>
      <c r="D4113" t="s">
        <v>7330</v>
      </c>
      <c r="E4113" t="s">
        <v>7330</v>
      </c>
      <c r="F4113" s="41">
        <v>43453</v>
      </c>
      <c r="G4113" s="44">
        <v>-19071294.219999999</v>
      </c>
      <c r="H4113" t="s">
        <v>15020</v>
      </c>
    </row>
    <row r="4114" spans="1:8" x14ac:dyDescent="0.25">
      <c r="A4114" s="43" t="s">
        <v>9735</v>
      </c>
      <c r="B4114" t="s">
        <v>7331</v>
      </c>
      <c r="C4114" s="43" t="s">
        <v>7332</v>
      </c>
      <c r="D4114" t="s">
        <v>7333</v>
      </c>
      <c r="E4114" t="s">
        <v>7334</v>
      </c>
      <c r="F4114" s="41">
        <v>43465</v>
      </c>
      <c r="G4114" s="44">
        <v>-228900</v>
      </c>
      <c r="H4114" t="s">
        <v>15021</v>
      </c>
    </row>
    <row r="4115" spans="1:8" x14ac:dyDescent="0.25">
      <c r="A4115" s="43" t="s">
        <v>9326</v>
      </c>
      <c r="B4115" t="s">
        <v>9232</v>
      </c>
      <c r="C4115" s="43" t="s">
        <v>9233</v>
      </c>
      <c r="F4115" s="41">
        <v>43465</v>
      </c>
      <c r="G4115" s="44">
        <v>572273.1</v>
      </c>
      <c r="H4115" t="s">
        <v>17212</v>
      </c>
    </row>
    <row r="4116" spans="1:8" x14ac:dyDescent="0.25">
      <c r="A4116" s="43" t="s">
        <v>9326</v>
      </c>
      <c r="B4116" t="s">
        <v>9232</v>
      </c>
      <c r="C4116" s="43" t="s">
        <v>9233</v>
      </c>
      <c r="F4116" s="41">
        <v>43465</v>
      </c>
      <c r="G4116" s="44">
        <v>10873188.9</v>
      </c>
      <c r="H4116" t="s">
        <v>17213</v>
      </c>
    </row>
    <row r="4117" spans="1:8" x14ac:dyDescent="0.25">
      <c r="A4117" s="43" t="s">
        <v>9328</v>
      </c>
      <c r="B4117" t="s">
        <v>7335</v>
      </c>
      <c r="C4117" s="43" t="s">
        <v>7336</v>
      </c>
      <c r="D4117" t="s">
        <v>7337</v>
      </c>
      <c r="E4117" t="s">
        <v>7337</v>
      </c>
      <c r="F4117" s="41">
        <v>43465</v>
      </c>
      <c r="G4117" s="44">
        <v>-284439.84999999998</v>
      </c>
      <c r="H4117" t="s">
        <v>15022</v>
      </c>
    </row>
    <row r="4118" spans="1:8" x14ac:dyDescent="0.25">
      <c r="A4118" s="43" t="s">
        <v>9326</v>
      </c>
      <c r="B4118" t="s">
        <v>2458</v>
      </c>
      <c r="C4118" s="43" t="s">
        <v>2459</v>
      </c>
      <c r="D4118" t="s">
        <v>7338</v>
      </c>
      <c r="E4118" t="s">
        <v>7338</v>
      </c>
      <c r="F4118" s="41">
        <v>43476</v>
      </c>
      <c r="G4118" s="44">
        <v>617078.85</v>
      </c>
      <c r="H4118" t="s">
        <v>15023</v>
      </c>
    </row>
    <row r="4119" spans="1:8" x14ac:dyDescent="0.25">
      <c r="A4119" s="43" t="s">
        <v>9735</v>
      </c>
      <c r="B4119" t="s">
        <v>6761</v>
      </c>
      <c r="C4119" s="43" t="s">
        <v>6762</v>
      </c>
      <c r="D4119" t="s">
        <v>7339</v>
      </c>
      <c r="E4119" t="s">
        <v>6764</v>
      </c>
      <c r="F4119" s="41">
        <v>43480</v>
      </c>
      <c r="G4119" s="44">
        <v>-399432</v>
      </c>
      <c r="H4119" t="s">
        <v>15024</v>
      </c>
    </row>
    <row r="4120" spans="1:8" x14ac:dyDescent="0.25">
      <c r="A4120" s="43" t="s">
        <v>9328</v>
      </c>
      <c r="B4120" t="s">
        <v>7340</v>
      </c>
      <c r="C4120" s="43" t="s">
        <v>7341</v>
      </c>
      <c r="D4120" t="s">
        <v>7342</v>
      </c>
      <c r="E4120" t="s">
        <v>7342</v>
      </c>
      <c r="F4120" s="41">
        <v>43481</v>
      </c>
      <c r="G4120" s="44">
        <v>762371.95</v>
      </c>
      <c r="H4120" t="s">
        <v>15025</v>
      </c>
    </row>
    <row r="4121" spans="1:8" x14ac:dyDescent="0.25">
      <c r="A4121" s="43" t="s">
        <v>9735</v>
      </c>
      <c r="B4121" t="s">
        <v>6568</v>
      </c>
      <c r="C4121" s="43" t="s">
        <v>6569</v>
      </c>
      <c r="D4121" t="s">
        <v>7343</v>
      </c>
      <c r="F4121" s="41">
        <v>43482</v>
      </c>
      <c r="G4121" s="44">
        <v>-2281.6</v>
      </c>
      <c r="H4121" t="s">
        <v>15026</v>
      </c>
    </row>
    <row r="4122" spans="1:8" x14ac:dyDescent="0.25">
      <c r="A4122" s="43" t="s">
        <v>9735</v>
      </c>
      <c r="B4122" t="s">
        <v>4468</v>
      </c>
      <c r="C4122" s="43" t="s">
        <v>4469</v>
      </c>
      <c r="D4122" t="s">
        <v>7344</v>
      </c>
      <c r="E4122" t="s">
        <v>7345</v>
      </c>
      <c r="F4122" s="41">
        <v>43487</v>
      </c>
      <c r="G4122" s="44">
        <v>-202853</v>
      </c>
      <c r="H4122" t="s">
        <v>15027</v>
      </c>
    </row>
    <row r="4123" spans="1:8" x14ac:dyDescent="0.25">
      <c r="A4123" s="43" t="s">
        <v>9328</v>
      </c>
      <c r="B4123" t="s">
        <v>7295</v>
      </c>
      <c r="C4123" s="43" t="s">
        <v>14987</v>
      </c>
      <c r="D4123" t="s">
        <v>7346</v>
      </c>
      <c r="E4123" t="s">
        <v>7347</v>
      </c>
      <c r="F4123" s="41">
        <v>43494</v>
      </c>
      <c r="G4123" s="44">
        <v>-360844</v>
      </c>
      <c r="H4123" t="s">
        <v>15028</v>
      </c>
    </row>
    <row r="4124" spans="1:8" x14ac:dyDescent="0.25">
      <c r="A4124" s="43" t="s">
        <v>9328</v>
      </c>
      <c r="B4124" t="s">
        <v>7348</v>
      </c>
      <c r="C4124" s="43" t="s">
        <v>15029</v>
      </c>
      <c r="D4124" t="s">
        <v>7349</v>
      </c>
      <c r="E4124" t="s">
        <v>7349</v>
      </c>
      <c r="F4124" s="41">
        <v>43494</v>
      </c>
      <c r="G4124" s="44">
        <v>-417208.04</v>
      </c>
      <c r="H4124" t="s">
        <v>15030</v>
      </c>
    </row>
    <row r="4125" spans="1:8" x14ac:dyDescent="0.25">
      <c r="A4125" s="43" t="s">
        <v>9735</v>
      </c>
      <c r="B4125" t="s">
        <v>7331</v>
      </c>
      <c r="C4125" s="43" t="s">
        <v>7332</v>
      </c>
      <c r="D4125" t="s">
        <v>7350</v>
      </c>
      <c r="E4125" t="s">
        <v>7334</v>
      </c>
      <c r="F4125" s="41">
        <v>43496</v>
      </c>
      <c r="G4125" s="44">
        <v>-228900</v>
      </c>
      <c r="H4125" t="s">
        <v>15031</v>
      </c>
    </row>
    <row r="4126" spans="1:8" x14ac:dyDescent="0.25">
      <c r="A4126" s="43" t="s">
        <v>9328</v>
      </c>
      <c r="B4126" t="s">
        <v>7351</v>
      </c>
      <c r="C4126" s="43" t="s">
        <v>7352</v>
      </c>
      <c r="D4126" t="s">
        <v>7243</v>
      </c>
      <c r="E4126" t="s">
        <v>7243</v>
      </c>
      <c r="F4126" s="41">
        <v>43500</v>
      </c>
      <c r="G4126" s="44">
        <v>-2070056.39</v>
      </c>
      <c r="H4126" t="s">
        <v>15032</v>
      </c>
    </row>
    <row r="4127" spans="1:8" x14ac:dyDescent="0.25">
      <c r="A4127" s="43" t="s">
        <v>9735</v>
      </c>
      <c r="B4127" t="s">
        <v>6761</v>
      </c>
      <c r="C4127" s="43" t="s">
        <v>6762</v>
      </c>
      <c r="D4127" t="s">
        <v>20830</v>
      </c>
      <c r="E4127" t="s">
        <v>7354</v>
      </c>
      <c r="F4127" s="41">
        <v>43504</v>
      </c>
      <c r="G4127" s="44">
        <v>-399432</v>
      </c>
      <c r="H4127" t="s">
        <v>15033</v>
      </c>
    </row>
    <row r="4128" spans="1:8" x14ac:dyDescent="0.25">
      <c r="A4128" s="43" t="s">
        <v>9328</v>
      </c>
      <c r="B4128" t="s">
        <v>20632</v>
      </c>
      <c r="C4128" s="43" t="s">
        <v>7356</v>
      </c>
      <c r="D4128" t="s">
        <v>7357</v>
      </c>
      <c r="E4128" t="s">
        <v>7357</v>
      </c>
      <c r="F4128" s="41">
        <v>43514</v>
      </c>
      <c r="G4128" s="44">
        <v>-324500</v>
      </c>
      <c r="H4128" t="s">
        <v>15034</v>
      </c>
    </row>
    <row r="4129" spans="1:8" x14ac:dyDescent="0.25">
      <c r="A4129" s="43" t="s">
        <v>9328</v>
      </c>
      <c r="B4129" t="s">
        <v>20632</v>
      </c>
      <c r="C4129" s="43" t="s">
        <v>7356</v>
      </c>
      <c r="D4129" t="s">
        <v>7358</v>
      </c>
      <c r="E4129" t="s">
        <v>7358</v>
      </c>
      <c r="F4129" s="41">
        <v>43514</v>
      </c>
      <c r="G4129" s="44">
        <v>324500</v>
      </c>
      <c r="H4129" t="s">
        <v>15035</v>
      </c>
    </row>
    <row r="4130" spans="1:8" x14ac:dyDescent="0.25">
      <c r="A4130" s="43" t="s">
        <v>9735</v>
      </c>
      <c r="B4130" t="s">
        <v>7363</v>
      </c>
      <c r="C4130" s="43" t="s">
        <v>15040</v>
      </c>
      <c r="D4130" t="s">
        <v>7360</v>
      </c>
      <c r="E4130" t="s">
        <v>7361</v>
      </c>
      <c r="F4130" s="41">
        <v>43517</v>
      </c>
      <c r="G4130" s="44">
        <v>-8000</v>
      </c>
      <c r="H4130" t="s">
        <v>15041</v>
      </c>
    </row>
    <row r="4131" spans="1:8" x14ac:dyDescent="0.25">
      <c r="A4131" s="43" t="s">
        <v>9735</v>
      </c>
      <c r="B4131" t="s">
        <v>7365</v>
      </c>
      <c r="C4131" s="43" t="s">
        <v>15045</v>
      </c>
      <c r="D4131" t="s">
        <v>7360</v>
      </c>
      <c r="E4131" t="s">
        <v>7361</v>
      </c>
      <c r="F4131" s="41">
        <v>43517</v>
      </c>
      <c r="G4131" s="44">
        <v>-8000</v>
      </c>
      <c r="H4131" t="s">
        <v>15046</v>
      </c>
    </row>
    <row r="4132" spans="1:8" x14ac:dyDescent="0.25">
      <c r="A4132" s="43" t="s">
        <v>9735</v>
      </c>
      <c r="B4132" t="s">
        <v>5689</v>
      </c>
      <c r="C4132" s="43" t="s">
        <v>13748</v>
      </c>
      <c r="D4132" t="s">
        <v>7360</v>
      </c>
      <c r="E4132" t="s">
        <v>7361</v>
      </c>
      <c r="F4132" s="41">
        <v>43517</v>
      </c>
      <c r="G4132" s="44">
        <v>-8000</v>
      </c>
      <c r="H4132" t="s">
        <v>15042</v>
      </c>
    </row>
    <row r="4133" spans="1:8" x14ac:dyDescent="0.25">
      <c r="A4133" s="43" t="s">
        <v>9735</v>
      </c>
      <c r="B4133" t="s">
        <v>7359</v>
      </c>
      <c r="C4133" s="43" t="s">
        <v>15036</v>
      </c>
      <c r="D4133" t="s">
        <v>7360</v>
      </c>
      <c r="E4133" t="s">
        <v>7361</v>
      </c>
      <c r="F4133" s="41">
        <v>43517</v>
      </c>
      <c r="G4133" s="44">
        <v>-8000</v>
      </c>
      <c r="H4133" t="s">
        <v>15037</v>
      </c>
    </row>
    <row r="4134" spans="1:8" x14ac:dyDescent="0.25">
      <c r="A4134" s="43" t="s">
        <v>9735</v>
      </c>
      <c r="B4134" t="s">
        <v>7364</v>
      </c>
      <c r="C4134" s="43" t="s">
        <v>15043</v>
      </c>
      <c r="D4134" t="s">
        <v>7360</v>
      </c>
      <c r="E4134" t="s">
        <v>7361</v>
      </c>
      <c r="F4134" s="41">
        <v>43517</v>
      </c>
      <c r="G4134" s="44">
        <v>-8000</v>
      </c>
      <c r="H4134" t="s">
        <v>15044</v>
      </c>
    </row>
    <row r="4135" spans="1:8" x14ac:dyDescent="0.25">
      <c r="A4135" s="43" t="s">
        <v>9735</v>
      </c>
      <c r="B4135" t="s">
        <v>7362</v>
      </c>
      <c r="C4135" s="43" t="s">
        <v>15038</v>
      </c>
      <c r="D4135" t="s">
        <v>7360</v>
      </c>
      <c r="E4135" t="s">
        <v>7361</v>
      </c>
      <c r="F4135" s="41">
        <v>43517</v>
      </c>
      <c r="G4135" s="44">
        <v>-8000</v>
      </c>
      <c r="H4135" t="s">
        <v>15039</v>
      </c>
    </row>
    <row r="4136" spans="1:8" x14ac:dyDescent="0.25">
      <c r="A4136" s="43" t="s">
        <v>9326</v>
      </c>
      <c r="B4136" t="s">
        <v>7366</v>
      </c>
      <c r="C4136" s="43" t="s">
        <v>15047</v>
      </c>
      <c r="D4136" t="s">
        <v>7115</v>
      </c>
      <c r="E4136" t="s">
        <v>7115</v>
      </c>
      <c r="F4136" s="41">
        <v>43521</v>
      </c>
      <c r="G4136" s="44">
        <v>-70800</v>
      </c>
      <c r="H4136" t="s">
        <v>15048</v>
      </c>
    </row>
    <row r="4137" spans="1:8" x14ac:dyDescent="0.25">
      <c r="A4137" s="43" t="s">
        <v>9326</v>
      </c>
      <c r="B4137" t="s">
        <v>20633</v>
      </c>
      <c r="C4137" s="43" t="s">
        <v>7368</v>
      </c>
      <c r="D4137" t="s">
        <v>7369</v>
      </c>
      <c r="E4137" t="s">
        <v>7369</v>
      </c>
      <c r="F4137" s="41">
        <v>43521</v>
      </c>
      <c r="G4137" s="44">
        <v>-3000</v>
      </c>
      <c r="H4137" t="s">
        <v>15049</v>
      </c>
    </row>
    <row r="4138" spans="1:8" x14ac:dyDescent="0.25">
      <c r="A4138" s="43" t="s">
        <v>9326</v>
      </c>
      <c r="B4138" t="s">
        <v>7371</v>
      </c>
      <c r="C4138" s="43" t="s">
        <v>7372</v>
      </c>
      <c r="D4138" t="s">
        <v>7373</v>
      </c>
      <c r="E4138" t="s">
        <v>7373</v>
      </c>
      <c r="F4138" s="41">
        <v>43522</v>
      </c>
      <c r="G4138" s="44">
        <v>-70800</v>
      </c>
      <c r="H4138" t="s">
        <v>15052</v>
      </c>
    </row>
    <row r="4139" spans="1:8" x14ac:dyDescent="0.25">
      <c r="A4139" s="43" t="s">
        <v>9326</v>
      </c>
      <c r="B4139" t="s">
        <v>7370</v>
      </c>
      <c r="C4139" s="43" t="s">
        <v>15050</v>
      </c>
      <c r="D4139" t="s">
        <v>7173</v>
      </c>
      <c r="E4139" t="s">
        <v>7173</v>
      </c>
      <c r="F4139" s="41">
        <v>43522</v>
      </c>
      <c r="G4139" s="44">
        <v>-47200</v>
      </c>
      <c r="H4139" t="s">
        <v>15051</v>
      </c>
    </row>
    <row r="4140" spans="1:8" x14ac:dyDescent="0.25">
      <c r="A4140" s="43" t="s">
        <v>9735</v>
      </c>
      <c r="B4140" t="s">
        <v>1128</v>
      </c>
      <c r="C4140" s="43" t="s">
        <v>1129</v>
      </c>
      <c r="D4140" t="s">
        <v>7380</v>
      </c>
      <c r="E4140" t="s">
        <v>7381</v>
      </c>
      <c r="F4140" s="41">
        <v>43524</v>
      </c>
      <c r="G4140" s="44">
        <v>2412.36</v>
      </c>
      <c r="H4140" t="s">
        <v>15055</v>
      </c>
    </row>
    <row r="4141" spans="1:8" x14ac:dyDescent="0.25">
      <c r="A4141" s="43" t="s">
        <v>9326</v>
      </c>
      <c r="B4141" t="s">
        <v>20634</v>
      </c>
      <c r="C4141" s="43" t="s">
        <v>7375</v>
      </c>
      <c r="D4141" t="s">
        <v>7376</v>
      </c>
      <c r="E4141" t="s">
        <v>7376</v>
      </c>
      <c r="F4141" s="41">
        <v>43524</v>
      </c>
      <c r="G4141" s="44">
        <v>-70800</v>
      </c>
      <c r="H4141" t="s">
        <v>15053</v>
      </c>
    </row>
    <row r="4142" spans="1:8" x14ac:dyDescent="0.25">
      <c r="A4142" s="43" t="s">
        <v>9326</v>
      </c>
      <c r="B4142" t="s">
        <v>20635</v>
      </c>
      <c r="C4142" s="43" t="s">
        <v>7378</v>
      </c>
      <c r="D4142" t="s">
        <v>7379</v>
      </c>
      <c r="E4142" t="s">
        <v>7379</v>
      </c>
      <c r="F4142" s="41">
        <v>43524</v>
      </c>
      <c r="G4142" s="44">
        <v>-59000</v>
      </c>
      <c r="H4142" t="s">
        <v>15054</v>
      </c>
    </row>
    <row r="4143" spans="1:8" x14ac:dyDescent="0.25">
      <c r="A4143" s="43" t="s">
        <v>9735</v>
      </c>
      <c r="B4143" t="s">
        <v>4468</v>
      </c>
      <c r="C4143" s="43" t="s">
        <v>4469</v>
      </c>
      <c r="D4143" t="s">
        <v>7382</v>
      </c>
      <c r="E4143" t="s">
        <v>7383</v>
      </c>
      <c r="F4143" s="41">
        <v>43528</v>
      </c>
      <c r="G4143" s="44">
        <v>-202853</v>
      </c>
      <c r="H4143" t="s">
        <v>15056</v>
      </c>
    </row>
    <row r="4144" spans="1:8" x14ac:dyDescent="0.25">
      <c r="A4144" s="43" t="s">
        <v>9328</v>
      </c>
      <c r="B4144" t="s">
        <v>7384</v>
      </c>
      <c r="C4144" s="43" t="s">
        <v>7385</v>
      </c>
      <c r="D4144" t="s">
        <v>7386</v>
      </c>
      <c r="E4144" t="s">
        <v>7386</v>
      </c>
      <c r="F4144" s="41">
        <v>43530</v>
      </c>
      <c r="G4144" s="44">
        <v>-21735000</v>
      </c>
      <c r="H4144" t="s">
        <v>15057</v>
      </c>
    </row>
    <row r="4145" spans="1:8" x14ac:dyDescent="0.25">
      <c r="A4145" s="43" t="s">
        <v>9735</v>
      </c>
      <c r="B4145" t="s">
        <v>7365</v>
      </c>
      <c r="C4145" s="43" t="s">
        <v>15045</v>
      </c>
      <c r="F4145" s="41">
        <v>43531</v>
      </c>
      <c r="G4145" s="44">
        <v>-8000</v>
      </c>
      <c r="H4145" t="s">
        <v>18946</v>
      </c>
    </row>
    <row r="4146" spans="1:8" x14ac:dyDescent="0.25">
      <c r="A4146" s="43" t="s">
        <v>9735</v>
      </c>
      <c r="B4146" t="s">
        <v>5689</v>
      </c>
      <c r="C4146" s="43" t="s">
        <v>13748</v>
      </c>
      <c r="D4146" t="s">
        <v>7391</v>
      </c>
      <c r="E4146" t="s">
        <v>7361</v>
      </c>
      <c r="F4146" s="41">
        <v>43531</v>
      </c>
      <c r="G4146" s="44">
        <v>-9440</v>
      </c>
      <c r="H4146" t="s">
        <v>15060</v>
      </c>
    </row>
    <row r="4147" spans="1:8" x14ac:dyDescent="0.25">
      <c r="A4147" s="43" t="s">
        <v>9326</v>
      </c>
      <c r="B4147" t="s">
        <v>7387</v>
      </c>
      <c r="C4147" s="43" t="s">
        <v>7388</v>
      </c>
      <c r="D4147" t="s">
        <v>7389</v>
      </c>
      <c r="E4147" t="s">
        <v>7389</v>
      </c>
      <c r="F4147" s="41">
        <v>43531</v>
      </c>
      <c r="G4147" s="44">
        <v>-854700</v>
      </c>
      <c r="H4147" t="s">
        <v>15058</v>
      </c>
    </row>
    <row r="4148" spans="1:8" x14ac:dyDescent="0.25">
      <c r="A4148" s="43" t="s">
        <v>9326</v>
      </c>
      <c r="B4148" t="s">
        <v>7387</v>
      </c>
      <c r="C4148" s="43" t="s">
        <v>7388</v>
      </c>
      <c r="D4148" t="s">
        <v>7390</v>
      </c>
      <c r="E4148" t="s">
        <v>7390</v>
      </c>
      <c r="F4148" s="41">
        <v>43531</v>
      </c>
      <c r="G4148" s="44">
        <v>854700</v>
      </c>
      <c r="H4148" t="s">
        <v>15059</v>
      </c>
    </row>
    <row r="4149" spans="1:8" x14ac:dyDescent="0.25">
      <c r="A4149" s="43" t="s">
        <v>9735</v>
      </c>
      <c r="B4149" t="s">
        <v>7392</v>
      </c>
      <c r="C4149" s="43" t="s">
        <v>7393</v>
      </c>
      <c r="D4149" t="s">
        <v>7394</v>
      </c>
      <c r="E4149" t="s">
        <v>7395</v>
      </c>
      <c r="F4149" s="41">
        <v>43532</v>
      </c>
      <c r="G4149" s="44">
        <v>-54450</v>
      </c>
      <c r="H4149" t="s">
        <v>15061</v>
      </c>
    </row>
    <row r="4150" spans="1:8" x14ac:dyDescent="0.25">
      <c r="A4150" s="43" t="s">
        <v>9735</v>
      </c>
      <c r="B4150" t="s">
        <v>7392</v>
      </c>
      <c r="C4150" s="43" t="s">
        <v>7393</v>
      </c>
      <c r="D4150" t="s">
        <v>7396</v>
      </c>
      <c r="E4150" t="s">
        <v>7395</v>
      </c>
      <c r="F4150" s="41">
        <v>43532</v>
      </c>
      <c r="G4150" s="44">
        <v>-48000</v>
      </c>
      <c r="H4150" t="s">
        <v>15062</v>
      </c>
    </row>
    <row r="4151" spans="1:8" x14ac:dyDescent="0.25">
      <c r="A4151" s="43" t="s">
        <v>9328</v>
      </c>
      <c r="B4151" t="s">
        <v>7257</v>
      </c>
      <c r="C4151" s="43" t="s">
        <v>14962</v>
      </c>
      <c r="E4151" t="s">
        <v>7397</v>
      </c>
      <c r="F4151" s="41">
        <v>43532</v>
      </c>
      <c r="G4151" s="44">
        <v>1885108.53</v>
      </c>
      <c r="H4151" t="s">
        <v>15063</v>
      </c>
    </row>
    <row r="4152" spans="1:8" x14ac:dyDescent="0.25">
      <c r="A4152" s="43" t="s">
        <v>9735</v>
      </c>
      <c r="B4152" t="s">
        <v>6568</v>
      </c>
      <c r="C4152" s="43" t="s">
        <v>6569</v>
      </c>
      <c r="D4152" t="s">
        <v>7400</v>
      </c>
      <c r="E4152" t="s">
        <v>7401</v>
      </c>
      <c r="F4152" s="41">
        <v>43539</v>
      </c>
      <c r="G4152" s="44">
        <v>-20954.61</v>
      </c>
      <c r="H4152" t="s">
        <v>15065</v>
      </c>
    </row>
    <row r="4153" spans="1:8" x14ac:dyDescent="0.25">
      <c r="A4153" s="43" t="s">
        <v>9735</v>
      </c>
      <c r="B4153" t="s">
        <v>6568</v>
      </c>
      <c r="C4153" s="43" t="s">
        <v>6569</v>
      </c>
      <c r="D4153" t="s">
        <v>7398</v>
      </c>
      <c r="E4153" t="s">
        <v>7399</v>
      </c>
      <c r="F4153" s="41">
        <v>43539</v>
      </c>
      <c r="G4153" s="44">
        <v>-768936.09</v>
      </c>
      <c r="H4153" t="s">
        <v>15064</v>
      </c>
    </row>
    <row r="4154" spans="1:8" x14ac:dyDescent="0.25">
      <c r="A4154" s="43" t="s">
        <v>9326</v>
      </c>
      <c r="B4154" t="s">
        <v>7402</v>
      </c>
      <c r="C4154" s="43" t="s">
        <v>7403</v>
      </c>
      <c r="D4154" t="s">
        <v>7404</v>
      </c>
      <c r="E4154" t="s">
        <v>7404</v>
      </c>
      <c r="F4154" s="41">
        <v>43544</v>
      </c>
      <c r="G4154" s="44">
        <v>-722730</v>
      </c>
      <c r="H4154" t="s">
        <v>15066</v>
      </c>
    </row>
    <row r="4155" spans="1:8" x14ac:dyDescent="0.25">
      <c r="A4155" s="43" t="s">
        <v>9735</v>
      </c>
      <c r="B4155" t="s">
        <v>1218</v>
      </c>
      <c r="C4155" s="43" t="s">
        <v>1219</v>
      </c>
      <c r="D4155" t="s">
        <v>7405</v>
      </c>
      <c r="E4155" t="s">
        <v>7405</v>
      </c>
      <c r="F4155" s="41">
        <v>43544</v>
      </c>
      <c r="G4155" s="44">
        <v>2278500</v>
      </c>
      <c r="H4155" t="s">
        <v>15067</v>
      </c>
    </row>
    <row r="4156" spans="1:8" x14ac:dyDescent="0.25">
      <c r="A4156" s="43" t="s">
        <v>9735</v>
      </c>
      <c r="B4156" t="s">
        <v>7406</v>
      </c>
      <c r="C4156" s="43" t="s">
        <v>7407</v>
      </c>
      <c r="D4156" t="s">
        <v>20831</v>
      </c>
      <c r="E4156" t="s">
        <v>7409</v>
      </c>
      <c r="F4156" s="41">
        <v>43545</v>
      </c>
      <c r="G4156" s="44">
        <v>-293850</v>
      </c>
      <c r="H4156" t="s">
        <v>15069</v>
      </c>
    </row>
    <row r="4157" spans="1:8" x14ac:dyDescent="0.25">
      <c r="A4157" s="43" t="s">
        <v>9326</v>
      </c>
      <c r="B4157" t="s">
        <v>6454</v>
      </c>
      <c r="C4157" s="43" t="s">
        <v>14359</v>
      </c>
      <c r="D4157" t="s">
        <v>7379</v>
      </c>
      <c r="E4157" t="s">
        <v>7379</v>
      </c>
      <c r="F4157" s="41">
        <v>43545</v>
      </c>
      <c r="G4157" s="44">
        <v>-103374.41</v>
      </c>
      <c r="H4157" t="s">
        <v>15068</v>
      </c>
    </row>
    <row r="4158" spans="1:8" x14ac:dyDescent="0.25">
      <c r="A4158" s="43" t="s">
        <v>9326</v>
      </c>
      <c r="B4158" t="s">
        <v>7410</v>
      </c>
      <c r="C4158" s="43" t="s">
        <v>15070</v>
      </c>
      <c r="D4158" t="s">
        <v>7147</v>
      </c>
      <c r="E4158" t="s">
        <v>7147</v>
      </c>
      <c r="F4158" s="41">
        <v>43549</v>
      </c>
      <c r="G4158" s="44">
        <v>-59000</v>
      </c>
      <c r="H4158" t="s">
        <v>15071</v>
      </c>
    </row>
    <row r="4159" spans="1:8" x14ac:dyDescent="0.25">
      <c r="A4159" s="43" t="s">
        <v>9326</v>
      </c>
      <c r="B4159" t="s">
        <v>20636</v>
      </c>
      <c r="C4159" s="43" t="s">
        <v>7412</v>
      </c>
      <c r="D4159" t="s">
        <v>7413</v>
      </c>
      <c r="E4159" t="s">
        <v>7413</v>
      </c>
      <c r="F4159" s="41">
        <v>43549</v>
      </c>
      <c r="G4159" s="44">
        <v>-70800</v>
      </c>
      <c r="H4159" t="s">
        <v>15072</v>
      </c>
    </row>
    <row r="4160" spans="1:8" x14ac:dyDescent="0.25">
      <c r="A4160" s="43" t="s">
        <v>9326</v>
      </c>
      <c r="B4160" t="s">
        <v>20637</v>
      </c>
      <c r="C4160" s="43" t="s">
        <v>15073</v>
      </c>
      <c r="D4160" t="s">
        <v>7415</v>
      </c>
      <c r="E4160" t="s">
        <v>7415</v>
      </c>
      <c r="F4160" s="41">
        <v>43551</v>
      </c>
      <c r="G4160" s="44">
        <v>-70800</v>
      </c>
      <c r="H4160" t="s">
        <v>15074</v>
      </c>
    </row>
    <row r="4161" spans="1:8" x14ac:dyDescent="0.25">
      <c r="A4161" s="43" t="s">
        <v>9328</v>
      </c>
      <c r="B4161" t="s">
        <v>7416</v>
      </c>
      <c r="C4161" s="43" t="s">
        <v>15075</v>
      </c>
      <c r="D4161" t="s">
        <v>20776</v>
      </c>
      <c r="E4161" t="s">
        <v>20776</v>
      </c>
      <c r="F4161" s="41">
        <v>43551</v>
      </c>
      <c r="G4161" s="44">
        <v>-44000</v>
      </c>
      <c r="H4161" t="s">
        <v>15076</v>
      </c>
    </row>
    <row r="4162" spans="1:8" x14ac:dyDescent="0.25">
      <c r="A4162" s="43" t="s">
        <v>9328</v>
      </c>
      <c r="B4162" t="s">
        <v>7416</v>
      </c>
      <c r="C4162" s="43" t="s">
        <v>15075</v>
      </c>
      <c r="D4162" t="s">
        <v>7418</v>
      </c>
      <c r="E4162" t="s">
        <v>7418</v>
      </c>
      <c r="F4162" s="41">
        <v>43551</v>
      </c>
      <c r="G4162" s="44">
        <v>-44000</v>
      </c>
      <c r="H4162" t="s">
        <v>15077</v>
      </c>
    </row>
    <row r="4163" spans="1:8" x14ac:dyDescent="0.25">
      <c r="A4163" s="43" t="s">
        <v>9328</v>
      </c>
      <c r="B4163" t="s">
        <v>7416</v>
      </c>
      <c r="C4163" s="43" t="s">
        <v>15075</v>
      </c>
      <c r="D4163" t="s">
        <v>7419</v>
      </c>
      <c r="E4163" t="s">
        <v>7419</v>
      </c>
      <c r="F4163" s="41">
        <v>43551</v>
      </c>
      <c r="G4163" s="44">
        <v>51920</v>
      </c>
      <c r="H4163" t="s">
        <v>15078</v>
      </c>
    </row>
    <row r="4164" spans="1:8" x14ac:dyDescent="0.25">
      <c r="A4164" s="43" t="s">
        <v>9326</v>
      </c>
      <c r="B4164" t="s">
        <v>7420</v>
      </c>
      <c r="C4164" s="43" t="s">
        <v>15079</v>
      </c>
      <c r="D4164" t="s">
        <v>7421</v>
      </c>
      <c r="E4164" t="s">
        <v>7421</v>
      </c>
      <c r="F4164" s="41">
        <v>43555</v>
      </c>
      <c r="G4164" s="44">
        <v>-70800</v>
      </c>
      <c r="H4164" t="s">
        <v>15080</v>
      </c>
    </row>
    <row r="4165" spans="1:8" x14ac:dyDescent="0.25">
      <c r="A4165" s="43" t="s">
        <v>9735</v>
      </c>
      <c r="B4165" t="s">
        <v>4468</v>
      </c>
      <c r="C4165" s="43" t="s">
        <v>4469</v>
      </c>
      <c r="D4165" t="s">
        <v>7422</v>
      </c>
      <c r="E4165" t="s">
        <v>7423</v>
      </c>
      <c r="F4165" s="41">
        <v>43560</v>
      </c>
      <c r="G4165" s="44">
        <v>-202853</v>
      </c>
      <c r="H4165" t="s">
        <v>15081</v>
      </c>
    </row>
    <row r="4166" spans="1:8" x14ac:dyDescent="0.25">
      <c r="A4166" s="43" t="s">
        <v>9735</v>
      </c>
      <c r="B4166" t="s">
        <v>6919</v>
      </c>
      <c r="C4166" s="43" t="s">
        <v>6920</v>
      </c>
      <c r="D4166" t="s">
        <v>7424</v>
      </c>
      <c r="E4166" t="s">
        <v>7425</v>
      </c>
      <c r="F4166" s="41">
        <v>43560</v>
      </c>
      <c r="G4166" s="44">
        <v>-1164478</v>
      </c>
      <c r="H4166" t="s">
        <v>15082</v>
      </c>
    </row>
    <row r="4167" spans="1:8" x14ac:dyDescent="0.25">
      <c r="A4167" s="43" t="s">
        <v>9735</v>
      </c>
      <c r="B4167" t="s">
        <v>299</v>
      </c>
      <c r="C4167" s="43" t="s">
        <v>300</v>
      </c>
      <c r="D4167" t="s">
        <v>7426</v>
      </c>
      <c r="E4167" t="s">
        <v>7427</v>
      </c>
      <c r="F4167" s="41">
        <v>43563</v>
      </c>
      <c r="G4167" s="44">
        <v>-407398</v>
      </c>
      <c r="H4167" t="s">
        <v>15083</v>
      </c>
    </row>
    <row r="4168" spans="1:8" x14ac:dyDescent="0.25">
      <c r="A4168" s="43" t="s">
        <v>9735</v>
      </c>
      <c r="B4168" t="s">
        <v>6919</v>
      </c>
      <c r="C4168" s="43" t="s">
        <v>6920</v>
      </c>
      <c r="D4168" t="s">
        <v>20832</v>
      </c>
      <c r="E4168" t="s">
        <v>7429</v>
      </c>
      <c r="F4168" s="41">
        <v>43571</v>
      </c>
      <c r="G4168" s="44">
        <v>-1129477</v>
      </c>
      <c r="H4168" t="s">
        <v>15084</v>
      </c>
    </row>
    <row r="4169" spans="1:8" x14ac:dyDescent="0.25">
      <c r="A4169" s="43" t="s">
        <v>9735</v>
      </c>
      <c r="B4169" t="s">
        <v>7430</v>
      </c>
      <c r="C4169" s="43" t="s">
        <v>7431</v>
      </c>
      <c r="D4169" t="s">
        <v>5570</v>
      </c>
      <c r="E4169" t="s">
        <v>5570</v>
      </c>
      <c r="F4169" s="41">
        <v>43579</v>
      </c>
      <c r="G4169" s="44">
        <v>-3511680</v>
      </c>
      <c r="H4169" t="s">
        <v>15085</v>
      </c>
    </row>
    <row r="4170" spans="1:8" x14ac:dyDescent="0.25">
      <c r="A4170" s="43" t="s">
        <v>9735</v>
      </c>
      <c r="B4170" t="s">
        <v>7430</v>
      </c>
      <c r="C4170" s="43" t="s">
        <v>7431</v>
      </c>
      <c r="D4170" t="s">
        <v>7432</v>
      </c>
      <c r="E4170" t="s">
        <v>7432</v>
      </c>
      <c r="F4170" s="41">
        <v>43579</v>
      </c>
      <c r="G4170" s="44">
        <v>3511680</v>
      </c>
      <c r="H4170" t="s">
        <v>15086</v>
      </c>
    </row>
    <row r="4171" spans="1:8" x14ac:dyDescent="0.25">
      <c r="A4171" s="43" t="s">
        <v>9328</v>
      </c>
      <c r="B4171" t="s">
        <v>7433</v>
      </c>
      <c r="C4171" s="43" t="s">
        <v>15087</v>
      </c>
      <c r="D4171" t="s">
        <v>7434</v>
      </c>
      <c r="E4171" t="s">
        <v>7434</v>
      </c>
      <c r="F4171" s="41">
        <v>43587</v>
      </c>
      <c r="G4171" s="44">
        <v>-785236.35</v>
      </c>
      <c r="H4171" t="s">
        <v>15088</v>
      </c>
    </row>
    <row r="4172" spans="1:8" x14ac:dyDescent="0.25">
      <c r="A4172" s="43" t="s">
        <v>9735</v>
      </c>
      <c r="B4172" t="s">
        <v>4468</v>
      </c>
      <c r="C4172" s="43" t="s">
        <v>4469</v>
      </c>
      <c r="D4172" t="s">
        <v>7435</v>
      </c>
      <c r="E4172" t="s">
        <v>7436</v>
      </c>
      <c r="F4172" s="41">
        <v>43589</v>
      </c>
      <c r="G4172" s="44">
        <v>-202853</v>
      </c>
      <c r="H4172" t="s">
        <v>15089</v>
      </c>
    </row>
    <row r="4173" spans="1:8" x14ac:dyDescent="0.25">
      <c r="A4173" s="43" t="s">
        <v>9328</v>
      </c>
      <c r="B4173" t="s">
        <v>380</v>
      </c>
      <c r="C4173" s="43" t="s">
        <v>15091</v>
      </c>
      <c r="D4173" t="s">
        <v>7439</v>
      </c>
      <c r="E4173" t="s">
        <v>7439</v>
      </c>
      <c r="F4173" s="41">
        <v>43591</v>
      </c>
      <c r="G4173" s="44">
        <v>-35400</v>
      </c>
      <c r="H4173" t="s">
        <v>15092</v>
      </c>
    </row>
    <row r="4174" spans="1:8" x14ac:dyDescent="0.25">
      <c r="A4174" s="43" t="s">
        <v>9735</v>
      </c>
      <c r="B4174" t="s">
        <v>18933</v>
      </c>
      <c r="C4174" s="43" t="s">
        <v>18932</v>
      </c>
      <c r="F4174" s="41">
        <v>43591</v>
      </c>
      <c r="G4174" s="44">
        <v>-22500</v>
      </c>
      <c r="H4174" t="s">
        <v>18934</v>
      </c>
    </row>
    <row r="4175" spans="1:8" x14ac:dyDescent="0.25">
      <c r="A4175" s="43" t="s">
        <v>9735</v>
      </c>
      <c r="B4175" t="s">
        <v>5418</v>
      </c>
      <c r="C4175" s="43" t="s">
        <v>13525</v>
      </c>
      <c r="D4175" t="s">
        <v>7437</v>
      </c>
      <c r="E4175" t="s">
        <v>7438</v>
      </c>
      <c r="F4175" s="41">
        <v>43591</v>
      </c>
      <c r="G4175" s="44">
        <v>-17700</v>
      </c>
      <c r="H4175" t="s">
        <v>15090</v>
      </c>
    </row>
    <row r="4176" spans="1:8" x14ac:dyDescent="0.25">
      <c r="A4176" s="43" t="s">
        <v>9328</v>
      </c>
      <c r="B4176" t="s">
        <v>7440</v>
      </c>
      <c r="C4176" s="43" t="s">
        <v>15093</v>
      </c>
      <c r="D4176" t="s">
        <v>7441</v>
      </c>
      <c r="E4176" t="s">
        <v>7442</v>
      </c>
      <c r="F4176" s="41">
        <v>43592</v>
      </c>
      <c r="G4176" s="44">
        <v>-17700</v>
      </c>
      <c r="H4176" t="s">
        <v>15094</v>
      </c>
    </row>
    <row r="4177" spans="1:8" x14ac:dyDescent="0.25">
      <c r="A4177" s="43" t="s">
        <v>9735</v>
      </c>
      <c r="B4177" t="s">
        <v>7443</v>
      </c>
      <c r="C4177" s="43" t="s">
        <v>15095</v>
      </c>
      <c r="D4177" t="s">
        <v>7444</v>
      </c>
      <c r="E4177" t="s">
        <v>20777</v>
      </c>
      <c r="F4177" s="41">
        <v>43598</v>
      </c>
      <c r="G4177" s="44">
        <v>-15000</v>
      </c>
      <c r="H4177" t="s">
        <v>15096</v>
      </c>
    </row>
    <row r="4178" spans="1:8" x14ac:dyDescent="0.25">
      <c r="A4178" s="43" t="s">
        <v>9735</v>
      </c>
      <c r="B4178" t="s">
        <v>7392</v>
      </c>
      <c r="C4178" s="43" t="s">
        <v>7393</v>
      </c>
      <c r="D4178" t="s">
        <v>7445</v>
      </c>
      <c r="E4178" t="s">
        <v>7395</v>
      </c>
      <c r="F4178" s="41">
        <v>43599</v>
      </c>
      <c r="G4178" s="44">
        <v>-54450</v>
      </c>
      <c r="H4178" t="s">
        <v>15097</v>
      </c>
    </row>
    <row r="4179" spans="1:8" x14ac:dyDescent="0.25">
      <c r="A4179" s="43" t="s">
        <v>9735</v>
      </c>
      <c r="B4179" t="s">
        <v>7392</v>
      </c>
      <c r="C4179" s="43" t="s">
        <v>7393</v>
      </c>
      <c r="D4179" t="s">
        <v>7446</v>
      </c>
      <c r="E4179" t="s">
        <v>7395</v>
      </c>
      <c r="F4179" s="41">
        <v>43599</v>
      </c>
      <c r="G4179" s="44">
        <v>-48000</v>
      </c>
      <c r="H4179" t="s">
        <v>15098</v>
      </c>
    </row>
    <row r="4180" spans="1:8" x14ac:dyDescent="0.25">
      <c r="A4180" s="43" t="s">
        <v>9735</v>
      </c>
      <c r="B4180" t="s">
        <v>7392</v>
      </c>
      <c r="C4180" s="43" t="s">
        <v>7393</v>
      </c>
      <c r="D4180" t="s">
        <v>7447</v>
      </c>
      <c r="E4180" t="s">
        <v>7395</v>
      </c>
      <c r="F4180" s="41">
        <v>43599</v>
      </c>
      <c r="G4180" s="44">
        <v>-54450</v>
      </c>
      <c r="H4180" t="s">
        <v>15099</v>
      </c>
    </row>
    <row r="4181" spans="1:8" x14ac:dyDescent="0.25">
      <c r="A4181" s="43" t="s">
        <v>9735</v>
      </c>
      <c r="B4181" t="s">
        <v>7392</v>
      </c>
      <c r="C4181" s="43" t="s">
        <v>7393</v>
      </c>
      <c r="D4181" t="s">
        <v>7448</v>
      </c>
      <c r="E4181" t="s">
        <v>7395</v>
      </c>
      <c r="F4181" s="41">
        <v>43599</v>
      </c>
      <c r="G4181" s="44">
        <v>-48000</v>
      </c>
      <c r="H4181" t="s">
        <v>15100</v>
      </c>
    </row>
    <row r="4182" spans="1:8" x14ac:dyDescent="0.25">
      <c r="A4182" s="43" t="s">
        <v>9735</v>
      </c>
      <c r="B4182" t="s">
        <v>7449</v>
      </c>
      <c r="C4182" s="43" t="s">
        <v>7450</v>
      </c>
      <c r="D4182" t="s">
        <v>7451</v>
      </c>
      <c r="E4182" t="s">
        <v>7452</v>
      </c>
      <c r="F4182" s="41">
        <v>43600</v>
      </c>
      <c r="G4182" s="44">
        <v>-48150</v>
      </c>
      <c r="H4182" t="s">
        <v>15101</v>
      </c>
    </row>
    <row r="4183" spans="1:8" x14ac:dyDescent="0.25">
      <c r="A4183" s="43" t="s">
        <v>9735</v>
      </c>
      <c r="B4183" t="s">
        <v>6931</v>
      </c>
      <c r="C4183" s="43" t="s">
        <v>6932</v>
      </c>
      <c r="D4183" t="s">
        <v>7453</v>
      </c>
      <c r="E4183" t="s">
        <v>7454</v>
      </c>
      <c r="F4183" s="41">
        <v>43600</v>
      </c>
      <c r="G4183" s="44">
        <v>-565944.19999999995</v>
      </c>
      <c r="H4183" t="s">
        <v>15102</v>
      </c>
    </row>
    <row r="4184" spans="1:8" x14ac:dyDescent="0.25">
      <c r="A4184" s="43" t="s">
        <v>9328</v>
      </c>
      <c r="B4184" t="s">
        <v>7440</v>
      </c>
      <c r="C4184" s="43" t="s">
        <v>15093</v>
      </c>
      <c r="D4184" t="s">
        <v>7455</v>
      </c>
      <c r="E4184" t="s">
        <v>7456</v>
      </c>
      <c r="F4184" s="41">
        <v>43600</v>
      </c>
      <c r="G4184" s="44">
        <v>-30000</v>
      </c>
      <c r="H4184" t="s">
        <v>15103</v>
      </c>
    </row>
    <row r="4185" spans="1:8" x14ac:dyDescent="0.25">
      <c r="A4185" s="43" t="s">
        <v>9328</v>
      </c>
      <c r="B4185" t="s">
        <v>7457</v>
      </c>
      <c r="C4185" s="43" t="s">
        <v>15104</v>
      </c>
      <c r="D4185" t="s">
        <v>7458</v>
      </c>
      <c r="E4185" t="s">
        <v>7458</v>
      </c>
      <c r="F4185" s="41">
        <v>43600</v>
      </c>
      <c r="G4185" s="44">
        <v>-3060562.66</v>
      </c>
      <c r="H4185" t="s">
        <v>15105</v>
      </c>
    </row>
    <row r="4186" spans="1:8" x14ac:dyDescent="0.25">
      <c r="A4186" s="43" t="s">
        <v>9328</v>
      </c>
      <c r="B4186" t="s">
        <v>7462</v>
      </c>
      <c r="C4186" s="43" t="s">
        <v>7463</v>
      </c>
      <c r="D4186" t="s">
        <v>7243</v>
      </c>
      <c r="E4186" t="s">
        <v>7243</v>
      </c>
      <c r="F4186" s="41">
        <v>43605</v>
      </c>
      <c r="G4186" s="44">
        <v>-2689222.95</v>
      </c>
      <c r="H4186" t="s">
        <v>15107</v>
      </c>
    </row>
    <row r="4187" spans="1:8" x14ac:dyDescent="0.25">
      <c r="A4187" s="43" t="s">
        <v>9735</v>
      </c>
      <c r="B4187" t="s">
        <v>7459</v>
      </c>
      <c r="C4187" s="43" t="s">
        <v>7460</v>
      </c>
      <c r="D4187" t="s">
        <v>7461</v>
      </c>
      <c r="E4187" t="s">
        <v>7454</v>
      </c>
      <c r="F4187" s="41">
        <v>43605</v>
      </c>
      <c r="G4187" s="44">
        <v>-295714</v>
      </c>
      <c r="H4187" t="s">
        <v>15106</v>
      </c>
    </row>
    <row r="4188" spans="1:8" x14ac:dyDescent="0.25">
      <c r="A4188" s="43" t="s">
        <v>9735</v>
      </c>
      <c r="B4188" t="s">
        <v>6919</v>
      </c>
      <c r="C4188" s="43" t="s">
        <v>6920</v>
      </c>
      <c r="D4188" t="s">
        <v>7464</v>
      </c>
      <c r="E4188" t="s">
        <v>7465</v>
      </c>
      <c r="F4188" s="41">
        <v>43606</v>
      </c>
      <c r="G4188" s="44">
        <v>-1182044</v>
      </c>
      <c r="H4188" t="s">
        <v>15109</v>
      </c>
    </row>
    <row r="4189" spans="1:8" x14ac:dyDescent="0.25">
      <c r="A4189" s="43" t="s">
        <v>9735</v>
      </c>
      <c r="B4189" t="s">
        <v>6919</v>
      </c>
      <c r="C4189" s="43" t="s">
        <v>6920</v>
      </c>
      <c r="D4189" t="s">
        <v>7466</v>
      </c>
      <c r="E4189" t="s">
        <v>7467</v>
      </c>
      <c r="F4189" s="41">
        <v>43606</v>
      </c>
      <c r="G4189" s="44">
        <v>-1309473</v>
      </c>
      <c r="H4189" t="s">
        <v>15110</v>
      </c>
    </row>
    <row r="4190" spans="1:8" x14ac:dyDescent="0.25">
      <c r="A4190" s="43" t="s">
        <v>9326</v>
      </c>
      <c r="B4190" t="s">
        <v>7024</v>
      </c>
      <c r="C4190" s="43" t="s">
        <v>7025</v>
      </c>
      <c r="D4190" t="s">
        <v>7232</v>
      </c>
      <c r="E4190" t="s">
        <v>7232</v>
      </c>
      <c r="F4190" s="41">
        <v>43606</v>
      </c>
      <c r="G4190">
        <v>-315</v>
      </c>
      <c r="H4190" t="s">
        <v>15108</v>
      </c>
    </row>
    <row r="4191" spans="1:8" x14ac:dyDescent="0.25">
      <c r="A4191" s="43" t="s">
        <v>9328</v>
      </c>
      <c r="B4191" t="s">
        <v>7468</v>
      </c>
      <c r="C4191" s="43" t="s">
        <v>15111</v>
      </c>
      <c r="D4191" t="s">
        <v>7469</v>
      </c>
      <c r="E4191" t="s">
        <v>7469</v>
      </c>
      <c r="F4191" s="41">
        <v>43607</v>
      </c>
      <c r="G4191" s="44">
        <v>-1593563.16</v>
      </c>
      <c r="H4191" t="s">
        <v>15112</v>
      </c>
    </row>
    <row r="4192" spans="1:8" x14ac:dyDescent="0.25">
      <c r="A4192" s="43" t="s">
        <v>9328</v>
      </c>
      <c r="B4192" t="s">
        <v>7468</v>
      </c>
      <c r="C4192" s="43" t="s">
        <v>15111</v>
      </c>
      <c r="D4192" t="s">
        <v>7470</v>
      </c>
      <c r="E4192" t="s">
        <v>7470</v>
      </c>
      <c r="F4192" s="41">
        <v>43607</v>
      </c>
      <c r="G4192" s="44">
        <v>1593563.16</v>
      </c>
      <c r="H4192" t="s">
        <v>15113</v>
      </c>
    </row>
    <row r="4193" spans="1:8" x14ac:dyDescent="0.25">
      <c r="A4193" s="43" t="s">
        <v>9735</v>
      </c>
      <c r="B4193" t="s">
        <v>7471</v>
      </c>
      <c r="C4193" s="43" t="s">
        <v>15114</v>
      </c>
      <c r="D4193" t="s">
        <v>20833</v>
      </c>
      <c r="E4193" t="s">
        <v>7472</v>
      </c>
      <c r="F4193" s="41">
        <v>43609</v>
      </c>
      <c r="G4193" s="44">
        <v>60000</v>
      </c>
      <c r="H4193" t="s">
        <v>15115</v>
      </c>
    </row>
    <row r="4194" spans="1:8" x14ac:dyDescent="0.25">
      <c r="A4194" s="43" t="s">
        <v>9735</v>
      </c>
      <c r="B4194" t="s">
        <v>6919</v>
      </c>
      <c r="C4194" s="43" t="s">
        <v>6920</v>
      </c>
      <c r="D4194" t="s">
        <v>7473</v>
      </c>
      <c r="E4194" t="s">
        <v>7474</v>
      </c>
      <c r="F4194" s="41">
        <v>43613</v>
      </c>
      <c r="G4194" s="44">
        <v>-1182044</v>
      </c>
      <c r="H4194" t="s">
        <v>15116</v>
      </c>
    </row>
    <row r="4195" spans="1:8" x14ac:dyDescent="0.25">
      <c r="A4195" s="43" t="s">
        <v>9326</v>
      </c>
      <c r="B4195" t="s">
        <v>7475</v>
      </c>
      <c r="C4195" s="43" t="s">
        <v>7476</v>
      </c>
      <c r="D4195" t="s">
        <v>7477</v>
      </c>
      <c r="E4195" t="s">
        <v>7477</v>
      </c>
      <c r="F4195" s="41">
        <v>43615</v>
      </c>
      <c r="G4195" s="44">
        <v>-1925453.24</v>
      </c>
      <c r="H4195" t="s">
        <v>15117</v>
      </c>
    </row>
    <row r="4196" spans="1:8" x14ac:dyDescent="0.25">
      <c r="A4196" s="43" t="s">
        <v>9328</v>
      </c>
      <c r="B4196" t="s">
        <v>7478</v>
      </c>
      <c r="C4196" s="43" t="s">
        <v>15118</v>
      </c>
      <c r="D4196" t="s">
        <v>7479</v>
      </c>
      <c r="E4196" t="s">
        <v>7479</v>
      </c>
      <c r="F4196" s="41">
        <v>43619</v>
      </c>
      <c r="G4196" s="44">
        <v>-1503271</v>
      </c>
      <c r="H4196" t="s">
        <v>15119</v>
      </c>
    </row>
    <row r="4197" spans="1:8" x14ac:dyDescent="0.25">
      <c r="A4197" s="43" t="s">
        <v>9328</v>
      </c>
      <c r="B4197" t="s">
        <v>7478</v>
      </c>
      <c r="C4197" s="43" t="s">
        <v>15118</v>
      </c>
      <c r="D4197" t="s">
        <v>7480</v>
      </c>
      <c r="E4197" t="s">
        <v>7480</v>
      </c>
      <c r="F4197" s="41">
        <v>43619</v>
      </c>
      <c r="G4197" s="44">
        <v>1503271</v>
      </c>
      <c r="H4197" t="s">
        <v>15120</v>
      </c>
    </row>
    <row r="4198" spans="1:8" x14ac:dyDescent="0.25">
      <c r="A4198" s="43" t="s">
        <v>9326</v>
      </c>
      <c r="B4198" t="s">
        <v>6463</v>
      </c>
      <c r="C4198" s="43" t="s">
        <v>6464</v>
      </c>
      <c r="D4198" t="s">
        <v>7481</v>
      </c>
      <c r="E4198" t="s">
        <v>7481</v>
      </c>
      <c r="F4198" s="41">
        <v>43620</v>
      </c>
      <c r="G4198" s="44">
        <v>402710.4</v>
      </c>
      <c r="H4198" t="s">
        <v>15121</v>
      </c>
    </row>
    <row r="4199" spans="1:8" x14ac:dyDescent="0.25">
      <c r="A4199" s="43" t="s">
        <v>9328</v>
      </c>
      <c r="B4199" t="s">
        <v>7484</v>
      </c>
      <c r="C4199" s="43" t="s">
        <v>15124</v>
      </c>
      <c r="D4199" t="s">
        <v>7485</v>
      </c>
      <c r="E4199" t="s">
        <v>7485</v>
      </c>
      <c r="F4199" s="41">
        <v>43620</v>
      </c>
      <c r="G4199" s="44">
        <v>-2362612.1800000002</v>
      </c>
      <c r="H4199" t="s">
        <v>15125</v>
      </c>
    </row>
    <row r="4200" spans="1:8" x14ac:dyDescent="0.25">
      <c r="A4200" s="43" t="s">
        <v>9328</v>
      </c>
      <c r="B4200" t="s">
        <v>7482</v>
      </c>
      <c r="C4200" s="43" t="s">
        <v>15122</v>
      </c>
      <c r="D4200" t="s">
        <v>7483</v>
      </c>
      <c r="E4200" t="s">
        <v>7483</v>
      </c>
      <c r="F4200" s="41">
        <v>43620</v>
      </c>
      <c r="G4200" s="44">
        <v>-2217023.4500000002</v>
      </c>
      <c r="H4200" t="s">
        <v>15123</v>
      </c>
    </row>
    <row r="4201" spans="1:8" x14ac:dyDescent="0.25">
      <c r="A4201" s="43" t="s">
        <v>9328</v>
      </c>
      <c r="B4201" t="s">
        <v>7489</v>
      </c>
      <c r="C4201" s="43" t="s">
        <v>15127</v>
      </c>
      <c r="D4201" t="s">
        <v>7490</v>
      </c>
      <c r="E4201" t="s">
        <v>7490</v>
      </c>
      <c r="F4201" s="41">
        <v>43621</v>
      </c>
      <c r="G4201" s="44">
        <v>-44232.3</v>
      </c>
      <c r="H4201" t="s">
        <v>15128</v>
      </c>
    </row>
    <row r="4202" spans="1:8" x14ac:dyDescent="0.25">
      <c r="A4202" s="43" t="s">
        <v>9326</v>
      </c>
      <c r="B4202" t="s">
        <v>7486</v>
      </c>
      <c r="C4202" s="43" t="s">
        <v>7487</v>
      </c>
      <c r="D4202" t="s">
        <v>7488</v>
      </c>
      <c r="E4202" t="s">
        <v>7488</v>
      </c>
      <c r="F4202" s="41">
        <v>43621</v>
      </c>
      <c r="G4202" s="44">
        <v>-8766810</v>
      </c>
      <c r="H4202" t="s">
        <v>15126</v>
      </c>
    </row>
    <row r="4203" spans="1:8" x14ac:dyDescent="0.25">
      <c r="A4203" s="43" t="s">
        <v>9326</v>
      </c>
      <c r="B4203" t="s">
        <v>7475</v>
      </c>
      <c r="C4203" s="43" t="s">
        <v>7476</v>
      </c>
      <c r="D4203" t="s">
        <v>7493</v>
      </c>
      <c r="E4203" t="s">
        <v>7493</v>
      </c>
      <c r="F4203" s="41">
        <v>43623</v>
      </c>
      <c r="G4203" s="44">
        <v>-2625348</v>
      </c>
      <c r="H4203" t="s">
        <v>15129</v>
      </c>
    </row>
    <row r="4204" spans="1:8" x14ac:dyDescent="0.25">
      <c r="A4204" s="43" t="s">
        <v>9735</v>
      </c>
      <c r="B4204" t="s">
        <v>6919</v>
      </c>
      <c r="C4204" s="43" t="s">
        <v>6920</v>
      </c>
      <c r="D4204" t="s">
        <v>7494</v>
      </c>
      <c r="E4204" t="s">
        <v>7495</v>
      </c>
      <c r="F4204" s="41">
        <v>43635</v>
      </c>
      <c r="G4204" s="44">
        <v>-1151009</v>
      </c>
      <c r="H4204" t="s">
        <v>15130</v>
      </c>
    </row>
    <row r="4205" spans="1:8" x14ac:dyDescent="0.25">
      <c r="A4205" s="43" t="s">
        <v>9735</v>
      </c>
      <c r="B4205" t="s">
        <v>799</v>
      </c>
      <c r="C4205" s="43" t="s">
        <v>800</v>
      </c>
      <c r="D4205" t="s">
        <v>7498</v>
      </c>
      <c r="E4205" t="s">
        <v>7499</v>
      </c>
      <c r="F4205" s="41">
        <v>43646</v>
      </c>
      <c r="G4205" s="44">
        <v>-358898.01</v>
      </c>
      <c r="H4205" t="s">
        <v>15131</v>
      </c>
    </row>
    <row r="4206" spans="1:8" x14ac:dyDescent="0.25">
      <c r="A4206" s="43" t="s">
        <v>9735</v>
      </c>
      <c r="B4206" t="s">
        <v>7392</v>
      </c>
      <c r="C4206" s="43" t="s">
        <v>7393</v>
      </c>
      <c r="D4206" t="s">
        <v>7500</v>
      </c>
      <c r="E4206" t="s">
        <v>7395</v>
      </c>
      <c r="F4206" s="41">
        <v>43648</v>
      </c>
      <c r="G4206" s="44">
        <v>-48000</v>
      </c>
      <c r="H4206" t="s">
        <v>15132</v>
      </c>
    </row>
    <row r="4207" spans="1:8" x14ac:dyDescent="0.25">
      <c r="A4207" s="43" t="s">
        <v>9735</v>
      </c>
      <c r="B4207" t="s">
        <v>7392</v>
      </c>
      <c r="C4207" s="43" t="s">
        <v>7393</v>
      </c>
      <c r="D4207" t="s">
        <v>7501</v>
      </c>
      <c r="E4207" t="s">
        <v>7395</v>
      </c>
      <c r="F4207" s="41">
        <v>43648</v>
      </c>
      <c r="G4207" s="44">
        <v>-54450</v>
      </c>
      <c r="H4207" t="s">
        <v>15133</v>
      </c>
    </row>
    <row r="4208" spans="1:8" x14ac:dyDescent="0.25">
      <c r="A4208" s="43" t="s">
        <v>9328</v>
      </c>
      <c r="B4208" t="s">
        <v>7502</v>
      </c>
      <c r="C4208" s="43" t="s">
        <v>7503</v>
      </c>
      <c r="D4208" t="s">
        <v>7504</v>
      </c>
      <c r="E4208" t="s">
        <v>7504</v>
      </c>
      <c r="F4208" s="41">
        <v>43648</v>
      </c>
      <c r="G4208" s="44">
        <v>-108560</v>
      </c>
      <c r="H4208" t="s">
        <v>15134</v>
      </c>
    </row>
    <row r="4209" spans="1:8" x14ac:dyDescent="0.25">
      <c r="A4209" s="43" t="s">
        <v>9328</v>
      </c>
      <c r="B4209" t="s">
        <v>7502</v>
      </c>
      <c r="C4209" s="43" t="s">
        <v>7503</v>
      </c>
      <c r="D4209" t="s">
        <v>7505</v>
      </c>
      <c r="E4209" t="s">
        <v>7505</v>
      </c>
      <c r="F4209" s="41">
        <v>43648</v>
      </c>
      <c r="G4209" s="44">
        <v>-20319.509999999998</v>
      </c>
      <c r="H4209" t="s">
        <v>15135</v>
      </c>
    </row>
    <row r="4210" spans="1:8" x14ac:dyDescent="0.25">
      <c r="A4210" s="43" t="s">
        <v>9328</v>
      </c>
      <c r="B4210" t="s">
        <v>7506</v>
      </c>
      <c r="C4210" s="43" t="s">
        <v>15136</v>
      </c>
      <c r="D4210" t="s">
        <v>7507</v>
      </c>
      <c r="E4210" t="s">
        <v>7508</v>
      </c>
      <c r="F4210" s="41">
        <v>43654</v>
      </c>
      <c r="G4210" s="44">
        <v>-41772</v>
      </c>
      <c r="H4210" t="s">
        <v>15137</v>
      </c>
    </row>
    <row r="4211" spans="1:8" x14ac:dyDescent="0.25">
      <c r="A4211" s="43" t="s">
        <v>9328</v>
      </c>
      <c r="B4211" t="s">
        <v>7506</v>
      </c>
      <c r="C4211" s="43" t="s">
        <v>15136</v>
      </c>
      <c r="D4211" t="s">
        <v>7509</v>
      </c>
      <c r="E4211" t="s">
        <v>7508</v>
      </c>
      <c r="F4211" s="41">
        <v>43654</v>
      </c>
      <c r="G4211" s="44">
        <v>-41772</v>
      </c>
      <c r="H4211" t="s">
        <v>15138</v>
      </c>
    </row>
    <row r="4212" spans="1:8" x14ac:dyDescent="0.25">
      <c r="A4212" s="43" t="s">
        <v>9328</v>
      </c>
      <c r="B4212" t="s">
        <v>7510</v>
      </c>
      <c r="C4212" s="43" t="s">
        <v>15139</v>
      </c>
      <c r="D4212" t="s">
        <v>7511</v>
      </c>
      <c r="E4212" t="s">
        <v>7511</v>
      </c>
      <c r="F4212" s="41">
        <v>43655</v>
      </c>
      <c r="G4212" s="44">
        <v>-144405.45000000001</v>
      </c>
      <c r="H4212" t="s">
        <v>15140</v>
      </c>
    </row>
    <row r="4213" spans="1:8" x14ac:dyDescent="0.25">
      <c r="A4213" s="43" t="s">
        <v>9328</v>
      </c>
      <c r="B4213" t="s">
        <v>7512</v>
      </c>
      <c r="C4213" s="43" t="s">
        <v>7513</v>
      </c>
      <c r="D4213" t="s">
        <v>7514</v>
      </c>
      <c r="E4213" t="s">
        <v>7514</v>
      </c>
      <c r="F4213" s="41">
        <v>43658</v>
      </c>
      <c r="G4213" s="44">
        <v>-2051221.98</v>
      </c>
      <c r="H4213" t="s">
        <v>15141</v>
      </c>
    </row>
    <row r="4214" spans="1:8" x14ac:dyDescent="0.25">
      <c r="A4214" s="43" t="s">
        <v>9328</v>
      </c>
      <c r="B4214" t="s">
        <v>7515</v>
      </c>
      <c r="C4214" s="43" t="s">
        <v>15142</v>
      </c>
      <c r="D4214" t="s">
        <v>7516</v>
      </c>
      <c r="F4214" s="41">
        <v>43668</v>
      </c>
      <c r="G4214" s="44">
        <v>-35400</v>
      </c>
      <c r="H4214" t="s">
        <v>15143</v>
      </c>
    </row>
    <row r="4215" spans="1:8" x14ac:dyDescent="0.25">
      <c r="A4215" s="43" t="s">
        <v>9328</v>
      </c>
      <c r="B4215" t="s">
        <v>7325</v>
      </c>
      <c r="C4215" s="43" t="s">
        <v>15012</v>
      </c>
      <c r="D4215" t="s">
        <v>7517</v>
      </c>
      <c r="E4215" t="s">
        <v>7517</v>
      </c>
      <c r="F4215" s="41">
        <v>43675</v>
      </c>
      <c r="G4215" s="44">
        <v>-141600</v>
      </c>
      <c r="H4215" t="s">
        <v>15144</v>
      </c>
    </row>
    <row r="4216" spans="1:8" x14ac:dyDescent="0.25">
      <c r="A4216" s="43" t="s">
        <v>9328</v>
      </c>
      <c r="B4216" t="s">
        <v>7518</v>
      </c>
      <c r="C4216" s="43" t="s">
        <v>15145</v>
      </c>
      <c r="D4216" t="s">
        <v>7519</v>
      </c>
      <c r="E4216" t="s">
        <v>7519</v>
      </c>
      <c r="F4216" s="41">
        <v>43676</v>
      </c>
      <c r="G4216" s="44">
        <v>-60074.64</v>
      </c>
      <c r="H4216" t="s">
        <v>15146</v>
      </c>
    </row>
    <row r="4217" spans="1:8" x14ac:dyDescent="0.25">
      <c r="A4217" s="43" t="s">
        <v>9735</v>
      </c>
      <c r="B4217" t="s">
        <v>1128</v>
      </c>
      <c r="C4217" s="43" t="s">
        <v>1129</v>
      </c>
      <c r="D4217" t="s">
        <v>7520</v>
      </c>
      <c r="E4217" t="s">
        <v>7520</v>
      </c>
      <c r="F4217" s="41">
        <v>43678</v>
      </c>
      <c r="G4217" s="44">
        <v>-420801.03</v>
      </c>
      <c r="H4217" t="s">
        <v>15147</v>
      </c>
    </row>
    <row r="4218" spans="1:8" x14ac:dyDescent="0.25">
      <c r="A4218" s="43" t="s">
        <v>9735</v>
      </c>
      <c r="B4218" t="s">
        <v>7521</v>
      </c>
      <c r="C4218" s="43" t="s">
        <v>7522</v>
      </c>
      <c r="D4218" t="s">
        <v>7523</v>
      </c>
      <c r="E4218" t="s">
        <v>7523</v>
      </c>
      <c r="F4218" s="41">
        <v>43679</v>
      </c>
      <c r="G4218" s="44">
        <v>-120000.01</v>
      </c>
      <c r="H4218" t="s">
        <v>15148</v>
      </c>
    </row>
    <row r="4219" spans="1:8" x14ac:dyDescent="0.25">
      <c r="A4219" s="43" t="s">
        <v>9735</v>
      </c>
      <c r="B4219" t="s">
        <v>7459</v>
      </c>
      <c r="C4219" s="43" t="s">
        <v>7460</v>
      </c>
      <c r="D4219" t="s">
        <v>7524</v>
      </c>
      <c r="E4219" t="s">
        <v>7525</v>
      </c>
      <c r="F4219" s="41">
        <v>43683</v>
      </c>
      <c r="G4219" s="44">
        <v>-297214</v>
      </c>
      <c r="H4219" t="s">
        <v>15149</v>
      </c>
    </row>
    <row r="4220" spans="1:8" x14ac:dyDescent="0.25">
      <c r="A4220" s="43" t="s">
        <v>9735</v>
      </c>
      <c r="B4220" t="s">
        <v>6919</v>
      </c>
      <c r="C4220" s="43" t="s">
        <v>6920</v>
      </c>
      <c r="D4220" t="s">
        <v>7526</v>
      </c>
      <c r="E4220" t="s">
        <v>7527</v>
      </c>
      <c r="F4220" s="41">
        <v>43683</v>
      </c>
      <c r="G4220" s="44">
        <v>-1182044</v>
      </c>
      <c r="H4220" t="s">
        <v>15150</v>
      </c>
    </row>
    <row r="4221" spans="1:8" x14ac:dyDescent="0.25">
      <c r="A4221" s="43" t="s">
        <v>9735</v>
      </c>
      <c r="B4221" t="s">
        <v>5603</v>
      </c>
      <c r="C4221" s="43" t="s">
        <v>5604</v>
      </c>
      <c r="D4221" t="s">
        <v>7528</v>
      </c>
      <c r="E4221" t="s">
        <v>7529</v>
      </c>
      <c r="F4221" s="41">
        <v>43683</v>
      </c>
      <c r="G4221" s="44">
        <v>-444072</v>
      </c>
      <c r="H4221" t="s">
        <v>15151</v>
      </c>
    </row>
    <row r="4222" spans="1:8" x14ac:dyDescent="0.25">
      <c r="A4222" s="43" t="s">
        <v>9328</v>
      </c>
      <c r="B4222" t="s">
        <v>7518</v>
      </c>
      <c r="C4222" s="43" t="s">
        <v>15145</v>
      </c>
      <c r="D4222" t="s">
        <v>7530</v>
      </c>
      <c r="E4222" t="s">
        <v>7530</v>
      </c>
      <c r="F4222" s="41">
        <v>43706</v>
      </c>
      <c r="G4222" s="44">
        <v>-60382.25</v>
      </c>
      <c r="H4222" t="s">
        <v>15152</v>
      </c>
    </row>
    <row r="4223" spans="1:8" x14ac:dyDescent="0.25">
      <c r="A4223" s="43" t="s">
        <v>9328</v>
      </c>
      <c r="B4223" t="s">
        <v>389</v>
      </c>
      <c r="C4223" s="43" t="s">
        <v>9596</v>
      </c>
      <c r="D4223" t="s">
        <v>7532</v>
      </c>
      <c r="E4223" t="s">
        <v>7532</v>
      </c>
      <c r="F4223" s="41">
        <v>43711</v>
      </c>
      <c r="G4223" s="44">
        <v>-24780</v>
      </c>
      <c r="H4223" t="s">
        <v>15154</v>
      </c>
    </row>
    <row r="4224" spans="1:8" x14ac:dyDescent="0.25">
      <c r="A4224" s="43" t="s">
        <v>9735</v>
      </c>
      <c r="B4224" t="s">
        <v>5603</v>
      </c>
      <c r="C4224" s="43" t="s">
        <v>5604</v>
      </c>
      <c r="D4224" t="s">
        <v>7531</v>
      </c>
      <c r="E4224" t="s">
        <v>7495</v>
      </c>
      <c r="F4224" s="41">
        <v>43711</v>
      </c>
      <c r="G4224" s="44">
        <v>-452948</v>
      </c>
      <c r="H4224" t="s">
        <v>15153</v>
      </c>
    </row>
    <row r="4225" spans="1:8" x14ac:dyDescent="0.25">
      <c r="A4225" s="43" t="s">
        <v>9328</v>
      </c>
      <c r="B4225" t="s">
        <v>5533</v>
      </c>
      <c r="C4225" s="43" t="s">
        <v>13622</v>
      </c>
      <c r="D4225" t="s">
        <v>7533</v>
      </c>
      <c r="E4225" t="s">
        <v>7533</v>
      </c>
      <c r="F4225" s="41">
        <v>43711</v>
      </c>
      <c r="G4225" s="44">
        <v>-2814300</v>
      </c>
      <c r="H4225" t="s">
        <v>15155</v>
      </c>
    </row>
    <row r="4226" spans="1:8" x14ac:dyDescent="0.25">
      <c r="A4226" s="43" t="s">
        <v>9328</v>
      </c>
      <c r="B4226" t="s">
        <v>5533</v>
      </c>
      <c r="C4226" s="43" t="s">
        <v>13622</v>
      </c>
      <c r="D4226" t="s">
        <v>7534</v>
      </c>
      <c r="E4226" t="s">
        <v>7534</v>
      </c>
      <c r="F4226" s="41">
        <v>43711</v>
      </c>
      <c r="G4226" s="44">
        <v>2814300</v>
      </c>
      <c r="H4226" t="s">
        <v>15156</v>
      </c>
    </row>
    <row r="4227" spans="1:8" x14ac:dyDescent="0.25">
      <c r="A4227" s="43" t="s">
        <v>9328</v>
      </c>
      <c r="B4227" t="s">
        <v>1556</v>
      </c>
      <c r="C4227" s="43" t="s">
        <v>1557</v>
      </c>
      <c r="D4227" t="s">
        <v>7535</v>
      </c>
      <c r="E4227" t="s">
        <v>7535</v>
      </c>
      <c r="F4227" s="41">
        <v>43713</v>
      </c>
      <c r="G4227" s="44">
        <v>-125426.52</v>
      </c>
      <c r="H4227" t="s">
        <v>15157</v>
      </c>
    </row>
    <row r="4228" spans="1:8" x14ac:dyDescent="0.25">
      <c r="A4228" s="43" t="s">
        <v>9735</v>
      </c>
      <c r="B4228" t="s">
        <v>6919</v>
      </c>
      <c r="C4228" s="43" t="s">
        <v>6920</v>
      </c>
      <c r="D4228" t="s">
        <v>20834</v>
      </c>
      <c r="E4228" t="s">
        <v>7465</v>
      </c>
      <c r="F4228" s="41">
        <v>43726</v>
      </c>
      <c r="G4228" s="44">
        <v>-1167764</v>
      </c>
      <c r="H4228" t="s">
        <v>15158</v>
      </c>
    </row>
    <row r="4229" spans="1:8" x14ac:dyDescent="0.25">
      <c r="A4229" s="43" t="s">
        <v>9735</v>
      </c>
      <c r="B4229" t="s">
        <v>6919</v>
      </c>
      <c r="C4229" s="43" t="s">
        <v>6920</v>
      </c>
      <c r="D4229" t="s">
        <v>7537</v>
      </c>
      <c r="E4229" t="s">
        <v>7538</v>
      </c>
      <c r="F4229" s="41">
        <v>43726</v>
      </c>
      <c r="G4229" s="44">
        <v>-1167764</v>
      </c>
      <c r="H4229" t="s">
        <v>15159</v>
      </c>
    </row>
    <row r="4230" spans="1:8" x14ac:dyDescent="0.25">
      <c r="A4230" s="43" t="s">
        <v>9328</v>
      </c>
      <c r="B4230" t="s">
        <v>7539</v>
      </c>
      <c r="C4230" s="43" t="s">
        <v>7540</v>
      </c>
      <c r="D4230" t="s">
        <v>7541</v>
      </c>
      <c r="E4230" t="s">
        <v>7542</v>
      </c>
      <c r="F4230" s="41">
        <v>43727</v>
      </c>
      <c r="G4230" s="44">
        <v>-1780725.76</v>
      </c>
      <c r="H4230" t="s">
        <v>15160</v>
      </c>
    </row>
    <row r="4231" spans="1:8" x14ac:dyDescent="0.25">
      <c r="A4231" s="43" t="s">
        <v>9735</v>
      </c>
      <c r="B4231" t="s">
        <v>7543</v>
      </c>
      <c r="C4231" s="43" t="s">
        <v>7544</v>
      </c>
      <c r="D4231" t="s">
        <v>7545</v>
      </c>
      <c r="E4231" t="s">
        <v>7545</v>
      </c>
      <c r="F4231" s="41">
        <v>43741</v>
      </c>
      <c r="G4231" s="44">
        <v>-147500</v>
      </c>
      <c r="H4231" t="s">
        <v>15161</v>
      </c>
    </row>
    <row r="4232" spans="1:8" x14ac:dyDescent="0.25">
      <c r="A4232" s="43" t="s">
        <v>9735</v>
      </c>
      <c r="B4232" t="s">
        <v>7546</v>
      </c>
      <c r="C4232" s="43" t="s">
        <v>7547</v>
      </c>
      <c r="D4232" t="s">
        <v>7548</v>
      </c>
      <c r="E4232" t="s">
        <v>7549</v>
      </c>
      <c r="F4232" s="41">
        <v>43747</v>
      </c>
      <c r="G4232" s="44">
        <v>-20060</v>
      </c>
      <c r="H4232" t="s">
        <v>15162</v>
      </c>
    </row>
    <row r="4233" spans="1:8" x14ac:dyDescent="0.25">
      <c r="A4233" s="43" t="s">
        <v>9328</v>
      </c>
      <c r="B4233" t="s">
        <v>7550</v>
      </c>
      <c r="C4233" s="43" t="s">
        <v>7551</v>
      </c>
      <c r="D4233" t="s">
        <v>7552</v>
      </c>
      <c r="E4233" t="s">
        <v>7552</v>
      </c>
      <c r="F4233" s="41">
        <v>43758</v>
      </c>
      <c r="G4233" s="44">
        <v>-35376.400000000001</v>
      </c>
      <c r="H4233" t="s">
        <v>15163</v>
      </c>
    </row>
    <row r="4234" spans="1:8" x14ac:dyDescent="0.25">
      <c r="A4234" s="43" t="s">
        <v>9326</v>
      </c>
      <c r="B4234" t="s">
        <v>20638</v>
      </c>
      <c r="C4234" s="43" t="s">
        <v>7554</v>
      </c>
      <c r="D4234" t="s">
        <v>7555</v>
      </c>
      <c r="E4234" t="s">
        <v>7555</v>
      </c>
      <c r="F4234" s="41">
        <v>43763</v>
      </c>
      <c r="G4234" s="44">
        <v>-63012</v>
      </c>
      <c r="H4234" t="s">
        <v>15164</v>
      </c>
    </row>
    <row r="4235" spans="1:8" x14ac:dyDescent="0.25">
      <c r="A4235" s="43" t="s">
        <v>9326</v>
      </c>
      <c r="B4235" t="s">
        <v>20638</v>
      </c>
      <c r="C4235" s="43" t="s">
        <v>7554</v>
      </c>
      <c r="D4235" t="s">
        <v>7556</v>
      </c>
      <c r="E4235" t="s">
        <v>7556</v>
      </c>
      <c r="F4235" s="41">
        <v>43763</v>
      </c>
      <c r="G4235" s="44">
        <v>-2670</v>
      </c>
      <c r="H4235" t="s">
        <v>15165</v>
      </c>
    </row>
    <row r="4236" spans="1:8" x14ac:dyDescent="0.25">
      <c r="A4236" s="43" t="s">
        <v>9326</v>
      </c>
      <c r="B4236" t="s">
        <v>6875</v>
      </c>
      <c r="C4236" s="43" t="s">
        <v>6876</v>
      </c>
      <c r="D4236" t="s">
        <v>7557</v>
      </c>
      <c r="E4236" t="s">
        <v>7557</v>
      </c>
      <c r="F4236" s="41">
        <v>43767</v>
      </c>
      <c r="G4236" s="44">
        <v>-282471.63</v>
      </c>
      <c r="H4236" t="s">
        <v>15166</v>
      </c>
    </row>
    <row r="4237" spans="1:8" x14ac:dyDescent="0.25">
      <c r="A4237" s="43" t="s">
        <v>9328</v>
      </c>
      <c r="B4237" t="s">
        <v>7558</v>
      </c>
      <c r="C4237" s="43" t="s">
        <v>15167</v>
      </c>
      <c r="D4237" t="s">
        <v>7559</v>
      </c>
      <c r="E4237" t="s">
        <v>7559</v>
      </c>
      <c r="F4237" s="41">
        <v>43769</v>
      </c>
      <c r="G4237" s="44">
        <v>-6708425.29</v>
      </c>
      <c r="H4237" t="s">
        <v>15168</v>
      </c>
    </row>
    <row r="4238" spans="1:8" x14ac:dyDescent="0.25">
      <c r="A4238" s="43" t="s">
        <v>9735</v>
      </c>
      <c r="B4238" t="s">
        <v>7564</v>
      </c>
      <c r="C4238" s="43" t="s">
        <v>15171</v>
      </c>
      <c r="D4238" t="s">
        <v>7565</v>
      </c>
      <c r="E4238" t="s">
        <v>7566</v>
      </c>
      <c r="F4238" s="41">
        <v>43782</v>
      </c>
      <c r="G4238" s="44">
        <v>-26700</v>
      </c>
      <c r="H4238" t="s">
        <v>15172</v>
      </c>
    </row>
    <row r="4239" spans="1:8" x14ac:dyDescent="0.25">
      <c r="A4239" s="43" t="s">
        <v>9328</v>
      </c>
      <c r="B4239" t="s">
        <v>7560</v>
      </c>
      <c r="C4239" s="43" t="s">
        <v>7561</v>
      </c>
      <c r="D4239" t="s">
        <v>7562</v>
      </c>
      <c r="E4239" t="s">
        <v>7562</v>
      </c>
      <c r="F4239" s="41">
        <v>43782</v>
      </c>
      <c r="G4239" s="44">
        <v>-11449.54</v>
      </c>
      <c r="H4239" t="s">
        <v>15169</v>
      </c>
    </row>
    <row r="4240" spans="1:8" x14ac:dyDescent="0.25">
      <c r="A4240" s="43" t="s">
        <v>9328</v>
      </c>
      <c r="B4240" t="s">
        <v>7560</v>
      </c>
      <c r="C4240" s="43" t="s">
        <v>7561</v>
      </c>
      <c r="D4240" t="s">
        <v>7563</v>
      </c>
      <c r="E4240" t="s">
        <v>7563</v>
      </c>
      <c r="F4240" s="41">
        <v>43782</v>
      </c>
      <c r="G4240" s="44">
        <v>-11449.54</v>
      </c>
      <c r="H4240" t="s">
        <v>15170</v>
      </c>
    </row>
    <row r="4241" spans="1:8" x14ac:dyDescent="0.25">
      <c r="A4241" s="43" t="s">
        <v>9328</v>
      </c>
      <c r="B4241" t="s">
        <v>7567</v>
      </c>
      <c r="C4241" s="43" t="s">
        <v>15173</v>
      </c>
      <c r="D4241" t="s">
        <v>7568</v>
      </c>
      <c r="E4241" t="s">
        <v>7568</v>
      </c>
      <c r="F4241" s="41">
        <v>43788</v>
      </c>
      <c r="G4241" s="44">
        <v>-66167.98</v>
      </c>
      <c r="H4241" t="s">
        <v>15174</v>
      </c>
    </row>
    <row r="4242" spans="1:8" x14ac:dyDescent="0.25">
      <c r="A4242" s="43" t="s">
        <v>9328</v>
      </c>
      <c r="B4242" t="s">
        <v>7569</v>
      </c>
      <c r="C4242" s="43" t="s">
        <v>15175</v>
      </c>
      <c r="D4242" t="s">
        <v>7570</v>
      </c>
      <c r="E4242" t="s">
        <v>7570</v>
      </c>
      <c r="F4242" s="41">
        <v>43790</v>
      </c>
      <c r="G4242" s="44">
        <v>-1930250</v>
      </c>
      <c r="H4242" t="s">
        <v>15176</v>
      </c>
    </row>
    <row r="4243" spans="1:8" x14ac:dyDescent="0.25">
      <c r="A4243" s="43" t="s">
        <v>9328</v>
      </c>
      <c r="B4243" t="s">
        <v>7515</v>
      </c>
      <c r="C4243" s="43" t="s">
        <v>15142</v>
      </c>
      <c r="D4243" t="s">
        <v>7571</v>
      </c>
      <c r="E4243" t="s">
        <v>7572</v>
      </c>
      <c r="F4243" s="41">
        <v>43791</v>
      </c>
      <c r="G4243" s="44">
        <v>-35000</v>
      </c>
      <c r="H4243" t="s">
        <v>15177</v>
      </c>
    </row>
    <row r="4244" spans="1:8" x14ac:dyDescent="0.25">
      <c r="A4244" s="43" t="s">
        <v>9328</v>
      </c>
      <c r="B4244" t="s">
        <v>7578</v>
      </c>
      <c r="C4244" s="43" t="s">
        <v>7579</v>
      </c>
      <c r="D4244" t="s">
        <v>7147</v>
      </c>
      <c r="E4244" t="s">
        <v>7147</v>
      </c>
      <c r="F4244" s="41">
        <v>43795</v>
      </c>
      <c r="G4244" s="44">
        <v>-1030499.9</v>
      </c>
      <c r="H4244" t="s">
        <v>15181</v>
      </c>
    </row>
    <row r="4245" spans="1:8" x14ac:dyDescent="0.25">
      <c r="A4245" s="43" t="s">
        <v>9328</v>
      </c>
      <c r="B4245" t="s">
        <v>7578</v>
      </c>
      <c r="C4245" s="43" t="s">
        <v>7579</v>
      </c>
      <c r="D4245" t="s">
        <v>7580</v>
      </c>
      <c r="E4245" t="s">
        <v>7580</v>
      </c>
      <c r="F4245" s="41">
        <v>43795</v>
      </c>
      <c r="G4245" s="44">
        <v>1030499.9</v>
      </c>
      <c r="H4245" t="s">
        <v>15182</v>
      </c>
    </row>
    <row r="4246" spans="1:8" x14ac:dyDescent="0.25">
      <c r="A4246" s="43" t="s">
        <v>9326</v>
      </c>
      <c r="B4246" t="s">
        <v>7573</v>
      </c>
      <c r="C4246" s="43" t="s">
        <v>7574</v>
      </c>
      <c r="D4246" t="s">
        <v>7575</v>
      </c>
      <c r="E4246" t="s">
        <v>7575</v>
      </c>
      <c r="F4246" s="41">
        <v>43795</v>
      </c>
      <c r="G4246" s="44">
        <v>-1020700</v>
      </c>
      <c r="H4246" t="s">
        <v>15178</v>
      </c>
    </row>
    <row r="4247" spans="1:8" x14ac:dyDescent="0.25">
      <c r="A4247" s="43" t="s">
        <v>9326</v>
      </c>
      <c r="B4247" t="s">
        <v>7573</v>
      </c>
      <c r="C4247" s="43" t="s">
        <v>7574</v>
      </c>
      <c r="D4247" t="s">
        <v>7576</v>
      </c>
      <c r="E4247" t="s">
        <v>7576</v>
      </c>
      <c r="F4247" s="41">
        <v>43795</v>
      </c>
      <c r="G4247" s="44">
        <v>-1020110</v>
      </c>
      <c r="H4247" t="s">
        <v>15179</v>
      </c>
    </row>
    <row r="4248" spans="1:8" x14ac:dyDescent="0.25">
      <c r="A4248" s="43" t="s">
        <v>9326</v>
      </c>
      <c r="B4248" t="s">
        <v>7573</v>
      </c>
      <c r="C4248" s="43" t="s">
        <v>7574</v>
      </c>
      <c r="D4248" t="s">
        <v>7577</v>
      </c>
      <c r="E4248" t="s">
        <v>7577</v>
      </c>
      <c r="F4248" s="41">
        <v>43795</v>
      </c>
      <c r="G4248" s="44">
        <v>1020110</v>
      </c>
      <c r="H4248" t="s">
        <v>15180</v>
      </c>
    </row>
    <row r="4249" spans="1:8" x14ac:dyDescent="0.25">
      <c r="A4249" s="43" t="s">
        <v>9328</v>
      </c>
      <c r="B4249" t="s">
        <v>7581</v>
      </c>
      <c r="C4249" s="43" t="s">
        <v>15183</v>
      </c>
      <c r="D4249" t="s">
        <v>7582</v>
      </c>
      <c r="E4249" t="s">
        <v>7582</v>
      </c>
      <c r="F4249" s="41">
        <v>43803</v>
      </c>
      <c r="G4249" s="44">
        <v>-144577.18</v>
      </c>
      <c r="H4249" t="s">
        <v>15184</v>
      </c>
    </row>
    <row r="4250" spans="1:8" x14ac:dyDescent="0.25">
      <c r="A4250" s="43" t="s">
        <v>9328</v>
      </c>
      <c r="B4250" t="s">
        <v>7581</v>
      </c>
      <c r="C4250" s="43" t="s">
        <v>15183</v>
      </c>
      <c r="D4250" t="s">
        <v>7583</v>
      </c>
      <c r="E4250" t="s">
        <v>7583</v>
      </c>
      <c r="F4250" s="41">
        <v>43803</v>
      </c>
      <c r="G4250" s="44">
        <v>144577.18</v>
      </c>
      <c r="H4250" t="s">
        <v>15185</v>
      </c>
    </row>
    <row r="4251" spans="1:8" x14ac:dyDescent="0.25">
      <c r="A4251" s="43" t="s">
        <v>9328</v>
      </c>
      <c r="B4251" t="s">
        <v>7584</v>
      </c>
      <c r="C4251" s="43" t="s">
        <v>15186</v>
      </c>
      <c r="D4251" t="s">
        <v>7585</v>
      </c>
      <c r="E4251" t="s">
        <v>7585</v>
      </c>
      <c r="F4251" s="41">
        <v>43803</v>
      </c>
      <c r="G4251" s="44">
        <v>-3398400</v>
      </c>
      <c r="H4251" t="s">
        <v>15187</v>
      </c>
    </row>
    <row r="4252" spans="1:8" x14ac:dyDescent="0.25">
      <c r="A4252" s="43" t="s">
        <v>9328</v>
      </c>
      <c r="B4252" t="s">
        <v>7584</v>
      </c>
      <c r="C4252" s="43" t="s">
        <v>15186</v>
      </c>
      <c r="D4252" t="s">
        <v>7586</v>
      </c>
      <c r="E4252" t="s">
        <v>7586</v>
      </c>
      <c r="F4252" s="41">
        <v>43803</v>
      </c>
      <c r="G4252" s="44">
        <v>3398400</v>
      </c>
      <c r="H4252" t="s">
        <v>15188</v>
      </c>
    </row>
    <row r="4253" spans="1:8" x14ac:dyDescent="0.25">
      <c r="A4253" s="43" t="s">
        <v>9326</v>
      </c>
      <c r="B4253" t="s">
        <v>4200</v>
      </c>
      <c r="C4253" s="43" t="s">
        <v>12605</v>
      </c>
      <c r="D4253" t="s">
        <v>7587</v>
      </c>
      <c r="E4253" t="s">
        <v>7587</v>
      </c>
      <c r="F4253" s="41">
        <v>43808</v>
      </c>
      <c r="G4253" s="44">
        <v>-5040576.92</v>
      </c>
      <c r="H4253" t="s">
        <v>15189</v>
      </c>
    </row>
    <row r="4254" spans="1:8" x14ac:dyDescent="0.25">
      <c r="A4254" s="43" t="s">
        <v>9328</v>
      </c>
      <c r="B4254" t="s">
        <v>7588</v>
      </c>
      <c r="C4254" s="43" t="s">
        <v>7589</v>
      </c>
      <c r="D4254" t="s">
        <v>7590</v>
      </c>
      <c r="E4254" t="s">
        <v>7590</v>
      </c>
      <c r="F4254" s="41">
        <v>43809</v>
      </c>
      <c r="G4254" s="44">
        <v>-62540</v>
      </c>
      <c r="H4254" t="s">
        <v>15190</v>
      </c>
    </row>
    <row r="4255" spans="1:8" x14ac:dyDescent="0.25">
      <c r="A4255" s="43" t="s">
        <v>9735</v>
      </c>
      <c r="B4255" t="s">
        <v>4468</v>
      </c>
      <c r="C4255" s="43" t="s">
        <v>4469</v>
      </c>
      <c r="D4255" t="s">
        <v>7597</v>
      </c>
      <c r="E4255" t="s">
        <v>7598</v>
      </c>
      <c r="F4255" s="41">
        <v>43832</v>
      </c>
      <c r="G4255" s="44">
        <v>-59603</v>
      </c>
      <c r="H4255" t="s">
        <v>15194</v>
      </c>
    </row>
    <row r="4256" spans="1:8" x14ac:dyDescent="0.25">
      <c r="A4256" s="43" t="s">
        <v>9735</v>
      </c>
      <c r="B4256" t="s">
        <v>1128</v>
      </c>
      <c r="C4256" s="43" t="s">
        <v>1129</v>
      </c>
      <c r="D4256" t="s">
        <v>7593</v>
      </c>
      <c r="E4256" t="s">
        <v>7594</v>
      </c>
      <c r="F4256" s="41">
        <v>43832</v>
      </c>
      <c r="G4256" s="44">
        <v>-18792.599999999999</v>
      </c>
      <c r="H4256" t="s">
        <v>15192</v>
      </c>
    </row>
    <row r="4257" spans="1:8" x14ac:dyDescent="0.25">
      <c r="A4257" s="43" t="s">
        <v>9735</v>
      </c>
      <c r="B4257" t="s">
        <v>1128</v>
      </c>
      <c r="C4257" s="43" t="s">
        <v>1129</v>
      </c>
      <c r="D4257" t="s">
        <v>7591</v>
      </c>
      <c r="E4257" t="s">
        <v>7592</v>
      </c>
      <c r="F4257" s="41">
        <v>43832</v>
      </c>
      <c r="G4257" s="44">
        <v>-3849.77</v>
      </c>
      <c r="H4257" t="s">
        <v>15191</v>
      </c>
    </row>
    <row r="4258" spans="1:8" x14ac:dyDescent="0.25">
      <c r="A4258" s="43" t="s">
        <v>9735</v>
      </c>
      <c r="B4258" t="s">
        <v>1128</v>
      </c>
      <c r="C4258" s="43" t="s">
        <v>1129</v>
      </c>
      <c r="D4258" t="s">
        <v>7595</v>
      </c>
      <c r="E4258" t="s">
        <v>7596</v>
      </c>
      <c r="F4258" s="41">
        <v>43832</v>
      </c>
      <c r="G4258" s="44">
        <v>-11526.1</v>
      </c>
      <c r="H4258" t="s">
        <v>15193</v>
      </c>
    </row>
    <row r="4259" spans="1:8" x14ac:dyDescent="0.25">
      <c r="A4259" s="43" t="s">
        <v>9328</v>
      </c>
      <c r="B4259" t="s">
        <v>7335</v>
      </c>
      <c r="C4259" s="43" t="s">
        <v>7336</v>
      </c>
      <c r="E4259" t="s">
        <v>20778</v>
      </c>
      <c r="F4259" s="41">
        <v>43836</v>
      </c>
      <c r="G4259" s="44">
        <v>-549976.25</v>
      </c>
      <c r="H4259" t="s">
        <v>15195</v>
      </c>
    </row>
    <row r="4260" spans="1:8" x14ac:dyDescent="0.25">
      <c r="A4260" s="43" t="s">
        <v>9328</v>
      </c>
      <c r="B4260" t="s">
        <v>1556</v>
      </c>
      <c r="C4260" s="43" t="s">
        <v>1557</v>
      </c>
      <c r="E4260" t="s">
        <v>20779</v>
      </c>
      <c r="F4260" s="41">
        <v>43836</v>
      </c>
      <c r="G4260" s="44">
        <v>-106293.66</v>
      </c>
      <c r="H4260" t="s">
        <v>15196</v>
      </c>
    </row>
    <row r="4261" spans="1:8" x14ac:dyDescent="0.25">
      <c r="A4261" s="43" t="s">
        <v>9328</v>
      </c>
      <c r="B4261" t="s">
        <v>7599</v>
      </c>
      <c r="C4261" s="43" t="s">
        <v>15197</v>
      </c>
      <c r="D4261" t="s">
        <v>7600</v>
      </c>
      <c r="E4261" t="s">
        <v>7600</v>
      </c>
      <c r="F4261" s="41">
        <v>43837</v>
      </c>
      <c r="G4261" s="44">
        <v>-2880395.83</v>
      </c>
      <c r="H4261" t="s">
        <v>15198</v>
      </c>
    </row>
    <row r="4262" spans="1:8" x14ac:dyDescent="0.25">
      <c r="A4262" s="43" t="s">
        <v>9735</v>
      </c>
      <c r="B4262" t="s">
        <v>1218</v>
      </c>
      <c r="C4262" s="43" t="s">
        <v>1219</v>
      </c>
      <c r="D4262" t="s">
        <v>7601</v>
      </c>
      <c r="E4262" t="s">
        <v>7602</v>
      </c>
      <c r="F4262" s="41">
        <v>43838</v>
      </c>
      <c r="G4262" s="44">
        <v>-22320</v>
      </c>
      <c r="H4262" t="s">
        <v>15199</v>
      </c>
    </row>
    <row r="4263" spans="1:8" x14ac:dyDescent="0.25">
      <c r="A4263" s="43" t="s">
        <v>9328</v>
      </c>
      <c r="B4263" t="s">
        <v>7603</v>
      </c>
      <c r="C4263" s="43" t="s">
        <v>15200</v>
      </c>
      <c r="D4263" t="s">
        <v>7604</v>
      </c>
      <c r="E4263" t="s">
        <v>7604</v>
      </c>
      <c r="F4263" s="41">
        <v>43839</v>
      </c>
      <c r="G4263" s="44">
        <v>-2276.67</v>
      </c>
      <c r="H4263" t="s">
        <v>15201</v>
      </c>
    </row>
    <row r="4264" spans="1:8" x14ac:dyDescent="0.25">
      <c r="A4264" s="43" t="s">
        <v>9735</v>
      </c>
      <c r="B4264" t="s">
        <v>19290</v>
      </c>
      <c r="C4264" s="43" t="s">
        <v>19289</v>
      </c>
      <c r="F4264" s="41">
        <v>43843</v>
      </c>
      <c r="G4264" s="44">
        <v>-100000</v>
      </c>
      <c r="H4264" t="s">
        <v>19291</v>
      </c>
    </row>
    <row r="4265" spans="1:8" x14ac:dyDescent="0.25">
      <c r="A4265" s="43" t="s">
        <v>9326</v>
      </c>
      <c r="B4265" t="s">
        <v>7605</v>
      </c>
      <c r="C4265" s="43" t="s">
        <v>7606</v>
      </c>
      <c r="D4265" t="s">
        <v>7607</v>
      </c>
      <c r="E4265" t="s">
        <v>7608</v>
      </c>
      <c r="F4265" s="41">
        <v>43847</v>
      </c>
      <c r="G4265" s="44">
        <v>200000</v>
      </c>
      <c r="H4265" t="s">
        <v>7609</v>
      </c>
    </row>
    <row r="4266" spans="1:8" x14ac:dyDescent="0.25">
      <c r="A4266" s="43" t="s">
        <v>9326</v>
      </c>
      <c r="B4266" t="s">
        <v>7605</v>
      </c>
      <c r="C4266" s="43" t="s">
        <v>7606</v>
      </c>
      <c r="D4266" t="s">
        <v>7609</v>
      </c>
      <c r="E4266" t="s">
        <v>7610</v>
      </c>
      <c r="F4266" s="41">
        <v>43850</v>
      </c>
      <c r="G4266" s="44">
        <v>-200000</v>
      </c>
      <c r="H4266" t="s">
        <v>15202</v>
      </c>
    </row>
    <row r="4267" spans="1:8" x14ac:dyDescent="0.25">
      <c r="A4267" s="43" t="s">
        <v>9328</v>
      </c>
      <c r="B4267" t="s">
        <v>7286</v>
      </c>
      <c r="C4267" s="43" t="s">
        <v>7287</v>
      </c>
      <c r="D4267" t="s">
        <v>7435</v>
      </c>
      <c r="E4267" t="s">
        <v>7435</v>
      </c>
      <c r="F4267" s="41">
        <v>43852</v>
      </c>
      <c r="G4267" s="44">
        <v>-1557095.55</v>
      </c>
      <c r="H4267" t="s">
        <v>15203</v>
      </c>
    </row>
    <row r="4268" spans="1:8" x14ac:dyDescent="0.25">
      <c r="A4268" s="43" t="s">
        <v>9328</v>
      </c>
      <c r="B4268" t="s">
        <v>7611</v>
      </c>
      <c r="C4268" s="43" t="s">
        <v>15204</v>
      </c>
      <c r="E4268" t="s">
        <v>7612</v>
      </c>
      <c r="F4268" s="41">
        <v>43853</v>
      </c>
      <c r="G4268" s="44">
        <v>412519.88</v>
      </c>
      <c r="H4268" t="s">
        <v>15205</v>
      </c>
    </row>
    <row r="4269" spans="1:8" x14ac:dyDescent="0.25">
      <c r="A4269" s="43" t="s">
        <v>9328</v>
      </c>
      <c r="B4269" t="s">
        <v>7567</v>
      </c>
      <c r="C4269" s="43" t="s">
        <v>15173</v>
      </c>
      <c r="D4269" t="s">
        <v>7613</v>
      </c>
      <c r="E4269" t="s">
        <v>7613</v>
      </c>
      <c r="F4269" s="41">
        <v>43854</v>
      </c>
      <c r="G4269" s="44">
        <v>-66577.64</v>
      </c>
      <c r="H4269" t="s">
        <v>15206</v>
      </c>
    </row>
    <row r="4270" spans="1:8" x14ac:dyDescent="0.25">
      <c r="A4270" s="43" t="s">
        <v>9328</v>
      </c>
      <c r="B4270" t="s">
        <v>7614</v>
      </c>
      <c r="C4270" s="43" t="s">
        <v>7615</v>
      </c>
      <c r="D4270" t="s">
        <v>7616</v>
      </c>
      <c r="E4270" t="s">
        <v>7616</v>
      </c>
      <c r="F4270" s="41">
        <v>43859</v>
      </c>
      <c r="G4270" s="44">
        <v>-775801.7</v>
      </c>
      <c r="H4270" t="s">
        <v>15207</v>
      </c>
    </row>
    <row r="4271" spans="1:8" x14ac:dyDescent="0.25">
      <c r="A4271" s="43" t="s">
        <v>9328</v>
      </c>
      <c r="B4271" t="s">
        <v>19814</v>
      </c>
      <c r="C4271" s="43" t="s">
        <v>19813</v>
      </c>
      <c r="F4271" s="41">
        <v>43861</v>
      </c>
      <c r="G4271" s="44">
        <v>-923400</v>
      </c>
      <c r="H4271" t="s">
        <v>19815</v>
      </c>
    </row>
    <row r="4272" spans="1:8" x14ac:dyDescent="0.25">
      <c r="A4272" s="43" t="s">
        <v>9326</v>
      </c>
      <c r="B4272" t="s">
        <v>7617</v>
      </c>
      <c r="C4272" s="43" t="s">
        <v>7618</v>
      </c>
      <c r="D4272" t="s">
        <v>7619</v>
      </c>
      <c r="E4272" t="s">
        <v>7619</v>
      </c>
      <c r="F4272" s="41">
        <v>43873</v>
      </c>
      <c r="G4272" s="44">
        <v>-691242.49</v>
      </c>
      <c r="H4272" t="s">
        <v>15208</v>
      </c>
    </row>
    <row r="4273" spans="1:8" x14ac:dyDescent="0.25">
      <c r="A4273" s="43" t="s">
        <v>9326</v>
      </c>
      <c r="B4273" t="s">
        <v>7550</v>
      </c>
      <c r="C4273" s="43" t="s">
        <v>7551</v>
      </c>
      <c r="D4273" t="s">
        <v>7620</v>
      </c>
      <c r="E4273" t="s">
        <v>7620</v>
      </c>
      <c r="F4273" s="41">
        <v>43875</v>
      </c>
      <c r="G4273" s="44">
        <v>-472236</v>
      </c>
      <c r="H4273" t="s">
        <v>15209</v>
      </c>
    </row>
    <row r="4274" spans="1:8" x14ac:dyDescent="0.25">
      <c r="A4274" s="43" t="s">
        <v>9326</v>
      </c>
      <c r="B4274" t="s">
        <v>7550</v>
      </c>
      <c r="C4274" s="43" t="s">
        <v>7551</v>
      </c>
      <c r="D4274" t="s">
        <v>7621</v>
      </c>
      <c r="E4274" t="s">
        <v>7621</v>
      </c>
      <c r="F4274" s="41">
        <v>43875</v>
      </c>
      <c r="G4274" s="44">
        <v>472236</v>
      </c>
      <c r="H4274" t="s">
        <v>15210</v>
      </c>
    </row>
    <row r="4275" spans="1:8" x14ac:dyDescent="0.25">
      <c r="A4275" s="43" t="s">
        <v>9326</v>
      </c>
      <c r="B4275" t="s">
        <v>6354</v>
      </c>
      <c r="C4275" s="43" t="s">
        <v>6355</v>
      </c>
      <c r="D4275" t="s">
        <v>7481</v>
      </c>
      <c r="E4275" t="s">
        <v>7481</v>
      </c>
      <c r="F4275" s="41">
        <v>43879</v>
      </c>
      <c r="G4275" s="44">
        <v>44250</v>
      </c>
      <c r="H4275" t="s">
        <v>15211</v>
      </c>
    </row>
    <row r="4276" spans="1:8" x14ac:dyDescent="0.25">
      <c r="A4276" s="43" t="s">
        <v>9326</v>
      </c>
      <c r="B4276" t="s">
        <v>7622</v>
      </c>
      <c r="C4276" s="43" t="s">
        <v>15212</v>
      </c>
      <c r="D4276" t="s">
        <v>20835</v>
      </c>
      <c r="E4276" t="s">
        <v>7624</v>
      </c>
      <c r="F4276" s="41">
        <v>43880</v>
      </c>
      <c r="G4276" s="44">
        <v>-27920</v>
      </c>
      <c r="H4276" t="s">
        <v>15213</v>
      </c>
    </row>
    <row r="4277" spans="1:8" x14ac:dyDescent="0.25">
      <c r="A4277" s="43" t="s">
        <v>9735</v>
      </c>
      <c r="B4277" t="s">
        <v>6919</v>
      </c>
      <c r="C4277" s="43" t="s">
        <v>6920</v>
      </c>
      <c r="D4277" t="s">
        <v>7627</v>
      </c>
      <c r="E4277" t="s">
        <v>7628</v>
      </c>
      <c r="F4277" s="41">
        <v>43881</v>
      </c>
      <c r="G4277" s="44">
        <v>-1171539</v>
      </c>
      <c r="H4277" t="s">
        <v>15215</v>
      </c>
    </row>
    <row r="4278" spans="1:8" x14ac:dyDescent="0.25">
      <c r="A4278" s="43" t="s">
        <v>9735</v>
      </c>
      <c r="B4278" t="s">
        <v>1218</v>
      </c>
      <c r="C4278" s="43" t="s">
        <v>1219</v>
      </c>
      <c r="D4278" t="s">
        <v>7625</v>
      </c>
      <c r="E4278" t="s">
        <v>7626</v>
      </c>
      <c r="F4278" s="41">
        <v>43881</v>
      </c>
      <c r="G4278" s="44">
        <v>-420152.26</v>
      </c>
      <c r="H4278" t="s">
        <v>15214</v>
      </c>
    </row>
    <row r="4279" spans="1:8" x14ac:dyDescent="0.25">
      <c r="A4279" s="43" t="s">
        <v>9735</v>
      </c>
      <c r="B4279" t="s">
        <v>7629</v>
      </c>
      <c r="C4279" s="43" t="s">
        <v>15216</v>
      </c>
      <c r="D4279" t="s">
        <v>7630</v>
      </c>
      <c r="E4279" t="s">
        <v>7631</v>
      </c>
      <c r="F4279" s="41">
        <v>43882</v>
      </c>
      <c r="G4279" s="44">
        <v>-35302.769999999997</v>
      </c>
      <c r="H4279" t="s">
        <v>15217</v>
      </c>
    </row>
    <row r="4280" spans="1:8" x14ac:dyDescent="0.25">
      <c r="A4280" s="43" t="s">
        <v>9735</v>
      </c>
      <c r="B4280" t="s">
        <v>1218</v>
      </c>
      <c r="C4280" s="43" t="s">
        <v>1219</v>
      </c>
      <c r="D4280" t="s">
        <v>7632</v>
      </c>
      <c r="E4280" t="s">
        <v>7633</v>
      </c>
      <c r="F4280" s="41">
        <v>43882</v>
      </c>
      <c r="G4280" s="44">
        <v>-76984.929999999993</v>
      </c>
      <c r="H4280" t="s">
        <v>15218</v>
      </c>
    </row>
    <row r="4281" spans="1:8" x14ac:dyDescent="0.25">
      <c r="A4281" s="43" t="s">
        <v>9735</v>
      </c>
      <c r="B4281" t="s">
        <v>987</v>
      </c>
      <c r="C4281" s="43" t="s">
        <v>988</v>
      </c>
      <c r="D4281" t="s">
        <v>7634</v>
      </c>
      <c r="E4281" t="s">
        <v>7635</v>
      </c>
      <c r="F4281" s="41">
        <v>43885</v>
      </c>
      <c r="G4281" s="44">
        <v>-1285495.5</v>
      </c>
      <c r="H4281" t="s">
        <v>15219</v>
      </c>
    </row>
    <row r="4282" spans="1:8" x14ac:dyDescent="0.25">
      <c r="A4282" s="43" t="s">
        <v>9735</v>
      </c>
      <c r="B4282" t="s">
        <v>1218</v>
      </c>
      <c r="C4282" s="43" t="s">
        <v>1219</v>
      </c>
      <c r="D4282" t="s">
        <v>7636</v>
      </c>
      <c r="E4282" t="s">
        <v>7637</v>
      </c>
      <c r="F4282" s="41">
        <v>43886</v>
      </c>
      <c r="G4282" s="44">
        <v>-52596.959999999999</v>
      </c>
      <c r="H4282" t="s">
        <v>15220</v>
      </c>
    </row>
    <row r="4283" spans="1:8" x14ac:dyDescent="0.25">
      <c r="A4283" s="43" t="s">
        <v>9735</v>
      </c>
      <c r="B4283" t="s">
        <v>1218</v>
      </c>
      <c r="C4283" s="43" t="s">
        <v>1219</v>
      </c>
      <c r="D4283" t="s">
        <v>7638</v>
      </c>
      <c r="E4283" t="s">
        <v>7639</v>
      </c>
      <c r="F4283" s="41">
        <v>43886</v>
      </c>
      <c r="G4283" s="44">
        <v>-200000</v>
      </c>
      <c r="H4283" t="s">
        <v>15221</v>
      </c>
    </row>
    <row r="4284" spans="1:8" x14ac:dyDescent="0.25">
      <c r="A4284" s="43" t="s">
        <v>9735</v>
      </c>
      <c r="B4284" t="s">
        <v>1218</v>
      </c>
      <c r="C4284" s="43" t="s">
        <v>1219</v>
      </c>
      <c r="D4284" t="s">
        <v>7640</v>
      </c>
      <c r="E4284" t="s">
        <v>7641</v>
      </c>
      <c r="F4284" s="41">
        <v>43889</v>
      </c>
      <c r="G4284" s="44">
        <v>-312000</v>
      </c>
      <c r="H4284" t="s">
        <v>15222</v>
      </c>
    </row>
    <row r="4285" spans="1:8" x14ac:dyDescent="0.25">
      <c r="A4285" s="43" t="s">
        <v>9735</v>
      </c>
      <c r="B4285" t="s">
        <v>7642</v>
      </c>
      <c r="C4285" s="43" t="s">
        <v>15223</v>
      </c>
      <c r="D4285" t="s">
        <v>20836</v>
      </c>
      <c r="E4285" t="s">
        <v>7644</v>
      </c>
      <c r="F4285" s="41">
        <v>43894</v>
      </c>
      <c r="G4285" s="44">
        <v>-95000</v>
      </c>
      <c r="H4285" t="s">
        <v>15224</v>
      </c>
    </row>
    <row r="4286" spans="1:8" x14ac:dyDescent="0.25">
      <c r="A4286" s="43" t="s">
        <v>9735</v>
      </c>
      <c r="B4286" t="s">
        <v>1218</v>
      </c>
      <c r="C4286" s="43" t="s">
        <v>1219</v>
      </c>
      <c r="D4286" t="s">
        <v>7645</v>
      </c>
      <c r="E4286" t="s">
        <v>7646</v>
      </c>
      <c r="F4286" s="41">
        <v>43896</v>
      </c>
      <c r="G4286" s="44">
        <v>-405787.74</v>
      </c>
      <c r="H4286" t="s">
        <v>15225</v>
      </c>
    </row>
    <row r="4287" spans="1:8" x14ac:dyDescent="0.25">
      <c r="A4287" s="43" t="s">
        <v>9326</v>
      </c>
      <c r="B4287" t="s">
        <v>7647</v>
      </c>
      <c r="C4287" s="43" t="s">
        <v>7648</v>
      </c>
      <c r="D4287" t="s">
        <v>7649</v>
      </c>
      <c r="E4287" t="s">
        <v>7649</v>
      </c>
      <c r="F4287" s="41">
        <v>43899</v>
      </c>
      <c r="G4287" s="44">
        <v>-769094.24</v>
      </c>
      <c r="H4287" t="s">
        <v>15226</v>
      </c>
    </row>
    <row r="4288" spans="1:8" x14ac:dyDescent="0.25">
      <c r="A4288" s="43" t="s">
        <v>9328</v>
      </c>
      <c r="B4288" t="s">
        <v>19814</v>
      </c>
      <c r="C4288" s="43" t="s">
        <v>19813</v>
      </c>
      <c r="F4288" s="41">
        <v>43900</v>
      </c>
      <c r="G4288" s="44">
        <v>923400</v>
      </c>
      <c r="H4288" t="s">
        <v>19817</v>
      </c>
    </row>
    <row r="4289" spans="1:8" x14ac:dyDescent="0.25">
      <c r="A4289" s="43" t="s">
        <v>9328</v>
      </c>
      <c r="B4289" t="s">
        <v>7560</v>
      </c>
      <c r="C4289" s="43" t="s">
        <v>7561</v>
      </c>
      <c r="D4289" t="s">
        <v>7650</v>
      </c>
      <c r="E4289" t="s">
        <v>7650</v>
      </c>
      <c r="F4289" s="41">
        <v>43900</v>
      </c>
      <c r="G4289" s="44">
        <v>-11449.54</v>
      </c>
      <c r="H4289" t="s">
        <v>15227</v>
      </c>
    </row>
    <row r="4290" spans="1:8" x14ac:dyDescent="0.25">
      <c r="A4290" s="43" t="s">
        <v>9328</v>
      </c>
      <c r="B4290" t="s">
        <v>7560</v>
      </c>
      <c r="C4290" s="43" t="s">
        <v>7561</v>
      </c>
      <c r="D4290" t="s">
        <v>20780</v>
      </c>
      <c r="E4290" t="s">
        <v>20780</v>
      </c>
      <c r="F4290" s="41">
        <v>43900</v>
      </c>
      <c r="G4290" s="44">
        <v>9703</v>
      </c>
      <c r="H4290" t="s">
        <v>15228</v>
      </c>
    </row>
    <row r="4291" spans="1:8" x14ac:dyDescent="0.25">
      <c r="A4291" s="43" t="s">
        <v>9326</v>
      </c>
      <c r="B4291" t="s">
        <v>7652</v>
      </c>
      <c r="C4291" s="43" t="s">
        <v>7653</v>
      </c>
      <c r="D4291" t="s">
        <v>7654</v>
      </c>
      <c r="E4291" t="s">
        <v>7654</v>
      </c>
      <c r="F4291" s="41">
        <v>43908</v>
      </c>
      <c r="G4291" s="44">
        <v>-7302269.4000000004</v>
      </c>
      <c r="H4291" t="s">
        <v>15229</v>
      </c>
    </row>
    <row r="4292" spans="1:8" x14ac:dyDescent="0.25">
      <c r="A4292" s="43" t="s">
        <v>9328</v>
      </c>
      <c r="B4292" t="s">
        <v>7657</v>
      </c>
      <c r="C4292" s="43" t="s">
        <v>7658</v>
      </c>
      <c r="D4292" t="s">
        <v>7488</v>
      </c>
      <c r="E4292" t="s">
        <v>7488</v>
      </c>
      <c r="F4292" s="41">
        <v>43928</v>
      </c>
      <c r="G4292" s="44">
        <v>-107572.29</v>
      </c>
      <c r="H4292" t="s">
        <v>15232</v>
      </c>
    </row>
    <row r="4293" spans="1:8" x14ac:dyDescent="0.25">
      <c r="A4293" s="43" t="s">
        <v>9328</v>
      </c>
      <c r="B4293" t="s">
        <v>7657</v>
      </c>
      <c r="C4293" s="43" t="s">
        <v>7658</v>
      </c>
      <c r="D4293" t="s">
        <v>7659</v>
      </c>
      <c r="E4293" t="s">
        <v>7659</v>
      </c>
      <c r="F4293" s="41">
        <v>43928</v>
      </c>
      <c r="G4293" s="44">
        <v>107572.29</v>
      </c>
      <c r="H4293" t="s">
        <v>15233</v>
      </c>
    </row>
    <row r="4294" spans="1:8" ht="285" x14ac:dyDescent="0.25">
      <c r="A4294" s="43" t="s">
        <v>9328</v>
      </c>
      <c r="B4294" t="s">
        <v>7660</v>
      </c>
      <c r="C4294" s="43" t="s">
        <v>15234</v>
      </c>
      <c r="E4294" s="47" t="s">
        <v>7661</v>
      </c>
      <c r="F4294" s="41">
        <v>43934</v>
      </c>
      <c r="G4294" s="44">
        <v>1365836.1</v>
      </c>
      <c r="H4294" t="s">
        <v>15235</v>
      </c>
    </row>
    <row r="4295" spans="1:8" x14ac:dyDescent="0.25">
      <c r="A4295" s="43" t="s">
        <v>9328</v>
      </c>
      <c r="B4295" t="s">
        <v>1886</v>
      </c>
      <c r="C4295" s="43" t="s">
        <v>15236</v>
      </c>
      <c r="E4295" t="s">
        <v>7662</v>
      </c>
      <c r="F4295" s="41">
        <v>43936</v>
      </c>
      <c r="G4295" s="44">
        <v>3583673.78</v>
      </c>
      <c r="H4295" t="s">
        <v>15237</v>
      </c>
    </row>
    <row r="4296" spans="1:8" x14ac:dyDescent="0.25">
      <c r="A4296" s="43" t="s">
        <v>9326</v>
      </c>
      <c r="B4296" t="s">
        <v>7652</v>
      </c>
      <c r="C4296" s="43" t="s">
        <v>7653</v>
      </c>
      <c r="E4296" t="s">
        <v>7663</v>
      </c>
      <c r="F4296" s="41">
        <v>43944</v>
      </c>
      <c r="G4296" s="44">
        <v>6937155.9299999997</v>
      </c>
      <c r="H4296" t="s">
        <v>15238</v>
      </c>
    </row>
    <row r="4297" spans="1:8" x14ac:dyDescent="0.25">
      <c r="A4297" s="43" t="s">
        <v>9328</v>
      </c>
      <c r="B4297" t="s">
        <v>7664</v>
      </c>
      <c r="C4297" s="43" t="s">
        <v>15239</v>
      </c>
      <c r="D4297" t="s">
        <v>7665</v>
      </c>
      <c r="E4297" t="s">
        <v>7665</v>
      </c>
      <c r="F4297" s="41">
        <v>43970</v>
      </c>
      <c r="G4297" s="44">
        <v>-1998000</v>
      </c>
      <c r="H4297" t="s">
        <v>15240</v>
      </c>
    </row>
    <row r="4298" spans="1:8" x14ac:dyDescent="0.25">
      <c r="A4298" s="43" t="s">
        <v>9328</v>
      </c>
      <c r="B4298" t="s">
        <v>20639</v>
      </c>
      <c r="C4298" s="43" t="s">
        <v>7669</v>
      </c>
      <c r="D4298" t="s">
        <v>7670</v>
      </c>
      <c r="E4298" t="s">
        <v>7670</v>
      </c>
      <c r="F4298" s="41">
        <v>43991</v>
      </c>
      <c r="G4298" s="44">
        <v>-389423.6</v>
      </c>
      <c r="H4298" t="s">
        <v>15241</v>
      </c>
    </row>
    <row r="4299" spans="1:8" x14ac:dyDescent="0.25">
      <c r="A4299" s="43" t="s">
        <v>9326</v>
      </c>
      <c r="B4299" t="s">
        <v>7671</v>
      </c>
      <c r="C4299" s="43" t="s">
        <v>7672</v>
      </c>
      <c r="D4299" t="s">
        <v>7673</v>
      </c>
      <c r="E4299" t="s">
        <v>7673</v>
      </c>
      <c r="F4299" s="41">
        <v>43999</v>
      </c>
      <c r="G4299" s="44">
        <v>-13722308.109999999</v>
      </c>
      <c r="H4299" t="s">
        <v>15242</v>
      </c>
    </row>
    <row r="4300" spans="1:8" x14ac:dyDescent="0.25">
      <c r="A4300" s="43" t="s">
        <v>9328</v>
      </c>
      <c r="B4300" t="s">
        <v>7674</v>
      </c>
      <c r="C4300" s="43" t="s">
        <v>15243</v>
      </c>
      <c r="D4300" t="s">
        <v>7675</v>
      </c>
      <c r="E4300" t="s">
        <v>7675</v>
      </c>
      <c r="F4300" s="41">
        <v>44008</v>
      </c>
      <c r="G4300" s="44">
        <v>-2611895.2599999998</v>
      </c>
      <c r="H4300" t="s">
        <v>15244</v>
      </c>
    </row>
    <row r="4301" spans="1:8" x14ac:dyDescent="0.25">
      <c r="A4301" s="43" t="s">
        <v>9328</v>
      </c>
      <c r="B4301" t="s">
        <v>6251</v>
      </c>
      <c r="C4301" s="43" t="s">
        <v>14178</v>
      </c>
      <c r="D4301" t="s">
        <v>7676</v>
      </c>
      <c r="E4301" t="s">
        <v>7676</v>
      </c>
      <c r="F4301" s="41">
        <v>44008</v>
      </c>
      <c r="G4301" s="44">
        <v>-91562.01</v>
      </c>
      <c r="H4301" t="s">
        <v>15245</v>
      </c>
    </row>
    <row r="4302" spans="1:8" x14ac:dyDescent="0.25">
      <c r="A4302" s="43" t="s">
        <v>9326</v>
      </c>
      <c r="B4302" t="s">
        <v>7677</v>
      </c>
      <c r="C4302" s="43" t="s">
        <v>7678</v>
      </c>
      <c r="D4302" t="s">
        <v>7679</v>
      </c>
      <c r="E4302" t="s">
        <v>7679</v>
      </c>
      <c r="F4302" s="41">
        <v>44011</v>
      </c>
      <c r="G4302" s="44">
        <v>-334043.23</v>
      </c>
      <c r="H4302" t="s">
        <v>15246</v>
      </c>
    </row>
    <row r="4303" spans="1:8" x14ac:dyDescent="0.25">
      <c r="A4303" s="43" t="s">
        <v>9326</v>
      </c>
      <c r="B4303" t="s">
        <v>7677</v>
      </c>
      <c r="C4303" s="43" t="s">
        <v>7678</v>
      </c>
      <c r="D4303" t="s">
        <v>7680</v>
      </c>
      <c r="E4303" t="s">
        <v>7680</v>
      </c>
      <c r="F4303" s="41">
        <v>44011</v>
      </c>
      <c r="G4303" s="44">
        <v>334043.23</v>
      </c>
      <c r="H4303" t="s">
        <v>15247</v>
      </c>
    </row>
    <row r="4304" spans="1:8" x14ac:dyDescent="0.25">
      <c r="A4304" s="43" t="s">
        <v>9326</v>
      </c>
      <c r="B4304" t="s">
        <v>6752</v>
      </c>
      <c r="C4304" s="43" t="s">
        <v>6753</v>
      </c>
      <c r="D4304" t="s">
        <v>7681</v>
      </c>
      <c r="E4304" t="s">
        <v>7681</v>
      </c>
      <c r="F4304" s="41">
        <v>44015</v>
      </c>
      <c r="G4304" s="44">
        <v>-35400</v>
      </c>
      <c r="H4304" t="s">
        <v>15248</v>
      </c>
    </row>
    <row r="4305" spans="1:8" x14ac:dyDescent="0.25">
      <c r="A4305" s="43" t="s">
        <v>9326</v>
      </c>
      <c r="B4305" t="s">
        <v>6752</v>
      </c>
      <c r="C4305" s="43" t="s">
        <v>6753</v>
      </c>
      <c r="D4305" t="s">
        <v>7682</v>
      </c>
      <c r="E4305" t="s">
        <v>7682</v>
      </c>
      <c r="F4305" s="41">
        <v>44015</v>
      </c>
      <c r="G4305" s="44">
        <v>30000</v>
      </c>
      <c r="H4305" t="s">
        <v>15249</v>
      </c>
    </row>
    <row r="4306" spans="1:8" x14ac:dyDescent="0.25">
      <c r="A4306" s="43" t="s">
        <v>9328</v>
      </c>
      <c r="B4306" t="s">
        <v>7683</v>
      </c>
      <c r="C4306" s="43" t="s">
        <v>7684</v>
      </c>
      <c r="D4306" t="s">
        <v>7685</v>
      </c>
      <c r="E4306" t="s">
        <v>7685</v>
      </c>
      <c r="F4306" s="41">
        <v>44018</v>
      </c>
      <c r="G4306" s="44">
        <v>-75597.210000000006</v>
      </c>
      <c r="H4306" t="s">
        <v>15250</v>
      </c>
    </row>
    <row r="4307" spans="1:8" x14ac:dyDescent="0.25">
      <c r="A4307" s="43" t="s">
        <v>9735</v>
      </c>
      <c r="B4307" t="s">
        <v>7686</v>
      </c>
      <c r="C4307" s="43" t="s">
        <v>15251</v>
      </c>
      <c r="D4307" t="s">
        <v>7379</v>
      </c>
      <c r="E4307" t="s">
        <v>7379</v>
      </c>
      <c r="F4307" s="41">
        <v>44019</v>
      </c>
      <c r="G4307" s="44">
        <v>-500025</v>
      </c>
      <c r="H4307" t="s">
        <v>15252</v>
      </c>
    </row>
    <row r="4308" spans="1:8" x14ac:dyDescent="0.25">
      <c r="A4308" s="43" t="s">
        <v>9735</v>
      </c>
      <c r="B4308" t="s">
        <v>7686</v>
      </c>
      <c r="C4308" s="43" t="s">
        <v>15251</v>
      </c>
      <c r="D4308" t="s">
        <v>7390</v>
      </c>
      <c r="E4308" t="s">
        <v>7390</v>
      </c>
      <c r="F4308" s="41">
        <v>44019</v>
      </c>
      <c r="G4308" s="44">
        <v>500025</v>
      </c>
      <c r="H4308" t="s">
        <v>15253</v>
      </c>
    </row>
    <row r="4309" spans="1:8" x14ac:dyDescent="0.25">
      <c r="A4309" s="43" t="s">
        <v>9328</v>
      </c>
      <c r="B4309" t="s">
        <v>7687</v>
      </c>
      <c r="C4309" s="43" t="s">
        <v>7688</v>
      </c>
      <c r="D4309" t="s">
        <v>7689</v>
      </c>
      <c r="E4309" t="s">
        <v>7690</v>
      </c>
      <c r="F4309" s="41">
        <v>44022</v>
      </c>
      <c r="G4309" s="44">
        <v>-177000</v>
      </c>
      <c r="H4309" t="s">
        <v>15254</v>
      </c>
    </row>
    <row r="4310" spans="1:8" x14ac:dyDescent="0.25">
      <c r="A4310" s="43" t="s">
        <v>9328</v>
      </c>
      <c r="B4310" t="s">
        <v>7691</v>
      </c>
      <c r="C4310" s="43" t="s">
        <v>7692</v>
      </c>
      <c r="D4310" t="s">
        <v>7147</v>
      </c>
      <c r="E4310" t="s">
        <v>7147</v>
      </c>
      <c r="F4310" s="41">
        <v>44025</v>
      </c>
      <c r="G4310" s="44">
        <v>-340000.01</v>
      </c>
      <c r="H4310" t="s">
        <v>15255</v>
      </c>
    </row>
    <row r="4311" spans="1:8" x14ac:dyDescent="0.25">
      <c r="A4311" s="43" t="s">
        <v>9735</v>
      </c>
      <c r="B4311" t="s">
        <v>7693</v>
      </c>
      <c r="C4311" s="43" t="s">
        <v>7694</v>
      </c>
      <c r="D4311" t="s">
        <v>7695</v>
      </c>
      <c r="E4311" t="s">
        <v>7696</v>
      </c>
      <c r="F4311" s="41">
        <v>44026</v>
      </c>
      <c r="G4311" s="44">
        <v>-1774350</v>
      </c>
      <c r="H4311" t="s">
        <v>15256</v>
      </c>
    </row>
    <row r="4312" spans="1:8" x14ac:dyDescent="0.25">
      <c r="A4312" s="43" t="s">
        <v>9735</v>
      </c>
      <c r="B4312" t="s">
        <v>7693</v>
      </c>
      <c r="C4312" s="43" t="s">
        <v>7694</v>
      </c>
      <c r="D4312" t="s">
        <v>7697</v>
      </c>
      <c r="E4312" t="s">
        <v>7696</v>
      </c>
      <c r="F4312" s="41">
        <v>44026</v>
      </c>
      <c r="G4312" s="44">
        <v>-7097400</v>
      </c>
      <c r="H4312" t="s">
        <v>15257</v>
      </c>
    </row>
    <row r="4313" spans="1:8" x14ac:dyDescent="0.25">
      <c r="A4313" s="43" t="s">
        <v>9328</v>
      </c>
      <c r="B4313" t="s">
        <v>7698</v>
      </c>
      <c r="C4313" s="43" t="s">
        <v>15258</v>
      </c>
      <c r="D4313" t="s">
        <v>20781</v>
      </c>
      <c r="E4313" t="s">
        <v>20781</v>
      </c>
      <c r="F4313" s="41">
        <v>44026</v>
      </c>
      <c r="G4313" s="44">
        <v>-5078680.6100000003</v>
      </c>
      <c r="H4313" t="s">
        <v>15259</v>
      </c>
    </row>
    <row r="4314" spans="1:8" x14ac:dyDescent="0.25">
      <c r="A4314" s="43" t="s">
        <v>9735</v>
      </c>
      <c r="B4314" t="s">
        <v>7693</v>
      </c>
      <c r="C4314" s="43" t="s">
        <v>7694</v>
      </c>
      <c r="D4314" t="s">
        <v>7700</v>
      </c>
      <c r="E4314" t="s">
        <v>7701</v>
      </c>
      <c r="F4314" s="41">
        <v>44027</v>
      </c>
      <c r="G4314" s="44">
        <v>-5323050</v>
      </c>
      <c r="H4314" t="s">
        <v>15260</v>
      </c>
    </row>
    <row r="4315" spans="1:8" x14ac:dyDescent="0.25">
      <c r="A4315" s="43" t="s">
        <v>9328</v>
      </c>
      <c r="B4315" t="s">
        <v>6973</v>
      </c>
      <c r="C4315" s="43" t="s">
        <v>14750</v>
      </c>
      <c r="D4315" t="s">
        <v>7706</v>
      </c>
      <c r="E4315" t="s">
        <v>7706</v>
      </c>
      <c r="F4315" s="41">
        <v>44029</v>
      </c>
      <c r="G4315" s="44">
        <v>322489.5</v>
      </c>
      <c r="H4315" t="s">
        <v>15262</v>
      </c>
    </row>
    <row r="4316" spans="1:8" x14ac:dyDescent="0.25">
      <c r="A4316" s="43" t="s">
        <v>9735</v>
      </c>
      <c r="B4316" t="s">
        <v>7702</v>
      </c>
      <c r="C4316" s="43" t="s">
        <v>7703</v>
      </c>
      <c r="D4316" t="s">
        <v>7704</v>
      </c>
      <c r="E4316" t="s">
        <v>7705</v>
      </c>
      <c r="F4316" s="41">
        <v>44029</v>
      </c>
      <c r="G4316" s="44">
        <v>-293535</v>
      </c>
      <c r="H4316" t="s">
        <v>15261</v>
      </c>
    </row>
    <row r="4317" spans="1:8" x14ac:dyDescent="0.25">
      <c r="A4317" s="43" t="s">
        <v>9328</v>
      </c>
      <c r="B4317" t="s">
        <v>7707</v>
      </c>
      <c r="C4317" s="43" t="s">
        <v>7708</v>
      </c>
      <c r="D4317" t="s">
        <v>7173</v>
      </c>
      <c r="E4317" t="s">
        <v>7173</v>
      </c>
      <c r="F4317" s="41">
        <v>44029</v>
      </c>
      <c r="G4317" s="44">
        <v>-11782071.380000001</v>
      </c>
      <c r="H4317" t="s">
        <v>15263</v>
      </c>
    </row>
    <row r="4318" spans="1:8" x14ac:dyDescent="0.25">
      <c r="A4318" s="43" t="s">
        <v>9326</v>
      </c>
      <c r="B4318" t="s">
        <v>7709</v>
      </c>
      <c r="C4318" s="43" t="s">
        <v>7710</v>
      </c>
      <c r="D4318" t="s">
        <v>7711</v>
      </c>
      <c r="E4318" t="s">
        <v>7712</v>
      </c>
      <c r="F4318" s="41">
        <v>44034</v>
      </c>
      <c r="G4318" s="44">
        <v>-10000</v>
      </c>
      <c r="H4318" t="s">
        <v>15264</v>
      </c>
    </row>
    <row r="4319" spans="1:8" x14ac:dyDescent="0.25">
      <c r="A4319" s="43" t="s">
        <v>9735</v>
      </c>
      <c r="B4319" t="s">
        <v>7713</v>
      </c>
      <c r="C4319" s="43" t="s">
        <v>15265</v>
      </c>
      <c r="D4319" t="s">
        <v>7714</v>
      </c>
      <c r="F4319" s="41">
        <v>44034</v>
      </c>
      <c r="G4319" s="44">
        <v>-17700</v>
      </c>
      <c r="H4319" t="s">
        <v>15266</v>
      </c>
    </row>
    <row r="4320" spans="1:8" x14ac:dyDescent="0.25">
      <c r="A4320" s="43" t="s">
        <v>9328</v>
      </c>
      <c r="B4320" t="s">
        <v>7717</v>
      </c>
      <c r="C4320" s="43" t="s">
        <v>15271</v>
      </c>
      <c r="D4320" t="s">
        <v>7718</v>
      </c>
      <c r="E4320" t="s">
        <v>7719</v>
      </c>
      <c r="F4320" s="41">
        <v>44041</v>
      </c>
      <c r="G4320" s="44">
        <v>-5325681.1100000003</v>
      </c>
      <c r="H4320" t="s">
        <v>15272</v>
      </c>
    </row>
    <row r="4321" spans="1:8" x14ac:dyDescent="0.25">
      <c r="A4321" s="43" t="s">
        <v>9328</v>
      </c>
      <c r="B4321" t="s">
        <v>6862</v>
      </c>
      <c r="C4321" s="43" t="s">
        <v>6863</v>
      </c>
      <c r="D4321" t="s">
        <v>7523</v>
      </c>
      <c r="E4321" t="s">
        <v>7523</v>
      </c>
      <c r="F4321" s="41">
        <v>44043</v>
      </c>
      <c r="G4321" s="44">
        <v>-59000</v>
      </c>
      <c r="H4321" t="s">
        <v>15275</v>
      </c>
    </row>
    <row r="4322" spans="1:8" x14ac:dyDescent="0.25">
      <c r="A4322" s="43" t="s">
        <v>9735</v>
      </c>
      <c r="B4322" t="s">
        <v>20640</v>
      </c>
      <c r="C4322" s="43" t="s">
        <v>7721</v>
      </c>
      <c r="D4322" t="s">
        <v>7722</v>
      </c>
      <c r="E4322" t="s">
        <v>7722</v>
      </c>
      <c r="F4322" s="41">
        <v>44043</v>
      </c>
      <c r="G4322" s="44">
        <v>-17464</v>
      </c>
      <c r="H4322" t="s">
        <v>15273</v>
      </c>
    </row>
    <row r="4323" spans="1:8" x14ac:dyDescent="0.25">
      <c r="A4323" s="43" t="s">
        <v>9735</v>
      </c>
      <c r="B4323" t="s">
        <v>20640</v>
      </c>
      <c r="C4323" s="43" t="s">
        <v>7721</v>
      </c>
      <c r="D4323" t="s">
        <v>7723</v>
      </c>
      <c r="E4323" t="s">
        <v>7723</v>
      </c>
      <c r="F4323" s="41">
        <v>44043</v>
      </c>
      <c r="G4323" s="44">
        <v>17464</v>
      </c>
      <c r="H4323" t="s">
        <v>15274</v>
      </c>
    </row>
    <row r="4324" spans="1:8" x14ac:dyDescent="0.25">
      <c r="A4324" s="43" t="s">
        <v>9326</v>
      </c>
      <c r="B4324" t="s">
        <v>5814</v>
      </c>
      <c r="C4324" s="43" t="s">
        <v>5815</v>
      </c>
      <c r="D4324" t="s">
        <v>7724</v>
      </c>
      <c r="E4324" t="s">
        <v>7724</v>
      </c>
      <c r="F4324" s="41">
        <v>44047</v>
      </c>
      <c r="G4324" s="44">
        <v>-10073257.699999999</v>
      </c>
      <c r="H4324" t="s">
        <v>15279</v>
      </c>
    </row>
    <row r="4325" spans="1:8" x14ac:dyDescent="0.25">
      <c r="A4325" s="43" t="s">
        <v>9326</v>
      </c>
      <c r="B4325" t="s">
        <v>5814</v>
      </c>
      <c r="C4325" s="43" t="s">
        <v>5815</v>
      </c>
      <c r="D4325" t="s">
        <v>7725</v>
      </c>
      <c r="E4325" t="s">
        <v>7725</v>
      </c>
      <c r="F4325" s="41">
        <v>44047</v>
      </c>
      <c r="G4325" s="44">
        <v>10073257.699999999</v>
      </c>
      <c r="H4325" t="s">
        <v>15280</v>
      </c>
    </row>
    <row r="4326" spans="1:8" x14ac:dyDescent="0.25">
      <c r="A4326" s="43" t="s">
        <v>9328</v>
      </c>
      <c r="B4326" t="s">
        <v>7727</v>
      </c>
      <c r="C4326" s="43" t="s">
        <v>15281</v>
      </c>
      <c r="D4326" t="s">
        <v>7728</v>
      </c>
      <c r="E4326" t="s">
        <v>7728</v>
      </c>
      <c r="F4326" s="41">
        <v>44047</v>
      </c>
      <c r="G4326" s="44">
        <v>-2059703.66</v>
      </c>
      <c r="H4326" t="s">
        <v>15282</v>
      </c>
    </row>
    <row r="4327" spans="1:8" x14ac:dyDescent="0.25">
      <c r="A4327" s="43" t="s">
        <v>9328</v>
      </c>
      <c r="B4327" t="s">
        <v>7727</v>
      </c>
      <c r="C4327" s="43" t="s">
        <v>15281</v>
      </c>
      <c r="D4327" t="s">
        <v>7729</v>
      </c>
      <c r="E4327" t="s">
        <v>7729</v>
      </c>
      <c r="F4327" s="41">
        <v>44047</v>
      </c>
      <c r="G4327" s="44">
        <v>2059703.66</v>
      </c>
      <c r="H4327" t="s">
        <v>15283</v>
      </c>
    </row>
    <row r="4328" spans="1:8" x14ac:dyDescent="0.25">
      <c r="A4328" s="43" t="s">
        <v>9735</v>
      </c>
      <c r="B4328" t="s">
        <v>1128</v>
      </c>
      <c r="C4328" s="43" t="s">
        <v>1129</v>
      </c>
      <c r="E4328" t="s">
        <v>7733</v>
      </c>
      <c r="F4328" s="41">
        <v>44049</v>
      </c>
      <c r="G4328" s="44">
        <v>14746.2</v>
      </c>
      <c r="H4328" t="s">
        <v>15285</v>
      </c>
    </row>
    <row r="4329" spans="1:8" x14ac:dyDescent="0.25">
      <c r="A4329" s="43" t="s">
        <v>9328</v>
      </c>
      <c r="B4329" t="s">
        <v>7734</v>
      </c>
      <c r="C4329" s="43" t="s">
        <v>15286</v>
      </c>
      <c r="D4329" t="s">
        <v>7735</v>
      </c>
      <c r="E4329" t="s">
        <v>7735</v>
      </c>
      <c r="F4329" s="41">
        <v>44049</v>
      </c>
      <c r="G4329" s="44">
        <v>-2611378.38</v>
      </c>
      <c r="H4329" t="s">
        <v>15287</v>
      </c>
    </row>
    <row r="4330" spans="1:8" x14ac:dyDescent="0.25">
      <c r="A4330" s="43" t="s">
        <v>9326</v>
      </c>
      <c r="B4330" t="s">
        <v>7730</v>
      </c>
      <c r="C4330" s="43" t="s">
        <v>7731</v>
      </c>
      <c r="D4330" t="s">
        <v>7732</v>
      </c>
      <c r="E4330" t="s">
        <v>7732</v>
      </c>
      <c r="F4330" s="41">
        <v>44049</v>
      </c>
      <c r="G4330" s="44">
        <v>67088.19</v>
      </c>
      <c r="H4330" t="s">
        <v>15284</v>
      </c>
    </row>
    <row r="4331" spans="1:8" x14ac:dyDescent="0.25">
      <c r="A4331" s="43" t="s">
        <v>9735</v>
      </c>
      <c r="B4331" t="s">
        <v>19117</v>
      </c>
      <c r="C4331" s="43" t="s">
        <v>19116</v>
      </c>
      <c r="F4331" s="41">
        <v>44053</v>
      </c>
      <c r="G4331" s="44">
        <v>-225960</v>
      </c>
      <c r="H4331" t="s">
        <v>19118</v>
      </c>
    </row>
    <row r="4332" spans="1:8" x14ac:dyDescent="0.25">
      <c r="A4332" s="43" t="s">
        <v>9328</v>
      </c>
      <c r="B4332" t="s">
        <v>7020</v>
      </c>
      <c r="C4332" s="43" t="s">
        <v>14789</v>
      </c>
      <c r="D4332" t="s">
        <v>7737</v>
      </c>
      <c r="E4332" t="s">
        <v>7737</v>
      </c>
      <c r="F4332" s="41">
        <v>44055</v>
      </c>
      <c r="G4332" s="44">
        <v>-720112.85</v>
      </c>
      <c r="H4332" t="s">
        <v>15288</v>
      </c>
    </row>
    <row r="4333" spans="1:8" x14ac:dyDescent="0.25">
      <c r="A4333" s="43" t="s">
        <v>9328</v>
      </c>
      <c r="B4333" t="s">
        <v>7657</v>
      </c>
      <c r="C4333" s="43" t="s">
        <v>7658</v>
      </c>
      <c r="D4333" t="s">
        <v>7743</v>
      </c>
      <c r="E4333" t="s">
        <v>7743</v>
      </c>
      <c r="F4333" s="41">
        <v>44060</v>
      </c>
      <c r="G4333" s="44">
        <v>-215144.61</v>
      </c>
      <c r="H4333" t="s">
        <v>15292</v>
      </c>
    </row>
    <row r="4334" spans="1:8" x14ac:dyDescent="0.25">
      <c r="A4334" s="43" t="s">
        <v>9328</v>
      </c>
      <c r="B4334" t="s">
        <v>7657</v>
      </c>
      <c r="C4334" s="43" t="s">
        <v>7658</v>
      </c>
      <c r="D4334" t="s">
        <v>7744</v>
      </c>
      <c r="E4334" t="s">
        <v>7744</v>
      </c>
      <c r="F4334" s="41">
        <v>44060</v>
      </c>
      <c r="G4334" s="44">
        <v>-107572.3</v>
      </c>
      <c r="H4334" t="s">
        <v>15293</v>
      </c>
    </row>
    <row r="4335" spans="1:8" x14ac:dyDescent="0.25">
      <c r="A4335" s="43" t="s">
        <v>9328</v>
      </c>
      <c r="B4335" t="s">
        <v>7657</v>
      </c>
      <c r="C4335" s="43" t="s">
        <v>7658</v>
      </c>
      <c r="D4335" t="s">
        <v>7745</v>
      </c>
      <c r="E4335" t="s">
        <v>7745</v>
      </c>
      <c r="F4335" s="41">
        <v>44060</v>
      </c>
      <c r="G4335" s="44">
        <v>215144.61</v>
      </c>
      <c r="H4335" t="s">
        <v>15294</v>
      </c>
    </row>
    <row r="4336" spans="1:8" x14ac:dyDescent="0.25">
      <c r="A4336" s="43" t="s">
        <v>9328</v>
      </c>
      <c r="B4336" t="s">
        <v>7657</v>
      </c>
      <c r="C4336" s="43" t="s">
        <v>7658</v>
      </c>
      <c r="D4336" t="s">
        <v>7746</v>
      </c>
      <c r="E4336" t="s">
        <v>7746</v>
      </c>
      <c r="F4336" s="41">
        <v>44060</v>
      </c>
      <c r="G4336" s="44">
        <v>107572.3</v>
      </c>
      <c r="H4336" t="s">
        <v>15295</v>
      </c>
    </row>
    <row r="4337" spans="1:8" x14ac:dyDescent="0.25">
      <c r="A4337" s="43" t="s">
        <v>9328</v>
      </c>
      <c r="B4337" t="s">
        <v>7741</v>
      </c>
      <c r="C4337" s="43" t="s">
        <v>15290</v>
      </c>
      <c r="D4337" t="s">
        <v>7742</v>
      </c>
      <c r="E4337" t="s">
        <v>7742</v>
      </c>
      <c r="F4337" s="41">
        <v>44060</v>
      </c>
      <c r="G4337" s="44">
        <v>-299040</v>
      </c>
      <c r="H4337" t="s">
        <v>15291</v>
      </c>
    </row>
    <row r="4338" spans="1:8" x14ac:dyDescent="0.25">
      <c r="A4338" s="43" t="s">
        <v>9326</v>
      </c>
      <c r="B4338" t="s">
        <v>7738</v>
      </c>
      <c r="C4338" s="43" t="s">
        <v>7739</v>
      </c>
      <c r="D4338" t="s">
        <v>7740</v>
      </c>
      <c r="E4338" t="s">
        <v>7740</v>
      </c>
      <c r="F4338" s="41">
        <v>44060</v>
      </c>
      <c r="G4338" s="44">
        <v>-7584563.6399999997</v>
      </c>
      <c r="H4338" t="s">
        <v>15289</v>
      </c>
    </row>
    <row r="4339" spans="1:8" x14ac:dyDescent="0.25">
      <c r="A4339" s="43" t="s">
        <v>9735</v>
      </c>
      <c r="B4339" t="s">
        <v>1218</v>
      </c>
      <c r="C4339" s="43" t="s">
        <v>1219</v>
      </c>
      <c r="D4339" t="s">
        <v>7747</v>
      </c>
      <c r="E4339" t="s">
        <v>7748</v>
      </c>
      <c r="F4339" s="41">
        <v>44070</v>
      </c>
      <c r="G4339" s="44">
        <v>-15900</v>
      </c>
      <c r="H4339" t="s">
        <v>15296</v>
      </c>
    </row>
    <row r="4340" spans="1:8" x14ac:dyDescent="0.25">
      <c r="A4340" s="43" t="s">
        <v>9328</v>
      </c>
      <c r="B4340" t="s">
        <v>6862</v>
      </c>
      <c r="C4340" s="43" t="s">
        <v>6863</v>
      </c>
      <c r="D4340" t="s">
        <v>7373</v>
      </c>
      <c r="E4340" t="s">
        <v>7373</v>
      </c>
      <c r="F4340" s="41">
        <v>44074</v>
      </c>
      <c r="G4340" s="44">
        <v>-59000</v>
      </c>
      <c r="H4340" t="s">
        <v>15297</v>
      </c>
    </row>
    <row r="4341" spans="1:8" x14ac:dyDescent="0.25">
      <c r="A4341" s="43" t="s">
        <v>9735</v>
      </c>
      <c r="B4341" t="s">
        <v>6931</v>
      </c>
      <c r="C4341" s="43" t="s">
        <v>6932</v>
      </c>
      <c r="D4341" t="s">
        <v>7749</v>
      </c>
      <c r="E4341" t="s">
        <v>7750</v>
      </c>
      <c r="F4341" s="41">
        <v>44080</v>
      </c>
      <c r="G4341" s="44">
        <v>-934350</v>
      </c>
      <c r="H4341" t="s">
        <v>15298</v>
      </c>
    </row>
    <row r="4342" spans="1:8" x14ac:dyDescent="0.25">
      <c r="A4342" s="43" t="s">
        <v>9328</v>
      </c>
      <c r="B4342" t="s">
        <v>7751</v>
      </c>
      <c r="C4342" s="43" t="s">
        <v>15299</v>
      </c>
      <c r="D4342" t="s">
        <v>7752</v>
      </c>
      <c r="E4342" t="s">
        <v>7752</v>
      </c>
      <c r="F4342" s="41">
        <v>44083</v>
      </c>
      <c r="G4342" s="44">
        <v>-229289.60000000001</v>
      </c>
      <c r="H4342" t="s">
        <v>15300</v>
      </c>
    </row>
    <row r="4343" spans="1:8" x14ac:dyDescent="0.25">
      <c r="A4343" s="43" t="s">
        <v>9328</v>
      </c>
      <c r="B4343" t="s">
        <v>7751</v>
      </c>
      <c r="C4343" s="43" t="s">
        <v>15299</v>
      </c>
      <c r="D4343" t="s">
        <v>7753</v>
      </c>
      <c r="E4343" t="s">
        <v>7753</v>
      </c>
      <c r="F4343" s="41">
        <v>44083</v>
      </c>
      <c r="G4343" s="44">
        <v>229289.60000000001</v>
      </c>
      <c r="H4343" t="s">
        <v>15301</v>
      </c>
    </row>
    <row r="4344" spans="1:8" x14ac:dyDescent="0.25">
      <c r="A4344" s="43" t="s">
        <v>9328</v>
      </c>
      <c r="B4344" t="s">
        <v>7754</v>
      </c>
      <c r="C4344" s="43" t="s">
        <v>15302</v>
      </c>
      <c r="D4344" t="s">
        <v>7755</v>
      </c>
      <c r="E4344" t="s">
        <v>7755</v>
      </c>
      <c r="F4344" s="41">
        <v>44083</v>
      </c>
      <c r="G4344" s="44">
        <v>-32736180</v>
      </c>
      <c r="H4344" t="s">
        <v>15303</v>
      </c>
    </row>
    <row r="4345" spans="1:8" x14ac:dyDescent="0.25">
      <c r="A4345" s="43" t="s">
        <v>9328</v>
      </c>
      <c r="B4345" t="s">
        <v>7657</v>
      </c>
      <c r="C4345" s="43" t="s">
        <v>7658</v>
      </c>
      <c r="D4345" t="s">
        <v>7756</v>
      </c>
      <c r="E4345" t="s">
        <v>7756</v>
      </c>
      <c r="F4345" s="41">
        <v>44091</v>
      </c>
      <c r="G4345" s="44">
        <v>-107572.3</v>
      </c>
      <c r="H4345" t="s">
        <v>15304</v>
      </c>
    </row>
    <row r="4346" spans="1:8" x14ac:dyDescent="0.25">
      <c r="A4346" s="43" t="s">
        <v>9328</v>
      </c>
      <c r="B4346" t="s">
        <v>7657</v>
      </c>
      <c r="C4346" s="43" t="s">
        <v>7658</v>
      </c>
      <c r="D4346" t="s">
        <v>7757</v>
      </c>
      <c r="E4346" t="s">
        <v>7757</v>
      </c>
      <c r="F4346" s="41">
        <v>44091</v>
      </c>
      <c r="G4346" s="44">
        <v>107572.3</v>
      </c>
      <c r="H4346" t="s">
        <v>15305</v>
      </c>
    </row>
    <row r="4347" spans="1:8" x14ac:dyDescent="0.25">
      <c r="A4347" s="43" t="s">
        <v>9328</v>
      </c>
      <c r="B4347" t="s">
        <v>7758</v>
      </c>
      <c r="C4347" s="43" t="s">
        <v>15306</v>
      </c>
      <c r="D4347" t="s">
        <v>7759</v>
      </c>
      <c r="E4347" t="s">
        <v>7759</v>
      </c>
      <c r="F4347" s="41">
        <v>44092</v>
      </c>
      <c r="G4347" s="44">
        <v>-3109614</v>
      </c>
      <c r="H4347" t="s">
        <v>15307</v>
      </c>
    </row>
    <row r="4348" spans="1:8" x14ac:dyDescent="0.25">
      <c r="A4348" s="43" t="s">
        <v>9328</v>
      </c>
      <c r="B4348" t="s">
        <v>7760</v>
      </c>
      <c r="C4348" s="43" t="s">
        <v>15014</v>
      </c>
      <c r="D4348" t="s">
        <v>7761</v>
      </c>
      <c r="E4348" t="s">
        <v>7761</v>
      </c>
      <c r="F4348" s="41">
        <v>44095</v>
      </c>
      <c r="G4348" s="44">
        <v>-77453.429999999993</v>
      </c>
      <c r="H4348" t="s">
        <v>15308</v>
      </c>
    </row>
    <row r="4349" spans="1:8" x14ac:dyDescent="0.25">
      <c r="A4349" s="43" t="s">
        <v>9328</v>
      </c>
      <c r="B4349" t="s">
        <v>7760</v>
      </c>
      <c r="C4349" s="43" t="s">
        <v>15014</v>
      </c>
      <c r="D4349" t="s">
        <v>7762</v>
      </c>
      <c r="E4349" t="s">
        <v>7762</v>
      </c>
      <c r="F4349" s="41">
        <v>44095</v>
      </c>
      <c r="G4349" s="44">
        <v>77453.429999999993</v>
      </c>
      <c r="H4349" t="s">
        <v>15309</v>
      </c>
    </row>
    <row r="4350" spans="1:8" x14ac:dyDescent="0.25">
      <c r="A4350" s="43" t="s">
        <v>9328</v>
      </c>
      <c r="B4350" t="s">
        <v>6958</v>
      </c>
      <c r="C4350" s="43" t="s">
        <v>14740</v>
      </c>
      <c r="D4350" t="s">
        <v>7763</v>
      </c>
      <c r="E4350" t="s">
        <v>7763</v>
      </c>
      <c r="F4350" s="41">
        <v>44097</v>
      </c>
      <c r="G4350" s="44">
        <v>-53100</v>
      </c>
      <c r="H4350" t="s">
        <v>15310</v>
      </c>
    </row>
    <row r="4351" spans="1:8" x14ac:dyDescent="0.25">
      <c r="A4351" s="43" t="s">
        <v>9735</v>
      </c>
      <c r="B4351" t="s">
        <v>1128</v>
      </c>
      <c r="C4351" s="43" t="s">
        <v>1129</v>
      </c>
      <c r="D4351" t="s">
        <v>7764</v>
      </c>
      <c r="E4351" t="s">
        <v>7765</v>
      </c>
      <c r="F4351" s="41">
        <v>44102</v>
      </c>
      <c r="G4351" s="44">
        <v>-1566407.63</v>
      </c>
      <c r="H4351" t="s">
        <v>15311</v>
      </c>
    </row>
    <row r="4352" spans="1:8" x14ac:dyDescent="0.25">
      <c r="A4352" s="43" t="s">
        <v>9328</v>
      </c>
      <c r="B4352" t="s">
        <v>7766</v>
      </c>
      <c r="C4352" s="43" t="s">
        <v>7767</v>
      </c>
      <c r="D4352" t="s">
        <v>7768</v>
      </c>
      <c r="E4352" t="s">
        <v>7768</v>
      </c>
      <c r="F4352" s="41">
        <v>44120</v>
      </c>
      <c r="G4352" s="44">
        <v>-177000</v>
      </c>
      <c r="H4352" t="s">
        <v>15312</v>
      </c>
    </row>
    <row r="4353" spans="1:8" x14ac:dyDescent="0.25">
      <c r="A4353" s="43" t="s">
        <v>9328</v>
      </c>
      <c r="B4353" t="s">
        <v>7769</v>
      </c>
      <c r="C4353" s="43" t="s">
        <v>15313</v>
      </c>
      <c r="D4353" t="s">
        <v>7770</v>
      </c>
      <c r="F4353" s="41">
        <v>44123</v>
      </c>
      <c r="G4353" s="44">
        <v>-216641.48</v>
      </c>
      <c r="H4353" t="s">
        <v>15314</v>
      </c>
    </row>
    <row r="4354" spans="1:8" x14ac:dyDescent="0.25">
      <c r="A4354" s="43" t="s">
        <v>9328</v>
      </c>
      <c r="B4354" t="s">
        <v>7771</v>
      </c>
      <c r="C4354" s="43" t="s">
        <v>7772</v>
      </c>
      <c r="D4354" t="s">
        <v>7774</v>
      </c>
      <c r="E4354" t="s">
        <v>7774</v>
      </c>
      <c r="F4354" s="41">
        <v>44126</v>
      </c>
      <c r="G4354" s="44">
        <v>620817</v>
      </c>
      <c r="H4354" t="s">
        <v>15316</v>
      </c>
    </row>
    <row r="4355" spans="1:8" x14ac:dyDescent="0.25">
      <c r="A4355" s="43" t="s">
        <v>9328</v>
      </c>
      <c r="B4355" t="s">
        <v>7771</v>
      </c>
      <c r="C4355" s="43" t="s">
        <v>7772</v>
      </c>
      <c r="D4355" t="s">
        <v>7773</v>
      </c>
      <c r="E4355" t="s">
        <v>7773</v>
      </c>
      <c r="F4355" s="41">
        <v>44126</v>
      </c>
      <c r="G4355" s="44">
        <v>-620817</v>
      </c>
      <c r="H4355" t="s">
        <v>15315</v>
      </c>
    </row>
    <row r="4356" spans="1:8" x14ac:dyDescent="0.25">
      <c r="A4356" s="43" t="s">
        <v>9735</v>
      </c>
      <c r="B4356" t="s">
        <v>6510</v>
      </c>
      <c r="C4356" s="43" t="s">
        <v>6511</v>
      </c>
      <c r="D4356" t="s">
        <v>7775</v>
      </c>
      <c r="E4356" t="s">
        <v>7776</v>
      </c>
      <c r="F4356" s="41">
        <v>44132</v>
      </c>
      <c r="G4356" s="44">
        <v>390967</v>
      </c>
      <c r="H4356" t="s">
        <v>15317</v>
      </c>
    </row>
    <row r="4357" spans="1:8" x14ac:dyDescent="0.25">
      <c r="A4357" s="43" t="s">
        <v>9328</v>
      </c>
      <c r="B4357" t="s">
        <v>7777</v>
      </c>
      <c r="C4357" s="43" t="s">
        <v>15318</v>
      </c>
      <c r="D4357" t="s">
        <v>7778</v>
      </c>
      <c r="E4357" t="s">
        <v>7778</v>
      </c>
      <c r="F4357" s="41">
        <v>44133</v>
      </c>
      <c r="G4357" s="44">
        <v>-47200</v>
      </c>
      <c r="H4357" t="s">
        <v>15319</v>
      </c>
    </row>
    <row r="4358" spans="1:8" x14ac:dyDescent="0.25">
      <c r="A4358" s="43" t="s">
        <v>9328</v>
      </c>
      <c r="B4358" t="s">
        <v>7760</v>
      </c>
      <c r="C4358" s="43" t="s">
        <v>15014</v>
      </c>
      <c r="D4358" t="s">
        <v>7779</v>
      </c>
      <c r="E4358" t="s">
        <v>7779</v>
      </c>
      <c r="F4358" s="41">
        <v>44137</v>
      </c>
      <c r="G4358" s="44">
        <v>-77453.429999999993</v>
      </c>
      <c r="H4358" t="s">
        <v>15320</v>
      </c>
    </row>
    <row r="4359" spans="1:8" x14ac:dyDescent="0.25">
      <c r="A4359" s="43" t="s">
        <v>9328</v>
      </c>
      <c r="B4359" t="s">
        <v>7760</v>
      </c>
      <c r="C4359" s="43" t="s">
        <v>15014</v>
      </c>
      <c r="D4359" t="s">
        <v>7780</v>
      </c>
      <c r="E4359" t="s">
        <v>7780</v>
      </c>
      <c r="F4359" s="41">
        <v>44137</v>
      </c>
      <c r="G4359" s="44">
        <v>77453.429999999993</v>
      </c>
      <c r="H4359" t="s">
        <v>15321</v>
      </c>
    </row>
    <row r="4360" spans="1:8" x14ac:dyDescent="0.25">
      <c r="A4360" s="43" t="s">
        <v>9735</v>
      </c>
      <c r="B4360" t="s">
        <v>1218</v>
      </c>
      <c r="C4360" s="43" t="s">
        <v>1219</v>
      </c>
      <c r="D4360" t="s">
        <v>7781</v>
      </c>
      <c r="E4360" t="s">
        <v>7782</v>
      </c>
      <c r="F4360" s="41">
        <v>44139</v>
      </c>
      <c r="G4360" s="44">
        <v>-4150</v>
      </c>
      <c r="H4360" t="s">
        <v>15322</v>
      </c>
    </row>
    <row r="4361" spans="1:8" x14ac:dyDescent="0.25">
      <c r="A4361" s="43" t="s">
        <v>9326</v>
      </c>
      <c r="B4361" t="s">
        <v>7783</v>
      </c>
      <c r="C4361" s="43" t="s">
        <v>7784</v>
      </c>
      <c r="F4361" s="41">
        <v>44141</v>
      </c>
      <c r="G4361" s="44">
        <v>-1029695.9</v>
      </c>
      <c r="H4361" t="s">
        <v>18152</v>
      </c>
    </row>
    <row r="4362" spans="1:8" x14ac:dyDescent="0.25">
      <c r="A4362" s="43" t="s">
        <v>9326</v>
      </c>
      <c r="B4362" t="s">
        <v>7783</v>
      </c>
      <c r="C4362" s="43" t="s">
        <v>7784</v>
      </c>
      <c r="F4362" s="41">
        <v>44141</v>
      </c>
      <c r="G4362" s="44">
        <v>1029695.9</v>
      </c>
      <c r="H4362" t="s">
        <v>18154</v>
      </c>
    </row>
    <row r="4363" spans="1:8" x14ac:dyDescent="0.25">
      <c r="A4363" s="43" t="s">
        <v>9326</v>
      </c>
      <c r="B4363" t="s">
        <v>7783</v>
      </c>
      <c r="C4363" s="43" t="s">
        <v>7784</v>
      </c>
      <c r="F4363" s="41">
        <v>44146</v>
      </c>
      <c r="G4363" s="44">
        <v>-233539.28</v>
      </c>
      <c r="H4363" t="s">
        <v>18155</v>
      </c>
    </row>
    <row r="4364" spans="1:8" x14ac:dyDescent="0.25">
      <c r="A4364" s="43" t="s">
        <v>9326</v>
      </c>
      <c r="B4364" t="s">
        <v>7783</v>
      </c>
      <c r="C4364" s="43" t="s">
        <v>7784</v>
      </c>
      <c r="F4364" s="41">
        <v>44146</v>
      </c>
      <c r="G4364" s="44">
        <v>233539.28</v>
      </c>
      <c r="H4364" t="s">
        <v>18158</v>
      </c>
    </row>
    <row r="4365" spans="1:8" x14ac:dyDescent="0.25">
      <c r="A4365" s="43" t="s">
        <v>9328</v>
      </c>
      <c r="B4365" t="s">
        <v>7785</v>
      </c>
      <c r="C4365" s="43" t="s">
        <v>15323</v>
      </c>
      <c r="D4365" t="s">
        <v>7786</v>
      </c>
      <c r="E4365" t="s">
        <v>7786</v>
      </c>
      <c r="F4365" s="41">
        <v>44148</v>
      </c>
      <c r="G4365" s="44">
        <v>-47200</v>
      </c>
      <c r="H4365" t="s">
        <v>15324</v>
      </c>
    </row>
    <row r="4366" spans="1:8" x14ac:dyDescent="0.25">
      <c r="A4366" s="43" t="s">
        <v>9328</v>
      </c>
      <c r="B4366" t="s">
        <v>7785</v>
      </c>
      <c r="C4366" s="43" t="s">
        <v>15323</v>
      </c>
      <c r="D4366" t="s">
        <v>7787</v>
      </c>
      <c r="E4366" t="s">
        <v>7787</v>
      </c>
      <c r="F4366" s="41">
        <v>44148</v>
      </c>
      <c r="G4366" s="44">
        <v>47200</v>
      </c>
      <c r="H4366" t="s">
        <v>15325</v>
      </c>
    </row>
    <row r="4367" spans="1:8" x14ac:dyDescent="0.25">
      <c r="A4367" s="43" t="s">
        <v>9328</v>
      </c>
      <c r="B4367" t="s">
        <v>7788</v>
      </c>
      <c r="C4367" s="43" t="s">
        <v>15326</v>
      </c>
      <c r="D4367" t="s">
        <v>7789</v>
      </c>
      <c r="E4367" t="s">
        <v>7789</v>
      </c>
      <c r="F4367" s="41">
        <v>44148</v>
      </c>
      <c r="G4367" s="44">
        <v>-14342.85</v>
      </c>
      <c r="H4367" t="s">
        <v>15327</v>
      </c>
    </row>
    <row r="4368" spans="1:8" x14ac:dyDescent="0.25">
      <c r="A4368" s="43" t="s">
        <v>9735</v>
      </c>
      <c r="B4368" t="s">
        <v>20641</v>
      </c>
      <c r="C4368" s="43" t="s">
        <v>7791</v>
      </c>
      <c r="D4368" t="s">
        <v>7792</v>
      </c>
      <c r="E4368" t="s">
        <v>7792</v>
      </c>
      <c r="F4368" s="41">
        <v>44153</v>
      </c>
      <c r="G4368" s="44">
        <v>607526.76</v>
      </c>
      <c r="H4368" t="s">
        <v>15328</v>
      </c>
    </row>
    <row r="4369" spans="1:8" x14ac:dyDescent="0.25">
      <c r="A4369" s="43" t="s">
        <v>9735</v>
      </c>
      <c r="B4369" t="s">
        <v>1218</v>
      </c>
      <c r="C4369" s="43" t="s">
        <v>1219</v>
      </c>
      <c r="D4369" t="s">
        <v>7793</v>
      </c>
      <c r="E4369" t="s">
        <v>7794</v>
      </c>
      <c r="F4369" s="41">
        <v>44160</v>
      </c>
      <c r="G4369" s="44">
        <v>-167400</v>
      </c>
      <c r="H4369" t="s">
        <v>15329</v>
      </c>
    </row>
    <row r="4370" spans="1:8" x14ac:dyDescent="0.25">
      <c r="A4370" s="43" t="s">
        <v>9735</v>
      </c>
      <c r="B4370" t="s">
        <v>1218</v>
      </c>
      <c r="C4370" s="43" t="s">
        <v>1219</v>
      </c>
      <c r="D4370" t="s">
        <v>7795</v>
      </c>
      <c r="E4370" t="s">
        <v>7796</v>
      </c>
      <c r="F4370" s="41">
        <v>44162</v>
      </c>
      <c r="G4370" s="44">
        <v>-343814.03</v>
      </c>
      <c r="H4370" t="s">
        <v>15330</v>
      </c>
    </row>
    <row r="4371" spans="1:8" x14ac:dyDescent="0.25">
      <c r="A4371" s="43" t="s">
        <v>9328</v>
      </c>
      <c r="B4371" t="s">
        <v>7155</v>
      </c>
      <c r="C4371" s="43" t="s">
        <v>14894</v>
      </c>
      <c r="D4371" t="s">
        <v>7797</v>
      </c>
      <c r="E4371" t="s">
        <v>7797</v>
      </c>
      <c r="F4371" s="41">
        <v>44167</v>
      </c>
      <c r="G4371" s="44">
        <v>-7080</v>
      </c>
      <c r="H4371" t="s">
        <v>15331</v>
      </c>
    </row>
    <row r="4372" spans="1:8" x14ac:dyDescent="0.25">
      <c r="A4372" s="43" t="s">
        <v>9328</v>
      </c>
      <c r="B4372" t="s">
        <v>7788</v>
      </c>
      <c r="C4372" s="43" t="s">
        <v>15326</v>
      </c>
      <c r="D4372" t="s">
        <v>7798</v>
      </c>
      <c r="E4372" t="s">
        <v>7798</v>
      </c>
      <c r="F4372" s="41">
        <v>44168</v>
      </c>
      <c r="G4372" s="44">
        <v>-7171.43</v>
      </c>
      <c r="H4372" t="s">
        <v>15332</v>
      </c>
    </row>
    <row r="4373" spans="1:8" x14ac:dyDescent="0.25">
      <c r="A4373" s="43" t="s">
        <v>9326</v>
      </c>
      <c r="B4373" t="s">
        <v>6925</v>
      </c>
      <c r="C4373" s="43" t="s">
        <v>6926</v>
      </c>
      <c r="D4373" t="s">
        <v>7799</v>
      </c>
      <c r="E4373" t="s">
        <v>7799</v>
      </c>
      <c r="F4373" s="41">
        <v>44175</v>
      </c>
      <c r="G4373" s="44">
        <v>-2987239.86</v>
      </c>
      <c r="H4373" t="s">
        <v>15333</v>
      </c>
    </row>
    <row r="4374" spans="1:8" x14ac:dyDescent="0.25">
      <c r="A4374" s="43" t="s">
        <v>9735</v>
      </c>
      <c r="B4374" t="s">
        <v>1218</v>
      </c>
      <c r="C4374" s="43" t="s">
        <v>1219</v>
      </c>
      <c r="D4374" t="s">
        <v>7800</v>
      </c>
      <c r="E4374" t="s">
        <v>7801</v>
      </c>
      <c r="F4374" s="41">
        <v>44183</v>
      </c>
      <c r="G4374" s="44">
        <v>-45500</v>
      </c>
      <c r="H4374" t="s">
        <v>15334</v>
      </c>
    </row>
    <row r="4375" spans="1:8" x14ac:dyDescent="0.25">
      <c r="A4375" s="43" t="s">
        <v>9326</v>
      </c>
      <c r="B4375" t="s">
        <v>7802</v>
      </c>
      <c r="C4375" s="43" t="s">
        <v>7803</v>
      </c>
      <c r="D4375" t="s">
        <v>7804</v>
      </c>
      <c r="F4375" s="41">
        <v>44194</v>
      </c>
      <c r="G4375" s="44">
        <v>272782.02</v>
      </c>
      <c r="H4375" t="s">
        <v>15335</v>
      </c>
    </row>
    <row r="4376" spans="1:8" x14ac:dyDescent="0.25">
      <c r="A4376" s="43" t="s">
        <v>9328</v>
      </c>
      <c r="B4376" t="s">
        <v>7802</v>
      </c>
      <c r="C4376" s="43" t="s">
        <v>7803</v>
      </c>
      <c r="D4376" t="s">
        <v>7804</v>
      </c>
      <c r="F4376" s="41">
        <v>44194</v>
      </c>
      <c r="G4376" s="44">
        <v>-272782.02</v>
      </c>
      <c r="H4376" t="s">
        <v>15335</v>
      </c>
    </row>
    <row r="4377" spans="1:8" x14ac:dyDescent="0.25">
      <c r="A4377" s="43" t="s">
        <v>9735</v>
      </c>
      <c r="B4377" t="s">
        <v>7805</v>
      </c>
      <c r="C4377" s="43" t="s">
        <v>7806</v>
      </c>
      <c r="D4377" t="s">
        <v>7807</v>
      </c>
      <c r="E4377" t="s">
        <v>7808</v>
      </c>
      <c r="F4377" s="41">
        <v>44197</v>
      </c>
      <c r="G4377" s="44">
        <v>-1234624.1599999999</v>
      </c>
      <c r="H4377" t="s">
        <v>15336</v>
      </c>
    </row>
    <row r="4378" spans="1:8" x14ac:dyDescent="0.25">
      <c r="A4378" s="43" t="s">
        <v>9735</v>
      </c>
      <c r="B4378" t="s">
        <v>7809</v>
      </c>
      <c r="C4378" s="43" t="s">
        <v>7810</v>
      </c>
      <c r="D4378" t="s">
        <v>7811</v>
      </c>
      <c r="E4378" t="s">
        <v>6069</v>
      </c>
      <c r="F4378" s="41">
        <v>44228</v>
      </c>
      <c r="G4378" s="44">
        <v>-26886.99</v>
      </c>
      <c r="H4378" t="s">
        <v>15337</v>
      </c>
    </row>
    <row r="4379" spans="1:8" x14ac:dyDescent="0.25">
      <c r="A4379" s="43" t="s">
        <v>9328</v>
      </c>
      <c r="B4379" t="s">
        <v>7812</v>
      </c>
      <c r="C4379" s="43" t="s">
        <v>7813</v>
      </c>
      <c r="D4379" t="s">
        <v>7673</v>
      </c>
      <c r="E4379" t="s">
        <v>7673</v>
      </c>
      <c r="F4379" s="41">
        <v>44237</v>
      </c>
      <c r="G4379" s="44">
        <v>-159300</v>
      </c>
      <c r="H4379" t="s">
        <v>15338</v>
      </c>
    </row>
    <row r="4380" spans="1:8" x14ac:dyDescent="0.25">
      <c r="A4380" s="43" t="s">
        <v>9328</v>
      </c>
      <c r="B4380" t="s">
        <v>7812</v>
      </c>
      <c r="C4380" s="43" t="s">
        <v>7813</v>
      </c>
      <c r="D4380" t="s">
        <v>7814</v>
      </c>
      <c r="E4380" t="s">
        <v>7814</v>
      </c>
      <c r="F4380" s="41">
        <v>44237</v>
      </c>
      <c r="G4380" s="44">
        <v>159300</v>
      </c>
      <c r="H4380" t="s">
        <v>15339</v>
      </c>
    </row>
    <row r="4381" spans="1:8" x14ac:dyDescent="0.25">
      <c r="A4381" s="43" t="s">
        <v>9735</v>
      </c>
      <c r="B4381" t="s">
        <v>19249</v>
      </c>
      <c r="C4381" s="43" t="s">
        <v>19248</v>
      </c>
      <c r="F4381" s="41">
        <v>44251</v>
      </c>
      <c r="G4381" s="44">
        <v>-8000</v>
      </c>
      <c r="H4381" t="s">
        <v>19250</v>
      </c>
    </row>
    <row r="4382" spans="1:8" x14ac:dyDescent="0.25">
      <c r="A4382" s="43" t="s">
        <v>9735</v>
      </c>
      <c r="B4382" t="s">
        <v>7805</v>
      </c>
      <c r="C4382" s="43" t="s">
        <v>7806</v>
      </c>
      <c r="D4382" t="s">
        <v>7815</v>
      </c>
      <c r="E4382" t="s">
        <v>7816</v>
      </c>
      <c r="F4382" s="41">
        <v>44255</v>
      </c>
      <c r="G4382" s="44">
        <v>-1218507</v>
      </c>
      <c r="H4382" t="s">
        <v>15340</v>
      </c>
    </row>
    <row r="4383" spans="1:8" x14ac:dyDescent="0.25">
      <c r="A4383" s="43" t="s">
        <v>9735</v>
      </c>
      <c r="B4383" t="s">
        <v>7819</v>
      </c>
      <c r="C4383" s="43" t="s">
        <v>15343</v>
      </c>
      <c r="E4383" t="s">
        <v>20782</v>
      </c>
      <c r="F4383" s="41">
        <v>44256</v>
      </c>
      <c r="G4383" s="44">
        <v>60552</v>
      </c>
      <c r="H4383" t="s">
        <v>15344</v>
      </c>
    </row>
    <row r="4384" spans="1:8" x14ac:dyDescent="0.25">
      <c r="A4384" s="43" t="s">
        <v>9735</v>
      </c>
      <c r="B4384" t="s">
        <v>3690</v>
      </c>
      <c r="C4384" s="43" t="s">
        <v>12240</v>
      </c>
      <c r="E4384" t="s">
        <v>7820</v>
      </c>
      <c r="F4384" s="41">
        <v>44256</v>
      </c>
      <c r="G4384" s="44">
        <v>5688513.4800000004</v>
      </c>
      <c r="H4384" t="s">
        <v>15348</v>
      </c>
    </row>
    <row r="4385" spans="1:8" x14ac:dyDescent="0.25">
      <c r="A4385" s="43" t="s">
        <v>9735</v>
      </c>
      <c r="B4385" t="s">
        <v>7817</v>
      </c>
      <c r="C4385" s="43" t="s">
        <v>15341</v>
      </c>
      <c r="E4385" t="s">
        <v>7818</v>
      </c>
      <c r="F4385" s="41">
        <v>44256</v>
      </c>
      <c r="G4385" s="44">
        <v>759159.32</v>
      </c>
      <c r="H4385" t="s">
        <v>15342</v>
      </c>
    </row>
    <row r="4386" spans="1:8" x14ac:dyDescent="0.25">
      <c r="A4386" s="43" t="s">
        <v>9735</v>
      </c>
      <c r="B4386" t="s">
        <v>5204</v>
      </c>
      <c r="C4386" s="43" t="s">
        <v>13323</v>
      </c>
      <c r="D4386" t="s">
        <v>7820</v>
      </c>
      <c r="E4386" t="s">
        <v>7820</v>
      </c>
      <c r="F4386" s="41">
        <v>44256</v>
      </c>
      <c r="G4386" s="44">
        <v>3238568.9</v>
      </c>
      <c r="H4386" t="s">
        <v>15347</v>
      </c>
    </row>
    <row r="4387" spans="1:8" x14ac:dyDescent="0.25">
      <c r="A4387" s="43" t="s">
        <v>9735</v>
      </c>
      <c r="B4387" t="s">
        <v>676</v>
      </c>
      <c r="C4387" s="43" t="s">
        <v>9877</v>
      </c>
      <c r="E4387" t="s">
        <v>7820</v>
      </c>
      <c r="F4387" s="41">
        <v>44256</v>
      </c>
      <c r="G4387" s="44">
        <v>16648632.560000001</v>
      </c>
      <c r="H4387" t="s">
        <v>15345</v>
      </c>
    </row>
    <row r="4388" spans="1:8" x14ac:dyDescent="0.25">
      <c r="A4388" s="43" t="s">
        <v>9735</v>
      </c>
      <c r="B4388" t="s">
        <v>5872</v>
      </c>
      <c r="C4388" s="43" t="s">
        <v>13913</v>
      </c>
      <c r="E4388" t="s">
        <v>20783</v>
      </c>
      <c r="F4388" s="41">
        <v>44256</v>
      </c>
      <c r="G4388" s="44">
        <v>27000</v>
      </c>
      <c r="H4388" t="s">
        <v>15346</v>
      </c>
    </row>
    <row r="4389" spans="1:8" x14ac:dyDescent="0.25">
      <c r="A4389" s="43" t="s">
        <v>9326</v>
      </c>
      <c r="B4389" t="s">
        <v>1823</v>
      </c>
      <c r="C4389" s="43" t="s">
        <v>1824</v>
      </c>
      <c r="D4389" t="s">
        <v>7821</v>
      </c>
      <c r="E4389" t="s">
        <v>7822</v>
      </c>
      <c r="F4389" s="41">
        <v>44260</v>
      </c>
      <c r="G4389" s="44">
        <v>-2575693.4</v>
      </c>
      <c r="H4389" t="s">
        <v>15349</v>
      </c>
    </row>
    <row r="4390" spans="1:8" x14ac:dyDescent="0.25">
      <c r="A4390" s="43" t="s">
        <v>9326</v>
      </c>
      <c r="B4390" t="s">
        <v>1823</v>
      </c>
      <c r="C4390" s="43" t="s">
        <v>1824</v>
      </c>
      <c r="D4390" t="s">
        <v>7823</v>
      </c>
      <c r="E4390" t="s">
        <v>7824</v>
      </c>
      <c r="F4390" s="41">
        <v>44260</v>
      </c>
      <c r="G4390" s="44">
        <v>-3274571.73</v>
      </c>
      <c r="H4390" t="s">
        <v>15350</v>
      </c>
    </row>
    <row r="4391" spans="1:8" x14ac:dyDescent="0.25">
      <c r="A4391" s="43" t="s">
        <v>9735</v>
      </c>
      <c r="B4391" t="s">
        <v>1218</v>
      </c>
      <c r="C4391" s="43" t="s">
        <v>1219</v>
      </c>
      <c r="D4391" t="s">
        <v>7825</v>
      </c>
      <c r="E4391" t="s">
        <v>7826</v>
      </c>
      <c r="F4391" s="41">
        <v>44265</v>
      </c>
      <c r="G4391" s="44">
        <v>-105000</v>
      </c>
      <c r="H4391" t="s">
        <v>15351</v>
      </c>
    </row>
    <row r="4392" spans="1:8" x14ac:dyDescent="0.25">
      <c r="A4392" s="43" t="s">
        <v>9328</v>
      </c>
      <c r="B4392" t="s">
        <v>7827</v>
      </c>
      <c r="C4392" s="43" t="s">
        <v>15352</v>
      </c>
      <c r="D4392" t="s">
        <v>7132</v>
      </c>
      <c r="E4392" t="s">
        <v>7828</v>
      </c>
      <c r="F4392" s="41">
        <v>44271</v>
      </c>
      <c r="G4392" s="44">
        <v>-118000</v>
      </c>
      <c r="H4392" t="s">
        <v>15353</v>
      </c>
    </row>
    <row r="4393" spans="1:8" x14ac:dyDescent="0.25">
      <c r="A4393" s="43" t="s">
        <v>9328</v>
      </c>
      <c r="B4393" t="s">
        <v>7785</v>
      </c>
      <c r="C4393" s="43" t="s">
        <v>15323</v>
      </c>
      <c r="D4393" t="s">
        <v>7829</v>
      </c>
      <c r="E4393" t="s">
        <v>7829</v>
      </c>
      <c r="F4393" s="41">
        <v>44273</v>
      </c>
      <c r="G4393" s="44">
        <v>-23600</v>
      </c>
      <c r="H4393" t="s">
        <v>15354</v>
      </c>
    </row>
    <row r="4394" spans="1:8" x14ac:dyDescent="0.25">
      <c r="A4394" s="43" t="s">
        <v>9735</v>
      </c>
      <c r="B4394" t="s">
        <v>7830</v>
      </c>
      <c r="C4394" s="43" t="s">
        <v>15355</v>
      </c>
      <c r="D4394" t="s">
        <v>7831</v>
      </c>
      <c r="E4394" t="s">
        <v>7832</v>
      </c>
      <c r="F4394" s="41">
        <v>44279</v>
      </c>
      <c r="G4394" s="44">
        <v>-50000</v>
      </c>
      <c r="H4394" t="s">
        <v>15356</v>
      </c>
    </row>
    <row r="4395" spans="1:8" x14ac:dyDescent="0.25">
      <c r="A4395" s="43" t="s">
        <v>9735</v>
      </c>
      <c r="B4395" t="s">
        <v>7830</v>
      </c>
      <c r="C4395" s="43" t="s">
        <v>15355</v>
      </c>
      <c r="D4395" t="s">
        <v>7833</v>
      </c>
      <c r="E4395" t="s">
        <v>7832</v>
      </c>
      <c r="F4395" s="41">
        <v>44279</v>
      </c>
      <c r="G4395" s="44">
        <v>-59000</v>
      </c>
      <c r="H4395" t="s">
        <v>15357</v>
      </c>
    </row>
    <row r="4396" spans="1:8" x14ac:dyDescent="0.25">
      <c r="A4396" s="43" t="s">
        <v>9735</v>
      </c>
      <c r="B4396" t="s">
        <v>7805</v>
      </c>
      <c r="C4396" s="43" t="s">
        <v>7806</v>
      </c>
      <c r="D4396" t="s">
        <v>7834</v>
      </c>
      <c r="E4396" t="s">
        <v>7835</v>
      </c>
      <c r="F4396" s="41">
        <v>44285</v>
      </c>
      <c r="G4396" s="44">
        <v>-1241194</v>
      </c>
      <c r="H4396" t="s">
        <v>15358</v>
      </c>
    </row>
    <row r="4397" spans="1:8" x14ac:dyDescent="0.25">
      <c r="A4397" s="43" t="s">
        <v>9326</v>
      </c>
      <c r="B4397" t="s">
        <v>1823</v>
      </c>
      <c r="C4397" s="43" t="s">
        <v>1824</v>
      </c>
      <c r="D4397" t="s">
        <v>7836</v>
      </c>
      <c r="E4397" t="s">
        <v>7837</v>
      </c>
      <c r="F4397" s="41">
        <v>44291</v>
      </c>
      <c r="G4397" s="44">
        <v>-4411870.1100000003</v>
      </c>
      <c r="H4397" t="s">
        <v>15359</v>
      </c>
    </row>
    <row r="4398" spans="1:8" x14ac:dyDescent="0.25">
      <c r="A4398" s="43" t="s">
        <v>9326</v>
      </c>
      <c r="B4398" t="s">
        <v>1823</v>
      </c>
      <c r="C4398" s="43" t="s">
        <v>1824</v>
      </c>
      <c r="D4398" t="s">
        <v>7838</v>
      </c>
      <c r="E4398" t="s">
        <v>7839</v>
      </c>
      <c r="F4398" s="41">
        <v>44291</v>
      </c>
      <c r="G4398" s="44">
        <v>-2554964.56</v>
      </c>
      <c r="H4398" t="s">
        <v>15360</v>
      </c>
    </row>
    <row r="4399" spans="1:8" x14ac:dyDescent="0.25">
      <c r="A4399" s="43" t="s">
        <v>9326</v>
      </c>
      <c r="B4399" t="s">
        <v>1823</v>
      </c>
      <c r="C4399" s="43" t="s">
        <v>1824</v>
      </c>
      <c r="D4399" t="s">
        <v>7840</v>
      </c>
      <c r="E4399" t="s">
        <v>7839</v>
      </c>
      <c r="F4399" s="41">
        <v>44291</v>
      </c>
      <c r="G4399" s="44">
        <v>-3351934.99</v>
      </c>
      <c r="H4399" t="s">
        <v>15361</v>
      </c>
    </row>
    <row r="4400" spans="1:8" x14ac:dyDescent="0.25">
      <c r="A4400" s="43" t="s">
        <v>9326</v>
      </c>
      <c r="B4400" t="s">
        <v>1823</v>
      </c>
      <c r="C4400" s="43" t="s">
        <v>1824</v>
      </c>
      <c r="D4400" t="s">
        <v>7844</v>
      </c>
      <c r="E4400" t="s">
        <v>7845</v>
      </c>
      <c r="F4400" s="41">
        <v>44291</v>
      </c>
      <c r="G4400" s="44">
        <v>-1832746.51</v>
      </c>
      <c r="H4400" t="s">
        <v>15364</v>
      </c>
    </row>
    <row r="4401" spans="1:8" x14ac:dyDescent="0.25">
      <c r="A4401" s="43" t="s">
        <v>9326</v>
      </c>
      <c r="B4401" t="s">
        <v>1823</v>
      </c>
      <c r="C4401" s="43" t="s">
        <v>1824</v>
      </c>
      <c r="D4401" t="s">
        <v>7846</v>
      </c>
      <c r="E4401" t="s">
        <v>7845</v>
      </c>
      <c r="F4401" s="41">
        <v>44291</v>
      </c>
      <c r="G4401" s="44">
        <v>-2162640.88</v>
      </c>
      <c r="H4401" t="s">
        <v>15365</v>
      </c>
    </row>
    <row r="4402" spans="1:8" x14ac:dyDescent="0.25">
      <c r="A4402" s="43" t="s">
        <v>9326</v>
      </c>
      <c r="B4402" t="s">
        <v>1823</v>
      </c>
      <c r="C4402" s="43" t="s">
        <v>1824</v>
      </c>
      <c r="D4402" t="s">
        <v>7841</v>
      </c>
      <c r="E4402" t="s">
        <v>7842</v>
      </c>
      <c r="F4402" s="41">
        <v>44291</v>
      </c>
      <c r="G4402" s="44">
        <v>-3351934.99</v>
      </c>
      <c r="H4402" t="s">
        <v>15362</v>
      </c>
    </row>
    <row r="4403" spans="1:8" x14ac:dyDescent="0.25">
      <c r="A4403" s="43" t="s">
        <v>9326</v>
      </c>
      <c r="B4403" t="s">
        <v>1823</v>
      </c>
      <c r="C4403" s="43" t="s">
        <v>1824</v>
      </c>
      <c r="D4403" t="s">
        <v>7843</v>
      </c>
      <c r="E4403" t="s">
        <v>7824</v>
      </c>
      <c r="F4403" s="41">
        <v>44291</v>
      </c>
      <c r="G4403" s="44">
        <v>-1832746.51</v>
      </c>
      <c r="H4403" t="s">
        <v>15363</v>
      </c>
    </row>
    <row r="4404" spans="1:8" x14ac:dyDescent="0.25">
      <c r="A4404" s="43" t="s">
        <v>9326</v>
      </c>
      <c r="B4404" t="s">
        <v>6925</v>
      </c>
      <c r="C4404" s="43" t="s">
        <v>6926</v>
      </c>
      <c r="E4404" t="s">
        <v>7799</v>
      </c>
      <c r="F4404" s="41">
        <v>44298</v>
      </c>
      <c r="G4404" s="44">
        <v>2860661.9</v>
      </c>
      <c r="H4404" t="s">
        <v>15366</v>
      </c>
    </row>
    <row r="4405" spans="1:8" x14ac:dyDescent="0.25">
      <c r="A4405" s="43" t="s">
        <v>9326</v>
      </c>
      <c r="B4405" t="s">
        <v>7847</v>
      </c>
      <c r="C4405" s="43" t="s">
        <v>7848</v>
      </c>
      <c r="D4405" t="s">
        <v>7481</v>
      </c>
      <c r="E4405" t="s">
        <v>7849</v>
      </c>
      <c r="F4405" s="41">
        <v>44301</v>
      </c>
      <c r="G4405" s="44">
        <v>-11200.01</v>
      </c>
      <c r="H4405" t="s">
        <v>15367</v>
      </c>
    </row>
    <row r="4406" spans="1:8" x14ac:dyDescent="0.25">
      <c r="A4406" s="43" t="s">
        <v>9735</v>
      </c>
      <c r="B4406" t="s">
        <v>7805</v>
      </c>
      <c r="C4406" s="43" t="s">
        <v>7806</v>
      </c>
      <c r="D4406" t="s">
        <v>7850</v>
      </c>
      <c r="E4406" t="s">
        <v>7851</v>
      </c>
      <c r="F4406" s="41">
        <v>44316</v>
      </c>
      <c r="G4406" s="44">
        <v>-1213179.06</v>
      </c>
      <c r="H4406" t="s">
        <v>15368</v>
      </c>
    </row>
    <row r="4407" spans="1:8" x14ac:dyDescent="0.25">
      <c r="A4407" s="43" t="s">
        <v>9328</v>
      </c>
      <c r="B4407" t="s">
        <v>6883</v>
      </c>
      <c r="C4407" s="43" t="s">
        <v>14688</v>
      </c>
      <c r="D4407" t="s">
        <v>20784</v>
      </c>
      <c r="E4407" t="s">
        <v>20784</v>
      </c>
      <c r="F4407" s="41">
        <v>44319</v>
      </c>
      <c r="G4407" s="44">
        <v>7500</v>
      </c>
      <c r="H4407" t="s">
        <v>15369</v>
      </c>
    </row>
    <row r="4408" spans="1:8" x14ac:dyDescent="0.25">
      <c r="A4408" s="43" t="s">
        <v>9735</v>
      </c>
      <c r="B4408" t="s">
        <v>1218</v>
      </c>
      <c r="C4408" s="43" t="s">
        <v>1219</v>
      </c>
      <c r="D4408" t="s">
        <v>7852</v>
      </c>
      <c r="E4408" t="s">
        <v>7853</v>
      </c>
      <c r="F4408" s="41">
        <v>44320</v>
      </c>
      <c r="G4408" s="44">
        <v>-23800</v>
      </c>
      <c r="H4408" t="s">
        <v>15370</v>
      </c>
    </row>
    <row r="4409" spans="1:8" x14ac:dyDescent="0.25">
      <c r="A4409" s="43" t="s">
        <v>9326</v>
      </c>
      <c r="B4409" t="s">
        <v>1823</v>
      </c>
      <c r="C4409" s="43" t="s">
        <v>1824</v>
      </c>
      <c r="D4409" t="s">
        <v>7854</v>
      </c>
      <c r="E4409" t="s">
        <v>7855</v>
      </c>
      <c r="F4409" s="41">
        <v>44321</v>
      </c>
      <c r="G4409" s="44">
        <v>-3510285.82</v>
      </c>
      <c r="H4409" t="s">
        <v>15371</v>
      </c>
    </row>
    <row r="4410" spans="1:8" x14ac:dyDescent="0.25">
      <c r="A4410" s="43" t="s">
        <v>9326</v>
      </c>
      <c r="B4410" t="s">
        <v>7856</v>
      </c>
      <c r="C4410" s="43" t="s">
        <v>7857</v>
      </c>
      <c r="D4410" t="s">
        <v>7488</v>
      </c>
      <c r="E4410" t="s">
        <v>7334</v>
      </c>
      <c r="F4410" s="41">
        <v>44323</v>
      </c>
      <c r="G4410" s="44">
        <v>-292800</v>
      </c>
      <c r="H4410" t="s">
        <v>15372</v>
      </c>
    </row>
    <row r="4411" spans="1:8" x14ac:dyDescent="0.25">
      <c r="A4411" s="43" t="s">
        <v>9326</v>
      </c>
      <c r="B4411" t="s">
        <v>7856</v>
      </c>
      <c r="C4411" s="43" t="s">
        <v>7857</v>
      </c>
      <c r="D4411" t="s">
        <v>7858</v>
      </c>
      <c r="E4411" t="s">
        <v>7334</v>
      </c>
      <c r="F4411" s="41">
        <v>44323</v>
      </c>
      <c r="G4411" s="44">
        <v>-439200</v>
      </c>
      <c r="H4411" t="s">
        <v>15373</v>
      </c>
    </row>
    <row r="4412" spans="1:8" x14ac:dyDescent="0.25">
      <c r="A4412" s="43" t="s">
        <v>9326</v>
      </c>
      <c r="B4412" t="s">
        <v>7856</v>
      </c>
      <c r="C4412" s="43" t="s">
        <v>7857</v>
      </c>
      <c r="D4412" t="s">
        <v>7859</v>
      </c>
      <c r="E4412" t="s">
        <v>7334</v>
      </c>
      <c r="F4412" s="41">
        <v>44323</v>
      </c>
      <c r="G4412" s="44">
        <v>-585600</v>
      </c>
      <c r="H4412" t="s">
        <v>15374</v>
      </c>
    </row>
    <row r="4413" spans="1:8" x14ac:dyDescent="0.25">
      <c r="A4413" s="43" t="s">
        <v>9326</v>
      </c>
      <c r="B4413" t="s">
        <v>7856</v>
      </c>
      <c r="C4413" s="43" t="s">
        <v>7857</v>
      </c>
      <c r="D4413" t="s">
        <v>7159</v>
      </c>
      <c r="E4413" t="s">
        <v>7334</v>
      </c>
      <c r="F4413" s="41">
        <v>44323</v>
      </c>
      <c r="G4413" s="44">
        <v>-732000</v>
      </c>
      <c r="H4413" t="s">
        <v>15375</v>
      </c>
    </row>
    <row r="4414" spans="1:8" x14ac:dyDescent="0.25">
      <c r="A4414" s="43" t="s">
        <v>9326</v>
      </c>
      <c r="B4414" t="s">
        <v>7856</v>
      </c>
      <c r="C4414" s="43" t="s">
        <v>7857</v>
      </c>
      <c r="D4414" t="s">
        <v>7860</v>
      </c>
      <c r="E4414" t="s">
        <v>7334</v>
      </c>
      <c r="F4414" s="41">
        <v>44323</v>
      </c>
      <c r="G4414" s="44">
        <v>-878400</v>
      </c>
      <c r="H4414" t="s">
        <v>15376</v>
      </c>
    </row>
    <row r="4415" spans="1:8" x14ac:dyDescent="0.25">
      <c r="A4415" s="43" t="s">
        <v>9326</v>
      </c>
      <c r="B4415" t="s">
        <v>7856</v>
      </c>
      <c r="C4415" s="43" t="s">
        <v>7857</v>
      </c>
      <c r="D4415" t="s">
        <v>7488</v>
      </c>
      <c r="E4415" t="s">
        <v>7334</v>
      </c>
      <c r="F4415" s="41">
        <v>44323</v>
      </c>
      <c r="G4415" s="44">
        <v>-146000</v>
      </c>
      <c r="H4415" t="s">
        <v>15377</v>
      </c>
    </row>
    <row r="4416" spans="1:8" x14ac:dyDescent="0.25">
      <c r="A4416" s="43" t="s">
        <v>9326</v>
      </c>
      <c r="B4416" t="s">
        <v>7856</v>
      </c>
      <c r="C4416" s="43" t="s">
        <v>7857</v>
      </c>
      <c r="D4416" t="s">
        <v>7858</v>
      </c>
      <c r="E4416" t="s">
        <v>7334</v>
      </c>
      <c r="F4416" s="41">
        <v>44323</v>
      </c>
      <c r="G4416" s="44">
        <v>-146000</v>
      </c>
      <c r="H4416" t="s">
        <v>15378</v>
      </c>
    </row>
    <row r="4417" spans="1:8" x14ac:dyDescent="0.25">
      <c r="A4417" s="43" t="s">
        <v>9326</v>
      </c>
      <c r="B4417" t="s">
        <v>7856</v>
      </c>
      <c r="C4417" s="43" t="s">
        <v>7857</v>
      </c>
      <c r="D4417" t="s">
        <v>7859</v>
      </c>
      <c r="E4417" t="s">
        <v>7334</v>
      </c>
      <c r="F4417" s="41">
        <v>44323</v>
      </c>
      <c r="G4417" s="44">
        <v>-146000</v>
      </c>
      <c r="H4417" t="s">
        <v>15379</v>
      </c>
    </row>
    <row r="4418" spans="1:8" x14ac:dyDescent="0.25">
      <c r="A4418" s="43" t="s">
        <v>9326</v>
      </c>
      <c r="B4418" t="s">
        <v>7856</v>
      </c>
      <c r="C4418" s="43" t="s">
        <v>7857</v>
      </c>
      <c r="D4418" t="s">
        <v>7159</v>
      </c>
      <c r="E4418" t="s">
        <v>7334</v>
      </c>
      <c r="F4418" s="41">
        <v>44323</v>
      </c>
      <c r="G4418" s="44">
        <v>-146000</v>
      </c>
      <c r="H4418" t="s">
        <v>15380</v>
      </c>
    </row>
    <row r="4419" spans="1:8" x14ac:dyDescent="0.25">
      <c r="A4419" s="43" t="s">
        <v>9326</v>
      </c>
      <c r="B4419" t="s">
        <v>7856</v>
      </c>
      <c r="C4419" s="43" t="s">
        <v>7857</v>
      </c>
      <c r="D4419" t="s">
        <v>7860</v>
      </c>
      <c r="E4419" t="s">
        <v>7334</v>
      </c>
      <c r="F4419" s="41">
        <v>44323</v>
      </c>
      <c r="G4419" s="44">
        <v>-146000</v>
      </c>
      <c r="H4419" t="s">
        <v>15381</v>
      </c>
    </row>
    <row r="4420" spans="1:8" x14ac:dyDescent="0.25">
      <c r="A4420" s="43" t="s">
        <v>9735</v>
      </c>
      <c r="B4420" t="s">
        <v>1218</v>
      </c>
      <c r="C4420" s="43" t="s">
        <v>1219</v>
      </c>
      <c r="D4420" t="s">
        <v>7861</v>
      </c>
      <c r="E4420" t="s">
        <v>7862</v>
      </c>
      <c r="F4420" s="41">
        <v>44326</v>
      </c>
      <c r="G4420" s="44">
        <v>-66825</v>
      </c>
      <c r="H4420" t="s">
        <v>15382</v>
      </c>
    </row>
    <row r="4421" spans="1:8" x14ac:dyDescent="0.25">
      <c r="A4421" s="43" t="s">
        <v>9328</v>
      </c>
      <c r="B4421" t="s">
        <v>7863</v>
      </c>
      <c r="C4421" s="43" t="s">
        <v>15383</v>
      </c>
      <c r="D4421" t="s">
        <v>7864</v>
      </c>
      <c r="E4421" t="s">
        <v>7864</v>
      </c>
      <c r="F4421" s="41">
        <v>44326</v>
      </c>
      <c r="G4421" s="44">
        <v>1600000</v>
      </c>
      <c r="H4421" t="s">
        <v>15384</v>
      </c>
    </row>
    <row r="4422" spans="1:8" x14ac:dyDescent="0.25">
      <c r="A4422" s="43" t="s">
        <v>9735</v>
      </c>
      <c r="B4422" t="s">
        <v>7805</v>
      </c>
      <c r="C4422" s="43" t="s">
        <v>7806</v>
      </c>
      <c r="D4422" t="s">
        <v>7865</v>
      </c>
      <c r="E4422" t="s">
        <v>7866</v>
      </c>
      <c r="F4422" s="41">
        <v>44346</v>
      </c>
      <c r="G4422" s="44">
        <v>-1381369.6</v>
      </c>
      <c r="H4422" t="s">
        <v>15385</v>
      </c>
    </row>
    <row r="4423" spans="1:8" x14ac:dyDescent="0.25">
      <c r="A4423" s="43" t="s">
        <v>9735</v>
      </c>
      <c r="B4423" t="s">
        <v>1218</v>
      </c>
      <c r="C4423" s="43" t="s">
        <v>1219</v>
      </c>
      <c r="D4423" t="s">
        <v>7867</v>
      </c>
      <c r="E4423" t="s">
        <v>7868</v>
      </c>
      <c r="F4423" s="41">
        <v>44347</v>
      </c>
      <c r="G4423" s="44">
        <v>-314300</v>
      </c>
      <c r="H4423" t="s">
        <v>15386</v>
      </c>
    </row>
    <row r="4424" spans="1:8" x14ac:dyDescent="0.25">
      <c r="A4424" s="43" t="s">
        <v>9735</v>
      </c>
      <c r="B4424" t="s">
        <v>7809</v>
      </c>
      <c r="C4424" s="43" t="s">
        <v>7810</v>
      </c>
      <c r="D4424" t="s">
        <v>7811</v>
      </c>
      <c r="E4424" t="s">
        <v>6069</v>
      </c>
      <c r="F4424" s="41">
        <v>44351</v>
      </c>
      <c r="G4424" s="44">
        <v>-26886.99</v>
      </c>
      <c r="H4424" t="s">
        <v>15387</v>
      </c>
    </row>
    <row r="4425" spans="1:8" x14ac:dyDescent="0.25">
      <c r="A4425" s="43" t="s">
        <v>9326</v>
      </c>
      <c r="B4425" t="s">
        <v>1823</v>
      </c>
      <c r="C4425" s="43" t="s">
        <v>1824</v>
      </c>
      <c r="D4425" t="s">
        <v>7869</v>
      </c>
      <c r="E4425" t="s">
        <v>7870</v>
      </c>
      <c r="F4425" s="41">
        <v>44352</v>
      </c>
      <c r="G4425" s="44">
        <v>-3696799.71</v>
      </c>
      <c r="H4425" t="s">
        <v>15388</v>
      </c>
    </row>
    <row r="4426" spans="1:8" x14ac:dyDescent="0.25">
      <c r="A4426" s="43" t="s">
        <v>9326</v>
      </c>
      <c r="B4426" t="s">
        <v>7871</v>
      </c>
      <c r="C4426" s="43" t="s">
        <v>15389</v>
      </c>
      <c r="D4426" t="s">
        <v>7872</v>
      </c>
      <c r="E4426" t="s">
        <v>7873</v>
      </c>
      <c r="F4426" s="41">
        <v>44363</v>
      </c>
      <c r="G4426" s="44">
        <v>-635000</v>
      </c>
      <c r="H4426" t="s">
        <v>15390</v>
      </c>
    </row>
    <row r="4427" spans="1:8" x14ac:dyDescent="0.25">
      <c r="A4427" s="43" t="s">
        <v>9326</v>
      </c>
      <c r="B4427" t="s">
        <v>7491</v>
      </c>
      <c r="C4427" s="43" t="s">
        <v>7492</v>
      </c>
      <c r="D4427" t="s">
        <v>7874</v>
      </c>
      <c r="E4427" t="s">
        <v>7874</v>
      </c>
      <c r="F4427" s="41">
        <v>44365</v>
      </c>
      <c r="G4427" s="44">
        <v>-54000</v>
      </c>
      <c r="H4427" t="s">
        <v>15391</v>
      </c>
    </row>
    <row r="4428" spans="1:8" x14ac:dyDescent="0.25">
      <c r="A4428" s="43" t="s">
        <v>9735</v>
      </c>
      <c r="B4428" t="s">
        <v>1128</v>
      </c>
      <c r="C4428" s="43" t="s">
        <v>1129</v>
      </c>
      <c r="D4428" t="s">
        <v>7875</v>
      </c>
      <c r="E4428" t="s">
        <v>7877</v>
      </c>
      <c r="F4428" s="41">
        <v>44375</v>
      </c>
      <c r="G4428" s="44">
        <v>-14968.79</v>
      </c>
      <c r="H4428" t="s">
        <v>15393</v>
      </c>
    </row>
    <row r="4429" spans="1:8" x14ac:dyDescent="0.25">
      <c r="A4429" s="43" t="s">
        <v>9735</v>
      </c>
      <c r="B4429" t="s">
        <v>1128</v>
      </c>
      <c r="C4429" s="43" t="s">
        <v>1129</v>
      </c>
      <c r="D4429" t="s">
        <v>7875</v>
      </c>
      <c r="E4429" t="s">
        <v>7876</v>
      </c>
      <c r="F4429" s="41">
        <v>44375</v>
      </c>
      <c r="G4429" s="44">
        <v>-12892.79</v>
      </c>
      <c r="H4429" t="s">
        <v>15392</v>
      </c>
    </row>
    <row r="4430" spans="1:8" x14ac:dyDescent="0.25">
      <c r="A4430" s="43" t="s">
        <v>9326</v>
      </c>
      <c r="B4430" t="s">
        <v>1823</v>
      </c>
      <c r="C4430" s="43" t="s">
        <v>1824</v>
      </c>
      <c r="D4430" t="s">
        <v>7878</v>
      </c>
      <c r="E4430" t="s">
        <v>7824</v>
      </c>
      <c r="F4430" s="41">
        <v>44382</v>
      </c>
      <c r="G4430" s="44">
        <v>-3894189.08</v>
      </c>
      <c r="H4430" t="s">
        <v>15394</v>
      </c>
    </row>
    <row r="4431" spans="1:8" x14ac:dyDescent="0.25">
      <c r="A4431" s="43" t="s">
        <v>9735</v>
      </c>
      <c r="B4431" t="s">
        <v>7879</v>
      </c>
      <c r="C4431" s="43" t="s">
        <v>7880</v>
      </c>
      <c r="D4431" t="s">
        <v>7881</v>
      </c>
      <c r="E4431" t="s">
        <v>7881</v>
      </c>
      <c r="F4431" s="41">
        <v>44384</v>
      </c>
      <c r="G4431" s="44">
        <v>-968957</v>
      </c>
      <c r="H4431" t="s">
        <v>15395</v>
      </c>
    </row>
    <row r="4432" spans="1:8" x14ac:dyDescent="0.25">
      <c r="A4432" s="43" t="s">
        <v>9735</v>
      </c>
      <c r="B4432" t="s">
        <v>7879</v>
      </c>
      <c r="C4432" s="43" t="s">
        <v>7880</v>
      </c>
      <c r="D4432" t="s">
        <v>7882</v>
      </c>
      <c r="E4432" t="s">
        <v>7882</v>
      </c>
      <c r="F4432" s="41">
        <v>44384</v>
      </c>
      <c r="G4432" s="44">
        <v>968957</v>
      </c>
      <c r="H4432" t="s">
        <v>15396</v>
      </c>
    </row>
    <row r="4433" spans="1:8" x14ac:dyDescent="0.25">
      <c r="A4433" s="43" t="s">
        <v>9328</v>
      </c>
      <c r="B4433" t="s">
        <v>7883</v>
      </c>
      <c r="C4433" s="43" t="s">
        <v>7884</v>
      </c>
      <c r="D4433" t="s">
        <v>7673</v>
      </c>
      <c r="E4433" t="s">
        <v>7673</v>
      </c>
      <c r="F4433" s="41">
        <v>44385</v>
      </c>
      <c r="G4433" s="44">
        <v>-614344.80000000005</v>
      </c>
      <c r="H4433" t="s">
        <v>15397</v>
      </c>
    </row>
    <row r="4434" spans="1:8" x14ac:dyDescent="0.25">
      <c r="A4434" s="43" t="s">
        <v>9328</v>
      </c>
      <c r="B4434" t="s">
        <v>7883</v>
      </c>
      <c r="C4434" s="43" t="s">
        <v>7884</v>
      </c>
      <c r="D4434" t="s">
        <v>7814</v>
      </c>
      <c r="E4434" t="s">
        <v>7814</v>
      </c>
      <c r="F4434" s="41">
        <v>44385</v>
      </c>
      <c r="G4434" s="44">
        <v>614344.80000000005</v>
      </c>
      <c r="H4434" t="s">
        <v>15398</v>
      </c>
    </row>
    <row r="4435" spans="1:8" x14ac:dyDescent="0.25">
      <c r="A4435" s="43" t="s">
        <v>9326</v>
      </c>
      <c r="B4435" t="s">
        <v>7886</v>
      </c>
      <c r="C4435" s="43" t="s">
        <v>7887</v>
      </c>
      <c r="D4435" t="s">
        <v>7888</v>
      </c>
      <c r="E4435" t="s">
        <v>7888</v>
      </c>
      <c r="F4435" s="41">
        <v>44386</v>
      </c>
      <c r="G4435" s="44">
        <v>-962983.84</v>
      </c>
      <c r="H4435" t="s">
        <v>15399</v>
      </c>
    </row>
    <row r="4436" spans="1:8" x14ac:dyDescent="0.25">
      <c r="A4436" s="43" t="s">
        <v>9328</v>
      </c>
      <c r="B4436" t="s">
        <v>7890</v>
      </c>
      <c r="C4436" s="43" t="s">
        <v>7891</v>
      </c>
      <c r="D4436" t="s">
        <v>7892</v>
      </c>
      <c r="E4436" t="s">
        <v>7892</v>
      </c>
      <c r="F4436" s="41">
        <v>44389</v>
      </c>
      <c r="G4436" s="44">
        <v>-952401.6</v>
      </c>
      <c r="H4436" t="s">
        <v>15401</v>
      </c>
    </row>
    <row r="4437" spans="1:8" x14ac:dyDescent="0.25">
      <c r="A4437" s="43" t="s">
        <v>9326</v>
      </c>
      <c r="B4437" t="s">
        <v>7902</v>
      </c>
      <c r="C4437" s="43" t="s">
        <v>15405</v>
      </c>
      <c r="D4437" t="s">
        <v>7903</v>
      </c>
      <c r="E4437" t="s">
        <v>7903</v>
      </c>
      <c r="F4437" s="41">
        <v>44390</v>
      </c>
      <c r="G4437" s="44">
        <v>978857.2</v>
      </c>
      <c r="H4437" t="s">
        <v>15406</v>
      </c>
    </row>
    <row r="4438" spans="1:8" x14ac:dyDescent="0.25">
      <c r="A4438" s="43" t="s">
        <v>9326</v>
      </c>
      <c r="B4438" t="s">
        <v>7896</v>
      </c>
      <c r="C4438" s="43" t="s">
        <v>7897</v>
      </c>
      <c r="D4438" t="s">
        <v>7898</v>
      </c>
      <c r="E4438" t="s">
        <v>7898</v>
      </c>
      <c r="F4438" s="41">
        <v>44390</v>
      </c>
      <c r="G4438" s="44">
        <v>-967216.74</v>
      </c>
      <c r="H4438" t="s">
        <v>15403</v>
      </c>
    </row>
    <row r="4439" spans="1:8" x14ac:dyDescent="0.25">
      <c r="A4439" s="43" t="s">
        <v>9326</v>
      </c>
      <c r="B4439" t="s">
        <v>7893</v>
      </c>
      <c r="C4439" s="43" t="s">
        <v>7894</v>
      </c>
      <c r="D4439" t="s">
        <v>7895</v>
      </c>
      <c r="E4439" t="s">
        <v>7895</v>
      </c>
      <c r="F4439" s="41">
        <v>44390</v>
      </c>
      <c r="G4439" s="44">
        <v>1079044.56</v>
      </c>
      <c r="H4439" t="s">
        <v>15402</v>
      </c>
    </row>
    <row r="4440" spans="1:8" x14ac:dyDescent="0.25">
      <c r="A4440" s="43" t="s">
        <v>9326</v>
      </c>
      <c r="B4440" t="s">
        <v>7899</v>
      </c>
      <c r="C4440" s="43" t="s">
        <v>7900</v>
      </c>
      <c r="D4440" t="s">
        <v>7901</v>
      </c>
      <c r="E4440" t="s">
        <v>7901</v>
      </c>
      <c r="F4440" s="41">
        <v>44390</v>
      </c>
      <c r="G4440" s="44">
        <v>-955800</v>
      </c>
      <c r="H4440" t="s">
        <v>15404</v>
      </c>
    </row>
    <row r="4441" spans="1:8" x14ac:dyDescent="0.25">
      <c r="A4441" s="43" t="s">
        <v>9326</v>
      </c>
      <c r="B4441" t="s">
        <v>1823</v>
      </c>
      <c r="C4441" s="43" t="s">
        <v>1824</v>
      </c>
      <c r="D4441" t="s">
        <v>7904</v>
      </c>
      <c r="E4441" t="s">
        <v>7824</v>
      </c>
      <c r="F4441" s="41">
        <v>44391</v>
      </c>
      <c r="G4441" s="44">
        <v>-2132893.65</v>
      </c>
      <c r="H4441" t="s">
        <v>15407</v>
      </c>
    </row>
    <row r="4442" spans="1:8" x14ac:dyDescent="0.25">
      <c r="A4442" s="43" t="s">
        <v>9735</v>
      </c>
      <c r="B4442" t="s">
        <v>1218</v>
      </c>
      <c r="C4442" s="43" t="s">
        <v>1219</v>
      </c>
      <c r="D4442" t="s">
        <v>7905</v>
      </c>
      <c r="E4442" t="s">
        <v>7906</v>
      </c>
      <c r="F4442" s="41">
        <v>44392</v>
      </c>
      <c r="G4442" s="44">
        <v>-6860</v>
      </c>
      <c r="H4442" t="s">
        <v>15408</v>
      </c>
    </row>
    <row r="4443" spans="1:8" x14ac:dyDescent="0.25">
      <c r="A4443" s="43" t="s">
        <v>9735</v>
      </c>
      <c r="B4443" t="s">
        <v>1218</v>
      </c>
      <c r="C4443" s="43" t="s">
        <v>1219</v>
      </c>
      <c r="D4443" t="s">
        <v>7907</v>
      </c>
      <c r="E4443" t="s">
        <v>7906</v>
      </c>
      <c r="F4443" s="41">
        <v>44392</v>
      </c>
      <c r="G4443" s="44">
        <v>-11700</v>
      </c>
      <c r="H4443" t="s">
        <v>15409</v>
      </c>
    </row>
    <row r="4444" spans="1:8" x14ac:dyDescent="0.25">
      <c r="A4444" s="43" t="s">
        <v>9735</v>
      </c>
      <c r="B4444" t="s">
        <v>6568</v>
      </c>
      <c r="C4444" s="43" t="s">
        <v>6569</v>
      </c>
      <c r="D4444" t="s">
        <v>7908</v>
      </c>
      <c r="E4444" t="s">
        <v>7909</v>
      </c>
      <c r="F4444" s="41">
        <v>44393</v>
      </c>
      <c r="G4444">
        <v>-688.27</v>
      </c>
      <c r="H4444" t="s">
        <v>15410</v>
      </c>
    </row>
    <row r="4445" spans="1:8" x14ac:dyDescent="0.25">
      <c r="A4445" s="43" t="s">
        <v>9735</v>
      </c>
      <c r="B4445" t="s">
        <v>6568</v>
      </c>
      <c r="C4445" s="43" t="s">
        <v>6569</v>
      </c>
      <c r="D4445" t="s">
        <v>7910</v>
      </c>
      <c r="E4445" t="s">
        <v>7909</v>
      </c>
      <c r="F4445" s="41">
        <v>44393</v>
      </c>
      <c r="G4445" s="44">
        <v>-3499.45</v>
      </c>
      <c r="H4445" t="s">
        <v>15411</v>
      </c>
    </row>
    <row r="4446" spans="1:8" x14ac:dyDescent="0.25">
      <c r="A4446" s="43" t="s">
        <v>9326</v>
      </c>
      <c r="B4446" t="s">
        <v>20642</v>
      </c>
      <c r="C4446" s="43" t="s">
        <v>7912</v>
      </c>
      <c r="D4446" t="s">
        <v>7913</v>
      </c>
      <c r="E4446" t="s">
        <v>7913</v>
      </c>
      <c r="F4446" s="41">
        <v>44397</v>
      </c>
      <c r="G4446" s="44">
        <v>-959280.06</v>
      </c>
      <c r="H4446" t="s">
        <v>15412</v>
      </c>
    </row>
    <row r="4447" spans="1:8" x14ac:dyDescent="0.25">
      <c r="A4447" s="43" t="s">
        <v>9326</v>
      </c>
      <c r="B4447" t="s">
        <v>7914</v>
      </c>
      <c r="C4447" s="43" t="s">
        <v>7915</v>
      </c>
      <c r="D4447" t="s">
        <v>7768</v>
      </c>
      <c r="E4447" t="s">
        <v>7916</v>
      </c>
      <c r="F4447" s="41">
        <v>44404</v>
      </c>
      <c r="G4447" s="44">
        <v>-655500</v>
      </c>
      <c r="H4447" t="s">
        <v>15413</v>
      </c>
    </row>
    <row r="4448" spans="1:8" x14ac:dyDescent="0.25">
      <c r="A4448" s="43" t="s">
        <v>9326</v>
      </c>
      <c r="B4448" t="s">
        <v>7914</v>
      </c>
      <c r="C4448" s="43" t="s">
        <v>7915</v>
      </c>
      <c r="D4448" t="s">
        <v>7917</v>
      </c>
      <c r="E4448" t="s">
        <v>7918</v>
      </c>
      <c r="F4448" s="41">
        <v>44404</v>
      </c>
      <c r="G4448" s="44">
        <v>-786600</v>
      </c>
      <c r="H4448" t="s">
        <v>15414</v>
      </c>
    </row>
    <row r="4449" spans="1:8" x14ac:dyDescent="0.25">
      <c r="A4449" s="43" t="s">
        <v>9735</v>
      </c>
      <c r="B4449" t="s">
        <v>7919</v>
      </c>
      <c r="C4449" s="43" t="s">
        <v>7920</v>
      </c>
      <c r="D4449" t="s">
        <v>7921</v>
      </c>
      <c r="E4449" t="s">
        <v>7922</v>
      </c>
      <c r="F4449" s="41">
        <v>44406</v>
      </c>
      <c r="G4449" s="44">
        <v>-234000</v>
      </c>
      <c r="H4449" t="s">
        <v>15415</v>
      </c>
    </row>
    <row r="4450" spans="1:8" x14ac:dyDescent="0.25">
      <c r="A4450" s="43" t="s">
        <v>9735</v>
      </c>
      <c r="B4450" t="s">
        <v>7919</v>
      </c>
      <c r="C4450" s="43" t="s">
        <v>7920</v>
      </c>
      <c r="D4450" t="s">
        <v>7184</v>
      </c>
      <c r="E4450" t="s">
        <v>7923</v>
      </c>
      <c r="F4450" s="41">
        <v>44406</v>
      </c>
      <c r="G4450" s="44">
        <v>-234000</v>
      </c>
      <c r="H4450" t="s">
        <v>15416</v>
      </c>
    </row>
    <row r="4451" spans="1:8" x14ac:dyDescent="0.25">
      <c r="A4451" s="43" t="s">
        <v>9735</v>
      </c>
      <c r="B4451" t="s">
        <v>7919</v>
      </c>
      <c r="C4451" s="43" t="s">
        <v>7920</v>
      </c>
      <c r="D4451" t="s">
        <v>7924</v>
      </c>
      <c r="E4451" t="s">
        <v>7925</v>
      </c>
      <c r="F4451" s="41">
        <v>44406</v>
      </c>
      <c r="G4451" s="44">
        <v>-136500</v>
      </c>
      <c r="H4451" t="s">
        <v>15417</v>
      </c>
    </row>
    <row r="4452" spans="1:8" x14ac:dyDescent="0.25">
      <c r="A4452" s="43" t="s">
        <v>9735</v>
      </c>
      <c r="B4452" t="s">
        <v>7919</v>
      </c>
      <c r="C4452" s="43" t="s">
        <v>7920</v>
      </c>
      <c r="D4452" t="s">
        <v>7926</v>
      </c>
      <c r="E4452" t="s">
        <v>7927</v>
      </c>
      <c r="F4452" s="41">
        <v>44406</v>
      </c>
      <c r="G4452" s="44">
        <v>-234000</v>
      </c>
      <c r="H4452" t="s">
        <v>15418</v>
      </c>
    </row>
    <row r="4453" spans="1:8" x14ac:dyDescent="0.25">
      <c r="A4453" s="43" t="s">
        <v>9735</v>
      </c>
      <c r="B4453" t="s">
        <v>7919</v>
      </c>
      <c r="C4453" s="43" t="s">
        <v>7920</v>
      </c>
      <c r="D4453" t="s">
        <v>7928</v>
      </c>
      <c r="E4453" t="s">
        <v>7929</v>
      </c>
      <c r="F4453" s="41">
        <v>44406</v>
      </c>
      <c r="G4453" s="44">
        <v>-234000</v>
      </c>
      <c r="H4453" t="s">
        <v>15419</v>
      </c>
    </row>
    <row r="4454" spans="1:8" x14ac:dyDescent="0.25">
      <c r="A4454" s="43" t="s">
        <v>9735</v>
      </c>
      <c r="B4454" t="s">
        <v>7919</v>
      </c>
      <c r="C4454" s="43" t="s">
        <v>7920</v>
      </c>
      <c r="D4454" t="s">
        <v>7773</v>
      </c>
      <c r="E4454" t="s">
        <v>7930</v>
      </c>
      <c r="F4454" s="41">
        <v>44406</v>
      </c>
      <c r="G4454" s="44">
        <v>-234000</v>
      </c>
      <c r="H4454" t="s">
        <v>15420</v>
      </c>
    </row>
    <row r="4455" spans="1:8" x14ac:dyDescent="0.25">
      <c r="A4455" s="43" t="s">
        <v>9735</v>
      </c>
      <c r="B4455" t="s">
        <v>7919</v>
      </c>
      <c r="C4455" s="43" t="s">
        <v>7920</v>
      </c>
      <c r="D4455" t="s">
        <v>7931</v>
      </c>
      <c r="E4455" t="s">
        <v>7932</v>
      </c>
      <c r="F4455" s="41">
        <v>44406</v>
      </c>
      <c r="G4455" s="44">
        <v>-136500</v>
      </c>
      <c r="H4455" t="s">
        <v>15421</v>
      </c>
    </row>
    <row r="4456" spans="1:8" x14ac:dyDescent="0.25">
      <c r="A4456" s="43" t="s">
        <v>9328</v>
      </c>
      <c r="B4456" t="s">
        <v>7560</v>
      </c>
      <c r="C4456" s="43" t="s">
        <v>7561</v>
      </c>
      <c r="D4456" t="s">
        <v>7933</v>
      </c>
      <c r="E4456" t="s">
        <v>7933</v>
      </c>
      <c r="F4456" s="41">
        <v>44410</v>
      </c>
      <c r="G4456" s="44">
        <v>-11449.54</v>
      </c>
      <c r="H4456" t="s">
        <v>15422</v>
      </c>
    </row>
    <row r="4457" spans="1:8" x14ac:dyDescent="0.25">
      <c r="A4457" s="43" t="s">
        <v>9328</v>
      </c>
      <c r="B4457" t="s">
        <v>7560</v>
      </c>
      <c r="C4457" s="43" t="s">
        <v>7561</v>
      </c>
      <c r="D4457" t="s">
        <v>20785</v>
      </c>
      <c r="E4457" t="s">
        <v>20785</v>
      </c>
      <c r="F4457" s="41">
        <v>44410</v>
      </c>
      <c r="G4457" s="44">
        <v>11449.54</v>
      </c>
      <c r="H4457" t="s">
        <v>15423</v>
      </c>
    </row>
    <row r="4458" spans="1:8" x14ac:dyDescent="0.25">
      <c r="A4458" s="43" t="s">
        <v>9328</v>
      </c>
      <c r="B4458" t="s">
        <v>7938</v>
      </c>
      <c r="C4458" s="43" t="s">
        <v>15427</v>
      </c>
      <c r="D4458" t="s">
        <v>7939</v>
      </c>
      <c r="E4458" t="s">
        <v>7939</v>
      </c>
      <c r="F4458" s="41">
        <v>44414</v>
      </c>
      <c r="G4458" s="44">
        <v>-1557600</v>
      </c>
      <c r="H4458" t="s">
        <v>15428</v>
      </c>
    </row>
    <row r="4459" spans="1:8" x14ac:dyDescent="0.25">
      <c r="A4459" s="43" t="s">
        <v>9328</v>
      </c>
      <c r="B4459" t="s">
        <v>7935</v>
      </c>
      <c r="C4459" s="43" t="s">
        <v>15424</v>
      </c>
      <c r="D4459" t="s">
        <v>7936</v>
      </c>
      <c r="E4459" t="s">
        <v>7936</v>
      </c>
      <c r="F4459" s="41">
        <v>44414</v>
      </c>
      <c r="G4459" s="44">
        <v>-540000</v>
      </c>
      <c r="H4459" t="s">
        <v>15425</v>
      </c>
    </row>
    <row r="4460" spans="1:8" x14ac:dyDescent="0.25">
      <c r="A4460" s="43" t="s">
        <v>9328</v>
      </c>
      <c r="B4460" t="s">
        <v>7935</v>
      </c>
      <c r="C4460" s="43" t="s">
        <v>15424</v>
      </c>
      <c r="D4460" t="s">
        <v>7937</v>
      </c>
      <c r="E4460" t="s">
        <v>7937</v>
      </c>
      <c r="F4460" s="41">
        <v>44414</v>
      </c>
      <c r="G4460" s="44">
        <v>540000</v>
      </c>
      <c r="H4460" t="s">
        <v>15426</v>
      </c>
    </row>
    <row r="4461" spans="1:8" x14ac:dyDescent="0.25">
      <c r="A4461" s="43" t="s">
        <v>9735</v>
      </c>
      <c r="B4461" t="s">
        <v>1218</v>
      </c>
      <c r="C4461" s="43" t="s">
        <v>1219</v>
      </c>
      <c r="D4461" t="s">
        <v>20837</v>
      </c>
      <c r="E4461" t="s">
        <v>7941</v>
      </c>
      <c r="F4461" s="41">
        <v>44425</v>
      </c>
      <c r="G4461" s="44">
        <v>-14000</v>
      </c>
      <c r="H4461" t="s">
        <v>15429</v>
      </c>
    </row>
    <row r="4462" spans="1:8" x14ac:dyDescent="0.25">
      <c r="A4462" s="43" t="s">
        <v>9328</v>
      </c>
      <c r="B4462" t="s">
        <v>7944</v>
      </c>
      <c r="C4462" s="43" t="s">
        <v>7945</v>
      </c>
      <c r="D4462" t="s">
        <v>7946</v>
      </c>
      <c r="E4462" t="s">
        <v>7946</v>
      </c>
      <c r="F4462" s="41">
        <v>44432</v>
      </c>
      <c r="G4462" s="44">
        <v>-991200</v>
      </c>
      <c r="H4462" t="s">
        <v>15431</v>
      </c>
    </row>
    <row r="4463" spans="1:8" x14ac:dyDescent="0.25">
      <c r="A4463" s="43" t="s">
        <v>9328</v>
      </c>
      <c r="B4463" t="s">
        <v>7944</v>
      </c>
      <c r="C4463" s="43" t="s">
        <v>7945</v>
      </c>
      <c r="D4463" t="s">
        <v>7947</v>
      </c>
      <c r="E4463" t="s">
        <v>7947</v>
      </c>
      <c r="F4463" s="41">
        <v>44432</v>
      </c>
      <c r="G4463" s="44">
        <v>991200</v>
      </c>
      <c r="H4463" t="s">
        <v>15432</v>
      </c>
    </row>
    <row r="4464" spans="1:8" x14ac:dyDescent="0.25">
      <c r="A4464" s="43" t="s">
        <v>9735</v>
      </c>
      <c r="B4464" t="s">
        <v>1218</v>
      </c>
      <c r="C4464" s="43" t="s">
        <v>1219</v>
      </c>
      <c r="D4464" t="s">
        <v>7942</v>
      </c>
      <c r="E4464" t="s">
        <v>7943</v>
      </c>
      <c r="F4464" s="41">
        <v>44432</v>
      </c>
      <c r="G4464" s="44">
        <v>-6124341.2400000002</v>
      </c>
      <c r="H4464" t="s">
        <v>15430</v>
      </c>
    </row>
    <row r="4465" spans="1:8" x14ac:dyDescent="0.25">
      <c r="A4465" s="43" t="s">
        <v>9328</v>
      </c>
      <c r="B4465" t="s">
        <v>7948</v>
      </c>
      <c r="C4465" s="43" t="s">
        <v>7949</v>
      </c>
      <c r="D4465" t="s">
        <v>7950</v>
      </c>
      <c r="E4465" t="s">
        <v>7950</v>
      </c>
      <c r="F4465" s="41">
        <v>44440</v>
      </c>
      <c r="G4465" s="44">
        <v>-58417874.590000004</v>
      </c>
      <c r="H4465" t="s">
        <v>15433</v>
      </c>
    </row>
    <row r="4466" spans="1:8" x14ac:dyDescent="0.25">
      <c r="A4466" s="43" t="s">
        <v>9328</v>
      </c>
      <c r="B4466" t="s">
        <v>7948</v>
      </c>
      <c r="C4466" s="43" t="s">
        <v>7949</v>
      </c>
      <c r="D4466" t="s">
        <v>7951</v>
      </c>
      <c r="E4466" t="s">
        <v>7951</v>
      </c>
      <c r="F4466" s="41">
        <v>44440</v>
      </c>
      <c r="G4466" s="44">
        <v>-58417873.509999998</v>
      </c>
      <c r="H4466" t="s">
        <v>15434</v>
      </c>
    </row>
    <row r="4467" spans="1:8" x14ac:dyDescent="0.25">
      <c r="A4467" s="43" t="s">
        <v>9326</v>
      </c>
      <c r="B4467" t="s">
        <v>7952</v>
      </c>
      <c r="C4467" s="43" t="s">
        <v>7953</v>
      </c>
      <c r="D4467" t="s">
        <v>7954</v>
      </c>
      <c r="E4467" t="s">
        <v>7954</v>
      </c>
      <c r="F4467" s="41">
        <v>44441</v>
      </c>
      <c r="G4467" s="44">
        <v>-2104327230.8299999</v>
      </c>
      <c r="H4467" t="s">
        <v>15435</v>
      </c>
    </row>
    <row r="4468" spans="1:8" x14ac:dyDescent="0.25">
      <c r="A4468" s="43" t="s">
        <v>9326</v>
      </c>
      <c r="B4468" t="s">
        <v>20643</v>
      </c>
      <c r="C4468" s="43" t="s">
        <v>7956</v>
      </c>
      <c r="D4468" t="s">
        <v>7957</v>
      </c>
      <c r="E4468" t="s">
        <v>7957</v>
      </c>
      <c r="F4468" s="41">
        <v>44442</v>
      </c>
      <c r="G4468" s="44">
        <v>-10000000.01</v>
      </c>
      <c r="H4468" t="s">
        <v>15436</v>
      </c>
    </row>
    <row r="4469" spans="1:8" x14ac:dyDescent="0.25">
      <c r="A4469" s="43" t="s">
        <v>9735</v>
      </c>
      <c r="B4469" t="s">
        <v>6919</v>
      </c>
      <c r="C4469" s="43" t="s">
        <v>6920</v>
      </c>
      <c r="D4469" t="s">
        <v>7958</v>
      </c>
      <c r="E4469" t="s">
        <v>7959</v>
      </c>
      <c r="F4469" s="41">
        <v>44447</v>
      </c>
      <c r="G4469" s="44">
        <v>-662968</v>
      </c>
      <c r="H4469" t="s">
        <v>15437</v>
      </c>
    </row>
    <row r="4470" spans="1:8" x14ac:dyDescent="0.25">
      <c r="A4470" s="43" t="s">
        <v>9735</v>
      </c>
      <c r="B4470" t="s">
        <v>6919</v>
      </c>
      <c r="C4470" s="43" t="s">
        <v>6920</v>
      </c>
      <c r="E4470" t="s">
        <v>7960</v>
      </c>
      <c r="F4470" s="41">
        <v>44459</v>
      </c>
      <c r="G4470" s="44">
        <v>662968</v>
      </c>
      <c r="H4470" t="s">
        <v>15438</v>
      </c>
    </row>
    <row r="4471" spans="1:8" x14ac:dyDescent="0.25">
      <c r="A4471" s="43" t="s">
        <v>9735</v>
      </c>
      <c r="B4471" t="s">
        <v>1218</v>
      </c>
      <c r="C4471" s="43" t="s">
        <v>1219</v>
      </c>
      <c r="D4471" t="s">
        <v>7961</v>
      </c>
      <c r="E4471" t="s">
        <v>7962</v>
      </c>
      <c r="F4471" s="41">
        <v>44461</v>
      </c>
      <c r="G4471" s="44">
        <v>-265280</v>
      </c>
      <c r="H4471" t="s">
        <v>15439</v>
      </c>
    </row>
    <row r="4472" spans="1:8" x14ac:dyDescent="0.25">
      <c r="A4472" s="43" t="s">
        <v>9328</v>
      </c>
      <c r="B4472" t="s">
        <v>7963</v>
      </c>
      <c r="C4472" s="43" t="s">
        <v>15440</v>
      </c>
      <c r="D4472" t="s">
        <v>7964</v>
      </c>
      <c r="E4472" t="s">
        <v>7964</v>
      </c>
      <c r="F4472" s="41">
        <v>44462</v>
      </c>
      <c r="G4472" s="44">
        <v>-888480.33</v>
      </c>
      <c r="H4472" t="s">
        <v>15441</v>
      </c>
    </row>
    <row r="4473" spans="1:8" x14ac:dyDescent="0.25">
      <c r="A4473" s="43" t="s">
        <v>9735</v>
      </c>
      <c r="B4473" t="s">
        <v>7919</v>
      </c>
      <c r="C4473" s="43" t="s">
        <v>7920</v>
      </c>
      <c r="D4473" t="s">
        <v>7872</v>
      </c>
      <c r="E4473" t="s">
        <v>7965</v>
      </c>
      <c r="F4473" s="41">
        <v>44466</v>
      </c>
      <c r="G4473" s="44">
        <v>-78000</v>
      </c>
      <c r="H4473" t="s">
        <v>15442</v>
      </c>
    </row>
    <row r="4474" spans="1:8" x14ac:dyDescent="0.25">
      <c r="A4474" s="43" t="s">
        <v>9735</v>
      </c>
      <c r="B4474" t="s">
        <v>7919</v>
      </c>
      <c r="C4474" s="43" t="s">
        <v>7920</v>
      </c>
      <c r="D4474" t="s">
        <v>7966</v>
      </c>
      <c r="E4474" t="s">
        <v>7967</v>
      </c>
      <c r="F4474" s="41">
        <v>44466</v>
      </c>
      <c r="G4474" s="44">
        <v>-19500</v>
      </c>
      <c r="H4474" t="s">
        <v>15443</v>
      </c>
    </row>
    <row r="4475" spans="1:8" x14ac:dyDescent="0.25">
      <c r="A4475" s="43" t="s">
        <v>9326</v>
      </c>
      <c r="B4475" t="s">
        <v>7968</v>
      </c>
      <c r="C4475" s="43" t="s">
        <v>15444</v>
      </c>
      <c r="D4475" t="s">
        <v>7966</v>
      </c>
      <c r="E4475" t="s">
        <v>7969</v>
      </c>
      <c r="F4475" s="41">
        <v>44468</v>
      </c>
      <c r="G4475" s="44">
        <v>-121540</v>
      </c>
      <c r="H4475" t="s">
        <v>15445</v>
      </c>
    </row>
    <row r="4476" spans="1:8" x14ac:dyDescent="0.25">
      <c r="A4476" s="43" t="s">
        <v>9328</v>
      </c>
      <c r="B4476" t="s">
        <v>7994</v>
      </c>
      <c r="C4476" s="43" t="s">
        <v>15470</v>
      </c>
      <c r="D4476" t="s">
        <v>7995</v>
      </c>
      <c r="E4476" t="s">
        <v>7995</v>
      </c>
      <c r="F4476" s="41">
        <v>44469</v>
      </c>
      <c r="G4476" s="44">
        <v>-300000</v>
      </c>
      <c r="H4476" t="s">
        <v>15471</v>
      </c>
    </row>
    <row r="4477" spans="1:8" x14ac:dyDescent="0.25">
      <c r="A4477" s="43" t="s">
        <v>9328</v>
      </c>
      <c r="B4477" t="s">
        <v>8041</v>
      </c>
      <c r="C4477" s="43" t="s">
        <v>15517</v>
      </c>
      <c r="D4477" t="s">
        <v>8042</v>
      </c>
      <c r="E4477" t="s">
        <v>8042</v>
      </c>
      <c r="F4477" s="41">
        <v>44469</v>
      </c>
      <c r="G4477" s="44">
        <v>-940500</v>
      </c>
      <c r="H4477" t="s">
        <v>15518</v>
      </c>
    </row>
    <row r="4478" spans="1:8" x14ac:dyDescent="0.25">
      <c r="A4478" s="43" t="s">
        <v>9328</v>
      </c>
      <c r="B4478" t="s">
        <v>7990</v>
      </c>
      <c r="C4478" s="43" t="s">
        <v>15466</v>
      </c>
      <c r="D4478" t="s">
        <v>7991</v>
      </c>
      <c r="E4478" t="s">
        <v>7991</v>
      </c>
      <c r="F4478" s="41">
        <v>44469</v>
      </c>
      <c r="G4478" s="44">
        <v>-934800</v>
      </c>
      <c r="H4478" t="s">
        <v>15467</v>
      </c>
    </row>
    <row r="4479" spans="1:8" x14ac:dyDescent="0.25">
      <c r="A4479" s="43" t="s">
        <v>9328</v>
      </c>
      <c r="B4479" t="s">
        <v>8022</v>
      </c>
      <c r="C4479" s="43" t="s">
        <v>15498</v>
      </c>
      <c r="D4479" t="s">
        <v>8023</v>
      </c>
      <c r="E4479" t="s">
        <v>8023</v>
      </c>
      <c r="F4479" s="41">
        <v>44469</v>
      </c>
      <c r="G4479" s="44">
        <v>-6753450</v>
      </c>
      <c r="H4479" t="s">
        <v>15499</v>
      </c>
    </row>
    <row r="4480" spans="1:8" x14ac:dyDescent="0.25">
      <c r="A4480" s="43" t="s">
        <v>9328</v>
      </c>
      <c r="B4480" t="s">
        <v>8032</v>
      </c>
      <c r="C4480" s="43" t="s">
        <v>15508</v>
      </c>
      <c r="D4480" t="s">
        <v>8033</v>
      </c>
      <c r="E4480" t="s">
        <v>8033</v>
      </c>
      <c r="F4480" s="41">
        <v>44469</v>
      </c>
      <c r="G4480" s="44">
        <v>-3054322.5</v>
      </c>
      <c r="H4480" t="s">
        <v>15509</v>
      </c>
    </row>
    <row r="4481" spans="1:8" x14ac:dyDescent="0.25">
      <c r="A4481" s="43" t="s">
        <v>9328</v>
      </c>
      <c r="B4481" t="s">
        <v>8003</v>
      </c>
      <c r="C4481" s="43" t="s">
        <v>15479</v>
      </c>
      <c r="D4481" t="s">
        <v>8004</v>
      </c>
      <c r="E4481" t="s">
        <v>8004</v>
      </c>
      <c r="F4481" s="41">
        <v>44469</v>
      </c>
      <c r="G4481" s="44">
        <v>-3943710</v>
      </c>
      <c r="H4481" t="s">
        <v>15480</v>
      </c>
    </row>
    <row r="4482" spans="1:8" x14ac:dyDescent="0.25">
      <c r="A4482" s="43" t="s">
        <v>9328</v>
      </c>
      <c r="B4482" t="s">
        <v>8028</v>
      </c>
      <c r="C4482" s="43" t="s">
        <v>15504</v>
      </c>
      <c r="D4482" t="s">
        <v>8029</v>
      </c>
      <c r="E4482" t="s">
        <v>8029</v>
      </c>
      <c r="F4482" s="41">
        <v>44469</v>
      </c>
      <c r="G4482" s="44">
        <v>-288029</v>
      </c>
      <c r="H4482" t="s">
        <v>15505</v>
      </c>
    </row>
    <row r="4483" spans="1:8" x14ac:dyDescent="0.25">
      <c r="A4483" s="43" t="s">
        <v>9328</v>
      </c>
      <c r="B4483" t="s">
        <v>8016</v>
      </c>
      <c r="C4483" s="43" t="s">
        <v>15492</v>
      </c>
      <c r="D4483" t="s">
        <v>8017</v>
      </c>
      <c r="E4483" t="s">
        <v>8017</v>
      </c>
      <c r="F4483" s="41">
        <v>44469</v>
      </c>
      <c r="G4483" s="44">
        <v>-681780</v>
      </c>
      <c r="H4483" t="s">
        <v>15493</v>
      </c>
    </row>
    <row r="4484" spans="1:8" x14ac:dyDescent="0.25">
      <c r="A4484" s="43" t="s">
        <v>9328</v>
      </c>
      <c r="B4484" t="s">
        <v>8043</v>
      </c>
      <c r="C4484" s="43" t="s">
        <v>8044</v>
      </c>
      <c r="D4484" t="s">
        <v>8045</v>
      </c>
      <c r="E4484" t="s">
        <v>8045</v>
      </c>
      <c r="F4484" s="41">
        <v>44469</v>
      </c>
      <c r="G4484" s="44">
        <v>-1598400</v>
      </c>
      <c r="H4484" t="s">
        <v>15519</v>
      </c>
    </row>
    <row r="4485" spans="1:8" x14ac:dyDescent="0.25">
      <c r="A4485" s="43" t="s">
        <v>9328</v>
      </c>
      <c r="B4485" t="s">
        <v>8020</v>
      </c>
      <c r="C4485" s="43" t="s">
        <v>15496</v>
      </c>
      <c r="D4485" t="s">
        <v>8021</v>
      </c>
      <c r="E4485" t="s">
        <v>8021</v>
      </c>
      <c r="F4485" s="41">
        <v>44469</v>
      </c>
      <c r="G4485" s="44">
        <v>-1797840</v>
      </c>
      <c r="H4485" t="s">
        <v>15497</v>
      </c>
    </row>
    <row r="4486" spans="1:8" x14ac:dyDescent="0.25">
      <c r="A4486" s="43" t="s">
        <v>9328</v>
      </c>
      <c r="B4486" t="s">
        <v>8024</v>
      </c>
      <c r="C4486" s="43" t="s">
        <v>15500</v>
      </c>
      <c r="D4486" t="s">
        <v>8025</v>
      </c>
      <c r="E4486" t="s">
        <v>8025</v>
      </c>
      <c r="F4486" s="41">
        <v>44469</v>
      </c>
      <c r="G4486" s="44">
        <v>-540000</v>
      </c>
      <c r="H4486" t="s">
        <v>15501</v>
      </c>
    </row>
    <row r="4487" spans="1:8" x14ac:dyDescent="0.25">
      <c r="A4487" s="43" t="s">
        <v>9328</v>
      </c>
      <c r="B4487" t="s">
        <v>8038</v>
      </c>
      <c r="C4487" s="43" t="s">
        <v>15514</v>
      </c>
      <c r="D4487" t="s">
        <v>8039</v>
      </c>
      <c r="E4487" t="s">
        <v>8039</v>
      </c>
      <c r="F4487" s="41">
        <v>44469</v>
      </c>
      <c r="G4487" s="44">
        <v>-225000</v>
      </c>
      <c r="H4487" t="s">
        <v>15515</v>
      </c>
    </row>
    <row r="4488" spans="1:8" x14ac:dyDescent="0.25">
      <c r="A4488" s="43" t="s">
        <v>9328</v>
      </c>
      <c r="B4488" t="s">
        <v>7986</v>
      </c>
      <c r="C4488" s="43" t="s">
        <v>15462</v>
      </c>
      <c r="D4488" t="s">
        <v>7987</v>
      </c>
      <c r="E4488" t="s">
        <v>7987</v>
      </c>
      <c r="F4488" s="41">
        <v>44469</v>
      </c>
      <c r="G4488" s="44">
        <v>-14768628</v>
      </c>
      <c r="H4488" t="s">
        <v>15463</v>
      </c>
    </row>
    <row r="4489" spans="1:8" x14ac:dyDescent="0.25">
      <c r="A4489" s="43" t="s">
        <v>9328</v>
      </c>
      <c r="B4489" t="s">
        <v>8009</v>
      </c>
      <c r="C4489" s="43" t="s">
        <v>15485</v>
      </c>
      <c r="D4489" t="s">
        <v>8010</v>
      </c>
      <c r="E4489" t="s">
        <v>8010</v>
      </c>
      <c r="F4489" s="41">
        <v>44469</v>
      </c>
      <c r="G4489" s="44">
        <v>-2760000</v>
      </c>
      <c r="H4489" t="s">
        <v>15486</v>
      </c>
    </row>
    <row r="4490" spans="1:8" x14ac:dyDescent="0.25">
      <c r="A4490" s="43" t="s">
        <v>9328</v>
      </c>
      <c r="B4490" t="s">
        <v>8026</v>
      </c>
      <c r="C4490" s="43" t="s">
        <v>15502</v>
      </c>
      <c r="D4490" t="s">
        <v>8027</v>
      </c>
      <c r="E4490" t="s">
        <v>8027</v>
      </c>
      <c r="F4490" s="41">
        <v>44469</v>
      </c>
      <c r="G4490" s="44">
        <v>-59400</v>
      </c>
      <c r="H4490" t="s">
        <v>15503</v>
      </c>
    </row>
    <row r="4491" spans="1:8" x14ac:dyDescent="0.25">
      <c r="A4491" s="43" t="s">
        <v>9328</v>
      </c>
      <c r="B4491" t="s">
        <v>7992</v>
      </c>
      <c r="C4491" s="43" t="s">
        <v>15468</v>
      </c>
      <c r="D4491" t="s">
        <v>7993</v>
      </c>
      <c r="E4491" t="s">
        <v>7993</v>
      </c>
      <c r="F4491" s="41">
        <v>44469</v>
      </c>
      <c r="G4491" s="44">
        <v>-250000</v>
      </c>
      <c r="H4491" t="s">
        <v>15469</v>
      </c>
    </row>
    <row r="4492" spans="1:8" x14ac:dyDescent="0.25">
      <c r="A4492" s="43" t="s">
        <v>9328</v>
      </c>
      <c r="B4492" t="s">
        <v>8005</v>
      </c>
      <c r="C4492" s="43" t="s">
        <v>15481</v>
      </c>
      <c r="D4492" t="s">
        <v>8006</v>
      </c>
      <c r="E4492" t="s">
        <v>8006</v>
      </c>
      <c r="F4492" s="41">
        <v>44469</v>
      </c>
      <c r="G4492" s="44">
        <v>-1548000</v>
      </c>
      <c r="H4492" t="s">
        <v>15482</v>
      </c>
    </row>
    <row r="4493" spans="1:8" x14ac:dyDescent="0.25">
      <c r="A4493" s="43" t="s">
        <v>9328</v>
      </c>
      <c r="B4493" t="s">
        <v>8018</v>
      </c>
      <c r="C4493" s="43" t="s">
        <v>15494</v>
      </c>
      <c r="D4493" t="s">
        <v>8019</v>
      </c>
      <c r="E4493" t="s">
        <v>8019</v>
      </c>
      <c r="F4493" s="41">
        <v>44469</v>
      </c>
      <c r="G4493" s="44">
        <v>-3936000</v>
      </c>
      <c r="H4493" t="s">
        <v>15495</v>
      </c>
    </row>
    <row r="4494" spans="1:8" x14ac:dyDescent="0.25">
      <c r="A4494" s="43" t="s">
        <v>9328</v>
      </c>
      <c r="B4494" t="s">
        <v>3838</v>
      </c>
      <c r="C4494" s="43" t="s">
        <v>12353</v>
      </c>
      <c r="D4494" t="s">
        <v>8015</v>
      </c>
      <c r="E4494" t="s">
        <v>8015</v>
      </c>
      <c r="F4494" s="41">
        <v>44469</v>
      </c>
      <c r="G4494" s="44">
        <v>-4265163</v>
      </c>
      <c r="H4494" t="s">
        <v>15491</v>
      </c>
    </row>
    <row r="4495" spans="1:8" x14ac:dyDescent="0.25">
      <c r="A4495" s="43" t="s">
        <v>9328</v>
      </c>
      <c r="B4495" t="s">
        <v>7982</v>
      </c>
      <c r="C4495" s="43" t="s">
        <v>15458</v>
      </c>
      <c r="D4495" t="s">
        <v>7983</v>
      </c>
      <c r="E4495" t="s">
        <v>7983</v>
      </c>
      <c r="F4495" s="41">
        <v>44469</v>
      </c>
      <c r="G4495" s="44">
        <v>-392200</v>
      </c>
      <c r="H4495" t="s">
        <v>15459</v>
      </c>
    </row>
    <row r="4496" spans="1:8" x14ac:dyDescent="0.25">
      <c r="A4496" s="43" t="s">
        <v>9328</v>
      </c>
      <c r="B4496" t="s">
        <v>7980</v>
      </c>
      <c r="C4496" s="43" t="s">
        <v>15456</v>
      </c>
      <c r="D4496" t="s">
        <v>7981</v>
      </c>
      <c r="E4496" t="s">
        <v>7981</v>
      </c>
      <c r="F4496" s="41">
        <v>44469</v>
      </c>
      <c r="G4496" s="44">
        <v>-110000</v>
      </c>
      <c r="H4496" t="s">
        <v>15457</v>
      </c>
    </row>
    <row r="4497" spans="1:8" x14ac:dyDescent="0.25">
      <c r="A4497" s="43" t="s">
        <v>9328</v>
      </c>
      <c r="B4497" t="s">
        <v>8013</v>
      </c>
      <c r="C4497" s="43" t="s">
        <v>15489</v>
      </c>
      <c r="D4497" t="s">
        <v>8014</v>
      </c>
      <c r="E4497" t="s">
        <v>8014</v>
      </c>
      <c r="F4497" s="41">
        <v>44469</v>
      </c>
      <c r="G4497" s="44">
        <v>-13835250</v>
      </c>
      <c r="H4497" t="s">
        <v>15490</v>
      </c>
    </row>
    <row r="4498" spans="1:8" x14ac:dyDescent="0.25">
      <c r="A4498" s="43" t="s">
        <v>9328</v>
      </c>
      <c r="B4498" t="s">
        <v>7988</v>
      </c>
      <c r="C4498" s="43" t="s">
        <v>15464</v>
      </c>
      <c r="D4498" t="s">
        <v>7989</v>
      </c>
      <c r="E4498" t="s">
        <v>7989</v>
      </c>
      <c r="F4498" s="41">
        <v>44469</v>
      </c>
      <c r="G4498" s="44">
        <v>-3142862.5</v>
      </c>
      <c r="H4498" t="s">
        <v>15465</v>
      </c>
    </row>
    <row r="4499" spans="1:8" x14ac:dyDescent="0.25">
      <c r="A4499" s="43" t="s">
        <v>9328</v>
      </c>
      <c r="B4499" t="s">
        <v>7984</v>
      </c>
      <c r="C4499" s="43" t="s">
        <v>15460</v>
      </c>
      <c r="D4499" t="s">
        <v>7985</v>
      </c>
      <c r="E4499" t="s">
        <v>7985</v>
      </c>
      <c r="F4499" s="41">
        <v>44469</v>
      </c>
      <c r="G4499" s="44">
        <v>-4689420</v>
      </c>
      <c r="H4499" t="s">
        <v>15461</v>
      </c>
    </row>
    <row r="4500" spans="1:8" x14ac:dyDescent="0.25">
      <c r="A4500" s="43" t="s">
        <v>9328</v>
      </c>
      <c r="B4500" t="s">
        <v>8048</v>
      </c>
      <c r="C4500" s="43" t="s">
        <v>15522</v>
      </c>
      <c r="D4500" t="s">
        <v>8049</v>
      </c>
      <c r="E4500" t="s">
        <v>8049</v>
      </c>
      <c r="F4500" s="41">
        <v>44469</v>
      </c>
      <c r="G4500" s="44">
        <v>-4638270</v>
      </c>
      <c r="H4500" t="s">
        <v>15523</v>
      </c>
    </row>
    <row r="4501" spans="1:8" x14ac:dyDescent="0.25">
      <c r="A4501" s="43" t="s">
        <v>9328</v>
      </c>
      <c r="B4501" t="s">
        <v>8030</v>
      </c>
      <c r="C4501" s="43" t="s">
        <v>15506</v>
      </c>
      <c r="D4501" t="s">
        <v>8031</v>
      </c>
      <c r="E4501" t="s">
        <v>8031</v>
      </c>
      <c r="F4501" s="41">
        <v>44469</v>
      </c>
      <c r="G4501" s="44">
        <v>-529528.22</v>
      </c>
      <c r="H4501" t="s">
        <v>15507</v>
      </c>
    </row>
    <row r="4502" spans="1:8" x14ac:dyDescent="0.25">
      <c r="A4502" s="43" t="s">
        <v>9328</v>
      </c>
      <c r="B4502" t="s">
        <v>7972</v>
      </c>
      <c r="C4502" s="43" t="s">
        <v>15448</v>
      </c>
      <c r="D4502" t="s">
        <v>7973</v>
      </c>
      <c r="E4502" t="s">
        <v>7973</v>
      </c>
      <c r="F4502" s="41">
        <v>44469</v>
      </c>
      <c r="G4502" s="44">
        <v>-4686678</v>
      </c>
      <c r="H4502" t="s">
        <v>15449</v>
      </c>
    </row>
    <row r="4503" spans="1:8" x14ac:dyDescent="0.25">
      <c r="A4503" s="43" t="s">
        <v>9328</v>
      </c>
      <c r="B4503" t="s">
        <v>4381</v>
      </c>
      <c r="C4503" s="43" t="s">
        <v>12749</v>
      </c>
      <c r="D4503" t="s">
        <v>7996</v>
      </c>
      <c r="E4503" t="s">
        <v>7996</v>
      </c>
      <c r="F4503" s="41">
        <v>44469</v>
      </c>
      <c r="G4503" s="44">
        <v>-311373.59999999998</v>
      </c>
      <c r="H4503" t="s">
        <v>15472</v>
      </c>
    </row>
    <row r="4504" spans="1:8" x14ac:dyDescent="0.25">
      <c r="A4504" s="43" t="s">
        <v>9328</v>
      </c>
      <c r="B4504" t="s">
        <v>8036</v>
      </c>
      <c r="C4504" s="43" t="s">
        <v>15512</v>
      </c>
      <c r="D4504" t="s">
        <v>8037</v>
      </c>
      <c r="E4504" t="s">
        <v>8037</v>
      </c>
      <c r="F4504" s="41">
        <v>44469</v>
      </c>
      <c r="G4504" s="44">
        <v>-2549505</v>
      </c>
      <c r="H4504" t="s">
        <v>15513</v>
      </c>
    </row>
    <row r="4505" spans="1:8" x14ac:dyDescent="0.25">
      <c r="A4505" s="43" t="s">
        <v>9328</v>
      </c>
      <c r="B4505" t="s">
        <v>7976</v>
      </c>
      <c r="C4505" s="43" t="s">
        <v>15452</v>
      </c>
      <c r="D4505" t="s">
        <v>7977</v>
      </c>
      <c r="E4505" t="s">
        <v>7977</v>
      </c>
      <c r="F4505" s="41">
        <v>44469</v>
      </c>
      <c r="G4505" s="44">
        <v>-4403000</v>
      </c>
      <c r="H4505" t="s">
        <v>15453</v>
      </c>
    </row>
    <row r="4506" spans="1:8" x14ac:dyDescent="0.25">
      <c r="A4506" s="43" t="s">
        <v>9328</v>
      </c>
      <c r="B4506" t="s">
        <v>7974</v>
      </c>
      <c r="C4506" s="43" t="s">
        <v>15450</v>
      </c>
      <c r="D4506" t="s">
        <v>7975</v>
      </c>
      <c r="E4506" t="s">
        <v>7975</v>
      </c>
      <c r="F4506" s="41">
        <v>44469</v>
      </c>
      <c r="G4506" s="44">
        <v>-1980000</v>
      </c>
      <c r="H4506" t="s">
        <v>15451</v>
      </c>
    </row>
    <row r="4507" spans="1:8" x14ac:dyDescent="0.25">
      <c r="A4507" s="43" t="s">
        <v>9328</v>
      </c>
      <c r="B4507" t="s">
        <v>7999</v>
      </c>
      <c r="C4507" s="43" t="s">
        <v>15475</v>
      </c>
      <c r="D4507" t="s">
        <v>8000</v>
      </c>
      <c r="E4507" t="s">
        <v>8000</v>
      </c>
      <c r="F4507" s="41">
        <v>44469</v>
      </c>
      <c r="G4507" s="44">
        <v>-2975000</v>
      </c>
      <c r="H4507" t="s">
        <v>15476</v>
      </c>
    </row>
    <row r="4508" spans="1:8" x14ac:dyDescent="0.25">
      <c r="A4508" s="43" t="s">
        <v>9328</v>
      </c>
      <c r="B4508" t="s">
        <v>8011</v>
      </c>
      <c r="C4508" s="43" t="s">
        <v>15487</v>
      </c>
      <c r="D4508" t="s">
        <v>8012</v>
      </c>
      <c r="E4508" t="s">
        <v>8012</v>
      </c>
      <c r="F4508" s="41">
        <v>44469</v>
      </c>
      <c r="G4508" s="44">
        <v>-2512500</v>
      </c>
      <c r="H4508" t="s">
        <v>15488</v>
      </c>
    </row>
    <row r="4509" spans="1:8" x14ac:dyDescent="0.25">
      <c r="A4509" s="43" t="s">
        <v>9328</v>
      </c>
      <c r="B4509" t="s">
        <v>5929</v>
      </c>
      <c r="C4509" s="43" t="s">
        <v>13960</v>
      </c>
      <c r="D4509" t="s">
        <v>8040</v>
      </c>
      <c r="E4509" t="s">
        <v>8040</v>
      </c>
      <c r="F4509" s="41">
        <v>44469</v>
      </c>
      <c r="G4509" s="44">
        <v>-38280</v>
      </c>
      <c r="H4509" t="s">
        <v>15516</v>
      </c>
    </row>
    <row r="4510" spans="1:8" x14ac:dyDescent="0.25">
      <c r="A4510" s="43" t="s">
        <v>9328</v>
      </c>
      <c r="B4510" t="s">
        <v>8007</v>
      </c>
      <c r="C4510" s="43" t="s">
        <v>15483</v>
      </c>
      <c r="D4510" t="s">
        <v>8008</v>
      </c>
      <c r="E4510" t="s">
        <v>8008</v>
      </c>
      <c r="F4510" s="41">
        <v>44469</v>
      </c>
      <c r="G4510" s="44">
        <v>-240000</v>
      </c>
      <c r="H4510" t="s">
        <v>15484</v>
      </c>
    </row>
    <row r="4511" spans="1:8" x14ac:dyDescent="0.25">
      <c r="A4511" s="43" t="s">
        <v>9328</v>
      </c>
      <c r="B4511" t="s">
        <v>8001</v>
      </c>
      <c r="C4511" s="43" t="s">
        <v>15477</v>
      </c>
      <c r="D4511" t="s">
        <v>8002</v>
      </c>
      <c r="E4511" t="s">
        <v>8002</v>
      </c>
      <c r="F4511" s="41">
        <v>44469</v>
      </c>
      <c r="G4511" s="44">
        <v>-3931968</v>
      </c>
      <c r="H4511" t="s">
        <v>15478</v>
      </c>
    </row>
    <row r="4512" spans="1:8" x14ac:dyDescent="0.25">
      <c r="A4512" s="43" t="s">
        <v>9328</v>
      </c>
      <c r="B4512" t="s">
        <v>7978</v>
      </c>
      <c r="C4512" s="43" t="s">
        <v>15454</v>
      </c>
      <c r="D4512" t="s">
        <v>7979</v>
      </c>
      <c r="E4512" t="s">
        <v>7979</v>
      </c>
      <c r="F4512" s="41">
        <v>44469</v>
      </c>
      <c r="G4512" s="44">
        <v>-1620000</v>
      </c>
      <c r="H4512" t="s">
        <v>15455</v>
      </c>
    </row>
    <row r="4513" spans="1:8" x14ac:dyDescent="0.25">
      <c r="A4513" s="43" t="s">
        <v>9328</v>
      </c>
      <c r="B4513" t="s">
        <v>8034</v>
      </c>
      <c r="C4513" s="43" t="s">
        <v>15510</v>
      </c>
      <c r="D4513" t="s">
        <v>8035</v>
      </c>
      <c r="E4513" t="s">
        <v>8035</v>
      </c>
      <c r="F4513" s="41">
        <v>44469</v>
      </c>
      <c r="G4513" s="44">
        <v>-1576470</v>
      </c>
      <c r="H4513" t="s">
        <v>15511</v>
      </c>
    </row>
    <row r="4514" spans="1:8" x14ac:dyDescent="0.25">
      <c r="A4514" s="43" t="s">
        <v>9328</v>
      </c>
      <c r="B4514" t="s">
        <v>8046</v>
      </c>
      <c r="C4514" s="43" t="s">
        <v>15520</v>
      </c>
      <c r="D4514" t="s">
        <v>8047</v>
      </c>
      <c r="E4514" t="s">
        <v>8047</v>
      </c>
      <c r="F4514" s="41">
        <v>44469</v>
      </c>
      <c r="G4514" s="44">
        <v>-825000</v>
      </c>
      <c r="H4514" t="s">
        <v>15521</v>
      </c>
    </row>
    <row r="4515" spans="1:8" x14ac:dyDescent="0.25">
      <c r="A4515" s="43" t="s">
        <v>9328</v>
      </c>
      <c r="B4515" t="s">
        <v>7997</v>
      </c>
      <c r="C4515" s="43" t="s">
        <v>15473</v>
      </c>
      <c r="D4515" t="s">
        <v>7998</v>
      </c>
      <c r="E4515" t="s">
        <v>7998</v>
      </c>
      <c r="F4515" s="41">
        <v>44469</v>
      </c>
      <c r="G4515" s="44">
        <v>-700000</v>
      </c>
      <c r="H4515" t="s">
        <v>15474</v>
      </c>
    </row>
    <row r="4516" spans="1:8" x14ac:dyDescent="0.25">
      <c r="A4516" s="43" t="s">
        <v>9328</v>
      </c>
      <c r="B4516" t="s">
        <v>7970</v>
      </c>
      <c r="C4516" s="43" t="s">
        <v>15446</v>
      </c>
      <c r="D4516" t="s">
        <v>7971</v>
      </c>
      <c r="E4516" t="s">
        <v>7971</v>
      </c>
      <c r="F4516" s="41">
        <v>44469</v>
      </c>
      <c r="G4516" s="44">
        <v>-5173500</v>
      </c>
      <c r="H4516" t="s">
        <v>15447</v>
      </c>
    </row>
    <row r="4517" spans="1:8" x14ac:dyDescent="0.25">
      <c r="A4517" s="43" t="s">
        <v>9328</v>
      </c>
      <c r="B4517" t="s">
        <v>1441</v>
      </c>
      <c r="C4517" s="43" t="s">
        <v>1442</v>
      </c>
      <c r="D4517" t="s">
        <v>8050</v>
      </c>
      <c r="E4517" t="s">
        <v>8050</v>
      </c>
      <c r="F4517" s="41">
        <v>44469</v>
      </c>
      <c r="G4517" s="44">
        <v>-181819.4</v>
      </c>
      <c r="H4517" t="s">
        <v>15524</v>
      </c>
    </row>
    <row r="4518" spans="1:8" x14ac:dyDescent="0.25">
      <c r="A4518" s="43" t="s">
        <v>9328</v>
      </c>
      <c r="B4518" t="s">
        <v>8071</v>
      </c>
      <c r="C4518" s="43" t="s">
        <v>15543</v>
      </c>
      <c r="D4518" t="s">
        <v>8072</v>
      </c>
      <c r="E4518" t="s">
        <v>8072</v>
      </c>
      <c r="F4518" s="41">
        <v>44470</v>
      </c>
      <c r="G4518" s="44">
        <v>-3500000</v>
      </c>
      <c r="H4518" t="s">
        <v>15544</v>
      </c>
    </row>
    <row r="4519" spans="1:8" x14ac:dyDescent="0.25">
      <c r="A4519" s="43" t="s">
        <v>9328</v>
      </c>
      <c r="B4519" t="s">
        <v>8208</v>
      </c>
      <c r="C4519" s="43" t="s">
        <v>15680</v>
      </c>
      <c r="D4519" t="s">
        <v>8209</v>
      </c>
      <c r="E4519" t="s">
        <v>8209</v>
      </c>
      <c r="F4519" s="41">
        <v>44470</v>
      </c>
      <c r="G4519" s="44">
        <v>-2275000</v>
      </c>
      <c r="H4519" t="s">
        <v>15681</v>
      </c>
    </row>
    <row r="4520" spans="1:8" x14ac:dyDescent="0.25">
      <c r="A4520" s="43" t="s">
        <v>9328</v>
      </c>
      <c r="B4520" t="s">
        <v>8188</v>
      </c>
      <c r="C4520" s="43" t="s">
        <v>15660</v>
      </c>
      <c r="D4520" t="s">
        <v>8189</v>
      </c>
      <c r="E4520" t="s">
        <v>8189</v>
      </c>
      <c r="F4520" s="41">
        <v>44470</v>
      </c>
      <c r="G4520" s="44">
        <v>-4680000</v>
      </c>
      <c r="H4520" t="s">
        <v>15661</v>
      </c>
    </row>
    <row r="4521" spans="1:8" x14ac:dyDescent="0.25">
      <c r="A4521" s="43" t="s">
        <v>9328</v>
      </c>
      <c r="B4521" t="s">
        <v>8180</v>
      </c>
      <c r="C4521" s="43" t="s">
        <v>15652</v>
      </c>
      <c r="D4521" t="s">
        <v>8181</v>
      </c>
      <c r="E4521" t="s">
        <v>8181</v>
      </c>
      <c r="F4521" s="41">
        <v>44470</v>
      </c>
      <c r="G4521" s="44">
        <v>-175000</v>
      </c>
      <c r="H4521" t="s">
        <v>15653</v>
      </c>
    </row>
    <row r="4522" spans="1:8" x14ac:dyDescent="0.25">
      <c r="A4522" s="43" t="s">
        <v>9328</v>
      </c>
      <c r="B4522" t="s">
        <v>8109</v>
      </c>
      <c r="C4522" s="43" t="s">
        <v>15581</v>
      </c>
      <c r="D4522" t="s">
        <v>8110</v>
      </c>
      <c r="E4522" t="s">
        <v>8110</v>
      </c>
      <c r="F4522" s="41">
        <v>44470</v>
      </c>
      <c r="G4522" s="44">
        <v>-3593722.5</v>
      </c>
      <c r="H4522" t="s">
        <v>15582</v>
      </c>
    </row>
    <row r="4523" spans="1:8" x14ac:dyDescent="0.25">
      <c r="A4523" s="43" t="s">
        <v>9328</v>
      </c>
      <c r="B4523" t="s">
        <v>8146</v>
      </c>
      <c r="C4523" s="43" t="s">
        <v>15618</v>
      </c>
      <c r="D4523" t="s">
        <v>8147</v>
      </c>
      <c r="E4523" t="s">
        <v>8147</v>
      </c>
      <c r="F4523" s="41">
        <v>44470</v>
      </c>
      <c r="G4523" s="44">
        <v>-778006.2</v>
      </c>
      <c r="H4523" t="s">
        <v>15619</v>
      </c>
    </row>
    <row r="4524" spans="1:8" x14ac:dyDescent="0.25">
      <c r="A4524" s="43" t="s">
        <v>9328</v>
      </c>
      <c r="B4524" t="s">
        <v>8101</v>
      </c>
      <c r="C4524" s="43" t="s">
        <v>15573</v>
      </c>
      <c r="D4524" t="s">
        <v>8102</v>
      </c>
      <c r="E4524" t="s">
        <v>8102</v>
      </c>
      <c r="F4524" s="41">
        <v>44470</v>
      </c>
      <c r="G4524" s="44">
        <v>-21855111</v>
      </c>
      <c r="H4524" t="s">
        <v>15574</v>
      </c>
    </row>
    <row r="4525" spans="1:8" x14ac:dyDescent="0.25">
      <c r="A4525" s="43" t="s">
        <v>9328</v>
      </c>
      <c r="B4525" t="s">
        <v>8218</v>
      </c>
      <c r="C4525" s="43" t="s">
        <v>15690</v>
      </c>
      <c r="D4525" t="s">
        <v>8219</v>
      </c>
      <c r="E4525" t="s">
        <v>8219</v>
      </c>
      <c r="F4525" s="41">
        <v>44470</v>
      </c>
      <c r="G4525" s="44">
        <v>-8091094</v>
      </c>
      <c r="H4525" t="s">
        <v>15691</v>
      </c>
    </row>
    <row r="4526" spans="1:8" x14ac:dyDescent="0.25">
      <c r="A4526" s="43" t="s">
        <v>9328</v>
      </c>
      <c r="B4526" t="s">
        <v>8061</v>
      </c>
      <c r="C4526" s="43" t="s">
        <v>15533</v>
      </c>
      <c r="D4526" t="s">
        <v>8062</v>
      </c>
      <c r="E4526" t="s">
        <v>8062</v>
      </c>
      <c r="F4526" s="41">
        <v>44470</v>
      </c>
      <c r="G4526" s="44">
        <v>-6037500</v>
      </c>
      <c r="H4526" t="s">
        <v>15534</v>
      </c>
    </row>
    <row r="4527" spans="1:8" x14ac:dyDescent="0.25">
      <c r="A4527" s="43" t="s">
        <v>9328</v>
      </c>
      <c r="B4527" t="s">
        <v>8315</v>
      </c>
      <c r="C4527" s="43" t="s">
        <v>15771</v>
      </c>
      <c r="D4527" t="s">
        <v>8316</v>
      </c>
      <c r="E4527" t="s">
        <v>8316</v>
      </c>
      <c r="F4527" s="41">
        <v>44470</v>
      </c>
      <c r="G4527" s="44">
        <v>-1875096</v>
      </c>
      <c r="H4527" t="s">
        <v>15772</v>
      </c>
    </row>
    <row r="4528" spans="1:8" x14ac:dyDescent="0.25">
      <c r="A4528" s="43" t="s">
        <v>9328</v>
      </c>
      <c r="B4528" t="s">
        <v>8238</v>
      </c>
      <c r="C4528" s="43" t="s">
        <v>15710</v>
      </c>
      <c r="D4528" t="s">
        <v>8239</v>
      </c>
      <c r="E4528" t="s">
        <v>8239</v>
      </c>
      <c r="F4528" s="41">
        <v>44470</v>
      </c>
      <c r="G4528" s="44">
        <v>-852000</v>
      </c>
      <c r="H4528" t="s">
        <v>15711</v>
      </c>
    </row>
    <row r="4529" spans="1:8" x14ac:dyDescent="0.25">
      <c r="A4529" s="43" t="s">
        <v>9328</v>
      </c>
      <c r="B4529" t="s">
        <v>8202</v>
      </c>
      <c r="C4529" s="43" t="s">
        <v>15674</v>
      </c>
      <c r="D4529" t="s">
        <v>8203</v>
      </c>
      <c r="E4529" t="s">
        <v>8203</v>
      </c>
      <c r="F4529" s="41">
        <v>44470</v>
      </c>
      <c r="G4529" s="44">
        <v>-214980</v>
      </c>
      <c r="H4529" t="s">
        <v>15675</v>
      </c>
    </row>
    <row r="4530" spans="1:8" x14ac:dyDescent="0.25">
      <c r="A4530" s="43" t="s">
        <v>9328</v>
      </c>
      <c r="B4530" t="s">
        <v>8111</v>
      </c>
      <c r="C4530" s="43" t="s">
        <v>15583</v>
      </c>
      <c r="D4530" t="s">
        <v>8112</v>
      </c>
      <c r="E4530" t="s">
        <v>8112</v>
      </c>
      <c r="F4530" s="41">
        <v>44470</v>
      </c>
      <c r="G4530" s="44">
        <v>-2450407.5</v>
      </c>
      <c r="H4530" t="s">
        <v>15584</v>
      </c>
    </row>
    <row r="4531" spans="1:8" x14ac:dyDescent="0.25">
      <c r="A4531" s="43" t="s">
        <v>9328</v>
      </c>
      <c r="B4531" t="s">
        <v>8247</v>
      </c>
      <c r="C4531" s="43" t="s">
        <v>15719</v>
      </c>
      <c r="D4531" t="s">
        <v>8248</v>
      </c>
      <c r="E4531" t="s">
        <v>8248</v>
      </c>
      <c r="F4531" s="41">
        <v>44470</v>
      </c>
      <c r="G4531" s="44">
        <v>-4160000</v>
      </c>
      <c r="H4531" t="s">
        <v>15720</v>
      </c>
    </row>
    <row r="4532" spans="1:8" x14ac:dyDescent="0.25">
      <c r="A4532" s="43" t="s">
        <v>9328</v>
      </c>
      <c r="B4532" t="s">
        <v>8329</v>
      </c>
      <c r="C4532" s="43" t="s">
        <v>8330</v>
      </c>
      <c r="D4532" t="s">
        <v>8331</v>
      </c>
      <c r="E4532" t="s">
        <v>8331</v>
      </c>
      <c r="F4532" s="41">
        <v>44470</v>
      </c>
      <c r="G4532" s="44">
        <v>-1997340</v>
      </c>
      <c r="H4532" t="s">
        <v>15781</v>
      </c>
    </row>
    <row r="4533" spans="1:8" x14ac:dyDescent="0.25">
      <c r="A4533" s="43" t="s">
        <v>9735</v>
      </c>
      <c r="B4533" t="s">
        <v>7212</v>
      </c>
      <c r="C4533" s="43" t="s">
        <v>7213</v>
      </c>
      <c r="D4533" t="s">
        <v>8051</v>
      </c>
      <c r="E4533" t="s">
        <v>8052</v>
      </c>
      <c r="F4533" s="41">
        <v>44470</v>
      </c>
      <c r="G4533" s="44">
        <v>-72150</v>
      </c>
      <c r="H4533" t="s">
        <v>15525</v>
      </c>
    </row>
    <row r="4534" spans="1:8" x14ac:dyDescent="0.25">
      <c r="A4534" s="43" t="s">
        <v>9328</v>
      </c>
      <c r="B4534" t="s">
        <v>8317</v>
      </c>
      <c r="C4534" s="43" t="s">
        <v>8318</v>
      </c>
      <c r="D4534" t="s">
        <v>8319</v>
      </c>
      <c r="E4534" t="s">
        <v>8319</v>
      </c>
      <c r="F4534" s="41">
        <v>44470</v>
      </c>
      <c r="G4534" s="44">
        <v>-81575</v>
      </c>
      <c r="H4534" t="s">
        <v>15773</v>
      </c>
    </row>
    <row r="4535" spans="1:8" x14ac:dyDescent="0.25">
      <c r="A4535" s="43" t="s">
        <v>9328</v>
      </c>
      <c r="B4535" t="s">
        <v>8103</v>
      </c>
      <c r="C4535" s="43" t="s">
        <v>15575</v>
      </c>
      <c r="D4535" t="s">
        <v>8104</v>
      </c>
      <c r="E4535" t="s">
        <v>8104</v>
      </c>
      <c r="F4535" s="41">
        <v>44470</v>
      </c>
      <c r="G4535" s="44">
        <v>-6504148</v>
      </c>
      <c r="H4535" t="s">
        <v>15576</v>
      </c>
    </row>
    <row r="4536" spans="1:8" x14ac:dyDescent="0.25">
      <c r="A4536" s="43" t="s">
        <v>9328</v>
      </c>
      <c r="B4536" t="s">
        <v>8136</v>
      </c>
      <c r="C4536" s="43" t="s">
        <v>15608</v>
      </c>
      <c r="D4536" t="s">
        <v>8137</v>
      </c>
      <c r="E4536" t="s">
        <v>8137</v>
      </c>
      <c r="F4536" s="41">
        <v>44470</v>
      </c>
      <c r="G4536" s="44">
        <v>-1555200</v>
      </c>
      <c r="H4536" t="s">
        <v>15609</v>
      </c>
    </row>
    <row r="4537" spans="1:8" x14ac:dyDescent="0.25">
      <c r="A4537" s="43" t="s">
        <v>9328</v>
      </c>
      <c r="B4537" t="s">
        <v>8150</v>
      </c>
      <c r="C4537" s="43" t="s">
        <v>15622</v>
      </c>
      <c r="D4537" t="s">
        <v>8151</v>
      </c>
      <c r="E4537" t="s">
        <v>8151</v>
      </c>
      <c r="F4537" s="41">
        <v>44470</v>
      </c>
      <c r="G4537" s="44">
        <v>-9273600</v>
      </c>
      <c r="H4537" t="s">
        <v>15623</v>
      </c>
    </row>
    <row r="4538" spans="1:8" x14ac:dyDescent="0.25">
      <c r="A4538" s="43" t="s">
        <v>9328</v>
      </c>
      <c r="B4538" t="s">
        <v>8186</v>
      </c>
      <c r="C4538" s="43" t="s">
        <v>15658</v>
      </c>
      <c r="D4538" t="s">
        <v>8187</v>
      </c>
      <c r="E4538" t="s">
        <v>8187</v>
      </c>
      <c r="F4538" s="41">
        <v>44470</v>
      </c>
      <c r="G4538" s="44">
        <v>-650000</v>
      </c>
      <c r="H4538" t="s">
        <v>15659</v>
      </c>
    </row>
    <row r="4539" spans="1:8" x14ac:dyDescent="0.25">
      <c r="A4539" s="43" t="s">
        <v>9328</v>
      </c>
      <c r="B4539" t="s">
        <v>8245</v>
      </c>
      <c r="C4539" s="43" t="s">
        <v>15717</v>
      </c>
      <c r="D4539" t="s">
        <v>8246</v>
      </c>
      <c r="E4539" t="s">
        <v>8246</v>
      </c>
      <c r="F4539" s="41">
        <v>44470</v>
      </c>
      <c r="G4539" s="44">
        <v>-18908869.050000001</v>
      </c>
      <c r="H4539" t="s">
        <v>15718</v>
      </c>
    </row>
    <row r="4540" spans="1:8" x14ac:dyDescent="0.25">
      <c r="A4540" s="43" t="s">
        <v>9328</v>
      </c>
      <c r="B4540" t="s">
        <v>8124</v>
      </c>
      <c r="C4540" s="43" t="s">
        <v>15596</v>
      </c>
      <c r="D4540" t="s">
        <v>8125</v>
      </c>
      <c r="E4540" t="s">
        <v>8125</v>
      </c>
      <c r="F4540" s="41">
        <v>44470</v>
      </c>
      <c r="G4540" s="44">
        <v>-4000681.55</v>
      </c>
      <c r="H4540" t="s">
        <v>15597</v>
      </c>
    </row>
    <row r="4541" spans="1:8" x14ac:dyDescent="0.25">
      <c r="A4541" s="43" t="s">
        <v>9328</v>
      </c>
      <c r="B4541" t="s">
        <v>8268</v>
      </c>
      <c r="C4541" s="43" t="s">
        <v>15740</v>
      </c>
      <c r="D4541" t="s">
        <v>8269</v>
      </c>
      <c r="E4541" t="s">
        <v>8269</v>
      </c>
      <c r="F4541" s="41">
        <v>44470</v>
      </c>
      <c r="G4541" s="44">
        <v>-388800</v>
      </c>
      <c r="H4541" t="s">
        <v>15741</v>
      </c>
    </row>
    <row r="4542" spans="1:8" x14ac:dyDescent="0.25">
      <c r="A4542" s="43" t="s">
        <v>9328</v>
      </c>
      <c r="B4542" t="s">
        <v>8198</v>
      </c>
      <c r="C4542" s="43" t="s">
        <v>15670</v>
      </c>
      <c r="D4542" t="s">
        <v>8199</v>
      </c>
      <c r="E4542" t="s">
        <v>8199</v>
      </c>
      <c r="F4542" s="41">
        <v>44470</v>
      </c>
      <c r="G4542" s="44">
        <v>-500000</v>
      </c>
      <c r="H4542" t="s">
        <v>15671</v>
      </c>
    </row>
    <row r="4543" spans="1:8" x14ac:dyDescent="0.25">
      <c r="A4543" s="43" t="s">
        <v>9328</v>
      </c>
      <c r="B4543" t="s">
        <v>8196</v>
      </c>
      <c r="C4543" s="43" t="s">
        <v>15668</v>
      </c>
      <c r="D4543" t="s">
        <v>8197</v>
      </c>
      <c r="E4543" t="s">
        <v>8197</v>
      </c>
      <c r="F4543" s="41">
        <v>44470</v>
      </c>
      <c r="G4543" s="44">
        <v>-2108000</v>
      </c>
      <c r="H4543" t="s">
        <v>15669</v>
      </c>
    </row>
    <row r="4544" spans="1:8" x14ac:dyDescent="0.25">
      <c r="A4544" s="43" t="s">
        <v>9328</v>
      </c>
      <c r="B4544" t="s">
        <v>8232</v>
      </c>
      <c r="C4544" s="43" t="s">
        <v>15704</v>
      </c>
      <c r="D4544" t="s">
        <v>8233</v>
      </c>
      <c r="E4544" t="s">
        <v>8233</v>
      </c>
      <c r="F4544" s="41">
        <v>44470</v>
      </c>
      <c r="G4544" s="44">
        <v>-1768585</v>
      </c>
      <c r="H4544" t="s">
        <v>15705</v>
      </c>
    </row>
    <row r="4545" spans="1:8" x14ac:dyDescent="0.25">
      <c r="A4545" s="43" t="s">
        <v>9328</v>
      </c>
      <c r="B4545" t="s">
        <v>8301</v>
      </c>
      <c r="C4545" s="43" t="s">
        <v>15761</v>
      </c>
      <c r="D4545" t="s">
        <v>8302</v>
      </c>
      <c r="E4545" t="s">
        <v>8302</v>
      </c>
      <c r="F4545" s="41">
        <v>44470</v>
      </c>
      <c r="G4545" s="44">
        <v>-975000</v>
      </c>
      <c r="H4545" t="s">
        <v>15762</v>
      </c>
    </row>
    <row r="4546" spans="1:8" x14ac:dyDescent="0.25">
      <c r="A4546" s="43" t="s">
        <v>9328</v>
      </c>
      <c r="B4546" t="s">
        <v>8234</v>
      </c>
      <c r="C4546" s="43" t="s">
        <v>15706</v>
      </c>
      <c r="D4546" t="s">
        <v>8235</v>
      </c>
      <c r="E4546" t="s">
        <v>8235</v>
      </c>
      <c r="F4546" s="41">
        <v>44470</v>
      </c>
      <c r="G4546" s="44">
        <v>-1163142.5</v>
      </c>
      <c r="H4546" t="s">
        <v>15707</v>
      </c>
    </row>
    <row r="4547" spans="1:8" x14ac:dyDescent="0.25">
      <c r="A4547" s="43" t="s">
        <v>9328</v>
      </c>
      <c r="B4547" t="s">
        <v>8105</v>
      </c>
      <c r="C4547" s="43" t="s">
        <v>15577</v>
      </c>
      <c r="D4547" t="s">
        <v>8106</v>
      </c>
      <c r="E4547" t="s">
        <v>8106</v>
      </c>
      <c r="F4547" s="41">
        <v>44470</v>
      </c>
      <c r="G4547" s="44">
        <v>-1508000</v>
      </c>
      <c r="H4547" t="s">
        <v>15578</v>
      </c>
    </row>
    <row r="4548" spans="1:8" x14ac:dyDescent="0.25">
      <c r="A4548" s="43" t="s">
        <v>9735</v>
      </c>
      <c r="B4548" t="s">
        <v>6919</v>
      </c>
      <c r="C4548" s="43" t="s">
        <v>6920</v>
      </c>
      <c r="D4548" t="s">
        <v>8053</v>
      </c>
      <c r="E4548" t="s">
        <v>8054</v>
      </c>
      <c r="F4548" s="41">
        <v>44470</v>
      </c>
      <c r="G4548" s="44">
        <v>621631</v>
      </c>
      <c r="H4548" t="s">
        <v>15526</v>
      </c>
    </row>
    <row r="4549" spans="1:8" x14ac:dyDescent="0.25">
      <c r="A4549" s="43" t="s">
        <v>9328</v>
      </c>
      <c r="B4549" t="s">
        <v>8107</v>
      </c>
      <c r="C4549" s="43" t="s">
        <v>15579</v>
      </c>
      <c r="D4549" t="s">
        <v>8108</v>
      </c>
      <c r="E4549" t="s">
        <v>8108</v>
      </c>
      <c r="F4549" s="41">
        <v>44470</v>
      </c>
      <c r="G4549" s="44">
        <v>-431290</v>
      </c>
      <c r="H4549" t="s">
        <v>15580</v>
      </c>
    </row>
    <row r="4550" spans="1:8" x14ac:dyDescent="0.25">
      <c r="A4550" s="43" t="s">
        <v>9328</v>
      </c>
      <c r="B4550" t="s">
        <v>1439</v>
      </c>
      <c r="C4550" s="43" t="s">
        <v>10430</v>
      </c>
      <c r="D4550" t="s">
        <v>8242</v>
      </c>
      <c r="E4550" t="s">
        <v>8242</v>
      </c>
      <c r="F4550" s="41">
        <v>44470</v>
      </c>
      <c r="G4550" s="44">
        <v>-227480</v>
      </c>
      <c r="H4550" t="s">
        <v>15714</v>
      </c>
    </row>
    <row r="4551" spans="1:8" x14ac:dyDescent="0.25">
      <c r="A4551" s="43" t="s">
        <v>9328</v>
      </c>
      <c r="B4551" t="s">
        <v>8142</v>
      </c>
      <c r="C4551" s="43" t="s">
        <v>15614</v>
      </c>
      <c r="D4551" t="s">
        <v>8143</v>
      </c>
      <c r="E4551" t="s">
        <v>8143</v>
      </c>
      <c r="F4551" s="41">
        <v>44470</v>
      </c>
      <c r="G4551" s="44">
        <v>-220000</v>
      </c>
      <c r="H4551" t="s">
        <v>15615</v>
      </c>
    </row>
    <row r="4552" spans="1:8" x14ac:dyDescent="0.25">
      <c r="A4552" s="43" t="s">
        <v>9328</v>
      </c>
      <c r="B4552" t="s">
        <v>8118</v>
      </c>
      <c r="C4552" s="43" t="s">
        <v>15590</v>
      </c>
      <c r="D4552" t="s">
        <v>8119</v>
      </c>
      <c r="E4552" t="s">
        <v>8119</v>
      </c>
      <c r="F4552" s="41">
        <v>44470</v>
      </c>
      <c r="G4552" s="44">
        <v>-150300</v>
      </c>
      <c r="H4552" t="s">
        <v>15591</v>
      </c>
    </row>
    <row r="4553" spans="1:8" x14ac:dyDescent="0.25">
      <c r="A4553" s="43" t="s">
        <v>9328</v>
      </c>
      <c r="B4553" t="s">
        <v>8272</v>
      </c>
      <c r="C4553" s="43" t="s">
        <v>15744</v>
      </c>
      <c r="D4553" t="s">
        <v>8273</v>
      </c>
      <c r="E4553" t="s">
        <v>8273</v>
      </c>
      <c r="F4553" s="41">
        <v>44470</v>
      </c>
      <c r="G4553" s="44">
        <v>-3600000</v>
      </c>
      <c r="H4553" t="s">
        <v>15745</v>
      </c>
    </row>
    <row r="4554" spans="1:8" x14ac:dyDescent="0.25">
      <c r="A4554" s="43" t="s">
        <v>9328</v>
      </c>
      <c r="B4554" t="s">
        <v>8194</v>
      </c>
      <c r="C4554" s="43" t="s">
        <v>15666</v>
      </c>
      <c r="D4554" t="s">
        <v>8195</v>
      </c>
      <c r="E4554" t="s">
        <v>8195</v>
      </c>
      <c r="F4554" s="41">
        <v>44470</v>
      </c>
      <c r="G4554" s="44">
        <v>-500313.59999999998</v>
      </c>
      <c r="H4554" t="s">
        <v>15667</v>
      </c>
    </row>
    <row r="4555" spans="1:8" x14ac:dyDescent="0.25">
      <c r="A4555" s="43" t="s">
        <v>9328</v>
      </c>
      <c r="B4555" t="s">
        <v>8095</v>
      </c>
      <c r="C4555" s="43" t="s">
        <v>15567</v>
      </c>
      <c r="D4555" t="s">
        <v>8096</v>
      </c>
      <c r="E4555" t="s">
        <v>8096</v>
      </c>
      <c r="F4555" s="41">
        <v>44470</v>
      </c>
      <c r="G4555" s="44">
        <v>-10290000</v>
      </c>
      <c r="H4555" t="s">
        <v>15568</v>
      </c>
    </row>
    <row r="4556" spans="1:8" x14ac:dyDescent="0.25">
      <c r="A4556" s="43" t="s">
        <v>9328</v>
      </c>
      <c r="B4556" t="s">
        <v>8230</v>
      </c>
      <c r="C4556" s="43" t="s">
        <v>15702</v>
      </c>
      <c r="D4556" t="s">
        <v>8231</v>
      </c>
      <c r="E4556" t="s">
        <v>8231</v>
      </c>
      <c r="F4556" s="41">
        <v>44470</v>
      </c>
      <c r="G4556" s="44">
        <v>-2302045.2000000002</v>
      </c>
      <c r="H4556" t="s">
        <v>15703</v>
      </c>
    </row>
    <row r="4557" spans="1:8" x14ac:dyDescent="0.25">
      <c r="A4557" s="43" t="s">
        <v>9328</v>
      </c>
      <c r="B4557" t="s">
        <v>8055</v>
      </c>
      <c r="C4557" s="43" t="s">
        <v>15527</v>
      </c>
      <c r="D4557" t="s">
        <v>8056</v>
      </c>
      <c r="E4557" t="s">
        <v>8056</v>
      </c>
      <c r="F4557" s="41">
        <v>44470</v>
      </c>
      <c r="G4557" s="44">
        <v>-1997500</v>
      </c>
      <c r="H4557" t="s">
        <v>15528</v>
      </c>
    </row>
    <row r="4558" spans="1:8" x14ac:dyDescent="0.25">
      <c r="A4558" s="43" t="s">
        <v>9328</v>
      </c>
      <c r="B4558" t="s">
        <v>8160</v>
      </c>
      <c r="C4558" s="43" t="s">
        <v>15632</v>
      </c>
      <c r="D4558" t="s">
        <v>8161</v>
      </c>
      <c r="E4558" t="s">
        <v>8161</v>
      </c>
      <c r="F4558" s="41">
        <v>44470</v>
      </c>
      <c r="G4558" s="44">
        <v>-3240000</v>
      </c>
      <c r="H4558" t="s">
        <v>15633</v>
      </c>
    </row>
    <row r="4559" spans="1:8" x14ac:dyDescent="0.25">
      <c r="A4559" s="43" t="s">
        <v>9328</v>
      </c>
      <c r="B4559" t="s">
        <v>8170</v>
      </c>
      <c r="C4559" s="43" t="s">
        <v>15642</v>
      </c>
      <c r="D4559" t="s">
        <v>8171</v>
      </c>
      <c r="E4559" t="s">
        <v>8171</v>
      </c>
      <c r="F4559" s="41">
        <v>44470</v>
      </c>
      <c r="G4559" s="44">
        <v>-3612500</v>
      </c>
      <c r="H4559" t="s">
        <v>15643</v>
      </c>
    </row>
    <row r="4560" spans="1:8" x14ac:dyDescent="0.25">
      <c r="A4560" s="43" t="s">
        <v>9328</v>
      </c>
      <c r="B4560" t="s">
        <v>8320</v>
      </c>
      <c r="C4560" s="43" t="s">
        <v>15774</v>
      </c>
      <c r="D4560" t="s">
        <v>8321</v>
      </c>
      <c r="E4560" t="s">
        <v>8321</v>
      </c>
      <c r="F4560" s="41">
        <v>44470</v>
      </c>
      <c r="G4560" s="44">
        <v>-524313.75</v>
      </c>
      <c r="H4560" t="s">
        <v>15775</v>
      </c>
    </row>
    <row r="4561" spans="1:8" x14ac:dyDescent="0.25">
      <c r="A4561" s="43" t="s">
        <v>9328</v>
      </c>
      <c r="B4561" t="s">
        <v>8091</v>
      </c>
      <c r="C4561" s="43" t="s">
        <v>15563</v>
      </c>
      <c r="D4561" t="s">
        <v>8092</v>
      </c>
      <c r="E4561" t="s">
        <v>8092</v>
      </c>
      <c r="F4561" s="41">
        <v>44470</v>
      </c>
      <c r="G4561" s="44">
        <v>-3908680</v>
      </c>
      <c r="H4561" t="s">
        <v>15564</v>
      </c>
    </row>
    <row r="4562" spans="1:8" x14ac:dyDescent="0.25">
      <c r="A4562" s="43" t="s">
        <v>9328</v>
      </c>
      <c r="B4562" t="s">
        <v>8085</v>
      </c>
      <c r="C4562" s="43" t="s">
        <v>15557</v>
      </c>
      <c r="D4562" t="s">
        <v>8086</v>
      </c>
      <c r="E4562" t="s">
        <v>8086</v>
      </c>
      <c r="F4562" s="41">
        <v>44470</v>
      </c>
      <c r="G4562" s="44">
        <v>-1881515.57</v>
      </c>
      <c r="H4562" t="s">
        <v>15558</v>
      </c>
    </row>
    <row r="4563" spans="1:8" x14ac:dyDescent="0.25">
      <c r="A4563" s="43" t="s">
        <v>9328</v>
      </c>
      <c r="B4563" t="s">
        <v>8210</v>
      </c>
      <c r="C4563" s="43" t="s">
        <v>15682</v>
      </c>
      <c r="D4563" t="s">
        <v>8211</v>
      </c>
      <c r="E4563" t="s">
        <v>8211</v>
      </c>
      <c r="F4563" s="41">
        <v>44470</v>
      </c>
      <c r="G4563" s="44">
        <v>-1500000</v>
      </c>
      <c r="H4563" t="s">
        <v>15683</v>
      </c>
    </row>
    <row r="4564" spans="1:8" x14ac:dyDescent="0.25">
      <c r="A4564" s="43" t="s">
        <v>9328</v>
      </c>
      <c r="B4564" t="s">
        <v>8077</v>
      </c>
      <c r="C4564" s="43" t="s">
        <v>15549</v>
      </c>
      <c r="D4564" t="s">
        <v>8078</v>
      </c>
      <c r="E4564" t="s">
        <v>8078</v>
      </c>
      <c r="F4564" s="41">
        <v>44470</v>
      </c>
      <c r="G4564" s="44">
        <v>-240000</v>
      </c>
      <c r="H4564" t="s">
        <v>15550</v>
      </c>
    </row>
    <row r="4565" spans="1:8" x14ac:dyDescent="0.25">
      <c r="A4565" s="43" t="s">
        <v>9328</v>
      </c>
      <c r="B4565" t="s">
        <v>8251</v>
      </c>
      <c r="C4565" s="43" t="s">
        <v>15723</v>
      </c>
      <c r="D4565" t="s">
        <v>8252</v>
      </c>
      <c r="E4565" t="s">
        <v>8252</v>
      </c>
      <c r="F4565" s="41">
        <v>44470</v>
      </c>
      <c r="G4565" s="44">
        <v>-880000</v>
      </c>
      <c r="H4565" t="s">
        <v>15724</v>
      </c>
    </row>
    <row r="4566" spans="1:8" x14ac:dyDescent="0.25">
      <c r="A4566" s="43" t="s">
        <v>9328</v>
      </c>
      <c r="B4566" t="s">
        <v>8310</v>
      </c>
      <c r="C4566" s="43" t="s">
        <v>8311</v>
      </c>
      <c r="D4566" t="s">
        <v>8312</v>
      </c>
      <c r="E4566" t="s">
        <v>8312</v>
      </c>
      <c r="F4566" s="41">
        <v>44470</v>
      </c>
      <c r="G4566" s="44">
        <v>-2800002</v>
      </c>
      <c r="H4566" t="s">
        <v>15768</v>
      </c>
    </row>
    <row r="4567" spans="1:8" x14ac:dyDescent="0.25">
      <c r="A4567" s="43" t="s">
        <v>9328</v>
      </c>
      <c r="B4567" t="s">
        <v>8276</v>
      </c>
      <c r="C4567" s="43" t="s">
        <v>15748</v>
      </c>
      <c r="D4567" t="s">
        <v>8277</v>
      </c>
      <c r="E4567" t="s">
        <v>8277</v>
      </c>
      <c r="F4567" s="41">
        <v>44470</v>
      </c>
      <c r="G4567" s="44">
        <v>-960000</v>
      </c>
      <c r="H4567" t="s">
        <v>15749</v>
      </c>
    </row>
    <row r="4568" spans="1:8" x14ac:dyDescent="0.25">
      <c r="A4568" s="43" t="s">
        <v>9328</v>
      </c>
      <c r="B4568" t="s">
        <v>8126</v>
      </c>
      <c r="C4568" s="43" t="s">
        <v>15598</v>
      </c>
      <c r="D4568" t="s">
        <v>8127</v>
      </c>
      <c r="E4568" t="s">
        <v>8127</v>
      </c>
      <c r="F4568" s="41">
        <v>44470</v>
      </c>
      <c r="G4568" s="44">
        <v>-2999934.5</v>
      </c>
      <c r="H4568" t="s">
        <v>15599</v>
      </c>
    </row>
    <row r="4569" spans="1:8" x14ac:dyDescent="0.25">
      <c r="A4569" s="43" t="s">
        <v>9328</v>
      </c>
      <c r="B4569" t="s">
        <v>8335</v>
      </c>
      <c r="C4569" s="43" t="s">
        <v>8336</v>
      </c>
      <c r="D4569" t="s">
        <v>8337</v>
      </c>
      <c r="E4569" t="s">
        <v>8337</v>
      </c>
      <c r="F4569" s="41">
        <v>44470</v>
      </c>
      <c r="G4569" s="44">
        <v>-366120</v>
      </c>
      <c r="H4569" t="s">
        <v>15783</v>
      </c>
    </row>
    <row r="4570" spans="1:8" x14ac:dyDescent="0.25">
      <c r="A4570" s="43" t="s">
        <v>9328</v>
      </c>
      <c r="B4570" t="s">
        <v>8253</v>
      </c>
      <c r="C4570" s="43" t="s">
        <v>15725</v>
      </c>
      <c r="D4570" t="s">
        <v>8254</v>
      </c>
      <c r="E4570" t="s">
        <v>8254</v>
      </c>
      <c r="F4570" s="41">
        <v>44470</v>
      </c>
      <c r="G4570" s="44">
        <v>-11550000</v>
      </c>
      <c r="H4570" t="s">
        <v>15726</v>
      </c>
    </row>
    <row r="4571" spans="1:8" x14ac:dyDescent="0.25">
      <c r="A4571" s="43" t="s">
        <v>9328</v>
      </c>
      <c r="B4571" t="s">
        <v>8243</v>
      </c>
      <c r="C4571" s="43" t="s">
        <v>15715</v>
      </c>
      <c r="D4571" t="s">
        <v>8244</v>
      </c>
      <c r="E4571" t="s">
        <v>8244</v>
      </c>
      <c r="F4571" s="41">
        <v>44470</v>
      </c>
      <c r="G4571" s="44">
        <v>-3708225</v>
      </c>
      <c r="H4571" t="s">
        <v>15716</v>
      </c>
    </row>
    <row r="4572" spans="1:8" x14ac:dyDescent="0.25">
      <c r="A4572" s="43" t="s">
        <v>9328</v>
      </c>
      <c r="B4572" t="s">
        <v>8327</v>
      </c>
      <c r="C4572" s="43" t="s">
        <v>15779</v>
      </c>
      <c r="D4572" t="s">
        <v>8328</v>
      </c>
      <c r="E4572" t="s">
        <v>8328</v>
      </c>
      <c r="F4572" s="41">
        <v>44470</v>
      </c>
      <c r="G4572" s="44">
        <v>-880000</v>
      </c>
      <c r="H4572" t="s">
        <v>15780</v>
      </c>
    </row>
    <row r="4573" spans="1:8" x14ac:dyDescent="0.25">
      <c r="A4573" s="43" t="s">
        <v>9328</v>
      </c>
      <c r="B4573" t="s">
        <v>8305</v>
      </c>
      <c r="C4573" s="43" t="s">
        <v>15765</v>
      </c>
      <c r="D4573" t="s">
        <v>8306</v>
      </c>
      <c r="E4573" t="s">
        <v>8306</v>
      </c>
      <c r="F4573" s="41">
        <v>44470</v>
      </c>
      <c r="G4573" s="44">
        <v>-1639250</v>
      </c>
      <c r="H4573" t="s">
        <v>15766</v>
      </c>
    </row>
    <row r="4574" spans="1:8" x14ac:dyDescent="0.25">
      <c r="A4574" s="43" t="s">
        <v>9328</v>
      </c>
      <c r="B4574" t="s">
        <v>8283</v>
      </c>
      <c r="C4574" s="43" t="s">
        <v>8284</v>
      </c>
      <c r="D4574" t="s">
        <v>8285</v>
      </c>
      <c r="E4574" t="s">
        <v>8285</v>
      </c>
      <c r="F4574" s="41">
        <v>44470</v>
      </c>
      <c r="G4574" s="44">
        <v>-725140.8</v>
      </c>
      <c r="H4574" t="s">
        <v>15753</v>
      </c>
    </row>
    <row r="4575" spans="1:8" x14ac:dyDescent="0.25">
      <c r="A4575" s="43" t="s">
        <v>9328</v>
      </c>
      <c r="B4575" t="s">
        <v>8134</v>
      </c>
      <c r="C4575" s="43" t="s">
        <v>15606</v>
      </c>
      <c r="D4575" t="s">
        <v>8135</v>
      </c>
      <c r="E4575" t="s">
        <v>8135</v>
      </c>
      <c r="F4575" s="41">
        <v>44470</v>
      </c>
      <c r="G4575" s="44">
        <v>-21100287.300000001</v>
      </c>
      <c r="H4575" t="s">
        <v>15607</v>
      </c>
    </row>
    <row r="4576" spans="1:8" x14ac:dyDescent="0.25">
      <c r="A4576" s="43" t="s">
        <v>9328</v>
      </c>
      <c r="B4576" t="s">
        <v>8172</v>
      </c>
      <c r="C4576" s="43" t="s">
        <v>15644</v>
      </c>
      <c r="D4576" t="s">
        <v>8173</v>
      </c>
      <c r="E4576" t="s">
        <v>8173</v>
      </c>
      <c r="F4576" s="41">
        <v>44470</v>
      </c>
      <c r="G4576" s="44">
        <v>-959000</v>
      </c>
      <c r="H4576" t="s">
        <v>15645</v>
      </c>
    </row>
    <row r="4577" spans="1:8" x14ac:dyDescent="0.25">
      <c r="A4577" s="43" t="s">
        <v>9328</v>
      </c>
      <c r="B4577" t="s">
        <v>8278</v>
      </c>
      <c r="C4577" s="43" t="s">
        <v>15750</v>
      </c>
      <c r="D4577" t="s">
        <v>8279</v>
      </c>
      <c r="E4577" t="s">
        <v>8279</v>
      </c>
      <c r="F4577" s="41">
        <v>44470</v>
      </c>
      <c r="G4577" s="44">
        <v>-71160</v>
      </c>
      <c r="H4577" t="s">
        <v>15751</v>
      </c>
    </row>
    <row r="4578" spans="1:8" x14ac:dyDescent="0.25">
      <c r="A4578" s="43" t="s">
        <v>9328</v>
      </c>
      <c r="B4578" t="s">
        <v>8176</v>
      </c>
      <c r="C4578" s="43" t="s">
        <v>15648</v>
      </c>
      <c r="D4578" t="s">
        <v>8177</v>
      </c>
      <c r="E4578" t="s">
        <v>8177</v>
      </c>
      <c r="F4578" s="41">
        <v>44470</v>
      </c>
      <c r="G4578" s="44">
        <v>-643500</v>
      </c>
      <c r="H4578" t="s">
        <v>15649</v>
      </c>
    </row>
    <row r="4579" spans="1:8" x14ac:dyDescent="0.25">
      <c r="A4579" s="43" t="s">
        <v>9328</v>
      </c>
      <c r="B4579" t="s">
        <v>8332</v>
      </c>
      <c r="C4579" s="43" t="s">
        <v>8333</v>
      </c>
      <c r="D4579" t="s">
        <v>8334</v>
      </c>
      <c r="E4579" t="s">
        <v>8334</v>
      </c>
      <c r="F4579" s="41">
        <v>44470</v>
      </c>
      <c r="G4579" s="44">
        <v>-4887500</v>
      </c>
      <c r="H4579" t="s">
        <v>15782</v>
      </c>
    </row>
    <row r="4580" spans="1:8" x14ac:dyDescent="0.25">
      <c r="A4580" s="43" t="s">
        <v>9328</v>
      </c>
      <c r="B4580" t="s">
        <v>8293</v>
      </c>
      <c r="C4580" s="43" t="s">
        <v>8294</v>
      </c>
      <c r="D4580" t="s">
        <v>8295</v>
      </c>
      <c r="E4580" t="s">
        <v>8295</v>
      </c>
      <c r="F4580" s="41">
        <v>44470</v>
      </c>
      <c r="G4580" s="44">
        <v>-888828</v>
      </c>
      <c r="H4580" t="s">
        <v>15757</v>
      </c>
    </row>
    <row r="4581" spans="1:8" x14ac:dyDescent="0.25">
      <c r="A4581" s="43" t="s">
        <v>9328</v>
      </c>
      <c r="B4581" t="s">
        <v>8286</v>
      </c>
      <c r="C4581" s="43" t="s">
        <v>8287</v>
      </c>
      <c r="D4581" t="s">
        <v>8288</v>
      </c>
      <c r="E4581" t="s">
        <v>8288</v>
      </c>
      <c r="F4581" s="41">
        <v>44470</v>
      </c>
      <c r="G4581" s="44">
        <v>-9300000</v>
      </c>
      <c r="H4581" t="s">
        <v>15754</v>
      </c>
    </row>
    <row r="4582" spans="1:8" x14ac:dyDescent="0.25">
      <c r="A4582" s="43" t="s">
        <v>9328</v>
      </c>
      <c r="B4582" t="s">
        <v>8286</v>
      </c>
      <c r="C4582" s="43" t="s">
        <v>8287</v>
      </c>
      <c r="D4582" t="s">
        <v>8289</v>
      </c>
      <c r="E4582" t="s">
        <v>8289</v>
      </c>
      <c r="F4582" s="41">
        <v>44470</v>
      </c>
      <c r="G4582" s="44">
        <v>-4941118</v>
      </c>
      <c r="H4582" t="s">
        <v>15755</v>
      </c>
    </row>
    <row r="4583" spans="1:8" x14ac:dyDescent="0.25">
      <c r="A4583" s="43" t="s">
        <v>9328</v>
      </c>
      <c r="B4583" t="s">
        <v>8290</v>
      </c>
      <c r="C4583" s="43" t="s">
        <v>8291</v>
      </c>
      <c r="D4583" t="s">
        <v>8292</v>
      </c>
      <c r="E4583" t="s">
        <v>8292</v>
      </c>
      <c r="F4583" s="41">
        <v>44470</v>
      </c>
      <c r="G4583" s="44">
        <v>-10500000</v>
      </c>
      <c r="H4583" t="s">
        <v>15756</v>
      </c>
    </row>
    <row r="4584" spans="1:8" x14ac:dyDescent="0.25">
      <c r="A4584" s="43" t="s">
        <v>9328</v>
      </c>
      <c r="B4584" t="s">
        <v>8226</v>
      </c>
      <c r="C4584" s="43" t="s">
        <v>15698</v>
      </c>
      <c r="D4584" t="s">
        <v>8227</v>
      </c>
      <c r="E4584" t="s">
        <v>8227</v>
      </c>
      <c r="F4584" s="41">
        <v>44470</v>
      </c>
      <c r="G4584" s="44">
        <v>-903858.9</v>
      </c>
      <c r="H4584" t="s">
        <v>15699</v>
      </c>
    </row>
    <row r="4585" spans="1:8" x14ac:dyDescent="0.25">
      <c r="A4585" s="43" t="s">
        <v>9328</v>
      </c>
      <c r="B4585" t="s">
        <v>8067</v>
      </c>
      <c r="C4585" s="43" t="s">
        <v>15539</v>
      </c>
      <c r="D4585" t="s">
        <v>8068</v>
      </c>
      <c r="E4585" t="s">
        <v>8068</v>
      </c>
      <c r="F4585" s="41">
        <v>44470</v>
      </c>
      <c r="G4585" s="44">
        <v>-2199312</v>
      </c>
      <c r="H4585" t="s">
        <v>15540</v>
      </c>
    </row>
    <row r="4586" spans="1:8" x14ac:dyDescent="0.25">
      <c r="A4586" s="43" t="s">
        <v>9328</v>
      </c>
      <c r="B4586" t="s">
        <v>8249</v>
      </c>
      <c r="C4586" s="43" t="s">
        <v>15721</v>
      </c>
      <c r="D4586" t="s">
        <v>8250</v>
      </c>
      <c r="E4586" t="s">
        <v>8250</v>
      </c>
      <c r="F4586" s="41">
        <v>44470</v>
      </c>
      <c r="G4586" s="44">
        <v>-900000</v>
      </c>
      <c r="H4586" t="s">
        <v>15722</v>
      </c>
    </row>
    <row r="4587" spans="1:8" x14ac:dyDescent="0.25">
      <c r="A4587" s="43" t="s">
        <v>9328</v>
      </c>
      <c r="B4587" t="s">
        <v>8132</v>
      </c>
      <c r="C4587" s="43" t="s">
        <v>15604</v>
      </c>
      <c r="D4587" t="s">
        <v>8133</v>
      </c>
      <c r="E4587" t="s">
        <v>8133</v>
      </c>
      <c r="F4587" s="41">
        <v>44470</v>
      </c>
      <c r="G4587" s="44">
        <v>-1260000</v>
      </c>
      <c r="H4587" t="s">
        <v>15605</v>
      </c>
    </row>
    <row r="4588" spans="1:8" x14ac:dyDescent="0.25">
      <c r="A4588" s="43" t="s">
        <v>9328</v>
      </c>
      <c r="B4588" t="s">
        <v>8089</v>
      </c>
      <c r="C4588" s="43" t="s">
        <v>15561</v>
      </c>
      <c r="D4588" t="s">
        <v>8090</v>
      </c>
      <c r="E4588" t="s">
        <v>8090</v>
      </c>
      <c r="F4588" s="41">
        <v>44470</v>
      </c>
      <c r="G4588" s="44">
        <v>-204103.7</v>
      </c>
      <c r="H4588" t="s">
        <v>15562</v>
      </c>
    </row>
    <row r="4589" spans="1:8" x14ac:dyDescent="0.25">
      <c r="A4589" s="43" t="s">
        <v>9328</v>
      </c>
      <c r="B4589" t="s">
        <v>8059</v>
      </c>
      <c r="C4589" s="43" t="s">
        <v>15531</v>
      </c>
      <c r="D4589" t="s">
        <v>8060</v>
      </c>
      <c r="E4589" t="s">
        <v>8060</v>
      </c>
      <c r="F4589" s="41">
        <v>44470</v>
      </c>
      <c r="G4589" s="44">
        <v>-650600</v>
      </c>
      <c r="H4589" t="s">
        <v>15532</v>
      </c>
    </row>
    <row r="4590" spans="1:8" x14ac:dyDescent="0.25">
      <c r="A4590" s="43" t="s">
        <v>9328</v>
      </c>
      <c r="B4590" t="s">
        <v>8140</v>
      </c>
      <c r="C4590" s="43" t="s">
        <v>15612</v>
      </c>
      <c r="D4590" t="s">
        <v>8141</v>
      </c>
      <c r="E4590" t="s">
        <v>8141</v>
      </c>
      <c r="F4590" s="41">
        <v>44470</v>
      </c>
      <c r="G4590" s="44">
        <v>-3860640</v>
      </c>
      <c r="H4590" t="s">
        <v>15613</v>
      </c>
    </row>
    <row r="4591" spans="1:8" x14ac:dyDescent="0.25">
      <c r="A4591" s="43" t="s">
        <v>9328</v>
      </c>
      <c r="B4591" t="s">
        <v>8206</v>
      </c>
      <c r="C4591" s="43" t="s">
        <v>15678</v>
      </c>
      <c r="D4591" t="s">
        <v>8207</v>
      </c>
      <c r="E4591" t="s">
        <v>8207</v>
      </c>
      <c r="F4591" s="41">
        <v>44470</v>
      </c>
      <c r="G4591" s="44">
        <v>-200000</v>
      </c>
      <c r="H4591" t="s">
        <v>15679</v>
      </c>
    </row>
    <row r="4592" spans="1:8" x14ac:dyDescent="0.25">
      <c r="A4592" s="43" t="s">
        <v>9328</v>
      </c>
      <c r="B4592" t="s">
        <v>8063</v>
      </c>
      <c r="C4592" s="43" t="s">
        <v>15535</v>
      </c>
      <c r="D4592" t="s">
        <v>8064</v>
      </c>
      <c r="E4592" t="s">
        <v>8064</v>
      </c>
      <c r="F4592" s="41">
        <v>44470</v>
      </c>
      <c r="G4592" s="44">
        <v>-7200000</v>
      </c>
      <c r="H4592" t="s">
        <v>15536</v>
      </c>
    </row>
    <row r="4593" spans="1:8" x14ac:dyDescent="0.25">
      <c r="A4593" s="43" t="s">
        <v>9328</v>
      </c>
      <c r="B4593" t="s">
        <v>8113</v>
      </c>
      <c r="C4593" s="43" t="s">
        <v>15585</v>
      </c>
      <c r="D4593" t="s">
        <v>8114</v>
      </c>
      <c r="E4593" t="s">
        <v>8114</v>
      </c>
      <c r="F4593" s="41">
        <v>44470</v>
      </c>
      <c r="G4593" s="44">
        <v>-1900267.5</v>
      </c>
      <c r="H4593" t="s">
        <v>15586</v>
      </c>
    </row>
    <row r="4594" spans="1:8" x14ac:dyDescent="0.25">
      <c r="A4594" s="43" t="s">
        <v>9328</v>
      </c>
      <c r="B4594" t="s">
        <v>8081</v>
      </c>
      <c r="C4594" s="43" t="s">
        <v>15553</v>
      </c>
      <c r="D4594" t="s">
        <v>8082</v>
      </c>
      <c r="E4594" t="s">
        <v>8082</v>
      </c>
      <c r="F4594" s="41">
        <v>44470</v>
      </c>
      <c r="G4594" s="44">
        <v>-1357000</v>
      </c>
      <c r="H4594" t="s">
        <v>15554</v>
      </c>
    </row>
    <row r="4595" spans="1:8" x14ac:dyDescent="0.25">
      <c r="A4595" s="43" t="s">
        <v>9328</v>
      </c>
      <c r="B4595" t="s">
        <v>8158</v>
      </c>
      <c r="C4595" s="43" t="s">
        <v>15630</v>
      </c>
      <c r="D4595" t="s">
        <v>8159</v>
      </c>
      <c r="E4595" t="s">
        <v>8159</v>
      </c>
      <c r="F4595" s="41">
        <v>44470</v>
      </c>
      <c r="G4595" s="44">
        <v>-1832500</v>
      </c>
      <c r="H4595" t="s">
        <v>15631</v>
      </c>
    </row>
    <row r="4596" spans="1:8" x14ac:dyDescent="0.25">
      <c r="A4596" s="43" t="s">
        <v>9328</v>
      </c>
      <c r="B4596" t="s">
        <v>8144</v>
      </c>
      <c r="C4596" s="43" t="s">
        <v>15616</v>
      </c>
      <c r="D4596" t="s">
        <v>8145</v>
      </c>
      <c r="E4596" t="s">
        <v>8145</v>
      </c>
      <c r="F4596" s="41">
        <v>44470</v>
      </c>
      <c r="G4596" s="44">
        <v>-473317.6</v>
      </c>
      <c r="H4596" t="s">
        <v>15617</v>
      </c>
    </row>
    <row r="4597" spans="1:8" x14ac:dyDescent="0.25">
      <c r="A4597" s="43" t="s">
        <v>9328</v>
      </c>
      <c r="B4597" t="s">
        <v>8164</v>
      </c>
      <c r="C4597" s="43" t="s">
        <v>15636</v>
      </c>
      <c r="D4597" t="s">
        <v>8165</v>
      </c>
      <c r="E4597" t="s">
        <v>8165</v>
      </c>
      <c r="F4597" s="41">
        <v>44470</v>
      </c>
      <c r="G4597" s="44">
        <v>-4742998.2</v>
      </c>
      <c r="H4597" t="s">
        <v>15637</v>
      </c>
    </row>
    <row r="4598" spans="1:8" x14ac:dyDescent="0.25">
      <c r="A4598" s="43" t="s">
        <v>9328</v>
      </c>
      <c r="B4598" t="s">
        <v>8212</v>
      </c>
      <c r="C4598" s="43" t="s">
        <v>15684</v>
      </c>
      <c r="D4598" t="s">
        <v>8213</v>
      </c>
      <c r="E4598" t="s">
        <v>8213</v>
      </c>
      <c r="F4598" s="41">
        <v>44470</v>
      </c>
      <c r="G4598" s="44">
        <v>-4029642</v>
      </c>
      <c r="H4598" t="s">
        <v>15685</v>
      </c>
    </row>
    <row r="4599" spans="1:8" x14ac:dyDescent="0.25">
      <c r="A4599" s="43" t="s">
        <v>9328</v>
      </c>
      <c r="B4599" t="s">
        <v>8130</v>
      </c>
      <c r="C4599" s="43" t="s">
        <v>15602</v>
      </c>
      <c r="D4599" t="s">
        <v>8131</v>
      </c>
      <c r="E4599" t="s">
        <v>8131</v>
      </c>
      <c r="F4599" s="41">
        <v>44470</v>
      </c>
      <c r="G4599" s="44">
        <v>-1569150</v>
      </c>
      <c r="H4599" t="s">
        <v>15603</v>
      </c>
    </row>
    <row r="4600" spans="1:8" x14ac:dyDescent="0.25">
      <c r="A4600" s="43" t="s">
        <v>9328</v>
      </c>
      <c r="B4600" t="s">
        <v>8156</v>
      </c>
      <c r="C4600" s="43" t="s">
        <v>15628</v>
      </c>
      <c r="D4600" t="s">
        <v>8157</v>
      </c>
      <c r="E4600" t="s">
        <v>8157</v>
      </c>
      <c r="F4600" s="41">
        <v>44470</v>
      </c>
      <c r="G4600" s="44">
        <v>-4038800</v>
      </c>
      <c r="H4600" t="s">
        <v>15629</v>
      </c>
    </row>
    <row r="4601" spans="1:8" x14ac:dyDescent="0.25">
      <c r="A4601" s="43" t="s">
        <v>9328</v>
      </c>
      <c r="B4601" t="s">
        <v>8255</v>
      </c>
      <c r="C4601" s="43" t="s">
        <v>15727</v>
      </c>
      <c r="D4601" t="s">
        <v>8256</v>
      </c>
      <c r="E4601" t="s">
        <v>8256</v>
      </c>
      <c r="F4601" s="41">
        <v>44470</v>
      </c>
      <c r="G4601" s="44">
        <v>-1508000</v>
      </c>
      <c r="H4601" t="s">
        <v>15728</v>
      </c>
    </row>
    <row r="4602" spans="1:8" x14ac:dyDescent="0.25">
      <c r="A4602" s="43" t="s">
        <v>9328</v>
      </c>
      <c r="B4602" t="s">
        <v>8178</v>
      </c>
      <c r="C4602" s="43" t="s">
        <v>15650</v>
      </c>
      <c r="D4602" t="s">
        <v>8179</v>
      </c>
      <c r="E4602" t="s">
        <v>8179</v>
      </c>
      <c r="F4602" s="41">
        <v>44470</v>
      </c>
      <c r="G4602" s="44">
        <v>-1073952.5</v>
      </c>
      <c r="H4602" t="s">
        <v>15651</v>
      </c>
    </row>
    <row r="4603" spans="1:8" x14ac:dyDescent="0.25">
      <c r="A4603" s="43" t="s">
        <v>9328</v>
      </c>
      <c r="B4603" t="s">
        <v>8220</v>
      </c>
      <c r="C4603" s="43" t="s">
        <v>15692</v>
      </c>
      <c r="D4603" t="s">
        <v>8221</v>
      </c>
      <c r="E4603" t="s">
        <v>8221</v>
      </c>
      <c r="F4603" s="41">
        <v>44470</v>
      </c>
      <c r="G4603" s="44">
        <v>-3564000</v>
      </c>
      <c r="H4603" t="s">
        <v>15693</v>
      </c>
    </row>
    <row r="4604" spans="1:8" x14ac:dyDescent="0.25">
      <c r="A4604" s="43" t="s">
        <v>9328</v>
      </c>
      <c r="B4604" t="s">
        <v>8280</v>
      </c>
      <c r="C4604" s="43" t="s">
        <v>8281</v>
      </c>
      <c r="D4604" t="s">
        <v>8282</v>
      </c>
      <c r="E4604" t="s">
        <v>8282</v>
      </c>
      <c r="F4604" s="41">
        <v>44470</v>
      </c>
      <c r="G4604" s="44">
        <v>-900000</v>
      </c>
      <c r="H4604" t="s">
        <v>15752</v>
      </c>
    </row>
    <row r="4605" spans="1:8" x14ac:dyDescent="0.25">
      <c r="A4605" s="43" t="s">
        <v>9328</v>
      </c>
      <c r="B4605" t="s">
        <v>8265</v>
      </c>
      <c r="C4605" s="43" t="s">
        <v>15737</v>
      </c>
      <c r="D4605" t="s">
        <v>8266</v>
      </c>
      <c r="E4605" t="s">
        <v>8266</v>
      </c>
      <c r="F4605" s="41">
        <v>44470</v>
      </c>
      <c r="G4605" s="44">
        <v>-875000</v>
      </c>
      <c r="H4605" t="s">
        <v>15738</v>
      </c>
    </row>
    <row r="4606" spans="1:8" x14ac:dyDescent="0.25">
      <c r="A4606" s="43" t="s">
        <v>9328</v>
      </c>
      <c r="B4606" t="s">
        <v>8166</v>
      </c>
      <c r="C4606" s="43" t="s">
        <v>15638</v>
      </c>
      <c r="D4606" t="s">
        <v>8167</v>
      </c>
      <c r="E4606" t="s">
        <v>8167</v>
      </c>
      <c r="F4606" s="41">
        <v>44470</v>
      </c>
      <c r="G4606" s="44">
        <v>-12210505.050000001</v>
      </c>
      <c r="H4606" t="s">
        <v>15639</v>
      </c>
    </row>
    <row r="4607" spans="1:8" x14ac:dyDescent="0.25">
      <c r="A4607" s="43" t="s">
        <v>9328</v>
      </c>
      <c r="B4607" t="s">
        <v>8204</v>
      </c>
      <c r="C4607" s="43" t="s">
        <v>15676</v>
      </c>
      <c r="D4607" t="s">
        <v>8205</v>
      </c>
      <c r="E4607" t="s">
        <v>8205</v>
      </c>
      <c r="F4607" s="41">
        <v>44470</v>
      </c>
      <c r="G4607" s="44">
        <v>-6900000</v>
      </c>
      <c r="H4607" t="s">
        <v>15677</v>
      </c>
    </row>
    <row r="4608" spans="1:8" x14ac:dyDescent="0.25">
      <c r="A4608" s="43" t="s">
        <v>9328</v>
      </c>
      <c r="B4608" t="s">
        <v>8057</v>
      </c>
      <c r="C4608" s="43" t="s">
        <v>15529</v>
      </c>
      <c r="D4608" t="s">
        <v>8058</v>
      </c>
      <c r="E4608" t="s">
        <v>8058</v>
      </c>
      <c r="F4608" s="41">
        <v>44470</v>
      </c>
      <c r="G4608" s="44">
        <v>-4064585</v>
      </c>
      <c r="H4608" t="s">
        <v>15530</v>
      </c>
    </row>
    <row r="4609" spans="1:8" x14ac:dyDescent="0.25">
      <c r="A4609" s="43" t="s">
        <v>9328</v>
      </c>
      <c r="B4609" t="s">
        <v>8162</v>
      </c>
      <c r="C4609" s="43" t="s">
        <v>15634</v>
      </c>
      <c r="D4609" t="s">
        <v>8163</v>
      </c>
      <c r="E4609" t="s">
        <v>8163</v>
      </c>
      <c r="F4609" s="41">
        <v>44470</v>
      </c>
      <c r="G4609" s="44">
        <v>-320000</v>
      </c>
      <c r="H4609" t="s">
        <v>15635</v>
      </c>
    </row>
    <row r="4610" spans="1:8" x14ac:dyDescent="0.25">
      <c r="A4610" s="43" t="s">
        <v>9328</v>
      </c>
      <c r="B4610" t="s">
        <v>8270</v>
      </c>
      <c r="C4610" s="43" t="s">
        <v>15742</v>
      </c>
      <c r="D4610" t="s">
        <v>8271</v>
      </c>
      <c r="E4610" t="s">
        <v>8271</v>
      </c>
      <c r="F4610" s="41">
        <v>44470</v>
      </c>
      <c r="G4610" s="44">
        <v>-3444354.9</v>
      </c>
      <c r="H4610" t="s">
        <v>15743</v>
      </c>
    </row>
    <row r="4611" spans="1:8" x14ac:dyDescent="0.25">
      <c r="A4611" s="43" t="s">
        <v>9328</v>
      </c>
      <c r="B4611" t="s">
        <v>8099</v>
      </c>
      <c r="C4611" s="43" t="s">
        <v>15571</v>
      </c>
      <c r="D4611" t="s">
        <v>8100</v>
      </c>
      <c r="E4611" t="s">
        <v>8100</v>
      </c>
      <c r="F4611" s="41">
        <v>44470</v>
      </c>
      <c r="G4611" s="44">
        <v>-3109552.5</v>
      </c>
      <c r="H4611" t="s">
        <v>15572</v>
      </c>
    </row>
    <row r="4612" spans="1:8" x14ac:dyDescent="0.25">
      <c r="A4612" s="43" t="s">
        <v>9328</v>
      </c>
      <c r="B4612" t="s">
        <v>8216</v>
      </c>
      <c r="C4612" s="43" t="s">
        <v>15688</v>
      </c>
      <c r="D4612" t="s">
        <v>8217</v>
      </c>
      <c r="E4612" t="s">
        <v>8217</v>
      </c>
      <c r="F4612" s="41">
        <v>44470</v>
      </c>
      <c r="G4612" s="44">
        <v>-2937600</v>
      </c>
      <c r="H4612" t="s">
        <v>15689</v>
      </c>
    </row>
    <row r="4613" spans="1:8" x14ac:dyDescent="0.25">
      <c r="A4613" s="43" t="s">
        <v>9328</v>
      </c>
      <c r="B4613" t="s">
        <v>8154</v>
      </c>
      <c r="C4613" s="43" t="s">
        <v>15626</v>
      </c>
      <c r="D4613" t="s">
        <v>8155</v>
      </c>
      <c r="E4613" t="s">
        <v>8155</v>
      </c>
      <c r="F4613" s="41">
        <v>44470</v>
      </c>
      <c r="G4613" s="44">
        <v>-204610</v>
      </c>
      <c r="H4613" t="s">
        <v>15627</v>
      </c>
    </row>
    <row r="4614" spans="1:8" x14ac:dyDescent="0.25">
      <c r="A4614" s="43" t="s">
        <v>9328</v>
      </c>
      <c r="B4614" t="s">
        <v>8274</v>
      </c>
      <c r="C4614" s="43" t="s">
        <v>15746</v>
      </c>
      <c r="D4614" t="s">
        <v>8275</v>
      </c>
      <c r="E4614" t="s">
        <v>8275</v>
      </c>
      <c r="F4614" s="41">
        <v>44470</v>
      </c>
      <c r="G4614" s="44">
        <v>-981021.6</v>
      </c>
      <c r="H4614" t="s">
        <v>15747</v>
      </c>
    </row>
    <row r="4615" spans="1:8" x14ac:dyDescent="0.25">
      <c r="A4615" s="43" t="s">
        <v>9328</v>
      </c>
      <c r="B4615" t="s">
        <v>8192</v>
      </c>
      <c r="C4615" s="43" t="s">
        <v>15664</v>
      </c>
      <c r="D4615" t="s">
        <v>8193</v>
      </c>
      <c r="E4615" t="s">
        <v>8193</v>
      </c>
      <c r="F4615" s="41">
        <v>44470</v>
      </c>
      <c r="G4615" s="44">
        <v>-3120000</v>
      </c>
      <c r="H4615" t="s">
        <v>15665</v>
      </c>
    </row>
    <row r="4616" spans="1:8" x14ac:dyDescent="0.25">
      <c r="A4616" s="43" t="s">
        <v>9328</v>
      </c>
      <c r="B4616" t="s">
        <v>8115</v>
      </c>
      <c r="C4616" s="43" t="s">
        <v>15587</v>
      </c>
      <c r="D4616" t="s">
        <v>8116</v>
      </c>
      <c r="E4616" t="s">
        <v>8116</v>
      </c>
      <c r="F4616" s="41">
        <v>44470</v>
      </c>
      <c r="G4616" s="44">
        <v>-22365694</v>
      </c>
      <c r="H4616" t="s">
        <v>15588</v>
      </c>
    </row>
    <row r="4617" spans="1:8" x14ac:dyDescent="0.25">
      <c r="A4617" s="43" t="s">
        <v>9328</v>
      </c>
      <c r="B4617" t="s">
        <v>8174</v>
      </c>
      <c r="C4617" s="43" t="s">
        <v>15646</v>
      </c>
      <c r="D4617" t="s">
        <v>8175</v>
      </c>
      <c r="E4617" t="s">
        <v>8175</v>
      </c>
      <c r="F4617" s="41">
        <v>44470</v>
      </c>
      <c r="G4617" s="44">
        <v>-297100</v>
      </c>
      <c r="H4617" t="s">
        <v>15647</v>
      </c>
    </row>
    <row r="4618" spans="1:8" x14ac:dyDescent="0.25">
      <c r="A4618" s="43" t="s">
        <v>9328</v>
      </c>
      <c r="B4618" t="s">
        <v>8138</v>
      </c>
      <c r="C4618" s="43" t="s">
        <v>15610</v>
      </c>
      <c r="D4618" t="s">
        <v>8139</v>
      </c>
      <c r="E4618" t="s">
        <v>8139</v>
      </c>
      <c r="F4618" s="41">
        <v>44470</v>
      </c>
      <c r="G4618" s="44">
        <v>-3150000</v>
      </c>
      <c r="H4618" t="s">
        <v>15611</v>
      </c>
    </row>
    <row r="4619" spans="1:8" x14ac:dyDescent="0.25">
      <c r="A4619" s="43" t="s">
        <v>9328</v>
      </c>
      <c r="B4619" t="s">
        <v>8214</v>
      </c>
      <c r="C4619" s="43" t="s">
        <v>15686</v>
      </c>
      <c r="D4619" t="s">
        <v>8215</v>
      </c>
      <c r="E4619" t="s">
        <v>8215</v>
      </c>
      <c r="F4619" s="41">
        <v>44470</v>
      </c>
      <c r="G4619" s="44">
        <v>-6615000</v>
      </c>
      <c r="H4619" t="s">
        <v>15687</v>
      </c>
    </row>
    <row r="4620" spans="1:8" x14ac:dyDescent="0.25">
      <c r="A4620" s="43" t="s">
        <v>9328</v>
      </c>
      <c r="B4620" t="s">
        <v>5929</v>
      </c>
      <c r="C4620" s="43" t="s">
        <v>13960</v>
      </c>
      <c r="D4620" t="s">
        <v>8267</v>
      </c>
      <c r="E4620" t="s">
        <v>8267</v>
      </c>
      <c r="F4620" s="41">
        <v>44470</v>
      </c>
      <c r="G4620" s="44">
        <v>-2640000</v>
      </c>
      <c r="H4620" t="s">
        <v>15739</v>
      </c>
    </row>
    <row r="4621" spans="1:8" x14ac:dyDescent="0.25">
      <c r="A4621" s="43" t="s">
        <v>9328</v>
      </c>
      <c r="B4621" t="s">
        <v>8296</v>
      </c>
      <c r="C4621" s="43" t="s">
        <v>8297</v>
      </c>
      <c r="D4621" t="s">
        <v>8298</v>
      </c>
      <c r="E4621" t="s">
        <v>8298</v>
      </c>
      <c r="F4621" s="41">
        <v>44470</v>
      </c>
      <c r="G4621" s="44">
        <v>-3254385</v>
      </c>
      <c r="H4621" t="s">
        <v>15758</v>
      </c>
    </row>
    <row r="4622" spans="1:8" x14ac:dyDescent="0.25">
      <c r="A4622" s="43" t="s">
        <v>9328</v>
      </c>
      <c r="B4622" t="s">
        <v>8087</v>
      </c>
      <c r="C4622" s="43" t="s">
        <v>15559</v>
      </c>
      <c r="D4622" t="s">
        <v>8088</v>
      </c>
      <c r="E4622" t="s">
        <v>8088</v>
      </c>
      <c r="F4622" s="41">
        <v>44470</v>
      </c>
      <c r="G4622" s="44">
        <v>-757250</v>
      </c>
      <c r="H4622" t="s">
        <v>15560</v>
      </c>
    </row>
    <row r="4623" spans="1:8" x14ac:dyDescent="0.25">
      <c r="A4623" s="43" t="s">
        <v>9328</v>
      </c>
      <c r="B4623" t="s">
        <v>8322</v>
      </c>
      <c r="C4623" s="43" t="s">
        <v>8323</v>
      </c>
      <c r="D4623" t="s">
        <v>8324</v>
      </c>
      <c r="E4623" t="s">
        <v>8324</v>
      </c>
      <c r="F4623" s="41">
        <v>44470</v>
      </c>
      <c r="G4623" s="44">
        <v>-1710000</v>
      </c>
      <c r="H4623" t="s">
        <v>15776</v>
      </c>
    </row>
    <row r="4624" spans="1:8" x14ac:dyDescent="0.25">
      <c r="A4624" s="43" t="s">
        <v>9328</v>
      </c>
      <c r="B4624" t="s">
        <v>8259</v>
      </c>
      <c r="C4624" s="43" t="s">
        <v>15731</v>
      </c>
      <c r="D4624" t="s">
        <v>8260</v>
      </c>
      <c r="E4624" t="s">
        <v>8260</v>
      </c>
      <c r="F4624" s="41">
        <v>44470</v>
      </c>
      <c r="G4624" s="44">
        <v>-1100750</v>
      </c>
      <c r="H4624" t="s">
        <v>15732</v>
      </c>
    </row>
    <row r="4625" spans="1:8" x14ac:dyDescent="0.25">
      <c r="A4625" s="43" t="s">
        <v>9328</v>
      </c>
      <c r="B4625" t="s">
        <v>8228</v>
      </c>
      <c r="C4625" s="43" t="s">
        <v>15700</v>
      </c>
      <c r="D4625" t="s">
        <v>8229</v>
      </c>
      <c r="E4625" t="s">
        <v>8229</v>
      </c>
      <c r="F4625" s="41">
        <v>44470</v>
      </c>
      <c r="G4625" s="44">
        <v>-6982500</v>
      </c>
      <c r="H4625" t="s">
        <v>15701</v>
      </c>
    </row>
    <row r="4626" spans="1:8" x14ac:dyDescent="0.25">
      <c r="A4626" s="43" t="s">
        <v>9328</v>
      </c>
      <c r="B4626" t="s">
        <v>8299</v>
      </c>
      <c r="C4626" s="43" t="s">
        <v>15759</v>
      </c>
      <c r="D4626" t="s">
        <v>8300</v>
      </c>
      <c r="E4626" t="s">
        <v>8300</v>
      </c>
      <c r="F4626" s="41">
        <v>44470</v>
      </c>
      <c r="G4626" s="44">
        <v>-2291293.2000000002</v>
      </c>
      <c r="H4626" t="s">
        <v>15760</v>
      </c>
    </row>
    <row r="4627" spans="1:8" x14ac:dyDescent="0.25">
      <c r="A4627" s="43" t="s">
        <v>9328</v>
      </c>
      <c r="B4627" t="s">
        <v>8079</v>
      </c>
      <c r="C4627" s="43" t="s">
        <v>15551</v>
      </c>
      <c r="D4627" t="s">
        <v>8080</v>
      </c>
      <c r="E4627" t="s">
        <v>8080</v>
      </c>
      <c r="F4627" s="41">
        <v>44470</v>
      </c>
      <c r="G4627" s="44">
        <v>-6481827</v>
      </c>
      <c r="H4627" t="s">
        <v>15552</v>
      </c>
    </row>
    <row r="4628" spans="1:8" x14ac:dyDescent="0.25">
      <c r="A4628" s="43" t="s">
        <v>9328</v>
      </c>
      <c r="B4628" t="s">
        <v>8263</v>
      </c>
      <c r="C4628" s="43" t="s">
        <v>15735</v>
      </c>
      <c r="D4628" t="s">
        <v>8264</v>
      </c>
      <c r="E4628" t="s">
        <v>8264</v>
      </c>
      <c r="F4628" s="41">
        <v>44470</v>
      </c>
      <c r="G4628" s="44">
        <v>-840000</v>
      </c>
      <c r="H4628" t="s">
        <v>15736</v>
      </c>
    </row>
    <row r="4629" spans="1:8" x14ac:dyDescent="0.25">
      <c r="A4629" s="43" t="s">
        <v>9328</v>
      </c>
      <c r="B4629" t="s">
        <v>8083</v>
      </c>
      <c r="C4629" s="43" t="s">
        <v>15555</v>
      </c>
      <c r="D4629" t="s">
        <v>8084</v>
      </c>
      <c r="E4629" t="s">
        <v>8084</v>
      </c>
      <c r="F4629" s="41">
        <v>44470</v>
      </c>
      <c r="G4629" s="44">
        <v>-4736970</v>
      </c>
      <c r="H4629" t="s">
        <v>15556</v>
      </c>
    </row>
    <row r="4630" spans="1:8" x14ac:dyDescent="0.25">
      <c r="A4630" s="43" t="s">
        <v>9328</v>
      </c>
      <c r="B4630" t="s">
        <v>8224</v>
      </c>
      <c r="C4630" s="43" t="s">
        <v>15696</v>
      </c>
      <c r="D4630" t="s">
        <v>8225</v>
      </c>
      <c r="E4630" t="s">
        <v>8225</v>
      </c>
      <c r="F4630" s="41">
        <v>44470</v>
      </c>
      <c r="G4630" s="44">
        <v>-2850000</v>
      </c>
      <c r="H4630" t="s">
        <v>15697</v>
      </c>
    </row>
    <row r="4631" spans="1:8" x14ac:dyDescent="0.25">
      <c r="A4631" s="43" t="s">
        <v>9328</v>
      </c>
      <c r="B4631" t="s">
        <v>8152</v>
      </c>
      <c r="C4631" s="43" t="s">
        <v>15624</v>
      </c>
      <c r="D4631" t="s">
        <v>8153</v>
      </c>
      <c r="E4631" t="s">
        <v>8153</v>
      </c>
      <c r="F4631" s="41">
        <v>44470</v>
      </c>
      <c r="G4631" s="44">
        <v>-1425000</v>
      </c>
      <c r="H4631" t="s">
        <v>15625</v>
      </c>
    </row>
    <row r="4632" spans="1:8" x14ac:dyDescent="0.25">
      <c r="A4632" s="43" t="s">
        <v>9328</v>
      </c>
      <c r="B4632" t="s">
        <v>8190</v>
      </c>
      <c r="C4632" s="43" t="s">
        <v>15662</v>
      </c>
      <c r="D4632" t="s">
        <v>8191</v>
      </c>
      <c r="E4632" t="s">
        <v>8191</v>
      </c>
      <c r="F4632" s="41">
        <v>44470</v>
      </c>
      <c r="G4632" s="44">
        <v>-4000573.2</v>
      </c>
      <c r="H4632" t="s">
        <v>15663</v>
      </c>
    </row>
    <row r="4633" spans="1:8" x14ac:dyDescent="0.25">
      <c r="A4633" s="43" t="s">
        <v>9328</v>
      </c>
      <c r="B4633" t="s">
        <v>8120</v>
      </c>
      <c r="C4633" s="43" t="s">
        <v>15592</v>
      </c>
      <c r="D4633" t="s">
        <v>8121</v>
      </c>
      <c r="E4633" t="s">
        <v>8121</v>
      </c>
      <c r="F4633" s="41">
        <v>44470</v>
      </c>
      <c r="G4633" s="44">
        <v>-3593493.4</v>
      </c>
      <c r="H4633" t="s">
        <v>15593</v>
      </c>
    </row>
    <row r="4634" spans="1:8" x14ac:dyDescent="0.25">
      <c r="A4634" s="43" t="s">
        <v>9328</v>
      </c>
      <c r="B4634" t="s">
        <v>8122</v>
      </c>
      <c r="C4634" s="43" t="s">
        <v>15594</v>
      </c>
      <c r="D4634" t="s">
        <v>8123</v>
      </c>
      <c r="E4634" t="s">
        <v>8123</v>
      </c>
      <c r="F4634" s="41">
        <v>44470</v>
      </c>
      <c r="G4634" s="44">
        <v>-4447471.5</v>
      </c>
      <c r="H4634" t="s">
        <v>15595</v>
      </c>
    </row>
    <row r="4635" spans="1:8" x14ac:dyDescent="0.25">
      <c r="A4635" s="43" t="s">
        <v>9328</v>
      </c>
      <c r="B4635" t="s">
        <v>8261</v>
      </c>
      <c r="C4635" s="43" t="s">
        <v>15733</v>
      </c>
      <c r="D4635" t="s">
        <v>8262</v>
      </c>
      <c r="E4635" t="s">
        <v>8262</v>
      </c>
      <c r="F4635" s="41">
        <v>44470</v>
      </c>
      <c r="G4635" s="44">
        <v>-2601970</v>
      </c>
      <c r="H4635" t="s">
        <v>15734</v>
      </c>
    </row>
    <row r="4636" spans="1:8" x14ac:dyDescent="0.25">
      <c r="A4636" s="43" t="s">
        <v>9328</v>
      </c>
      <c r="B4636" t="s">
        <v>3807</v>
      </c>
      <c r="C4636" s="43" t="s">
        <v>12326</v>
      </c>
      <c r="D4636" t="s">
        <v>8117</v>
      </c>
      <c r="E4636" t="s">
        <v>8117</v>
      </c>
      <c r="F4636" s="41">
        <v>44470</v>
      </c>
      <c r="G4636" s="44">
        <v>-1981420</v>
      </c>
      <c r="H4636" t="s">
        <v>15589</v>
      </c>
    </row>
    <row r="4637" spans="1:8" x14ac:dyDescent="0.25">
      <c r="A4637" s="43" t="s">
        <v>9328</v>
      </c>
      <c r="B4637" t="s">
        <v>8303</v>
      </c>
      <c r="C4637" s="43" t="s">
        <v>15763</v>
      </c>
      <c r="D4637" t="s">
        <v>8304</v>
      </c>
      <c r="E4637" t="s">
        <v>8304</v>
      </c>
      <c r="F4637" s="41">
        <v>44470</v>
      </c>
      <c r="G4637" s="44">
        <v>-995720</v>
      </c>
      <c r="H4637" t="s">
        <v>15764</v>
      </c>
    </row>
    <row r="4638" spans="1:8" x14ac:dyDescent="0.25">
      <c r="A4638" s="43" t="s">
        <v>9328</v>
      </c>
      <c r="B4638" t="s">
        <v>8069</v>
      </c>
      <c r="C4638" s="43" t="s">
        <v>15541</v>
      </c>
      <c r="D4638" t="s">
        <v>8070</v>
      </c>
      <c r="E4638" t="s">
        <v>8070</v>
      </c>
      <c r="F4638" s="41">
        <v>44470</v>
      </c>
      <c r="G4638" s="44">
        <v>-4578600</v>
      </c>
      <c r="H4638" t="s">
        <v>15542</v>
      </c>
    </row>
    <row r="4639" spans="1:8" x14ac:dyDescent="0.25">
      <c r="A4639" s="43" t="s">
        <v>9328</v>
      </c>
      <c r="B4639" t="s">
        <v>8168</v>
      </c>
      <c r="C4639" s="43" t="s">
        <v>15640</v>
      </c>
      <c r="D4639" t="s">
        <v>8169</v>
      </c>
      <c r="E4639" t="s">
        <v>8169</v>
      </c>
      <c r="F4639" s="41">
        <v>44470</v>
      </c>
      <c r="G4639" s="44">
        <v>-2785252</v>
      </c>
      <c r="H4639" t="s">
        <v>15641</v>
      </c>
    </row>
    <row r="4640" spans="1:8" x14ac:dyDescent="0.25">
      <c r="A4640" s="43" t="s">
        <v>9328</v>
      </c>
      <c r="B4640" t="s">
        <v>8240</v>
      </c>
      <c r="C4640" s="43" t="s">
        <v>15712</v>
      </c>
      <c r="D4640" t="s">
        <v>8241</v>
      </c>
      <c r="E4640" t="s">
        <v>8241</v>
      </c>
      <c r="F4640" s="41">
        <v>44470</v>
      </c>
      <c r="G4640" s="44">
        <v>-1631511</v>
      </c>
      <c r="H4640" t="s">
        <v>15713</v>
      </c>
    </row>
    <row r="4641" spans="1:8" x14ac:dyDescent="0.25">
      <c r="A4641" s="43" t="s">
        <v>9328</v>
      </c>
      <c r="B4641" t="s">
        <v>8097</v>
      </c>
      <c r="C4641" s="43" t="s">
        <v>15569</v>
      </c>
      <c r="D4641" t="s">
        <v>8098</v>
      </c>
      <c r="E4641" t="s">
        <v>8098</v>
      </c>
      <c r="F4641" s="41">
        <v>44470</v>
      </c>
      <c r="G4641" s="44">
        <v>-788433.3</v>
      </c>
      <c r="H4641" t="s">
        <v>15570</v>
      </c>
    </row>
    <row r="4642" spans="1:8" x14ac:dyDescent="0.25">
      <c r="A4642" s="43" t="s">
        <v>9328</v>
      </c>
      <c r="B4642" t="s">
        <v>8236</v>
      </c>
      <c r="C4642" s="43" t="s">
        <v>15708</v>
      </c>
      <c r="D4642" t="s">
        <v>8237</v>
      </c>
      <c r="E4642" t="s">
        <v>8237</v>
      </c>
      <c r="F4642" s="41">
        <v>44470</v>
      </c>
      <c r="G4642" s="44">
        <v>-88000</v>
      </c>
      <c r="H4642" t="s">
        <v>15709</v>
      </c>
    </row>
    <row r="4643" spans="1:8" x14ac:dyDescent="0.25">
      <c r="A4643" s="43" t="s">
        <v>9328</v>
      </c>
      <c r="B4643" t="s">
        <v>8313</v>
      </c>
      <c r="C4643" s="43" t="s">
        <v>15769</v>
      </c>
      <c r="D4643" t="s">
        <v>8314</v>
      </c>
      <c r="E4643" t="s">
        <v>8314</v>
      </c>
      <c r="F4643" s="41">
        <v>44470</v>
      </c>
      <c r="G4643" s="44">
        <v>-1036926</v>
      </c>
      <c r="H4643" t="s">
        <v>15770</v>
      </c>
    </row>
    <row r="4644" spans="1:8" x14ac:dyDescent="0.25">
      <c r="A4644" s="43" t="s">
        <v>9328</v>
      </c>
      <c r="B4644" t="s">
        <v>8182</v>
      </c>
      <c r="C4644" s="43" t="s">
        <v>15654</v>
      </c>
      <c r="D4644" t="s">
        <v>8183</v>
      </c>
      <c r="E4644" t="s">
        <v>8183</v>
      </c>
      <c r="F4644" s="41">
        <v>44470</v>
      </c>
      <c r="G4644" s="44">
        <v>-1319500</v>
      </c>
      <c r="H4644" t="s">
        <v>15655</v>
      </c>
    </row>
    <row r="4645" spans="1:8" x14ac:dyDescent="0.25">
      <c r="A4645" s="43" t="s">
        <v>9328</v>
      </c>
      <c r="B4645" t="s">
        <v>8184</v>
      </c>
      <c r="C4645" s="43" t="s">
        <v>15656</v>
      </c>
      <c r="D4645" t="s">
        <v>8185</v>
      </c>
      <c r="E4645" t="s">
        <v>8185</v>
      </c>
      <c r="F4645" s="41">
        <v>44470</v>
      </c>
      <c r="G4645" s="44">
        <v>-6223100</v>
      </c>
      <c r="H4645" t="s">
        <v>15657</v>
      </c>
    </row>
    <row r="4646" spans="1:8" x14ac:dyDescent="0.25">
      <c r="A4646" s="43" t="s">
        <v>9328</v>
      </c>
      <c r="B4646" t="s">
        <v>8148</v>
      </c>
      <c r="C4646" s="43" t="s">
        <v>15620</v>
      </c>
      <c r="D4646" t="s">
        <v>8149</v>
      </c>
      <c r="E4646" t="s">
        <v>8149</v>
      </c>
      <c r="F4646" s="41">
        <v>44470</v>
      </c>
      <c r="G4646" s="44">
        <v>-590946.4</v>
      </c>
      <c r="H4646" t="s">
        <v>15621</v>
      </c>
    </row>
    <row r="4647" spans="1:8" x14ac:dyDescent="0.25">
      <c r="A4647" s="43" t="s">
        <v>9328</v>
      </c>
      <c r="B4647" t="s">
        <v>8257</v>
      </c>
      <c r="C4647" s="43" t="s">
        <v>15729</v>
      </c>
      <c r="D4647" t="s">
        <v>8258</v>
      </c>
      <c r="E4647" t="s">
        <v>8258</v>
      </c>
      <c r="F4647" s="41">
        <v>44470</v>
      </c>
      <c r="G4647" s="44">
        <v>-520415.88</v>
      </c>
      <c r="H4647" t="s">
        <v>15730</v>
      </c>
    </row>
    <row r="4648" spans="1:8" x14ac:dyDescent="0.25">
      <c r="A4648" s="43" t="s">
        <v>9328</v>
      </c>
      <c r="B4648" t="s">
        <v>8065</v>
      </c>
      <c r="C4648" s="43" t="s">
        <v>15537</v>
      </c>
      <c r="D4648" t="s">
        <v>8066</v>
      </c>
      <c r="E4648" t="s">
        <v>8066</v>
      </c>
      <c r="F4648" s="41">
        <v>44470</v>
      </c>
      <c r="G4648" s="44">
        <v>-2574075</v>
      </c>
      <c r="H4648" t="s">
        <v>15538</v>
      </c>
    </row>
    <row r="4649" spans="1:8" x14ac:dyDescent="0.25">
      <c r="A4649" s="43" t="s">
        <v>9328</v>
      </c>
      <c r="B4649" t="s">
        <v>8222</v>
      </c>
      <c r="C4649" s="43" t="s">
        <v>15694</v>
      </c>
      <c r="D4649" t="s">
        <v>8223</v>
      </c>
      <c r="E4649" t="s">
        <v>8223</v>
      </c>
      <c r="F4649" s="41">
        <v>44470</v>
      </c>
      <c r="G4649" s="44">
        <v>-30000</v>
      </c>
      <c r="H4649" t="s">
        <v>15695</v>
      </c>
    </row>
    <row r="4650" spans="1:8" x14ac:dyDescent="0.25">
      <c r="A4650" s="43" t="s">
        <v>9328</v>
      </c>
      <c r="B4650" t="s">
        <v>8093</v>
      </c>
      <c r="C4650" s="43" t="s">
        <v>15565</v>
      </c>
      <c r="D4650" t="s">
        <v>8094</v>
      </c>
      <c r="E4650" t="s">
        <v>8094</v>
      </c>
      <c r="F4650" s="41">
        <v>44470</v>
      </c>
      <c r="G4650" s="44">
        <v>-2100000</v>
      </c>
      <c r="H4650" t="s">
        <v>15566</v>
      </c>
    </row>
    <row r="4651" spans="1:8" x14ac:dyDescent="0.25">
      <c r="A4651" s="43" t="s">
        <v>9328</v>
      </c>
      <c r="B4651" t="s">
        <v>8200</v>
      </c>
      <c r="C4651" s="43" t="s">
        <v>15672</v>
      </c>
      <c r="D4651" t="s">
        <v>8201</v>
      </c>
      <c r="E4651" t="s">
        <v>8201</v>
      </c>
      <c r="F4651" s="41">
        <v>44470</v>
      </c>
      <c r="G4651" s="44">
        <v>-3000000</v>
      </c>
      <c r="H4651" t="s">
        <v>15673</v>
      </c>
    </row>
    <row r="4652" spans="1:8" x14ac:dyDescent="0.25">
      <c r="A4652" s="43" t="s">
        <v>9328</v>
      </c>
      <c r="B4652" t="s">
        <v>8128</v>
      </c>
      <c r="C4652" s="43" t="s">
        <v>15600</v>
      </c>
      <c r="D4652" t="s">
        <v>8129</v>
      </c>
      <c r="E4652" t="s">
        <v>8129</v>
      </c>
      <c r="F4652" s="41">
        <v>44470</v>
      </c>
      <c r="G4652" s="44">
        <v>-10517991.130000001</v>
      </c>
      <c r="H4652" t="s">
        <v>15601</v>
      </c>
    </row>
    <row r="4653" spans="1:8" x14ac:dyDescent="0.25">
      <c r="A4653" s="43" t="s">
        <v>9328</v>
      </c>
      <c r="B4653" t="s">
        <v>8075</v>
      </c>
      <c r="C4653" s="43" t="s">
        <v>15547</v>
      </c>
      <c r="D4653" t="s">
        <v>8076</v>
      </c>
      <c r="E4653" t="s">
        <v>8076</v>
      </c>
      <c r="F4653" s="41">
        <v>44470</v>
      </c>
      <c r="G4653" s="44">
        <v>-1370715.07</v>
      </c>
      <c r="H4653" t="s">
        <v>15548</v>
      </c>
    </row>
    <row r="4654" spans="1:8" x14ac:dyDescent="0.25">
      <c r="A4654" s="43" t="s">
        <v>9328</v>
      </c>
      <c r="B4654" t="s">
        <v>8307</v>
      </c>
      <c r="C4654" s="43" t="s">
        <v>8308</v>
      </c>
      <c r="D4654" t="s">
        <v>8309</v>
      </c>
      <c r="E4654" t="s">
        <v>8309</v>
      </c>
      <c r="F4654" s="41">
        <v>44470</v>
      </c>
      <c r="G4654" s="44">
        <v>-11500000</v>
      </c>
      <c r="H4654" t="s">
        <v>15767</v>
      </c>
    </row>
    <row r="4655" spans="1:8" x14ac:dyDescent="0.25">
      <c r="A4655" s="43" t="s">
        <v>9328</v>
      </c>
      <c r="B4655" t="s">
        <v>8365</v>
      </c>
      <c r="C4655" s="43" t="s">
        <v>15807</v>
      </c>
      <c r="D4655" t="s">
        <v>8366</v>
      </c>
      <c r="E4655" t="s">
        <v>8366</v>
      </c>
      <c r="F4655" s="41">
        <v>44471</v>
      </c>
      <c r="G4655" s="44">
        <v>-490000</v>
      </c>
      <c r="H4655" t="s">
        <v>15808</v>
      </c>
    </row>
    <row r="4656" spans="1:8" x14ac:dyDescent="0.25">
      <c r="A4656" s="43" t="s">
        <v>9328</v>
      </c>
      <c r="B4656" t="s">
        <v>8362</v>
      </c>
      <c r="C4656" s="43" t="s">
        <v>8363</v>
      </c>
      <c r="D4656" t="s">
        <v>8364</v>
      </c>
      <c r="E4656" t="s">
        <v>8364</v>
      </c>
      <c r="F4656" s="41">
        <v>44471</v>
      </c>
      <c r="G4656" s="44">
        <v>-7150000</v>
      </c>
      <c r="H4656" t="s">
        <v>15806</v>
      </c>
    </row>
    <row r="4657" spans="1:8" x14ac:dyDescent="0.25">
      <c r="A4657" s="43" t="s">
        <v>9328</v>
      </c>
      <c r="B4657" t="s">
        <v>8370</v>
      </c>
      <c r="C4657" s="43" t="s">
        <v>15810</v>
      </c>
      <c r="D4657" t="s">
        <v>8371</v>
      </c>
      <c r="E4657" t="s">
        <v>8371</v>
      </c>
      <c r="F4657" s="41">
        <v>44471</v>
      </c>
      <c r="G4657" s="44">
        <v>-11040024</v>
      </c>
      <c r="H4657" t="s">
        <v>15811</v>
      </c>
    </row>
    <row r="4658" spans="1:8" x14ac:dyDescent="0.25">
      <c r="A4658" s="43" t="s">
        <v>9328</v>
      </c>
      <c r="B4658" t="s">
        <v>8340</v>
      </c>
      <c r="C4658" s="43" t="s">
        <v>15786</v>
      </c>
      <c r="D4658" t="s">
        <v>8341</v>
      </c>
      <c r="E4658" t="s">
        <v>8341</v>
      </c>
      <c r="F4658" s="41">
        <v>44471</v>
      </c>
      <c r="G4658" s="44">
        <v>-87845.1</v>
      </c>
      <c r="H4658" t="s">
        <v>15787</v>
      </c>
    </row>
    <row r="4659" spans="1:8" x14ac:dyDescent="0.25">
      <c r="A4659" s="43" t="s">
        <v>9328</v>
      </c>
      <c r="B4659" t="s">
        <v>8344</v>
      </c>
      <c r="C4659" s="43" t="s">
        <v>15790</v>
      </c>
      <c r="D4659" t="s">
        <v>8345</v>
      </c>
      <c r="E4659" t="s">
        <v>8345</v>
      </c>
      <c r="F4659" s="41">
        <v>44471</v>
      </c>
      <c r="G4659" s="44">
        <v>-1231643.6000000001</v>
      </c>
      <c r="H4659" t="s">
        <v>15791</v>
      </c>
    </row>
    <row r="4660" spans="1:8" x14ac:dyDescent="0.25">
      <c r="A4660" s="43" t="s">
        <v>9328</v>
      </c>
      <c r="B4660" t="s">
        <v>8354</v>
      </c>
      <c r="C4660" s="43" t="s">
        <v>15800</v>
      </c>
      <c r="D4660" t="s">
        <v>8355</v>
      </c>
      <c r="E4660" t="s">
        <v>8355</v>
      </c>
      <c r="F4660" s="41">
        <v>44471</v>
      </c>
      <c r="G4660" s="44">
        <v>-20749.5</v>
      </c>
      <c r="H4660" t="s">
        <v>15801</v>
      </c>
    </row>
    <row r="4661" spans="1:8" x14ac:dyDescent="0.25">
      <c r="A4661" s="43" t="s">
        <v>9328</v>
      </c>
      <c r="B4661" t="s">
        <v>8359</v>
      </c>
      <c r="C4661" s="43" t="s">
        <v>8360</v>
      </c>
      <c r="D4661" t="s">
        <v>8361</v>
      </c>
      <c r="E4661" t="s">
        <v>8361</v>
      </c>
      <c r="F4661" s="41">
        <v>44471</v>
      </c>
      <c r="G4661" s="44">
        <v>-6375000</v>
      </c>
      <c r="H4661" t="s">
        <v>15805</v>
      </c>
    </row>
    <row r="4662" spans="1:8" x14ac:dyDescent="0.25">
      <c r="A4662" s="43" t="s">
        <v>9328</v>
      </c>
      <c r="B4662" t="s">
        <v>8338</v>
      </c>
      <c r="C4662" s="43" t="s">
        <v>15784</v>
      </c>
      <c r="D4662" t="s">
        <v>8339</v>
      </c>
      <c r="E4662" t="s">
        <v>8339</v>
      </c>
      <c r="F4662" s="41">
        <v>44471</v>
      </c>
      <c r="G4662" s="44">
        <v>-360000</v>
      </c>
      <c r="H4662" t="s">
        <v>15785</v>
      </c>
    </row>
    <row r="4663" spans="1:8" x14ac:dyDescent="0.25">
      <c r="A4663" s="43" t="s">
        <v>9328</v>
      </c>
      <c r="B4663" t="s">
        <v>8352</v>
      </c>
      <c r="C4663" s="43" t="s">
        <v>15798</v>
      </c>
      <c r="D4663" t="s">
        <v>8353</v>
      </c>
      <c r="E4663" t="s">
        <v>8353</v>
      </c>
      <c r="F4663" s="41">
        <v>44471</v>
      </c>
      <c r="G4663" s="44">
        <v>-780000</v>
      </c>
      <c r="H4663" t="s">
        <v>15799</v>
      </c>
    </row>
    <row r="4664" spans="1:8" x14ac:dyDescent="0.25">
      <c r="A4664" s="43" t="s">
        <v>9328</v>
      </c>
      <c r="B4664" t="s">
        <v>8350</v>
      </c>
      <c r="C4664" s="43" t="s">
        <v>15796</v>
      </c>
      <c r="D4664" t="s">
        <v>8351</v>
      </c>
      <c r="E4664" t="s">
        <v>8351</v>
      </c>
      <c r="F4664" s="41">
        <v>44471</v>
      </c>
      <c r="G4664" s="44">
        <v>-100000</v>
      </c>
      <c r="H4664" t="s">
        <v>15797</v>
      </c>
    </row>
    <row r="4665" spans="1:8" x14ac:dyDescent="0.25">
      <c r="A4665" s="43" t="s">
        <v>9328</v>
      </c>
      <c r="B4665" t="s">
        <v>8348</v>
      </c>
      <c r="C4665" s="43" t="s">
        <v>15794</v>
      </c>
      <c r="D4665" t="s">
        <v>8349</v>
      </c>
      <c r="E4665" t="s">
        <v>8349</v>
      </c>
      <c r="F4665" s="41">
        <v>44471</v>
      </c>
      <c r="G4665" s="44">
        <v>-3232987.2</v>
      </c>
      <c r="H4665" t="s">
        <v>15795</v>
      </c>
    </row>
    <row r="4666" spans="1:8" x14ac:dyDescent="0.25">
      <c r="A4666" s="43" t="s">
        <v>9328</v>
      </c>
      <c r="B4666" t="s">
        <v>1333</v>
      </c>
      <c r="C4666" s="43" t="s">
        <v>10352</v>
      </c>
      <c r="D4666" t="s">
        <v>8356</v>
      </c>
      <c r="E4666" t="s">
        <v>8356</v>
      </c>
      <c r="F4666" s="41">
        <v>44471</v>
      </c>
      <c r="G4666" s="44">
        <v>-1282500</v>
      </c>
      <c r="H4666" t="s">
        <v>15802</v>
      </c>
    </row>
    <row r="4667" spans="1:8" x14ac:dyDescent="0.25">
      <c r="A4667" s="43" t="s">
        <v>9328</v>
      </c>
      <c r="B4667" t="s">
        <v>8342</v>
      </c>
      <c r="C4667" s="43" t="s">
        <v>15788</v>
      </c>
      <c r="D4667" t="s">
        <v>8343</v>
      </c>
      <c r="E4667" t="s">
        <v>8343</v>
      </c>
      <c r="F4667" s="41">
        <v>44471</v>
      </c>
      <c r="G4667" s="44">
        <v>-338664</v>
      </c>
      <c r="H4667" t="s">
        <v>15789</v>
      </c>
    </row>
    <row r="4668" spans="1:8" x14ac:dyDescent="0.25">
      <c r="A4668" s="43" t="s">
        <v>9328</v>
      </c>
      <c r="B4668" t="s">
        <v>8357</v>
      </c>
      <c r="C4668" s="43" t="s">
        <v>15803</v>
      </c>
      <c r="D4668" t="s">
        <v>8358</v>
      </c>
      <c r="E4668" t="s">
        <v>8358</v>
      </c>
      <c r="F4668" s="41">
        <v>44471</v>
      </c>
      <c r="G4668" s="44">
        <v>-1500000</v>
      </c>
      <c r="H4668" t="s">
        <v>15804</v>
      </c>
    </row>
    <row r="4669" spans="1:8" x14ac:dyDescent="0.25">
      <c r="A4669" s="43" t="s">
        <v>9328</v>
      </c>
      <c r="B4669" t="s">
        <v>8367</v>
      </c>
      <c r="C4669" s="43" t="s">
        <v>8368</v>
      </c>
      <c r="D4669" t="s">
        <v>8369</v>
      </c>
      <c r="E4669" t="s">
        <v>8369</v>
      </c>
      <c r="F4669" s="41">
        <v>44471</v>
      </c>
      <c r="G4669" s="44">
        <v>-32130</v>
      </c>
      <c r="H4669" t="s">
        <v>15809</v>
      </c>
    </row>
    <row r="4670" spans="1:8" x14ac:dyDescent="0.25">
      <c r="A4670" s="43" t="s">
        <v>9328</v>
      </c>
      <c r="B4670" t="s">
        <v>8346</v>
      </c>
      <c r="C4670" s="43" t="s">
        <v>15792</v>
      </c>
      <c r="D4670" t="s">
        <v>8347</v>
      </c>
      <c r="E4670" t="s">
        <v>8347</v>
      </c>
      <c r="F4670" s="41">
        <v>44471</v>
      </c>
      <c r="G4670" s="44">
        <v>-630000</v>
      </c>
      <c r="H4670" t="s">
        <v>15793</v>
      </c>
    </row>
    <row r="4671" spans="1:8" x14ac:dyDescent="0.25">
      <c r="A4671" s="43" t="s">
        <v>9328</v>
      </c>
      <c r="B4671" t="s">
        <v>8374</v>
      </c>
      <c r="C4671" s="43" t="s">
        <v>15814</v>
      </c>
      <c r="D4671" t="s">
        <v>8375</v>
      </c>
      <c r="E4671" t="s">
        <v>8375</v>
      </c>
      <c r="F4671" s="41">
        <v>44473</v>
      </c>
      <c r="G4671" s="44">
        <v>-561787.32999999996</v>
      </c>
      <c r="H4671" t="s">
        <v>15815</v>
      </c>
    </row>
    <row r="4672" spans="1:8" x14ac:dyDescent="0.25">
      <c r="A4672" s="43" t="s">
        <v>9328</v>
      </c>
      <c r="B4672" t="s">
        <v>8376</v>
      </c>
      <c r="C4672" s="43" t="s">
        <v>15816</v>
      </c>
      <c r="D4672" t="s">
        <v>8377</v>
      </c>
      <c r="E4672" t="s">
        <v>8377</v>
      </c>
      <c r="F4672" s="41">
        <v>44473</v>
      </c>
      <c r="G4672" s="44">
        <v>-1512000</v>
      </c>
      <c r="H4672" t="s">
        <v>15817</v>
      </c>
    </row>
    <row r="4673" spans="1:8" x14ac:dyDescent="0.25">
      <c r="A4673" s="43" t="s">
        <v>9328</v>
      </c>
      <c r="B4673" t="s">
        <v>8372</v>
      </c>
      <c r="C4673" s="43" t="s">
        <v>15812</v>
      </c>
      <c r="D4673" t="s">
        <v>8373</v>
      </c>
      <c r="E4673" t="s">
        <v>8373</v>
      </c>
      <c r="F4673" s="41">
        <v>44473</v>
      </c>
      <c r="G4673" s="44">
        <v>-1572264</v>
      </c>
      <c r="H4673" t="s">
        <v>15813</v>
      </c>
    </row>
    <row r="4674" spans="1:8" x14ac:dyDescent="0.25">
      <c r="A4674" s="43" t="s">
        <v>9328</v>
      </c>
      <c r="B4674" t="s">
        <v>8384</v>
      </c>
      <c r="C4674" s="43" t="s">
        <v>15821</v>
      </c>
      <c r="D4674" t="s">
        <v>8385</v>
      </c>
      <c r="E4674" t="s">
        <v>8385</v>
      </c>
      <c r="F4674" s="41">
        <v>44474</v>
      </c>
      <c r="G4674" s="44">
        <v>-2943270</v>
      </c>
      <c r="H4674" t="s">
        <v>15822</v>
      </c>
    </row>
    <row r="4675" spans="1:8" x14ac:dyDescent="0.25">
      <c r="A4675" s="43" t="s">
        <v>9735</v>
      </c>
      <c r="B4675" t="s">
        <v>8378</v>
      </c>
      <c r="C4675" s="43" t="s">
        <v>8379</v>
      </c>
      <c r="D4675" t="s">
        <v>8380</v>
      </c>
      <c r="E4675" t="s">
        <v>8381</v>
      </c>
      <c r="F4675" s="41">
        <v>44474</v>
      </c>
      <c r="G4675" s="44">
        <v>-460500</v>
      </c>
      <c r="H4675" t="s">
        <v>15818</v>
      </c>
    </row>
    <row r="4676" spans="1:8" x14ac:dyDescent="0.25">
      <c r="A4676" s="43" t="s">
        <v>9328</v>
      </c>
      <c r="B4676" t="s">
        <v>8394</v>
      </c>
      <c r="C4676" s="43" t="s">
        <v>15831</v>
      </c>
      <c r="D4676" t="s">
        <v>8395</v>
      </c>
      <c r="E4676" t="s">
        <v>8395</v>
      </c>
      <c r="F4676" s="41">
        <v>44474</v>
      </c>
      <c r="G4676" s="44">
        <v>-5775000</v>
      </c>
      <c r="H4676" t="s">
        <v>15832</v>
      </c>
    </row>
    <row r="4677" spans="1:8" x14ac:dyDescent="0.25">
      <c r="A4677" s="43" t="s">
        <v>9328</v>
      </c>
      <c r="B4677" t="s">
        <v>8403</v>
      </c>
      <c r="C4677" s="43" t="s">
        <v>15840</v>
      </c>
      <c r="D4677" t="s">
        <v>8404</v>
      </c>
      <c r="E4677" t="s">
        <v>8404</v>
      </c>
      <c r="F4677" s="41">
        <v>44474</v>
      </c>
      <c r="G4677" s="44">
        <v>-202950</v>
      </c>
      <c r="H4677" t="s">
        <v>15841</v>
      </c>
    </row>
    <row r="4678" spans="1:8" x14ac:dyDescent="0.25">
      <c r="A4678" s="43" t="s">
        <v>9328</v>
      </c>
      <c r="B4678" t="s">
        <v>8390</v>
      </c>
      <c r="C4678" s="43" t="s">
        <v>15827</v>
      </c>
      <c r="D4678" t="s">
        <v>8391</v>
      </c>
      <c r="E4678" t="s">
        <v>8391</v>
      </c>
      <c r="F4678" s="41">
        <v>44474</v>
      </c>
      <c r="G4678" s="44">
        <v>-345600</v>
      </c>
      <c r="H4678" t="s">
        <v>15828</v>
      </c>
    </row>
    <row r="4679" spans="1:8" x14ac:dyDescent="0.25">
      <c r="A4679" s="43" t="s">
        <v>9328</v>
      </c>
      <c r="B4679" t="s">
        <v>8392</v>
      </c>
      <c r="C4679" s="43" t="s">
        <v>15829</v>
      </c>
      <c r="D4679" t="s">
        <v>8393</v>
      </c>
      <c r="E4679" t="s">
        <v>8393</v>
      </c>
      <c r="F4679" s="41">
        <v>44474</v>
      </c>
      <c r="G4679" s="44">
        <v>-900000</v>
      </c>
      <c r="H4679" t="s">
        <v>15830</v>
      </c>
    </row>
    <row r="4680" spans="1:8" x14ac:dyDescent="0.25">
      <c r="A4680" s="43" t="s">
        <v>9328</v>
      </c>
      <c r="B4680" t="s">
        <v>8399</v>
      </c>
      <c r="C4680" s="43" t="s">
        <v>15836</v>
      </c>
      <c r="D4680" t="s">
        <v>8400</v>
      </c>
      <c r="E4680" t="s">
        <v>8400</v>
      </c>
      <c r="F4680" s="41">
        <v>44474</v>
      </c>
      <c r="G4680" s="44">
        <v>-3974400</v>
      </c>
      <c r="H4680" t="s">
        <v>15837</v>
      </c>
    </row>
    <row r="4681" spans="1:8" x14ac:dyDescent="0.25">
      <c r="A4681" s="43" t="s">
        <v>9328</v>
      </c>
      <c r="B4681" t="s">
        <v>8386</v>
      </c>
      <c r="C4681" s="43" t="s">
        <v>15823</v>
      </c>
      <c r="D4681" t="s">
        <v>8387</v>
      </c>
      <c r="E4681" t="s">
        <v>8387</v>
      </c>
      <c r="F4681" s="41">
        <v>44474</v>
      </c>
      <c r="G4681" s="44">
        <v>-706602</v>
      </c>
      <c r="H4681" t="s">
        <v>15824</v>
      </c>
    </row>
    <row r="4682" spans="1:8" x14ac:dyDescent="0.25">
      <c r="A4682" s="43" t="s">
        <v>9328</v>
      </c>
      <c r="B4682" t="s">
        <v>8397</v>
      </c>
      <c r="C4682" s="43" t="s">
        <v>15834</v>
      </c>
      <c r="D4682" t="s">
        <v>8398</v>
      </c>
      <c r="E4682" t="s">
        <v>8398</v>
      </c>
      <c r="F4682" s="41">
        <v>44474</v>
      </c>
      <c r="G4682" s="44">
        <v>-455000</v>
      </c>
      <c r="H4682" t="s">
        <v>15835</v>
      </c>
    </row>
    <row r="4683" spans="1:8" x14ac:dyDescent="0.25">
      <c r="A4683" s="43" t="s">
        <v>9328</v>
      </c>
      <c r="B4683" t="s">
        <v>8388</v>
      </c>
      <c r="C4683" s="43" t="s">
        <v>15825</v>
      </c>
      <c r="D4683" t="s">
        <v>8389</v>
      </c>
      <c r="E4683" t="s">
        <v>8389</v>
      </c>
      <c r="F4683" s="41">
        <v>44474</v>
      </c>
      <c r="G4683" s="44">
        <v>-1036800</v>
      </c>
      <c r="H4683" t="s">
        <v>15826</v>
      </c>
    </row>
    <row r="4684" spans="1:8" x14ac:dyDescent="0.25">
      <c r="A4684" s="43" t="s">
        <v>9328</v>
      </c>
      <c r="B4684" t="s">
        <v>8382</v>
      </c>
      <c r="C4684" s="43" t="s">
        <v>15819</v>
      </c>
      <c r="D4684" t="s">
        <v>8383</v>
      </c>
      <c r="E4684" t="s">
        <v>8383</v>
      </c>
      <c r="F4684" s="41">
        <v>44474</v>
      </c>
      <c r="G4684" s="44">
        <v>-3150000</v>
      </c>
      <c r="H4684" t="s">
        <v>15820</v>
      </c>
    </row>
    <row r="4685" spans="1:8" x14ac:dyDescent="0.25">
      <c r="A4685" s="43" t="s">
        <v>9328</v>
      </c>
      <c r="B4685" t="s">
        <v>8401</v>
      </c>
      <c r="C4685" s="43" t="s">
        <v>15838</v>
      </c>
      <c r="D4685" t="s">
        <v>8402</v>
      </c>
      <c r="E4685" t="s">
        <v>8402</v>
      </c>
      <c r="F4685" s="41">
        <v>44474</v>
      </c>
      <c r="G4685" s="44">
        <v>-317000</v>
      </c>
      <c r="H4685" t="s">
        <v>15839</v>
      </c>
    </row>
    <row r="4686" spans="1:8" x14ac:dyDescent="0.25">
      <c r="A4686" s="43" t="s">
        <v>9328</v>
      </c>
      <c r="B4686" t="s">
        <v>7863</v>
      </c>
      <c r="C4686" s="43" t="s">
        <v>15383</v>
      </c>
      <c r="D4686" t="s">
        <v>8396</v>
      </c>
      <c r="E4686" t="s">
        <v>8396</v>
      </c>
      <c r="F4686" s="41">
        <v>44474</v>
      </c>
      <c r="G4686" s="44">
        <v>-1600000</v>
      </c>
      <c r="H4686" t="s">
        <v>15833</v>
      </c>
    </row>
    <row r="4687" spans="1:8" x14ac:dyDescent="0.25">
      <c r="A4687" s="43" t="s">
        <v>9328</v>
      </c>
      <c r="B4687" t="s">
        <v>8407</v>
      </c>
      <c r="C4687" s="43" t="s">
        <v>15844</v>
      </c>
      <c r="D4687" t="s">
        <v>8408</v>
      </c>
      <c r="E4687" t="s">
        <v>8408</v>
      </c>
      <c r="F4687" s="41">
        <v>44474</v>
      </c>
      <c r="G4687" s="44">
        <v>-1875000</v>
      </c>
      <c r="H4687" t="s">
        <v>15845</v>
      </c>
    </row>
    <row r="4688" spans="1:8" x14ac:dyDescent="0.25">
      <c r="A4688" s="43" t="s">
        <v>9328</v>
      </c>
      <c r="B4688" t="s">
        <v>8405</v>
      </c>
      <c r="C4688" s="43" t="s">
        <v>15842</v>
      </c>
      <c r="D4688" t="s">
        <v>8406</v>
      </c>
      <c r="E4688" t="s">
        <v>8406</v>
      </c>
      <c r="F4688" s="41">
        <v>44474</v>
      </c>
      <c r="G4688" s="44">
        <v>-701233</v>
      </c>
      <c r="H4688" t="s">
        <v>15843</v>
      </c>
    </row>
    <row r="4689" spans="1:8" x14ac:dyDescent="0.25">
      <c r="A4689" s="43" t="s">
        <v>9328</v>
      </c>
      <c r="B4689" t="s">
        <v>20644</v>
      </c>
      <c r="C4689" s="43" t="s">
        <v>8410</v>
      </c>
      <c r="D4689" t="s">
        <v>8411</v>
      </c>
      <c r="E4689" t="s">
        <v>8411</v>
      </c>
      <c r="F4689" s="41">
        <v>44476</v>
      </c>
      <c r="G4689" s="44">
        <v>-29500</v>
      </c>
      <c r="H4689" t="s">
        <v>15846</v>
      </c>
    </row>
    <row r="4690" spans="1:8" x14ac:dyDescent="0.25">
      <c r="A4690" s="43" t="s">
        <v>9735</v>
      </c>
      <c r="B4690" t="s">
        <v>8412</v>
      </c>
      <c r="C4690" s="43" t="s">
        <v>8413</v>
      </c>
      <c r="D4690" t="s">
        <v>8414</v>
      </c>
      <c r="E4690" t="s">
        <v>8415</v>
      </c>
      <c r="F4690" s="41">
        <v>44480</v>
      </c>
      <c r="G4690" s="44">
        <v>-49950</v>
      </c>
      <c r="H4690" t="s">
        <v>15847</v>
      </c>
    </row>
    <row r="4691" spans="1:8" x14ac:dyDescent="0.25">
      <c r="A4691" s="43" t="s">
        <v>9328</v>
      </c>
      <c r="B4691" t="s">
        <v>8424</v>
      </c>
      <c r="C4691" s="43" t="s">
        <v>15856</v>
      </c>
      <c r="D4691" t="s">
        <v>8425</v>
      </c>
      <c r="E4691" t="s">
        <v>8425</v>
      </c>
      <c r="F4691" s="41">
        <v>44481</v>
      </c>
      <c r="G4691" s="44">
        <v>-720000</v>
      </c>
      <c r="H4691" t="s">
        <v>15857</v>
      </c>
    </row>
    <row r="4692" spans="1:8" x14ac:dyDescent="0.25">
      <c r="A4692" s="43" t="s">
        <v>9328</v>
      </c>
      <c r="B4692" t="s">
        <v>8420</v>
      </c>
      <c r="C4692" s="43" t="s">
        <v>15852</v>
      </c>
      <c r="D4692" t="s">
        <v>20786</v>
      </c>
      <c r="E4692" t="s">
        <v>20786</v>
      </c>
      <c r="F4692" s="41">
        <v>44481</v>
      </c>
      <c r="G4692" s="44">
        <v>-13789996</v>
      </c>
      <c r="H4692" t="s">
        <v>15853</v>
      </c>
    </row>
    <row r="4693" spans="1:8" x14ac:dyDescent="0.25">
      <c r="A4693" s="43" t="s">
        <v>9328</v>
      </c>
      <c r="B4693" t="s">
        <v>8426</v>
      </c>
      <c r="C4693" s="43" t="s">
        <v>15858</v>
      </c>
      <c r="D4693" t="s">
        <v>8427</v>
      </c>
      <c r="E4693" t="s">
        <v>8427</v>
      </c>
      <c r="F4693" s="41">
        <v>44481</v>
      </c>
      <c r="G4693" s="44">
        <v>-3369600</v>
      </c>
      <c r="H4693" t="s">
        <v>15859</v>
      </c>
    </row>
    <row r="4694" spans="1:8" x14ac:dyDescent="0.25">
      <c r="A4694" s="43" t="s">
        <v>9328</v>
      </c>
      <c r="B4694" t="s">
        <v>8445</v>
      </c>
      <c r="C4694" s="43" t="s">
        <v>15877</v>
      </c>
      <c r="D4694" t="s">
        <v>8446</v>
      </c>
      <c r="E4694" t="s">
        <v>8446</v>
      </c>
      <c r="F4694" s="41">
        <v>44481</v>
      </c>
      <c r="G4694" s="44">
        <v>-310500</v>
      </c>
      <c r="H4694" t="s">
        <v>15878</v>
      </c>
    </row>
    <row r="4695" spans="1:8" x14ac:dyDescent="0.25">
      <c r="A4695" s="43" t="s">
        <v>9328</v>
      </c>
      <c r="B4695" t="s">
        <v>8430</v>
      </c>
      <c r="C4695" s="43" t="s">
        <v>15862</v>
      </c>
      <c r="D4695" t="s">
        <v>8431</v>
      </c>
      <c r="E4695" t="s">
        <v>8431</v>
      </c>
      <c r="F4695" s="41">
        <v>44481</v>
      </c>
      <c r="G4695" s="44">
        <v>-405000</v>
      </c>
      <c r="H4695" t="s">
        <v>15863</v>
      </c>
    </row>
    <row r="4696" spans="1:8" x14ac:dyDescent="0.25">
      <c r="A4696" s="43" t="s">
        <v>9328</v>
      </c>
      <c r="B4696" t="s">
        <v>8438</v>
      </c>
      <c r="C4696" s="43" t="s">
        <v>15870</v>
      </c>
      <c r="D4696" t="s">
        <v>8439</v>
      </c>
      <c r="E4696" t="s">
        <v>8439</v>
      </c>
      <c r="F4696" s="41">
        <v>44481</v>
      </c>
      <c r="G4696" s="44">
        <v>-1152000</v>
      </c>
      <c r="H4696" t="s">
        <v>15871</v>
      </c>
    </row>
    <row r="4697" spans="1:8" x14ac:dyDescent="0.25">
      <c r="A4697" s="43" t="s">
        <v>9328</v>
      </c>
      <c r="B4697" t="s">
        <v>8434</v>
      </c>
      <c r="C4697" s="43" t="s">
        <v>15866</v>
      </c>
      <c r="D4697" t="s">
        <v>8435</v>
      </c>
      <c r="E4697" t="s">
        <v>8435</v>
      </c>
      <c r="F4697" s="41">
        <v>44481</v>
      </c>
      <c r="G4697" s="44">
        <v>-88567</v>
      </c>
      <c r="H4697" t="s">
        <v>15867</v>
      </c>
    </row>
    <row r="4698" spans="1:8" x14ac:dyDescent="0.25">
      <c r="A4698" s="43" t="s">
        <v>9328</v>
      </c>
      <c r="B4698" t="s">
        <v>8436</v>
      </c>
      <c r="C4698" s="43" t="s">
        <v>15868</v>
      </c>
      <c r="D4698" t="s">
        <v>8437</v>
      </c>
      <c r="E4698" t="s">
        <v>8437</v>
      </c>
      <c r="F4698" s="41">
        <v>44481</v>
      </c>
      <c r="G4698" s="44">
        <v>-132020</v>
      </c>
      <c r="H4698" t="s">
        <v>15869</v>
      </c>
    </row>
    <row r="4699" spans="1:8" x14ac:dyDescent="0.25">
      <c r="A4699" s="43" t="s">
        <v>9328</v>
      </c>
      <c r="B4699" t="s">
        <v>8428</v>
      </c>
      <c r="C4699" s="43" t="s">
        <v>15860</v>
      </c>
      <c r="D4699" t="s">
        <v>8429</v>
      </c>
      <c r="E4699" t="s">
        <v>8429</v>
      </c>
      <c r="F4699" s="41">
        <v>44481</v>
      </c>
      <c r="G4699" s="44">
        <v>-648000</v>
      </c>
      <c r="H4699" t="s">
        <v>15861</v>
      </c>
    </row>
    <row r="4700" spans="1:8" x14ac:dyDescent="0.25">
      <c r="A4700" s="43" t="s">
        <v>9328</v>
      </c>
      <c r="B4700" t="s">
        <v>8447</v>
      </c>
      <c r="C4700" s="43" t="s">
        <v>15879</v>
      </c>
      <c r="D4700" t="s">
        <v>8448</v>
      </c>
      <c r="E4700" t="s">
        <v>8448</v>
      </c>
      <c r="F4700" s="41">
        <v>44481</v>
      </c>
      <c r="G4700" s="44">
        <v>-879200</v>
      </c>
      <c r="H4700" t="s">
        <v>15880</v>
      </c>
    </row>
    <row r="4701" spans="1:8" x14ac:dyDescent="0.25">
      <c r="A4701" s="43" t="s">
        <v>9328</v>
      </c>
      <c r="B4701" t="s">
        <v>8441</v>
      </c>
      <c r="C4701" s="43" t="s">
        <v>15873</v>
      </c>
      <c r="D4701" t="s">
        <v>8442</v>
      </c>
      <c r="E4701" t="s">
        <v>8442</v>
      </c>
      <c r="F4701" s="41">
        <v>44481</v>
      </c>
      <c r="G4701" s="44">
        <v>-10692000</v>
      </c>
      <c r="H4701" t="s">
        <v>15874</v>
      </c>
    </row>
    <row r="4702" spans="1:8" x14ac:dyDescent="0.25">
      <c r="A4702" s="43" t="s">
        <v>9328</v>
      </c>
      <c r="B4702" t="s">
        <v>8443</v>
      </c>
      <c r="C4702" s="43" t="s">
        <v>15875</v>
      </c>
      <c r="D4702" t="s">
        <v>8444</v>
      </c>
      <c r="E4702" t="s">
        <v>8444</v>
      </c>
      <c r="F4702" s="41">
        <v>44481</v>
      </c>
      <c r="G4702" s="44">
        <v>-1250000</v>
      </c>
      <c r="H4702" t="s">
        <v>15876</v>
      </c>
    </row>
    <row r="4703" spans="1:8" x14ac:dyDescent="0.25">
      <c r="A4703" s="43" t="s">
        <v>9328</v>
      </c>
      <c r="B4703" t="s">
        <v>8416</v>
      </c>
      <c r="C4703" s="43" t="s">
        <v>15848</v>
      </c>
      <c r="D4703" t="s">
        <v>8417</v>
      </c>
      <c r="E4703" t="s">
        <v>8417</v>
      </c>
      <c r="F4703" s="41">
        <v>44481</v>
      </c>
      <c r="G4703" s="44">
        <v>-170000</v>
      </c>
      <c r="H4703" t="s">
        <v>15849</v>
      </c>
    </row>
    <row r="4704" spans="1:8" x14ac:dyDescent="0.25">
      <c r="A4704" s="43" t="s">
        <v>9328</v>
      </c>
      <c r="B4704" t="s">
        <v>8449</v>
      </c>
      <c r="C4704" s="43" t="s">
        <v>15881</v>
      </c>
      <c r="D4704" t="s">
        <v>8450</v>
      </c>
      <c r="E4704" t="s">
        <v>8450</v>
      </c>
      <c r="F4704" s="41">
        <v>44481</v>
      </c>
      <c r="G4704" s="44">
        <v>-216000</v>
      </c>
      <c r="H4704" t="s">
        <v>15882</v>
      </c>
    </row>
    <row r="4705" spans="1:8" x14ac:dyDescent="0.25">
      <c r="A4705" s="43" t="s">
        <v>9328</v>
      </c>
      <c r="B4705" t="s">
        <v>8422</v>
      </c>
      <c r="C4705" s="43" t="s">
        <v>15854</v>
      </c>
      <c r="D4705" t="s">
        <v>8423</v>
      </c>
      <c r="E4705" t="s">
        <v>8423</v>
      </c>
      <c r="F4705" s="41">
        <v>44481</v>
      </c>
      <c r="G4705" s="44">
        <v>-777600</v>
      </c>
      <c r="H4705" t="s">
        <v>15855</v>
      </c>
    </row>
    <row r="4706" spans="1:8" x14ac:dyDescent="0.25">
      <c r="A4706" s="43" t="s">
        <v>9328</v>
      </c>
      <c r="B4706" t="s">
        <v>8432</v>
      </c>
      <c r="C4706" s="43" t="s">
        <v>15864</v>
      </c>
      <c r="D4706" t="s">
        <v>8433</v>
      </c>
      <c r="E4706" t="s">
        <v>8433</v>
      </c>
      <c r="F4706" s="41">
        <v>44481</v>
      </c>
      <c r="G4706" s="44">
        <v>-5220000</v>
      </c>
      <c r="H4706" t="s">
        <v>15865</v>
      </c>
    </row>
    <row r="4707" spans="1:8" x14ac:dyDescent="0.25">
      <c r="A4707" s="43" t="s">
        <v>9328</v>
      </c>
      <c r="B4707" t="s">
        <v>8418</v>
      </c>
      <c r="C4707" s="43" t="s">
        <v>15850</v>
      </c>
      <c r="D4707" t="s">
        <v>8419</v>
      </c>
      <c r="E4707" t="s">
        <v>8419</v>
      </c>
      <c r="F4707" s="41">
        <v>44481</v>
      </c>
      <c r="G4707" s="44">
        <v>-486000</v>
      </c>
      <c r="H4707" t="s">
        <v>15851</v>
      </c>
    </row>
    <row r="4708" spans="1:8" x14ac:dyDescent="0.25">
      <c r="A4708" s="43" t="s">
        <v>9735</v>
      </c>
      <c r="B4708" t="s">
        <v>8452</v>
      </c>
      <c r="C4708" s="43" t="s">
        <v>8453</v>
      </c>
      <c r="D4708" t="s">
        <v>8454</v>
      </c>
      <c r="E4708" t="s">
        <v>8455</v>
      </c>
      <c r="F4708" s="41">
        <v>44483</v>
      </c>
      <c r="G4708" s="44">
        <v>-79200</v>
      </c>
      <c r="H4708" t="s">
        <v>15884</v>
      </c>
    </row>
    <row r="4709" spans="1:8" x14ac:dyDescent="0.25">
      <c r="A4709" s="43" t="s">
        <v>9735</v>
      </c>
      <c r="B4709" t="s">
        <v>1218</v>
      </c>
      <c r="C4709" s="43" t="s">
        <v>1219</v>
      </c>
      <c r="D4709" t="s">
        <v>8451</v>
      </c>
      <c r="E4709" t="s">
        <v>20787</v>
      </c>
      <c r="F4709" s="41">
        <v>44483</v>
      </c>
      <c r="G4709" s="44">
        <v>-1133055.33</v>
      </c>
      <c r="H4709" t="s">
        <v>15883</v>
      </c>
    </row>
    <row r="4710" spans="1:8" x14ac:dyDescent="0.25">
      <c r="A4710" s="43" t="s">
        <v>9735</v>
      </c>
      <c r="B4710" t="s">
        <v>1218</v>
      </c>
      <c r="C4710" s="43" t="s">
        <v>1219</v>
      </c>
      <c r="D4710" t="s">
        <v>8458</v>
      </c>
      <c r="E4710" t="s">
        <v>15886</v>
      </c>
      <c r="F4710" s="41">
        <v>44488</v>
      </c>
      <c r="G4710" s="44">
        <v>-1133055.33</v>
      </c>
      <c r="H4710" t="s">
        <v>15887</v>
      </c>
    </row>
    <row r="4711" spans="1:8" x14ac:dyDescent="0.25">
      <c r="A4711" s="43" t="s">
        <v>9735</v>
      </c>
      <c r="B4711" t="s">
        <v>1218</v>
      </c>
      <c r="C4711" s="43" t="s">
        <v>1219</v>
      </c>
      <c r="D4711" t="s">
        <v>8456</v>
      </c>
      <c r="E4711" t="s">
        <v>8457</v>
      </c>
      <c r="F4711" s="41">
        <v>44488</v>
      </c>
      <c r="G4711" s="44">
        <v>-1133055.33</v>
      </c>
      <c r="H4711" t="s">
        <v>15885</v>
      </c>
    </row>
    <row r="4712" spans="1:8" x14ac:dyDescent="0.25">
      <c r="A4712" s="43" t="s">
        <v>9735</v>
      </c>
      <c r="B4712" t="s">
        <v>20645</v>
      </c>
      <c r="C4712" s="43" t="s">
        <v>8460</v>
      </c>
      <c r="D4712" t="s">
        <v>8461</v>
      </c>
      <c r="E4712" t="s">
        <v>8461</v>
      </c>
      <c r="F4712" s="41">
        <v>44490</v>
      </c>
      <c r="G4712" s="44">
        <v>-79060</v>
      </c>
      <c r="H4712" t="s">
        <v>15888</v>
      </c>
    </row>
    <row r="4713" spans="1:8" x14ac:dyDescent="0.25">
      <c r="A4713" s="43" t="s">
        <v>9735</v>
      </c>
      <c r="B4713" t="s">
        <v>20645</v>
      </c>
      <c r="C4713" s="43" t="s">
        <v>8460</v>
      </c>
      <c r="D4713" t="s">
        <v>8462</v>
      </c>
      <c r="E4713" t="s">
        <v>8462</v>
      </c>
      <c r="F4713" s="41">
        <v>44490</v>
      </c>
      <c r="G4713" s="44">
        <v>79060</v>
      </c>
      <c r="H4713" t="s">
        <v>15889</v>
      </c>
    </row>
    <row r="4714" spans="1:8" x14ac:dyDescent="0.25">
      <c r="A4714" s="43" t="s">
        <v>9735</v>
      </c>
      <c r="B4714" t="s">
        <v>8463</v>
      </c>
      <c r="C4714" s="43" t="s">
        <v>8464</v>
      </c>
      <c r="D4714" t="s">
        <v>8414</v>
      </c>
      <c r="E4714" t="s">
        <v>8465</v>
      </c>
      <c r="F4714" s="41">
        <v>44490</v>
      </c>
      <c r="G4714" s="44">
        <v>-142200</v>
      </c>
      <c r="H4714" t="s">
        <v>15890</v>
      </c>
    </row>
    <row r="4715" spans="1:8" x14ac:dyDescent="0.25">
      <c r="A4715" s="43" t="s">
        <v>9735</v>
      </c>
      <c r="B4715" t="s">
        <v>8466</v>
      </c>
      <c r="C4715" s="43" t="s">
        <v>8467</v>
      </c>
      <c r="D4715" t="s">
        <v>8468</v>
      </c>
      <c r="E4715" t="s">
        <v>8469</v>
      </c>
      <c r="F4715" s="41">
        <v>44494</v>
      </c>
      <c r="G4715" s="44">
        <v>-729000</v>
      </c>
      <c r="H4715" t="s">
        <v>15891</v>
      </c>
    </row>
    <row r="4716" spans="1:8" x14ac:dyDescent="0.25">
      <c r="A4716" s="43" t="s">
        <v>9735</v>
      </c>
      <c r="B4716" t="s">
        <v>8466</v>
      </c>
      <c r="C4716" s="43" t="s">
        <v>8467</v>
      </c>
      <c r="D4716" t="s">
        <v>7858</v>
      </c>
      <c r="E4716" t="s">
        <v>8470</v>
      </c>
      <c r="F4716" s="41">
        <v>44494</v>
      </c>
      <c r="G4716" s="44">
        <v>-874800</v>
      </c>
      <c r="H4716" t="s">
        <v>15892</v>
      </c>
    </row>
    <row r="4717" spans="1:8" x14ac:dyDescent="0.25">
      <c r="A4717" s="43" t="s">
        <v>9735</v>
      </c>
      <c r="B4717" t="s">
        <v>8466</v>
      </c>
      <c r="C4717" s="43" t="s">
        <v>8467</v>
      </c>
      <c r="D4717" t="s">
        <v>7859</v>
      </c>
      <c r="E4717" t="s">
        <v>8471</v>
      </c>
      <c r="F4717" s="41">
        <v>44494</v>
      </c>
      <c r="G4717" s="44">
        <v>-874800</v>
      </c>
      <c r="H4717" t="s">
        <v>15893</v>
      </c>
    </row>
    <row r="4718" spans="1:8" x14ac:dyDescent="0.25">
      <c r="A4718" s="43" t="s">
        <v>9735</v>
      </c>
      <c r="B4718" t="s">
        <v>8466</v>
      </c>
      <c r="C4718" s="43" t="s">
        <v>8467</v>
      </c>
      <c r="D4718" t="s">
        <v>7159</v>
      </c>
      <c r="E4718" t="s">
        <v>8472</v>
      </c>
      <c r="F4718" s="41">
        <v>44494</v>
      </c>
      <c r="G4718" s="44">
        <v>-729000</v>
      </c>
      <c r="H4718" t="s">
        <v>15894</v>
      </c>
    </row>
    <row r="4719" spans="1:8" x14ac:dyDescent="0.25">
      <c r="A4719" s="43" t="s">
        <v>9735</v>
      </c>
      <c r="B4719" t="s">
        <v>8466</v>
      </c>
      <c r="C4719" s="43" t="s">
        <v>8467</v>
      </c>
      <c r="D4719" t="s">
        <v>7488</v>
      </c>
      <c r="E4719" t="s">
        <v>8473</v>
      </c>
      <c r="F4719" s="41">
        <v>44494</v>
      </c>
      <c r="G4719" s="44">
        <v>-874800</v>
      </c>
      <c r="H4719" t="s">
        <v>15895</v>
      </c>
    </row>
    <row r="4720" spans="1:8" x14ac:dyDescent="0.25">
      <c r="A4720" s="43" t="s">
        <v>9326</v>
      </c>
      <c r="B4720" t="s">
        <v>4196</v>
      </c>
      <c r="C4720" s="43" t="s">
        <v>4197</v>
      </c>
      <c r="D4720" t="s">
        <v>8474</v>
      </c>
      <c r="E4720" t="s">
        <v>8474</v>
      </c>
      <c r="F4720" s="41">
        <v>44495</v>
      </c>
      <c r="G4720" s="44">
        <v>-1824355.69</v>
      </c>
      <c r="H4720" t="s">
        <v>15896</v>
      </c>
    </row>
    <row r="4721" spans="1:8" x14ac:dyDescent="0.25">
      <c r="A4721" s="43" t="s">
        <v>9326</v>
      </c>
      <c r="B4721" t="s">
        <v>4196</v>
      </c>
      <c r="C4721" s="43" t="s">
        <v>4197</v>
      </c>
      <c r="D4721" t="s">
        <v>8475</v>
      </c>
      <c r="E4721" t="s">
        <v>8475</v>
      </c>
      <c r="F4721" s="41">
        <v>44495</v>
      </c>
      <c r="G4721" s="44">
        <v>-91563.77</v>
      </c>
      <c r="H4721" t="s">
        <v>15897</v>
      </c>
    </row>
    <row r="4722" spans="1:8" x14ac:dyDescent="0.25">
      <c r="A4722" s="43" t="s">
        <v>9326</v>
      </c>
      <c r="B4722" t="s">
        <v>8476</v>
      </c>
      <c r="C4722" s="43" t="s">
        <v>8477</v>
      </c>
      <c r="D4722" t="s">
        <v>8478</v>
      </c>
      <c r="E4722" t="s">
        <v>8479</v>
      </c>
      <c r="F4722" s="41">
        <v>44497</v>
      </c>
      <c r="G4722" s="44">
        <v>-67000</v>
      </c>
      <c r="H4722" t="s">
        <v>15898</v>
      </c>
    </row>
    <row r="4723" spans="1:8" x14ac:dyDescent="0.25">
      <c r="A4723" s="43" t="s">
        <v>9735</v>
      </c>
      <c r="B4723" t="s">
        <v>8480</v>
      </c>
      <c r="C4723" s="43" t="s">
        <v>8481</v>
      </c>
      <c r="D4723" t="s">
        <v>7184</v>
      </c>
      <c r="E4723" t="s">
        <v>8482</v>
      </c>
      <c r="F4723" s="41">
        <v>44501</v>
      </c>
      <c r="G4723" s="44">
        <v>-445200</v>
      </c>
      <c r="H4723" t="s">
        <v>15899</v>
      </c>
    </row>
    <row r="4724" spans="1:8" x14ac:dyDescent="0.25">
      <c r="A4724" s="43" t="s">
        <v>9328</v>
      </c>
      <c r="B4724" t="s">
        <v>8483</v>
      </c>
      <c r="C4724" s="43" t="s">
        <v>15900</v>
      </c>
      <c r="D4724" t="s">
        <v>8484</v>
      </c>
      <c r="E4724" t="s">
        <v>8484</v>
      </c>
      <c r="F4724" s="41">
        <v>44501</v>
      </c>
      <c r="G4724" s="44">
        <v>-6565188.8899999997</v>
      </c>
      <c r="H4724" t="s">
        <v>15901</v>
      </c>
    </row>
    <row r="4725" spans="1:8" x14ac:dyDescent="0.25">
      <c r="A4725" s="43" t="s">
        <v>9328</v>
      </c>
      <c r="B4725" t="s">
        <v>8485</v>
      </c>
      <c r="C4725" s="43" t="s">
        <v>15902</v>
      </c>
      <c r="D4725" t="s">
        <v>8486</v>
      </c>
      <c r="E4725" t="s">
        <v>8486</v>
      </c>
      <c r="F4725" s="41">
        <v>44510</v>
      </c>
      <c r="G4725" s="44">
        <v>-5351357.3899999997</v>
      </c>
      <c r="H4725" t="s">
        <v>15903</v>
      </c>
    </row>
    <row r="4726" spans="1:8" x14ac:dyDescent="0.25">
      <c r="A4726" s="43" t="s">
        <v>9735</v>
      </c>
      <c r="B4726" t="s">
        <v>8487</v>
      </c>
      <c r="C4726" s="43" t="s">
        <v>8488</v>
      </c>
      <c r="D4726" t="s">
        <v>7147</v>
      </c>
      <c r="E4726" t="s">
        <v>8489</v>
      </c>
      <c r="F4726" s="41">
        <v>44511</v>
      </c>
      <c r="G4726" s="44">
        <v>-816000</v>
      </c>
      <c r="H4726" t="s">
        <v>15904</v>
      </c>
    </row>
    <row r="4727" spans="1:8" x14ac:dyDescent="0.25">
      <c r="A4727" s="43" t="s">
        <v>9735</v>
      </c>
      <c r="B4727" t="s">
        <v>8487</v>
      </c>
      <c r="C4727" s="43" t="s">
        <v>8488</v>
      </c>
      <c r="D4727" t="s">
        <v>7132</v>
      </c>
      <c r="E4727" t="s">
        <v>8490</v>
      </c>
      <c r="F4727" s="41">
        <v>44511</v>
      </c>
      <c r="G4727" s="44">
        <v>-979200</v>
      </c>
      <c r="H4727" t="s">
        <v>15905</v>
      </c>
    </row>
    <row r="4728" spans="1:8" x14ac:dyDescent="0.25">
      <c r="A4728" s="43" t="s">
        <v>9735</v>
      </c>
      <c r="B4728" t="s">
        <v>8487</v>
      </c>
      <c r="C4728" s="43" t="s">
        <v>8488</v>
      </c>
      <c r="D4728" t="s">
        <v>7379</v>
      </c>
      <c r="E4728" t="s">
        <v>8491</v>
      </c>
      <c r="F4728" s="41">
        <v>44511</v>
      </c>
      <c r="G4728" s="44">
        <v>-979200</v>
      </c>
      <c r="H4728" t="s">
        <v>15906</v>
      </c>
    </row>
    <row r="4729" spans="1:8" x14ac:dyDescent="0.25">
      <c r="A4729" s="43" t="s">
        <v>9735</v>
      </c>
      <c r="B4729" t="s">
        <v>8487</v>
      </c>
      <c r="C4729" s="43" t="s">
        <v>8488</v>
      </c>
      <c r="D4729" t="s">
        <v>7173</v>
      </c>
      <c r="E4729" t="s">
        <v>8492</v>
      </c>
      <c r="F4729" s="41">
        <v>44511</v>
      </c>
      <c r="G4729" s="44">
        <v>-979200</v>
      </c>
      <c r="H4729" t="s">
        <v>15907</v>
      </c>
    </row>
    <row r="4730" spans="1:8" x14ac:dyDescent="0.25">
      <c r="A4730" s="43" t="s">
        <v>9735</v>
      </c>
      <c r="B4730" t="s">
        <v>8487</v>
      </c>
      <c r="C4730" s="43" t="s">
        <v>8488</v>
      </c>
      <c r="D4730" t="s">
        <v>8411</v>
      </c>
      <c r="E4730" t="s">
        <v>8493</v>
      </c>
      <c r="F4730" s="41">
        <v>44511</v>
      </c>
      <c r="G4730" s="44">
        <v>-816000</v>
      </c>
      <c r="H4730" t="s">
        <v>15908</v>
      </c>
    </row>
    <row r="4731" spans="1:8" x14ac:dyDescent="0.25">
      <c r="A4731" s="43" t="s">
        <v>9735</v>
      </c>
      <c r="B4731" t="s">
        <v>1218</v>
      </c>
      <c r="C4731" s="43" t="s">
        <v>1219</v>
      </c>
      <c r="D4731" t="s">
        <v>8494</v>
      </c>
      <c r="E4731" t="s">
        <v>8495</v>
      </c>
      <c r="F4731" s="41">
        <v>44512</v>
      </c>
      <c r="G4731" s="44">
        <v>-195910</v>
      </c>
      <c r="H4731" t="s">
        <v>15909</v>
      </c>
    </row>
    <row r="4732" spans="1:8" x14ac:dyDescent="0.25">
      <c r="A4732" s="43" t="s">
        <v>9328</v>
      </c>
      <c r="B4732" t="s">
        <v>8496</v>
      </c>
      <c r="C4732" s="43" t="s">
        <v>15910</v>
      </c>
      <c r="D4732" t="s">
        <v>8497</v>
      </c>
      <c r="E4732" t="s">
        <v>8497</v>
      </c>
      <c r="F4732" s="41">
        <v>44512</v>
      </c>
      <c r="G4732" s="44">
        <v>-7220256.1399999997</v>
      </c>
      <c r="H4732" t="s">
        <v>15911</v>
      </c>
    </row>
    <row r="4733" spans="1:8" x14ac:dyDescent="0.25">
      <c r="A4733" s="43" t="s">
        <v>9735</v>
      </c>
      <c r="B4733" t="s">
        <v>8499</v>
      </c>
      <c r="C4733" s="43" t="s">
        <v>8500</v>
      </c>
      <c r="D4733" t="s">
        <v>8501</v>
      </c>
      <c r="E4733" t="s">
        <v>8502</v>
      </c>
      <c r="F4733" s="41">
        <v>44513</v>
      </c>
      <c r="G4733" s="44">
        <v>-49350</v>
      </c>
      <c r="H4733" t="s">
        <v>15913</v>
      </c>
    </row>
    <row r="4734" spans="1:8" x14ac:dyDescent="0.25">
      <c r="A4734" s="43" t="s">
        <v>9735</v>
      </c>
      <c r="B4734" t="s">
        <v>8499</v>
      </c>
      <c r="C4734" s="43" t="s">
        <v>8500</v>
      </c>
      <c r="D4734" t="s">
        <v>7650</v>
      </c>
      <c r="E4734" t="s">
        <v>8503</v>
      </c>
      <c r="F4734" s="41">
        <v>44513</v>
      </c>
      <c r="G4734" s="44">
        <v>-49350</v>
      </c>
      <c r="H4734" t="s">
        <v>15914</v>
      </c>
    </row>
    <row r="4735" spans="1:8" x14ac:dyDescent="0.25">
      <c r="A4735" s="43" t="s">
        <v>9735</v>
      </c>
      <c r="B4735" t="s">
        <v>1218</v>
      </c>
      <c r="C4735" s="43" t="s">
        <v>1219</v>
      </c>
      <c r="D4735" t="s">
        <v>8504</v>
      </c>
      <c r="E4735" t="s">
        <v>8505</v>
      </c>
      <c r="F4735" s="41">
        <v>44515</v>
      </c>
      <c r="G4735" s="44">
        <v>-195160</v>
      </c>
      <c r="H4735" t="s">
        <v>15915</v>
      </c>
    </row>
    <row r="4736" spans="1:8" x14ac:dyDescent="0.25">
      <c r="A4736" s="43" t="s">
        <v>9735</v>
      </c>
      <c r="B4736" t="s">
        <v>8509</v>
      </c>
      <c r="C4736" s="43" t="s">
        <v>8510</v>
      </c>
      <c r="D4736" t="s">
        <v>7545</v>
      </c>
      <c r="E4736" t="s">
        <v>8511</v>
      </c>
      <c r="F4736" s="41">
        <v>44517</v>
      </c>
      <c r="G4736" s="44">
        <v>-111000</v>
      </c>
      <c r="H4736" t="s">
        <v>15917</v>
      </c>
    </row>
    <row r="4737" spans="1:8" x14ac:dyDescent="0.25">
      <c r="A4737" s="43" t="s">
        <v>9735</v>
      </c>
      <c r="B4737" t="s">
        <v>8509</v>
      </c>
      <c r="C4737" s="43" t="s">
        <v>8510</v>
      </c>
      <c r="D4737" t="s">
        <v>8512</v>
      </c>
      <c r="E4737" t="s">
        <v>8511</v>
      </c>
      <c r="F4737" s="41">
        <v>44517</v>
      </c>
      <c r="G4737" s="44">
        <v>-133200</v>
      </c>
      <c r="H4737" t="s">
        <v>15918</v>
      </c>
    </row>
    <row r="4738" spans="1:8" x14ac:dyDescent="0.25">
      <c r="A4738" s="43" t="s">
        <v>9735</v>
      </c>
      <c r="B4738" t="s">
        <v>8509</v>
      </c>
      <c r="C4738" s="43" t="s">
        <v>8510</v>
      </c>
      <c r="D4738" t="s">
        <v>8513</v>
      </c>
      <c r="E4738" t="s">
        <v>8511</v>
      </c>
      <c r="F4738" s="41">
        <v>44517</v>
      </c>
      <c r="G4738" s="44">
        <v>-133200</v>
      </c>
      <c r="H4738" t="s">
        <v>15919</v>
      </c>
    </row>
    <row r="4739" spans="1:8" x14ac:dyDescent="0.25">
      <c r="A4739" s="43" t="s">
        <v>9735</v>
      </c>
      <c r="B4739" t="s">
        <v>8509</v>
      </c>
      <c r="C4739" s="43" t="s">
        <v>8510</v>
      </c>
      <c r="D4739" t="s">
        <v>7413</v>
      </c>
      <c r="E4739" t="s">
        <v>8511</v>
      </c>
      <c r="F4739" s="41">
        <v>44517</v>
      </c>
      <c r="G4739" s="44">
        <v>-133200</v>
      </c>
      <c r="H4739" t="s">
        <v>15920</v>
      </c>
    </row>
    <row r="4740" spans="1:8" x14ac:dyDescent="0.25">
      <c r="A4740" s="43" t="s">
        <v>9735</v>
      </c>
      <c r="B4740" t="s">
        <v>8509</v>
      </c>
      <c r="C4740" s="43" t="s">
        <v>8510</v>
      </c>
      <c r="D4740" t="s">
        <v>7241</v>
      </c>
      <c r="E4740" t="s">
        <v>8511</v>
      </c>
      <c r="F4740" s="41">
        <v>44517</v>
      </c>
      <c r="G4740" s="44">
        <v>-111000</v>
      </c>
      <c r="H4740" t="s">
        <v>15921</v>
      </c>
    </row>
    <row r="4741" spans="1:8" x14ac:dyDescent="0.25">
      <c r="A4741" s="43" t="s">
        <v>9326</v>
      </c>
      <c r="B4741" t="s">
        <v>8506</v>
      </c>
      <c r="C4741" s="43" t="s">
        <v>8507</v>
      </c>
      <c r="D4741" t="s">
        <v>8508</v>
      </c>
      <c r="E4741" t="s">
        <v>8508</v>
      </c>
      <c r="F4741" s="41">
        <v>44517</v>
      </c>
      <c r="G4741" s="44">
        <v>-63620647.780000001</v>
      </c>
      <c r="H4741" t="s">
        <v>15916</v>
      </c>
    </row>
    <row r="4742" spans="1:8" x14ac:dyDescent="0.25">
      <c r="A4742" s="43" t="s">
        <v>9328</v>
      </c>
      <c r="B4742" t="s">
        <v>8516</v>
      </c>
      <c r="C4742" s="43" t="s">
        <v>15923</v>
      </c>
      <c r="D4742" t="s">
        <v>8517</v>
      </c>
      <c r="F4742" s="41">
        <v>44519</v>
      </c>
      <c r="G4742" s="44">
        <v>-571501.31000000006</v>
      </c>
      <c r="H4742" t="s">
        <v>15924</v>
      </c>
    </row>
    <row r="4743" spans="1:8" x14ac:dyDescent="0.25">
      <c r="A4743" s="43" t="s">
        <v>9735</v>
      </c>
      <c r="B4743" t="s">
        <v>1218</v>
      </c>
      <c r="C4743" s="43" t="s">
        <v>1219</v>
      </c>
      <c r="D4743" t="s">
        <v>8514</v>
      </c>
      <c r="E4743" t="s">
        <v>8515</v>
      </c>
      <c r="F4743" s="41">
        <v>44519</v>
      </c>
      <c r="G4743" s="44">
        <v>-5634341.2400000002</v>
      </c>
      <c r="H4743" t="s">
        <v>15922</v>
      </c>
    </row>
    <row r="4744" spans="1:8" x14ac:dyDescent="0.25">
      <c r="A4744" s="43" t="s">
        <v>9735</v>
      </c>
      <c r="B4744" t="s">
        <v>5995</v>
      </c>
      <c r="C4744" s="43" t="s">
        <v>14005</v>
      </c>
      <c r="D4744" t="s">
        <v>7650</v>
      </c>
      <c r="E4744" t="s">
        <v>8518</v>
      </c>
      <c r="F4744" s="41">
        <v>44525</v>
      </c>
      <c r="G4744" s="44">
        <v>-265500</v>
      </c>
      <c r="H4744" t="s">
        <v>15925</v>
      </c>
    </row>
    <row r="4745" spans="1:8" x14ac:dyDescent="0.25">
      <c r="A4745" s="43" t="s">
        <v>9735</v>
      </c>
      <c r="B4745" t="s">
        <v>1128</v>
      </c>
      <c r="C4745" s="43" t="s">
        <v>1129</v>
      </c>
      <c r="D4745" t="s">
        <v>8519</v>
      </c>
      <c r="E4745" t="s">
        <v>8520</v>
      </c>
      <c r="F4745" s="41">
        <v>44528</v>
      </c>
      <c r="G4745" s="44">
        <v>-4377.66</v>
      </c>
      <c r="H4745" t="s">
        <v>15926</v>
      </c>
    </row>
    <row r="4746" spans="1:8" x14ac:dyDescent="0.25">
      <c r="A4746" s="43" t="s">
        <v>9735</v>
      </c>
      <c r="B4746" t="s">
        <v>1128</v>
      </c>
      <c r="C4746" s="43" t="s">
        <v>1129</v>
      </c>
      <c r="D4746" t="s">
        <v>8519</v>
      </c>
      <c r="E4746" t="s">
        <v>8521</v>
      </c>
      <c r="F4746" s="41">
        <v>44528</v>
      </c>
      <c r="G4746" s="44">
        <v>-4377.63</v>
      </c>
      <c r="H4746" t="s">
        <v>15927</v>
      </c>
    </row>
    <row r="4747" spans="1:8" x14ac:dyDescent="0.25">
      <c r="A4747" s="43" t="s">
        <v>9735</v>
      </c>
      <c r="B4747" t="s">
        <v>1128</v>
      </c>
      <c r="C4747" s="43" t="s">
        <v>1129</v>
      </c>
      <c r="D4747" t="s">
        <v>8522</v>
      </c>
      <c r="E4747" t="s">
        <v>8523</v>
      </c>
      <c r="F4747" s="41">
        <v>44528</v>
      </c>
      <c r="G4747" s="44">
        <v>-3984.35</v>
      </c>
      <c r="H4747" t="s">
        <v>15928</v>
      </c>
    </row>
    <row r="4748" spans="1:8" x14ac:dyDescent="0.25">
      <c r="A4748" s="43" t="s">
        <v>9328</v>
      </c>
      <c r="B4748" t="s">
        <v>8526</v>
      </c>
      <c r="C4748" s="43" t="s">
        <v>15931</v>
      </c>
      <c r="D4748" t="s">
        <v>8527</v>
      </c>
      <c r="E4748" t="s">
        <v>8527</v>
      </c>
      <c r="F4748" s="41">
        <v>44533</v>
      </c>
      <c r="G4748" s="44">
        <v>-180000</v>
      </c>
      <c r="H4748" t="s">
        <v>15932</v>
      </c>
    </row>
    <row r="4749" spans="1:8" x14ac:dyDescent="0.25">
      <c r="A4749" s="43" t="s">
        <v>9328</v>
      </c>
      <c r="B4749" t="s">
        <v>8549</v>
      </c>
      <c r="C4749" s="43" t="s">
        <v>15954</v>
      </c>
      <c r="D4749" t="s">
        <v>8550</v>
      </c>
      <c r="E4749" t="s">
        <v>8550</v>
      </c>
      <c r="F4749" s="41">
        <v>44533</v>
      </c>
      <c r="G4749" s="44">
        <v>-600000</v>
      </c>
      <c r="H4749" t="s">
        <v>15955</v>
      </c>
    </row>
    <row r="4750" spans="1:8" x14ac:dyDescent="0.25">
      <c r="A4750" s="43" t="s">
        <v>9328</v>
      </c>
      <c r="B4750" t="s">
        <v>8553</v>
      </c>
      <c r="C4750" s="43" t="s">
        <v>15958</v>
      </c>
      <c r="D4750" t="s">
        <v>8554</v>
      </c>
      <c r="E4750" t="s">
        <v>8554</v>
      </c>
      <c r="F4750" s="41">
        <v>44533</v>
      </c>
      <c r="G4750" s="44">
        <v>-23403</v>
      </c>
      <c r="H4750" t="s">
        <v>15959</v>
      </c>
    </row>
    <row r="4751" spans="1:8" x14ac:dyDescent="0.25">
      <c r="A4751" s="43" t="s">
        <v>9328</v>
      </c>
      <c r="B4751" t="s">
        <v>8533</v>
      </c>
      <c r="C4751" s="43" t="s">
        <v>15938</v>
      </c>
      <c r="D4751" t="s">
        <v>8534</v>
      </c>
      <c r="E4751" t="s">
        <v>8534</v>
      </c>
      <c r="F4751" s="41">
        <v>44533</v>
      </c>
      <c r="G4751" s="44">
        <v>-162879.5</v>
      </c>
      <c r="H4751" t="s">
        <v>15939</v>
      </c>
    </row>
    <row r="4752" spans="1:8" x14ac:dyDescent="0.25">
      <c r="A4752" s="43" t="s">
        <v>9328</v>
      </c>
      <c r="B4752" t="s">
        <v>8537</v>
      </c>
      <c r="C4752" s="43" t="s">
        <v>15942</v>
      </c>
      <c r="D4752" t="s">
        <v>8538</v>
      </c>
      <c r="E4752" t="s">
        <v>8538</v>
      </c>
      <c r="F4752" s="41">
        <v>44533</v>
      </c>
      <c r="G4752" s="44">
        <v>-1320600</v>
      </c>
      <c r="H4752" t="s">
        <v>15943</v>
      </c>
    </row>
    <row r="4753" spans="1:8" x14ac:dyDescent="0.25">
      <c r="A4753" s="43" t="s">
        <v>9328</v>
      </c>
      <c r="B4753" t="s">
        <v>8537</v>
      </c>
      <c r="C4753" s="43" t="s">
        <v>15942</v>
      </c>
      <c r="D4753" t="s">
        <v>8539</v>
      </c>
      <c r="E4753" t="s">
        <v>8539</v>
      </c>
      <c r="F4753" s="41">
        <v>44533</v>
      </c>
      <c r="G4753" s="44">
        <v>-422322</v>
      </c>
      <c r="H4753" t="s">
        <v>15944</v>
      </c>
    </row>
    <row r="4754" spans="1:8" x14ac:dyDescent="0.25">
      <c r="A4754" s="43" t="s">
        <v>9328</v>
      </c>
      <c r="B4754" t="s">
        <v>8537</v>
      </c>
      <c r="C4754" s="43" t="s">
        <v>15942</v>
      </c>
      <c r="D4754" t="s">
        <v>8540</v>
      </c>
      <c r="E4754" t="s">
        <v>8540</v>
      </c>
      <c r="F4754" s="41">
        <v>44533</v>
      </c>
      <c r="G4754" s="44">
        <v>-282600</v>
      </c>
      <c r="H4754" t="s">
        <v>15945</v>
      </c>
    </row>
    <row r="4755" spans="1:8" x14ac:dyDescent="0.25">
      <c r="A4755" s="43" t="s">
        <v>9328</v>
      </c>
      <c r="B4755" t="s">
        <v>8543</v>
      </c>
      <c r="C4755" s="43" t="s">
        <v>15948</v>
      </c>
      <c r="D4755" t="s">
        <v>8544</v>
      </c>
      <c r="E4755" t="s">
        <v>8544</v>
      </c>
      <c r="F4755" s="41">
        <v>44533</v>
      </c>
      <c r="G4755" s="44">
        <v>-2320000</v>
      </c>
      <c r="H4755" t="s">
        <v>15949</v>
      </c>
    </row>
    <row r="4756" spans="1:8" x14ac:dyDescent="0.25">
      <c r="A4756" s="43" t="s">
        <v>9328</v>
      </c>
      <c r="B4756" t="s">
        <v>8547</v>
      </c>
      <c r="C4756" s="43" t="s">
        <v>15952</v>
      </c>
      <c r="D4756" t="s">
        <v>8548</v>
      </c>
      <c r="E4756" t="s">
        <v>8548</v>
      </c>
      <c r="F4756" s="41">
        <v>44533</v>
      </c>
      <c r="G4756" s="44">
        <v>-907200</v>
      </c>
      <c r="H4756" t="s">
        <v>15953</v>
      </c>
    </row>
    <row r="4757" spans="1:8" x14ac:dyDescent="0.25">
      <c r="A4757" s="43" t="s">
        <v>9328</v>
      </c>
      <c r="B4757" t="s">
        <v>8545</v>
      </c>
      <c r="C4757" s="43" t="s">
        <v>15950</v>
      </c>
      <c r="D4757" t="s">
        <v>8546</v>
      </c>
      <c r="E4757" t="s">
        <v>8546</v>
      </c>
      <c r="F4757" s="41">
        <v>44533</v>
      </c>
      <c r="G4757" s="44">
        <v>-127246</v>
      </c>
      <c r="H4757" t="s">
        <v>15951</v>
      </c>
    </row>
    <row r="4758" spans="1:8" x14ac:dyDescent="0.25">
      <c r="A4758" s="43" t="s">
        <v>9328</v>
      </c>
      <c r="B4758" t="s">
        <v>8535</v>
      </c>
      <c r="C4758" s="43" t="s">
        <v>15940</v>
      </c>
      <c r="D4758" t="s">
        <v>8536</v>
      </c>
      <c r="E4758" t="s">
        <v>8536</v>
      </c>
      <c r="F4758" s="41">
        <v>44533</v>
      </c>
      <c r="G4758" s="44">
        <v>-375000</v>
      </c>
      <c r="H4758" t="s">
        <v>15941</v>
      </c>
    </row>
    <row r="4759" spans="1:8" x14ac:dyDescent="0.25">
      <c r="A4759" s="43" t="s">
        <v>9328</v>
      </c>
      <c r="B4759" t="s">
        <v>8530</v>
      </c>
      <c r="C4759" s="43" t="s">
        <v>15935</v>
      </c>
      <c r="D4759" t="s">
        <v>8531</v>
      </c>
      <c r="E4759" t="s">
        <v>8531</v>
      </c>
      <c r="F4759" s="41">
        <v>44533</v>
      </c>
      <c r="G4759" s="44">
        <v>-131000</v>
      </c>
      <c r="H4759" t="s">
        <v>15936</v>
      </c>
    </row>
    <row r="4760" spans="1:8" x14ac:dyDescent="0.25">
      <c r="A4760" s="43" t="s">
        <v>9328</v>
      </c>
      <c r="B4760" t="s">
        <v>8524</v>
      </c>
      <c r="C4760" s="43" t="s">
        <v>15929</v>
      </c>
      <c r="D4760" t="s">
        <v>8525</v>
      </c>
      <c r="E4760" t="s">
        <v>8525</v>
      </c>
      <c r="F4760" s="41">
        <v>44533</v>
      </c>
      <c r="G4760" s="44">
        <v>-1362520</v>
      </c>
      <c r="H4760" t="s">
        <v>15930</v>
      </c>
    </row>
    <row r="4761" spans="1:8" x14ac:dyDescent="0.25">
      <c r="A4761" s="43" t="s">
        <v>9328</v>
      </c>
      <c r="B4761" t="s">
        <v>8528</v>
      </c>
      <c r="C4761" s="43" t="s">
        <v>15933</v>
      </c>
      <c r="D4761" t="s">
        <v>8529</v>
      </c>
      <c r="E4761" t="s">
        <v>8529</v>
      </c>
      <c r="F4761" s="41">
        <v>44533</v>
      </c>
      <c r="G4761" s="44">
        <v>-5550000</v>
      </c>
      <c r="H4761" t="s">
        <v>15934</v>
      </c>
    </row>
    <row r="4762" spans="1:8" x14ac:dyDescent="0.25">
      <c r="A4762" s="43" t="s">
        <v>9328</v>
      </c>
      <c r="B4762" t="s">
        <v>8541</v>
      </c>
      <c r="C4762" s="43" t="s">
        <v>15946</v>
      </c>
      <c r="D4762" t="s">
        <v>8542</v>
      </c>
      <c r="E4762" t="s">
        <v>8542</v>
      </c>
      <c r="F4762" s="41">
        <v>44533</v>
      </c>
      <c r="G4762" s="44">
        <v>-378498.31</v>
      </c>
      <c r="H4762" t="s">
        <v>15947</v>
      </c>
    </row>
    <row r="4763" spans="1:8" x14ac:dyDescent="0.25">
      <c r="A4763" s="43" t="s">
        <v>9328</v>
      </c>
      <c r="B4763" t="s">
        <v>3898</v>
      </c>
      <c r="C4763" s="43" t="s">
        <v>12395</v>
      </c>
      <c r="D4763" t="s">
        <v>8532</v>
      </c>
      <c r="E4763" t="s">
        <v>8532</v>
      </c>
      <c r="F4763" s="41">
        <v>44533</v>
      </c>
      <c r="G4763" s="44">
        <v>-40000</v>
      </c>
      <c r="H4763" t="s">
        <v>15937</v>
      </c>
    </row>
    <row r="4764" spans="1:8" x14ac:dyDescent="0.25">
      <c r="A4764" s="43" t="s">
        <v>9328</v>
      </c>
      <c r="B4764" t="s">
        <v>8551</v>
      </c>
      <c r="C4764" s="43" t="s">
        <v>15956</v>
      </c>
      <c r="D4764" t="s">
        <v>8552</v>
      </c>
      <c r="E4764" t="s">
        <v>8552</v>
      </c>
      <c r="F4764" s="41">
        <v>44533</v>
      </c>
      <c r="G4764" s="44">
        <v>-150000</v>
      </c>
      <c r="H4764" t="s">
        <v>15957</v>
      </c>
    </row>
    <row r="4765" spans="1:8" x14ac:dyDescent="0.25">
      <c r="A4765" s="43" t="s">
        <v>9328</v>
      </c>
      <c r="B4765" t="s">
        <v>8555</v>
      </c>
      <c r="C4765" s="43" t="s">
        <v>15960</v>
      </c>
      <c r="D4765" t="s">
        <v>15961</v>
      </c>
      <c r="E4765" t="s">
        <v>15961</v>
      </c>
      <c r="F4765" s="41">
        <v>44536</v>
      </c>
      <c r="G4765" s="44">
        <v>5517532.8700000001</v>
      </c>
      <c r="H4765" t="s">
        <v>15962</v>
      </c>
    </row>
    <row r="4766" spans="1:8" x14ac:dyDescent="0.25">
      <c r="A4766" s="43" t="s">
        <v>9328</v>
      </c>
      <c r="B4766" t="s">
        <v>8575</v>
      </c>
      <c r="C4766" s="43" t="s">
        <v>15982</v>
      </c>
      <c r="D4766" t="s">
        <v>8576</v>
      </c>
      <c r="E4766" t="s">
        <v>8576</v>
      </c>
      <c r="F4766" s="41">
        <v>44538</v>
      </c>
      <c r="G4766" s="44">
        <v>-4226250</v>
      </c>
      <c r="H4766" t="s">
        <v>15983</v>
      </c>
    </row>
    <row r="4767" spans="1:8" x14ac:dyDescent="0.25">
      <c r="A4767" s="43" t="s">
        <v>9328</v>
      </c>
      <c r="B4767" t="s">
        <v>8558</v>
      </c>
      <c r="C4767" s="43" t="s">
        <v>15965</v>
      </c>
      <c r="D4767" t="s">
        <v>8559</v>
      </c>
      <c r="E4767" t="s">
        <v>8559</v>
      </c>
      <c r="F4767" s="41">
        <v>44538</v>
      </c>
      <c r="G4767" s="44">
        <v>-1690000</v>
      </c>
      <c r="H4767" t="s">
        <v>15966</v>
      </c>
    </row>
    <row r="4768" spans="1:8" x14ac:dyDescent="0.25">
      <c r="A4768" s="43" t="s">
        <v>9328</v>
      </c>
      <c r="B4768" t="s">
        <v>8565</v>
      </c>
      <c r="C4768" s="43" t="s">
        <v>15972</v>
      </c>
      <c r="D4768" t="s">
        <v>8566</v>
      </c>
      <c r="E4768" t="s">
        <v>8566</v>
      </c>
      <c r="F4768" s="41">
        <v>44538</v>
      </c>
      <c r="G4768" s="44">
        <v>-935115</v>
      </c>
      <c r="H4768" t="s">
        <v>15973</v>
      </c>
    </row>
    <row r="4769" spans="1:8" x14ac:dyDescent="0.25">
      <c r="A4769" s="43" t="s">
        <v>9328</v>
      </c>
      <c r="B4769" t="s">
        <v>8556</v>
      </c>
      <c r="C4769" s="43" t="s">
        <v>15963</v>
      </c>
      <c r="D4769" t="s">
        <v>8557</v>
      </c>
      <c r="E4769" t="s">
        <v>8557</v>
      </c>
      <c r="F4769" s="41">
        <v>44538</v>
      </c>
      <c r="G4769" s="44">
        <v>-481930</v>
      </c>
      <c r="H4769" t="s">
        <v>15964</v>
      </c>
    </row>
    <row r="4770" spans="1:8" x14ac:dyDescent="0.25">
      <c r="A4770" s="43" t="s">
        <v>9328</v>
      </c>
      <c r="B4770" t="s">
        <v>8573</v>
      </c>
      <c r="C4770" s="43" t="s">
        <v>15980</v>
      </c>
      <c r="D4770" t="s">
        <v>8574</v>
      </c>
      <c r="E4770" t="s">
        <v>8574</v>
      </c>
      <c r="F4770" s="41">
        <v>44538</v>
      </c>
      <c r="G4770" s="44">
        <v>-840000</v>
      </c>
      <c r="H4770" t="s">
        <v>15981</v>
      </c>
    </row>
    <row r="4771" spans="1:8" x14ac:dyDescent="0.25">
      <c r="A4771" s="43" t="s">
        <v>9328</v>
      </c>
      <c r="B4771" t="s">
        <v>8577</v>
      </c>
      <c r="C4771" s="43" t="s">
        <v>15984</v>
      </c>
      <c r="D4771" t="s">
        <v>8578</v>
      </c>
      <c r="E4771" t="s">
        <v>8578</v>
      </c>
      <c r="F4771" s="41">
        <v>44538</v>
      </c>
      <c r="G4771" s="44">
        <v>-525000</v>
      </c>
      <c r="H4771" t="s">
        <v>15985</v>
      </c>
    </row>
    <row r="4772" spans="1:8" x14ac:dyDescent="0.25">
      <c r="A4772" s="43" t="s">
        <v>9328</v>
      </c>
      <c r="B4772" t="s">
        <v>8567</v>
      </c>
      <c r="C4772" s="43" t="s">
        <v>15974</v>
      </c>
      <c r="D4772" t="s">
        <v>8568</v>
      </c>
      <c r="E4772" t="s">
        <v>8568</v>
      </c>
      <c r="F4772" s="41">
        <v>44538</v>
      </c>
      <c r="G4772" s="44">
        <v>-155000</v>
      </c>
      <c r="H4772" t="s">
        <v>15975</v>
      </c>
    </row>
    <row r="4773" spans="1:8" x14ac:dyDescent="0.25">
      <c r="A4773" s="43" t="s">
        <v>9328</v>
      </c>
      <c r="B4773" t="s">
        <v>8581</v>
      </c>
      <c r="C4773" s="43" t="s">
        <v>15988</v>
      </c>
      <c r="D4773" t="s">
        <v>8582</v>
      </c>
      <c r="E4773" t="s">
        <v>8582</v>
      </c>
      <c r="F4773" s="41">
        <v>44538</v>
      </c>
      <c r="G4773" s="44">
        <v>-754375</v>
      </c>
      <c r="H4773" t="s">
        <v>15989</v>
      </c>
    </row>
    <row r="4774" spans="1:8" x14ac:dyDescent="0.25">
      <c r="A4774" s="43" t="s">
        <v>9328</v>
      </c>
      <c r="B4774" t="s">
        <v>8579</v>
      </c>
      <c r="C4774" s="43" t="s">
        <v>15986</v>
      </c>
      <c r="D4774" t="s">
        <v>8580</v>
      </c>
      <c r="E4774" t="s">
        <v>8580</v>
      </c>
      <c r="F4774" s="41">
        <v>44538</v>
      </c>
      <c r="G4774" s="44">
        <v>-270000</v>
      </c>
      <c r="H4774" t="s">
        <v>15987</v>
      </c>
    </row>
    <row r="4775" spans="1:8" x14ac:dyDescent="0.25">
      <c r="A4775" s="43" t="s">
        <v>9328</v>
      </c>
      <c r="B4775" t="s">
        <v>8563</v>
      </c>
      <c r="C4775" s="43" t="s">
        <v>15970</v>
      </c>
      <c r="D4775" t="s">
        <v>8564</v>
      </c>
      <c r="E4775" t="s">
        <v>8564</v>
      </c>
      <c r="F4775" s="41">
        <v>44538</v>
      </c>
      <c r="G4775" s="44">
        <v>-628926.6</v>
      </c>
      <c r="H4775" t="s">
        <v>15971</v>
      </c>
    </row>
    <row r="4776" spans="1:8" x14ac:dyDescent="0.25">
      <c r="A4776" s="43" t="s">
        <v>9328</v>
      </c>
      <c r="B4776" t="s">
        <v>5857</v>
      </c>
      <c r="C4776" s="43" t="s">
        <v>13903</v>
      </c>
      <c r="D4776" t="s">
        <v>8560</v>
      </c>
      <c r="E4776" t="s">
        <v>8560</v>
      </c>
      <c r="F4776" s="41">
        <v>44538</v>
      </c>
      <c r="G4776" s="44">
        <v>-1500000</v>
      </c>
      <c r="H4776" t="s">
        <v>15967</v>
      </c>
    </row>
    <row r="4777" spans="1:8" x14ac:dyDescent="0.25">
      <c r="A4777" s="43" t="s">
        <v>9328</v>
      </c>
      <c r="B4777" t="s">
        <v>8571</v>
      </c>
      <c r="C4777" s="43" t="s">
        <v>15978</v>
      </c>
      <c r="D4777" t="s">
        <v>8572</v>
      </c>
      <c r="E4777" t="s">
        <v>8572</v>
      </c>
      <c r="F4777" s="41">
        <v>44538</v>
      </c>
      <c r="G4777" s="44">
        <v>-2500000</v>
      </c>
      <c r="H4777" t="s">
        <v>15979</v>
      </c>
    </row>
    <row r="4778" spans="1:8" x14ac:dyDescent="0.25">
      <c r="A4778" s="43" t="s">
        <v>9328</v>
      </c>
      <c r="B4778" t="s">
        <v>8569</v>
      </c>
      <c r="C4778" s="43" t="s">
        <v>15976</v>
      </c>
      <c r="D4778" t="s">
        <v>8570</v>
      </c>
      <c r="E4778" t="s">
        <v>8570</v>
      </c>
      <c r="F4778" s="41">
        <v>44538</v>
      </c>
      <c r="G4778" s="44">
        <v>-13500000</v>
      </c>
      <c r="H4778" t="s">
        <v>15977</v>
      </c>
    </row>
    <row r="4779" spans="1:8" x14ac:dyDescent="0.25">
      <c r="A4779" s="43" t="s">
        <v>9328</v>
      </c>
      <c r="B4779" t="s">
        <v>8561</v>
      </c>
      <c r="C4779" s="43" t="s">
        <v>15968</v>
      </c>
      <c r="D4779" t="s">
        <v>8562</v>
      </c>
      <c r="E4779" t="s">
        <v>8562</v>
      </c>
      <c r="F4779" s="41">
        <v>44538</v>
      </c>
      <c r="G4779" s="44">
        <v>-1747800</v>
      </c>
      <c r="H4779" t="s">
        <v>15969</v>
      </c>
    </row>
    <row r="4780" spans="1:8" x14ac:dyDescent="0.25">
      <c r="A4780" s="43" t="s">
        <v>9328</v>
      </c>
      <c r="B4780" t="s">
        <v>8590</v>
      </c>
      <c r="C4780" s="43" t="s">
        <v>15997</v>
      </c>
      <c r="D4780" t="s">
        <v>8591</v>
      </c>
      <c r="E4780" t="s">
        <v>8591</v>
      </c>
      <c r="F4780" s="41">
        <v>44539</v>
      </c>
      <c r="G4780" s="44">
        <v>-935115</v>
      </c>
      <c r="H4780" t="s">
        <v>15998</v>
      </c>
    </row>
    <row r="4781" spans="1:8" x14ac:dyDescent="0.25">
      <c r="A4781" s="43" t="s">
        <v>9328</v>
      </c>
      <c r="B4781" t="s">
        <v>8556</v>
      </c>
      <c r="C4781" s="43" t="s">
        <v>15963</v>
      </c>
      <c r="D4781" t="s">
        <v>8583</v>
      </c>
      <c r="E4781" t="s">
        <v>8583</v>
      </c>
      <c r="F4781" s="41">
        <v>44539</v>
      </c>
      <c r="G4781" s="44">
        <v>-1125000</v>
      </c>
      <c r="H4781" t="s">
        <v>15990</v>
      </c>
    </row>
    <row r="4782" spans="1:8" x14ac:dyDescent="0.25">
      <c r="A4782" s="43" t="s">
        <v>9328</v>
      </c>
      <c r="B4782" t="s">
        <v>8586</v>
      </c>
      <c r="C4782" s="43" t="s">
        <v>15993</v>
      </c>
      <c r="D4782" t="s">
        <v>8587</v>
      </c>
      <c r="E4782" t="s">
        <v>8587</v>
      </c>
      <c r="F4782" s="41">
        <v>44539</v>
      </c>
      <c r="G4782" s="44">
        <v>-828648</v>
      </c>
      <c r="H4782" t="s">
        <v>15994</v>
      </c>
    </row>
    <row r="4783" spans="1:8" x14ac:dyDescent="0.25">
      <c r="A4783" s="43" t="s">
        <v>9328</v>
      </c>
      <c r="B4783" t="s">
        <v>8592</v>
      </c>
      <c r="C4783" s="43" t="s">
        <v>15999</v>
      </c>
      <c r="D4783" t="s">
        <v>8593</v>
      </c>
      <c r="E4783" t="s">
        <v>8593</v>
      </c>
      <c r="F4783" s="41">
        <v>44539</v>
      </c>
      <c r="G4783" s="44">
        <v>-935115</v>
      </c>
      <c r="H4783" t="s">
        <v>16000</v>
      </c>
    </row>
    <row r="4784" spans="1:8" x14ac:dyDescent="0.25">
      <c r="A4784" s="43" t="s">
        <v>9328</v>
      </c>
      <c r="B4784" t="s">
        <v>8063</v>
      </c>
      <c r="C4784" s="43" t="s">
        <v>15535</v>
      </c>
      <c r="D4784" t="s">
        <v>8584</v>
      </c>
      <c r="E4784" t="s">
        <v>8584</v>
      </c>
      <c r="F4784" s="41">
        <v>44539</v>
      </c>
      <c r="G4784" s="44">
        <v>-750000</v>
      </c>
      <c r="H4784" t="s">
        <v>15991</v>
      </c>
    </row>
    <row r="4785" spans="1:8" x14ac:dyDescent="0.25">
      <c r="A4785" s="43" t="s">
        <v>9328</v>
      </c>
      <c r="B4785" t="s">
        <v>8588</v>
      </c>
      <c r="C4785" s="43" t="s">
        <v>15995</v>
      </c>
      <c r="D4785" t="s">
        <v>8589</v>
      </c>
      <c r="E4785" t="s">
        <v>8589</v>
      </c>
      <c r="F4785" s="41">
        <v>44539</v>
      </c>
      <c r="G4785" s="44">
        <v>-3575000</v>
      </c>
      <c r="H4785" t="s">
        <v>15996</v>
      </c>
    </row>
    <row r="4786" spans="1:8" x14ac:dyDescent="0.25">
      <c r="A4786" s="43" t="s">
        <v>9328</v>
      </c>
      <c r="B4786" t="s">
        <v>8594</v>
      </c>
      <c r="C4786" s="43" t="s">
        <v>16001</v>
      </c>
      <c r="D4786" t="s">
        <v>8595</v>
      </c>
      <c r="E4786" t="s">
        <v>8595</v>
      </c>
      <c r="F4786" s="41">
        <v>44539</v>
      </c>
      <c r="G4786" s="44">
        <v>-477850</v>
      </c>
      <c r="H4786" t="s">
        <v>16002</v>
      </c>
    </row>
    <row r="4787" spans="1:8" x14ac:dyDescent="0.25">
      <c r="A4787" s="43" t="s">
        <v>9328</v>
      </c>
      <c r="B4787" t="s">
        <v>8087</v>
      </c>
      <c r="C4787" s="43" t="s">
        <v>15559</v>
      </c>
      <c r="D4787" t="s">
        <v>8585</v>
      </c>
      <c r="E4787" t="s">
        <v>8585</v>
      </c>
      <c r="F4787" s="41">
        <v>44539</v>
      </c>
      <c r="G4787" s="44">
        <v>-227500</v>
      </c>
      <c r="H4787" t="s">
        <v>15992</v>
      </c>
    </row>
    <row r="4788" spans="1:8" x14ac:dyDescent="0.25">
      <c r="A4788" s="43" t="s">
        <v>9328</v>
      </c>
      <c r="B4788" t="s">
        <v>5747</v>
      </c>
      <c r="C4788" s="43" t="s">
        <v>13812</v>
      </c>
      <c r="D4788" t="s">
        <v>8596</v>
      </c>
      <c r="E4788" t="s">
        <v>8597</v>
      </c>
      <c r="F4788" s="41">
        <v>44543</v>
      </c>
      <c r="G4788" s="44">
        <v>-24780</v>
      </c>
      <c r="H4788" t="s">
        <v>16003</v>
      </c>
    </row>
    <row r="4789" spans="1:8" x14ac:dyDescent="0.25">
      <c r="A4789" s="43" t="s">
        <v>9328</v>
      </c>
      <c r="B4789" t="s">
        <v>8598</v>
      </c>
      <c r="C4789" s="43" t="s">
        <v>16004</v>
      </c>
      <c r="D4789" t="s">
        <v>8599</v>
      </c>
      <c r="E4789" t="s">
        <v>8599</v>
      </c>
      <c r="F4789" s="41">
        <v>44544</v>
      </c>
      <c r="G4789" s="44">
        <v>-665000</v>
      </c>
      <c r="H4789" t="s">
        <v>16005</v>
      </c>
    </row>
    <row r="4790" spans="1:8" x14ac:dyDescent="0.25">
      <c r="A4790" s="43" t="s">
        <v>9328</v>
      </c>
      <c r="B4790" t="s">
        <v>8598</v>
      </c>
      <c r="C4790" s="43" t="s">
        <v>16004</v>
      </c>
      <c r="D4790" t="s">
        <v>8600</v>
      </c>
      <c r="E4790" t="s">
        <v>8600</v>
      </c>
      <c r="F4790" s="41">
        <v>44544</v>
      </c>
      <c r="G4790" s="44">
        <v>665000</v>
      </c>
      <c r="H4790" t="s">
        <v>16006</v>
      </c>
    </row>
    <row r="4791" spans="1:8" x14ac:dyDescent="0.25">
      <c r="A4791" s="43" t="s">
        <v>9328</v>
      </c>
      <c r="B4791" t="s">
        <v>8601</v>
      </c>
      <c r="C4791" s="43" t="s">
        <v>16007</v>
      </c>
      <c r="D4791" t="s">
        <v>8602</v>
      </c>
      <c r="E4791" t="s">
        <v>8602</v>
      </c>
      <c r="F4791" s="41">
        <v>44550</v>
      </c>
      <c r="G4791" s="44">
        <v>-4370119.7</v>
      </c>
      <c r="H4791" t="s">
        <v>16008</v>
      </c>
    </row>
    <row r="4792" spans="1:8" x14ac:dyDescent="0.25">
      <c r="A4792" s="43" t="s">
        <v>9735</v>
      </c>
      <c r="B4792" t="s">
        <v>1218</v>
      </c>
      <c r="C4792" s="43" t="s">
        <v>1219</v>
      </c>
      <c r="D4792" t="s">
        <v>8603</v>
      </c>
      <c r="E4792" t="s">
        <v>8604</v>
      </c>
      <c r="F4792" s="41">
        <v>44553</v>
      </c>
      <c r="G4792" s="44">
        <v>-105990</v>
      </c>
      <c r="H4792" t="s">
        <v>16009</v>
      </c>
    </row>
    <row r="4793" spans="1:8" x14ac:dyDescent="0.25">
      <c r="A4793" s="43" t="s">
        <v>9328</v>
      </c>
      <c r="B4793" t="s">
        <v>8609</v>
      </c>
      <c r="C4793" s="43" t="s">
        <v>16012</v>
      </c>
      <c r="D4793" t="s">
        <v>8610</v>
      </c>
      <c r="E4793" t="s">
        <v>8610</v>
      </c>
      <c r="F4793" s="41">
        <v>44557</v>
      </c>
      <c r="G4793" s="44">
        <v>-1532582.62</v>
      </c>
      <c r="H4793" t="s">
        <v>16013</v>
      </c>
    </row>
    <row r="4794" spans="1:8" x14ac:dyDescent="0.25">
      <c r="A4794" s="43" t="s">
        <v>9328</v>
      </c>
      <c r="B4794" t="s">
        <v>8611</v>
      </c>
      <c r="C4794" s="43" t="s">
        <v>16014</v>
      </c>
      <c r="D4794" t="s">
        <v>8612</v>
      </c>
      <c r="E4794" t="s">
        <v>8612</v>
      </c>
      <c r="F4794" s="41">
        <v>44557</v>
      </c>
      <c r="G4794" s="44">
        <v>-2688841.94</v>
      </c>
      <c r="H4794" t="s">
        <v>16015</v>
      </c>
    </row>
    <row r="4795" spans="1:8" x14ac:dyDescent="0.25">
      <c r="A4795" s="43" t="s">
        <v>9735</v>
      </c>
      <c r="B4795" t="s">
        <v>1218</v>
      </c>
      <c r="C4795" s="43" t="s">
        <v>1219</v>
      </c>
      <c r="D4795" t="s">
        <v>8605</v>
      </c>
      <c r="E4795" t="s">
        <v>8606</v>
      </c>
      <c r="F4795" s="41">
        <v>44557</v>
      </c>
      <c r="G4795" s="44">
        <v>-89280</v>
      </c>
      <c r="H4795" t="s">
        <v>16010</v>
      </c>
    </row>
    <row r="4796" spans="1:8" x14ac:dyDescent="0.25">
      <c r="A4796" s="43" t="s">
        <v>9735</v>
      </c>
      <c r="B4796" t="s">
        <v>1218</v>
      </c>
      <c r="C4796" s="43" t="s">
        <v>1219</v>
      </c>
      <c r="D4796" t="s">
        <v>8607</v>
      </c>
      <c r="E4796" t="s">
        <v>8608</v>
      </c>
      <c r="F4796" s="41">
        <v>44557</v>
      </c>
      <c r="G4796" s="44">
        <v>-4679613.72</v>
      </c>
      <c r="H4796" t="s">
        <v>16011</v>
      </c>
    </row>
    <row r="4797" spans="1:8" x14ac:dyDescent="0.25">
      <c r="A4797" s="43" t="s">
        <v>9328</v>
      </c>
      <c r="B4797" t="s">
        <v>8615</v>
      </c>
      <c r="C4797" s="43" t="s">
        <v>16018</v>
      </c>
      <c r="D4797" t="s">
        <v>8616</v>
      </c>
      <c r="E4797" t="s">
        <v>8616</v>
      </c>
      <c r="F4797" s="41">
        <v>44557</v>
      </c>
      <c r="G4797" s="44">
        <v>-176923.51999999999</v>
      </c>
      <c r="H4797" t="s">
        <v>16019</v>
      </c>
    </row>
    <row r="4798" spans="1:8" x14ac:dyDescent="0.25">
      <c r="A4798" s="43" t="s">
        <v>9328</v>
      </c>
      <c r="B4798" t="s">
        <v>8613</v>
      </c>
      <c r="C4798" s="43" t="s">
        <v>16016</v>
      </c>
      <c r="D4798" t="s">
        <v>8614</v>
      </c>
      <c r="E4798" t="s">
        <v>8614</v>
      </c>
      <c r="F4798" s="41">
        <v>44557</v>
      </c>
      <c r="G4798" s="44">
        <v>-4288992.34</v>
      </c>
      <c r="H4798" t="s">
        <v>16017</v>
      </c>
    </row>
    <row r="4799" spans="1:8" x14ac:dyDescent="0.25">
      <c r="A4799" s="43" t="s">
        <v>9735</v>
      </c>
      <c r="B4799" t="s">
        <v>1218</v>
      </c>
      <c r="C4799" s="43" t="s">
        <v>1219</v>
      </c>
      <c r="D4799" t="s">
        <v>8617</v>
      </c>
      <c r="E4799" t="s">
        <v>8618</v>
      </c>
      <c r="F4799" s="41">
        <v>44558</v>
      </c>
      <c r="G4799" s="44">
        <v>-1107400</v>
      </c>
      <c r="H4799" t="s">
        <v>16020</v>
      </c>
    </row>
    <row r="4800" spans="1:8" x14ac:dyDescent="0.25">
      <c r="A4800" s="43" t="s">
        <v>9328</v>
      </c>
      <c r="B4800" t="s">
        <v>8619</v>
      </c>
      <c r="C4800" s="43" t="s">
        <v>16021</v>
      </c>
      <c r="D4800" t="s">
        <v>8620</v>
      </c>
      <c r="E4800" t="s">
        <v>8620</v>
      </c>
      <c r="F4800" s="41">
        <v>44558</v>
      </c>
      <c r="G4800" s="44">
        <v>-333233.96000000002</v>
      </c>
      <c r="H4800" t="s">
        <v>16022</v>
      </c>
    </row>
    <row r="4801" spans="1:8" x14ac:dyDescent="0.25">
      <c r="A4801" s="43" t="s">
        <v>9328</v>
      </c>
      <c r="B4801" t="s">
        <v>8619</v>
      </c>
      <c r="C4801" s="43" t="s">
        <v>16021</v>
      </c>
      <c r="D4801" t="s">
        <v>8620</v>
      </c>
      <c r="E4801" t="s">
        <v>8620</v>
      </c>
      <c r="F4801" s="41">
        <v>44558</v>
      </c>
      <c r="G4801" s="44">
        <v>66646.789999999994</v>
      </c>
      <c r="H4801" t="s">
        <v>16023</v>
      </c>
    </row>
    <row r="4802" spans="1:8" x14ac:dyDescent="0.25">
      <c r="A4802" s="43" t="s">
        <v>9735</v>
      </c>
      <c r="B4802" t="s">
        <v>1218</v>
      </c>
      <c r="C4802" s="43" t="s">
        <v>1219</v>
      </c>
      <c r="D4802" t="s">
        <v>20838</v>
      </c>
      <c r="E4802" t="s">
        <v>8622</v>
      </c>
      <c r="F4802" s="41">
        <v>44559</v>
      </c>
      <c r="G4802" s="44">
        <v>-11450</v>
      </c>
      <c r="H4802" t="s">
        <v>16024</v>
      </c>
    </row>
    <row r="4803" spans="1:8" x14ac:dyDescent="0.25">
      <c r="A4803" s="43" t="s">
        <v>9326</v>
      </c>
      <c r="B4803" t="s">
        <v>8623</v>
      </c>
      <c r="C4803" s="43" t="s">
        <v>8624</v>
      </c>
      <c r="D4803" t="s">
        <v>8625</v>
      </c>
      <c r="E4803" t="s">
        <v>8625</v>
      </c>
      <c r="F4803" s="41">
        <v>44566</v>
      </c>
      <c r="G4803" s="44">
        <v>2760256</v>
      </c>
      <c r="H4803" t="s">
        <v>16025</v>
      </c>
    </row>
    <row r="4804" spans="1:8" x14ac:dyDescent="0.25">
      <c r="A4804" s="43" t="s">
        <v>9326</v>
      </c>
      <c r="B4804" t="s">
        <v>7902</v>
      </c>
      <c r="C4804" s="43" t="s">
        <v>15405</v>
      </c>
      <c r="D4804" t="s">
        <v>8626</v>
      </c>
      <c r="E4804" t="s">
        <v>8626</v>
      </c>
      <c r="F4804" s="41">
        <v>44566</v>
      </c>
      <c r="G4804" s="44">
        <v>-978857.2</v>
      </c>
      <c r="H4804" t="s">
        <v>16026</v>
      </c>
    </row>
    <row r="4805" spans="1:8" x14ac:dyDescent="0.25">
      <c r="A4805" s="43" t="s">
        <v>9326</v>
      </c>
      <c r="B4805" t="s">
        <v>7893</v>
      </c>
      <c r="C4805" s="43" t="s">
        <v>7894</v>
      </c>
      <c r="D4805" t="s">
        <v>8627</v>
      </c>
      <c r="E4805" t="s">
        <v>8628</v>
      </c>
      <c r="F4805" s="41">
        <v>44567</v>
      </c>
      <c r="G4805" s="44">
        <v>-1079044.56</v>
      </c>
      <c r="H4805" t="s">
        <v>16027</v>
      </c>
    </row>
    <row r="4806" spans="1:8" x14ac:dyDescent="0.25">
      <c r="A4806" s="43" t="s">
        <v>9328</v>
      </c>
      <c r="B4806" t="s">
        <v>8629</v>
      </c>
      <c r="C4806" s="43" t="s">
        <v>8630</v>
      </c>
      <c r="D4806" t="s">
        <v>8631</v>
      </c>
      <c r="E4806" t="s">
        <v>8628</v>
      </c>
      <c r="F4806" s="41">
        <v>44567</v>
      </c>
      <c r="G4806" s="44">
        <v>-952401.6</v>
      </c>
      <c r="H4806" t="s">
        <v>16028</v>
      </c>
    </row>
    <row r="4807" spans="1:8" x14ac:dyDescent="0.25">
      <c r="A4807" s="43" t="s">
        <v>9735</v>
      </c>
      <c r="B4807" t="s">
        <v>7212</v>
      </c>
      <c r="C4807" s="43" t="s">
        <v>7213</v>
      </c>
      <c r="D4807" t="s">
        <v>8632</v>
      </c>
      <c r="E4807" t="s">
        <v>8633</v>
      </c>
      <c r="F4807" s="41">
        <v>44572</v>
      </c>
      <c r="G4807" s="44">
        <v>-72150</v>
      </c>
      <c r="H4807" t="s">
        <v>16029</v>
      </c>
    </row>
    <row r="4808" spans="1:8" x14ac:dyDescent="0.25">
      <c r="A4808" s="43" t="s">
        <v>9326</v>
      </c>
      <c r="B4808" t="s">
        <v>20646</v>
      </c>
      <c r="C4808" s="43" t="s">
        <v>8635</v>
      </c>
      <c r="D4808" t="s">
        <v>8636</v>
      </c>
      <c r="E4808" t="s">
        <v>8636</v>
      </c>
      <c r="F4808" s="41">
        <v>44580</v>
      </c>
      <c r="G4808" s="44">
        <v>-250469.93</v>
      </c>
      <c r="H4808" t="s">
        <v>16030</v>
      </c>
    </row>
    <row r="4809" spans="1:8" x14ac:dyDescent="0.25">
      <c r="A4809" s="43" t="s">
        <v>9328</v>
      </c>
      <c r="B4809" t="s">
        <v>8637</v>
      </c>
      <c r="C4809" s="43" t="s">
        <v>8638</v>
      </c>
      <c r="D4809" t="s">
        <v>8639</v>
      </c>
      <c r="E4809" t="s">
        <v>8639</v>
      </c>
      <c r="F4809" s="41">
        <v>44586</v>
      </c>
      <c r="G4809" s="44">
        <v>-4463742.49</v>
      </c>
      <c r="H4809" t="s">
        <v>16031</v>
      </c>
    </row>
    <row r="4810" spans="1:8" x14ac:dyDescent="0.25">
      <c r="A4810" s="43" t="s">
        <v>9735</v>
      </c>
      <c r="B4810" t="s">
        <v>7212</v>
      </c>
      <c r="C4810" s="43" t="s">
        <v>7213</v>
      </c>
      <c r="D4810" t="s">
        <v>20839</v>
      </c>
      <c r="E4810" t="s">
        <v>8641</v>
      </c>
      <c r="F4810" s="41">
        <v>44587</v>
      </c>
      <c r="G4810" s="44">
        <v>-72150</v>
      </c>
      <c r="H4810" t="s">
        <v>16032</v>
      </c>
    </row>
    <row r="4811" spans="1:8" x14ac:dyDescent="0.25">
      <c r="A4811" s="43" t="s">
        <v>9328</v>
      </c>
      <c r="B4811" t="s">
        <v>8642</v>
      </c>
      <c r="C4811" s="43" t="s">
        <v>16033</v>
      </c>
      <c r="E4811" t="s">
        <v>8643</v>
      </c>
      <c r="F4811" s="41">
        <v>44589</v>
      </c>
      <c r="G4811" s="44">
        <v>4751272.71</v>
      </c>
      <c r="H4811" t="s">
        <v>16034</v>
      </c>
    </row>
    <row r="4812" spans="1:8" x14ac:dyDescent="0.25">
      <c r="A4812" s="43" t="s">
        <v>9328</v>
      </c>
      <c r="B4812" t="s">
        <v>1364</v>
      </c>
      <c r="C4812" s="43" t="s">
        <v>10374</v>
      </c>
      <c r="F4812" s="41">
        <v>44592</v>
      </c>
      <c r="G4812" s="44">
        <v>1402850</v>
      </c>
      <c r="H4812" t="s">
        <v>16035</v>
      </c>
    </row>
    <row r="4813" spans="1:8" x14ac:dyDescent="0.25">
      <c r="A4813" s="43" t="s">
        <v>9328</v>
      </c>
      <c r="B4813" t="s">
        <v>8644</v>
      </c>
      <c r="C4813" s="43" t="s">
        <v>8645</v>
      </c>
      <c r="D4813" t="s">
        <v>8646</v>
      </c>
      <c r="E4813" t="s">
        <v>8646</v>
      </c>
      <c r="F4813" s="41">
        <v>44593</v>
      </c>
      <c r="G4813" s="44">
        <v>-1351487.14</v>
      </c>
      <c r="H4813" t="s">
        <v>16036</v>
      </c>
    </row>
    <row r="4814" spans="1:8" x14ac:dyDescent="0.25">
      <c r="A4814" s="43" t="s">
        <v>9328</v>
      </c>
      <c r="B4814" t="s">
        <v>8650</v>
      </c>
      <c r="C4814" s="43" t="s">
        <v>8651</v>
      </c>
      <c r="D4814" t="s">
        <v>8652</v>
      </c>
      <c r="F4814" s="41">
        <v>44595</v>
      </c>
      <c r="G4814" s="44">
        <v>-235086.94</v>
      </c>
      <c r="H4814" t="s">
        <v>16040</v>
      </c>
    </row>
    <row r="4815" spans="1:8" x14ac:dyDescent="0.25">
      <c r="A4815" s="43" t="s">
        <v>9328</v>
      </c>
      <c r="B4815" t="s">
        <v>8648</v>
      </c>
      <c r="C4815" s="43" t="s">
        <v>16038</v>
      </c>
      <c r="D4815" t="s">
        <v>8649</v>
      </c>
      <c r="F4815" s="41">
        <v>44595</v>
      </c>
      <c r="G4815" s="44">
        <v>-65345.02</v>
      </c>
      <c r="H4815" t="s">
        <v>16039</v>
      </c>
    </row>
    <row r="4816" spans="1:8" x14ac:dyDescent="0.25">
      <c r="A4816" s="43" t="s">
        <v>9326</v>
      </c>
      <c r="B4816" t="s">
        <v>8653</v>
      </c>
      <c r="C4816" s="43" t="s">
        <v>8654</v>
      </c>
      <c r="D4816" t="s">
        <v>8655</v>
      </c>
      <c r="E4816" t="s">
        <v>8655</v>
      </c>
      <c r="F4816" s="41">
        <v>44602</v>
      </c>
      <c r="G4816" s="44">
        <v>-865551.62</v>
      </c>
      <c r="H4816" t="s">
        <v>16041</v>
      </c>
    </row>
    <row r="4817" spans="1:8" x14ac:dyDescent="0.25">
      <c r="A4817" s="43" t="s">
        <v>9328</v>
      </c>
      <c r="B4817" t="s">
        <v>8656</v>
      </c>
      <c r="C4817" s="43" t="s">
        <v>16042</v>
      </c>
      <c r="D4817" t="s">
        <v>8657</v>
      </c>
      <c r="E4817" t="s">
        <v>8657</v>
      </c>
      <c r="F4817" s="41">
        <v>44602</v>
      </c>
      <c r="G4817" s="44">
        <v>-3953297.26</v>
      </c>
      <c r="H4817" t="s">
        <v>16043</v>
      </c>
    </row>
    <row r="4818" spans="1:8" x14ac:dyDescent="0.25">
      <c r="A4818" s="43" t="s">
        <v>9326</v>
      </c>
      <c r="B4818" t="s">
        <v>8658</v>
      </c>
      <c r="C4818" s="43" t="s">
        <v>8659</v>
      </c>
      <c r="D4818" t="s">
        <v>8660</v>
      </c>
      <c r="E4818" t="s">
        <v>8660</v>
      </c>
      <c r="F4818" s="41">
        <v>44606</v>
      </c>
      <c r="G4818" s="44">
        <v>405824.42</v>
      </c>
      <c r="H4818" t="s">
        <v>16044</v>
      </c>
    </row>
    <row r="4819" spans="1:8" x14ac:dyDescent="0.25">
      <c r="A4819" s="43" t="s">
        <v>9328</v>
      </c>
      <c r="B4819" t="s">
        <v>8661</v>
      </c>
      <c r="C4819" s="43" t="s">
        <v>8662</v>
      </c>
      <c r="D4819" t="s">
        <v>8663</v>
      </c>
      <c r="E4819" t="s">
        <v>8663</v>
      </c>
      <c r="F4819" s="41">
        <v>44609</v>
      </c>
      <c r="G4819" s="44">
        <v>307538.68</v>
      </c>
      <c r="H4819" t="s">
        <v>16045</v>
      </c>
    </row>
    <row r="4820" spans="1:8" x14ac:dyDescent="0.25">
      <c r="A4820" s="43" t="s">
        <v>9735</v>
      </c>
      <c r="B4820" t="s">
        <v>1128</v>
      </c>
      <c r="C4820" s="43" t="s">
        <v>1129</v>
      </c>
      <c r="D4820" t="s">
        <v>8664</v>
      </c>
      <c r="E4820" t="s">
        <v>8665</v>
      </c>
      <c r="F4820" s="41">
        <v>44620</v>
      </c>
      <c r="G4820" s="44">
        <v>-1407.33</v>
      </c>
      <c r="H4820" t="s">
        <v>16046</v>
      </c>
    </row>
    <row r="4821" spans="1:8" x14ac:dyDescent="0.25">
      <c r="A4821" s="43" t="s">
        <v>9328</v>
      </c>
      <c r="B4821" t="s">
        <v>8666</v>
      </c>
      <c r="C4821" s="43" t="s">
        <v>8667</v>
      </c>
      <c r="D4821" t="s">
        <v>8668</v>
      </c>
      <c r="E4821" t="s">
        <v>8668</v>
      </c>
      <c r="F4821" s="41">
        <v>44621</v>
      </c>
      <c r="G4821" s="44">
        <v>-3237518.8</v>
      </c>
      <c r="H4821" t="s">
        <v>16047</v>
      </c>
    </row>
    <row r="4822" spans="1:8" x14ac:dyDescent="0.25">
      <c r="A4822" s="43" t="s">
        <v>9326</v>
      </c>
      <c r="B4822" t="s">
        <v>8669</v>
      </c>
      <c r="C4822" s="43" t="s">
        <v>8670</v>
      </c>
      <c r="D4822" t="s">
        <v>8671</v>
      </c>
      <c r="E4822" t="s">
        <v>8671</v>
      </c>
      <c r="F4822" s="41">
        <v>44628</v>
      </c>
      <c r="G4822" s="44">
        <v>604087.09</v>
      </c>
      <c r="H4822" t="s">
        <v>16048</v>
      </c>
    </row>
    <row r="4823" spans="1:8" x14ac:dyDescent="0.25">
      <c r="A4823" s="43" t="s">
        <v>9328</v>
      </c>
      <c r="B4823" t="s">
        <v>7944</v>
      </c>
      <c r="C4823" s="43" t="s">
        <v>7945</v>
      </c>
      <c r="D4823" t="s">
        <v>8672</v>
      </c>
      <c r="E4823" t="s">
        <v>8672</v>
      </c>
      <c r="F4823" s="41">
        <v>44637</v>
      </c>
      <c r="G4823" s="44">
        <v>413000</v>
      </c>
      <c r="H4823" t="s">
        <v>16049</v>
      </c>
    </row>
    <row r="4824" spans="1:8" x14ac:dyDescent="0.25">
      <c r="A4824" s="43" t="s">
        <v>9328</v>
      </c>
      <c r="B4824" t="s">
        <v>6862</v>
      </c>
      <c r="C4824" s="43" t="s">
        <v>6863</v>
      </c>
      <c r="D4824" t="s">
        <v>8673</v>
      </c>
      <c r="E4824" t="s">
        <v>8673</v>
      </c>
      <c r="F4824" s="41">
        <v>44641</v>
      </c>
      <c r="G4824" s="44">
        <v>-413000</v>
      </c>
      <c r="H4824" t="s">
        <v>16050</v>
      </c>
    </row>
    <row r="4825" spans="1:8" x14ac:dyDescent="0.25">
      <c r="A4825" s="43" t="s">
        <v>9328</v>
      </c>
      <c r="B4825" t="s">
        <v>6862</v>
      </c>
      <c r="C4825" s="43" t="s">
        <v>6863</v>
      </c>
      <c r="D4825" t="s">
        <v>8674</v>
      </c>
      <c r="E4825" t="s">
        <v>8674</v>
      </c>
      <c r="F4825" s="41">
        <v>44641</v>
      </c>
      <c r="G4825" s="44">
        <v>413000</v>
      </c>
      <c r="H4825" t="s">
        <v>16051</v>
      </c>
    </row>
    <row r="4826" spans="1:8" x14ac:dyDescent="0.25">
      <c r="A4826" s="43" t="s">
        <v>9328</v>
      </c>
      <c r="B4826" t="s">
        <v>8675</v>
      </c>
      <c r="C4826" s="43" t="s">
        <v>8676</v>
      </c>
      <c r="D4826" t="s">
        <v>8677</v>
      </c>
      <c r="E4826" t="s">
        <v>8677</v>
      </c>
      <c r="F4826" s="41">
        <v>44644</v>
      </c>
      <c r="G4826" s="44">
        <v>-615031.05000000005</v>
      </c>
      <c r="H4826" t="s">
        <v>16052</v>
      </c>
    </row>
    <row r="4827" spans="1:8" x14ac:dyDescent="0.25">
      <c r="A4827" s="43" t="s">
        <v>9328</v>
      </c>
      <c r="B4827" t="s">
        <v>8675</v>
      </c>
      <c r="C4827" s="43" t="s">
        <v>8676</v>
      </c>
      <c r="D4827" t="s">
        <v>8678</v>
      </c>
      <c r="E4827" t="s">
        <v>8678</v>
      </c>
      <c r="F4827" s="41">
        <v>44644</v>
      </c>
      <c r="G4827" s="44">
        <v>-615031.05000000005</v>
      </c>
      <c r="H4827" t="s">
        <v>16053</v>
      </c>
    </row>
    <row r="4828" spans="1:8" x14ac:dyDescent="0.25">
      <c r="A4828" s="43" t="s">
        <v>9328</v>
      </c>
      <c r="B4828" t="s">
        <v>8675</v>
      </c>
      <c r="C4828" s="43" t="s">
        <v>8676</v>
      </c>
      <c r="D4828" t="s">
        <v>8679</v>
      </c>
      <c r="E4828" t="s">
        <v>8679</v>
      </c>
      <c r="F4828" s="41">
        <v>44644</v>
      </c>
      <c r="G4828" s="44">
        <v>-615031.05000000005</v>
      </c>
      <c r="H4828" t="s">
        <v>16054</v>
      </c>
    </row>
    <row r="4829" spans="1:8" x14ac:dyDescent="0.25">
      <c r="A4829" s="43" t="s">
        <v>9328</v>
      </c>
      <c r="B4829" t="s">
        <v>8675</v>
      </c>
      <c r="C4829" s="43" t="s">
        <v>8676</v>
      </c>
      <c r="D4829" t="s">
        <v>8680</v>
      </c>
      <c r="E4829" t="s">
        <v>8680</v>
      </c>
      <c r="F4829" s="41">
        <v>44644</v>
      </c>
      <c r="G4829" s="44">
        <v>615031.05000000005</v>
      </c>
      <c r="H4829" t="s">
        <v>16055</v>
      </c>
    </row>
    <row r="4830" spans="1:8" x14ac:dyDescent="0.25">
      <c r="A4830" s="43" t="s">
        <v>9328</v>
      </c>
      <c r="B4830" t="s">
        <v>8675</v>
      </c>
      <c r="C4830" s="43" t="s">
        <v>8676</v>
      </c>
      <c r="D4830" t="s">
        <v>8681</v>
      </c>
      <c r="E4830" t="s">
        <v>8681</v>
      </c>
      <c r="F4830" s="41">
        <v>44644</v>
      </c>
      <c r="G4830" s="44">
        <v>615031.05000000005</v>
      </c>
      <c r="H4830" t="s">
        <v>16056</v>
      </c>
    </row>
    <row r="4831" spans="1:8" x14ac:dyDescent="0.25">
      <c r="A4831" s="43" t="s">
        <v>9328</v>
      </c>
      <c r="B4831" t="s">
        <v>8675</v>
      </c>
      <c r="C4831" s="43" t="s">
        <v>8676</v>
      </c>
      <c r="D4831" t="s">
        <v>8682</v>
      </c>
      <c r="E4831" t="s">
        <v>8682</v>
      </c>
      <c r="F4831" s="41">
        <v>44644</v>
      </c>
      <c r="G4831" s="44">
        <v>615031.05000000005</v>
      </c>
      <c r="H4831" t="s">
        <v>16057</v>
      </c>
    </row>
    <row r="4832" spans="1:8" x14ac:dyDescent="0.25">
      <c r="A4832" s="43" t="s">
        <v>9326</v>
      </c>
      <c r="B4832" t="s">
        <v>8683</v>
      </c>
      <c r="C4832" s="43" t="s">
        <v>8684</v>
      </c>
      <c r="D4832" t="s">
        <v>8685</v>
      </c>
      <c r="E4832" t="s">
        <v>8686</v>
      </c>
      <c r="F4832" s="41">
        <v>44649</v>
      </c>
      <c r="G4832" s="44">
        <v>-451789.61</v>
      </c>
      <c r="H4832" t="s">
        <v>16058</v>
      </c>
    </row>
    <row r="4833" spans="1:8" x14ac:dyDescent="0.25">
      <c r="A4833" s="43" t="s">
        <v>9735</v>
      </c>
      <c r="B4833" t="s">
        <v>8689</v>
      </c>
      <c r="C4833" s="43" t="s">
        <v>8690</v>
      </c>
      <c r="D4833" t="s">
        <v>8691</v>
      </c>
      <c r="E4833" t="s">
        <v>8692</v>
      </c>
      <c r="F4833" s="41">
        <v>44655</v>
      </c>
      <c r="G4833" s="44">
        <v>-4870950.53</v>
      </c>
      <c r="H4833" t="s">
        <v>16060</v>
      </c>
    </row>
    <row r="4834" spans="1:8" x14ac:dyDescent="0.25">
      <c r="A4834" s="43" t="s">
        <v>9735</v>
      </c>
      <c r="B4834" t="s">
        <v>1218</v>
      </c>
      <c r="C4834" s="43" t="s">
        <v>1219</v>
      </c>
      <c r="D4834" t="s">
        <v>8687</v>
      </c>
      <c r="E4834" t="s">
        <v>8688</v>
      </c>
      <c r="F4834" s="41">
        <v>44655</v>
      </c>
      <c r="G4834" s="44">
        <v>-1604952.5</v>
      </c>
      <c r="H4834" t="s">
        <v>16059</v>
      </c>
    </row>
    <row r="4835" spans="1:8" x14ac:dyDescent="0.25">
      <c r="A4835" s="43" t="s">
        <v>9326</v>
      </c>
      <c r="B4835" t="s">
        <v>7652</v>
      </c>
      <c r="C4835" s="43" t="s">
        <v>7653</v>
      </c>
      <c r="E4835" t="s">
        <v>20788</v>
      </c>
      <c r="F4835" s="41">
        <v>44659</v>
      </c>
      <c r="G4835" s="44">
        <v>365113.47</v>
      </c>
      <c r="H4835" t="s">
        <v>16061</v>
      </c>
    </row>
    <row r="4836" spans="1:8" x14ac:dyDescent="0.25">
      <c r="A4836" s="43" t="s">
        <v>9735</v>
      </c>
      <c r="B4836" t="s">
        <v>1128</v>
      </c>
      <c r="C4836" s="43" t="s">
        <v>1129</v>
      </c>
      <c r="D4836" t="s">
        <v>8693</v>
      </c>
      <c r="E4836" t="s">
        <v>8694</v>
      </c>
      <c r="F4836" s="41">
        <v>44679</v>
      </c>
      <c r="G4836" s="44">
        <v>-116078.01</v>
      </c>
      <c r="H4836" t="s">
        <v>16062</v>
      </c>
    </row>
    <row r="4837" spans="1:8" x14ac:dyDescent="0.25">
      <c r="A4837" s="43" t="s">
        <v>9735</v>
      </c>
      <c r="B4837" t="s">
        <v>1128</v>
      </c>
      <c r="C4837" s="43" t="s">
        <v>1129</v>
      </c>
      <c r="D4837" t="s">
        <v>8695</v>
      </c>
      <c r="E4837" t="s">
        <v>8696</v>
      </c>
      <c r="F4837" s="41">
        <v>44679</v>
      </c>
      <c r="G4837" s="44">
        <v>-1455689.96</v>
      </c>
      <c r="H4837" t="s">
        <v>16063</v>
      </c>
    </row>
    <row r="4838" spans="1:8" x14ac:dyDescent="0.25">
      <c r="A4838" s="43" t="s">
        <v>9326</v>
      </c>
      <c r="B4838" t="s">
        <v>8623</v>
      </c>
      <c r="C4838" s="43" t="s">
        <v>8624</v>
      </c>
      <c r="D4838" t="s">
        <v>8697</v>
      </c>
      <c r="E4838" t="s">
        <v>8697</v>
      </c>
      <c r="F4838" s="41">
        <v>44682</v>
      </c>
      <c r="G4838" s="44">
        <v>-2760256</v>
      </c>
      <c r="H4838" t="s">
        <v>16064</v>
      </c>
    </row>
    <row r="4839" spans="1:8" x14ac:dyDescent="0.25">
      <c r="A4839" s="43" t="s">
        <v>9328</v>
      </c>
      <c r="B4839" t="s">
        <v>5533</v>
      </c>
      <c r="C4839" s="43" t="s">
        <v>13622</v>
      </c>
      <c r="D4839" t="s">
        <v>8698</v>
      </c>
      <c r="E4839" t="s">
        <v>8698</v>
      </c>
      <c r="F4839" s="41">
        <v>44690</v>
      </c>
      <c r="G4839" s="44">
        <v>-938100</v>
      </c>
      <c r="H4839" t="s">
        <v>16065</v>
      </c>
    </row>
    <row r="4840" spans="1:8" x14ac:dyDescent="0.25">
      <c r="A4840" s="43" t="s">
        <v>9328</v>
      </c>
      <c r="B4840" t="s">
        <v>7588</v>
      </c>
      <c r="C4840" s="43" t="s">
        <v>8699</v>
      </c>
      <c r="D4840" t="s">
        <v>8700</v>
      </c>
      <c r="E4840" t="s">
        <v>8700</v>
      </c>
      <c r="F4840" s="41">
        <v>44694</v>
      </c>
      <c r="G4840" s="44">
        <v>-187620</v>
      </c>
      <c r="H4840" t="s">
        <v>16066</v>
      </c>
    </row>
    <row r="4841" spans="1:8" x14ac:dyDescent="0.25">
      <c r="A4841" s="43" t="s">
        <v>9328</v>
      </c>
      <c r="B4841" t="s">
        <v>7657</v>
      </c>
      <c r="C4841" s="43" t="s">
        <v>7658</v>
      </c>
      <c r="D4841" t="s">
        <v>8701</v>
      </c>
      <c r="E4841" t="s">
        <v>8701</v>
      </c>
      <c r="F4841" s="41">
        <v>44698</v>
      </c>
      <c r="G4841" s="44">
        <v>-118598.44</v>
      </c>
      <c r="H4841" t="s">
        <v>16067</v>
      </c>
    </row>
    <row r="4842" spans="1:8" x14ac:dyDescent="0.25">
      <c r="A4842" s="43" t="s">
        <v>9735</v>
      </c>
      <c r="B4842" t="s">
        <v>1218</v>
      </c>
      <c r="C4842" s="43" t="s">
        <v>1219</v>
      </c>
      <c r="D4842" t="s">
        <v>8702</v>
      </c>
      <c r="E4842" t="s">
        <v>8703</v>
      </c>
      <c r="F4842" s="41">
        <v>44699</v>
      </c>
      <c r="G4842" s="44">
        <v>-351566.4</v>
      </c>
      <c r="H4842" t="s">
        <v>16068</v>
      </c>
    </row>
    <row r="4843" spans="1:8" x14ac:dyDescent="0.25">
      <c r="A4843" s="43" t="s">
        <v>9735</v>
      </c>
      <c r="B4843" t="s">
        <v>1218</v>
      </c>
      <c r="C4843" s="43" t="s">
        <v>1219</v>
      </c>
      <c r="D4843" t="s">
        <v>8704</v>
      </c>
      <c r="E4843" t="s">
        <v>8705</v>
      </c>
      <c r="F4843" s="41">
        <v>44701</v>
      </c>
      <c r="G4843" s="44">
        <v>-404500</v>
      </c>
      <c r="H4843" t="s">
        <v>16069</v>
      </c>
    </row>
    <row r="4844" spans="1:8" x14ac:dyDescent="0.25">
      <c r="A4844" s="43" t="s">
        <v>9326</v>
      </c>
      <c r="B4844" t="s">
        <v>8706</v>
      </c>
      <c r="C4844" s="43" t="s">
        <v>8707</v>
      </c>
      <c r="D4844" t="s">
        <v>8708</v>
      </c>
      <c r="E4844" t="s">
        <v>8709</v>
      </c>
      <c r="F4844" s="41">
        <v>44704</v>
      </c>
      <c r="G4844" s="44">
        <v>-603000</v>
      </c>
      <c r="H4844" t="s">
        <v>16070</v>
      </c>
    </row>
    <row r="4845" spans="1:8" x14ac:dyDescent="0.25">
      <c r="A4845" s="43" t="s">
        <v>9326</v>
      </c>
      <c r="B4845" t="s">
        <v>8706</v>
      </c>
      <c r="C4845" s="43" t="s">
        <v>8707</v>
      </c>
      <c r="D4845" t="s">
        <v>8710</v>
      </c>
      <c r="E4845" t="s">
        <v>8711</v>
      </c>
      <c r="F4845" s="41">
        <v>44704</v>
      </c>
      <c r="G4845" s="44">
        <v>-603000</v>
      </c>
      <c r="H4845" t="s">
        <v>16071</v>
      </c>
    </row>
    <row r="4846" spans="1:8" x14ac:dyDescent="0.25">
      <c r="A4846" s="43" t="s">
        <v>9326</v>
      </c>
      <c r="B4846" t="s">
        <v>8706</v>
      </c>
      <c r="C4846" s="43" t="s">
        <v>8707</v>
      </c>
      <c r="D4846" t="s">
        <v>8712</v>
      </c>
      <c r="E4846" t="s">
        <v>8713</v>
      </c>
      <c r="F4846" s="41">
        <v>44704</v>
      </c>
      <c r="G4846" s="44">
        <v>-603000</v>
      </c>
      <c r="H4846" t="s">
        <v>16072</v>
      </c>
    </row>
    <row r="4847" spans="1:8" x14ac:dyDescent="0.25">
      <c r="A4847" s="43" t="s">
        <v>9326</v>
      </c>
      <c r="B4847" t="s">
        <v>8706</v>
      </c>
      <c r="C4847" s="43" t="s">
        <v>8707</v>
      </c>
      <c r="D4847" t="s">
        <v>8714</v>
      </c>
      <c r="E4847" t="s">
        <v>8715</v>
      </c>
      <c r="F4847" s="41">
        <v>44704</v>
      </c>
      <c r="G4847" s="44">
        <v>-603000</v>
      </c>
      <c r="H4847" t="s">
        <v>16073</v>
      </c>
    </row>
    <row r="4848" spans="1:8" x14ac:dyDescent="0.25">
      <c r="A4848" s="43" t="s">
        <v>9735</v>
      </c>
      <c r="B4848" t="s">
        <v>1218</v>
      </c>
      <c r="C4848" s="43" t="s">
        <v>1219</v>
      </c>
      <c r="D4848" t="s">
        <v>8716</v>
      </c>
      <c r="E4848" t="s">
        <v>8717</v>
      </c>
      <c r="F4848" s="41">
        <v>44704</v>
      </c>
      <c r="G4848" s="44">
        <v>-268726.64</v>
      </c>
      <c r="H4848" t="s">
        <v>16074</v>
      </c>
    </row>
    <row r="4849" spans="1:8" x14ac:dyDescent="0.25">
      <c r="A4849" s="43" t="s">
        <v>9328</v>
      </c>
      <c r="B4849" t="s">
        <v>8718</v>
      </c>
      <c r="C4849" s="43" t="s">
        <v>16075</v>
      </c>
      <c r="E4849" t="s">
        <v>8719</v>
      </c>
      <c r="F4849" s="41">
        <v>44706</v>
      </c>
      <c r="G4849" s="44">
        <v>104495.51</v>
      </c>
      <c r="H4849" t="s">
        <v>16076</v>
      </c>
    </row>
    <row r="4850" spans="1:8" x14ac:dyDescent="0.25">
      <c r="A4850" s="43" t="s">
        <v>9735</v>
      </c>
      <c r="B4850" t="s">
        <v>19163</v>
      </c>
      <c r="C4850" s="43" t="s">
        <v>19162</v>
      </c>
      <c r="F4850" s="41">
        <v>44708</v>
      </c>
      <c r="G4850" s="44">
        <v>-1900</v>
      </c>
      <c r="H4850" t="s">
        <v>19164</v>
      </c>
    </row>
    <row r="4851" spans="1:8" x14ac:dyDescent="0.25">
      <c r="A4851" s="43" t="s">
        <v>9326</v>
      </c>
      <c r="B4851" t="s">
        <v>7809</v>
      </c>
      <c r="C4851" s="43" t="s">
        <v>7810</v>
      </c>
      <c r="D4851" t="s">
        <v>8720</v>
      </c>
      <c r="E4851" t="s">
        <v>8721</v>
      </c>
      <c r="F4851" s="41">
        <v>44713</v>
      </c>
      <c r="G4851" s="44">
        <v>-220295.76</v>
      </c>
      <c r="H4851" t="s">
        <v>16077</v>
      </c>
    </row>
    <row r="4852" spans="1:8" x14ac:dyDescent="0.25">
      <c r="A4852" s="43" t="s">
        <v>9735</v>
      </c>
      <c r="B4852" t="s">
        <v>7919</v>
      </c>
      <c r="C4852" s="43" t="s">
        <v>7920</v>
      </c>
      <c r="D4852" t="s">
        <v>8722</v>
      </c>
      <c r="E4852" t="s">
        <v>8723</v>
      </c>
      <c r="F4852" s="41">
        <v>44714</v>
      </c>
      <c r="G4852" s="44">
        <v>-52500</v>
      </c>
      <c r="H4852" t="s">
        <v>16078</v>
      </c>
    </row>
    <row r="4853" spans="1:8" x14ac:dyDescent="0.25">
      <c r="A4853" s="43" t="s">
        <v>9735</v>
      </c>
      <c r="B4853" t="s">
        <v>8724</v>
      </c>
      <c r="C4853" s="43" t="s">
        <v>8725</v>
      </c>
      <c r="D4853" t="s">
        <v>8726</v>
      </c>
      <c r="E4853" t="s">
        <v>8727</v>
      </c>
      <c r="F4853" s="41">
        <v>44725</v>
      </c>
      <c r="G4853" s="44">
        <v>-97500</v>
      </c>
      <c r="H4853" t="s">
        <v>16079</v>
      </c>
    </row>
    <row r="4854" spans="1:8" x14ac:dyDescent="0.25">
      <c r="A4854" s="43" t="s">
        <v>9735</v>
      </c>
      <c r="B4854" t="s">
        <v>8480</v>
      </c>
      <c r="C4854" s="43" t="s">
        <v>8481</v>
      </c>
      <c r="D4854" t="s">
        <v>8728</v>
      </c>
      <c r="E4854" t="s">
        <v>8511</v>
      </c>
      <c r="F4854" s="41">
        <v>44727</v>
      </c>
      <c r="G4854" s="44">
        <v>-199800</v>
      </c>
      <c r="H4854" t="s">
        <v>16080</v>
      </c>
    </row>
    <row r="4855" spans="1:8" x14ac:dyDescent="0.25">
      <c r="A4855" s="43" t="s">
        <v>9735</v>
      </c>
      <c r="B4855" t="s">
        <v>8729</v>
      </c>
      <c r="C4855" s="43" t="s">
        <v>16081</v>
      </c>
      <c r="D4855" t="s">
        <v>7858</v>
      </c>
      <c r="E4855" t="s">
        <v>8730</v>
      </c>
      <c r="F4855" s="41">
        <v>44733</v>
      </c>
      <c r="G4855" s="44">
        <v>-83544</v>
      </c>
      <c r="H4855" t="s">
        <v>16082</v>
      </c>
    </row>
    <row r="4856" spans="1:8" x14ac:dyDescent="0.25">
      <c r="A4856" s="43" t="s">
        <v>9328</v>
      </c>
      <c r="B4856" t="s">
        <v>8756</v>
      </c>
      <c r="C4856" s="43" t="s">
        <v>16105</v>
      </c>
      <c r="F4856" s="41">
        <v>44734</v>
      </c>
      <c r="G4856" s="44">
        <v>618661.74</v>
      </c>
      <c r="H4856" t="s">
        <v>19778</v>
      </c>
    </row>
    <row r="4857" spans="1:8" x14ac:dyDescent="0.25">
      <c r="A4857" s="43" t="s">
        <v>9328</v>
      </c>
      <c r="B4857" t="s">
        <v>8756</v>
      </c>
      <c r="C4857" s="43" t="s">
        <v>16105</v>
      </c>
      <c r="F4857" s="41">
        <v>44734</v>
      </c>
      <c r="G4857" s="44">
        <v>-618661.74</v>
      </c>
      <c r="H4857" t="s">
        <v>19780</v>
      </c>
    </row>
    <row r="4858" spans="1:8" x14ac:dyDescent="0.25">
      <c r="A4858" s="43" t="s">
        <v>9735</v>
      </c>
      <c r="B4858" t="s">
        <v>1218</v>
      </c>
      <c r="C4858" s="43" t="s">
        <v>1219</v>
      </c>
      <c r="D4858" t="s">
        <v>8731</v>
      </c>
      <c r="E4858" t="s">
        <v>8732</v>
      </c>
      <c r="F4858" s="41">
        <v>44734</v>
      </c>
      <c r="G4858" s="44">
        <v>-3300</v>
      </c>
      <c r="H4858" t="s">
        <v>16083</v>
      </c>
    </row>
    <row r="4859" spans="1:8" x14ac:dyDescent="0.25">
      <c r="A4859" s="43" t="s">
        <v>9735</v>
      </c>
      <c r="B4859" t="s">
        <v>1218</v>
      </c>
      <c r="C4859" s="43" t="s">
        <v>1219</v>
      </c>
      <c r="D4859" t="s">
        <v>8733</v>
      </c>
      <c r="E4859" t="s">
        <v>8734</v>
      </c>
      <c r="F4859" s="41">
        <v>44740</v>
      </c>
      <c r="G4859" s="44">
        <v>-445000</v>
      </c>
      <c r="H4859" t="s">
        <v>16084</v>
      </c>
    </row>
    <row r="4860" spans="1:8" x14ac:dyDescent="0.25">
      <c r="A4860" s="43" t="s">
        <v>9326</v>
      </c>
      <c r="B4860" t="s">
        <v>7809</v>
      </c>
      <c r="C4860" s="43" t="s">
        <v>7810</v>
      </c>
      <c r="D4860" t="s">
        <v>8737</v>
      </c>
      <c r="E4860" t="s">
        <v>8738</v>
      </c>
      <c r="F4860" s="41">
        <v>44743</v>
      </c>
      <c r="G4860" s="44">
        <v>-220295.76</v>
      </c>
      <c r="H4860" t="s">
        <v>16085</v>
      </c>
    </row>
    <row r="4861" spans="1:8" x14ac:dyDescent="0.25">
      <c r="A4861" s="43" t="s">
        <v>9326</v>
      </c>
      <c r="B4861" t="s">
        <v>8739</v>
      </c>
      <c r="C4861" s="43" t="s">
        <v>8740</v>
      </c>
      <c r="D4861" t="s">
        <v>8741</v>
      </c>
      <c r="E4861" t="s">
        <v>8741</v>
      </c>
      <c r="F4861" s="41">
        <v>44743</v>
      </c>
      <c r="G4861" s="44">
        <v>-102010.33</v>
      </c>
      <c r="H4861" t="s">
        <v>16086</v>
      </c>
    </row>
    <row r="4862" spans="1:8" x14ac:dyDescent="0.25">
      <c r="A4862" s="43" t="s">
        <v>9326</v>
      </c>
      <c r="B4862" t="s">
        <v>625</v>
      </c>
      <c r="C4862" s="43" t="s">
        <v>626</v>
      </c>
      <c r="D4862" t="s">
        <v>8742</v>
      </c>
      <c r="E4862" t="s">
        <v>8743</v>
      </c>
      <c r="F4862" s="41">
        <v>44750</v>
      </c>
      <c r="G4862" s="44">
        <v>-2219106</v>
      </c>
      <c r="H4862" t="s">
        <v>16087</v>
      </c>
    </row>
    <row r="4863" spans="1:8" x14ac:dyDescent="0.25">
      <c r="A4863" s="43" t="s">
        <v>9735</v>
      </c>
      <c r="B4863" t="s">
        <v>8744</v>
      </c>
      <c r="C4863" s="43" t="s">
        <v>16088</v>
      </c>
      <c r="D4863" t="s">
        <v>8745</v>
      </c>
      <c r="E4863" t="s">
        <v>8746</v>
      </c>
      <c r="F4863" s="41">
        <v>44753</v>
      </c>
      <c r="G4863" s="44">
        <v>-236000</v>
      </c>
      <c r="H4863" t="s">
        <v>16089</v>
      </c>
    </row>
    <row r="4864" spans="1:8" x14ac:dyDescent="0.25">
      <c r="A4864" s="43" t="s">
        <v>9735</v>
      </c>
      <c r="B4864" t="s">
        <v>8452</v>
      </c>
      <c r="C4864" s="43" t="s">
        <v>8453</v>
      </c>
      <c r="D4864" t="s">
        <v>8747</v>
      </c>
      <c r="E4864" t="s">
        <v>7334</v>
      </c>
      <c r="F4864" s="41">
        <v>44754</v>
      </c>
      <c r="G4864" s="44">
        <v>-61200</v>
      </c>
      <c r="H4864" t="s">
        <v>16090</v>
      </c>
    </row>
    <row r="4865" spans="1:8" x14ac:dyDescent="0.25">
      <c r="A4865" s="43" t="s">
        <v>9735</v>
      </c>
      <c r="B4865" t="s">
        <v>8452</v>
      </c>
      <c r="C4865" s="43" t="s">
        <v>8453</v>
      </c>
      <c r="D4865" t="s">
        <v>8748</v>
      </c>
      <c r="E4865" t="s">
        <v>7334</v>
      </c>
      <c r="F4865" s="41">
        <v>44754</v>
      </c>
      <c r="G4865" s="44">
        <v>-61200</v>
      </c>
      <c r="H4865" t="s">
        <v>16091</v>
      </c>
    </row>
    <row r="4866" spans="1:8" x14ac:dyDescent="0.25">
      <c r="A4866" s="43" t="s">
        <v>9326</v>
      </c>
      <c r="B4866" t="s">
        <v>8749</v>
      </c>
      <c r="C4866" s="43" t="s">
        <v>16092</v>
      </c>
      <c r="D4866" t="s">
        <v>16093</v>
      </c>
      <c r="E4866" t="s">
        <v>16093</v>
      </c>
      <c r="F4866" s="41">
        <v>44755</v>
      </c>
      <c r="G4866" s="44">
        <v>15941.69</v>
      </c>
      <c r="H4866" t="s">
        <v>16094</v>
      </c>
    </row>
    <row r="4867" spans="1:8" x14ac:dyDescent="0.25">
      <c r="A4867" s="43" t="s">
        <v>9326</v>
      </c>
      <c r="B4867" t="s">
        <v>8749</v>
      </c>
      <c r="C4867" s="43" t="s">
        <v>16092</v>
      </c>
      <c r="D4867" t="s">
        <v>16093</v>
      </c>
      <c r="E4867" t="s">
        <v>16093</v>
      </c>
      <c r="F4867" s="41">
        <v>44755</v>
      </c>
      <c r="G4867" s="44">
        <v>3021.55</v>
      </c>
      <c r="H4867" t="s">
        <v>16095</v>
      </c>
    </row>
    <row r="4868" spans="1:8" x14ac:dyDescent="0.25">
      <c r="A4868" s="43" t="s">
        <v>9326</v>
      </c>
      <c r="B4868" t="s">
        <v>8749</v>
      </c>
      <c r="C4868" s="43" t="s">
        <v>16092</v>
      </c>
      <c r="D4868" t="s">
        <v>16093</v>
      </c>
      <c r="E4868" t="s">
        <v>16093</v>
      </c>
      <c r="F4868" s="41">
        <v>44755</v>
      </c>
      <c r="G4868" s="44">
        <v>75875.13</v>
      </c>
      <c r="H4868" t="s">
        <v>16096</v>
      </c>
    </row>
    <row r="4869" spans="1:8" x14ac:dyDescent="0.25">
      <c r="A4869" s="43" t="s">
        <v>9326</v>
      </c>
      <c r="B4869" t="s">
        <v>8749</v>
      </c>
      <c r="C4869" s="43" t="s">
        <v>16092</v>
      </c>
      <c r="D4869" t="s">
        <v>16093</v>
      </c>
      <c r="E4869" t="s">
        <v>16093</v>
      </c>
      <c r="F4869" s="41">
        <v>44755</v>
      </c>
      <c r="G4869">
        <v>302.14999999999998</v>
      </c>
      <c r="H4869" t="s">
        <v>16097</v>
      </c>
    </row>
    <row r="4870" spans="1:8" x14ac:dyDescent="0.25">
      <c r="A4870" s="43" t="s">
        <v>9326</v>
      </c>
      <c r="B4870" t="s">
        <v>8749</v>
      </c>
      <c r="C4870" s="43" t="s">
        <v>16092</v>
      </c>
      <c r="D4870" t="s">
        <v>16093</v>
      </c>
      <c r="E4870" t="s">
        <v>16093</v>
      </c>
      <c r="F4870" s="41">
        <v>44755</v>
      </c>
      <c r="G4870" s="44">
        <v>2790.3</v>
      </c>
      <c r="H4870" t="s">
        <v>16098</v>
      </c>
    </row>
    <row r="4871" spans="1:8" x14ac:dyDescent="0.25">
      <c r="A4871" s="43" t="s">
        <v>9328</v>
      </c>
      <c r="B4871" t="s">
        <v>8750</v>
      </c>
      <c r="C4871" s="43" t="s">
        <v>8751</v>
      </c>
      <c r="D4871" t="s">
        <v>8752</v>
      </c>
      <c r="E4871" t="s">
        <v>8752</v>
      </c>
      <c r="F4871" s="41">
        <v>44755</v>
      </c>
      <c r="G4871" s="44">
        <v>57529.24</v>
      </c>
      <c r="H4871" t="s">
        <v>16099</v>
      </c>
    </row>
    <row r="4872" spans="1:8" x14ac:dyDescent="0.25">
      <c r="A4872" s="43" t="s">
        <v>9328</v>
      </c>
      <c r="B4872" t="s">
        <v>8750</v>
      </c>
      <c r="C4872" s="43" t="s">
        <v>8751</v>
      </c>
      <c r="D4872" t="s">
        <v>8752</v>
      </c>
      <c r="E4872" t="s">
        <v>8752</v>
      </c>
      <c r="F4872" s="41">
        <v>44755</v>
      </c>
      <c r="G4872" s="44">
        <v>66613.399999999994</v>
      </c>
      <c r="H4872" t="s">
        <v>16100</v>
      </c>
    </row>
    <row r="4873" spans="1:8" x14ac:dyDescent="0.25">
      <c r="A4873" s="43" t="s">
        <v>9328</v>
      </c>
      <c r="B4873" t="s">
        <v>8750</v>
      </c>
      <c r="C4873" s="43" t="s">
        <v>8751</v>
      </c>
      <c r="D4873" t="s">
        <v>8752</v>
      </c>
      <c r="E4873" t="s">
        <v>8752</v>
      </c>
      <c r="F4873" s="41">
        <v>44755</v>
      </c>
      <c r="G4873" s="44">
        <v>31065.79</v>
      </c>
      <c r="H4873" t="s">
        <v>16101</v>
      </c>
    </row>
    <row r="4874" spans="1:8" x14ac:dyDescent="0.25">
      <c r="A4874" s="43" t="s">
        <v>9328</v>
      </c>
      <c r="B4874" t="s">
        <v>8750</v>
      </c>
      <c r="C4874" s="43" t="s">
        <v>8751</v>
      </c>
      <c r="D4874" t="s">
        <v>8752</v>
      </c>
      <c r="E4874" t="s">
        <v>8752</v>
      </c>
      <c r="F4874" s="41">
        <v>44755</v>
      </c>
      <c r="G4874" s="44">
        <v>287646.21999999997</v>
      </c>
      <c r="H4874" t="s">
        <v>16102</v>
      </c>
    </row>
    <row r="4875" spans="1:8" x14ac:dyDescent="0.25">
      <c r="A4875" s="43" t="s">
        <v>9328</v>
      </c>
      <c r="B4875" t="s">
        <v>8750</v>
      </c>
      <c r="C4875" s="43" t="s">
        <v>8751</v>
      </c>
      <c r="D4875" t="s">
        <v>8752</v>
      </c>
      <c r="E4875" t="s">
        <v>8752</v>
      </c>
      <c r="F4875" s="41">
        <v>44755</v>
      </c>
      <c r="G4875" s="44">
        <v>6661.34</v>
      </c>
      <c r="H4875" t="s">
        <v>16103</v>
      </c>
    </row>
    <row r="4876" spans="1:8" x14ac:dyDescent="0.25">
      <c r="A4876" s="43" t="s">
        <v>9328</v>
      </c>
      <c r="B4876" t="s">
        <v>8756</v>
      </c>
      <c r="C4876" s="43" t="s">
        <v>16105</v>
      </c>
      <c r="D4876" t="s">
        <v>16106</v>
      </c>
      <c r="E4876" t="s">
        <v>16106</v>
      </c>
      <c r="F4876" s="41">
        <v>44760</v>
      </c>
      <c r="G4876" s="44">
        <v>23905.01</v>
      </c>
      <c r="H4876" t="s">
        <v>16107</v>
      </c>
    </row>
    <row r="4877" spans="1:8" x14ac:dyDescent="0.25">
      <c r="A4877" s="43" t="s">
        <v>9328</v>
      </c>
      <c r="B4877" t="s">
        <v>8756</v>
      </c>
      <c r="C4877" s="43" t="s">
        <v>16105</v>
      </c>
      <c r="D4877" t="s">
        <v>16106</v>
      </c>
      <c r="E4877" t="s">
        <v>16106</v>
      </c>
      <c r="F4877" s="41">
        <v>44760</v>
      </c>
      <c r="G4877" s="44">
        <v>27849.34</v>
      </c>
      <c r="H4877" t="s">
        <v>16108</v>
      </c>
    </row>
    <row r="4878" spans="1:8" x14ac:dyDescent="0.25">
      <c r="A4878" s="43" t="s">
        <v>9328</v>
      </c>
      <c r="B4878" t="s">
        <v>8756</v>
      </c>
      <c r="C4878" s="43" t="s">
        <v>16105</v>
      </c>
      <c r="D4878" t="s">
        <v>16106</v>
      </c>
      <c r="E4878" t="s">
        <v>16106</v>
      </c>
      <c r="F4878" s="41">
        <v>44760</v>
      </c>
      <c r="G4878" s="44">
        <v>2390.5</v>
      </c>
      <c r="H4878" t="s">
        <v>16109</v>
      </c>
    </row>
    <row r="4879" spans="1:8" x14ac:dyDescent="0.25">
      <c r="A4879" s="43" t="s">
        <v>9328</v>
      </c>
      <c r="B4879" t="s">
        <v>8756</v>
      </c>
      <c r="C4879" s="43" t="s">
        <v>16105</v>
      </c>
      <c r="D4879" t="s">
        <v>16106</v>
      </c>
      <c r="E4879" t="s">
        <v>16106</v>
      </c>
      <c r="F4879" s="41">
        <v>44760</v>
      </c>
      <c r="G4879" s="44">
        <v>239050.13</v>
      </c>
      <c r="H4879" t="s">
        <v>16110</v>
      </c>
    </row>
    <row r="4880" spans="1:8" x14ac:dyDescent="0.25">
      <c r="A4880" s="43" t="s">
        <v>9328</v>
      </c>
      <c r="B4880" t="s">
        <v>8756</v>
      </c>
      <c r="C4880" s="43" t="s">
        <v>16105</v>
      </c>
      <c r="D4880" t="s">
        <v>16106</v>
      </c>
      <c r="E4880" t="s">
        <v>16106</v>
      </c>
      <c r="F4880" s="41">
        <v>44760</v>
      </c>
      <c r="G4880" s="44">
        <v>43029.02</v>
      </c>
      <c r="H4880" t="s">
        <v>16111</v>
      </c>
    </row>
    <row r="4881" spans="1:8" x14ac:dyDescent="0.25">
      <c r="A4881" s="43" t="s">
        <v>9326</v>
      </c>
      <c r="B4881" t="s">
        <v>20647</v>
      </c>
      <c r="C4881" s="43" t="s">
        <v>8754</v>
      </c>
      <c r="D4881" t="s">
        <v>8755</v>
      </c>
      <c r="E4881" t="s">
        <v>8755</v>
      </c>
      <c r="F4881" s="41">
        <v>44760</v>
      </c>
      <c r="G4881" s="44">
        <v>-1281902.3700000001</v>
      </c>
      <c r="H4881" t="s">
        <v>16104</v>
      </c>
    </row>
    <row r="4882" spans="1:8" x14ac:dyDescent="0.25">
      <c r="A4882" s="43" t="s">
        <v>9735</v>
      </c>
      <c r="B4882" t="s">
        <v>8757</v>
      </c>
      <c r="C4882" s="43" t="s">
        <v>8758</v>
      </c>
      <c r="E4882" t="s">
        <v>8759</v>
      </c>
      <c r="F4882" s="41">
        <v>44761</v>
      </c>
      <c r="G4882" s="44">
        <v>18000</v>
      </c>
      <c r="H4882" t="s">
        <v>16112</v>
      </c>
    </row>
    <row r="4883" spans="1:8" x14ac:dyDescent="0.25">
      <c r="A4883" s="43" t="s">
        <v>9328</v>
      </c>
      <c r="B4883" t="s">
        <v>8760</v>
      </c>
      <c r="C4883" s="43" t="s">
        <v>16113</v>
      </c>
      <c r="E4883" t="s">
        <v>8761</v>
      </c>
      <c r="F4883" s="41">
        <v>44761</v>
      </c>
      <c r="G4883" s="44">
        <v>29601.15</v>
      </c>
      <c r="H4883" t="s">
        <v>16114</v>
      </c>
    </row>
    <row r="4884" spans="1:8" x14ac:dyDescent="0.25">
      <c r="A4884" s="43" t="s">
        <v>9328</v>
      </c>
      <c r="B4884" t="s">
        <v>8760</v>
      </c>
      <c r="C4884" s="43" t="s">
        <v>16113</v>
      </c>
      <c r="E4884" t="s">
        <v>8761</v>
      </c>
      <c r="F4884" s="41">
        <v>44761</v>
      </c>
      <c r="G4884" s="44">
        <v>33893.32</v>
      </c>
      <c r="H4884" t="s">
        <v>16115</v>
      </c>
    </row>
    <row r="4885" spans="1:8" x14ac:dyDescent="0.25">
      <c r="A4885" s="43" t="s">
        <v>9328</v>
      </c>
      <c r="B4885" t="s">
        <v>8760</v>
      </c>
      <c r="C4885" s="43" t="s">
        <v>16113</v>
      </c>
      <c r="E4885" t="s">
        <v>8761</v>
      </c>
      <c r="F4885" s="41">
        <v>44761</v>
      </c>
      <c r="G4885" s="44">
        <v>2960.12</v>
      </c>
      <c r="H4885" t="s">
        <v>16116</v>
      </c>
    </row>
    <row r="4886" spans="1:8" x14ac:dyDescent="0.25">
      <c r="A4886" s="43" t="s">
        <v>9328</v>
      </c>
      <c r="B4886" t="s">
        <v>8760</v>
      </c>
      <c r="C4886" s="43" t="s">
        <v>16113</v>
      </c>
      <c r="E4886" t="s">
        <v>8761</v>
      </c>
      <c r="F4886" s="41">
        <v>44761</v>
      </c>
      <c r="G4886" s="44">
        <v>296011.52000000002</v>
      </c>
      <c r="H4886" t="s">
        <v>16117</v>
      </c>
    </row>
    <row r="4887" spans="1:8" x14ac:dyDescent="0.25">
      <c r="A4887" s="43" t="s">
        <v>9328</v>
      </c>
      <c r="B4887" t="s">
        <v>8760</v>
      </c>
      <c r="C4887" s="43" t="s">
        <v>16113</v>
      </c>
      <c r="E4887" t="s">
        <v>8761</v>
      </c>
      <c r="F4887" s="41">
        <v>44761</v>
      </c>
      <c r="G4887" s="44">
        <v>53282.07</v>
      </c>
      <c r="H4887" t="s">
        <v>16118</v>
      </c>
    </row>
    <row r="4888" spans="1:8" x14ac:dyDescent="0.25">
      <c r="A4888" s="43" t="s">
        <v>9328</v>
      </c>
      <c r="B4888" t="s">
        <v>8762</v>
      </c>
      <c r="C4888" s="43" t="s">
        <v>16119</v>
      </c>
      <c r="E4888" t="s">
        <v>8763</v>
      </c>
      <c r="F4888" s="41">
        <v>44762</v>
      </c>
      <c r="G4888" s="44">
        <v>8926.7000000000007</v>
      </c>
      <c r="H4888" t="s">
        <v>16120</v>
      </c>
    </row>
    <row r="4889" spans="1:8" x14ac:dyDescent="0.25">
      <c r="A4889" s="43" t="s">
        <v>9328</v>
      </c>
      <c r="B4889" t="s">
        <v>8762</v>
      </c>
      <c r="C4889" s="43" t="s">
        <v>16119</v>
      </c>
      <c r="E4889" t="s">
        <v>8763</v>
      </c>
      <c r="F4889" s="41">
        <v>44762</v>
      </c>
      <c r="G4889" s="44">
        <v>14725.88</v>
      </c>
      <c r="H4889" t="s">
        <v>16121</v>
      </c>
    </row>
    <row r="4890" spans="1:8" x14ac:dyDescent="0.25">
      <c r="A4890" s="43" t="s">
        <v>9328</v>
      </c>
      <c r="B4890" t="s">
        <v>8762</v>
      </c>
      <c r="C4890" s="43" t="s">
        <v>16119</v>
      </c>
      <c r="E4890" t="s">
        <v>8763</v>
      </c>
      <c r="F4890" s="41">
        <v>44762</v>
      </c>
      <c r="G4890">
        <v>892.67</v>
      </c>
      <c r="H4890" t="s">
        <v>16122</v>
      </c>
    </row>
    <row r="4891" spans="1:8" x14ac:dyDescent="0.25">
      <c r="A4891" s="43" t="s">
        <v>9328</v>
      </c>
      <c r="B4891" t="s">
        <v>8762</v>
      </c>
      <c r="C4891" s="43" t="s">
        <v>16119</v>
      </c>
      <c r="E4891" t="s">
        <v>8763</v>
      </c>
      <c r="F4891" s="41">
        <v>44762</v>
      </c>
      <c r="G4891" s="44">
        <v>89267.04</v>
      </c>
      <c r="H4891" t="s">
        <v>16123</v>
      </c>
    </row>
    <row r="4892" spans="1:8" x14ac:dyDescent="0.25">
      <c r="A4892" s="43" t="s">
        <v>9328</v>
      </c>
      <c r="B4892" t="s">
        <v>8762</v>
      </c>
      <c r="C4892" s="43" t="s">
        <v>16119</v>
      </c>
      <c r="E4892" t="s">
        <v>8763</v>
      </c>
      <c r="F4892" s="41">
        <v>44762</v>
      </c>
      <c r="G4892" s="44">
        <v>16068.07</v>
      </c>
      <c r="H4892" t="s">
        <v>16124</v>
      </c>
    </row>
    <row r="4893" spans="1:8" x14ac:dyDescent="0.25">
      <c r="A4893" s="43" t="s">
        <v>9735</v>
      </c>
      <c r="B4893" t="s">
        <v>8729</v>
      </c>
      <c r="C4893" s="43" t="s">
        <v>16081</v>
      </c>
      <c r="D4893" t="s">
        <v>7858</v>
      </c>
      <c r="E4893" t="s">
        <v>8730</v>
      </c>
      <c r="F4893" s="41">
        <v>44763</v>
      </c>
      <c r="G4893" s="44">
        <v>-83544</v>
      </c>
      <c r="H4893" t="s">
        <v>16125</v>
      </c>
    </row>
    <row r="4894" spans="1:8" x14ac:dyDescent="0.25">
      <c r="A4894" s="43" t="s">
        <v>9328</v>
      </c>
      <c r="B4894" t="s">
        <v>8764</v>
      </c>
      <c r="C4894" s="43" t="s">
        <v>16126</v>
      </c>
      <c r="D4894" t="s">
        <v>8765</v>
      </c>
      <c r="E4894" t="s">
        <v>8765</v>
      </c>
      <c r="F4894" s="41">
        <v>44763</v>
      </c>
      <c r="G4894" s="44">
        <v>-511178.75</v>
      </c>
      <c r="H4894" t="s">
        <v>16127</v>
      </c>
    </row>
    <row r="4895" spans="1:8" x14ac:dyDescent="0.25">
      <c r="A4895" s="43" t="s">
        <v>9328</v>
      </c>
      <c r="B4895" t="s">
        <v>8766</v>
      </c>
      <c r="C4895" s="43" t="s">
        <v>16128</v>
      </c>
      <c r="D4895" t="s">
        <v>8767</v>
      </c>
      <c r="E4895" t="s">
        <v>8767</v>
      </c>
      <c r="F4895" s="41">
        <v>44769</v>
      </c>
      <c r="G4895" s="44">
        <v>-33040</v>
      </c>
      <c r="H4895" t="s">
        <v>16129</v>
      </c>
    </row>
    <row r="4896" spans="1:8" x14ac:dyDescent="0.25">
      <c r="A4896" s="43" t="s">
        <v>9328</v>
      </c>
      <c r="B4896" t="s">
        <v>8768</v>
      </c>
      <c r="C4896" s="43" t="s">
        <v>16130</v>
      </c>
      <c r="D4896" t="s">
        <v>8769</v>
      </c>
      <c r="E4896" t="s">
        <v>8769</v>
      </c>
      <c r="F4896" s="41">
        <v>44770</v>
      </c>
      <c r="G4896" s="44">
        <v>-14580</v>
      </c>
      <c r="H4896" t="s">
        <v>16131</v>
      </c>
    </row>
    <row r="4897" spans="1:8" x14ac:dyDescent="0.25">
      <c r="A4897" s="43" t="s">
        <v>9326</v>
      </c>
      <c r="B4897" t="s">
        <v>8770</v>
      </c>
      <c r="C4897" s="43" t="s">
        <v>8771</v>
      </c>
      <c r="D4897" t="s">
        <v>8772</v>
      </c>
      <c r="E4897" t="s">
        <v>8773</v>
      </c>
      <c r="F4897" s="41">
        <v>44778</v>
      </c>
      <c r="G4897" s="44">
        <v>-53850</v>
      </c>
      <c r="H4897" t="s">
        <v>16132</v>
      </c>
    </row>
    <row r="4898" spans="1:8" x14ac:dyDescent="0.25">
      <c r="A4898" s="43" t="s">
        <v>9735</v>
      </c>
      <c r="B4898" t="s">
        <v>8774</v>
      </c>
      <c r="C4898" s="43" t="s">
        <v>16133</v>
      </c>
      <c r="D4898" t="s">
        <v>8775</v>
      </c>
      <c r="E4898" t="s">
        <v>16134</v>
      </c>
      <c r="F4898" s="41">
        <v>44805</v>
      </c>
      <c r="G4898" s="44">
        <v>-1900</v>
      </c>
      <c r="H4898" t="s">
        <v>16135</v>
      </c>
    </row>
    <row r="4899" spans="1:8" x14ac:dyDescent="0.25">
      <c r="A4899" s="43" t="s">
        <v>9326</v>
      </c>
      <c r="B4899" t="s">
        <v>8683</v>
      </c>
      <c r="C4899" s="43" t="s">
        <v>8684</v>
      </c>
      <c r="D4899" t="s">
        <v>8776</v>
      </c>
      <c r="E4899" t="s">
        <v>8777</v>
      </c>
      <c r="F4899" s="41">
        <v>44806</v>
      </c>
      <c r="G4899" s="44">
        <v>-3529940.64</v>
      </c>
      <c r="H4899" t="s">
        <v>16136</v>
      </c>
    </row>
    <row r="4900" spans="1:8" x14ac:dyDescent="0.25">
      <c r="A4900" s="43" t="s">
        <v>9326</v>
      </c>
      <c r="B4900" t="s">
        <v>8778</v>
      </c>
      <c r="C4900" s="43" t="s">
        <v>8779</v>
      </c>
      <c r="D4900" t="s">
        <v>8780</v>
      </c>
      <c r="E4900" t="s">
        <v>8780</v>
      </c>
      <c r="F4900" s="41">
        <v>44810</v>
      </c>
      <c r="G4900" s="44">
        <v>-795828.09</v>
      </c>
      <c r="H4900" t="s">
        <v>16137</v>
      </c>
    </row>
    <row r="4901" spans="1:8" x14ac:dyDescent="0.25">
      <c r="A4901" s="43" t="s">
        <v>9735</v>
      </c>
      <c r="B4901" t="s">
        <v>1218</v>
      </c>
      <c r="C4901" s="43" t="s">
        <v>1219</v>
      </c>
      <c r="D4901" t="s">
        <v>8781</v>
      </c>
      <c r="E4901" t="s">
        <v>8782</v>
      </c>
      <c r="F4901" s="41">
        <v>44813</v>
      </c>
      <c r="G4901" s="44">
        <v>-350050</v>
      </c>
      <c r="H4901" t="s">
        <v>16138</v>
      </c>
    </row>
    <row r="4902" spans="1:8" x14ac:dyDescent="0.25">
      <c r="A4902" s="43" t="s">
        <v>9326</v>
      </c>
      <c r="B4902" t="s">
        <v>8778</v>
      </c>
      <c r="C4902" s="43" t="s">
        <v>8779</v>
      </c>
      <c r="D4902" t="s">
        <v>8783</v>
      </c>
      <c r="E4902" t="s">
        <v>8783</v>
      </c>
      <c r="F4902" s="41">
        <v>44819</v>
      </c>
      <c r="G4902" s="44">
        <v>795828.09</v>
      </c>
      <c r="H4902" t="s">
        <v>16139</v>
      </c>
    </row>
    <row r="4903" spans="1:8" x14ac:dyDescent="0.25">
      <c r="A4903" s="43" t="s">
        <v>9735</v>
      </c>
      <c r="B4903" t="s">
        <v>1218</v>
      </c>
      <c r="C4903" s="43" t="s">
        <v>1219</v>
      </c>
      <c r="D4903" t="s">
        <v>8784</v>
      </c>
      <c r="E4903" t="s">
        <v>8785</v>
      </c>
      <c r="F4903" s="41">
        <v>44826</v>
      </c>
      <c r="G4903" s="44">
        <v>-6729650</v>
      </c>
      <c r="H4903" t="s">
        <v>16140</v>
      </c>
    </row>
    <row r="4904" spans="1:8" x14ac:dyDescent="0.25">
      <c r="A4904" s="43" t="s">
        <v>9735</v>
      </c>
      <c r="B4904" t="s">
        <v>987</v>
      </c>
      <c r="C4904" s="43" t="s">
        <v>988</v>
      </c>
      <c r="D4904" t="s">
        <v>8786</v>
      </c>
      <c r="E4904" t="s">
        <v>8787</v>
      </c>
      <c r="F4904" s="41">
        <v>44830</v>
      </c>
      <c r="G4904" s="44">
        <v>-1657855.5</v>
      </c>
      <c r="H4904" t="s">
        <v>16141</v>
      </c>
    </row>
    <row r="4905" spans="1:8" x14ac:dyDescent="0.25">
      <c r="A4905" s="43" t="s">
        <v>9326</v>
      </c>
      <c r="B4905" t="s">
        <v>8788</v>
      </c>
      <c r="C4905" s="43" t="s">
        <v>16142</v>
      </c>
      <c r="D4905" t="s">
        <v>8789</v>
      </c>
      <c r="E4905" t="s">
        <v>20789</v>
      </c>
      <c r="F4905" s="41">
        <v>44831</v>
      </c>
      <c r="G4905" s="44">
        <v>-450000</v>
      </c>
      <c r="H4905" t="s">
        <v>16143</v>
      </c>
    </row>
    <row r="4906" spans="1:8" x14ac:dyDescent="0.25">
      <c r="A4906" s="43" t="s">
        <v>9328</v>
      </c>
      <c r="B4906" t="s">
        <v>8790</v>
      </c>
      <c r="C4906" s="43" t="s">
        <v>8791</v>
      </c>
      <c r="D4906" t="s">
        <v>7654</v>
      </c>
      <c r="E4906" t="s">
        <v>7654</v>
      </c>
      <c r="F4906" s="41">
        <v>44833</v>
      </c>
      <c r="G4906" s="44">
        <v>-10462116.619999999</v>
      </c>
      <c r="H4906" t="s">
        <v>16144</v>
      </c>
    </row>
    <row r="4907" spans="1:8" x14ac:dyDescent="0.25">
      <c r="A4907" s="43" t="s">
        <v>9735</v>
      </c>
      <c r="B4907" t="s">
        <v>1218</v>
      </c>
      <c r="C4907" s="43" t="s">
        <v>1219</v>
      </c>
      <c r="D4907" t="s">
        <v>8792</v>
      </c>
      <c r="E4907" t="s">
        <v>8793</v>
      </c>
      <c r="F4907" s="41">
        <v>44837</v>
      </c>
      <c r="G4907" s="44">
        <v>-262364312.77000001</v>
      </c>
      <c r="H4907" t="s">
        <v>16145</v>
      </c>
    </row>
    <row r="4908" spans="1:8" x14ac:dyDescent="0.25">
      <c r="A4908" s="43" t="s">
        <v>9328</v>
      </c>
      <c r="B4908" t="s">
        <v>8794</v>
      </c>
      <c r="C4908" s="43" t="s">
        <v>8795</v>
      </c>
      <c r="D4908" t="s">
        <v>8796</v>
      </c>
      <c r="E4908" t="s">
        <v>8796</v>
      </c>
      <c r="F4908" s="41">
        <v>44837</v>
      </c>
      <c r="G4908" s="44">
        <v>35400</v>
      </c>
      <c r="H4908" t="s">
        <v>16146</v>
      </c>
    </row>
    <row r="4909" spans="1:8" x14ac:dyDescent="0.25">
      <c r="A4909" s="43" t="s">
        <v>9735</v>
      </c>
      <c r="B4909" t="s">
        <v>1218</v>
      </c>
      <c r="C4909" s="43" t="s">
        <v>1219</v>
      </c>
      <c r="D4909" t="s">
        <v>8797</v>
      </c>
      <c r="E4909" t="s">
        <v>8798</v>
      </c>
      <c r="F4909" s="41">
        <v>44840</v>
      </c>
      <c r="G4909" s="44">
        <v>-18740</v>
      </c>
      <c r="H4909" t="s">
        <v>16147</v>
      </c>
    </row>
    <row r="4910" spans="1:8" x14ac:dyDescent="0.25">
      <c r="A4910" s="43" t="s">
        <v>9328</v>
      </c>
      <c r="B4910" t="s">
        <v>8799</v>
      </c>
      <c r="C4910" s="43" t="s">
        <v>8800</v>
      </c>
      <c r="D4910" t="s">
        <v>8801</v>
      </c>
      <c r="E4910" t="s">
        <v>8801</v>
      </c>
      <c r="F4910" s="41">
        <v>44844</v>
      </c>
      <c r="G4910" s="44">
        <v>-1580259.71</v>
      </c>
      <c r="H4910" t="s">
        <v>16148</v>
      </c>
    </row>
    <row r="4911" spans="1:8" x14ac:dyDescent="0.25">
      <c r="A4911" s="43" t="s">
        <v>9328</v>
      </c>
      <c r="B4911" t="s">
        <v>8799</v>
      </c>
      <c r="C4911" s="43" t="s">
        <v>8800</v>
      </c>
      <c r="D4911" t="s">
        <v>8802</v>
      </c>
      <c r="E4911" t="s">
        <v>8802</v>
      </c>
      <c r="F4911" s="41">
        <v>44844</v>
      </c>
      <c r="G4911" s="44">
        <v>-1580259.71</v>
      </c>
      <c r="H4911" t="s">
        <v>16149</v>
      </c>
    </row>
    <row r="4912" spans="1:8" x14ac:dyDescent="0.25">
      <c r="A4912" s="43" t="s">
        <v>9328</v>
      </c>
      <c r="B4912" t="s">
        <v>8799</v>
      </c>
      <c r="C4912" s="43" t="s">
        <v>8800</v>
      </c>
      <c r="D4912" t="s">
        <v>7496</v>
      </c>
      <c r="E4912" t="s">
        <v>7496</v>
      </c>
      <c r="F4912" s="41">
        <v>44844</v>
      </c>
      <c r="G4912" s="44">
        <v>-1580259.71</v>
      </c>
      <c r="H4912" t="s">
        <v>16150</v>
      </c>
    </row>
    <row r="4913" spans="1:8" x14ac:dyDescent="0.25">
      <c r="A4913" s="43" t="s">
        <v>9328</v>
      </c>
      <c r="B4913" t="s">
        <v>8799</v>
      </c>
      <c r="C4913" s="43" t="s">
        <v>8800</v>
      </c>
      <c r="D4913" t="s">
        <v>8803</v>
      </c>
      <c r="E4913" t="s">
        <v>8803</v>
      </c>
      <c r="F4913" s="41">
        <v>44844</v>
      </c>
      <c r="G4913" s="44">
        <v>1580259.71</v>
      </c>
      <c r="H4913" t="s">
        <v>16151</v>
      </c>
    </row>
    <row r="4914" spans="1:8" x14ac:dyDescent="0.25">
      <c r="A4914" s="43" t="s">
        <v>9328</v>
      </c>
      <c r="B4914" t="s">
        <v>8799</v>
      </c>
      <c r="C4914" s="43" t="s">
        <v>8800</v>
      </c>
      <c r="D4914" t="s">
        <v>8804</v>
      </c>
      <c r="E4914" t="s">
        <v>8804</v>
      </c>
      <c r="F4914" s="41">
        <v>44844</v>
      </c>
      <c r="G4914" s="44">
        <v>1580259.71</v>
      </c>
      <c r="H4914" t="s">
        <v>16152</v>
      </c>
    </row>
    <row r="4915" spans="1:8" x14ac:dyDescent="0.25">
      <c r="A4915" s="43" t="s">
        <v>9328</v>
      </c>
      <c r="B4915" t="s">
        <v>8799</v>
      </c>
      <c r="C4915" s="43" t="s">
        <v>8800</v>
      </c>
      <c r="D4915" t="s">
        <v>7497</v>
      </c>
      <c r="E4915" t="s">
        <v>7497</v>
      </c>
      <c r="F4915" s="41">
        <v>44844</v>
      </c>
      <c r="G4915" s="44">
        <v>1580259.71</v>
      </c>
      <c r="H4915" t="s">
        <v>16153</v>
      </c>
    </row>
    <row r="4916" spans="1:8" x14ac:dyDescent="0.25">
      <c r="A4916" s="43" t="s">
        <v>9326</v>
      </c>
      <c r="B4916" t="s">
        <v>8805</v>
      </c>
      <c r="C4916" s="43" t="s">
        <v>8806</v>
      </c>
      <c r="D4916" t="s">
        <v>20790</v>
      </c>
      <c r="E4916" t="s">
        <v>20790</v>
      </c>
      <c r="F4916" s="41">
        <v>44845</v>
      </c>
      <c r="G4916" s="44">
        <v>-1351664.04</v>
      </c>
      <c r="H4916" t="s">
        <v>16154</v>
      </c>
    </row>
    <row r="4917" spans="1:8" x14ac:dyDescent="0.25">
      <c r="A4917" s="43" t="s">
        <v>9328</v>
      </c>
      <c r="B4917" t="s">
        <v>8808</v>
      </c>
      <c r="C4917" s="43" t="s">
        <v>16155</v>
      </c>
      <c r="D4917" t="s">
        <v>16156</v>
      </c>
      <c r="E4917" t="s">
        <v>16156</v>
      </c>
      <c r="F4917" s="41">
        <v>44847</v>
      </c>
      <c r="G4917" s="44">
        <v>3253340.51</v>
      </c>
      <c r="H4917" t="s">
        <v>16157</v>
      </c>
    </row>
    <row r="4918" spans="1:8" x14ac:dyDescent="0.25">
      <c r="A4918" s="43" t="s">
        <v>9328</v>
      </c>
      <c r="B4918" t="s">
        <v>389</v>
      </c>
      <c r="C4918" s="43" t="s">
        <v>9596</v>
      </c>
      <c r="D4918" t="s">
        <v>8809</v>
      </c>
      <c r="E4918" t="s">
        <v>8809</v>
      </c>
      <c r="F4918" s="41">
        <v>44851</v>
      </c>
      <c r="G4918" s="44">
        <v>-58480.800000000003</v>
      </c>
      <c r="H4918" t="s">
        <v>16158</v>
      </c>
    </row>
    <row r="4919" spans="1:8" x14ac:dyDescent="0.25">
      <c r="A4919" s="43" t="s">
        <v>9328</v>
      </c>
      <c r="B4919" t="s">
        <v>389</v>
      </c>
      <c r="C4919" s="43" t="s">
        <v>9596</v>
      </c>
      <c r="D4919" t="s">
        <v>8810</v>
      </c>
      <c r="E4919" t="s">
        <v>8810</v>
      </c>
      <c r="F4919" s="41">
        <v>44851</v>
      </c>
      <c r="G4919" s="44">
        <v>350884.8</v>
      </c>
      <c r="H4919" t="s">
        <v>16159</v>
      </c>
    </row>
    <row r="4920" spans="1:8" x14ac:dyDescent="0.25">
      <c r="A4920" s="43" t="s">
        <v>9735</v>
      </c>
      <c r="B4920" t="s">
        <v>987</v>
      </c>
      <c r="C4920" s="43" t="s">
        <v>988</v>
      </c>
      <c r="D4920" t="s">
        <v>20791</v>
      </c>
      <c r="E4920" t="s">
        <v>20791</v>
      </c>
      <c r="F4920" s="41">
        <v>44852</v>
      </c>
      <c r="G4920" s="44">
        <v>1574962.73</v>
      </c>
      <c r="H4920" t="s">
        <v>16160</v>
      </c>
    </row>
    <row r="4921" spans="1:8" x14ac:dyDescent="0.25">
      <c r="A4921" s="43" t="s">
        <v>9735</v>
      </c>
      <c r="B4921" t="s">
        <v>1218</v>
      </c>
      <c r="C4921" s="43" t="s">
        <v>1219</v>
      </c>
      <c r="D4921" t="s">
        <v>8811</v>
      </c>
      <c r="E4921" t="s">
        <v>8812</v>
      </c>
      <c r="F4921" s="41">
        <v>44854</v>
      </c>
      <c r="G4921" s="44">
        <v>-132860</v>
      </c>
      <c r="H4921" t="s">
        <v>16161</v>
      </c>
    </row>
    <row r="4922" spans="1:8" x14ac:dyDescent="0.25">
      <c r="A4922" s="43" t="s">
        <v>9326</v>
      </c>
      <c r="B4922" t="s">
        <v>4466</v>
      </c>
      <c r="C4922" s="43" t="s">
        <v>12814</v>
      </c>
      <c r="D4922" t="s">
        <v>8813</v>
      </c>
      <c r="E4922" t="s">
        <v>8813</v>
      </c>
      <c r="F4922" s="41">
        <v>44858</v>
      </c>
      <c r="G4922" s="44">
        <v>-59000</v>
      </c>
      <c r="H4922" t="s">
        <v>16162</v>
      </c>
    </row>
    <row r="4923" spans="1:8" x14ac:dyDescent="0.25">
      <c r="A4923" s="43" t="s">
        <v>9326</v>
      </c>
      <c r="B4923" t="s">
        <v>4466</v>
      </c>
      <c r="C4923" s="43" t="s">
        <v>12814</v>
      </c>
      <c r="D4923" t="s">
        <v>8814</v>
      </c>
      <c r="E4923" t="s">
        <v>8814</v>
      </c>
      <c r="F4923" s="41">
        <v>44858</v>
      </c>
      <c r="G4923" s="44">
        <v>59000</v>
      </c>
      <c r="H4923" t="s">
        <v>16163</v>
      </c>
    </row>
    <row r="4924" spans="1:8" x14ac:dyDescent="0.25">
      <c r="A4924" s="43" t="s">
        <v>9326</v>
      </c>
      <c r="B4924" t="s">
        <v>8815</v>
      </c>
      <c r="C4924" s="43" t="s">
        <v>16164</v>
      </c>
      <c r="D4924" t="s">
        <v>8678</v>
      </c>
      <c r="E4924" t="s">
        <v>8816</v>
      </c>
      <c r="F4924" s="41">
        <v>44859</v>
      </c>
      <c r="G4924" s="44">
        <v>-127500</v>
      </c>
      <c r="H4924" t="s">
        <v>16165</v>
      </c>
    </row>
    <row r="4925" spans="1:8" x14ac:dyDescent="0.25">
      <c r="A4925" s="43" t="s">
        <v>9328</v>
      </c>
      <c r="B4925" t="s">
        <v>8817</v>
      </c>
      <c r="C4925" s="43" t="s">
        <v>16166</v>
      </c>
      <c r="D4925" t="s">
        <v>8818</v>
      </c>
      <c r="E4925" t="s">
        <v>8818</v>
      </c>
      <c r="F4925" s="41">
        <v>44860</v>
      </c>
      <c r="G4925" s="44">
        <v>-110691.88</v>
      </c>
      <c r="H4925" t="s">
        <v>16167</v>
      </c>
    </row>
    <row r="4926" spans="1:8" x14ac:dyDescent="0.25">
      <c r="A4926" s="43" t="s">
        <v>9735</v>
      </c>
      <c r="B4926" t="s">
        <v>1128</v>
      </c>
      <c r="C4926" s="43" t="s">
        <v>1129</v>
      </c>
      <c r="D4926" t="s">
        <v>8819</v>
      </c>
      <c r="E4926" t="s">
        <v>8820</v>
      </c>
      <c r="F4926" s="41">
        <v>44862</v>
      </c>
      <c r="G4926" s="44">
        <v>-119242.15</v>
      </c>
      <c r="H4926" t="s">
        <v>16168</v>
      </c>
    </row>
    <row r="4927" spans="1:8" x14ac:dyDescent="0.25">
      <c r="A4927" s="43" t="s">
        <v>9328</v>
      </c>
      <c r="B4927" t="s">
        <v>8821</v>
      </c>
      <c r="C4927" s="43" t="s">
        <v>8822</v>
      </c>
      <c r="D4927" t="s">
        <v>7132</v>
      </c>
      <c r="E4927" t="s">
        <v>8823</v>
      </c>
      <c r="F4927" s="41">
        <v>44865</v>
      </c>
      <c r="G4927" s="44">
        <v>-118800</v>
      </c>
      <c r="H4927" t="s">
        <v>16169</v>
      </c>
    </row>
    <row r="4928" spans="1:8" x14ac:dyDescent="0.25">
      <c r="A4928" s="43" t="s">
        <v>9735</v>
      </c>
      <c r="B4928" t="s">
        <v>1218</v>
      </c>
      <c r="C4928" s="43" t="s">
        <v>1219</v>
      </c>
      <c r="D4928" t="s">
        <v>8824</v>
      </c>
      <c r="E4928" t="s">
        <v>8825</v>
      </c>
      <c r="F4928" s="41">
        <v>44866</v>
      </c>
      <c r="G4928" s="44">
        <v>-195690</v>
      </c>
      <c r="H4928" t="s">
        <v>16170</v>
      </c>
    </row>
    <row r="4929" spans="1:8" x14ac:dyDescent="0.25">
      <c r="A4929" s="43" t="s">
        <v>9735</v>
      </c>
      <c r="B4929" t="s">
        <v>8826</v>
      </c>
      <c r="C4929" s="43" t="s">
        <v>16171</v>
      </c>
      <c r="D4929" t="s">
        <v>8827</v>
      </c>
      <c r="E4929" t="s">
        <v>16172</v>
      </c>
      <c r="F4929" s="41">
        <v>44869</v>
      </c>
      <c r="G4929" s="44">
        <v>-8000</v>
      </c>
      <c r="H4929" t="s">
        <v>16173</v>
      </c>
    </row>
    <row r="4930" spans="1:8" x14ac:dyDescent="0.25">
      <c r="A4930" s="43" t="s">
        <v>9735</v>
      </c>
      <c r="B4930" t="s">
        <v>20648</v>
      </c>
      <c r="C4930" s="43" t="s">
        <v>8829</v>
      </c>
      <c r="D4930" t="s">
        <v>8830</v>
      </c>
      <c r="E4930" t="s">
        <v>8831</v>
      </c>
      <c r="F4930" s="41">
        <v>44872</v>
      </c>
      <c r="G4930" s="44">
        <v>1536292.26</v>
      </c>
      <c r="H4930" t="s">
        <v>16174</v>
      </c>
    </row>
    <row r="4931" spans="1:8" x14ac:dyDescent="0.25">
      <c r="A4931" s="43" t="s">
        <v>9735</v>
      </c>
      <c r="B4931" t="s">
        <v>20648</v>
      </c>
      <c r="C4931" s="43" t="s">
        <v>8829</v>
      </c>
      <c r="D4931" t="s">
        <v>7115</v>
      </c>
      <c r="E4931" t="s">
        <v>8832</v>
      </c>
      <c r="F4931" s="41">
        <v>44872</v>
      </c>
      <c r="G4931" s="44">
        <v>-1536292.27</v>
      </c>
      <c r="H4931" t="s">
        <v>16175</v>
      </c>
    </row>
    <row r="4932" spans="1:8" x14ac:dyDescent="0.25">
      <c r="A4932" s="43" t="s">
        <v>9328</v>
      </c>
      <c r="B4932" t="s">
        <v>2861</v>
      </c>
      <c r="C4932" s="43" t="s">
        <v>11641</v>
      </c>
      <c r="D4932" t="s">
        <v>8833</v>
      </c>
      <c r="E4932" t="s">
        <v>8834</v>
      </c>
      <c r="F4932" s="41">
        <v>44876</v>
      </c>
      <c r="G4932" s="44">
        <v>-233640</v>
      </c>
      <c r="H4932" t="s">
        <v>16176</v>
      </c>
    </row>
    <row r="4933" spans="1:8" x14ac:dyDescent="0.25">
      <c r="A4933" s="43" t="s">
        <v>9326</v>
      </c>
      <c r="B4933" t="s">
        <v>8683</v>
      </c>
      <c r="C4933" s="43" t="s">
        <v>8684</v>
      </c>
      <c r="E4933" t="s">
        <v>20792</v>
      </c>
      <c r="F4933" s="41">
        <v>44882</v>
      </c>
      <c r="G4933" s="44">
        <v>3185173.13</v>
      </c>
      <c r="H4933" t="s">
        <v>16177</v>
      </c>
    </row>
    <row r="4934" spans="1:8" x14ac:dyDescent="0.25">
      <c r="A4934" s="43" t="s">
        <v>9735</v>
      </c>
      <c r="B4934" t="s">
        <v>1218</v>
      </c>
      <c r="C4934" s="43" t="s">
        <v>1219</v>
      </c>
      <c r="D4934" t="s">
        <v>8835</v>
      </c>
      <c r="E4934" t="s">
        <v>8836</v>
      </c>
      <c r="F4934" s="41">
        <v>44882</v>
      </c>
      <c r="G4934" s="44">
        <v>-204685</v>
      </c>
      <c r="H4934" t="s">
        <v>16178</v>
      </c>
    </row>
    <row r="4935" spans="1:8" x14ac:dyDescent="0.25">
      <c r="A4935" s="43" t="s">
        <v>9735</v>
      </c>
      <c r="B4935" t="s">
        <v>1218</v>
      </c>
      <c r="C4935" s="43" t="s">
        <v>1219</v>
      </c>
      <c r="D4935" t="s">
        <v>8837</v>
      </c>
      <c r="E4935" t="s">
        <v>8838</v>
      </c>
      <c r="F4935" s="41">
        <v>44882</v>
      </c>
      <c r="G4935" s="44">
        <v>-20250</v>
      </c>
      <c r="H4935" t="s">
        <v>16179</v>
      </c>
    </row>
    <row r="4936" spans="1:8" x14ac:dyDescent="0.25">
      <c r="A4936" s="43" t="s">
        <v>9735</v>
      </c>
      <c r="B4936" t="s">
        <v>7392</v>
      </c>
      <c r="C4936" s="43" t="s">
        <v>7393</v>
      </c>
      <c r="D4936" t="s">
        <v>8841</v>
      </c>
      <c r="E4936" t="s">
        <v>8641</v>
      </c>
      <c r="F4936" s="41">
        <v>44896</v>
      </c>
      <c r="G4936" s="44">
        <v>-624600</v>
      </c>
      <c r="H4936" t="s">
        <v>16181</v>
      </c>
    </row>
    <row r="4937" spans="1:8" x14ac:dyDescent="0.25">
      <c r="A4937" s="43" t="s">
        <v>9735</v>
      </c>
      <c r="B4937" t="s">
        <v>7392</v>
      </c>
      <c r="C4937" s="43" t="s">
        <v>7393</v>
      </c>
      <c r="D4937" t="s">
        <v>8842</v>
      </c>
      <c r="E4937" t="s">
        <v>8641</v>
      </c>
      <c r="F4937" s="41">
        <v>44896</v>
      </c>
      <c r="G4937" s="44">
        <v>-624600</v>
      </c>
      <c r="H4937" t="s">
        <v>16182</v>
      </c>
    </row>
    <row r="4938" spans="1:8" x14ac:dyDescent="0.25">
      <c r="A4938" s="43" t="s">
        <v>9735</v>
      </c>
      <c r="B4938" t="s">
        <v>7392</v>
      </c>
      <c r="C4938" s="43" t="s">
        <v>7393</v>
      </c>
      <c r="D4938" t="s">
        <v>8843</v>
      </c>
      <c r="E4938" t="s">
        <v>8641</v>
      </c>
      <c r="F4938" s="41">
        <v>44896</v>
      </c>
      <c r="G4938" s="44">
        <v>-624600</v>
      </c>
      <c r="H4938" t="s">
        <v>16183</v>
      </c>
    </row>
    <row r="4939" spans="1:8" x14ac:dyDescent="0.25">
      <c r="A4939" s="43" t="s">
        <v>9735</v>
      </c>
      <c r="B4939" t="s">
        <v>7392</v>
      </c>
      <c r="C4939" s="43" t="s">
        <v>7393</v>
      </c>
      <c r="D4939" t="s">
        <v>8844</v>
      </c>
      <c r="E4939" t="s">
        <v>8845</v>
      </c>
      <c r="F4939" s="41">
        <v>44896</v>
      </c>
      <c r="G4939" s="44">
        <v>-957600</v>
      </c>
      <c r="H4939" t="s">
        <v>16184</v>
      </c>
    </row>
    <row r="4940" spans="1:8" x14ac:dyDescent="0.25">
      <c r="A4940" s="43" t="s">
        <v>9735</v>
      </c>
      <c r="B4940" t="s">
        <v>7392</v>
      </c>
      <c r="C4940" s="43" t="s">
        <v>7393</v>
      </c>
      <c r="D4940" t="s">
        <v>8846</v>
      </c>
      <c r="E4940" t="s">
        <v>8641</v>
      </c>
      <c r="F4940" s="41">
        <v>44896</v>
      </c>
      <c r="G4940" s="44">
        <v>-468450</v>
      </c>
      <c r="H4940" t="s">
        <v>16185</v>
      </c>
    </row>
    <row r="4941" spans="1:8" x14ac:dyDescent="0.25">
      <c r="A4941" s="43" t="s">
        <v>9735</v>
      </c>
      <c r="B4941" t="s">
        <v>7392</v>
      </c>
      <c r="C4941" s="43" t="s">
        <v>7393</v>
      </c>
      <c r="D4941" t="s">
        <v>8847</v>
      </c>
      <c r="E4941" t="s">
        <v>16186</v>
      </c>
      <c r="F4941" s="41">
        <v>44896</v>
      </c>
      <c r="G4941" s="44">
        <v>-957600</v>
      </c>
      <c r="H4941" t="s">
        <v>16187</v>
      </c>
    </row>
    <row r="4942" spans="1:8" x14ac:dyDescent="0.25">
      <c r="A4942" s="43" t="s">
        <v>9735</v>
      </c>
      <c r="B4942" t="s">
        <v>7392</v>
      </c>
      <c r="C4942" s="43" t="s">
        <v>7393</v>
      </c>
      <c r="D4942" t="s">
        <v>8848</v>
      </c>
      <c r="E4942" t="s">
        <v>16188</v>
      </c>
      <c r="F4942" s="41">
        <v>44896</v>
      </c>
      <c r="G4942" s="44">
        <v>-957600</v>
      </c>
      <c r="H4942" t="s">
        <v>16189</v>
      </c>
    </row>
    <row r="4943" spans="1:8" x14ac:dyDescent="0.25">
      <c r="A4943" s="43" t="s">
        <v>9735</v>
      </c>
      <c r="B4943" t="s">
        <v>7392</v>
      </c>
      <c r="C4943" s="43" t="s">
        <v>7393</v>
      </c>
      <c r="D4943" t="s">
        <v>8849</v>
      </c>
      <c r="E4943" t="s">
        <v>8850</v>
      </c>
      <c r="F4943" s="41">
        <v>44896</v>
      </c>
      <c r="G4943" s="44">
        <v>-718200</v>
      </c>
      <c r="H4943" t="s">
        <v>16190</v>
      </c>
    </row>
    <row r="4944" spans="1:8" x14ac:dyDescent="0.25">
      <c r="A4944" s="43" t="s">
        <v>9328</v>
      </c>
      <c r="B4944" t="s">
        <v>8851</v>
      </c>
      <c r="C4944" s="43" t="s">
        <v>8852</v>
      </c>
      <c r="D4944" t="s">
        <v>8853</v>
      </c>
      <c r="E4944" t="s">
        <v>8854</v>
      </c>
      <c r="F4944" s="41">
        <v>44896</v>
      </c>
      <c r="G4944" s="44">
        <v>-3373249.51</v>
      </c>
      <c r="H4944" t="s">
        <v>16191</v>
      </c>
    </row>
    <row r="4945" spans="1:8" x14ac:dyDescent="0.25">
      <c r="A4945" s="43" t="s">
        <v>9735</v>
      </c>
      <c r="B4945" t="s">
        <v>1218</v>
      </c>
      <c r="C4945" s="43" t="s">
        <v>1219</v>
      </c>
      <c r="D4945" t="s">
        <v>8839</v>
      </c>
      <c r="E4945" t="s">
        <v>8840</v>
      </c>
      <c r="F4945" s="41">
        <v>44896</v>
      </c>
      <c r="G4945" s="44">
        <v>-2523067.2999999998</v>
      </c>
      <c r="H4945" t="s">
        <v>16180</v>
      </c>
    </row>
    <row r="4946" spans="1:8" x14ac:dyDescent="0.25">
      <c r="A4946" s="43" t="s">
        <v>9326</v>
      </c>
      <c r="B4946" t="s">
        <v>1823</v>
      </c>
      <c r="C4946" s="43" t="s">
        <v>1824</v>
      </c>
      <c r="D4946" t="s">
        <v>8858</v>
      </c>
      <c r="E4946" t="s">
        <v>8859</v>
      </c>
      <c r="F4946" s="41">
        <v>44900</v>
      </c>
      <c r="G4946" s="44">
        <v>-3741.72</v>
      </c>
      <c r="H4946" t="s">
        <v>16194</v>
      </c>
    </row>
    <row r="4947" spans="1:8" x14ac:dyDescent="0.25">
      <c r="A4947" s="43" t="s">
        <v>9326</v>
      </c>
      <c r="B4947" t="s">
        <v>8855</v>
      </c>
      <c r="C4947" s="43" t="s">
        <v>16192</v>
      </c>
      <c r="D4947" t="s">
        <v>8856</v>
      </c>
      <c r="E4947" t="s">
        <v>8857</v>
      </c>
      <c r="F4947" s="41">
        <v>44900</v>
      </c>
      <c r="G4947" s="44">
        <v>-159300</v>
      </c>
      <c r="H4947" t="s">
        <v>16193</v>
      </c>
    </row>
    <row r="4948" spans="1:8" x14ac:dyDescent="0.25">
      <c r="A4948" s="43" t="s">
        <v>9328</v>
      </c>
      <c r="B4948" t="s">
        <v>8860</v>
      </c>
      <c r="C4948" s="43" t="s">
        <v>16195</v>
      </c>
      <c r="D4948" t="s">
        <v>8861</v>
      </c>
      <c r="E4948" t="s">
        <v>8862</v>
      </c>
      <c r="F4948" s="41">
        <v>44904</v>
      </c>
      <c r="G4948" s="44">
        <v>-586560</v>
      </c>
      <c r="H4948" t="s">
        <v>16196</v>
      </c>
    </row>
    <row r="4949" spans="1:8" x14ac:dyDescent="0.25">
      <c r="A4949" s="43" t="s">
        <v>9328</v>
      </c>
      <c r="B4949" t="s">
        <v>8860</v>
      </c>
      <c r="C4949" s="43" t="s">
        <v>16195</v>
      </c>
      <c r="D4949" t="s">
        <v>8863</v>
      </c>
      <c r="E4949" t="s">
        <v>8864</v>
      </c>
      <c r="F4949" s="41">
        <v>44904</v>
      </c>
      <c r="G4949" s="44">
        <v>586560</v>
      </c>
      <c r="H4949" t="s">
        <v>16197</v>
      </c>
    </row>
    <row r="4950" spans="1:8" x14ac:dyDescent="0.25">
      <c r="A4950" s="43" t="s">
        <v>9328</v>
      </c>
      <c r="B4950" t="s">
        <v>8868</v>
      </c>
      <c r="C4950" s="43" t="s">
        <v>8869</v>
      </c>
      <c r="D4950" t="s">
        <v>8870</v>
      </c>
      <c r="E4950" t="s">
        <v>8871</v>
      </c>
      <c r="F4950" s="41">
        <v>44904</v>
      </c>
      <c r="G4950" s="44">
        <v>-49313498</v>
      </c>
      <c r="H4950" t="s">
        <v>16200</v>
      </c>
    </row>
    <row r="4951" spans="1:8" x14ac:dyDescent="0.25">
      <c r="A4951" s="43" t="s">
        <v>9328</v>
      </c>
      <c r="B4951" t="s">
        <v>8868</v>
      </c>
      <c r="C4951" s="43" t="s">
        <v>8869</v>
      </c>
      <c r="D4951" t="s">
        <v>8872</v>
      </c>
      <c r="E4951" t="s">
        <v>8873</v>
      </c>
      <c r="F4951" s="41">
        <v>44904</v>
      </c>
      <c r="G4951" s="44">
        <v>49313498</v>
      </c>
      <c r="H4951" t="s">
        <v>16201</v>
      </c>
    </row>
    <row r="4952" spans="1:8" x14ac:dyDescent="0.25">
      <c r="A4952" s="43" t="s">
        <v>9328</v>
      </c>
      <c r="B4952" t="s">
        <v>8865</v>
      </c>
      <c r="C4952" s="43" t="s">
        <v>16198</v>
      </c>
      <c r="D4952" t="s">
        <v>8866</v>
      </c>
      <c r="E4952" t="s">
        <v>8867</v>
      </c>
      <c r="F4952" s="41">
        <v>44904</v>
      </c>
      <c r="G4952" s="44">
        <v>-3060000</v>
      </c>
      <c r="H4952" t="s">
        <v>16199</v>
      </c>
    </row>
    <row r="4953" spans="1:8" x14ac:dyDescent="0.25">
      <c r="A4953" s="43" t="s">
        <v>9735</v>
      </c>
      <c r="B4953" t="s">
        <v>1218</v>
      </c>
      <c r="C4953" s="43" t="s">
        <v>1219</v>
      </c>
      <c r="D4953" t="s">
        <v>8874</v>
      </c>
      <c r="E4953" t="s">
        <v>8875</v>
      </c>
      <c r="F4953" s="41">
        <v>44907</v>
      </c>
      <c r="G4953" s="44">
        <v>-1508104.91</v>
      </c>
      <c r="H4953" t="s">
        <v>16202</v>
      </c>
    </row>
    <row r="4954" spans="1:8" x14ac:dyDescent="0.25">
      <c r="A4954" s="43" t="s">
        <v>9328</v>
      </c>
      <c r="B4954" t="s">
        <v>8876</v>
      </c>
      <c r="C4954" s="43" t="s">
        <v>8877</v>
      </c>
      <c r="D4954" t="s">
        <v>8878</v>
      </c>
      <c r="E4954" t="s">
        <v>8878</v>
      </c>
      <c r="F4954" s="41">
        <v>44909</v>
      </c>
      <c r="G4954" s="44">
        <v>-1195945.02</v>
      </c>
      <c r="H4954" t="s">
        <v>16203</v>
      </c>
    </row>
    <row r="4955" spans="1:8" x14ac:dyDescent="0.25">
      <c r="A4955" s="43" t="s">
        <v>9328</v>
      </c>
      <c r="B4955" t="s">
        <v>8876</v>
      </c>
      <c r="C4955" s="43" t="s">
        <v>8877</v>
      </c>
      <c r="D4955" t="s">
        <v>8879</v>
      </c>
      <c r="E4955" t="s">
        <v>8879</v>
      </c>
      <c r="F4955" s="41">
        <v>44909</v>
      </c>
      <c r="G4955" s="44">
        <v>1195945.02</v>
      </c>
      <c r="H4955" t="s">
        <v>16204</v>
      </c>
    </row>
    <row r="4956" spans="1:8" x14ac:dyDescent="0.25">
      <c r="A4956" s="43" t="s">
        <v>9326</v>
      </c>
      <c r="B4956" t="s">
        <v>158</v>
      </c>
      <c r="C4956" s="43" t="s">
        <v>159</v>
      </c>
      <c r="D4956" t="s">
        <v>8883</v>
      </c>
      <c r="E4956" t="s">
        <v>8883</v>
      </c>
      <c r="F4956" s="41">
        <v>44911</v>
      </c>
      <c r="G4956" s="44">
        <v>-13212908.16</v>
      </c>
      <c r="H4956" t="s">
        <v>16207</v>
      </c>
    </row>
    <row r="4957" spans="1:8" x14ac:dyDescent="0.25">
      <c r="A4957" s="43" t="s">
        <v>9326</v>
      </c>
      <c r="B4957" t="s">
        <v>158</v>
      </c>
      <c r="C4957" s="43" t="s">
        <v>159</v>
      </c>
      <c r="D4957" t="s">
        <v>20840</v>
      </c>
      <c r="E4957" t="s">
        <v>8883</v>
      </c>
      <c r="F4957" s="41">
        <v>44911</v>
      </c>
      <c r="G4957" s="44">
        <v>-13212853.859999999</v>
      </c>
      <c r="H4957" t="s">
        <v>16206</v>
      </c>
    </row>
    <row r="4958" spans="1:8" x14ac:dyDescent="0.25">
      <c r="A4958" s="43" t="s">
        <v>9328</v>
      </c>
      <c r="B4958" t="s">
        <v>5266</v>
      </c>
      <c r="C4958" s="43" t="s">
        <v>13398</v>
      </c>
      <c r="D4958" t="s">
        <v>8884</v>
      </c>
      <c r="E4958" t="s">
        <v>8885</v>
      </c>
      <c r="F4958" s="41">
        <v>44922</v>
      </c>
      <c r="G4958" s="44">
        <v>-2860800</v>
      </c>
      <c r="H4958" t="s">
        <v>16208</v>
      </c>
    </row>
    <row r="4959" spans="1:8" x14ac:dyDescent="0.25">
      <c r="A4959" s="43" t="s">
        <v>9735</v>
      </c>
      <c r="B4959" t="s">
        <v>1128</v>
      </c>
      <c r="C4959" s="43" t="s">
        <v>1129</v>
      </c>
      <c r="D4959" t="s">
        <v>8890</v>
      </c>
      <c r="E4959" t="s">
        <v>8887</v>
      </c>
      <c r="F4959" s="41">
        <v>44923</v>
      </c>
      <c r="G4959" s="44">
        <v>-4268.68</v>
      </c>
      <c r="H4959" t="s">
        <v>16212</v>
      </c>
    </row>
    <row r="4960" spans="1:8" x14ac:dyDescent="0.25">
      <c r="A4960" s="43" t="s">
        <v>9735</v>
      </c>
      <c r="B4960" t="s">
        <v>1128</v>
      </c>
      <c r="C4960" s="43" t="s">
        <v>1129</v>
      </c>
      <c r="D4960" t="s">
        <v>8886</v>
      </c>
      <c r="E4960" t="s">
        <v>8887</v>
      </c>
      <c r="F4960" s="41">
        <v>44923</v>
      </c>
      <c r="G4960" s="44">
        <v>-2134.34</v>
      </c>
      <c r="H4960" t="s">
        <v>16209</v>
      </c>
    </row>
    <row r="4961" spans="1:8" x14ac:dyDescent="0.25">
      <c r="A4961" s="43" t="s">
        <v>9735</v>
      </c>
      <c r="B4961" t="s">
        <v>1128</v>
      </c>
      <c r="C4961" s="43" t="s">
        <v>1129</v>
      </c>
      <c r="D4961" t="s">
        <v>8888</v>
      </c>
      <c r="E4961" t="s">
        <v>8887</v>
      </c>
      <c r="F4961" s="41">
        <v>44923</v>
      </c>
      <c r="G4961" s="44">
        <v>-709118.08</v>
      </c>
      <c r="H4961" t="s">
        <v>16210</v>
      </c>
    </row>
    <row r="4962" spans="1:8" x14ac:dyDescent="0.25">
      <c r="A4962" s="43" t="s">
        <v>9735</v>
      </c>
      <c r="B4962" t="s">
        <v>1128</v>
      </c>
      <c r="C4962" s="43" t="s">
        <v>1129</v>
      </c>
      <c r="D4962" t="s">
        <v>8889</v>
      </c>
      <c r="E4962" t="s">
        <v>8887</v>
      </c>
      <c r="F4962" s="41">
        <v>44923</v>
      </c>
      <c r="G4962" s="44">
        <v>-823199.77</v>
      </c>
      <c r="H4962" t="s">
        <v>16211</v>
      </c>
    </row>
    <row r="4963" spans="1:8" x14ac:dyDescent="0.25">
      <c r="A4963" s="43" t="s">
        <v>9735</v>
      </c>
      <c r="B4963" t="s">
        <v>152</v>
      </c>
      <c r="C4963" s="43" t="s">
        <v>16214</v>
      </c>
      <c r="D4963" t="s">
        <v>8891</v>
      </c>
      <c r="E4963" t="s">
        <v>16215</v>
      </c>
      <c r="F4963" s="41">
        <v>44926</v>
      </c>
      <c r="G4963" s="44">
        <v>-42760</v>
      </c>
      <c r="H4963" t="s">
        <v>16216</v>
      </c>
    </row>
    <row r="4964" spans="1:8" x14ac:dyDescent="0.25">
      <c r="A4964" s="43" t="s">
        <v>9735</v>
      </c>
      <c r="B4964" t="s">
        <v>7392</v>
      </c>
      <c r="C4964" s="43" t="s">
        <v>7393</v>
      </c>
      <c r="D4964" t="s">
        <v>8892</v>
      </c>
      <c r="E4964" t="s">
        <v>8641</v>
      </c>
      <c r="F4964" s="41">
        <v>44927</v>
      </c>
      <c r="G4964" s="44">
        <v>-52050</v>
      </c>
      <c r="H4964" t="s">
        <v>16217</v>
      </c>
    </row>
    <row r="4965" spans="1:8" x14ac:dyDescent="0.25">
      <c r="A4965" s="43" t="s">
        <v>9735</v>
      </c>
      <c r="B4965" t="s">
        <v>7392</v>
      </c>
      <c r="C4965" s="43" t="s">
        <v>7393</v>
      </c>
      <c r="D4965" t="s">
        <v>8893</v>
      </c>
      <c r="E4965" t="s">
        <v>8894</v>
      </c>
      <c r="F4965" s="41">
        <v>44927</v>
      </c>
      <c r="G4965" s="44">
        <v>-79800</v>
      </c>
      <c r="H4965" t="s">
        <v>16218</v>
      </c>
    </row>
    <row r="4966" spans="1:8" x14ac:dyDescent="0.25">
      <c r="A4966" s="43" t="s">
        <v>9735</v>
      </c>
      <c r="B4966" t="s">
        <v>1218</v>
      </c>
      <c r="C4966" s="43" t="s">
        <v>1219</v>
      </c>
      <c r="D4966" t="s">
        <v>8837</v>
      </c>
      <c r="E4966" t="s">
        <v>8837</v>
      </c>
      <c r="F4966" s="41">
        <v>44928</v>
      </c>
      <c r="G4966" s="44">
        <v>20250</v>
      </c>
      <c r="H4966" t="s">
        <v>16219</v>
      </c>
    </row>
    <row r="4967" spans="1:8" x14ac:dyDescent="0.25">
      <c r="A4967" s="43" t="s">
        <v>9735</v>
      </c>
      <c r="B4967" t="s">
        <v>1218</v>
      </c>
      <c r="C4967" s="43" t="s">
        <v>1219</v>
      </c>
      <c r="D4967" t="s">
        <v>8898</v>
      </c>
      <c r="E4967" t="s">
        <v>8899</v>
      </c>
      <c r="F4967" s="41">
        <v>44937</v>
      </c>
      <c r="G4967" s="44">
        <v>-159383.84</v>
      </c>
      <c r="H4967" t="s">
        <v>16222</v>
      </c>
    </row>
    <row r="4968" spans="1:8" x14ac:dyDescent="0.25">
      <c r="A4968" s="43" t="s">
        <v>9326</v>
      </c>
      <c r="B4968" t="s">
        <v>20649</v>
      </c>
      <c r="C4968" s="43" t="s">
        <v>8901</v>
      </c>
      <c r="F4968" s="41">
        <v>44945</v>
      </c>
      <c r="G4968" s="44">
        <v>32544.400000000001</v>
      </c>
      <c r="H4968" t="s">
        <v>18555</v>
      </c>
    </row>
    <row r="4969" spans="1:8" x14ac:dyDescent="0.25">
      <c r="A4969" s="43" t="s">
        <v>9328</v>
      </c>
      <c r="B4969" t="s">
        <v>8903</v>
      </c>
      <c r="C4969" s="43" t="s">
        <v>16223</v>
      </c>
      <c r="D4969" t="s">
        <v>8904</v>
      </c>
      <c r="E4969" t="s">
        <v>8905</v>
      </c>
      <c r="F4969" s="41">
        <v>44946</v>
      </c>
      <c r="G4969" s="44">
        <v>-2019502.6</v>
      </c>
      <c r="H4969" t="s">
        <v>16224</v>
      </c>
    </row>
    <row r="4970" spans="1:8" x14ac:dyDescent="0.25">
      <c r="A4970" s="43" t="s">
        <v>9326</v>
      </c>
      <c r="B4970" t="s">
        <v>8906</v>
      </c>
      <c r="C4970" s="43" t="s">
        <v>8907</v>
      </c>
      <c r="D4970" t="s">
        <v>8908</v>
      </c>
      <c r="E4970" t="s">
        <v>8909</v>
      </c>
      <c r="F4970" s="41">
        <v>44949</v>
      </c>
      <c r="G4970" s="44">
        <v>-3009000</v>
      </c>
      <c r="H4970" t="s">
        <v>16225</v>
      </c>
    </row>
    <row r="4971" spans="1:8" x14ac:dyDescent="0.25">
      <c r="A4971" s="43" t="s">
        <v>9735</v>
      </c>
      <c r="B4971" t="s">
        <v>1218</v>
      </c>
      <c r="C4971" s="43" t="s">
        <v>1219</v>
      </c>
      <c r="D4971" t="s">
        <v>8912</v>
      </c>
      <c r="E4971" t="s">
        <v>8913</v>
      </c>
      <c r="F4971" s="41">
        <v>44952</v>
      </c>
      <c r="G4971" s="44">
        <v>-9574298</v>
      </c>
      <c r="H4971" t="s">
        <v>16226</v>
      </c>
    </row>
    <row r="4972" spans="1:8" x14ac:dyDescent="0.25">
      <c r="A4972" s="43" t="s">
        <v>9735</v>
      </c>
      <c r="B4972" t="s">
        <v>1218</v>
      </c>
      <c r="C4972" s="43" t="s">
        <v>1219</v>
      </c>
      <c r="D4972" t="s">
        <v>8914</v>
      </c>
      <c r="E4972" t="s">
        <v>8915</v>
      </c>
      <c r="F4972" s="41">
        <v>44952</v>
      </c>
      <c r="G4972" s="44">
        <v>-9574298</v>
      </c>
      <c r="H4972" t="s">
        <v>16227</v>
      </c>
    </row>
    <row r="4973" spans="1:8" x14ac:dyDescent="0.25">
      <c r="A4973" s="43" t="s">
        <v>9326</v>
      </c>
      <c r="B4973" t="s">
        <v>8916</v>
      </c>
      <c r="C4973" s="43" t="s">
        <v>8917</v>
      </c>
      <c r="D4973" t="s">
        <v>8918</v>
      </c>
      <c r="E4973" t="s">
        <v>8919</v>
      </c>
      <c r="F4973" s="41">
        <v>44953</v>
      </c>
      <c r="G4973" s="44">
        <v>-41400</v>
      </c>
      <c r="H4973" t="s">
        <v>16228</v>
      </c>
    </row>
    <row r="4974" spans="1:8" x14ac:dyDescent="0.25">
      <c r="A4974" s="43" t="s">
        <v>9735</v>
      </c>
      <c r="B4974" t="s">
        <v>987</v>
      </c>
      <c r="C4974" s="43" t="s">
        <v>988</v>
      </c>
      <c r="D4974" t="s">
        <v>8920</v>
      </c>
      <c r="E4974" t="s">
        <v>7495</v>
      </c>
      <c r="F4974" s="41">
        <v>44964</v>
      </c>
      <c r="G4974" s="44">
        <v>-1654673.5</v>
      </c>
      <c r="H4974" t="s">
        <v>16229</v>
      </c>
    </row>
    <row r="4975" spans="1:8" x14ac:dyDescent="0.25">
      <c r="A4975" s="43" t="s">
        <v>9326</v>
      </c>
      <c r="B4975" t="s">
        <v>5985</v>
      </c>
      <c r="C4975" s="43" t="s">
        <v>5986</v>
      </c>
      <c r="D4975" t="s">
        <v>8921</v>
      </c>
      <c r="E4975" t="s">
        <v>8922</v>
      </c>
      <c r="F4975" s="41">
        <v>44966</v>
      </c>
      <c r="G4975" s="44">
        <v>-90694.8</v>
      </c>
      <c r="H4975" t="s">
        <v>16230</v>
      </c>
    </row>
    <row r="4976" spans="1:8" x14ac:dyDescent="0.25">
      <c r="A4976" s="43" t="s">
        <v>9326</v>
      </c>
      <c r="B4976" t="s">
        <v>8925</v>
      </c>
      <c r="C4976" s="43" t="s">
        <v>8926</v>
      </c>
      <c r="D4976" t="s">
        <v>7222</v>
      </c>
      <c r="E4976" t="s">
        <v>8927</v>
      </c>
      <c r="F4976" s="41">
        <v>44970</v>
      </c>
      <c r="G4976" s="44">
        <v>-16200</v>
      </c>
      <c r="H4976" t="s">
        <v>16231</v>
      </c>
    </row>
    <row r="4977" spans="1:8" x14ac:dyDescent="0.25">
      <c r="A4977" s="43" t="s">
        <v>9328</v>
      </c>
      <c r="B4977" t="s">
        <v>8928</v>
      </c>
      <c r="C4977" s="43" t="s">
        <v>16232</v>
      </c>
      <c r="D4977" t="s">
        <v>8929</v>
      </c>
      <c r="E4977" t="s">
        <v>8930</v>
      </c>
      <c r="F4977" s="41">
        <v>44970</v>
      </c>
      <c r="G4977" s="44">
        <v>-224200</v>
      </c>
      <c r="H4977" t="s">
        <v>16233</v>
      </c>
    </row>
    <row r="4978" spans="1:8" x14ac:dyDescent="0.25">
      <c r="A4978" s="43" t="s">
        <v>9328</v>
      </c>
      <c r="B4978" t="s">
        <v>6977</v>
      </c>
      <c r="C4978" s="43" t="s">
        <v>14754</v>
      </c>
      <c r="D4978" t="s">
        <v>8937</v>
      </c>
      <c r="E4978" t="s">
        <v>8938</v>
      </c>
      <c r="F4978" s="41">
        <v>44971</v>
      </c>
      <c r="G4978" s="44">
        <v>-35400</v>
      </c>
      <c r="H4978" t="s">
        <v>16237</v>
      </c>
    </row>
    <row r="4979" spans="1:8" x14ac:dyDescent="0.25">
      <c r="A4979" s="43" t="s">
        <v>9326</v>
      </c>
      <c r="B4979" t="s">
        <v>8855</v>
      </c>
      <c r="C4979" s="43" t="s">
        <v>16192</v>
      </c>
      <c r="D4979" t="s">
        <v>8931</v>
      </c>
      <c r="E4979" t="s">
        <v>8932</v>
      </c>
      <c r="F4979" s="41">
        <v>44971</v>
      </c>
      <c r="G4979" s="44">
        <v>-106200</v>
      </c>
      <c r="H4979" t="s">
        <v>16234</v>
      </c>
    </row>
    <row r="4980" spans="1:8" x14ac:dyDescent="0.25">
      <c r="A4980" s="43" t="s">
        <v>9326</v>
      </c>
      <c r="B4980" t="s">
        <v>8855</v>
      </c>
      <c r="C4980" s="43" t="s">
        <v>16192</v>
      </c>
      <c r="D4980" t="s">
        <v>8933</v>
      </c>
      <c r="E4980" t="s">
        <v>8934</v>
      </c>
      <c r="F4980" s="41">
        <v>44971</v>
      </c>
      <c r="G4980" s="44">
        <v>159300</v>
      </c>
      <c r="H4980" t="s">
        <v>16235</v>
      </c>
    </row>
    <row r="4981" spans="1:8" x14ac:dyDescent="0.25">
      <c r="A4981" s="43" t="s">
        <v>9326</v>
      </c>
      <c r="B4981" t="s">
        <v>8855</v>
      </c>
      <c r="C4981" s="43" t="s">
        <v>16192</v>
      </c>
      <c r="D4981" t="s">
        <v>8935</v>
      </c>
      <c r="E4981" t="s">
        <v>8936</v>
      </c>
      <c r="F4981" s="41">
        <v>44971</v>
      </c>
      <c r="G4981" s="44">
        <v>90000</v>
      </c>
      <c r="H4981" t="s">
        <v>16236</v>
      </c>
    </row>
    <row r="4982" spans="1:8" x14ac:dyDescent="0.25">
      <c r="A4982" s="43" t="s">
        <v>9328</v>
      </c>
      <c r="B4982" t="s">
        <v>8941</v>
      </c>
      <c r="C4982" s="43" t="s">
        <v>16239</v>
      </c>
      <c r="D4982" t="s">
        <v>8942</v>
      </c>
      <c r="E4982" t="s">
        <v>8938</v>
      </c>
      <c r="F4982" s="41">
        <v>44977</v>
      </c>
      <c r="G4982" s="44">
        <v>-153400</v>
      </c>
      <c r="H4982" t="s">
        <v>16240</v>
      </c>
    </row>
    <row r="4983" spans="1:8" x14ac:dyDescent="0.25">
      <c r="A4983" s="43" t="s">
        <v>9326</v>
      </c>
      <c r="B4983" t="s">
        <v>8916</v>
      </c>
      <c r="C4983" s="43" t="s">
        <v>8917</v>
      </c>
      <c r="D4983" t="s">
        <v>8939</v>
      </c>
      <c r="E4983" t="s">
        <v>8940</v>
      </c>
      <c r="F4983" s="41">
        <v>44977</v>
      </c>
      <c r="G4983" s="44">
        <v>-113368.5</v>
      </c>
      <c r="H4983" t="s">
        <v>16238</v>
      </c>
    </row>
    <row r="4984" spans="1:8" x14ac:dyDescent="0.25">
      <c r="A4984" s="43" t="s">
        <v>9735</v>
      </c>
      <c r="B4984" t="s">
        <v>8947</v>
      </c>
      <c r="C4984" s="43" t="s">
        <v>8948</v>
      </c>
      <c r="D4984" t="s">
        <v>8949</v>
      </c>
      <c r="E4984" t="s">
        <v>8950</v>
      </c>
      <c r="F4984" s="41">
        <v>44978</v>
      </c>
      <c r="G4984" s="44">
        <v>-200000000</v>
      </c>
      <c r="H4984" t="s">
        <v>16243</v>
      </c>
    </row>
    <row r="4985" spans="1:8" x14ac:dyDescent="0.25">
      <c r="A4985" s="43" t="s">
        <v>9328</v>
      </c>
      <c r="B4985" t="s">
        <v>8952</v>
      </c>
      <c r="C4985" s="43" t="s">
        <v>16245</v>
      </c>
      <c r="D4985" t="s">
        <v>8953</v>
      </c>
      <c r="E4985" t="s">
        <v>8943</v>
      </c>
      <c r="F4985" s="41">
        <v>44978</v>
      </c>
      <c r="G4985" s="44">
        <v>-177000</v>
      </c>
      <c r="H4985" t="s">
        <v>16246</v>
      </c>
    </row>
    <row r="4986" spans="1:8" x14ac:dyDescent="0.25">
      <c r="A4986" s="43" t="s">
        <v>9326</v>
      </c>
      <c r="B4986" t="s">
        <v>8944</v>
      </c>
      <c r="C4986" s="43" t="s">
        <v>16241</v>
      </c>
      <c r="D4986" t="s">
        <v>8945</v>
      </c>
      <c r="E4986" t="s">
        <v>8946</v>
      </c>
      <c r="F4986" s="41">
        <v>44978</v>
      </c>
      <c r="G4986" s="44">
        <v>-129800</v>
      </c>
      <c r="H4986" t="s">
        <v>16242</v>
      </c>
    </row>
    <row r="4987" spans="1:8" x14ac:dyDescent="0.25">
      <c r="A4987" s="43" t="s">
        <v>9735</v>
      </c>
      <c r="B4987" t="s">
        <v>8954</v>
      </c>
      <c r="C4987" s="43" t="s">
        <v>16247</v>
      </c>
      <c r="D4987" t="s">
        <v>8955</v>
      </c>
      <c r="E4987" t="s">
        <v>8956</v>
      </c>
      <c r="F4987" s="41">
        <v>44979</v>
      </c>
      <c r="G4987" s="44">
        <v>-963233.29</v>
      </c>
      <c r="H4987" t="s">
        <v>16248</v>
      </c>
    </row>
    <row r="4988" spans="1:8" x14ac:dyDescent="0.25">
      <c r="A4988" s="43" t="s">
        <v>9328</v>
      </c>
      <c r="B4988" t="s">
        <v>8957</v>
      </c>
      <c r="C4988" s="43" t="s">
        <v>16249</v>
      </c>
      <c r="F4988" s="41">
        <v>44980</v>
      </c>
      <c r="G4988" s="44">
        <v>194327.73</v>
      </c>
      <c r="H4988" t="s">
        <v>19891</v>
      </c>
    </row>
    <row r="4989" spans="1:8" x14ac:dyDescent="0.25">
      <c r="A4989" s="43" t="s">
        <v>9735</v>
      </c>
      <c r="B4989" t="s">
        <v>1128</v>
      </c>
      <c r="C4989" s="43" t="s">
        <v>1129</v>
      </c>
      <c r="D4989" t="s">
        <v>8959</v>
      </c>
      <c r="E4989" t="s">
        <v>8960</v>
      </c>
      <c r="F4989" s="41">
        <v>44984</v>
      </c>
      <c r="G4989" s="44">
        <v>-2978.28</v>
      </c>
      <c r="H4989" t="s">
        <v>16250</v>
      </c>
    </row>
    <row r="4990" spans="1:8" x14ac:dyDescent="0.25">
      <c r="A4990" s="43" t="s">
        <v>9735</v>
      </c>
      <c r="B4990" t="s">
        <v>1128</v>
      </c>
      <c r="C4990" s="43" t="s">
        <v>1129</v>
      </c>
      <c r="D4990" t="s">
        <v>8961</v>
      </c>
      <c r="E4990" t="s">
        <v>8962</v>
      </c>
      <c r="F4990" s="41">
        <v>44984</v>
      </c>
      <c r="G4990" s="44">
        <v>-3984.35</v>
      </c>
      <c r="H4990" t="s">
        <v>16251</v>
      </c>
    </row>
    <row r="4991" spans="1:8" x14ac:dyDescent="0.25">
      <c r="A4991" s="43" t="s">
        <v>9735</v>
      </c>
      <c r="B4991" t="s">
        <v>1128</v>
      </c>
      <c r="C4991" s="43" t="s">
        <v>1129</v>
      </c>
      <c r="D4991" t="s">
        <v>8963</v>
      </c>
      <c r="E4991" t="s">
        <v>8962</v>
      </c>
      <c r="F4991" s="41">
        <v>44984</v>
      </c>
      <c r="G4991" s="44">
        <v>-116075.23</v>
      </c>
      <c r="H4991" t="s">
        <v>16252</v>
      </c>
    </row>
    <row r="4992" spans="1:8" x14ac:dyDescent="0.25">
      <c r="A4992" s="43" t="s">
        <v>9735</v>
      </c>
      <c r="B4992" t="s">
        <v>1128</v>
      </c>
      <c r="C4992" s="43" t="s">
        <v>1129</v>
      </c>
      <c r="D4992" t="s">
        <v>8964</v>
      </c>
      <c r="E4992" t="s">
        <v>8962</v>
      </c>
      <c r="F4992" s="41">
        <v>44984</v>
      </c>
      <c r="G4992" s="44">
        <v>-57946.3</v>
      </c>
      <c r="H4992" t="s">
        <v>16253</v>
      </c>
    </row>
    <row r="4993" spans="1:8" x14ac:dyDescent="0.25">
      <c r="A4993" s="43" t="s">
        <v>9735</v>
      </c>
      <c r="B4993" t="s">
        <v>1128</v>
      </c>
      <c r="C4993" s="43" t="s">
        <v>1129</v>
      </c>
      <c r="D4993" t="s">
        <v>8965</v>
      </c>
      <c r="E4993" t="s">
        <v>8962</v>
      </c>
      <c r="F4993" s="41">
        <v>44984</v>
      </c>
      <c r="G4993" s="44">
        <v>-152217.46</v>
      </c>
      <c r="H4993" t="s">
        <v>16254</v>
      </c>
    </row>
    <row r="4994" spans="1:8" x14ac:dyDescent="0.25">
      <c r="A4994" s="43" t="s">
        <v>9735</v>
      </c>
      <c r="B4994" t="s">
        <v>1128</v>
      </c>
      <c r="C4994" s="43" t="s">
        <v>1129</v>
      </c>
      <c r="D4994" t="s">
        <v>8966</v>
      </c>
      <c r="E4994" t="s">
        <v>8962</v>
      </c>
      <c r="F4994" s="41">
        <v>44984</v>
      </c>
      <c r="G4994" s="44">
        <v>-2978.28</v>
      </c>
      <c r="H4994" t="s">
        <v>16255</v>
      </c>
    </row>
    <row r="4995" spans="1:8" x14ac:dyDescent="0.25">
      <c r="A4995" s="43" t="s">
        <v>9328</v>
      </c>
      <c r="B4995" t="s">
        <v>8967</v>
      </c>
      <c r="C4995" s="43" t="s">
        <v>16256</v>
      </c>
      <c r="D4995" t="s">
        <v>8968</v>
      </c>
      <c r="E4995" t="s">
        <v>8969</v>
      </c>
      <c r="F4995" s="41">
        <v>44985</v>
      </c>
      <c r="G4995" s="44">
        <v>-2112347.0699999998</v>
      </c>
      <c r="H4995" t="s">
        <v>16257</v>
      </c>
    </row>
    <row r="4996" spans="1:8" x14ac:dyDescent="0.25">
      <c r="A4996" s="43" t="s">
        <v>9328</v>
      </c>
      <c r="B4996" t="s">
        <v>2861</v>
      </c>
      <c r="C4996" s="43" t="s">
        <v>11641</v>
      </c>
      <c r="D4996" t="s">
        <v>8974</v>
      </c>
      <c r="E4996" t="s">
        <v>8975</v>
      </c>
      <c r="F4996" s="41">
        <v>44986</v>
      </c>
      <c r="G4996" s="44">
        <v>-155760</v>
      </c>
      <c r="H4996" t="s">
        <v>16260</v>
      </c>
    </row>
    <row r="4997" spans="1:8" x14ac:dyDescent="0.25">
      <c r="A4997" s="43" t="s">
        <v>9735</v>
      </c>
      <c r="B4997" t="s">
        <v>1218</v>
      </c>
      <c r="C4997" s="43" t="s">
        <v>1219</v>
      </c>
      <c r="D4997" t="s">
        <v>8970</v>
      </c>
      <c r="E4997" t="s">
        <v>8971</v>
      </c>
      <c r="F4997" s="41">
        <v>44986</v>
      </c>
      <c r="G4997" s="44">
        <v>-4705726.67</v>
      </c>
      <c r="H4997" t="s">
        <v>16258</v>
      </c>
    </row>
    <row r="4998" spans="1:8" x14ac:dyDescent="0.25">
      <c r="A4998" s="43" t="s">
        <v>9735</v>
      </c>
      <c r="B4998" t="s">
        <v>1218</v>
      </c>
      <c r="C4998" s="43" t="s">
        <v>1219</v>
      </c>
      <c r="D4998" t="s">
        <v>8972</v>
      </c>
      <c r="E4998" t="s">
        <v>8973</v>
      </c>
      <c r="F4998" s="41">
        <v>44986</v>
      </c>
      <c r="G4998" s="44">
        <v>-185000</v>
      </c>
      <c r="H4998" t="s">
        <v>16259</v>
      </c>
    </row>
    <row r="4999" spans="1:8" x14ac:dyDescent="0.25">
      <c r="A4999" s="43" t="s">
        <v>9326</v>
      </c>
      <c r="B4999" t="s">
        <v>8906</v>
      </c>
      <c r="C4999" s="43" t="s">
        <v>8907</v>
      </c>
      <c r="D4999" t="s">
        <v>8976</v>
      </c>
      <c r="E4999" t="s">
        <v>8977</v>
      </c>
      <c r="F4999" s="41">
        <v>44988</v>
      </c>
      <c r="G4999" s="44">
        <v>-3009000</v>
      </c>
      <c r="H4999" t="s">
        <v>16261</v>
      </c>
    </row>
    <row r="5000" spans="1:8" x14ac:dyDescent="0.25">
      <c r="A5000" s="43" t="s">
        <v>9326</v>
      </c>
      <c r="B5000" t="s">
        <v>8906</v>
      </c>
      <c r="C5000" s="43" t="s">
        <v>8907</v>
      </c>
      <c r="D5000" t="s">
        <v>8978</v>
      </c>
      <c r="E5000" t="s">
        <v>8979</v>
      </c>
      <c r="F5000" s="41">
        <v>44988</v>
      </c>
      <c r="G5000" s="44">
        <v>-3009000</v>
      </c>
      <c r="H5000" t="s">
        <v>16262</v>
      </c>
    </row>
    <row r="5001" spans="1:8" x14ac:dyDescent="0.25">
      <c r="A5001" s="43" t="s">
        <v>9326</v>
      </c>
      <c r="B5001" t="s">
        <v>8906</v>
      </c>
      <c r="C5001" s="43" t="s">
        <v>8907</v>
      </c>
      <c r="D5001" t="s">
        <v>8980</v>
      </c>
      <c r="E5001" t="s">
        <v>8981</v>
      </c>
      <c r="F5001" s="41">
        <v>44988</v>
      </c>
      <c r="G5001" s="44">
        <v>3009000</v>
      </c>
      <c r="H5001" t="s">
        <v>16263</v>
      </c>
    </row>
    <row r="5002" spans="1:8" x14ac:dyDescent="0.25">
      <c r="A5002" s="43" t="s">
        <v>9326</v>
      </c>
      <c r="B5002" t="s">
        <v>8906</v>
      </c>
      <c r="C5002" s="43" t="s">
        <v>8907</v>
      </c>
      <c r="D5002" t="s">
        <v>8982</v>
      </c>
      <c r="E5002" t="s">
        <v>8983</v>
      </c>
      <c r="F5002" s="41">
        <v>44988</v>
      </c>
      <c r="G5002" s="44">
        <v>3009000</v>
      </c>
      <c r="H5002" t="s">
        <v>16264</v>
      </c>
    </row>
    <row r="5003" spans="1:8" x14ac:dyDescent="0.25">
      <c r="A5003" s="43" t="s">
        <v>9328</v>
      </c>
      <c r="B5003" t="s">
        <v>8984</v>
      </c>
      <c r="C5003" s="43" t="s">
        <v>16265</v>
      </c>
      <c r="D5003" t="s">
        <v>8985</v>
      </c>
      <c r="E5003" t="s">
        <v>8985</v>
      </c>
      <c r="F5003" s="41">
        <v>44988</v>
      </c>
      <c r="G5003" s="44">
        <v>10478.469999999999</v>
      </c>
      <c r="H5003" t="s">
        <v>16266</v>
      </c>
    </row>
    <row r="5004" spans="1:8" x14ac:dyDescent="0.25">
      <c r="A5004" s="43" t="s">
        <v>9735</v>
      </c>
      <c r="B5004" t="s">
        <v>1218</v>
      </c>
      <c r="C5004" s="43" t="s">
        <v>1219</v>
      </c>
      <c r="D5004" t="s">
        <v>8986</v>
      </c>
      <c r="E5004" t="s">
        <v>8987</v>
      </c>
      <c r="F5004" s="41">
        <v>44991</v>
      </c>
      <c r="G5004" s="44">
        <v>-40145087.200000003</v>
      </c>
      <c r="H5004" t="s">
        <v>16267</v>
      </c>
    </row>
    <row r="5005" spans="1:8" x14ac:dyDescent="0.25">
      <c r="A5005" s="43" t="s">
        <v>9326</v>
      </c>
      <c r="B5005" t="s">
        <v>8990</v>
      </c>
      <c r="C5005" s="43" t="s">
        <v>8991</v>
      </c>
      <c r="D5005" t="s">
        <v>8992</v>
      </c>
      <c r="E5005" t="s">
        <v>8993</v>
      </c>
      <c r="F5005" s="41">
        <v>44994</v>
      </c>
      <c r="G5005" s="44">
        <v>-8287687.5199999996</v>
      </c>
      <c r="H5005" t="s">
        <v>16269</v>
      </c>
    </row>
    <row r="5006" spans="1:8" x14ac:dyDescent="0.25">
      <c r="A5006" s="43" t="s">
        <v>9326</v>
      </c>
      <c r="B5006" t="s">
        <v>8990</v>
      </c>
      <c r="C5006" s="43" t="s">
        <v>8991</v>
      </c>
      <c r="D5006" t="s">
        <v>8994</v>
      </c>
      <c r="E5006" t="s">
        <v>8981</v>
      </c>
      <c r="F5006" s="41">
        <v>44994</v>
      </c>
      <c r="G5006" s="44">
        <v>8287687.5199999996</v>
      </c>
      <c r="H5006" t="s">
        <v>16270</v>
      </c>
    </row>
    <row r="5007" spans="1:8" x14ac:dyDescent="0.25">
      <c r="A5007" s="43" t="s">
        <v>9328</v>
      </c>
      <c r="B5007" t="s">
        <v>8999</v>
      </c>
      <c r="C5007" s="43" t="s">
        <v>16273</v>
      </c>
      <c r="D5007" t="s">
        <v>9000</v>
      </c>
      <c r="E5007" t="s">
        <v>9000</v>
      </c>
      <c r="F5007" s="41">
        <v>44994</v>
      </c>
      <c r="G5007" s="44">
        <v>-3208336.31</v>
      </c>
      <c r="H5007" t="s">
        <v>16274</v>
      </c>
    </row>
    <row r="5008" spans="1:8" x14ac:dyDescent="0.25">
      <c r="A5008" s="43" t="s">
        <v>9735</v>
      </c>
      <c r="B5008" t="s">
        <v>8995</v>
      </c>
      <c r="C5008" s="43" t="s">
        <v>8996</v>
      </c>
      <c r="D5008" t="s">
        <v>8997</v>
      </c>
      <c r="E5008" t="s">
        <v>20793</v>
      </c>
      <c r="F5008" s="41">
        <v>44994</v>
      </c>
      <c r="G5008" s="44">
        <v>-770000</v>
      </c>
      <c r="H5008" t="s">
        <v>16271</v>
      </c>
    </row>
    <row r="5009" spans="1:8" x14ac:dyDescent="0.25">
      <c r="A5009" s="43" t="s">
        <v>9735</v>
      </c>
      <c r="B5009" t="s">
        <v>8995</v>
      </c>
      <c r="C5009" s="43" t="s">
        <v>8996</v>
      </c>
      <c r="D5009" t="s">
        <v>8997</v>
      </c>
      <c r="E5009" t="s">
        <v>8998</v>
      </c>
      <c r="F5009" s="41">
        <v>44994</v>
      </c>
      <c r="G5009" s="44">
        <v>-770000</v>
      </c>
      <c r="H5009" t="s">
        <v>16272</v>
      </c>
    </row>
    <row r="5010" spans="1:8" x14ac:dyDescent="0.25">
      <c r="A5010" s="43" t="s">
        <v>9735</v>
      </c>
      <c r="B5010" t="s">
        <v>7543</v>
      </c>
      <c r="C5010" s="43" t="s">
        <v>7544</v>
      </c>
      <c r="D5010" t="s">
        <v>9001</v>
      </c>
      <c r="E5010" t="s">
        <v>9002</v>
      </c>
      <c r="F5010" s="41">
        <v>45000</v>
      </c>
      <c r="G5010" s="44">
        <v>-400000</v>
      </c>
      <c r="H5010" t="s">
        <v>16275</v>
      </c>
    </row>
    <row r="5011" spans="1:8" x14ac:dyDescent="0.25">
      <c r="A5011" s="43" t="s">
        <v>9735</v>
      </c>
      <c r="B5011" t="s">
        <v>7543</v>
      </c>
      <c r="C5011" s="43" t="s">
        <v>7544</v>
      </c>
      <c r="D5011" t="s">
        <v>9003</v>
      </c>
      <c r="E5011" t="s">
        <v>9004</v>
      </c>
      <c r="F5011" s="41">
        <v>45000</v>
      </c>
      <c r="G5011" s="44">
        <v>-1252000</v>
      </c>
      <c r="H5011" t="s">
        <v>16276</v>
      </c>
    </row>
    <row r="5012" spans="1:8" x14ac:dyDescent="0.25">
      <c r="A5012" s="43" t="s">
        <v>9735</v>
      </c>
      <c r="B5012" t="s">
        <v>7543</v>
      </c>
      <c r="C5012" s="43" t="s">
        <v>7544</v>
      </c>
      <c r="D5012" t="s">
        <v>9005</v>
      </c>
      <c r="E5012" t="s">
        <v>9006</v>
      </c>
      <c r="F5012" s="41">
        <v>45000</v>
      </c>
      <c r="G5012" s="44">
        <v>-400000</v>
      </c>
      <c r="H5012" t="s">
        <v>16277</v>
      </c>
    </row>
    <row r="5013" spans="1:8" x14ac:dyDescent="0.25">
      <c r="A5013" s="43" t="s">
        <v>9328</v>
      </c>
      <c r="B5013" t="s">
        <v>7286</v>
      </c>
      <c r="C5013" s="43" t="s">
        <v>7287</v>
      </c>
      <c r="D5013" t="s">
        <v>8842</v>
      </c>
      <c r="E5013" t="s">
        <v>9007</v>
      </c>
      <c r="F5013" s="41">
        <v>45000</v>
      </c>
      <c r="G5013" s="44">
        <v>-3865871.16</v>
      </c>
      <c r="H5013" t="s">
        <v>16278</v>
      </c>
    </row>
    <row r="5014" spans="1:8" x14ac:dyDescent="0.25">
      <c r="A5014" s="43" t="s">
        <v>9328</v>
      </c>
      <c r="B5014" t="s">
        <v>7286</v>
      </c>
      <c r="C5014" s="43" t="s">
        <v>7287</v>
      </c>
      <c r="D5014" t="s">
        <v>9008</v>
      </c>
      <c r="E5014" t="s">
        <v>9009</v>
      </c>
      <c r="F5014" s="41">
        <v>45000</v>
      </c>
      <c r="G5014" s="44">
        <v>3865871.16</v>
      </c>
      <c r="H5014" t="s">
        <v>16279</v>
      </c>
    </row>
    <row r="5015" spans="1:8" x14ac:dyDescent="0.25">
      <c r="A5015" s="43" t="s">
        <v>9328</v>
      </c>
      <c r="B5015" t="s">
        <v>9010</v>
      </c>
      <c r="C5015" s="43" t="s">
        <v>9011</v>
      </c>
      <c r="D5015" t="s">
        <v>7115</v>
      </c>
      <c r="E5015" t="s">
        <v>9012</v>
      </c>
      <c r="F5015" s="41">
        <v>45003</v>
      </c>
      <c r="G5015" s="44">
        <v>-118000</v>
      </c>
      <c r="H5015" t="s">
        <v>16280</v>
      </c>
    </row>
    <row r="5016" spans="1:8" x14ac:dyDescent="0.25">
      <c r="A5016" s="43" t="s">
        <v>9735</v>
      </c>
      <c r="B5016" t="s">
        <v>1218</v>
      </c>
      <c r="C5016" s="43" t="s">
        <v>1219</v>
      </c>
      <c r="D5016" t="s">
        <v>9017</v>
      </c>
      <c r="E5016" t="s">
        <v>9018</v>
      </c>
      <c r="F5016" s="41">
        <v>45005</v>
      </c>
      <c r="G5016" s="44">
        <v>-11529753.32</v>
      </c>
      <c r="H5016" t="s">
        <v>16284</v>
      </c>
    </row>
    <row r="5017" spans="1:8" x14ac:dyDescent="0.25">
      <c r="A5017" s="43" t="s">
        <v>9735</v>
      </c>
      <c r="B5017" t="s">
        <v>1218</v>
      </c>
      <c r="C5017" s="43" t="s">
        <v>1219</v>
      </c>
      <c r="D5017" t="s">
        <v>9019</v>
      </c>
      <c r="E5017" t="s">
        <v>9020</v>
      </c>
      <c r="F5017" s="41">
        <v>45005</v>
      </c>
      <c r="G5017" s="44">
        <v>-11529753.32</v>
      </c>
      <c r="H5017" t="s">
        <v>16285</v>
      </c>
    </row>
    <row r="5018" spans="1:8" x14ac:dyDescent="0.25">
      <c r="A5018" s="43" t="s">
        <v>9735</v>
      </c>
      <c r="B5018" t="s">
        <v>1218</v>
      </c>
      <c r="C5018" s="43" t="s">
        <v>1219</v>
      </c>
      <c r="D5018" t="s">
        <v>9016</v>
      </c>
      <c r="E5018" t="s">
        <v>20794</v>
      </c>
      <c r="F5018" s="41">
        <v>45005</v>
      </c>
      <c r="G5018" s="44">
        <v>-166227.96</v>
      </c>
      <c r="H5018" t="s">
        <v>16283</v>
      </c>
    </row>
    <row r="5019" spans="1:8" x14ac:dyDescent="0.25">
      <c r="A5019" s="43" t="s">
        <v>9735</v>
      </c>
      <c r="B5019" t="s">
        <v>1218</v>
      </c>
      <c r="C5019" s="43" t="s">
        <v>1219</v>
      </c>
      <c r="D5019" t="s">
        <v>9026</v>
      </c>
      <c r="E5019" t="s">
        <v>9027</v>
      </c>
      <c r="F5019" s="41">
        <v>45005</v>
      </c>
      <c r="G5019" s="44">
        <v>-166227.96</v>
      </c>
      <c r="H5019" t="s">
        <v>16290</v>
      </c>
    </row>
    <row r="5020" spans="1:8" x14ac:dyDescent="0.25">
      <c r="A5020" s="43" t="s">
        <v>9735</v>
      </c>
      <c r="B5020" t="s">
        <v>1218</v>
      </c>
      <c r="C5020" s="43" t="s">
        <v>1219</v>
      </c>
      <c r="D5020" t="s">
        <v>9028</v>
      </c>
      <c r="E5020" t="s">
        <v>9029</v>
      </c>
      <c r="F5020" s="41">
        <v>45005</v>
      </c>
      <c r="G5020" s="44">
        <v>-40160394.68</v>
      </c>
      <c r="H5020" t="s">
        <v>16291</v>
      </c>
    </row>
    <row r="5021" spans="1:8" x14ac:dyDescent="0.25">
      <c r="A5021" s="43" t="s">
        <v>9735</v>
      </c>
      <c r="B5021" t="s">
        <v>1218</v>
      </c>
      <c r="C5021" s="43" t="s">
        <v>1219</v>
      </c>
      <c r="D5021" t="s">
        <v>9021</v>
      </c>
      <c r="E5021" t="s">
        <v>20795</v>
      </c>
      <c r="F5021" s="41">
        <v>45005</v>
      </c>
      <c r="G5021" s="44">
        <v>-40160394.68</v>
      </c>
      <c r="H5021" t="s">
        <v>16286</v>
      </c>
    </row>
    <row r="5022" spans="1:8" x14ac:dyDescent="0.25">
      <c r="A5022" s="43" t="s">
        <v>9735</v>
      </c>
      <c r="B5022" t="s">
        <v>1218</v>
      </c>
      <c r="C5022" s="43" t="s">
        <v>1219</v>
      </c>
      <c r="D5022" t="s">
        <v>9030</v>
      </c>
      <c r="E5022" t="s">
        <v>9031</v>
      </c>
      <c r="F5022" s="41">
        <v>45005</v>
      </c>
      <c r="G5022" s="44">
        <v>-73297343.239999995</v>
      </c>
      <c r="H5022" t="s">
        <v>16292</v>
      </c>
    </row>
    <row r="5023" spans="1:8" x14ac:dyDescent="0.25">
      <c r="A5023" s="43" t="s">
        <v>9735</v>
      </c>
      <c r="B5023" t="s">
        <v>1218</v>
      </c>
      <c r="C5023" s="43" t="s">
        <v>1219</v>
      </c>
      <c r="D5023" t="s">
        <v>9022</v>
      </c>
      <c r="E5023" t="s">
        <v>20796</v>
      </c>
      <c r="F5023" s="41">
        <v>45005</v>
      </c>
      <c r="G5023" s="44">
        <v>-11529753.32</v>
      </c>
      <c r="H5023" t="s">
        <v>16287</v>
      </c>
    </row>
    <row r="5024" spans="1:8" x14ac:dyDescent="0.25">
      <c r="A5024" s="43" t="s">
        <v>9735</v>
      </c>
      <c r="B5024" t="s">
        <v>1218</v>
      </c>
      <c r="C5024" s="43" t="s">
        <v>1219</v>
      </c>
      <c r="D5024" t="s">
        <v>9023</v>
      </c>
      <c r="E5024" t="s">
        <v>9024</v>
      </c>
      <c r="F5024" s="41">
        <v>45005</v>
      </c>
      <c r="G5024" s="44">
        <v>-73297343.239999995</v>
      </c>
      <c r="H5024" t="s">
        <v>16288</v>
      </c>
    </row>
    <row r="5025" spans="1:8" x14ac:dyDescent="0.25">
      <c r="A5025" s="43" t="s">
        <v>9735</v>
      </c>
      <c r="B5025" t="s">
        <v>1218</v>
      </c>
      <c r="C5025" s="43" t="s">
        <v>1219</v>
      </c>
      <c r="D5025" t="s">
        <v>9025</v>
      </c>
      <c r="E5025" t="s">
        <v>9024</v>
      </c>
      <c r="F5025" s="41">
        <v>45005</v>
      </c>
      <c r="G5025" s="44">
        <v>-73297343.239999995</v>
      </c>
      <c r="H5025" t="s">
        <v>16289</v>
      </c>
    </row>
    <row r="5026" spans="1:8" x14ac:dyDescent="0.25">
      <c r="A5026" s="43" t="s">
        <v>9735</v>
      </c>
      <c r="B5026" t="s">
        <v>9013</v>
      </c>
      <c r="C5026" s="43" t="s">
        <v>16281</v>
      </c>
      <c r="D5026" t="s">
        <v>9014</v>
      </c>
      <c r="E5026" t="s">
        <v>9015</v>
      </c>
      <c r="F5026" s="41">
        <v>45005</v>
      </c>
      <c r="G5026" s="44">
        <v>-37170</v>
      </c>
      <c r="H5026" t="s">
        <v>16282</v>
      </c>
    </row>
    <row r="5027" spans="1:8" x14ac:dyDescent="0.25">
      <c r="A5027" s="43" t="s">
        <v>9328</v>
      </c>
      <c r="B5027" t="s">
        <v>7286</v>
      </c>
      <c r="C5027" s="43" t="s">
        <v>7287</v>
      </c>
      <c r="D5027" t="s">
        <v>8893</v>
      </c>
      <c r="E5027" t="s">
        <v>9033</v>
      </c>
      <c r="F5027" s="41">
        <v>45008</v>
      </c>
      <c r="G5027" s="44">
        <v>-1603513.8</v>
      </c>
      <c r="H5027" t="s">
        <v>16294</v>
      </c>
    </row>
    <row r="5028" spans="1:8" x14ac:dyDescent="0.25">
      <c r="A5028" s="43" t="s">
        <v>9328</v>
      </c>
      <c r="B5028" t="s">
        <v>9034</v>
      </c>
      <c r="C5028" s="43" t="s">
        <v>9035</v>
      </c>
      <c r="D5028" t="s">
        <v>20797</v>
      </c>
      <c r="E5028" t="s">
        <v>20797</v>
      </c>
      <c r="F5028" s="41">
        <v>45009</v>
      </c>
      <c r="G5028" s="44">
        <v>226678.04</v>
      </c>
      <c r="H5028" t="s">
        <v>16295</v>
      </c>
    </row>
    <row r="5029" spans="1:8" x14ac:dyDescent="0.25">
      <c r="A5029" s="43" t="s">
        <v>9735</v>
      </c>
      <c r="B5029" t="s">
        <v>1128</v>
      </c>
      <c r="C5029" s="43" t="s">
        <v>1129</v>
      </c>
      <c r="D5029" t="s">
        <v>9036</v>
      </c>
      <c r="E5029" t="s">
        <v>9037</v>
      </c>
      <c r="F5029" s="41">
        <v>45012</v>
      </c>
      <c r="G5029" s="44">
        <v>-2027793.35</v>
      </c>
      <c r="H5029" t="s">
        <v>16296</v>
      </c>
    </row>
    <row r="5030" spans="1:8" x14ac:dyDescent="0.25">
      <c r="A5030" s="43" t="s">
        <v>9328</v>
      </c>
      <c r="B5030" t="s">
        <v>2861</v>
      </c>
      <c r="C5030" s="43" t="s">
        <v>11641</v>
      </c>
      <c r="D5030" t="s">
        <v>9040</v>
      </c>
      <c r="E5030" t="s">
        <v>9041</v>
      </c>
      <c r="F5030" s="41">
        <v>45012</v>
      </c>
      <c r="G5030" s="44">
        <v>-19470</v>
      </c>
      <c r="H5030" t="s">
        <v>16298</v>
      </c>
    </row>
    <row r="5031" spans="1:8" x14ac:dyDescent="0.25">
      <c r="A5031" s="43" t="s">
        <v>9735</v>
      </c>
      <c r="B5031" t="s">
        <v>6568</v>
      </c>
      <c r="C5031" s="43" t="s">
        <v>6569</v>
      </c>
      <c r="D5031" t="s">
        <v>9038</v>
      </c>
      <c r="E5031" t="s">
        <v>9039</v>
      </c>
      <c r="F5031" s="41">
        <v>45012</v>
      </c>
      <c r="G5031" s="44">
        <v>-183686</v>
      </c>
      <c r="H5031" t="s">
        <v>16297</v>
      </c>
    </row>
    <row r="5032" spans="1:8" x14ac:dyDescent="0.25">
      <c r="A5032" s="43" t="s">
        <v>9735</v>
      </c>
      <c r="B5032" t="s">
        <v>1128</v>
      </c>
      <c r="C5032" s="43" t="s">
        <v>1129</v>
      </c>
      <c r="D5032" t="s">
        <v>9042</v>
      </c>
      <c r="E5032" t="s">
        <v>9043</v>
      </c>
      <c r="F5032" s="41">
        <v>45013</v>
      </c>
      <c r="G5032" s="44">
        <v>2895.74</v>
      </c>
      <c r="H5032" t="s">
        <v>16299</v>
      </c>
    </row>
    <row r="5033" spans="1:8" x14ac:dyDescent="0.25">
      <c r="A5033" s="43" t="s">
        <v>9735</v>
      </c>
      <c r="B5033" t="s">
        <v>1128</v>
      </c>
      <c r="C5033" s="43" t="s">
        <v>1129</v>
      </c>
      <c r="D5033" t="s">
        <v>9044</v>
      </c>
      <c r="E5033" t="s">
        <v>9043</v>
      </c>
      <c r="F5033" s="41">
        <v>45013</v>
      </c>
      <c r="G5033" s="44">
        <v>823212.77</v>
      </c>
      <c r="H5033" t="s">
        <v>16300</v>
      </c>
    </row>
    <row r="5034" spans="1:8" x14ac:dyDescent="0.25">
      <c r="A5034" s="43" t="s">
        <v>9328</v>
      </c>
      <c r="B5034" t="s">
        <v>9045</v>
      </c>
      <c r="C5034" s="43" t="s">
        <v>16301</v>
      </c>
      <c r="D5034" t="s">
        <v>9046</v>
      </c>
      <c r="E5034" t="s">
        <v>9047</v>
      </c>
      <c r="F5034" s="41">
        <v>45016</v>
      </c>
      <c r="G5034" s="44">
        <v>-26941.77</v>
      </c>
      <c r="H5034" t="s">
        <v>16302</v>
      </c>
    </row>
    <row r="5035" spans="1:8" x14ac:dyDescent="0.25">
      <c r="A5035" s="43" t="s">
        <v>9328</v>
      </c>
      <c r="B5035" t="s">
        <v>9048</v>
      </c>
      <c r="C5035" s="43" t="s">
        <v>16303</v>
      </c>
      <c r="D5035" t="s">
        <v>9049</v>
      </c>
      <c r="E5035" t="s">
        <v>9050</v>
      </c>
      <c r="F5035" s="41">
        <v>45020</v>
      </c>
      <c r="G5035" s="44">
        <v>-380000</v>
      </c>
      <c r="H5035" t="s">
        <v>16304</v>
      </c>
    </row>
    <row r="5036" spans="1:8" x14ac:dyDescent="0.25">
      <c r="A5036" s="43" t="s">
        <v>9328</v>
      </c>
      <c r="B5036" t="s">
        <v>9052</v>
      </c>
      <c r="C5036" s="43" t="s">
        <v>16305</v>
      </c>
      <c r="D5036" t="s">
        <v>9053</v>
      </c>
      <c r="E5036" t="s">
        <v>9051</v>
      </c>
      <c r="F5036" s="41">
        <v>45020</v>
      </c>
      <c r="G5036" s="44">
        <v>-129800</v>
      </c>
      <c r="H5036" t="s">
        <v>16306</v>
      </c>
    </row>
    <row r="5037" spans="1:8" x14ac:dyDescent="0.25">
      <c r="A5037" s="43" t="s">
        <v>9735</v>
      </c>
      <c r="B5037" t="s">
        <v>1218</v>
      </c>
      <c r="C5037" s="43" t="s">
        <v>1219</v>
      </c>
      <c r="D5037" t="s">
        <v>9056</v>
      </c>
      <c r="E5037" t="s">
        <v>9057</v>
      </c>
      <c r="F5037" s="41">
        <v>45027</v>
      </c>
      <c r="G5037" s="44">
        <v>-25811281.75</v>
      </c>
      <c r="H5037" t="s">
        <v>16307</v>
      </c>
    </row>
    <row r="5038" spans="1:8" x14ac:dyDescent="0.25">
      <c r="A5038" s="43" t="s">
        <v>9735</v>
      </c>
      <c r="B5038" t="s">
        <v>9060</v>
      </c>
      <c r="C5038" s="43" t="s">
        <v>9061</v>
      </c>
      <c r="D5038" t="s">
        <v>9062</v>
      </c>
      <c r="E5038" t="s">
        <v>9063</v>
      </c>
      <c r="F5038" s="41">
        <v>45034</v>
      </c>
      <c r="G5038" s="44">
        <v>-48000</v>
      </c>
      <c r="H5038" t="s">
        <v>16308</v>
      </c>
    </row>
    <row r="5039" spans="1:8" x14ac:dyDescent="0.25">
      <c r="A5039" s="43" t="s">
        <v>9735</v>
      </c>
      <c r="B5039" t="s">
        <v>9060</v>
      </c>
      <c r="C5039" s="43" t="s">
        <v>9061</v>
      </c>
      <c r="D5039" t="s">
        <v>9062</v>
      </c>
      <c r="E5039" t="s">
        <v>9064</v>
      </c>
      <c r="F5039" s="41">
        <v>45034</v>
      </c>
      <c r="G5039" s="44">
        <v>-48000</v>
      </c>
      <c r="H5039" t="s">
        <v>16309</v>
      </c>
    </row>
    <row r="5040" spans="1:8" x14ac:dyDescent="0.25">
      <c r="A5040" s="43" t="s">
        <v>9328</v>
      </c>
      <c r="B5040" t="s">
        <v>9065</v>
      </c>
      <c r="C5040" s="43" t="s">
        <v>16310</v>
      </c>
      <c r="D5040" t="s">
        <v>9066</v>
      </c>
      <c r="E5040" t="s">
        <v>9067</v>
      </c>
      <c r="F5040" s="41">
        <v>45034</v>
      </c>
      <c r="G5040" s="44">
        <v>-42480</v>
      </c>
      <c r="H5040" t="s">
        <v>16311</v>
      </c>
    </row>
    <row r="5041" spans="1:8" x14ac:dyDescent="0.25">
      <c r="A5041" s="43" t="s">
        <v>9328</v>
      </c>
      <c r="B5041" t="s">
        <v>7286</v>
      </c>
      <c r="C5041" s="43" t="s">
        <v>7287</v>
      </c>
      <c r="D5041" t="s">
        <v>9069</v>
      </c>
      <c r="E5041" t="s">
        <v>9070</v>
      </c>
      <c r="F5041" s="41">
        <v>45034</v>
      </c>
      <c r="G5041" s="44">
        <v>1603513.8</v>
      </c>
      <c r="H5041" t="s">
        <v>16313</v>
      </c>
    </row>
    <row r="5042" spans="1:8" x14ac:dyDescent="0.25">
      <c r="A5042" s="43" t="s">
        <v>9735</v>
      </c>
      <c r="B5042" t="s">
        <v>9078</v>
      </c>
      <c r="C5042" s="43" t="s">
        <v>9079</v>
      </c>
      <c r="D5042" t="s">
        <v>9080</v>
      </c>
      <c r="E5042" t="s">
        <v>9081</v>
      </c>
      <c r="F5042" s="41">
        <v>45048</v>
      </c>
      <c r="G5042" s="44">
        <v>-24150</v>
      </c>
      <c r="H5042" t="s">
        <v>16318</v>
      </c>
    </row>
    <row r="5043" spans="1:8" x14ac:dyDescent="0.25">
      <c r="A5043" s="43" t="s">
        <v>9328</v>
      </c>
      <c r="B5043" t="s">
        <v>7053</v>
      </c>
      <c r="C5043" s="43" t="s">
        <v>14814</v>
      </c>
      <c r="D5043" t="s">
        <v>9082</v>
      </c>
      <c r="E5043" t="s">
        <v>9083</v>
      </c>
      <c r="F5043" s="41">
        <v>45049</v>
      </c>
      <c r="G5043" s="44">
        <v>-3904242.66</v>
      </c>
      <c r="H5043" t="s">
        <v>16319</v>
      </c>
    </row>
    <row r="5044" spans="1:8" x14ac:dyDescent="0.25">
      <c r="A5044" s="43" t="s">
        <v>9735</v>
      </c>
      <c r="B5044" t="s">
        <v>1218</v>
      </c>
      <c r="C5044" s="43" t="s">
        <v>1219</v>
      </c>
      <c r="D5044" t="s">
        <v>9084</v>
      </c>
      <c r="E5044" t="s">
        <v>9085</v>
      </c>
      <c r="F5044" s="41">
        <v>45051</v>
      </c>
      <c r="G5044" s="44">
        <v>-1006998.06</v>
      </c>
      <c r="H5044" t="s">
        <v>16320</v>
      </c>
    </row>
    <row r="5045" spans="1:8" x14ac:dyDescent="0.25">
      <c r="A5045" s="43" t="s">
        <v>9328</v>
      </c>
      <c r="B5045" t="s">
        <v>9086</v>
      </c>
      <c r="C5045" s="43" t="s">
        <v>9087</v>
      </c>
      <c r="D5045" t="s">
        <v>9088</v>
      </c>
      <c r="E5045" t="s">
        <v>9089</v>
      </c>
      <c r="F5045" s="41">
        <v>45051</v>
      </c>
      <c r="G5045" s="44">
        <v>-175820</v>
      </c>
      <c r="H5045" t="s">
        <v>16321</v>
      </c>
    </row>
    <row r="5046" spans="1:8" x14ac:dyDescent="0.25">
      <c r="A5046" s="43" t="s">
        <v>9326</v>
      </c>
      <c r="B5046" t="s">
        <v>1823</v>
      </c>
      <c r="C5046" s="43" t="s">
        <v>1824</v>
      </c>
      <c r="D5046" t="s">
        <v>9094</v>
      </c>
      <c r="E5046" t="s">
        <v>9095</v>
      </c>
      <c r="F5046" s="41">
        <v>45061</v>
      </c>
      <c r="G5046" s="44">
        <v>3965382.9</v>
      </c>
      <c r="H5046" t="s">
        <v>16322</v>
      </c>
    </row>
    <row r="5047" spans="1:8" x14ac:dyDescent="0.25">
      <c r="A5047" s="43" t="s">
        <v>9735</v>
      </c>
      <c r="B5047" t="s">
        <v>1218</v>
      </c>
      <c r="C5047" s="43" t="s">
        <v>1219</v>
      </c>
      <c r="D5047" t="s">
        <v>9117</v>
      </c>
      <c r="E5047" t="s">
        <v>9118</v>
      </c>
      <c r="F5047" s="41">
        <v>45061</v>
      </c>
      <c r="G5047" s="44">
        <v>-6310</v>
      </c>
      <c r="H5047" t="s">
        <v>16332</v>
      </c>
    </row>
    <row r="5048" spans="1:8" x14ac:dyDescent="0.25">
      <c r="A5048" s="43" t="s">
        <v>9735</v>
      </c>
      <c r="B5048" t="s">
        <v>9096</v>
      </c>
      <c r="C5048" s="43" t="s">
        <v>9097</v>
      </c>
      <c r="D5048" t="s">
        <v>9112</v>
      </c>
      <c r="E5048" t="s">
        <v>9113</v>
      </c>
      <c r="F5048" s="41">
        <v>45061</v>
      </c>
      <c r="G5048" s="44">
        <v>-6826.3</v>
      </c>
      <c r="H5048" t="s">
        <v>16330</v>
      </c>
    </row>
    <row r="5049" spans="1:8" x14ac:dyDescent="0.25">
      <c r="A5049" s="43" t="s">
        <v>9735</v>
      </c>
      <c r="B5049" t="s">
        <v>9096</v>
      </c>
      <c r="C5049" s="43" t="s">
        <v>9097</v>
      </c>
      <c r="D5049" t="s">
        <v>9098</v>
      </c>
      <c r="E5049" t="s">
        <v>9099</v>
      </c>
      <c r="F5049" s="41">
        <v>45061</v>
      </c>
      <c r="G5049" s="44">
        <v>-930156.83</v>
      </c>
      <c r="H5049" t="s">
        <v>16323</v>
      </c>
    </row>
    <row r="5050" spans="1:8" x14ac:dyDescent="0.25">
      <c r="A5050" s="43" t="s">
        <v>9735</v>
      </c>
      <c r="B5050" t="s">
        <v>9096</v>
      </c>
      <c r="C5050" s="43" t="s">
        <v>9097</v>
      </c>
      <c r="D5050" t="s">
        <v>9100</v>
      </c>
      <c r="E5050" t="s">
        <v>9101</v>
      </c>
      <c r="F5050" s="41">
        <v>45061</v>
      </c>
      <c r="G5050" s="44">
        <v>-693409.3</v>
      </c>
      <c r="H5050" t="s">
        <v>16324</v>
      </c>
    </row>
    <row r="5051" spans="1:8" x14ac:dyDescent="0.25">
      <c r="A5051" s="43" t="s">
        <v>9735</v>
      </c>
      <c r="B5051" t="s">
        <v>9096</v>
      </c>
      <c r="C5051" s="43" t="s">
        <v>9097</v>
      </c>
      <c r="D5051" t="s">
        <v>9102</v>
      </c>
      <c r="E5051" t="s">
        <v>9103</v>
      </c>
      <c r="F5051" s="41">
        <v>45061</v>
      </c>
      <c r="G5051" s="44">
        <v>-1028190.64</v>
      </c>
      <c r="H5051" t="s">
        <v>16325</v>
      </c>
    </row>
    <row r="5052" spans="1:8" x14ac:dyDescent="0.25">
      <c r="A5052" s="43" t="s">
        <v>9735</v>
      </c>
      <c r="B5052" t="s">
        <v>9096</v>
      </c>
      <c r="C5052" s="43" t="s">
        <v>9097</v>
      </c>
      <c r="D5052" t="s">
        <v>9104</v>
      </c>
      <c r="E5052" t="s">
        <v>9105</v>
      </c>
      <c r="F5052" s="41">
        <v>45061</v>
      </c>
      <c r="G5052" s="44">
        <v>-956446.64</v>
      </c>
      <c r="H5052" t="s">
        <v>16326</v>
      </c>
    </row>
    <row r="5053" spans="1:8" x14ac:dyDescent="0.25">
      <c r="A5053" s="43" t="s">
        <v>9735</v>
      </c>
      <c r="B5053" t="s">
        <v>9096</v>
      </c>
      <c r="C5053" s="43" t="s">
        <v>9097</v>
      </c>
      <c r="D5053" t="s">
        <v>9106</v>
      </c>
      <c r="E5053" t="s">
        <v>9107</v>
      </c>
      <c r="F5053" s="41">
        <v>45061</v>
      </c>
      <c r="G5053" s="44">
        <v>-483519.75</v>
      </c>
      <c r="H5053" t="s">
        <v>16327</v>
      </c>
    </row>
    <row r="5054" spans="1:8" x14ac:dyDescent="0.25">
      <c r="A5054" s="43" t="s">
        <v>9735</v>
      </c>
      <c r="B5054" t="s">
        <v>9096</v>
      </c>
      <c r="C5054" s="43" t="s">
        <v>9097</v>
      </c>
      <c r="D5054" t="s">
        <v>9108</v>
      </c>
      <c r="E5054" t="s">
        <v>9109</v>
      </c>
      <c r="F5054" s="41">
        <v>45061</v>
      </c>
      <c r="G5054" s="44">
        <v>-385307.16</v>
      </c>
      <c r="H5054" t="s">
        <v>16328</v>
      </c>
    </row>
    <row r="5055" spans="1:8" x14ac:dyDescent="0.25">
      <c r="A5055" s="43" t="s">
        <v>9735</v>
      </c>
      <c r="B5055" t="s">
        <v>9096</v>
      </c>
      <c r="C5055" s="43" t="s">
        <v>9097</v>
      </c>
      <c r="D5055" t="s">
        <v>9110</v>
      </c>
      <c r="E5055" t="s">
        <v>9111</v>
      </c>
      <c r="F5055" s="41">
        <v>45061</v>
      </c>
      <c r="G5055" s="44">
        <v>-998347.26</v>
      </c>
      <c r="H5055" t="s">
        <v>16329</v>
      </c>
    </row>
    <row r="5056" spans="1:8" x14ac:dyDescent="0.25">
      <c r="A5056" s="43" t="s">
        <v>9735</v>
      </c>
      <c r="B5056" t="s">
        <v>9096</v>
      </c>
      <c r="C5056" s="43" t="s">
        <v>9097</v>
      </c>
      <c r="D5056" t="s">
        <v>9115</v>
      </c>
      <c r="E5056" t="s">
        <v>9116</v>
      </c>
      <c r="F5056" s="41">
        <v>45061</v>
      </c>
      <c r="G5056" s="44">
        <v>-5982.6</v>
      </c>
      <c r="H5056" t="s">
        <v>16331</v>
      </c>
    </row>
    <row r="5057" spans="1:8" x14ac:dyDescent="0.25">
      <c r="A5057" s="43" t="s">
        <v>9735</v>
      </c>
      <c r="B5057" t="s">
        <v>1218</v>
      </c>
      <c r="C5057" s="43" t="s">
        <v>1219</v>
      </c>
      <c r="D5057" t="s">
        <v>9125</v>
      </c>
      <c r="E5057" t="s">
        <v>9126</v>
      </c>
      <c r="F5057" s="41">
        <v>45062</v>
      </c>
      <c r="G5057" s="44">
        <v>-394592</v>
      </c>
      <c r="H5057" t="s">
        <v>16334</v>
      </c>
    </row>
    <row r="5058" spans="1:8" x14ac:dyDescent="0.25">
      <c r="A5058" s="43" t="s">
        <v>9735</v>
      </c>
      <c r="B5058" t="s">
        <v>1218</v>
      </c>
      <c r="C5058" s="43" t="s">
        <v>1219</v>
      </c>
      <c r="D5058" t="s">
        <v>9123</v>
      </c>
      <c r="E5058" t="s">
        <v>9124</v>
      </c>
      <c r="F5058" s="41">
        <v>45062</v>
      </c>
      <c r="G5058" s="44">
        <v>-1006998.06</v>
      </c>
      <c r="H5058" t="s">
        <v>16333</v>
      </c>
    </row>
    <row r="5059" spans="1:8" x14ac:dyDescent="0.25">
      <c r="A5059" s="43" t="s">
        <v>9326</v>
      </c>
      <c r="B5059" t="s">
        <v>1823</v>
      </c>
      <c r="C5059" s="43" t="s">
        <v>1824</v>
      </c>
      <c r="D5059" t="s">
        <v>9127</v>
      </c>
      <c r="E5059" t="s">
        <v>9128</v>
      </c>
      <c r="F5059" s="41">
        <v>45063</v>
      </c>
      <c r="G5059" s="44">
        <v>1102826.18</v>
      </c>
      <c r="H5059" t="s">
        <v>16335</v>
      </c>
    </row>
    <row r="5060" spans="1:8" x14ac:dyDescent="0.25">
      <c r="A5060" s="43" t="s">
        <v>9735</v>
      </c>
      <c r="B5060" t="s">
        <v>1218</v>
      </c>
      <c r="C5060" s="43" t="s">
        <v>1219</v>
      </c>
      <c r="D5060" t="s">
        <v>9129</v>
      </c>
      <c r="E5060" t="s">
        <v>9130</v>
      </c>
      <c r="F5060" s="41">
        <v>45063</v>
      </c>
      <c r="G5060" s="44">
        <v>-1006998.06</v>
      </c>
      <c r="H5060" t="s">
        <v>16336</v>
      </c>
    </row>
    <row r="5061" spans="1:8" x14ac:dyDescent="0.25">
      <c r="A5061" s="43" t="s">
        <v>9735</v>
      </c>
      <c r="B5061" t="s">
        <v>1218</v>
      </c>
      <c r="C5061" s="43" t="s">
        <v>1219</v>
      </c>
      <c r="D5061" t="s">
        <v>9136</v>
      </c>
      <c r="E5061" t="s">
        <v>9137</v>
      </c>
      <c r="F5061" s="41">
        <v>45065</v>
      </c>
      <c r="G5061" s="44">
        <v>-287725</v>
      </c>
      <c r="H5061" t="s">
        <v>16339</v>
      </c>
    </row>
    <row r="5062" spans="1:8" x14ac:dyDescent="0.25">
      <c r="A5062" s="43" t="s">
        <v>9328</v>
      </c>
      <c r="B5062" t="s">
        <v>9143</v>
      </c>
      <c r="C5062" s="43" t="s">
        <v>9144</v>
      </c>
      <c r="F5062" s="41">
        <v>45068</v>
      </c>
      <c r="G5062" s="44">
        <v>2035040.8</v>
      </c>
      <c r="H5062" t="s">
        <v>20309</v>
      </c>
    </row>
    <row r="5063" spans="1:8" x14ac:dyDescent="0.25">
      <c r="A5063" s="43" t="s">
        <v>9735</v>
      </c>
      <c r="B5063" t="s">
        <v>1218</v>
      </c>
      <c r="C5063" s="43" t="s">
        <v>1219</v>
      </c>
      <c r="D5063" t="s">
        <v>9138</v>
      </c>
      <c r="E5063" t="s">
        <v>9139</v>
      </c>
      <c r="F5063" s="41">
        <v>45068</v>
      </c>
      <c r="G5063" s="44">
        <v>-35190</v>
      </c>
      <c r="H5063" t="s">
        <v>16340</v>
      </c>
    </row>
    <row r="5064" spans="1:8" x14ac:dyDescent="0.25">
      <c r="A5064" s="43" t="s">
        <v>9735</v>
      </c>
      <c r="B5064" t="s">
        <v>1218</v>
      </c>
      <c r="C5064" s="43" t="s">
        <v>1219</v>
      </c>
      <c r="D5064" t="s">
        <v>9140</v>
      </c>
      <c r="E5064" t="s">
        <v>9131</v>
      </c>
      <c r="F5064" s="41">
        <v>45068</v>
      </c>
      <c r="G5064" s="44">
        <v>-7360</v>
      </c>
      <c r="H5064" t="s">
        <v>16341</v>
      </c>
    </row>
    <row r="5065" spans="1:8" x14ac:dyDescent="0.25">
      <c r="A5065" s="43" t="s">
        <v>9328</v>
      </c>
      <c r="B5065" t="s">
        <v>9149</v>
      </c>
      <c r="C5065" s="43" t="s">
        <v>16344</v>
      </c>
      <c r="F5065" s="41">
        <v>45071</v>
      </c>
      <c r="G5065" s="44">
        <v>124897.51</v>
      </c>
      <c r="H5065" t="s">
        <v>19840</v>
      </c>
    </row>
    <row r="5066" spans="1:8" x14ac:dyDescent="0.25">
      <c r="A5066" s="43" t="s">
        <v>9735</v>
      </c>
      <c r="B5066" t="s">
        <v>1218</v>
      </c>
      <c r="C5066" s="43" t="s">
        <v>1219</v>
      </c>
      <c r="D5066" t="s">
        <v>9147</v>
      </c>
      <c r="E5066" t="s">
        <v>9148</v>
      </c>
      <c r="F5066" s="41">
        <v>45071</v>
      </c>
      <c r="G5066" s="44">
        <v>-236544.1</v>
      </c>
      <c r="H5066" t="s">
        <v>16343</v>
      </c>
    </row>
    <row r="5067" spans="1:8" x14ac:dyDescent="0.25">
      <c r="A5067" s="43" t="s">
        <v>9326</v>
      </c>
      <c r="B5067" t="s">
        <v>1823</v>
      </c>
      <c r="C5067" s="43" t="s">
        <v>1824</v>
      </c>
      <c r="D5067" t="s">
        <v>9152</v>
      </c>
      <c r="E5067" t="s">
        <v>9153</v>
      </c>
      <c r="F5067" s="41">
        <v>45072</v>
      </c>
      <c r="G5067" s="44">
        <v>1948474.1</v>
      </c>
      <c r="H5067" t="s">
        <v>16345</v>
      </c>
    </row>
    <row r="5068" spans="1:8" x14ac:dyDescent="0.25">
      <c r="A5068" s="43" t="s">
        <v>9326</v>
      </c>
      <c r="B5068" t="s">
        <v>1823</v>
      </c>
      <c r="C5068" s="43" t="s">
        <v>1824</v>
      </c>
      <c r="D5068" t="s">
        <v>9154</v>
      </c>
      <c r="E5068" t="s">
        <v>9155</v>
      </c>
      <c r="F5068" s="41">
        <v>45072</v>
      </c>
      <c r="G5068" s="44">
        <v>2441703.9700000002</v>
      </c>
      <c r="H5068" t="s">
        <v>16346</v>
      </c>
    </row>
    <row r="5069" spans="1:8" x14ac:dyDescent="0.25">
      <c r="A5069" s="43" t="s">
        <v>9326</v>
      </c>
      <c r="B5069" t="s">
        <v>1823</v>
      </c>
      <c r="C5069" s="43" t="s">
        <v>1824</v>
      </c>
      <c r="D5069" t="s">
        <v>9160</v>
      </c>
      <c r="E5069" t="s">
        <v>9161</v>
      </c>
      <c r="F5069" s="41">
        <v>45072</v>
      </c>
      <c r="G5069" s="44">
        <v>-1065225.33</v>
      </c>
      <c r="H5069" t="s">
        <v>16349</v>
      </c>
    </row>
    <row r="5070" spans="1:8" x14ac:dyDescent="0.25">
      <c r="A5070" s="43" t="s">
        <v>9326</v>
      </c>
      <c r="B5070" t="s">
        <v>1823</v>
      </c>
      <c r="C5070" s="43" t="s">
        <v>1824</v>
      </c>
      <c r="D5070" t="s">
        <v>9156</v>
      </c>
      <c r="E5070" t="s">
        <v>9157</v>
      </c>
      <c r="F5070" s="41">
        <v>45072</v>
      </c>
      <c r="G5070" s="44">
        <v>-292324.23</v>
      </c>
      <c r="H5070" t="s">
        <v>16347</v>
      </c>
    </row>
    <row r="5071" spans="1:8" x14ac:dyDescent="0.25">
      <c r="A5071" s="43" t="s">
        <v>9326</v>
      </c>
      <c r="B5071" t="s">
        <v>1823</v>
      </c>
      <c r="C5071" s="43" t="s">
        <v>1824</v>
      </c>
      <c r="D5071" t="s">
        <v>9158</v>
      </c>
      <c r="E5071" t="s">
        <v>9159</v>
      </c>
      <c r="F5071" s="41">
        <v>45072</v>
      </c>
      <c r="G5071" s="44">
        <v>1216699.6499999999</v>
      </c>
      <c r="H5071" t="s">
        <v>16348</v>
      </c>
    </row>
    <row r="5072" spans="1:8" x14ac:dyDescent="0.25">
      <c r="A5072" s="43" t="s">
        <v>9328</v>
      </c>
      <c r="B5072" t="s">
        <v>20151</v>
      </c>
      <c r="C5072" s="43" t="s">
        <v>20150</v>
      </c>
      <c r="F5072" s="41">
        <v>45072</v>
      </c>
      <c r="G5072" s="44">
        <v>2131131.7999999998</v>
      </c>
      <c r="H5072" t="s">
        <v>20152</v>
      </c>
    </row>
    <row r="5073" spans="1:8" x14ac:dyDescent="0.25">
      <c r="A5073" s="43" t="s">
        <v>9735</v>
      </c>
      <c r="B5073" t="s">
        <v>1218</v>
      </c>
      <c r="C5073" s="43" t="s">
        <v>1219</v>
      </c>
      <c r="D5073" t="s">
        <v>9166</v>
      </c>
      <c r="E5073" t="s">
        <v>9167</v>
      </c>
      <c r="F5073" s="41">
        <v>45077</v>
      </c>
      <c r="G5073" s="44">
        <v>-149896</v>
      </c>
      <c r="H5073" t="s">
        <v>16350</v>
      </c>
    </row>
    <row r="5074" spans="1:8" x14ac:dyDescent="0.25">
      <c r="A5074" s="43" t="s">
        <v>9326</v>
      </c>
      <c r="B5074" t="s">
        <v>1823</v>
      </c>
      <c r="C5074" s="43" t="s">
        <v>1824</v>
      </c>
      <c r="D5074" t="s">
        <v>9169</v>
      </c>
      <c r="E5074" t="s">
        <v>9170</v>
      </c>
      <c r="F5074" s="41">
        <v>45078</v>
      </c>
      <c r="G5074" s="44">
        <v>4316992.01</v>
      </c>
      <c r="H5074" t="s">
        <v>16351</v>
      </c>
    </row>
    <row r="5075" spans="1:8" x14ac:dyDescent="0.25">
      <c r="A5075" s="43" t="s">
        <v>9328</v>
      </c>
      <c r="B5075" t="s">
        <v>2861</v>
      </c>
      <c r="C5075" s="43" t="s">
        <v>11641</v>
      </c>
      <c r="D5075" t="s">
        <v>9174</v>
      </c>
      <c r="E5075" t="s">
        <v>9175</v>
      </c>
      <c r="F5075" s="41">
        <v>45078</v>
      </c>
      <c r="G5075" s="44">
        <v>-38940</v>
      </c>
      <c r="H5075" t="s">
        <v>16353</v>
      </c>
    </row>
    <row r="5076" spans="1:8" x14ac:dyDescent="0.25">
      <c r="A5076" s="43" t="s">
        <v>9328</v>
      </c>
      <c r="B5076" t="s">
        <v>9178</v>
      </c>
      <c r="C5076" s="43" t="s">
        <v>16356</v>
      </c>
      <c r="D5076" t="s">
        <v>9179</v>
      </c>
      <c r="E5076" t="s">
        <v>9180</v>
      </c>
      <c r="F5076" s="41">
        <v>45078</v>
      </c>
      <c r="G5076" s="44">
        <v>-4738359.7300000004</v>
      </c>
      <c r="H5076" t="s">
        <v>16357</v>
      </c>
    </row>
    <row r="5077" spans="1:8" x14ac:dyDescent="0.25">
      <c r="A5077" s="43" t="s">
        <v>9328</v>
      </c>
      <c r="B5077" t="s">
        <v>9052</v>
      </c>
      <c r="C5077" s="43" t="s">
        <v>16305</v>
      </c>
      <c r="D5077" t="s">
        <v>9177</v>
      </c>
      <c r="E5077" t="s">
        <v>9175</v>
      </c>
      <c r="F5077" s="41">
        <v>45078</v>
      </c>
      <c r="G5077" s="44">
        <v>-129800</v>
      </c>
      <c r="H5077" t="s">
        <v>16355</v>
      </c>
    </row>
    <row r="5078" spans="1:8" x14ac:dyDescent="0.25">
      <c r="A5078" s="43" t="s">
        <v>9326</v>
      </c>
      <c r="B5078" t="s">
        <v>6454</v>
      </c>
      <c r="C5078" s="43" t="s">
        <v>14359</v>
      </c>
      <c r="F5078" s="41">
        <v>45082</v>
      </c>
      <c r="G5078" s="44">
        <v>111274</v>
      </c>
      <c r="H5078" t="s">
        <v>17024</v>
      </c>
    </row>
    <row r="5079" spans="1:8" x14ac:dyDescent="0.25">
      <c r="A5079" s="43" t="s">
        <v>9328</v>
      </c>
      <c r="B5079" t="s">
        <v>9194</v>
      </c>
      <c r="C5079" s="43" t="s">
        <v>16361</v>
      </c>
      <c r="D5079" t="s">
        <v>9195</v>
      </c>
      <c r="E5079" t="s">
        <v>9168</v>
      </c>
      <c r="F5079" s="41">
        <v>45082</v>
      </c>
      <c r="G5079" s="44">
        <v>-546847.64</v>
      </c>
      <c r="H5079" t="s">
        <v>16362</v>
      </c>
    </row>
    <row r="5080" spans="1:8" x14ac:dyDescent="0.25">
      <c r="A5080" s="43" t="s">
        <v>9328</v>
      </c>
      <c r="B5080" t="s">
        <v>9194</v>
      </c>
      <c r="C5080" s="43" t="s">
        <v>16361</v>
      </c>
      <c r="D5080" t="s">
        <v>9196</v>
      </c>
      <c r="E5080" t="s">
        <v>9197</v>
      </c>
      <c r="F5080" s="41">
        <v>45082</v>
      </c>
      <c r="G5080" s="44">
        <v>546847.64</v>
      </c>
      <c r="H5080" t="s">
        <v>16363</v>
      </c>
    </row>
    <row r="5081" spans="1:8" x14ac:dyDescent="0.25">
      <c r="A5081" s="43" t="s">
        <v>9735</v>
      </c>
      <c r="B5081" t="s">
        <v>1218</v>
      </c>
      <c r="C5081" s="43" t="s">
        <v>1219</v>
      </c>
      <c r="D5081" t="s">
        <v>9192</v>
      </c>
      <c r="E5081" t="s">
        <v>9193</v>
      </c>
      <c r="F5081" s="41">
        <v>45082</v>
      </c>
      <c r="G5081" s="44">
        <v>-3009500</v>
      </c>
      <c r="H5081" t="s">
        <v>16360</v>
      </c>
    </row>
    <row r="5082" spans="1:8" x14ac:dyDescent="0.25">
      <c r="A5082" s="43" t="s">
        <v>9326</v>
      </c>
      <c r="B5082" t="s">
        <v>20650</v>
      </c>
      <c r="C5082" s="43" t="s">
        <v>16755</v>
      </c>
      <c r="F5082" s="41">
        <v>45083</v>
      </c>
      <c r="G5082" s="44">
        <v>-116112</v>
      </c>
      <c r="H5082" t="s">
        <v>16757</v>
      </c>
    </row>
    <row r="5083" spans="1:8" x14ac:dyDescent="0.25">
      <c r="A5083" s="43" t="s">
        <v>9328</v>
      </c>
      <c r="B5083" t="s">
        <v>9048</v>
      </c>
      <c r="C5083" s="43" t="s">
        <v>16303</v>
      </c>
      <c r="D5083" t="s">
        <v>9210</v>
      </c>
      <c r="E5083" t="s">
        <v>9146</v>
      </c>
      <c r="F5083" s="41">
        <v>45089</v>
      </c>
      <c r="G5083" s="44">
        <v>-224200</v>
      </c>
      <c r="H5083" t="s">
        <v>16368</v>
      </c>
    </row>
    <row r="5084" spans="1:8" x14ac:dyDescent="0.25">
      <c r="A5084" s="43" t="s">
        <v>9735</v>
      </c>
      <c r="B5084" t="s">
        <v>1218</v>
      </c>
      <c r="C5084" s="43" t="s">
        <v>1219</v>
      </c>
      <c r="D5084" t="s">
        <v>9229</v>
      </c>
      <c r="E5084" t="s">
        <v>9230</v>
      </c>
      <c r="F5084" s="41">
        <v>45091</v>
      </c>
      <c r="G5084" s="44">
        <v>-229480</v>
      </c>
      <c r="H5084" t="s">
        <v>16378</v>
      </c>
    </row>
    <row r="5085" spans="1:8" x14ac:dyDescent="0.25">
      <c r="A5085" s="43" t="s">
        <v>9326</v>
      </c>
      <c r="B5085" t="s">
        <v>9275</v>
      </c>
      <c r="C5085" s="43" t="s">
        <v>16388</v>
      </c>
      <c r="F5085" s="41">
        <v>45098</v>
      </c>
      <c r="G5085" s="44">
        <v>391091.34</v>
      </c>
      <c r="H5085" t="s">
        <v>16439</v>
      </c>
    </row>
    <row r="5086" spans="1:8" x14ac:dyDescent="0.25">
      <c r="A5086" s="43" t="s">
        <v>9735</v>
      </c>
      <c r="B5086" t="s">
        <v>1218</v>
      </c>
      <c r="C5086" s="43" t="s">
        <v>1219</v>
      </c>
      <c r="D5086" t="s">
        <v>9281</v>
      </c>
      <c r="E5086" t="s">
        <v>9282</v>
      </c>
      <c r="F5086" s="41">
        <v>45099</v>
      </c>
      <c r="G5086" s="44">
        <v>-1030420</v>
      </c>
      <c r="H5086" t="s">
        <v>16389</v>
      </c>
    </row>
    <row r="5087" spans="1:8" x14ac:dyDescent="0.25">
      <c r="A5087" s="43" t="s">
        <v>9328</v>
      </c>
      <c r="B5087" t="s">
        <v>9286</v>
      </c>
      <c r="C5087" s="43" t="s">
        <v>16390</v>
      </c>
      <c r="F5087" s="41">
        <v>45100</v>
      </c>
      <c r="G5087" s="44">
        <v>1692302.23</v>
      </c>
      <c r="H5087" t="s">
        <v>20325</v>
      </c>
    </row>
    <row r="5088" spans="1:8" x14ac:dyDescent="0.25">
      <c r="A5088" s="43" t="s">
        <v>9328</v>
      </c>
      <c r="B5088" t="s">
        <v>16679</v>
      </c>
      <c r="C5088" s="43" t="s">
        <v>16678</v>
      </c>
      <c r="D5088" t="s">
        <v>19541</v>
      </c>
      <c r="E5088" t="s">
        <v>19541</v>
      </c>
      <c r="F5088" s="41">
        <v>45110</v>
      </c>
      <c r="G5088" s="44">
        <v>-645165</v>
      </c>
      <c r="H5088" t="s">
        <v>19540</v>
      </c>
    </row>
    <row r="5089" spans="1:8" x14ac:dyDescent="0.25">
      <c r="A5089" s="43" t="s">
        <v>9326</v>
      </c>
      <c r="B5089" t="s">
        <v>20651</v>
      </c>
      <c r="C5089" s="43" t="s">
        <v>9302</v>
      </c>
      <c r="D5089" t="s">
        <v>18487</v>
      </c>
      <c r="E5089" t="s">
        <v>18487</v>
      </c>
      <c r="F5089" s="41">
        <v>45111</v>
      </c>
      <c r="G5089" s="44">
        <v>-156692.20000000001</v>
      </c>
      <c r="H5089" t="s">
        <v>18486</v>
      </c>
    </row>
    <row r="5090" spans="1:8" x14ac:dyDescent="0.25">
      <c r="A5090" s="43" t="s">
        <v>9326</v>
      </c>
      <c r="B5090" t="s">
        <v>20652</v>
      </c>
      <c r="C5090" s="43" t="s">
        <v>18456</v>
      </c>
      <c r="D5090" t="s">
        <v>18459</v>
      </c>
      <c r="E5090" t="s">
        <v>18459</v>
      </c>
      <c r="F5090" s="41">
        <v>45112</v>
      </c>
      <c r="G5090" s="44">
        <v>-190243.08</v>
      </c>
      <c r="H5090" t="s">
        <v>18458</v>
      </c>
    </row>
    <row r="5091" spans="1:8" x14ac:dyDescent="0.25">
      <c r="A5091" s="43" t="s">
        <v>9735</v>
      </c>
      <c r="B5091" t="s">
        <v>1218</v>
      </c>
      <c r="C5091" s="43" t="s">
        <v>1219</v>
      </c>
      <c r="D5091" t="s">
        <v>19177</v>
      </c>
      <c r="E5091" t="s">
        <v>20841</v>
      </c>
      <c r="F5091" s="41">
        <v>45112</v>
      </c>
      <c r="G5091" s="44">
        <v>-1760630</v>
      </c>
      <c r="H5091" t="s">
        <v>19176</v>
      </c>
    </row>
    <row r="5092" spans="1:8" x14ac:dyDescent="0.25">
      <c r="A5092" s="43" t="s">
        <v>9328</v>
      </c>
      <c r="B5092" t="s">
        <v>19571</v>
      </c>
      <c r="C5092" s="43" t="s">
        <v>19570</v>
      </c>
      <c r="D5092" t="s">
        <v>19573</v>
      </c>
      <c r="F5092" s="41">
        <v>45112</v>
      </c>
      <c r="G5092" s="44">
        <v>-4602001.55</v>
      </c>
      <c r="H5092" t="s">
        <v>19572</v>
      </c>
    </row>
    <row r="5093" spans="1:8" x14ac:dyDescent="0.25">
      <c r="A5093" s="43" t="s">
        <v>9328</v>
      </c>
      <c r="B5093" t="s">
        <v>9261</v>
      </c>
      <c r="C5093" s="43" t="s">
        <v>16386</v>
      </c>
      <c r="D5093" t="s">
        <v>19723</v>
      </c>
      <c r="F5093" s="41">
        <v>45113</v>
      </c>
      <c r="G5093" s="44">
        <v>-2252134.6</v>
      </c>
      <c r="H5093" t="s">
        <v>19722</v>
      </c>
    </row>
    <row r="5094" spans="1:8" x14ac:dyDescent="0.25">
      <c r="A5094" s="43" t="s">
        <v>9328</v>
      </c>
      <c r="B5094" t="s">
        <v>8756</v>
      </c>
      <c r="C5094" s="43" t="s">
        <v>16105</v>
      </c>
      <c r="D5094" t="s">
        <v>19782</v>
      </c>
      <c r="F5094" s="41">
        <v>45113</v>
      </c>
      <c r="G5094" s="44">
        <v>-5613360.8200000003</v>
      </c>
      <c r="H5094" t="s">
        <v>19781</v>
      </c>
    </row>
    <row r="5095" spans="1:8" x14ac:dyDescent="0.25">
      <c r="A5095" s="43" t="s">
        <v>9328</v>
      </c>
      <c r="B5095" t="s">
        <v>8880</v>
      </c>
      <c r="C5095" s="43" t="s">
        <v>16205</v>
      </c>
      <c r="D5095" t="s">
        <v>19777</v>
      </c>
      <c r="F5095" s="41">
        <v>45113</v>
      </c>
      <c r="G5095" s="44">
        <v>-5348492.66</v>
      </c>
      <c r="H5095" t="s">
        <v>19776</v>
      </c>
    </row>
    <row r="5096" spans="1:8" x14ac:dyDescent="0.25">
      <c r="A5096" s="43" t="s">
        <v>9328</v>
      </c>
      <c r="B5096" t="s">
        <v>20219</v>
      </c>
      <c r="C5096" s="43" t="s">
        <v>20218</v>
      </c>
      <c r="D5096" t="s">
        <v>20221</v>
      </c>
      <c r="E5096" t="s">
        <v>20221</v>
      </c>
      <c r="F5096" s="41">
        <v>45117</v>
      </c>
      <c r="G5096" s="44">
        <v>-206500</v>
      </c>
      <c r="H5096" t="s">
        <v>20220</v>
      </c>
    </row>
    <row r="5097" spans="1:8" x14ac:dyDescent="0.25">
      <c r="A5097" s="43" t="s">
        <v>9328</v>
      </c>
      <c r="B5097" t="s">
        <v>20219</v>
      </c>
      <c r="C5097" s="43" t="s">
        <v>20218</v>
      </c>
      <c r="D5097" t="s">
        <v>20223</v>
      </c>
      <c r="E5097" t="s">
        <v>20842</v>
      </c>
      <c r="F5097" s="41">
        <v>45117</v>
      </c>
      <c r="G5097" s="44">
        <v>-247800</v>
      </c>
      <c r="H5097" t="s">
        <v>20222</v>
      </c>
    </row>
    <row r="5098" spans="1:8" x14ac:dyDescent="0.25">
      <c r="A5098" s="43" t="s">
        <v>9326</v>
      </c>
      <c r="B5098" t="s">
        <v>6201</v>
      </c>
      <c r="C5098" s="43" t="s">
        <v>6202</v>
      </c>
      <c r="F5098" s="41">
        <v>45117</v>
      </c>
      <c r="G5098" s="44">
        <v>39077.81</v>
      </c>
      <c r="H5098" t="s">
        <v>18378</v>
      </c>
    </row>
    <row r="5099" spans="1:8" x14ac:dyDescent="0.25">
      <c r="A5099" s="43" t="s">
        <v>9326</v>
      </c>
      <c r="B5099" t="s">
        <v>6201</v>
      </c>
      <c r="C5099" s="43" t="s">
        <v>6202</v>
      </c>
      <c r="F5099" s="41">
        <v>45117</v>
      </c>
      <c r="G5099" s="44">
        <v>59188.800000000003</v>
      </c>
      <c r="H5099" t="s">
        <v>18379</v>
      </c>
    </row>
    <row r="5100" spans="1:8" x14ac:dyDescent="0.25">
      <c r="A5100" s="43" t="s">
        <v>9326</v>
      </c>
      <c r="B5100" t="s">
        <v>20653</v>
      </c>
      <c r="C5100" s="43" t="s">
        <v>9164</v>
      </c>
      <c r="D5100" t="s">
        <v>18429</v>
      </c>
      <c r="E5100" t="s">
        <v>18429</v>
      </c>
      <c r="F5100" s="41">
        <v>45117</v>
      </c>
      <c r="G5100" s="44">
        <v>-1398300</v>
      </c>
      <c r="H5100" t="s">
        <v>18428</v>
      </c>
    </row>
    <row r="5101" spans="1:8" x14ac:dyDescent="0.25">
      <c r="A5101" s="43" t="s">
        <v>9326</v>
      </c>
      <c r="B5101" t="s">
        <v>9246</v>
      </c>
      <c r="C5101" s="43" t="s">
        <v>9247</v>
      </c>
      <c r="D5101" t="s">
        <v>17438</v>
      </c>
      <c r="E5101" t="s">
        <v>20843</v>
      </c>
      <c r="F5101" s="41">
        <v>45119</v>
      </c>
      <c r="G5101" s="44">
        <v>-9837053.25</v>
      </c>
      <c r="H5101" t="s">
        <v>17437</v>
      </c>
    </row>
    <row r="5102" spans="1:8" x14ac:dyDescent="0.25">
      <c r="A5102" s="43" t="s">
        <v>9328</v>
      </c>
      <c r="B5102" t="s">
        <v>19531</v>
      </c>
      <c r="C5102" s="43" t="s">
        <v>19530</v>
      </c>
      <c r="D5102" t="s">
        <v>19533</v>
      </c>
      <c r="F5102" s="41">
        <v>45119</v>
      </c>
      <c r="G5102" s="44">
        <v>-2521998.6800000002</v>
      </c>
      <c r="H5102" t="s">
        <v>19532</v>
      </c>
    </row>
    <row r="5103" spans="1:8" x14ac:dyDescent="0.25">
      <c r="A5103" s="43" t="s">
        <v>9735</v>
      </c>
      <c r="B5103" t="s">
        <v>1218</v>
      </c>
      <c r="C5103" s="43" t="s">
        <v>1219</v>
      </c>
      <c r="D5103" t="s">
        <v>19180</v>
      </c>
      <c r="E5103" t="s">
        <v>20844</v>
      </c>
      <c r="F5103" s="41">
        <v>45119</v>
      </c>
      <c r="G5103" s="44">
        <v>-27643212</v>
      </c>
      <c r="H5103" t="s">
        <v>19179</v>
      </c>
    </row>
    <row r="5104" spans="1:8" x14ac:dyDescent="0.25">
      <c r="A5104" s="43" t="s">
        <v>9735</v>
      </c>
      <c r="B5104" t="s">
        <v>1218</v>
      </c>
      <c r="C5104" s="43" t="s">
        <v>1219</v>
      </c>
      <c r="D5104" t="s">
        <v>19182</v>
      </c>
      <c r="E5104" t="s">
        <v>20845</v>
      </c>
      <c r="F5104" s="41">
        <v>45121</v>
      </c>
      <c r="G5104" s="44">
        <v>-534222.5</v>
      </c>
      <c r="H5104" t="s">
        <v>19181</v>
      </c>
    </row>
    <row r="5105" spans="1:8" x14ac:dyDescent="0.25">
      <c r="A5105" s="43" t="s">
        <v>9735</v>
      </c>
      <c r="B5105" t="s">
        <v>1218</v>
      </c>
      <c r="C5105" s="43" t="s">
        <v>1219</v>
      </c>
      <c r="D5105" t="s">
        <v>19177</v>
      </c>
      <c r="E5105" t="s">
        <v>20841</v>
      </c>
      <c r="F5105" s="41">
        <v>45123</v>
      </c>
      <c r="G5105" s="44">
        <v>-1760630</v>
      </c>
      <c r="H5105" t="s">
        <v>19178</v>
      </c>
    </row>
    <row r="5106" spans="1:8" x14ac:dyDescent="0.25">
      <c r="A5106" s="43" t="s">
        <v>9735</v>
      </c>
      <c r="B5106" t="s">
        <v>1218</v>
      </c>
      <c r="C5106" s="43" t="s">
        <v>1219</v>
      </c>
      <c r="D5106" t="s">
        <v>19184</v>
      </c>
      <c r="E5106" t="s">
        <v>20846</v>
      </c>
      <c r="F5106" s="41">
        <v>45124</v>
      </c>
      <c r="G5106" s="44">
        <v>-1240750</v>
      </c>
      <c r="H5106" t="s">
        <v>19183</v>
      </c>
    </row>
    <row r="5107" spans="1:8" x14ac:dyDescent="0.25">
      <c r="A5107" s="43" t="s">
        <v>9326</v>
      </c>
      <c r="B5107" t="s">
        <v>18561</v>
      </c>
      <c r="C5107" s="43" t="s">
        <v>18560</v>
      </c>
      <c r="D5107" t="s">
        <v>18563</v>
      </c>
      <c r="E5107" t="s">
        <v>18563</v>
      </c>
      <c r="F5107" s="41">
        <v>45124</v>
      </c>
      <c r="G5107" s="44">
        <v>-1096044.2</v>
      </c>
      <c r="H5107" t="s">
        <v>18562</v>
      </c>
    </row>
    <row r="5108" spans="1:8" x14ac:dyDescent="0.25">
      <c r="A5108" s="43" t="s">
        <v>9326</v>
      </c>
      <c r="B5108" t="s">
        <v>18561</v>
      </c>
      <c r="C5108" s="43" t="s">
        <v>18560</v>
      </c>
      <c r="D5108" t="s">
        <v>18566</v>
      </c>
      <c r="E5108" t="s">
        <v>18566</v>
      </c>
      <c r="F5108" s="41">
        <v>45124</v>
      </c>
      <c r="G5108" s="44">
        <v>928851.02</v>
      </c>
      <c r="H5108" t="s">
        <v>18565</v>
      </c>
    </row>
    <row r="5109" spans="1:8" x14ac:dyDescent="0.25">
      <c r="A5109" s="43" t="s">
        <v>9735</v>
      </c>
      <c r="B5109" t="s">
        <v>1218</v>
      </c>
      <c r="C5109" s="43" t="s">
        <v>1219</v>
      </c>
      <c r="D5109" t="s">
        <v>19186</v>
      </c>
      <c r="E5109" t="s">
        <v>20847</v>
      </c>
      <c r="F5109" s="41">
        <v>45125</v>
      </c>
      <c r="G5109" s="44">
        <v>-390700</v>
      </c>
      <c r="H5109" t="s">
        <v>19185</v>
      </c>
    </row>
    <row r="5110" spans="1:8" x14ac:dyDescent="0.25">
      <c r="A5110" s="43" t="s">
        <v>9735</v>
      </c>
      <c r="B5110" t="s">
        <v>1218</v>
      </c>
      <c r="C5110" s="43" t="s">
        <v>1219</v>
      </c>
      <c r="D5110" t="s">
        <v>19188</v>
      </c>
      <c r="E5110" t="s">
        <v>20848</v>
      </c>
      <c r="F5110" s="41">
        <v>45125</v>
      </c>
      <c r="G5110" s="44">
        <v>-34480</v>
      </c>
      <c r="H5110" t="s">
        <v>19187</v>
      </c>
    </row>
    <row r="5111" spans="1:8" x14ac:dyDescent="0.25">
      <c r="A5111" s="43" t="s">
        <v>9326</v>
      </c>
      <c r="B5111" t="s">
        <v>20653</v>
      </c>
      <c r="C5111" s="43" t="s">
        <v>9164</v>
      </c>
      <c r="D5111" t="s">
        <v>18432</v>
      </c>
      <c r="E5111" t="s">
        <v>18432</v>
      </c>
      <c r="F5111" s="41">
        <v>45127</v>
      </c>
      <c r="G5111" s="44">
        <v>1398300</v>
      </c>
      <c r="H5111" t="s">
        <v>18431</v>
      </c>
    </row>
    <row r="5112" spans="1:8" x14ac:dyDescent="0.25">
      <c r="A5112" s="43" t="s">
        <v>9735</v>
      </c>
      <c r="B5112" t="s">
        <v>18991</v>
      </c>
      <c r="C5112" s="43" t="s">
        <v>18990</v>
      </c>
      <c r="D5112" t="s">
        <v>8911</v>
      </c>
      <c r="E5112" t="s">
        <v>20849</v>
      </c>
      <c r="F5112" s="41">
        <v>45128</v>
      </c>
      <c r="G5112" s="44">
        <v>-29500</v>
      </c>
      <c r="H5112" t="s">
        <v>18992</v>
      </c>
    </row>
    <row r="5113" spans="1:8" x14ac:dyDescent="0.25">
      <c r="A5113" s="43" t="s">
        <v>9326</v>
      </c>
      <c r="B5113" t="s">
        <v>1823</v>
      </c>
      <c r="C5113" s="43" t="s">
        <v>1824</v>
      </c>
      <c r="D5113" t="s">
        <v>17278</v>
      </c>
      <c r="E5113" t="s">
        <v>20850</v>
      </c>
      <c r="F5113" s="41">
        <v>45134</v>
      </c>
      <c r="G5113" s="44">
        <v>4621640.5999999996</v>
      </c>
      <c r="H5113" t="s">
        <v>17277</v>
      </c>
    </row>
    <row r="5114" spans="1:8" x14ac:dyDescent="0.25">
      <c r="A5114" s="43" t="s">
        <v>9326</v>
      </c>
      <c r="B5114" t="s">
        <v>1823</v>
      </c>
      <c r="C5114" s="43" t="s">
        <v>1824</v>
      </c>
      <c r="D5114" t="s">
        <v>17280</v>
      </c>
      <c r="E5114" t="s">
        <v>20851</v>
      </c>
      <c r="F5114" s="41">
        <v>45135</v>
      </c>
      <c r="G5114" s="44">
        <v>4992757.13</v>
      </c>
      <c r="H5114" t="s">
        <v>17279</v>
      </c>
    </row>
    <row r="5115" spans="1:8" x14ac:dyDescent="0.25">
      <c r="A5115" s="43" t="s">
        <v>9328</v>
      </c>
      <c r="B5115" t="s">
        <v>6063</v>
      </c>
      <c r="C5115" s="43" t="s">
        <v>14050</v>
      </c>
      <c r="D5115" t="s">
        <v>19751</v>
      </c>
      <c r="E5115" t="s">
        <v>19751</v>
      </c>
      <c r="F5115" s="41">
        <v>45135</v>
      </c>
      <c r="G5115" s="44">
        <v>229473.49</v>
      </c>
      <c r="H5115" t="s">
        <v>19750</v>
      </c>
    </row>
    <row r="5116" spans="1:8" x14ac:dyDescent="0.25">
      <c r="A5116" s="43" t="s">
        <v>9328</v>
      </c>
      <c r="B5116" t="s">
        <v>16679</v>
      </c>
      <c r="C5116" s="43" t="s">
        <v>16678</v>
      </c>
      <c r="D5116" t="s">
        <v>19543</v>
      </c>
      <c r="E5116" t="s">
        <v>19543</v>
      </c>
      <c r="F5116" s="41">
        <v>45138</v>
      </c>
      <c r="G5116" s="44">
        <v>-215055</v>
      </c>
      <c r="H5116" t="s">
        <v>19542</v>
      </c>
    </row>
    <row r="5117" spans="1:8" x14ac:dyDescent="0.25">
      <c r="A5117" s="43" t="s">
        <v>9326</v>
      </c>
      <c r="B5117" t="s">
        <v>497</v>
      </c>
      <c r="C5117" s="43" t="s">
        <v>9707</v>
      </c>
      <c r="F5117" s="41">
        <v>45138</v>
      </c>
      <c r="G5117" s="44">
        <v>36000</v>
      </c>
      <c r="H5117" t="s">
        <v>16713</v>
      </c>
    </row>
    <row r="5118" spans="1:8" x14ac:dyDescent="0.25">
      <c r="A5118" s="43" t="s">
        <v>9328</v>
      </c>
      <c r="B5118" t="s">
        <v>18390</v>
      </c>
      <c r="C5118" s="43" t="s">
        <v>18389</v>
      </c>
      <c r="D5118" t="s">
        <v>7147</v>
      </c>
      <c r="E5118" t="s">
        <v>7147</v>
      </c>
      <c r="F5118" s="41">
        <v>45139</v>
      </c>
      <c r="G5118" s="44">
        <v>-159300</v>
      </c>
      <c r="H5118" t="s">
        <v>20298</v>
      </c>
    </row>
    <row r="5119" spans="1:8" x14ac:dyDescent="0.25">
      <c r="A5119" s="43" t="s">
        <v>9735</v>
      </c>
      <c r="B5119" t="s">
        <v>1218</v>
      </c>
      <c r="C5119" s="43" t="s">
        <v>1219</v>
      </c>
      <c r="D5119" t="s">
        <v>19190</v>
      </c>
      <c r="E5119" t="s">
        <v>20852</v>
      </c>
      <c r="F5119" s="41">
        <v>45139</v>
      </c>
      <c r="G5119" s="44">
        <v>-3696000</v>
      </c>
      <c r="H5119" t="s">
        <v>19189</v>
      </c>
    </row>
    <row r="5120" spans="1:8" x14ac:dyDescent="0.25">
      <c r="A5120" s="43" t="s">
        <v>9735</v>
      </c>
      <c r="B5120" t="s">
        <v>1218</v>
      </c>
      <c r="C5120" s="43" t="s">
        <v>1219</v>
      </c>
      <c r="D5120" t="s">
        <v>19192</v>
      </c>
      <c r="E5120" t="s">
        <v>20853</v>
      </c>
      <c r="F5120" s="41">
        <v>45139</v>
      </c>
      <c r="G5120" s="44">
        <v>-421200</v>
      </c>
      <c r="H5120" t="s">
        <v>19191</v>
      </c>
    </row>
    <row r="5121" spans="1:8" x14ac:dyDescent="0.25">
      <c r="A5121" s="43" t="s">
        <v>9328</v>
      </c>
      <c r="B5121" t="s">
        <v>9238</v>
      </c>
      <c r="C5121" s="43" t="s">
        <v>16382</v>
      </c>
      <c r="D5121" t="s">
        <v>19748</v>
      </c>
      <c r="F5121" s="41">
        <v>45141</v>
      </c>
      <c r="G5121" s="44">
        <v>-1143809.95</v>
      </c>
      <c r="H5121" t="s">
        <v>19747</v>
      </c>
    </row>
    <row r="5122" spans="1:8" x14ac:dyDescent="0.25">
      <c r="A5122" s="43" t="s">
        <v>9328</v>
      </c>
      <c r="B5122" t="s">
        <v>9231</v>
      </c>
      <c r="C5122" s="43" t="s">
        <v>16379</v>
      </c>
      <c r="D5122" t="s">
        <v>19552</v>
      </c>
      <c r="E5122" t="s">
        <v>19552</v>
      </c>
      <c r="F5122" s="41">
        <v>45141</v>
      </c>
      <c r="G5122" s="44">
        <v>-153400</v>
      </c>
      <c r="H5122" t="s">
        <v>19551</v>
      </c>
    </row>
    <row r="5123" spans="1:8" x14ac:dyDescent="0.25">
      <c r="A5123" s="43" t="s">
        <v>9328</v>
      </c>
      <c r="B5123" t="s">
        <v>19586</v>
      </c>
      <c r="C5123" s="43" t="s">
        <v>19585</v>
      </c>
      <c r="D5123" t="s">
        <v>19588</v>
      </c>
      <c r="F5123" s="41">
        <v>45145</v>
      </c>
      <c r="G5123" s="44">
        <v>-369960.92</v>
      </c>
      <c r="H5123" t="s">
        <v>19587</v>
      </c>
    </row>
    <row r="5124" spans="1:8" x14ac:dyDescent="0.25">
      <c r="A5124" s="43" t="s">
        <v>9328</v>
      </c>
      <c r="B5124" t="s">
        <v>19821</v>
      </c>
      <c r="C5124" s="43" t="s">
        <v>19820</v>
      </c>
      <c r="D5124" t="s">
        <v>19823</v>
      </c>
      <c r="F5124" s="41">
        <v>45145</v>
      </c>
      <c r="G5124" s="44">
        <v>-126115.88</v>
      </c>
      <c r="H5124" t="s">
        <v>19822</v>
      </c>
    </row>
    <row r="5125" spans="1:8" x14ac:dyDescent="0.25">
      <c r="A5125" s="43" t="s">
        <v>9328</v>
      </c>
      <c r="B5125" t="s">
        <v>2861</v>
      </c>
      <c r="C5125" s="43" t="s">
        <v>11641</v>
      </c>
      <c r="D5125" t="s">
        <v>19468</v>
      </c>
      <c r="E5125" t="s">
        <v>19468</v>
      </c>
      <c r="F5125" s="41">
        <v>45146</v>
      </c>
      <c r="G5125" s="44">
        <v>-19470</v>
      </c>
      <c r="H5125" t="s">
        <v>19467</v>
      </c>
    </row>
    <row r="5126" spans="1:8" x14ac:dyDescent="0.25">
      <c r="A5126" s="43" t="s">
        <v>9328</v>
      </c>
      <c r="B5126" t="s">
        <v>2861</v>
      </c>
      <c r="C5126" s="43" t="s">
        <v>11641</v>
      </c>
      <c r="D5126" t="s">
        <v>19471</v>
      </c>
      <c r="E5126" t="s">
        <v>19471</v>
      </c>
      <c r="F5126" s="41">
        <v>45146</v>
      </c>
      <c r="G5126" s="44">
        <v>-19470</v>
      </c>
      <c r="H5126" t="s">
        <v>19470</v>
      </c>
    </row>
    <row r="5127" spans="1:8" x14ac:dyDescent="0.25">
      <c r="A5127" s="43" t="s">
        <v>9735</v>
      </c>
      <c r="B5127" t="s">
        <v>1218</v>
      </c>
      <c r="C5127" s="43" t="s">
        <v>1219</v>
      </c>
      <c r="D5127" t="s">
        <v>19194</v>
      </c>
      <c r="E5127" t="s">
        <v>20854</v>
      </c>
      <c r="F5127" s="41">
        <v>45146</v>
      </c>
      <c r="G5127" s="44">
        <v>-1627550</v>
      </c>
      <c r="H5127" t="s">
        <v>19193</v>
      </c>
    </row>
    <row r="5128" spans="1:8" x14ac:dyDescent="0.25">
      <c r="A5128" s="43" t="s">
        <v>9735</v>
      </c>
      <c r="B5128" t="s">
        <v>1218</v>
      </c>
      <c r="C5128" s="43" t="s">
        <v>1219</v>
      </c>
      <c r="D5128" t="s">
        <v>19196</v>
      </c>
      <c r="E5128" t="s">
        <v>20855</v>
      </c>
      <c r="F5128" s="41">
        <v>45146</v>
      </c>
      <c r="G5128" s="44">
        <v>-173720</v>
      </c>
      <c r="H5128" t="s">
        <v>19195</v>
      </c>
    </row>
    <row r="5129" spans="1:8" x14ac:dyDescent="0.25">
      <c r="A5129" s="43" t="s">
        <v>9326</v>
      </c>
      <c r="B5129" t="s">
        <v>17193</v>
      </c>
      <c r="C5129" s="43" t="s">
        <v>17192</v>
      </c>
      <c r="D5129" t="s">
        <v>17195</v>
      </c>
      <c r="E5129" t="s">
        <v>17195</v>
      </c>
      <c r="F5129" s="41">
        <v>45147</v>
      </c>
      <c r="G5129" s="44">
        <v>-176873.18</v>
      </c>
      <c r="H5129" t="s">
        <v>17194</v>
      </c>
    </row>
    <row r="5130" spans="1:8" x14ac:dyDescent="0.25">
      <c r="A5130" s="43" t="s">
        <v>9328</v>
      </c>
      <c r="B5130" t="s">
        <v>9052</v>
      </c>
      <c r="C5130" s="43" t="s">
        <v>16305</v>
      </c>
      <c r="D5130" t="s">
        <v>19645</v>
      </c>
      <c r="E5130" t="s">
        <v>19645</v>
      </c>
      <c r="F5130" s="41">
        <v>45147</v>
      </c>
      <c r="G5130" s="44">
        <v>-129800</v>
      </c>
      <c r="H5130" t="s">
        <v>19644</v>
      </c>
    </row>
    <row r="5131" spans="1:8" x14ac:dyDescent="0.25">
      <c r="A5131" s="43" t="s">
        <v>9326</v>
      </c>
      <c r="B5131" t="s">
        <v>7666</v>
      </c>
      <c r="C5131" s="43" t="s">
        <v>7667</v>
      </c>
      <c r="D5131" t="s">
        <v>18076</v>
      </c>
      <c r="E5131" t="s">
        <v>18076</v>
      </c>
      <c r="F5131" s="41">
        <v>45147</v>
      </c>
      <c r="G5131" s="44">
        <v>-156122.98000000001</v>
      </c>
      <c r="H5131" t="s">
        <v>18075</v>
      </c>
    </row>
    <row r="5132" spans="1:8" x14ac:dyDescent="0.25">
      <c r="A5132" s="43" t="s">
        <v>9328</v>
      </c>
      <c r="B5132" t="s">
        <v>9221</v>
      </c>
      <c r="C5132" s="43" t="s">
        <v>16375</v>
      </c>
      <c r="D5132" t="s">
        <v>19315</v>
      </c>
      <c r="E5132" t="s">
        <v>19315</v>
      </c>
      <c r="F5132" s="41">
        <v>45148</v>
      </c>
      <c r="G5132" s="44">
        <v>-395501.4</v>
      </c>
      <c r="H5132" t="s">
        <v>19314</v>
      </c>
    </row>
    <row r="5133" spans="1:8" x14ac:dyDescent="0.25">
      <c r="A5133" s="43" t="s">
        <v>9328</v>
      </c>
      <c r="B5133" t="s">
        <v>9221</v>
      </c>
      <c r="C5133" s="43" t="s">
        <v>16375</v>
      </c>
      <c r="D5133" t="s">
        <v>19317</v>
      </c>
      <c r="E5133" t="s">
        <v>19317</v>
      </c>
      <c r="F5133" s="41">
        <v>45148</v>
      </c>
      <c r="G5133" s="44">
        <v>395501.4</v>
      </c>
      <c r="H5133" t="s">
        <v>19316</v>
      </c>
    </row>
    <row r="5134" spans="1:8" x14ac:dyDescent="0.25">
      <c r="A5134" s="43" t="s">
        <v>9328</v>
      </c>
      <c r="B5134" t="s">
        <v>9048</v>
      </c>
      <c r="C5134" s="43" t="s">
        <v>16303</v>
      </c>
      <c r="D5134" t="s">
        <v>19428</v>
      </c>
      <c r="E5134" t="s">
        <v>19428</v>
      </c>
      <c r="F5134" s="41">
        <v>45148</v>
      </c>
      <c r="G5134" s="44">
        <v>-224200</v>
      </c>
      <c r="H5134" t="s">
        <v>19427</v>
      </c>
    </row>
    <row r="5135" spans="1:8" x14ac:dyDescent="0.25">
      <c r="A5135" s="43" t="s">
        <v>9735</v>
      </c>
      <c r="B5135" t="s">
        <v>20654</v>
      </c>
      <c r="C5135" s="43" t="s">
        <v>18920</v>
      </c>
      <c r="D5135" t="s">
        <v>18923</v>
      </c>
      <c r="E5135" t="s">
        <v>18923</v>
      </c>
      <c r="F5135" s="41">
        <v>45148</v>
      </c>
      <c r="G5135" s="44">
        <v>-49560</v>
      </c>
      <c r="H5135" t="s">
        <v>18922</v>
      </c>
    </row>
    <row r="5136" spans="1:8" x14ac:dyDescent="0.25">
      <c r="A5136" s="43" t="s">
        <v>9328</v>
      </c>
      <c r="B5136" t="s">
        <v>19805</v>
      </c>
      <c r="C5136" s="43" t="s">
        <v>19804</v>
      </c>
      <c r="D5136" t="s">
        <v>19807</v>
      </c>
      <c r="E5136" t="s">
        <v>19807</v>
      </c>
      <c r="F5136" s="41">
        <v>45152</v>
      </c>
      <c r="G5136" s="44">
        <v>-31860</v>
      </c>
      <c r="H5136" t="s">
        <v>19806</v>
      </c>
    </row>
    <row r="5137" spans="1:8" x14ac:dyDescent="0.25">
      <c r="A5137" s="43" t="s">
        <v>9328</v>
      </c>
      <c r="B5137" t="s">
        <v>19805</v>
      </c>
      <c r="C5137" s="43" t="s">
        <v>19804</v>
      </c>
      <c r="D5137" t="s">
        <v>19810</v>
      </c>
      <c r="E5137" t="s">
        <v>19810</v>
      </c>
      <c r="F5137" s="41">
        <v>45152</v>
      </c>
      <c r="G5137" s="44">
        <v>31860</v>
      </c>
      <c r="H5137" t="s">
        <v>19809</v>
      </c>
    </row>
    <row r="5138" spans="1:8" x14ac:dyDescent="0.25">
      <c r="A5138" s="43" t="s">
        <v>9735</v>
      </c>
      <c r="B5138" t="s">
        <v>18897</v>
      </c>
      <c r="C5138" s="43" t="s">
        <v>18896</v>
      </c>
      <c r="D5138" t="s">
        <v>19287</v>
      </c>
      <c r="E5138" t="s">
        <v>19287</v>
      </c>
      <c r="F5138" s="41">
        <v>45152</v>
      </c>
      <c r="G5138" s="44">
        <v>-1040000</v>
      </c>
      <c r="H5138" t="s">
        <v>19286</v>
      </c>
    </row>
    <row r="5139" spans="1:8" x14ac:dyDescent="0.25">
      <c r="A5139" s="43" t="s">
        <v>9326</v>
      </c>
      <c r="B5139" t="s">
        <v>7268</v>
      </c>
      <c r="C5139" s="43" t="s">
        <v>14969</v>
      </c>
      <c r="D5139" t="s">
        <v>16805</v>
      </c>
      <c r="E5139" t="s">
        <v>16805</v>
      </c>
      <c r="F5139" s="41">
        <v>45152</v>
      </c>
      <c r="G5139" s="44">
        <v>-53100</v>
      </c>
      <c r="H5139" t="s">
        <v>16804</v>
      </c>
    </row>
    <row r="5140" spans="1:8" x14ac:dyDescent="0.25">
      <c r="A5140" s="43" t="s">
        <v>9735</v>
      </c>
      <c r="B5140" t="s">
        <v>1218</v>
      </c>
      <c r="C5140" s="43" t="s">
        <v>1219</v>
      </c>
      <c r="D5140" t="s">
        <v>19198</v>
      </c>
      <c r="E5140" t="s">
        <v>20856</v>
      </c>
      <c r="F5140" s="41">
        <v>45152</v>
      </c>
      <c r="G5140" s="44">
        <v>-6378406</v>
      </c>
      <c r="H5140" t="s">
        <v>19197</v>
      </c>
    </row>
    <row r="5141" spans="1:8" x14ac:dyDescent="0.25">
      <c r="A5141" s="43" t="s">
        <v>9328</v>
      </c>
      <c r="B5141" t="s">
        <v>9134</v>
      </c>
      <c r="C5141" s="43" t="s">
        <v>16337</v>
      </c>
      <c r="D5141" t="s">
        <v>19578</v>
      </c>
      <c r="E5141" t="s">
        <v>19578</v>
      </c>
      <c r="F5141" s="41">
        <v>45152</v>
      </c>
      <c r="G5141" s="44">
        <v>-43660</v>
      </c>
      <c r="H5141" t="s">
        <v>19577</v>
      </c>
    </row>
    <row r="5142" spans="1:8" x14ac:dyDescent="0.25">
      <c r="A5142" s="43" t="s">
        <v>9326</v>
      </c>
      <c r="B5142" t="s">
        <v>7935</v>
      </c>
      <c r="C5142" s="43" t="s">
        <v>15424</v>
      </c>
      <c r="D5142" t="s">
        <v>16922</v>
      </c>
      <c r="E5142" t="s">
        <v>16922</v>
      </c>
      <c r="F5142" s="41">
        <v>45153</v>
      </c>
      <c r="G5142" s="44">
        <v>-53100</v>
      </c>
      <c r="H5142" t="s">
        <v>16921</v>
      </c>
    </row>
    <row r="5143" spans="1:8" x14ac:dyDescent="0.25">
      <c r="A5143" s="43" t="s">
        <v>9326</v>
      </c>
      <c r="B5143" t="s">
        <v>7935</v>
      </c>
      <c r="C5143" s="43" t="s">
        <v>15424</v>
      </c>
      <c r="D5143" t="s">
        <v>16924</v>
      </c>
      <c r="E5143" t="s">
        <v>16924</v>
      </c>
      <c r="F5143" s="41">
        <v>45153</v>
      </c>
      <c r="G5143" s="44">
        <v>-53100</v>
      </c>
      <c r="H5143" t="s">
        <v>16923</v>
      </c>
    </row>
    <row r="5144" spans="1:8" x14ac:dyDescent="0.25">
      <c r="A5144" s="43" t="s">
        <v>9328</v>
      </c>
      <c r="B5144" t="s">
        <v>16590</v>
      </c>
      <c r="C5144" s="43" t="s">
        <v>16589</v>
      </c>
      <c r="D5144" t="s">
        <v>19461</v>
      </c>
      <c r="E5144" t="s">
        <v>19461</v>
      </c>
      <c r="F5144" s="41">
        <v>45153</v>
      </c>
      <c r="G5144" s="44">
        <v>-94400</v>
      </c>
      <c r="H5144" t="s">
        <v>19460</v>
      </c>
    </row>
    <row r="5145" spans="1:8" x14ac:dyDescent="0.25">
      <c r="A5145" s="43" t="s">
        <v>9328</v>
      </c>
      <c r="B5145" t="s">
        <v>16590</v>
      </c>
      <c r="C5145" s="43" t="s">
        <v>16589</v>
      </c>
      <c r="D5145" t="s">
        <v>19464</v>
      </c>
      <c r="E5145" t="s">
        <v>19464</v>
      </c>
      <c r="F5145" s="41">
        <v>45153</v>
      </c>
      <c r="G5145" s="44">
        <v>-94400</v>
      </c>
      <c r="H5145" t="s">
        <v>19463</v>
      </c>
    </row>
    <row r="5146" spans="1:8" x14ac:dyDescent="0.25">
      <c r="A5146" s="43" t="s">
        <v>9328</v>
      </c>
      <c r="B5146" t="s">
        <v>9032</v>
      </c>
      <c r="C5146" s="43" t="s">
        <v>16293</v>
      </c>
      <c r="D5146" t="s">
        <v>19904</v>
      </c>
      <c r="E5146" t="s">
        <v>19904</v>
      </c>
      <c r="F5146" s="41">
        <v>45155</v>
      </c>
      <c r="G5146" s="44">
        <v>-70800</v>
      </c>
      <c r="H5146" t="s">
        <v>19903</v>
      </c>
    </row>
    <row r="5147" spans="1:8" x14ac:dyDescent="0.25">
      <c r="A5147" s="43" t="s">
        <v>9328</v>
      </c>
      <c r="B5147" t="s">
        <v>9307</v>
      </c>
      <c r="C5147" s="43" t="s">
        <v>16393</v>
      </c>
      <c r="D5147" t="s">
        <v>19875</v>
      </c>
      <c r="E5147" t="s">
        <v>19875</v>
      </c>
      <c r="F5147" s="41">
        <v>45155</v>
      </c>
      <c r="G5147" s="44">
        <v>-29500</v>
      </c>
      <c r="H5147" t="s">
        <v>19874</v>
      </c>
    </row>
    <row r="5148" spans="1:8" x14ac:dyDescent="0.25">
      <c r="A5148" s="43" t="s">
        <v>9326</v>
      </c>
      <c r="B5148" t="s">
        <v>9096</v>
      </c>
      <c r="C5148" s="43" t="s">
        <v>9097</v>
      </c>
      <c r="D5148" t="s">
        <v>9114</v>
      </c>
      <c r="E5148" t="s">
        <v>20857</v>
      </c>
      <c r="F5148" s="41">
        <v>45159</v>
      </c>
      <c r="G5148" s="44">
        <v>-43343.76</v>
      </c>
      <c r="H5148" t="s">
        <v>17573</v>
      </c>
    </row>
    <row r="5149" spans="1:8" x14ac:dyDescent="0.25">
      <c r="A5149" s="43" t="s">
        <v>9735</v>
      </c>
      <c r="B5149" t="s">
        <v>18940</v>
      </c>
      <c r="C5149" s="43" t="s">
        <v>18939</v>
      </c>
      <c r="D5149" t="s">
        <v>18942</v>
      </c>
      <c r="E5149" t="s">
        <v>20858</v>
      </c>
      <c r="F5149" s="41">
        <v>45160</v>
      </c>
      <c r="G5149" s="44">
        <v>-15744.96</v>
      </c>
      <c r="H5149" t="s">
        <v>18941</v>
      </c>
    </row>
    <row r="5150" spans="1:8" x14ac:dyDescent="0.25">
      <c r="A5150" s="43" t="s">
        <v>9735</v>
      </c>
      <c r="B5150" t="s">
        <v>19000</v>
      </c>
      <c r="C5150" s="43" t="s">
        <v>18999</v>
      </c>
      <c r="D5150" t="s">
        <v>18942</v>
      </c>
      <c r="E5150" t="s">
        <v>20858</v>
      </c>
      <c r="F5150" s="41">
        <v>45160</v>
      </c>
      <c r="G5150" s="44">
        <v>-15744.96</v>
      </c>
      <c r="H5150" t="s">
        <v>19001</v>
      </c>
    </row>
    <row r="5151" spans="1:8" x14ac:dyDescent="0.25">
      <c r="A5151" s="43" t="s">
        <v>9735</v>
      </c>
      <c r="B5151" t="s">
        <v>18968</v>
      </c>
      <c r="C5151" s="43" t="s">
        <v>18967</v>
      </c>
      <c r="D5151" t="s">
        <v>18942</v>
      </c>
      <c r="E5151" t="s">
        <v>20858</v>
      </c>
      <c r="F5151" s="41">
        <v>45160</v>
      </c>
      <c r="G5151" s="44">
        <v>-15744.96</v>
      </c>
      <c r="H5151" t="s">
        <v>18969</v>
      </c>
    </row>
    <row r="5152" spans="1:8" x14ac:dyDescent="0.25">
      <c r="A5152" s="43" t="s">
        <v>9735</v>
      </c>
      <c r="B5152" t="s">
        <v>1218</v>
      </c>
      <c r="C5152" s="43" t="s">
        <v>1219</v>
      </c>
      <c r="D5152" t="s">
        <v>19200</v>
      </c>
      <c r="E5152" t="s">
        <v>20859</v>
      </c>
      <c r="F5152" s="41">
        <v>45162</v>
      </c>
      <c r="G5152" s="44">
        <v>-229097</v>
      </c>
      <c r="H5152" t="s">
        <v>19199</v>
      </c>
    </row>
    <row r="5153" spans="1:8" x14ac:dyDescent="0.25">
      <c r="A5153" s="43" t="s">
        <v>9735</v>
      </c>
      <c r="B5153" t="s">
        <v>1218</v>
      </c>
      <c r="C5153" s="43" t="s">
        <v>1219</v>
      </c>
      <c r="D5153" t="s">
        <v>19202</v>
      </c>
      <c r="E5153" t="s">
        <v>20860</v>
      </c>
      <c r="F5153" s="41">
        <v>45162</v>
      </c>
      <c r="G5153" s="44">
        <v>-88000</v>
      </c>
      <c r="H5153" t="s">
        <v>19201</v>
      </c>
    </row>
    <row r="5154" spans="1:8" x14ac:dyDescent="0.25">
      <c r="A5154" s="43" t="s">
        <v>9735</v>
      </c>
      <c r="B5154" t="s">
        <v>1218</v>
      </c>
      <c r="C5154" s="43" t="s">
        <v>1219</v>
      </c>
      <c r="D5154" t="s">
        <v>19204</v>
      </c>
      <c r="E5154" t="s">
        <v>20861</v>
      </c>
      <c r="F5154" s="41">
        <v>45162</v>
      </c>
      <c r="G5154" s="44">
        <v>-64010</v>
      </c>
      <c r="H5154" t="s">
        <v>19203</v>
      </c>
    </row>
    <row r="5155" spans="1:8" x14ac:dyDescent="0.25">
      <c r="A5155" s="43" t="s">
        <v>9328</v>
      </c>
      <c r="B5155" t="s">
        <v>9306</v>
      </c>
      <c r="C5155" s="43" t="s">
        <v>16392</v>
      </c>
      <c r="D5155" t="s">
        <v>19413</v>
      </c>
      <c r="E5155" t="s">
        <v>19413</v>
      </c>
      <c r="F5155" s="41">
        <v>45163</v>
      </c>
      <c r="G5155" s="44">
        <v>-9440</v>
      </c>
      <c r="H5155" t="s">
        <v>19412</v>
      </c>
    </row>
    <row r="5156" spans="1:8" x14ac:dyDescent="0.25">
      <c r="A5156" s="43" t="s">
        <v>9328</v>
      </c>
      <c r="B5156" t="s">
        <v>6975</v>
      </c>
      <c r="C5156" s="43" t="s">
        <v>14752</v>
      </c>
      <c r="D5156" t="s">
        <v>19475</v>
      </c>
      <c r="F5156" s="41">
        <v>45166</v>
      </c>
      <c r="G5156" s="44">
        <v>-465569.84</v>
      </c>
      <c r="H5156" t="s">
        <v>19474</v>
      </c>
    </row>
    <row r="5157" spans="1:8" x14ac:dyDescent="0.25">
      <c r="A5157" s="43" t="s">
        <v>9735</v>
      </c>
      <c r="B5157" t="s">
        <v>1218</v>
      </c>
      <c r="C5157" s="43" t="s">
        <v>1219</v>
      </c>
      <c r="D5157" t="s">
        <v>9283</v>
      </c>
      <c r="E5157" t="s">
        <v>20862</v>
      </c>
      <c r="F5157" s="41">
        <v>45167</v>
      </c>
      <c r="G5157" s="44">
        <v>-64000</v>
      </c>
      <c r="H5157" t="s">
        <v>19205</v>
      </c>
    </row>
    <row r="5158" spans="1:8" x14ac:dyDescent="0.25">
      <c r="A5158" s="43" t="s">
        <v>9735</v>
      </c>
      <c r="B5158" t="s">
        <v>1218</v>
      </c>
      <c r="C5158" s="43" t="s">
        <v>1219</v>
      </c>
      <c r="D5158" t="s">
        <v>19207</v>
      </c>
      <c r="E5158" t="s">
        <v>20863</v>
      </c>
      <c r="F5158" s="41">
        <v>45167</v>
      </c>
      <c r="G5158" s="44">
        <v>-148800</v>
      </c>
      <c r="H5158" t="s">
        <v>19206</v>
      </c>
    </row>
    <row r="5159" spans="1:8" x14ac:dyDescent="0.25">
      <c r="A5159" s="43" t="s">
        <v>9328</v>
      </c>
      <c r="B5159" t="s">
        <v>7384</v>
      </c>
      <c r="C5159" s="43" t="s">
        <v>7385</v>
      </c>
      <c r="D5159" t="s">
        <v>19956</v>
      </c>
      <c r="F5159" s="41">
        <v>45169</v>
      </c>
      <c r="G5159" s="44">
        <v>-4733721</v>
      </c>
      <c r="H5159" t="s">
        <v>19955</v>
      </c>
    </row>
    <row r="5160" spans="1:8" x14ac:dyDescent="0.25">
      <c r="A5160" s="43" t="s">
        <v>9326</v>
      </c>
      <c r="B5160" t="s">
        <v>1823</v>
      </c>
      <c r="C5160" s="43" t="s">
        <v>1824</v>
      </c>
      <c r="D5160" t="s">
        <v>17282</v>
      </c>
      <c r="E5160" t="s">
        <v>20864</v>
      </c>
      <c r="F5160" s="41">
        <v>45175</v>
      </c>
      <c r="G5160" s="44">
        <v>3680394.33</v>
      </c>
      <c r="H5160" t="s">
        <v>17281</v>
      </c>
    </row>
    <row r="5161" spans="1:8" x14ac:dyDescent="0.25">
      <c r="A5161" s="43" t="s">
        <v>9326</v>
      </c>
      <c r="B5161" t="s">
        <v>1823</v>
      </c>
      <c r="C5161" s="43" t="s">
        <v>1824</v>
      </c>
      <c r="D5161" t="s">
        <v>17284</v>
      </c>
      <c r="E5161" t="s">
        <v>20865</v>
      </c>
      <c r="F5161" s="41">
        <v>45175</v>
      </c>
      <c r="G5161" s="44">
        <v>3468707.28</v>
      </c>
      <c r="H5161" t="s">
        <v>17283</v>
      </c>
    </row>
    <row r="5162" spans="1:8" x14ac:dyDescent="0.25">
      <c r="A5162" s="43" t="s">
        <v>20400</v>
      </c>
      <c r="B5162" t="s">
        <v>1218</v>
      </c>
      <c r="C5162" s="43" t="s">
        <v>1219</v>
      </c>
      <c r="D5162" t="s">
        <v>20431</v>
      </c>
      <c r="E5162" t="s">
        <v>20866</v>
      </c>
      <c r="F5162" s="41">
        <v>45175</v>
      </c>
      <c r="G5162" s="44">
        <v>-421300.88</v>
      </c>
      <c r="H5162" t="s">
        <v>20430</v>
      </c>
    </row>
    <row r="5163" spans="1:8" x14ac:dyDescent="0.25">
      <c r="A5163" s="43" t="s">
        <v>9326</v>
      </c>
      <c r="B5163" t="s">
        <v>9171</v>
      </c>
      <c r="C5163" s="43" t="s">
        <v>9172</v>
      </c>
      <c r="D5163" t="s">
        <v>18515</v>
      </c>
      <c r="E5163" t="s">
        <v>18515</v>
      </c>
      <c r="F5163" s="41">
        <v>45175</v>
      </c>
      <c r="G5163" s="44">
        <v>-178170.56</v>
      </c>
      <c r="H5163" t="s">
        <v>18514</v>
      </c>
    </row>
    <row r="5164" spans="1:8" x14ac:dyDescent="0.25">
      <c r="A5164" s="43" t="s">
        <v>9326</v>
      </c>
      <c r="B5164" t="s">
        <v>8756</v>
      </c>
      <c r="C5164" s="43" t="s">
        <v>16105</v>
      </c>
      <c r="F5164" s="41">
        <v>45176</v>
      </c>
      <c r="G5164" s="44">
        <v>425394.98</v>
      </c>
      <c r="H5164" t="s">
        <v>16885</v>
      </c>
    </row>
    <row r="5165" spans="1:8" x14ac:dyDescent="0.25">
      <c r="A5165" s="43" t="s">
        <v>20400</v>
      </c>
      <c r="B5165" t="s">
        <v>1218</v>
      </c>
      <c r="C5165" s="43" t="s">
        <v>1219</v>
      </c>
      <c r="D5165" t="s">
        <v>20433</v>
      </c>
      <c r="E5165" t="s">
        <v>20867</v>
      </c>
      <c r="F5165" s="41">
        <v>45177</v>
      </c>
      <c r="G5165" s="44">
        <v>-3195060</v>
      </c>
      <c r="H5165" t="s">
        <v>20432</v>
      </c>
    </row>
    <row r="5166" spans="1:8" x14ac:dyDescent="0.25">
      <c r="A5166" s="43" t="s">
        <v>9326</v>
      </c>
      <c r="B5166" t="s">
        <v>7666</v>
      </c>
      <c r="C5166" s="43" t="s">
        <v>7667</v>
      </c>
      <c r="D5166" t="s">
        <v>18079</v>
      </c>
      <c r="E5166" t="s">
        <v>18079</v>
      </c>
      <c r="F5166" s="41">
        <v>45183</v>
      </c>
      <c r="G5166" s="44">
        <v>-43912.76</v>
      </c>
      <c r="H5166" t="s">
        <v>18078</v>
      </c>
    </row>
    <row r="5167" spans="1:8" x14ac:dyDescent="0.25">
      <c r="A5167" s="43" t="s">
        <v>9326</v>
      </c>
      <c r="B5167" t="s">
        <v>7666</v>
      </c>
      <c r="C5167" s="43" t="s">
        <v>7667</v>
      </c>
      <c r="D5167" t="s">
        <v>18082</v>
      </c>
      <c r="E5167" t="s">
        <v>18082</v>
      </c>
      <c r="F5167" s="41">
        <v>45183</v>
      </c>
      <c r="G5167" s="44">
        <v>-4838554.25</v>
      </c>
      <c r="H5167" t="s">
        <v>18081</v>
      </c>
    </row>
    <row r="5168" spans="1:8" x14ac:dyDescent="0.25">
      <c r="A5168" s="43" t="s">
        <v>9326</v>
      </c>
      <c r="B5168" t="s">
        <v>17987</v>
      </c>
      <c r="C5168" s="43" t="s">
        <v>17986</v>
      </c>
      <c r="D5168" t="s">
        <v>17989</v>
      </c>
      <c r="E5168" t="s">
        <v>17989</v>
      </c>
      <c r="F5168" s="41">
        <v>45187</v>
      </c>
      <c r="G5168" s="44">
        <v>-72640.800000000003</v>
      </c>
      <c r="H5168" t="s">
        <v>17988</v>
      </c>
    </row>
    <row r="5169" spans="1:8" x14ac:dyDescent="0.25">
      <c r="A5169" s="43" t="s">
        <v>9326</v>
      </c>
      <c r="B5169" t="s">
        <v>18858</v>
      </c>
      <c r="C5169" s="43" t="s">
        <v>18857</v>
      </c>
      <c r="D5169" t="s">
        <v>18860</v>
      </c>
      <c r="E5169" t="s">
        <v>20868</v>
      </c>
      <c r="F5169" s="41">
        <v>45188</v>
      </c>
      <c r="G5169" s="44">
        <v>-14000</v>
      </c>
      <c r="H5169" t="s">
        <v>18859</v>
      </c>
    </row>
    <row r="5170" spans="1:8" x14ac:dyDescent="0.25">
      <c r="A5170" s="43" t="s">
        <v>9326</v>
      </c>
      <c r="B5170" t="s">
        <v>9134</v>
      </c>
      <c r="C5170" s="43" t="s">
        <v>16337</v>
      </c>
      <c r="D5170" t="s">
        <v>16708</v>
      </c>
      <c r="E5170" t="s">
        <v>16708</v>
      </c>
      <c r="F5170" s="41">
        <v>45190</v>
      </c>
      <c r="G5170" s="44">
        <v>-43660</v>
      </c>
      <c r="H5170" t="s">
        <v>16707</v>
      </c>
    </row>
    <row r="5171" spans="1:8" x14ac:dyDescent="0.25">
      <c r="A5171" s="43" t="s">
        <v>9326</v>
      </c>
      <c r="B5171" t="s">
        <v>20655</v>
      </c>
      <c r="C5171" s="43" t="s">
        <v>8736</v>
      </c>
      <c r="D5171" t="s">
        <v>18642</v>
      </c>
      <c r="E5171" t="s">
        <v>18642</v>
      </c>
      <c r="F5171" s="41">
        <v>45190</v>
      </c>
      <c r="G5171" s="44">
        <v>-4186219.34</v>
      </c>
      <c r="H5171" t="s">
        <v>18641</v>
      </c>
    </row>
    <row r="5172" spans="1:8" x14ac:dyDescent="0.25">
      <c r="A5172" s="43" t="s">
        <v>9326</v>
      </c>
      <c r="B5172" t="s">
        <v>7268</v>
      </c>
      <c r="C5172" s="43" t="s">
        <v>14969</v>
      </c>
      <c r="D5172" t="s">
        <v>16807</v>
      </c>
      <c r="E5172" t="s">
        <v>16807</v>
      </c>
      <c r="F5172" s="41">
        <v>45191</v>
      </c>
      <c r="G5172" s="44">
        <v>-106200</v>
      </c>
      <c r="H5172" t="s">
        <v>16806</v>
      </c>
    </row>
    <row r="5173" spans="1:8" x14ac:dyDescent="0.25">
      <c r="A5173" s="43" t="s">
        <v>9326</v>
      </c>
      <c r="B5173" t="s">
        <v>9032</v>
      </c>
      <c r="C5173" s="43" t="s">
        <v>16293</v>
      </c>
      <c r="D5173" t="s">
        <v>16989</v>
      </c>
      <c r="E5173" t="s">
        <v>16989</v>
      </c>
      <c r="F5173" s="41">
        <v>45191</v>
      </c>
      <c r="G5173" s="44">
        <v>-141600</v>
      </c>
      <c r="H5173" t="s">
        <v>16988</v>
      </c>
    </row>
    <row r="5174" spans="1:8" x14ac:dyDescent="0.25">
      <c r="A5174" s="43" t="s">
        <v>9326</v>
      </c>
      <c r="B5174" t="s">
        <v>9306</v>
      </c>
      <c r="C5174" s="43" t="s">
        <v>16392</v>
      </c>
      <c r="D5174" t="s">
        <v>16533</v>
      </c>
      <c r="E5174" t="s">
        <v>16533</v>
      </c>
      <c r="F5174" s="41">
        <v>45191</v>
      </c>
      <c r="G5174" s="44">
        <v>-18880</v>
      </c>
      <c r="H5174" t="s">
        <v>16532</v>
      </c>
    </row>
    <row r="5175" spans="1:8" x14ac:dyDescent="0.25">
      <c r="A5175" s="43" t="s">
        <v>9326</v>
      </c>
      <c r="B5175" t="s">
        <v>20656</v>
      </c>
      <c r="C5175" s="43" t="s">
        <v>18135</v>
      </c>
      <c r="D5175" t="s">
        <v>18138</v>
      </c>
      <c r="F5175" s="41">
        <v>45193</v>
      </c>
      <c r="G5175" s="44">
        <v>-18834570</v>
      </c>
      <c r="H5175" t="s">
        <v>18137</v>
      </c>
    </row>
    <row r="5176" spans="1:8" x14ac:dyDescent="0.25">
      <c r="A5176" s="43" t="s">
        <v>9326</v>
      </c>
      <c r="B5176" t="s">
        <v>2861</v>
      </c>
      <c r="C5176" s="43" t="s">
        <v>11641</v>
      </c>
      <c r="D5176" t="s">
        <v>16597</v>
      </c>
      <c r="E5176" t="s">
        <v>16597</v>
      </c>
      <c r="F5176" s="41">
        <v>45197</v>
      </c>
      <c r="G5176" s="44">
        <v>-38940</v>
      </c>
      <c r="H5176" t="s">
        <v>16596</v>
      </c>
    </row>
    <row r="5177" spans="1:8" x14ac:dyDescent="0.25">
      <c r="A5177" s="43" t="s">
        <v>9326</v>
      </c>
      <c r="B5177" t="s">
        <v>7268</v>
      </c>
      <c r="C5177" s="43" t="s">
        <v>14969</v>
      </c>
      <c r="D5177" t="s">
        <v>16809</v>
      </c>
      <c r="E5177" t="s">
        <v>16809</v>
      </c>
      <c r="F5177" s="41">
        <v>45197</v>
      </c>
      <c r="G5177" s="44">
        <v>-106200</v>
      </c>
      <c r="H5177" t="s">
        <v>16808</v>
      </c>
    </row>
    <row r="5178" spans="1:8" x14ac:dyDescent="0.25">
      <c r="A5178" s="43" t="s">
        <v>9326</v>
      </c>
      <c r="B5178" t="s">
        <v>7935</v>
      </c>
      <c r="C5178" s="43" t="s">
        <v>15424</v>
      </c>
      <c r="D5178" t="s">
        <v>16926</v>
      </c>
      <c r="E5178" t="s">
        <v>16926</v>
      </c>
      <c r="F5178" s="41">
        <v>45197</v>
      </c>
      <c r="G5178" s="44">
        <v>-106200</v>
      </c>
      <c r="H5178" t="s">
        <v>16925</v>
      </c>
    </row>
    <row r="5179" spans="1:8" x14ac:dyDescent="0.25">
      <c r="A5179" s="43" t="s">
        <v>9326</v>
      </c>
      <c r="B5179" t="s">
        <v>9052</v>
      </c>
      <c r="C5179" s="43" t="s">
        <v>16305</v>
      </c>
      <c r="D5179" t="s">
        <v>16776</v>
      </c>
      <c r="E5179" t="s">
        <v>16776</v>
      </c>
      <c r="F5179" s="41">
        <v>45197</v>
      </c>
      <c r="G5179" s="44">
        <v>-129800</v>
      </c>
      <c r="H5179" t="s">
        <v>16775</v>
      </c>
    </row>
    <row r="5180" spans="1:8" x14ac:dyDescent="0.25">
      <c r="A5180" s="43" t="s">
        <v>9326</v>
      </c>
      <c r="B5180" t="s">
        <v>16590</v>
      </c>
      <c r="C5180" s="43" t="s">
        <v>16589</v>
      </c>
      <c r="D5180" t="s">
        <v>16592</v>
      </c>
      <c r="E5180" t="s">
        <v>16592</v>
      </c>
      <c r="F5180" s="41">
        <v>45197</v>
      </c>
      <c r="G5180" s="44">
        <v>-188800</v>
      </c>
      <c r="H5180" t="s">
        <v>16591</v>
      </c>
    </row>
    <row r="5181" spans="1:8" x14ac:dyDescent="0.25">
      <c r="A5181" s="43" t="s">
        <v>20400</v>
      </c>
      <c r="B5181" t="s">
        <v>1218</v>
      </c>
      <c r="C5181" s="43" t="s">
        <v>1219</v>
      </c>
      <c r="D5181" t="s">
        <v>20435</v>
      </c>
      <c r="E5181" t="s">
        <v>20869</v>
      </c>
      <c r="F5181" s="41">
        <v>45198</v>
      </c>
      <c r="G5181" s="44">
        <v>-2760</v>
      </c>
      <c r="H5181" t="s">
        <v>20434</v>
      </c>
    </row>
    <row r="5182" spans="1:8" x14ac:dyDescent="0.25">
      <c r="A5182" s="43" t="s">
        <v>20400</v>
      </c>
      <c r="B5182" t="s">
        <v>1218</v>
      </c>
      <c r="C5182" s="43" t="s">
        <v>1219</v>
      </c>
      <c r="D5182" t="s">
        <v>20437</v>
      </c>
      <c r="E5182" t="s">
        <v>20870</v>
      </c>
      <c r="F5182" s="41">
        <v>45201</v>
      </c>
      <c r="G5182" s="44">
        <v>-56000</v>
      </c>
      <c r="H5182" t="s">
        <v>20436</v>
      </c>
    </row>
    <row r="5183" spans="1:8" x14ac:dyDescent="0.25">
      <c r="A5183" s="43" t="s">
        <v>9326</v>
      </c>
      <c r="B5183" t="s">
        <v>9171</v>
      </c>
      <c r="C5183" s="43" t="s">
        <v>9172</v>
      </c>
      <c r="D5183" t="s">
        <v>9297</v>
      </c>
      <c r="E5183" t="s">
        <v>9297</v>
      </c>
      <c r="F5183" s="41">
        <v>45201</v>
      </c>
      <c r="G5183" s="44">
        <v>-91332</v>
      </c>
      <c r="H5183" t="s">
        <v>18517</v>
      </c>
    </row>
    <row r="5184" spans="1:8" x14ac:dyDescent="0.25">
      <c r="A5184" s="43" t="s">
        <v>9326</v>
      </c>
      <c r="B5184" t="s">
        <v>7666</v>
      </c>
      <c r="C5184" s="43" t="s">
        <v>7667</v>
      </c>
      <c r="F5184" s="41">
        <v>45201</v>
      </c>
      <c r="G5184" s="44">
        <v>137839.1</v>
      </c>
      <c r="H5184" t="s">
        <v>18074</v>
      </c>
    </row>
    <row r="5185" spans="1:8" x14ac:dyDescent="0.25">
      <c r="A5185" s="43" t="s">
        <v>9326</v>
      </c>
      <c r="B5185" t="s">
        <v>16679</v>
      </c>
      <c r="C5185" s="43" t="s">
        <v>16678</v>
      </c>
      <c r="D5185" t="s">
        <v>16681</v>
      </c>
      <c r="E5185" t="s">
        <v>16681</v>
      </c>
      <c r="F5185" s="41">
        <v>45202</v>
      </c>
      <c r="G5185" s="44">
        <v>-430110</v>
      </c>
      <c r="H5185" t="s">
        <v>16680</v>
      </c>
    </row>
    <row r="5186" spans="1:8" x14ac:dyDescent="0.25">
      <c r="A5186" s="43" t="s">
        <v>9326</v>
      </c>
      <c r="B5186" t="s">
        <v>9243</v>
      </c>
      <c r="C5186" s="43" t="s">
        <v>9244</v>
      </c>
      <c r="D5186" t="s">
        <v>7548</v>
      </c>
      <c r="E5186" t="s">
        <v>20871</v>
      </c>
      <c r="F5186" s="41">
        <v>45202</v>
      </c>
      <c r="G5186" s="44">
        <v>-41300</v>
      </c>
      <c r="H5186" t="s">
        <v>18750</v>
      </c>
    </row>
    <row r="5187" spans="1:8" x14ac:dyDescent="0.25">
      <c r="A5187" s="43" t="s">
        <v>9326</v>
      </c>
      <c r="B5187" t="s">
        <v>16844</v>
      </c>
      <c r="C5187" s="43" t="s">
        <v>16843</v>
      </c>
      <c r="D5187" t="s">
        <v>16846</v>
      </c>
      <c r="F5187" s="41">
        <v>45203</v>
      </c>
      <c r="G5187" s="44">
        <v>-80000</v>
      </c>
      <c r="H5187" t="s">
        <v>16845</v>
      </c>
    </row>
    <row r="5188" spans="1:8" x14ac:dyDescent="0.25">
      <c r="A5188" s="43" t="s">
        <v>9326</v>
      </c>
      <c r="B5188" t="s">
        <v>16844</v>
      </c>
      <c r="C5188" s="43" t="s">
        <v>16843</v>
      </c>
      <c r="D5188" t="s">
        <v>16849</v>
      </c>
      <c r="E5188" t="s">
        <v>16849</v>
      </c>
      <c r="F5188" s="41">
        <v>45203</v>
      </c>
      <c r="G5188" s="44">
        <v>-141600</v>
      </c>
      <c r="H5188" t="s">
        <v>16848</v>
      </c>
    </row>
    <row r="5189" spans="1:8" x14ac:dyDescent="0.25">
      <c r="A5189" s="43" t="s">
        <v>9326</v>
      </c>
      <c r="B5189" t="s">
        <v>7268</v>
      </c>
      <c r="C5189" s="43" t="s">
        <v>14969</v>
      </c>
      <c r="D5189" t="s">
        <v>16811</v>
      </c>
      <c r="E5189" t="s">
        <v>16811</v>
      </c>
      <c r="F5189" s="41">
        <v>45203</v>
      </c>
      <c r="G5189" s="44">
        <v>-70800</v>
      </c>
      <c r="H5189" t="s">
        <v>16810</v>
      </c>
    </row>
    <row r="5190" spans="1:8" x14ac:dyDescent="0.25">
      <c r="A5190" s="43" t="s">
        <v>9326</v>
      </c>
      <c r="B5190" t="s">
        <v>1128</v>
      </c>
      <c r="C5190" s="43" t="s">
        <v>1129</v>
      </c>
      <c r="D5190" t="s">
        <v>17047</v>
      </c>
      <c r="E5190" t="s">
        <v>20872</v>
      </c>
      <c r="F5190" s="41">
        <v>45205</v>
      </c>
      <c r="G5190" s="44">
        <v>-72630.600000000006</v>
      </c>
      <c r="H5190" t="s">
        <v>17046</v>
      </c>
    </row>
    <row r="5191" spans="1:8" x14ac:dyDescent="0.25">
      <c r="A5191" s="43" t="s">
        <v>9326</v>
      </c>
      <c r="B5191" t="s">
        <v>9232</v>
      </c>
      <c r="C5191" s="43" t="s">
        <v>9233</v>
      </c>
      <c r="D5191" t="s">
        <v>17209</v>
      </c>
      <c r="E5191" t="s">
        <v>17209</v>
      </c>
      <c r="F5191" s="41">
        <v>45212</v>
      </c>
      <c r="G5191" s="44">
        <v>11445462</v>
      </c>
      <c r="H5191" t="s">
        <v>17208</v>
      </c>
    </row>
    <row r="5192" spans="1:8" x14ac:dyDescent="0.25">
      <c r="A5192" s="43" t="s">
        <v>9326</v>
      </c>
      <c r="B5192" t="s">
        <v>1823</v>
      </c>
      <c r="C5192" s="43" t="s">
        <v>1824</v>
      </c>
      <c r="D5192" t="s">
        <v>17286</v>
      </c>
      <c r="E5192" t="s">
        <v>20873</v>
      </c>
      <c r="F5192" s="41">
        <v>45216</v>
      </c>
      <c r="G5192" s="44">
        <v>100314.85</v>
      </c>
      <c r="H5192" t="s">
        <v>17285</v>
      </c>
    </row>
    <row r="5193" spans="1:8" x14ac:dyDescent="0.25">
      <c r="A5193" s="43" t="s">
        <v>9326</v>
      </c>
      <c r="B5193" t="s">
        <v>20657</v>
      </c>
      <c r="C5193" s="43" t="s">
        <v>18556</v>
      </c>
      <c r="D5193" t="s">
        <v>9242</v>
      </c>
      <c r="F5193" s="41">
        <v>45216</v>
      </c>
      <c r="G5193" s="44">
        <v>-38708.129999999997</v>
      </c>
      <c r="H5193" t="s">
        <v>18558</v>
      </c>
    </row>
    <row r="5194" spans="1:8" x14ac:dyDescent="0.25">
      <c r="A5194" s="43" t="s">
        <v>9326</v>
      </c>
      <c r="B5194" t="s">
        <v>7657</v>
      </c>
      <c r="C5194" s="43" t="s">
        <v>7658</v>
      </c>
      <c r="D5194" t="s">
        <v>8720</v>
      </c>
      <c r="E5194" t="s">
        <v>8720</v>
      </c>
      <c r="F5194" s="41">
        <v>45216</v>
      </c>
      <c r="G5194" s="44">
        <v>-124528.36</v>
      </c>
      <c r="H5194" t="s">
        <v>18800</v>
      </c>
    </row>
    <row r="5195" spans="1:8" x14ac:dyDescent="0.25">
      <c r="A5195" s="43" t="s">
        <v>9326</v>
      </c>
      <c r="B5195" t="s">
        <v>8817</v>
      </c>
      <c r="C5195" s="43" t="s">
        <v>16166</v>
      </c>
      <c r="D5195" t="s">
        <v>16855</v>
      </c>
      <c r="E5195" t="s">
        <v>16855</v>
      </c>
      <c r="F5195" s="41">
        <v>45216</v>
      </c>
      <c r="G5195" s="44">
        <v>-318600</v>
      </c>
      <c r="H5195" t="s">
        <v>16854</v>
      </c>
    </row>
    <row r="5196" spans="1:8" x14ac:dyDescent="0.25">
      <c r="A5196" s="43" t="s">
        <v>20400</v>
      </c>
      <c r="B5196" t="s">
        <v>1218</v>
      </c>
      <c r="C5196" s="43" t="s">
        <v>1219</v>
      </c>
      <c r="D5196" t="s">
        <v>20439</v>
      </c>
      <c r="E5196" t="s">
        <v>20874</v>
      </c>
      <c r="F5196" s="41">
        <v>45216</v>
      </c>
      <c r="G5196" s="44">
        <v>-4760</v>
      </c>
      <c r="H5196" t="s">
        <v>20438</v>
      </c>
    </row>
    <row r="5197" spans="1:8" x14ac:dyDescent="0.25">
      <c r="A5197" s="43" t="s">
        <v>9326</v>
      </c>
      <c r="B5197" t="s">
        <v>20656</v>
      </c>
      <c r="C5197" s="43" t="s">
        <v>18135</v>
      </c>
      <c r="D5197" t="s">
        <v>18141</v>
      </c>
      <c r="F5197" s="41">
        <v>45216</v>
      </c>
      <c r="G5197" s="44">
        <v>18834570</v>
      </c>
      <c r="H5197" t="s">
        <v>18140</v>
      </c>
    </row>
    <row r="5198" spans="1:8" x14ac:dyDescent="0.25">
      <c r="A5198" s="43" t="s">
        <v>9326</v>
      </c>
      <c r="B5198" t="s">
        <v>16580</v>
      </c>
      <c r="C5198" s="43" t="s">
        <v>16579</v>
      </c>
      <c r="D5198" t="s">
        <v>16582</v>
      </c>
      <c r="F5198" s="41">
        <v>45217</v>
      </c>
      <c r="G5198" s="44">
        <v>-1107868.83</v>
      </c>
      <c r="H5198" t="s">
        <v>16581</v>
      </c>
    </row>
    <row r="5199" spans="1:8" x14ac:dyDescent="0.25">
      <c r="A5199" s="43" t="s">
        <v>9326</v>
      </c>
      <c r="B5199" t="s">
        <v>7268</v>
      </c>
      <c r="C5199" s="43" t="s">
        <v>14969</v>
      </c>
      <c r="D5199" t="s">
        <v>16813</v>
      </c>
      <c r="E5199" t="s">
        <v>16813</v>
      </c>
      <c r="F5199" s="41">
        <v>45217</v>
      </c>
      <c r="G5199" s="44">
        <v>-129800</v>
      </c>
      <c r="H5199" t="s">
        <v>16812</v>
      </c>
    </row>
    <row r="5200" spans="1:8" x14ac:dyDescent="0.25">
      <c r="A5200" s="43" t="s">
        <v>9326</v>
      </c>
      <c r="B5200" t="s">
        <v>16486</v>
      </c>
      <c r="C5200" s="43" t="s">
        <v>16485</v>
      </c>
      <c r="D5200" t="s">
        <v>16488</v>
      </c>
      <c r="F5200" s="41">
        <v>45218</v>
      </c>
      <c r="G5200" s="44">
        <v>-7336417.6900000004</v>
      </c>
      <c r="H5200" t="s">
        <v>16487</v>
      </c>
    </row>
    <row r="5201" spans="1:8" x14ac:dyDescent="0.25">
      <c r="A5201" s="43" t="s">
        <v>9326</v>
      </c>
      <c r="B5201" t="s">
        <v>9223</v>
      </c>
      <c r="C5201" s="43" t="s">
        <v>16376</v>
      </c>
      <c r="D5201" t="s">
        <v>16648</v>
      </c>
      <c r="E5201" t="s">
        <v>16648</v>
      </c>
      <c r="F5201" s="41">
        <v>45218</v>
      </c>
      <c r="G5201" s="44">
        <v>-212400</v>
      </c>
      <c r="H5201" t="s">
        <v>16647</v>
      </c>
    </row>
    <row r="5202" spans="1:8" x14ac:dyDescent="0.25">
      <c r="A5202" s="43" t="s">
        <v>9326</v>
      </c>
      <c r="B5202" t="s">
        <v>17708</v>
      </c>
      <c r="C5202" s="43" t="s">
        <v>17707</v>
      </c>
      <c r="D5202" t="s">
        <v>17710</v>
      </c>
      <c r="F5202" s="41">
        <v>45218</v>
      </c>
      <c r="G5202" s="44">
        <v>-9126866</v>
      </c>
      <c r="H5202" t="s">
        <v>17709</v>
      </c>
    </row>
    <row r="5203" spans="1:8" x14ac:dyDescent="0.25">
      <c r="A5203" s="43" t="s">
        <v>9326</v>
      </c>
      <c r="B5203" t="s">
        <v>1823</v>
      </c>
      <c r="C5203" s="43" t="s">
        <v>1824</v>
      </c>
      <c r="D5203" t="s">
        <v>17288</v>
      </c>
      <c r="E5203" t="s">
        <v>20875</v>
      </c>
      <c r="F5203" s="41">
        <v>45219</v>
      </c>
      <c r="G5203" s="44">
        <v>4103089.36</v>
      </c>
      <c r="H5203" t="s">
        <v>17287</v>
      </c>
    </row>
    <row r="5204" spans="1:8" x14ac:dyDescent="0.25">
      <c r="A5204" s="43" t="s">
        <v>9326</v>
      </c>
      <c r="B5204" t="s">
        <v>20658</v>
      </c>
      <c r="C5204" s="43" t="s">
        <v>18746</v>
      </c>
      <c r="D5204" t="s">
        <v>8411</v>
      </c>
      <c r="E5204" t="s">
        <v>8411</v>
      </c>
      <c r="F5204" s="41">
        <v>45219</v>
      </c>
      <c r="G5204" s="44">
        <v>-356699.84</v>
      </c>
      <c r="H5204" t="s">
        <v>18748</v>
      </c>
    </row>
    <row r="5205" spans="1:8" x14ac:dyDescent="0.25">
      <c r="A5205" s="43" t="s">
        <v>9326</v>
      </c>
      <c r="B5205" t="s">
        <v>9135</v>
      </c>
      <c r="C5205" s="43" t="s">
        <v>16338</v>
      </c>
      <c r="D5205" t="s">
        <v>8911</v>
      </c>
      <c r="F5205" s="41">
        <v>45222</v>
      </c>
      <c r="G5205" s="44">
        <v>-177000</v>
      </c>
      <c r="H5205" t="s">
        <v>16438</v>
      </c>
    </row>
    <row r="5206" spans="1:8" x14ac:dyDescent="0.25">
      <c r="A5206" s="43" t="s">
        <v>9326</v>
      </c>
      <c r="B5206" t="s">
        <v>18290</v>
      </c>
      <c r="C5206" s="43" t="s">
        <v>18289</v>
      </c>
      <c r="F5206" s="41">
        <v>45222</v>
      </c>
      <c r="G5206" s="44">
        <v>139744.04999999999</v>
      </c>
      <c r="H5206" t="s">
        <v>18291</v>
      </c>
    </row>
    <row r="5207" spans="1:8" x14ac:dyDescent="0.25">
      <c r="A5207" s="43" t="s">
        <v>20400</v>
      </c>
      <c r="B5207" t="s">
        <v>1218</v>
      </c>
      <c r="C5207" s="43" t="s">
        <v>1219</v>
      </c>
      <c r="D5207" t="s">
        <v>20441</v>
      </c>
      <c r="E5207" t="s">
        <v>20876</v>
      </c>
      <c r="F5207" s="41">
        <v>45222</v>
      </c>
      <c r="G5207" s="44">
        <v>-3840</v>
      </c>
      <c r="H5207" t="s">
        <v>20440</v>
      </c>
    </row>
    <row r="5208" spans="1:8" x14ac:dyDescent="0.25">
      <c r="A5208" s="43" t="s">
        <v>20400</v>
      </c>
      <c r="B5208" t="s">
        <v>1218</v>
      </c>
      <c r="C5208" s="43" t="s">
        <v>1219</v>
      </c>
      <c r="D5208" t="s">
        <v>20467</v>
      </c>
      <c r="E5208" t="s">
        <v>20877</v>
      </c>
      <c r="F5208" s="41">
        <v>45222</v>
      </c>
      <c r="G5208" s="44">
        <v>-2600</v>
      </c>
      <c r="H5208" t="s">
        <v>20466</v>
      </c>
    </row>
    <row r="5209" spans="1:8" x14ac:dyDescent="0.25">
      <c r="A5209" s="43" t="s">
        <v>20400</v>
      </c>
      <c r="B5209" t="s">
        <v>20405</v>
      </c>
      <c r="C5209" s="43" t="s">
        <v>20404</v>
      </c>
      <c r="D5209" t="s">
        <v>20407</v>
      </c>
      <c r="E5209" t="s">
        <v>20878</v>
      </c>
      <c r="F5209" s="41">
        <v>45222</v>
      </c>
      <c r="G5209" s="44">
        <v>-107221.4</v>
      </c>
      <c r="H5209" t="s">
        <v>20406</v>
      </c>
    </row>
    <row r="5210" spans="1:8" x14ac:dyDescent="0.25">
      <c r="A5210" s="43" t="s">
        <v>9326</v>
      </c>
      <c r="B5210" t="s">
        <v>9134</v>
      </c>
      <c r="C5210" s="43" t="s">
        <v>16337</v>
      </c>
      <c r="D5210" t="s">
        <v>16711</v>
      </c>
      <c r="E5210" t="s">
        <v>16711</v>
      </c>
      <c r="F5210" s="41">
        <v>45223</v>
      </c>
      <c r="G5210" s="44">
        <v>-87320</v>
      </c>
      <c r="H5210" t="s">
        <v>16710</v>
      </c>
    </row>
    <row r="5211" spans="1:8" x14ac:dyDescent="0.25">
      <c r="A5211" s="43" t="s">
        <v>9326</v>
      </c>
      <c r="B5211" t="s">
        <v>9204</v>
      </c>
      <c r="C5211" s="43" t="s">
        <v>16366</v>
      </c>
      <c r="D5211" t="s">
        <v>16556</v>
      </c>
      <c r="E5211" t="s">
        <v>16556</v>
      </c>
      <c r="F5211" s="41">
        <v>45223</v>
      </c>
      <c r="G5211" s="44">
        <v>-1038400</v>
      </c>
      <c r="H5211" t="s">
        <v>16555</v>
      </c>
    </row>
    <row r="5212" spans="1:8" x14ac:dyDescent="0.25">
      <c r="A5212" s="43" t="s">
        <v>20400</v>
      </c>
      <c r="B5212" t="s">
        <v>1218</v>
      </c>
      <c r="C5212" s="43" t="s">
        <v>1219</v>
      </c>
      <c r="D5212" t="s">
        <v>20443</v>
      </c>
      <c r="E5212" t="s">
        <v>20879</v>
      </c>
      <c r="F5212" s="41">
        <v>45224</v>
      </c>
      <c r="G5212" s="44">
        <v>-90200</v>
      </c>
      <c r="H5212" t="s">
        <v>20442</v>
      </c>
    </row>
    <row r="5213" spans="1:8" x14ac:dyDescent="0.25">
      <c r="A5213" s="43" t="s">
        <v>20400</v>
      </c>
      <c r="B5213" t="s">
        <v>1218</v>
      </c>
      <c r="C5213" s="43" t="s">
        <v>1219</v>
      </c>
      <c r="D5213" t="s">
        <v>20445</v>
      </c>
      <c r="E5213" t="s">
        <v>20879</v>
      </c>
      <c r="F5213" s="41">
        <v>45224</v>
      </c>
      <c r="G5213" s="44">
        <v>-99000</v>
      </c>
      <c r="H5213" t="s">
        <v>20444</v>
      </c>
    </row>
    <row r="5214" spans="1:8" x14ac:dyDescent="0.25">
      <c r="A5214" s="43" t="s">
        <v>20400</v>
      </c>
      <c r="B5214" t="s">
        <v>1218</v>
      </c>
      <c r="C5214" s="43" t="s">
        <v>1219</v>
      </c>
      <c r="D5214" t="s">
        <v>20447</v>
      </c>
      <c r="E5214" t="s">
        <v>20879</v>
      </c>
      <c r="F5214" s="41">
        <v>45224</v>
      </c>
      <c r="G5214" s="44">
        <v>-234300</v>
      </c>
      <c r="H5214" t="s">
        <v>20446</v>
      </c>
    </row>
    <row r="5215" spans="1:8" x14ac:dyDescent="0.25">
      <c r="A5215" s="43" t="s">
        <v>20400</v>
      </c>
      <c r="B5215" t="s">
        <v>1218</v>
      </c>
      <c r="C5215" s="43" t="s">
        <v>1219</v>
      </c>
      <c r="D5215" t="s">
        <v>20449</v>
      </c>
      <c r="E5215" t="s">
        <v>20880</v>
      </c>
      <c r="F5215" s="41">
        <v>45224</v>
      </c>
      <c r="G5215" s="44">
        <v>-220000</v>
      </c>
      <c r="H5215" t="s">
        <v>20448</v>
      </c>
    </row>
    <row r="5216" spans="1:8" x14ac:dyDescent="0.25">
      <c r="A5216" s="43" t="s">
        <v>20400</v>
      </c>
      <c r="B5216" t="s">
        <v>1218</v>
      </c>
      <c r="C5216" s="43" t="s">
        <v>1219</v>
      </c>
      <c r="D5216" t="s">
        <v>20451</v>
      </c>
      <c r="E5216" t="s">
        <v>20881</v>
      </c>
      <c r="F5216" s="41">
        <v>45224</v>
      </c>
      <c r="G5216" s="44">
        <v>-489500</v>
      </c>
      <c r="H5216" t="s">
        <v>20450</v>
      </c>
    </row>
    <row r="5217" spans="1:8" x14ac:dyDescent="0.25">
      <c r="A5217" s="43" t="s">
        <v>20400</v>
      </c>
      <c r="B5217" t="s">
        <v>1218</v>
      </c>
      <c r="C5217" s="43" t="s">
        <v>1219</v>
      </c>
      <c r="D5217" t="s">
        <v>20453</v>
      </c>
      <c r="E5217" t="s">
        <v>20882</v>
      </c>
      <c r="F5217" s="41">
        <v>45224</v>
      </c>
      <c r="G5217" s="44">
        <v>-83600</v>
      </c>
      <c r="H5217" t="s">
        <v>20452</v>
      </c>
    </row>
    <row r="5218" spans="1:8" x14ac:dyDescent="0.25">
      <c r="A5218" s="43" t="s">
        <v>20400</v>
      </c>
      <c r="B5218" t="s">
        <v>1218</v>
      </c>
      <c r="C5218" s="43" t="s">
        <v>1219</v>
      </c>
      <c r="D5218" t="s">
        <v>20455</v>
      </c>
      <c r="E5218" t="s">
        <v>20883</v>
      </c>
      <c r="F5218" s="41">
        <v>45224</v>
      </c>
      <c r="G5218" s="44">
        <v>-148800</v>
      </c>
      <c r="H5218" t="s">
        <v>20454</v>
      </c>
    </row>
    <row r="5219" spans="1:8" x14ac:dyDescent="0.25">
      <c r="A5219" s="43" t="s">
        <v>20400</v>
      </c>
      <c r="B5219" t="s">
        <v>1218</v>
      </c>
      <c r="C5219" s="43" t="s">
        <v>1219</v>
      </c>
      <c r="D5219" t="s">
        <v>20457</v>
      </c>
      <c r="E5219" t="s">
        <v>20884</v>
      </c>
      <c r="F5219" s="41">
        <v>45224</v>
      </c>
      <c r="G5219" s="44">
        <v>-403700</v>
      </c>
      <c r="H5219" t="s">
        <v>20456</v>
      </c>
    </row>
    <row r="5220" spans="1:8" x14ac:dyDescent="0.25">
      <c r="A5220" s="43" t="s">
        <v>20400</v>
      </c>
      <c r="B5220" t="s">
        <v>1218</v>
      </c>
      <c r="C5220" s="43" t="s">
        <v>1219</v>
      </c>
      <c r="D5220" t="s">
        <v>20459</v>
      </c>
      <c r="E5220" t="s">
        <v>20885</v>
      </c>
      <c r="F5220" s="41">
        <v>45224</v>
      </c>
      <c r="G5220" s="44">
        <v>-17600</v>
      </c>
      <c r="H5220" t="s">
        <v>20458</v>
      </c>
    </row>
    <row r="5221" spans="1:8" x14ac:dyDescent="0.25">
      <c r="A5221" s="43" t="s">
        <v>20400</v>
      </c>
      <c r="B5221" t="s">
        <v>1218</v>
      </c>
      <c r="C5221" s="43" t="s">
        <v>1219</v>
      </c>
      <c r="D5221" t="s">
        <v>20461</v>
      </c>
      <c r="E5221" t="s">
        <v>20886</v>
      </c>
      <c r="F5221" s="41">
        <v>45224</v>
      </c>
      <c r="G5221" s="44">
        <v>-102300</v>
      </c>
      <c r="H5221" t="s">
        <v>20460</v>
      </c>
    </row>
    <row r="5222" spans="1:8" x14ac:dyDescent="0.25">
      <c r="A5222" s="43" t="s">
        <v>20400</v>
      </c>
      <c r="B5222" t="s">
        <v>1218</v>
      </c>
      <c r="C5222" s="43" t="s">
        <v>1219</v>
      </c>
      <c r="D5222" t="s">
        <v>20463</v>
      </c>
      <c r="E5222" t="s">
        <v>20886</v>
      </c>
      <c r="F5222" s="41">
        <v>45224</v>
      </c>
      <c r="G5222" s="44">
        <v>-90200</v>
      </c>
      <c r="H5222" t="s">
        <v>20462</v>
      </c>
    </row>
    <row r="5223" spans="1:8" x14ac:dyDescent="0.25">
      <c r="A5223" s="43" t="s">
        <v>20400</v>
      </c>
      <c r="B5223" t="s">
        <v>1218</v>
      </c>
      <c r="C5223" s="43" t="s">
        <v>1219</v>
      </c>
      <c r="D5223" t="s">
        <v>20465</v>
      </c>
      <c r="E5223" t="s">
        <v>20880</v>
      </c>
      <c r="F5223" s="41">
        <v>45224</v>
      </c>
      <c r="G5223" s="44">
        <v>-99000</v>
      </c>
      <c r="H5223" t="s">
        <v>20464</v>
      </c>
    </row>
    <row r="5224" spans="1:8" x14ac:dyDescent="0.25">
      <c r="A5224" s="43" t="s">
        <v>20400</v>
      </c>
      <c r="B5224" t="s">
        <v>1218</v>
      </c>
      <c r="C5224" s="43" t="s">
        <v>1219</v>
      </c>
      <c r="D5224" t="s">
        <v>20469</v>
      </c>
      <c r="E5224" t="s">
        <v>20887</v>
      </c>
      <c r="F5224" s="41">
        <v>45224</v>
      </c>
      <c r="G5224" s="44">
        <v>-130900</v>
      </c>
      <c r="H5224" t="s">
        <v>20468</v>
      </c>
    </row>
    <row r="5225" spans="1:8" x14ac:dyDescent="0.25">
      <c r="A5225" s="43" t="s">
        <v>20400</v>
      </c>
      <c r="B5225" t="s">
        <v>1218</v>
      </c>
      <c r="C5225" s="43" t="s">
        <v>1219</v>
      </c>
      <c r="D5225" t="s">
        <v>20471</v>
      </c>
      <c r="E5225" t="s">
        <v>20888</v>
      </c>
      <c r="F5225" s="41">
        <v>45224</v>
      </c>
      <c r="G5225" s="44">
        <v>-30800</v>
      </c>
      <c r="H5225" t="s">
        <v>20470</v>
      </c>
    </row>
    <row r="5226" spans="1:8" x14ac:dyDescent="0.25">
      <c r="A5226" s="43" t="s">
        <v>20400</v>
      </c>
      <c r="B5226" t="s">
        <v>1218</v>
      </c>
      <c r="C5226" s="43" t="s">
        <v>1219</v>
      </c>
      <c r="D5226" t="s">
        <v>20473</v>
      </c>
      <c r="E5226" t="s">
        <v>20889</v>
      </c>
      <c r="F5226" s="41">
        <v>45224</v>
      </c>
      <c r="G5226" s="44">
        <v>-432300</v>
      </c>
      <c r="H5226" t="s">
        <v>20472</v>
      </c>
    </row>
    <row r="5227" spans="1:8" x14ac:dyDescent="0.25">
      <c r="A5227" s="43" t="s">
        <v>20400</v>
      </c>
      <c r="B5227" t="s">
        <v>1218</v>
      </c>
      <c r="C5227" s="43" t="s">
        <v>1219</v>
      </c>
      <c r="D5227" t="s">
        <v>20475</v>
      </c>
      <c r="E5227" t="s">
        <v>20890</v>
      </c>
      <c r="F5227" s="41">
        <v>45224</v>
      </c>
      <c r="G5227" s="44">
        <v>-136400</v>
      </c>
      <c r="H5227" t="s">
        <v>20474</v>
      </c>
    </row>
    <row r="5228" spans="1:8" x14ac:dyDescent="0.25">
      <c r="A5228" s="43" t="s">
        <v>20400</v>
      </c>
      <c r="B5228" t="s">
        <v>1218</v>
      </c>
      <c r="C5228" s="43" t="s">
        <v>1219</v>
      </c>
      <c r="D5228" t="s">
        <v>20477</v>
      </c>
      <c r="E5228" t="s">
        <v>20891</v>
      </c>
      <c r="F5228" s="41">
        <v>45224</v>
      </c>
      <c r="G5228" s="44">
        <v>-464200</v>
      </c>
      <c r="H5228" t="s">
        <v>20476</v>
      </c>
    </row>
    <row r="5229" spans="1:8" x14ac:dyDescent="0.25">
      <c r="A5229" s="43" t="s">
        <v>20400</v>
      </c>
      <c r="B5229" t="s">
        <v>1218</v>
      </c>
      <c r="C5229" s="43" t="s">
        <v>1219</v>
      </c>
      <c r="D5229" t="s">
        <v>20479</v>
      </c>
      <c r="E5229" t="s">
        <v>20892</v>
      </c>
      <c r="F5229" s="41">
        <v>45224</v>
      </c>
      <c r="G5229" s="44">
        <v>-924000</v>
      </c>
      <c r="H5229" t="s">
        <v>20478</v>
      </c>
    </row>
    <row r="5230" spans="1:8" x14ac:dyDescent="0.25">
      <c r="A5230" s="43" t="s">
        <v>20400</v>
      </c>
      <c r="B5230" t="s">
        <v>1218</v>
      </c>
      <c r="C5230" s="43" t="s">
        <v>1219</v>
      </c>
      <c r="D5230" t="s">
        <v>20481</v>
      </c>
      <c r="E5230" t="s">
        <v>20893</v>
      </c>
      <c r="F5230" s="41">
        <v>45224</v>
      </c>
      <c r="G5230" s="44">
        <v>-924000</v>
      </c>
      <c r="H5230" t="s">
        <v>20480</v>
      </c>
    </row>
    <row r="5231" spans="1:8" x14ac:dyDescent="0.25">
      <c r="A5231" s="43" t="s">
        <v>20400</v>
      </c>
      <c r="B5231" t="s">
        <v>1218</v>
      </c>
      <c r="C5231" s="43" t="s">
        <v>1219</v>
      </c>
      <c r="D5231" t="s">
        <v>20483</v>
      </c>
      <c r="E5231" t="s">
        <v>20894</v>
      </c>
      <c r="F5231" s="41">
        <v>45224</v>
      </c>
      <c r="G5231" s="44">
        <v>-341000</v>
      </c>
      <c r="H5231" t="s">
        <v>20482</v>
      </c>
    </row>
    <row r="5232" spans="1:8" x14ac:dyDescent="0.25">
      <c r="A5232" s="43" t="s">
        <v>20400</v>
      </c>
      <c r="B5232" t="s">
        <v>1218</v>
      </c>
      <c r="C5232" s="43" t="s">
        <v>1219</v>
      </c>
      <c r="D5232" t="s">
        <v>20485</v>
      </c>
      <c r="E5232" t="s">
        <v>20895</v>
      </c>
      <c r="F5232" s="41">
        <v>45224</v>
      </c>
      <c r="G5232" s="44">
        <v>-279400</v>
      </c>
      <c r="H5232" t="s">
        <v>20484</v>
      </c>
    </row>
    <row r="5233" spans="1:8" x14ac:dyDescent="0.25">
      <c r="A5233" s="43" t="s">
        <v>20400</v>
      </c>
      <c r="B5233" t="s">
        <v>1218</v>
      </c>
      <c r="C5233" s="43" t="s">
        <v>1219</v>
      </c>
      <c r="D5233" t="s">
        <v>20487</v>
      </c>
      <c r="E5233" t="s">
        <v>20896</v>
      </c>
      <c r="F5233" s="41">
        <v>45224</v>
      </c>
      <c r="G5233" s="44">
        <v>-115500</v>
      </c>
      <c r="H5233" t="s">
        <v>20486</v>
      </c>
    </row>
    <row r="5234" spans="1:8" x14ac:dyDescent="0.25">
      <c r="A5234" s="43" t="s">
        <v>20400</v>
      </c>
      <c r="B5234" t="s">
        <v>1218</v>
      </c>
      <c r="C5234" s="43" t="s">
        <v>1219</v>
      </c>
      <c r="D5234" t="s">
        <v>20489</v>
      </c>
      <c r="E5234" t="s">
        <v>20897</v>
      </c>
      <c r="F5234" s="41">
        <v>45224</v>
      </c>
      <c r="G5234" s="44">
        <v>-250800</v>
      </c>
      <c r="H5234" t="s">
        <v>20488</v>
      </c>
    </row>
    <row r="5235" spans="1:8" x14ac:dyDescent="0.25">
      <c r="A5235" s="43" t="s">
        <v>20400</v>
      </c>
      <c r="B5235" t="s">
        <v>1218</v>
      </c>
      <c r="C5235" s="43" t="s">
        <v>1219</v>
      </c>
      <c r="D5235" t="s">
        <v>20491</v>
      </c>
      <c r="E5235" t="s">
        <v>20889</v>
      </c>
      <c r="F5235" s="41">
        <v>45224</v>
      </c>
      <c r="G5235" s="44">
        <v>-51700</v>
      </c>
      <c r="H5235" t="s">
        <v>20490</v>
      </c>
    </row>
    <row r="5236" spans="1:8" x14ac:dyDescent="0.25">
      <c r="A5236" s="43" t="s">
        <v>9326</v>
      </c>
      <c r="B5236" t="s">
        <v>1128</v>
      </c>
      <c r="C5236" s="43" t="s">
        <v>1129</v>
      </c>
      <c r="D5236" t="s">
        <v>17049</v>
      </c>
      <c r="E5236" t="s">
        <v>20898</v>
      </c>
      <c r="F5236" s="41">
        <v>45225</v>
      </c>
      <c r="G5236" s="44">
        <v>-184767.87</v>
      </c>
      <c r="H5236" t="s">
        <v>17048</v>
      </c>
    </row>
    <row r="5237" spans="1:8" x14ac:dyDescent="0.25">
      <c r="A5237" s="43" t="s">
        <v>9326</v>
      </c>
      <c r="B5237" t="s">
        <v>1128</v>
      </c>
      <c r="C5237" s="43" t="s">
        <v>1129</v>
      </c>
      <c r="D5237" t="s">
        <v>17051</v>
      </c>
      <c r="E5237" t="s">
        <v>20898</v>
      </c>
      <c r="F5237" s="41">
        <v>45226</v>
      </c>
      <c r="G5237" s="44">
        <v>-65032.3</v>
      </c>
      <c r="H5237" t="s">
        <v>17050</v>
      </c>
    </row>
    <row r="5238" spans="1:8" x14ac:dyDescent="0.25">
      <c r="A5238" s="43" t="s">
        <v>9326</v>
      </c>
      <c r="B5238" t="s">
        <v>1128</v>
      </c>
      <c r="C5238" s="43" t="s">
        <v>1129</v>
      </c>
      <c r="D5238" t="s">
        <v>17051</v>
      </c>
      <c r="E5238" t="s">
        <v>20899</v>
      </c>
      <c r="F5238" s="41">
        <v>45226</v>
      </c>
      <c r="G5238" s="44">
        <v>-63972.79</v>
      </c>
      <c r="H5238" t="s">
        <v>17052</v>
      </c>
    </row>
    <row r="5239" spans="1:8" x14ac:dyDescent="0.25">
      <c r="A5239" s="43" t="s">
        <v>9326</v>
      </c>
      <c r="B5239" t="s">
        <v>20659</v>
      </c>
      <c r="C5239" s="43" t="s">
        <v>18709</v>
      </c>
      <c r="D5239" t="s">
        <v>7147</v>
      </c>
      <c r="E5239" t="s">
        <v>7147</v>
      </c>
      <c r="F5239" s="41">
        <v>45229</v>
      </c>
      <c r="G5239" s="44">
        <v>-205025</v>
      </c>
      <c r="H5239" t="s">
        <v>18711</v>
      </c>
    </row>
    <row r="5240" spans="1:8" x14ac:dyDescent="0.25">
      <c r="A5240" s="43" t="s">
        <v>9326</v>
      </c>
      <c r="B5240" t="s">
        <v>1993</v>
      </c>
      <c r="C5240" s="43" t="s">
        <v>1994</v>
      </c>
      <c r="F5240" s="41">
        <v>45229</v>
      </c>
      <c r="G5240" s="44">
        <v>3137472</v>
      </c>
      <c r="H5240" t="s">
        <v>17126</v>
      </c>
    </row>
    <row r="5241" spans="1:8" x14ac:dyDescent="0.25">
      <c r="A5241" s="43" t="s">
        <v>9326</v>
      </c>
      <c r="B5241" t="s">
        <v>2337</v>
      </c>
      <c r="C5241" s="43" t="s">
        <v>2338</v>
      </c>
      <c r="D5241" t="s">
        <v>17157</v>
      </c>
      <c r="E5241" t="s">
        <v>17157</v>
      </c>
      <c r="F5241" s="41">
        <v>45229</v>
      </c>
      <c r="G5241" s="44">
        <v>-70800</v>
      </c>
      <c r="H5241" t="s">
        <v>17156</v>
      </c>
    </row>
    <row r="5242" spans="1:8" x14ac:dyDescent="0.25">
      <c r="A5242" s="43" t="s">
        <v>9326</v>
      </c>
      <c r="B5242" t="s">
        <v>2337</v>
      </c>
      <c r="C5242" s="43" t="s">
        <v>2338</v>
      </c>
      <c r="D5242" t="s">
        <v>17160</v>
      </c>
      <c r="E5242" t="s">
        <v>17160</v>
      </c>
      <c r="F5242" s="41">
        <v>45229</v>
      </c>
      <c r="G5242" s="44">
        <v>-70800</v>
      </c>
      <c r="H5242" t="s">
        <v>17159</v>
      </c>
    </row>
    <row r="5243" spans="1:8" x14ac:dyDescent="0.25">
      <c r="A5243" s="43" t="s">
        <v>9326</v>
      </c>
      <c r="B5243" t="s">
        <v>3060</v>
      </c>
      <c r="C5243" s="43" t="s">
        <v>3061</v>
      </c>
      <c r="D5243" t="s">
        <v>6488</v>
      </c>
      <c r="E5243" t="s">
        <v>20900</v>
      </c>
      <c r="F5243" s="41">
        <v>45229</v>
      </c>
      <c r="G5243" s="44">
        <v>-199000</v>
      </c>
      <c r="H5243" t="s">
        <v>17956</v>
      </c>
    </row>
    <row r="5244" spans="1:8" x14ac:dyDescent="0.25">
      <c r="A5244" s="43" t="s">
        <v>9326</v>
      </c>
      <c r="B5244" t="s">
        <v>9237</v>
      </c>
      <c r="C5244" s="43" t="s">
        <v>16381</v>
      </c>
      <c r="D5244" t="s">
        <v>16497</v>
      </c>
      <c r="E5244" t="s">
        <v>16497</v>
      </c>
      <c r="F5244" s="41">
        <v>45230</v>
      </c>
      <c r="G5244" s="44">
        <v>-283200</v>
      </c>
      <c r="H5244" t="s">
        <v>16496</v>
      </c>
    </row>
    <row r="5245" spans="1:8" x14ac:dyDescent="0.25">
      <c r="A5245" s="43" t="s">
        <v>9326</v>
      </c>
      <c r="B5245" t="s">
        <v>16652</v>
      </c>
      <c r="C5245" s="43" t="s">
        <v>16651</v>
      </c>
      <c r="D5245" t="s">
        <v>7132</v>
      </c>
      <c r="E5245" t="s">
        <v>20901</v>
      </c>
      <c r="F5245" s="41">
        <v>45230</v>
      </c>
      <c r="G5245" s="44">
        <v>-118000</v>
      </c>
      <c r="H5245" t="s">
        <v>16653</v>
      </c>
    </row>
    <row r="5246" spans="1:8" x14ac:dyDescent="0.25">
      <c r="A5246" s="43" t="s">
        <v>20400</v>
      </c>
      <c r="B5246" t="s">
        <v>1218</v>
      </c>
      <c r="C5246" s="43" t="s">
        <v>1219</v>
      </c>
      <c r="D5246" t="s">
        <v>20493</v>
      </c>
      <c r="E5246" t="s">
        <v>20902</v>
      </c>
      <c r="F5246" s="41">
        <v>45231</v>
      </c>
      <c r="G5246" s="44">
        <v>-323470</v>
      </c>
      <c r="H5246" t="s">
        <v>20492</v>
      </c>
    </row>
    <row r="5247" spans="1:8" x14ac:dyDescent="0.25">
      <c r="A5247" s="43" t="s">
        <v>9326</v>
      </c>
      <c r="B5247" t="s">
        <v>723</v>
      </c>
      <c r="C5247" s="43" t="s">
        <v>724</v>
      </c>
      <c r="D5247" t="s">
        <v>17099</v>
      </c>
      <c r="F5247" s="41">
        <v>45232</v>
      </c>
      <c r="G5247" s="44">
        <v>-262400000.28999999</v>
      </c>
      <c r="H5247" t="s">
        <v>17098</v>
      </c>
    </row>
    <row r="5248" spans="1:8" x14ac:dyDescent="0.25">
      <c r="A5248" s="43" t="s">
        <v>9326</v>
      </c>
      <c r="B5248" t="s">
        <v>7657</v>
      </c>
      <c r="C5248" s="43" t="s">
        <v>7658</v>
      </c>
      <c r="D5248" t="s">
        <v>18803</v>
      </c>
      <c r="E5248" t="s">
        <v>18803</v>
      </c>
      <c r="F5248" s="41">
        <v>45232</v>
      </c>
      <c r="G5248" s="44">
        <v>124528.36</v>
      </c>
      <c r="H5248" t="s">
        <v>18802</v>
      </c>
    </row>
    <row r="5249" spans="1:8" x14ac:dyDescent="0.25">
      <c r="A5249" s="43" t="s">
        <v>9326</v>
      </c>
      <c r="B5249" t="s">
        <v>18263</v>
      </c>
      <c r="C5249" s="43" t="s">
        <v>18262</v>
      </c>
      <c r="D5249" t="s">
        <v>18265</v>
      </c>
      <c r="F5249" s="41">
        <v>45232</v>
      </c>
      <c r="G5249" s="44">
        <v>-1300254.17</v>
      </c>
      <c r="H5249" t="s">
        <v>18264</v>
      </c>
    </row>
    <row r="5250" spans="1:8" x14ac:dyDescent="0.25">
      <c r="A5250" s="43" t="s">
        <v>9326</v>
      </c>
      <c r="B5250" t="s">
        <v>18178</v>
      </c>
      <c r="C5250" s="43" t="s">
        <v>18177</v>
      </c>
      <c r="D5250" t="s">
        <v>18180</v>
      </c>
      <c r="F5250" s="41">
        <v>45233</v>
      </c>
      <c r="G5250" s="44">
        <v>-2432546.7400000002</v>
      </c>
      <c r="H5250" t="s">
        <v>18179</v>
      </c>
    </row>
    <row r="5251" spans="1:8" x14ac:dyDescent="0.25">
      <c r="A5251" s="43" t="s">
        <v>9326</v>
      </c>
      <c r="B5251" t="s">
        <v>5916</v>
      </c>
      <c r="C5251" s="43" t="s">
        <v>5917</v>
      </c>
      <c r="D5251" t="s">
        <v>17799</v>
      </c>
      <c r="F5251" s="41">
        <v>45233</v>
      </c>
      <c r="G5251" s="44">
        <v>-6955993.7999999998</v>
      </c>
      <c r="H5251" t="s">
        <v>17798</v>
      </c>
    </row>
    <row r="5252" spans="1:8" x14ac:dyDescent="0.25">
      <c r="A5252" s="43" t="s">
        <v>9326</v>
      </c>
      <c r="B5252" t="s">
        <v>6880</v>
      </c>
      <c r="C5252" s="43" t="s">
        <v>6881</v>
      </c>
      <c r="D5252" t="s">
        <v>7926</v>
      </c>
      <c r="F5252" s="41">
        <v>45233</v>
      </c>
      <c r="G5252" s="44">
        <v>-4580099.2</v>
      </c>
      <c r="H5252" t="s">
        <v>17984</v>
      </c>
    </row>
    <row r="5253" spans="1:8" x14ac:dyDescent="0.25">
      <c r="A5253" s="43" t="s">
        <v>9326</v>
      </c>
      <c r="B5253" t="s">
        <v>18826</v>
      </c>
      <c r="C5253" s="43" t="s">
        <v>18825</v>
      </c>
      <c r="D5253" t="s">
        <v>7369</v>
      </c>
      <c r="E5253" t="s">
        <v>20903</v>
      </c>
      <c r="F5253" s="41">
        <v>45238</v>
      </c>
      <c r="G5253" s="44">
        <v>-198000</v>
      </c>
      <c r="H5253" t="s">
        <v>18827</v>
      </c>
    </row>
    <row r="5254" spans="1:8" x14ac:dyDescent="0.25">
      <c r="A5254" s="43" t="s">
        <v>9326</v>
      </c>
      <c r="B5254" t="s">
        <v>5916</v>
      </c>
      <c r="C5254" s="43" t="s">
        <v>5917</v>
      </c>
      <c r="D5254" t="s">
        <v>17802</v>
      </c>
      <c r="F5254" s="41">
        <v>45238</v>
      </c>
      <c r="G5254" s="44">
        <v>1056961.1299999999</v>
      </c>
      <c r="H5254" t="s">
        <v>17801</v>
      </c>
    </row>
    <row r="5255" spans="1:8" x14ac:dyDescent="0.25">
      <c r="A5255" s="43" t="s">
        <v>9326</v>
      </c>
      <c r="B5255" t="s">
        <v>7268</v>
      </c>
      <c r="C5255" s="43" t="s">
        <v>14969</v>
      </c>
      <c r="D5255" t="s">
        <v>16823</v>
      </c>
      <c r="E5255" t="s">
        <v>16823</v>
      </c>
      <c r="F5255" s="41">
        <v>45240</v>
      </c>
      <c r="G5255" s="44">
        <v>-129800</v>
      </c>
      <c r="H5255" t="s">
        <v>16822</v>
      </c>
    </row>
    <row r="5256" spans="1:8" x14ac:dyDescent="0.25">
      <c r="A5256" s="43" t="s">
        <v>9326</v>
      </c>
      <c r="B5256" t="s">
        <v>9096</v>
      </c>
      <c r="C5256" s="43" t="s">
        <v>9097</v>
      </c>
      <c r="D5256" t="s">
        <v>17581</v>
      </c>
      <c r="E5256" t="s">
        <v>20904</v>
      </c>
      <c r="F5256" s="41">
        <v>45240</v>
      </c>
      <c r="G5256" s="44">
        <v>-732831.68</v>
      </c>
      <c r="H5256" t="s">
        <v>17580</v>
      </c>
    </row>
    <row r="5257" spans="1:8" x14ac:dyDescent="0.25">
      <c r="A5257" s="43" t="s">
        <v>9326</v>
      </c>
      <c r="B5257" t="s">
        <v>9096</v>
      </c>
      <c r="C5257" s="43" t="s">
        <v>9097</v>
      </c>
      <c r="D5257" t="s">
        <v>17583</v>
      </c>
      <c r="E5257" t="s">
        <v>20904</v>
      </c>
      <c r="F5257" s="41">
        <v>45240</v>
      </c>
      <c r="G5257" s="44">
        <v>-844887.81</v>
      </c>
      <c r="H5257" t="s">
        <v>17582</v>
      </c>
    </row>
    <row r="5258" spans="1:8" x14ac:dyDescent="0.25">
      <c r="A5258" s="43" t="s">
        <v>9326</v>
      </c>
      <c r="B5258" t="s">
        <v>9096</v>
      </c>
      <c r="C5258" s="43" t="s">
        <v>9097</v>
      </c>
      <c r="D5258" t="s">
        <v>17587</v>
      </c>
      <c r="E5258" t="s">
        <v>20904</v>
      </c>
      <c r="F5258" s="41">
        <v>45240</v>
      </c>
      <c r="G5258" s="44">
        <v>-1258659.1399999999</v>
      </c>
      <c r="H5258" t="s">
        <v>17586</v>
      </c>
    </row>
    <row r="5259" spans="1:8" x14ac:dyDescent="0.25">
      <c r="A5259" s="43" t="s">
        <v>9326</v>
      </c>
      <c r="B5259" t="s">
        <v>9096</v>
      </c>
      <c r="C5259" s="43" t="s">
        <v>9097</v>
      </c>
      <c r="D5259" t="s">
        <v>17589</v>
      </c>
      <c r="E5259" t="s">
        <v>20904</v>
      </c>
      <c r="F5259" s="41">
        <v>45240</v>
      </c>
      <c r="G5259" s="44">
        <v>-855003.17</v>
      </c>
      <c r="H5259" t="s">
        <v>17588</v>
      </c>
    </row>
    <row r="5260" spans="1:8" x14ac:dyDescent="0.25">
      <c r="A5260" s="43" t="s">
        <v>9326</v>
      </c>
      <c r="B5260" t="s">
        <v>9096</v>
      </c>
      <c r="C5260" s="43" t="s">
        <v>9097</v>
      </c>
      <c r="D5260" t="s">
        <v>17591</v>
      </c>
      <c r="E5260" t="s">
        <v>20904</v>
      </c>
      <c r="F5260" s="41">
        <v>45240</v>
      </c>
      <c r="G5260" s="44">
        <v>-909444.04</v>
      </c>
      <c r="H5260" t="s">
        <v>17590</v>
      </c>
    </row>
    <row r="5261" spans="1:8" x14ac:dyDescent="0.25">
      <c r="A5261" s="43" t="s">
        <v>9326</v>
      </c>
      <c r="B5261" t="s">
        <v>18875</v>
      </c>
      <c r="C5261" s="43" t="s">
        <v>18874</v>
      </c>
      <c r="D5261" t="s">
        <v>18877</v>
      </c>
      <c r="E5261" t="s">
        <v>20905</v>
      </c>
      <c r="F5261" s="41">
        <v>45243</v>
      </c>
      <c r="G5261" s="44">
        <v>-80000</v>
      </c>
      <c r="H5261" t="s">
        <v>18876</v>
      </c>
    </row>
    <row r="5262" spans="1:8" x14ac:dyDescent="0.25">
      <c r="A5262" s="43" t="s">
        <v>9326</v>
      </c>
      <c r="B5262" t="s">
        <v>18026</v>
      </c>
      <c r="C5262" s="43" t="s">
        <v>18025</v>
      </c>
      <c r="D5262" t="s">
        <v>18030</v>
      </c>
      <c r="F5262" s="41">
        <v>45243</v>
      </c>
      <c r="G5262" s="44">
        <v>-211364.78</v>
      </c>
      <c r="H5262" t="s">
        <v>18029</v>
      </c>
    </row>
    <row r="5263" spans="1:8" x14ac:dyDescent="0.25">
      <c r="A5263" s="43" t="s">
        <v>9326</v>
      </c>
      <c r="B5263" t="s">
        <v>1621</v>
      </c>
      <c r="C5263" s="43" t="s">
        <v>1622</v>
      </c>
      <c r="D5263" t="s">
        <v>17247</v>
      </c>
      <c r="E5263" t="s">
        <v>17247</v>
      </c>
      <c r="F5263" s="41">
        <v>45243</v>
      </c>
      <c r="G5263" s="44">
        <v>104430</v>
      </c>
      <c r="H5263" t="s">
        <v>17246</v>
      </c>
    </row>
    <row r="5264" spans="1:8" x14ac:dyDescent="0.25">
      <c r="A5264" s="43" t="s">
        <v>9326</v>
      </c>
      <c r="B5264" t="s">
        <v>1621</v>
      </c>
      <c r="C5264" s="43" t="s">
        <v>1622</v>
      </c>
      <c r="D5264" t="s">
        <v>17250</v>
      </c>
      <c r="E5264" t="s">
        <v>17250</v>
      </c>
      <c r="F5264" s="41">
        <v>45243</v>
      </c>
      <c r="G5264" s="44">
        <v>-65485.04</v>
      </c>
      <c r="H5264" t="s">
        <v>17249</v>
      </c>
    </row>
    <row r="5265" spans="1:8" x14ac:dyDescent="0.25">
      <c r="A5265" s="43" t="s">
        <v>9326</v>
      </c>
      <c r="B5265" t="s">
        <v>1621</v>
      </c>
      <c r="C5265" s="43" t="s">
        <v>1622</v>
      </c>
      <c r="D5265" t="s">
        <v>17252</v>
      </c>
      <c r="E5265" t="s">
        <v>17252</v>
      </c>
      <c r="F5265" s="41">
        <v>45243</v>
      </c>
      <c r="G5265" s="44">
        <v>-104429.52</v>
      </c>
      <c r="H5265" t="s">
        <v>17251</v>
      </c>
    </row>
    <row r="5266" spans="1:8" x14ac:dyDescent="0.25">
      <c r="A5266" s="43" t="s">
        <v>9326</v>
      </c>
      <c r="B5266" t="s">
        <v>1621</v>
      </c>
      <c r="C5266" s="43" t="s">
        <v>1622</v>
      </c>
      <c r="D5266" t="s">
        <v>17254</v>
      </c>
      <c r="E5266" t="s">
        <v>17254</v>
      </c>
      <c r="F5266" s="41">
        <v>45243</v>
      </c>
      <c r="G5266" s="44">
        <v>-104429.52</v>
      </c>
      <c r="H5266" t="s">
        <v>17253</v>
      </c>
    </row>
    <row r="5267" spans="1:8" x14ac:dyDescent="0.25">
      <c r="A5267" s="43" t="s">
        <v>9326</v>
      </c>
      <c r="B5267" t="s">
        <v>1621</v>
      </c>
      <c r="C5267" s="43" t="s">
        <v>1622</v>
      </c>
      <c r="D5267" t="s">
        <v>17256</v>
      </c>
      <c r="E5267" t="s">
        <v>17256</v>
      </c>
      <c r="F5267" s="41">
        <v>45243</v>
      </c>
      <c r="G5267" s="44">
        <v>-66170.03</v>
      </c>
      <c r="H5267" t="s">
        <v>17255</v>
      </c>
    </row>
    <row r="5268" spans="1:8" x14ac:dyDescent="0.25">
      <c r="A5268" s="43" t="s">
        <v>9326</v>
      </c>
      <c r="B5268" t="s">
        <v>1621</v>
      </c>
      <c r="C5268" s="43" t="s">
        <v>1622</v>
      </c>
      <c r="D5268" t="s">
        <v>17258</v>
      </c>
      <c r="E5268" t="s">
        <v>17258</v>
      </c>
      <c r="F5268" s="41">
        <v>45243</v>
      </c>
      <c r="G5268" s="44">
        <v>-104429.52</v>
      </c>
      <c r="H5268" t="s">
        <v>17257</v>
      </c>
    </row>
    <row r="5269" spans="1:8" x14ac:dyDescent="0.25">
      <c r="A5269" s="43" t="s">
        <v>9326</v>
      </c>
      <c r="B5269" t="s">
        <v>1621</v>
      </c>
      <c r="C5269" s="43" t="s">
        <v>1622</v>
      </c>
      <c r="D5269" t="s">
        <v>17260</v>
      </c>
      <c r="E5269" t="s">
        <v>17260</v>
      </c>
      <c r="F5269" s="41">
        <v>45243</v>
      </c>
      <c r="G5269" s="44">
        <v>-105110.03</v>
      </c>
      <c r="H5269" t="s">
        <v>17259</v>
      </c>
    </row>
    <row r="5270" spans="1:8" x14ac:dyDescent="0.25">
      <c r="A5270" s="43" t="s">
        <v>9326</v>
      </c>
      <c r="B5270" t="s">
        <v>18317</v>
      </c>
      <c r="C5270" s="43" t="s">
        <v>18316</v>
      </c>
      <c r="D5270" t="s">
        <v>18319</v>
      </c>
      <c r="E5270" t="s">
        <v>18319</v>
      </c>
      <c r="F5270" s="41">
        <v>45243</v>
      </c>
      <c r="G5270" s="44">
        <v>-204907</v>
      </c>
      <c r="H5270" t="s">
        <v>18318</v>
      </c>
    </row>
    <row r="5271" spans="1:8" x14ac:dyDescent="0.25">
      <c r="A5271" s="43" t="s">
        <v>9326</v>
      </c>
      <c r="B5271" t="s">
        <v>17699</v>
      </c>
      <c r="C5271" s="43" t="s">
        <v>17698</v>
      </c>
      <c r="D5271" t="s">
        <v>17701</v>
      </c>
      <c r="E5271" t="s">
        <v>17701</v>
      </c>
      <c r="F5271" s="41">
        <v>45244</v>
      </c>
      <c r="G5271" s="44">
        <v>-151563.37</v>
      </c>
      <c r="H5271" t="s">
        <v>17700</v>
      </c>
    </row>
    <row r="5272" spans="1:8" x14ac:dyDescent="0.25">
      <c r="A5272" s="43" t="s">
        <v>9326</v>
      </c>
      <c r="B5272" t="s">
        <v>9224</v>
      </c>
      <c r="C5272" s="43" t="s">
        <v>16377</v>
      </c>
      <c r="D5272" t="s">
        <v>16760</v>
      </c>
      <c r="E5272" t="s">
        <v>16760</v>
      </c>
      <c r="F5272" s="41">
        <v>45244</v>
      </c>
      <c r="G5272" s="44">
        <v>-300000</v>
      </c>
      <c r="H5272" t="s">
        <v>16759</v>
      </c>
    </row>
    <row r="5273" spans="1:8" x14ac:dyDescent="0.25">
      <c r="A5273" s="43" t="s">
        <v>9326</v>
      </c>
      <c r="B5273" t="s">
        <v>9231</v>
      </c>
      <c r="C5273" s="43" t="s">
        <v>16379</v>
      </c>
      <c r="D5273" t="s">
        <v>16690</v>
      </c>
      <c r="E5273" t="s">
        <v>16690</v>
      </c>
      <c r="F5273" s="41">
        <v>45244</v>
      </c>
      <c r="G5273" s="44">
        <v>-76700</v>
      </c>
      <c r="H5273" t="s">
        <v>16689</v>
      </c>
    </row>
    <row r="5274" spans="1:8" x14ac:dyDescent="0.25">
      <c r="A5274" s="43" t="s">
        <v>9326</v>
      </c>
      <c r="B5274" t="s">
        <v>9231</v>
      </c>
      <c r="C5274" s="43" t="s">
        <v>16379</v>
      </c>
      <c r="D5274" t="s">
        <v>16692</v>
      </c>
      <c r="E5274" t="s">
        <v>16692</v>
      </c>
      <c r="F5274" s="41">
        <v>45244</v>
      </c>
      <c r="G5274" s="44">
        <v>-153400</v>
      </c>
      <c r="H5274" t="s">
        <v>16691</v>
      </c>
    </row>
    <row r="5275" spans="1:8" x14ac:dyDescent="0.25">
      <c r="A5275" s="43" t="s">
        <v>20400</v>
      </c>
      <c r="B5275" t="s">
        <v>1218</v>
      </c>
      <c r="C5275" s="43" t="s">
        <v>1219</v>
      </c>
      <c r="D5275" t="s">
        <v>20495</v>
      </c>
      <c r="E5275" t="s">
        <v>20906</v>
      </c>
      <c r="F5275" s="41">
        <v>45244</v>
      </c>
      <c r="G5275" s="44">
        <v>-159500</v>
      </c>
      <c r="H5275" t="s">
        <v>20494</v>
      </c>
    </row>
    <row r="5276" spans="1:8" x14ac:dyDescent="0.25">
      <c r="A5276" s="43" t="s">
        <v>9326</v>
      </c>
      <c r="B5276" t="s">
        <v>16872</v>
      </c>
      <c r="C5276" s="43" t="s">
        <v>16871</v>
      </c>
      <c r="D5276" t="s">
        <v>16874</v>
      </c>
      <c r="E5276" t="s">
        <v>16874</v>
      </c>
      <c r="F5276" s="41">
        <v>45245</v>
      </c>
      <c r="G5276" s="44">
        <v>-417720</v>
      </c>
      <c r="H5276" t="s">
        <v>16873</v>
      </c>
    </row>
    <row r="5277" spans="1:8" x14ac:dyDescent="0.25">
      <c r="A5277" s="43" t="s">
        <v>9326</v>
      </c>
      <c r="B5277" t="s">
        <v>16872</v>
      </c>
      <c r="C5277" s="43" t="s">
        <v>16871</v>
      </c>
      <c r="D5277" t="s">
        <v>16877</v>
      </c>
      <c r="E5277" t="s">
        <v>16877</v>
      </c>
      <c r="F5277" s="41">
        <v>45245</v>
      </c>
      <c r="G5277" s="44">
        <v>417720</v>
      </c>
      <c r="H5277" t="s">
        <v>16876</v>
      </c>
    </row>
    <row r="5278" spans="1:8" x14ac:dyDescent="0.25">
      <c r="A5278" s="43" t="s">
        <v>9326</v>
      </c>
      <c r="B5278" t="s">
        <v>9224</v>
      </c>
      <c r="C5278" s="43" t="s">
        <v>16377</v>
      </c>
      <c r="D5278" t="s">
        <v>16762</v>
      </c>
      <c r="E5278" t="s">
        <v>16762</v>
      </c>
      <c r="F5278" s="41">
        <v>45245</v>
      </c>
      <c r="G5278" s="44">
        <v>300000</v>
      </c>
      <c r="H5278" t="s">
        <v>16761</v>
      </c>
    </row>
    <row r="5279" spans="1:8" x14ac:dyDescent="0.25">
      <c r="A5279" s="43" t="s">
        <v>20400</v>
      </c>
      <c r="B5279" t="s">
        <v>20425</v>
      </c>
      <c r="C5279" s="43" t="s">
        <v>20424</v>
      </c>
      <c r="D5279" t="s">
        <v>20427</v>
      </c>
      <c r="F5279" s="41">
        <v>45245</v>
      </c>
      <c r="G5279" s="44">
        <v>-180000</v>
      </c>
      <c r="H5279" t="s">
        <v>20426</v>
      </c>
    </row>
    <row r="5280" spans="1:8" x14ac:dyDescent="0.25">
      <c r="A5280" s="43" t="s">
        <v>20400</v>
      </c>
      <c r="B5280" t="s">
        <v>20425</v>
      </c>
      <c r="C5280" s="43" t="s">
        <v>20424</v>
      </c>
      <c r="D5280" t="s">
        <v>20429</v>
      </c>
      <c r="E5280" t="s">
        <v>20429</v>
      </c>
      <c r="F5280" s="41">
        <v>45245</v>
      </c>
      <c r="G5280" s="44">
        <v>-501264</v>
      </c>
      <c r="H5280" t="s">
        <v>20428</v>
      </c>
    </row>
    <row r="5281" spans="1:8" x14ac:dyDescent="0.25">
      <c r="A5281" s="43" t="s">
        <v>9326</v>
      </c>
      <c r="B5281" t="s">
        <v>7268</v>
      </c>
      <c r="C5281" s="43" t="s">
        <v>14969</v>
      </c>
      <c r="D5281" t="s">
        <v>16817</v>
      </c>
      <c r="E5281" t="s">
        <v>16817</v>
      </c>
      <c r="F5281" s="41">
        <v>45245</v>
      </c>
      <c r="G5281" s="44">
        <v>-53100</v>
      </c>
      <c r="H5281" t="s">
        <v>16816</v>
      </c>
    </row>
    <row r="5282" spans="1:8" x14ac:dyDescent="0.25">
      <c r="A5282" s="43" t="s">
        <v>9326</v>
      </c>
      <c r="B5282" t="s">
        <v>9306</v>
      </c>
      <c r="C5282" s="43" t="s">
        <v>16392</v>
      </c>
      <c r="D5282" t="s">
        <v>16536</v>
      </c>
      <c r="E5282" t="s">
        <v>16536</v>
      </c>
      <c r="F5282" s="41">
        <v>45245</v>
      </c>
      <c r="G5282" s="44">
        <v>-18880</v>
      </c>
      <c r="H5282" t="s">
        <v>16535</v>
      </c>
    </row>
    <row r="5283" spans="1:8" x14ac:dyDescent="0.25">
      <c r="A5283" s="43" t="s">
        <v>9326</v>
      </c>
      <c r="B5283" t="s">
        <v>7268</v>
      </c>
      <c r="C5283" s="43" t="s">
        <v>14969</v>
      </c>
      <c r="D5283" t="s">
        <v>16815</v>
      </c>
      <c r="E5283" t="s">
        <v>20907</v>
      </c>
      <c r="F5283" s="41">
        <v>45246</v>
      </c>
      <c r="G5283" s="44">
        <v>-53100</v>
      </c>
      <c r="H5283" t="s">
        <v>16814</v>
      </c>
    </row>
    <row r="5284" spans="1:8" x14ac:dyDescent="0.25">
      <c r="A5284" s="43" t="s">
        <v>20400</v>
      </c>
      <c r="B5284" t="s">
        <v>1218</v>
      </c>
      <c r="C5284" s="43" t="s">
        <v>1219</v>
      </c>
      <c r="D5284" t="s">
        <v>20497</v>
      </c>
      <c r="E5284" t="s">
        <v>20908</v>
      </c>
      <c r="F5284" s="41">
        <v>45246</v>
      </c>
      <c r="G5284" s="44">
        <v>-536360</v>
      </c>
      <c r="H5284" t="s">
        <v>20496</v>
      </c>
    </row>
    <row r="5285" spans="1:8" x14ac:dyDescent="0.25">
      <c r="A5285" s="43" t="s">
        <v>9326</v>
      </c>
      <c r="B5285" t="s">
        <v>16517</v>
      </c>
      <c r="C5285" s="43" t="s">
        <v>16516</v>
      </c>
      <c r="D5285" t="s">
        <v>16519</v>
      </c>
      <c r="E5285" t="s">
        <v>16519</v>
      </c>
      <c r="F5285" s="41">
        <v>45246</v>
      </c>
      <c r="G5285" s="44">
        <v>-159300</v>
      </c>
      <c r="H5285" t="s">
        <v>16518</v>
      </c>
    </row>
    <row r="5286" spans="1:8" x14ac:dyDescent="0.25">
      <c r="A5286" s="43" t="s">
        <v>9326</v>
      </c>
      <c r="B5286" t="s">
        <v>9223</v>
      </c>
      <c r="C5286" s="43" t="s">
        <v>16376</v>
      </c>
      <c r="D5286" t="s">
        <v>16650</v>
      </c>
      <c r="E5286" t="s">
        <v>16650</v>
      </c>
      <c r="F5286" s="41">
        <v>45247</v>
      </c>
      <c r="G5286" s="44">
        <v>-212400</v>
      </c>
      <c r="H5286" t="s">
        <v>16649</v>
      </c>
    </row>
    <row r="5287" spans="1:8" x14ac:dyDescent="0.25">
      <c r="A5287" s="43" t="s">
        <v>9326</v>
      </c>
      <c r="B5287" t="s">
        <v>9068</v>
      </c>
      <c r="C5287" s="43" t="s">
        <v>16312</v>
      </c>
      <c r="D5287" t="s">
        <v>16603</v>
      </c>
      <c r="E5287" t="s">
        <v>16603</v>
      </c>
      <c r="F5287" s="41">
        <v>45247</v>
      </c>
      <c r="G5287" s="44">
        <v>-38940</v>
      </c>
      <c r="H5287" t="s">
        <v>16602</v>
      </c>
    </row>
    <row r="5288" spans="1:8" x14ac:dyDescent="0.25">
      <c r="A5288" s="43" t="s">
        <v>9326</v>
      </c>
      <c r="B5288" t="s">
        <v>9068</v>
      </c>
      <c r="C5288" s="43" t="s">
        <v>16312</v>
      </c>
      <c r="D5288" t="s">
        <v>16605</v>
      </c>
      <c r="E5288" t="s">
        <v>16605</v>
      </c>
      <c r="F5288" s="41">
        <v>45247</v>
      </c>
      <c r="G5288" s="44">
        <v>-38940</v>
      </c>
      <c r="H5288" t="s">
        <v>16604</v>
      </c>
    </row>
    <row r="5289" spans="1:8" x14ac:dyDescent="0.25">
      <c r="A5289" s="43" t="s">
        <v>9326</v>
      </c>
      <c r="B5289" t="s">
        <v>17420</v>
      </c>
      <c r="C5289" s="43" t="s">
        <v>17419</v>
      </c>
      <c r="D5289" t="s">
        <v>17432</v>
      </c>
      <c r="E5289" t="s">
        <v>20909</v>
      </c>
      <c r="F5289" s="41">
        <v>45247</v>
      </c>
      <c r="G5289" s="44">
        <v>-18509653.199999999</v>
      </c>
      <c r="H5289" t="s">
        <v>17431</v>
      </c>
    </row>
    <row r="5290" spans="1:8" x14ac:dyDescent="0.25">
      <c r="A5290" s="43" t="s">
        <v>9326</v>
      </c>
      <c r="B5290" t="s">
        <v>9217</v>
      </c>
      <c r="C5290" s="43" t="s">
        <v>16372</v>
      </c>
      <c r="D5290" t="s">
        <v>18763</v>
      </c>
      <c r="E5290" t="s">
        <v>18763</v>
      </c>
      <c r="F5290" s="41">
        <v>45247</v>
      </c>
      <c r="G5290" s="44">
        <v>-82600</v>
      </c>
      <c r="H5290" t="s">
        <v>18762</v>
      </c>
    </row>
    <row r="5291" spans="1:8" x14ac:dyDescent="0.25">
      <c r="A5291" s="43" t="s">
        <v>9326</v>
      </c>
      <c r="B5291" t="s">
        <v>9217</v>
      </c>
      <c r="C5291" s="43" t="s">
        <v>16372</v>
      </c>
      <c r="D5291" t="s">
        <v>18765</v>
      </c>
      <c r="E5291" t="s">
        <v>18765</v>
      </c>
      <c r="F5291" s="41">
        <v>45247</v>
      </c>
      <c r="G5291" s="44">
        <v>-165200</v>
      </c>
      <c r="H5291" t="s">
        <v>18764</v>
      </c>
    </row>
    <row r="5292" spans="1:8" x14ac:dyDescent="0.25">
      <c r="A5292" s="43" t="s">
        <v>9326</v>
      </c>
      <c r="B5292" t="s">
        <v>9241</v>
      </c>
      <c r="C5292" s="43" t="s">
        <v>16384</v>
      </c>
      <c r="D5292" t="s">
        <v>16961</v>
      </c>
      <c r="E5292" t="s">
        <v>16961</v>
      </c>
      <c r="F5292" s="41">
        <v>45247</v>
      </c>
      <c r="G5292" s="44">
        <v>-573718.94999999995</v>
      </c>
      <c r="H5292" t="s">
        <v>16960</v>
      </c>
    </row>
    <row r="5293" spans="1:8" x14ac:dyDescent="0.25">
      <c r="A5293" s="43" t="s">
        <v>9326</v>
      </c>
      <c r="B5293" t="s">
        <v>20655</v>
      </c>
      <c r="C5293" s="43" t="s">
        <v>8736</v>
      </c>
      <c r="D5293" t="s">
        <v>9294</v>
      </c>
      <c r="E5293" t="s">
        <v>9294</v>
      </c>
      <c r="F5293" s="41">
        <v>45247</v>
      </c>
      <c r="G5293" s="44">
        <v>-54656.03</v>
      </c>
      <c r="H5293" t="s">
        <v>18644</v>
      </c>
    </row>
    <row r="5294" spans="1:8" x14ac:dyDescent="0.25">
      <c r="A5294" s="43" t="s">
        <v>9326</v>
      </c>
      <c r="B5294" t="s">
        <v>9204</v>
      </c>
      <c r="C5294" s="43" t="s">
        <v>16366</v>
      </c>
      <c r="D5294" t="s">
        <v>16558</v>
      </c>
      <c r="E5294" t="s">
        <v>16558</v>
      </c>
      <c r="F5294" s="41">
        <v>45247</v>
      </c>
      <c r="G5294" s="44">
        <v>-1038400</v>
      </c>
      <c r="H5294" t="s">
        <v>16557</v>
      </c>
    </row>
    <row r="5295" spans="1:8" x14ac:dyDescent="0.25">
      <c r="A5295" s="43" t="s">
        <v>9326</v>
      </c>
      <c r="B5295" t="s">
        <v>9032</v>
      </c>
      <c r="C5295" s="43" t="s">
        <v>16293</v>
      </c>
      <c r="D5295" t="s">
        <v>16992</v>
      </c>
      <c r="E5295" t="s">
        <v>16992</v>
      </c>
      <c r="F5295" s="41">
        <v>45250</v>
      </c>
      <c r="G5295" s="44">
        <v>-141600</v>
      </c>
      <c r="H5295" t="s">
        <v>16991</v>
      </c>
    </row>
    <row r="5296" spans="1:8" x14ac:dyDescent="0.25">
      <c r="A5296" s="43" t="s">
        <v>9326</v>
      </c>
      <c r="B5296" t="s">
        <v>143</v>
      </c>
      <c r="C5296" s="43" t="s">
        <v>144</v>
      </c>
      <c r="D5296" t="s">
        <v>17515</v>
      </c>
      <c r="F5296" s="41">
        <v>45250</v>
      </c>
      <c r="G5296" s="44">
        <v>-59408583.539999999</v>
      </c>
      <c r="H5296" t="s">
        <v>17514</v>
      </c>
    </row>
    <row r="5297" spans="1:8" x14ac:dyDescent="0.25">
      <c r="A5297" s="43" t="s">
        <v>20400</v>
      </c>
      <c r="B5297" t="s">
        <v>20417</v>
      </c>
      <c r="C5297" s="43" t="s">
        <v>20416</v>
      </c>
      <c r="D5297" t="s">
        <v>20419</v>
      </c>
      <c r="F5297" s="41">
        <v>45251</v>
      </c>
      <c r="G5297" s="44">
        <v>-200000</v>
      </c>
      <c r="H5297" t="s">
        <v>20418</v>
      </c>
    </row>
    <row r="5298" spans="1:8" x14ac:dyDescent="0.25">
      <c r="A5298" s="43" t="s">
        <v>20400</v>
      </c>
      <c r="B5298" t="s">
        <v>20417</v>
      </c>
      <c r="C5298" s="43" t="s">
        <v>20416</v>
      </c>
      <c r="D5298" t="s">
        <v>20421</v>
      </c>
      <c r="E5298" t="s">
        <v>20421</v>
      </c>
      <c r="F5298" s="41">
        <v>45251</v>
      </c>
      <c r="G5298" s="44">
        <v>-118000</v>
      </c>
      <c r="H5298" t="s">
        <v>20420</v>
      </c>
    </row>
    <row r="5299" spans="1:8" x14ac:dyDescent="0.25">
      <c r="A5299" s="43" t="s">
        <v>20400</v>
      </c>
      <c r="B5299" t="s">
        <v>20417</v>
      </c>
      <c r="C5299" s="43" t="s">
        <v>20416</v>
      </c>
      <c r="D5299" t="s">
        <v>20423</v>
      </c>
      <c r="E5299" t="s">
        <v>20423</v>
      </c>
      <c r="F5299" s="41">
        <v>45251</v>
      </c>
      <c r="G5299" s="44">
        <v>-472000</v>
      </c>
      <c r="H5299" t="s">
        <v>20422</v>
      </c>
    </row>
    <row r="5300" spans="1:8" x14ac:dyDescent="0.25">
      <c r="A5300" s="43" t="s">
        <v>20400</v>
      </c>
      <c r="B5300" t="s">
        <v>1218</v>
      </c>
      <c r="C5300" s="43" t="s">
        <v>1219</v>
      </c>
      <c r="D5300" t="s">
        <v>20499</v>
      </c>
      <c r="E5300" t="s">
        <v>20910</v>
      </c>
      <c r="F5300" s="41">
        <v>45251</v>
      </c>
      <c r="G5300" s="44">
        <v>-8800</v>
      </c>
      <c r="H5300" t="s">
        <v>20498</v>
      </c>
    </row>
    <row r="5301" spans="1:8" x14ac:dyDescent="0.25">
      <c r="A5301" s="43" t="s">
        <v>9326</v>
      </c>
      <c r="B5301" t="s">
        <v>18185</v>
      </c>
      <c r="C5301" s="43" t="s">
        <v>18184</v>
      </c>
      <c r="D5301" t="s">
        <v>18187</v>
      </c>
      <c r="F5301" s="41">
        <v>45253</v>
      </c>
      <c r="G5301" s="44">
        <v>-14167250.880000001</v>
      </c>
      <c r="H5301" t="s">
        <v>18186</v>
      </c>
    </row>
    <row r="5302" spans="1:8" x14ac:dyDescent="0.25">
      <c r="A5302" s="43" t="s">
        <v>9326</v>
      </c>
      <c r="B5302" t="s">
        <v>8916</v>
      </c>
      <c r="C5302" s="43" t="s">
        <v>8917</v>
      </c>
      <c r="D5302" t="s">
        <v>17107</v>
      </c>
      <c r="E5302" t="s">
        <v>17107</v>
      </c>
      <c r="F5302" s="41">
        <v>45253</v>
      </c>
      <c r="G5302" s="44">
        <v>-3450</v>
      </c>
      <c r="H5302" t="s">
        <v>17106</v>
      </c>
    </row>
    <row r="5303" spans="1:8" x14ac:dyDescent="0.25">
      <c r="A5303" s="43" t="s">
        <v>9326</v>
      </c>
      <c r="B5303" t="s">
        <v>16862</v>
      </c>
      <c r="C5303" s="43" t="s">
        <v>16861</v>
      </c>
      <c r="D5303" t="s">
        <v>16864</v>
      </c>
      <c r="F5303" s="41">
        <v>45253</v>
      </c>
      <c r="G5303" s="44">
        <v>-5042373.1900000004</v>
      </c>
      <c r="H5303" t="s">
        <v>16863</v>
      </c>
    </row>
    <row r="5304" spans="1:8" x14ac:dyDescent="0.25">
      <c r="A5304" s="43" t="s">
        <v>20400</v>
      </c>
      <c r="B5304" t="s">
        <v>1218</v>
      </c>
      <c r="C5304" s="43" t="s">
        <v>1219</v>
      </c>
      <c r="D5304" t="s">
        <v>20501</v>
      </c>
      <c r="E5304" t="s">
        <v>20911</v>
      </c>
      <c r="F5304" s="41">
        <v>45253</v>
      </c>
      <c r="G5304" s="44">
        <v>-99000</v>
      </c>
      <c r="H5304" t="s">
        <v>20500</v>
      </c>
    </row>
    <row r="5305" spans="1:8" x14ac:dyDescent="0.25">
      <c r="A5305" s="43" t="s">
        <v>20400</v>
      </c>
      <c r="B5305" t="s">
        <v>1218</v>
      </c>
      <c r="C5305" s="43" t="s">
        <v>1219</v>
      </c>
      <c r="D5305" t="s">
        <v>20503</v>
      </c>
      <c r="E5305" t="s">
        <v>20912</v>
      </c>
      <c r="F5305" s="41">
        <v>45253</v>
      </c>
      <c r="G5305" s="44">
        <v>-80000</v>
      </c>
      <c r="H5305" t="s">
        <v>20502</v>
      </c>
    </row>
    <row r="5306" spans="1:8" x14ac:dyDescent="0.25">
      <c r="A5306" s="43" t="s">
        <v>20400</v>
      </c>
      <c r="B5306" t="s">
        <v>1218</v>
      </c>
      <c r="C5306" s="43" t="s">
        <v>1219</v>
      </c>
      <c r="D5306" t="s">
        <v>20505</v>
      </c>
      <c r="E5306" t="s">
        <v>20913</v>
      </c>
      <c r="F5306" s="41">
        <v>45253</v>
      </c>
      <c r="G5306" s="44">
        <v>-78100</v>
      </c>
      <c r="H5306" t="s">
        <v>20504</v>
      </c>
    </row>
    <row r="5307" spans="1:8" x14ac:dyDescent="0.25">
      <c r="A5307" s="43" t="s">
        <v>9326</v>
      </c>
      <c r="B5307" t="s">
        <v>16844</v>
      </c>
      <c r="C5307" s="43" t="s">
        <v>16843</v>
      </c>
      <c r="D5307" t="s">
        <v>16852</v>
      </c>
      <c r="E5307" t="s">
        <v>16852</v>
      </c>
      <c r="F5307" s="41">
        <v>45254</v>
      </c>
      <c r="G5307" s="44">
        <v>-94400</v>
      </c>
      <c r="H5307" t="s">
        <v>16851</v>
      </c>
    </row>
    <row r="5308" spans="1:8" x14ac:dyDescent="0.25">
      <c r="A5308" s="43" t="s">
        <v>9326</v>
      </c>
      <c r="B5308" t="s">
        <v>17667</v>
      </c>
      <c r="C5308" s="43" t="s">
        <v>17666</v>
      </c>
      <c r="D5308" t="s">
        <v>17669</v>
      </c>
      <c r="E5308" t="s">
        <v>17669</v>
      </c>
      <c r="F5308" s="41">
        <v>45254</v>
      </c>
      <c r="G5308" s="44">
        <v>-56640</v>
      </c>
      <c r="H5308" t="s">
        <v>17668</v>
      </c>
    </row>
    <row r="5309" spans="1:8" x14ac:dyDescent="0.25">
      <c r="A5309" s="43" t="s">
        <v>9326</v>
      </c>
      <c r="B5309" t="s">
        <v>2861</v>
      </c>
      <c r="C5309" s="43" t="s">
        <v>11641</v>
      </c>
      <c r="D5309" t="s">
        <v>16600</v>
      </c>
      <c r="E5309" t="s">
        <v>16600</v>
      </c>
      <c r="F5309" s="41">
        <v>45254</v>
      </c>
      <c r="G5309" s="44">
        <v>-38940</v>
      </c>
      <c r="H5309" t="s">
        <v>16599</v>
      </c>
    </row>
    <row r="5310" spans="1:8" x14ac:dyDescent="0.25">
      <c r="A5310" s="43" t="s">
        <v>9326</v>
      </c>
      <c r="B5310" t="s">
        <v>16786</v>
      </c>
      <c r="C5310" s="43" t="s">
        <v>16785</v>
      </c>
      <c r="D5310" t="s">
        <v>16788</v>
      </c>
      <c r="E5310" t="s">
        <v>16788</v>
      </c>
      <c r="F5310" s="41">
        <v>45254</v>
      </c>
      <c r="G5310" s="44">
        <v>-212400</v>
      </c>
      <c r="H5310" t="s">
        <v>16787</v>
      </c>
    </row>
    <row r="5311" spans="1:8" x14ac:dyDescent="0.25">
      <c r="A5311" s="43" t="s">
        <v>9326</v>
      </c>
      <c r="B5311" t="s">
        <v>4120</v>
      </c>
      <c r="C5311" s="43" t="s">
        <v>4121</v>
      </c>
      <c r="D5311" t="s">
        <v>17759</v>
      </c>
      <c r="E5311" t="s">
        <v>17759</v>
      </c>
      <c r="F5311" s="41">
        <v>45257</v>
      </c>
      <c r="G5311" s="44">
        <v>-25500</v>
      </c>
      <c r="H5311" t="s">
        <v>17758</v>
      </c>
    </row>
    <row r="5312" spans="1:8" x14ac:dyDescent="0.25">
      <c r="A5312" s="43" t="s">
        <v>9326</v>
      </c>
      <c r="B5312" t="s">
        <v>7268</v>
      </c>
      <c r="C5312" s="43" t="s">
        <v>14969</v>
      </c>
      <c r="D5312" t="s">
        <v>16819</v>
      </c>
      <c r="E5312" t="s">
        <v>16819</v>
      </c>
      <c r="F5312" s="41">
        <v>45257</v>
      </c>
      <c r="G5312" s="44">
        <v>-70800</v>
      </c>
      <c r="H5312" t="s">
        <v>16818</v>
      </c>
    </row>
    <row r="5313" spans="1:8" x14ac:dyDescent="0.25">
      <c r="A5313" s="43" t="s">
        <v>9326</v>
      </c>
      <c r="B5313" t="s">
        <v>20660</v>
      </c>
      <c r="C5313" s="43" t="s">
        <v>18568</v>
      </c>
      <c r="D5313" t="s">
        <v>18571</v>
      </c>
      <c r="F5313" s="41">
        <v>45258</v>
      </c>
      <c r="G5313" s="44">
        <v>-161000</v>
      </c>
      <c r="H5313" t="s">
        <v>18570</v>
      </c>
    </row>
    <row r="5314" spans="1:8" x14ac:dyDescent="0.25">
      <c r="A5314" s="43" t="s">
        <v>9326</v>
      </c>
      <c r="B5314" t="s">
        <v>2337</v>
      </c>
      <c r="C5314" s="43" t="s">
        <v>2338</v>
      </c>
      <c r="D5314" t="s">
        <v>17163</v>
      </c>
      <c r="E5314" t="s">
        <v>17163</v>
      </c>
      <c r="F5314" s="41">
        <v>45258</v>
      </c>
      <c r="G5314" s="44">
        <v>-70800</v>
      </c>
      <c r="H5314" t="s">
        <v>17162</v>
      </c>
    </row>
    <row r="5315" spans="1:8" x14ac:dyDescent="0.25">
      <c r="A5315" s="43" t="s">
        <v>9326</v>
      </c>
      <c r="B5315" t="s">
        <v>2337</v>
      </c>
      <c r="C5315" s="43" t="s">
        <v>2338</v>
      </c>
      <c r="D5315" t="s">
        <v>17166</v>
      </c>
      <c r="E5315" t="s">
        <v>17166</v>
      </c>
      <c r="F5315" s="41">
        <v>45258</v>
      </c>
      <c r="G5315" s="44">
        <v>-70800</v>
      </c>
      <c r="H5315" t="s">
        <v>17165</v>
      </c>
    </row>
    <row r="5316" spans="1:8" x14ac:dyDescent="0.25">
      <c r="A5316" s="43" t="s">
        <v>9326</v>
      </c>
      <c r="B5316" t="s">
        <v>2337</v>
      </c>
      <c r="C5316" s="43" t="s">
        <v>2338</v>
      </c>
      <c r="D5316" t="s">
        <v>17168</v>
      </c>
      <c r="E5316" t="s">
        <v>17168</v>
      </c>
      <c r="F5316" s="41">
        <v>45258</v>
      </c>
      <c r="G5316" s="44">
        <v>-70800</v>
      </c>
      <c r="H5316" t="s">
        <v>17167</v>
      </c>
    </row>
    <row r="5317" spans="1:8" x14ac:dyDescent="0.25">
      <c r="A5317" s="43" t="s">
        <v>9326</v>
      </c>
      <c r="B5317" t="s">
        <v>2337</v>
      </c>
      <c r="C5317" s="43" t="s">
        <v>2338</v>
      </c>
      <c r="D5317" t="s">
        <v>17170</v>
      </c>
      <c r="E5317" t="s">
        <v>17170</v>
      </c>
      <c r="F5317" s="41">
        <v>45258</v>
      </c>
      <c r="G5317" s="44">
        <v>-25116.3</v>
      </c>
      <c r="H5317" t="s">
        <v>17169</v>
      </c>
    </row>
    <row r="5318" spans="1:8" x14ac:dyDescent="0.25">
      <c r="A5318" s="43" t="s">
        <v>9326</v>
      </c>
      <c r="B5318" t="s">
        <v>17859</v>
      </c>
      <c r="C5318" s="43" t="s">
        <v>17858</v>
      </c>
      <c r="D5318" t="s">
        <v>17861</v>
      </c>
      <c r="E5318" t="s">
        <v>17861</v>
      </c>
      <c r="F5318" s="41">
        <v>45258</v>
      </c>
      <c r="G5318" s="44">
        <v>-39583.58</v>
      </c>
      <c r="H5318" t="s">
        <v>17860</v>
      </c>
    </row>
    <row r="5319" spans="1:8" x14ac:dyDescent="0.25">
      <c r="A5319" s="43" t="s">
        <v>9326</v>
      </c>
      <c r="B5319" t="s">
        <v>17859</v>
      </c>
      <c r="C5319" s="43" t="s">
        <v>17858</v>
      </c>
      <c r="D5319" t="s">
        <v>17864</v>
      </c>
      <c r="F5319" s="41">
        <v>45258</v>
      </c>
      <c r="G5319" s="44">
        <v>39583.58</v>
      </c>
      <c r="H5319" t="s">
        <v>17863</v>
      </c>
    </row>
    <row r="5320" spans="1:8" x14ac:dyDescent="0.25">
      <c r="A5320" s="43" t="s">
        <v>9326</v>
      </c>
      <c r="B5320" t="s">
        <v>7268</v>
      </c>
      <c r="C5320" s="43" t="s">
        <v>14969</v>
      </c>
      <c r="D5320" t="s">
        <v>16821</v>
      </c>
      <c r="E5320" t="s">
        <v>16821</v>
      </c>
      <c r="F5320" s="41">
        <v>45258</v>
      </c>
      <c r="G5320" s="44">
        <v>-106200</v>
      </c>
      <c r="H5320" t="s">
        <v>16820</v>
      </c>
    </row>
    <row r="5321" spans="1:8" x14ac:dyDescent="0.25">
      <c r="A5321" s="43" t="s">
        <v>20400</v>
      </c>
      <c r="B5321" t="s">
        <v>1218</v>
      </c>
      <c r="C5321" s="43" t="s">
        <v>1219</v>
      </c>
      <c r="D5321" t="s">
        <v>20507</v>
      </c>
      <c r="E5321" t="s">
        <v>20914</v>
      </c>
      <c r="F5321" s="41">
        <v>45258</v>
      </c>
      <c r="G5321" s="44">
        <v>-1529700</v>
      </c>
      <c r="H5321" t="s">
        <v>20506</v>
      </c>
    </row>
    <row r="5322" spans="1:8" x14ac:dyDescent="0.25">
      <c r="A5322" s="43" t="s">
        <v>9326</v>
      </c>
      <c r="B5322" t="s">
        <v>143</v>
      </c>
      <c r="C5322" s="43" t="s">
        <v>144</v>
      </c>
      <c r="D5322" t="s">
        <v>17519</v>
      </c>
      <c r="F5322" s="41">
        <v>45258</v>
      </c>
      <c r="G5322" s="44">
        <v>-34116.33</v>
      </c>
      <c r="H5322" t="s">
        <v>17518</v>
      </c>
    </row>
    <row r="5323" spans="1:8" x14ac:dyDescent="0.25">
      <c r="A5323" s="43" t="s">
        <v>9326</v>
      </c>
      <c r="B5323" t="s">
        <v>18838</v>
      </c>
      <c r="C5323" s="43" t="s">
        <v>18837</v>
      </c>
      <c r="D5323" t="s">
        <v>7317</v>
      </c>
      <c r="E5323" t="s">
        <v>20915</v>
      </c>
      <c r="F5323" s="41">
        <v>45259</v>
      </c>
      <c r="G5323" s="44">
        <v>-353100</v>
      </c>
      <c r="H5323" t="s">
        <v>18839</v>
      </c>
    </row>
    <row r="5324" spans="1:8" x14ac:dyDescent="0.25">
      <c r="A5324" s="43" t="s">
        <v>9326</v>
      </c>
      <c r="B5324" t="s">
        <v>16679</v>
      </c>
      <c r="C5324" s="43" t="s">
        <v>16678</v>
      </c>
      <c r="D5324" t="s">
        <v>16683</v>
      </c>
      <c r="E5324" t="s">
        <v>16683</v>
      </c>
      <c r="F5324" s="41">
        <v>45259</v>
      </c>
      <c r="G5324" s="44">
        <v>-430110</v>
      </c>
      <c r="H5324" t="s">
        <v>16682</v>
      </c>
    </row>
    <row r="5325" spans="1:8" x14ac:dyDescent="0.25">
      <c r="A5325" s="43" t="s">
        <v>9326</v>
      </c>
      <c r="B5325" t="s">
        <v>5250</v>
      </c>
      <c r="C5325" s="43" t="s">
        <v>5251</v>
      </c>
      <c r="D5325" t="s">
        <v>5628</v>
      </c>
      <c r="E5325" t="s">
        <v>20916</v>
      </c>
      <c r="F5325" s="41">
        <v>45259</v>
      </c>
      <c r="G5325" s="44">
        <v>-2094210</v>
      </c>
      <c r="H5325" t="s">
        <v>18206</v>
      </c>
    </row>
    <row r="5326" spans="1:8" x14ac:dyDescent="0.25">
      <c r="A5326" s="43" t="s">
        <v>9326</v>
      </c>
      <c r="B5326" t="s">
        <v>18881</v>
      </c>
      <c r="C5326" s="43" t="s">
        <v>18880</v>
      </c>
      <c r="D5326" t="s">
        <v>18883</v>
      </c>
      <c r="E5326" t="s">
        <v>20917</v>
      </c>
      <c r="F5326" s="41">
        <v>45259</v>
      </c>
      <c r="G5326" s="44">
        <v>-12750</v>
      </c>
      <c r="H5326" t="s">
        <v>18882</v>
      </c>
    </row>
    <row r="5327" spans="1:8" x14ac:dyDescent="0.25">
      <c r="A5327" s="43" t="s">
        <v>9326</v>
      </c>
      <c r="B5327" t="s">
        <v>9219</v>
      </c>
      <c r="C5327" s="43" t="s">
        <v>16374</v>
      </c>
      <c r="D5327" t="s">
        <v>18814</v>
      </c>
      <c r="E5327" t="s">
        <v>18814</v>
      </c>
      <c r="F5327" s="41">
        <v>45259</v>
      </c>
      <c r="G5327" s="44">
        <v>-68145</v>
      </c>
      <c r="H5327" t="s">
        <v>18813</v>
      </c>
    </row>
    <row r="5328" spans="1:8" x14ac:dyDescent="0.25">
      <c r="A5328" s="43" t="s">
        <v>9326</v>
      </c>
      <c r="B5328" t="s">
        <v>9219</v>
      </c>
      <c r="C5328" s="43" t="s">
        <v>16374</v>
      </c>
      <c r="D5328" t="s">
        <v>18816</v>
      </c>
      <c r="E5328" t="s">
        <v>18816</v>
      </c>
      <c r="F5328" s="41">
        <v>45259</v>
      </c>
      <c r="G5328" s="44">
        <v>-68145</v>
      </c>
      <c r="H5328" t="s">
        <v>18815</v>
      </c>
    </row>
    <row r="5329" spans="1:8" x14ac:dyDescent="0.25">
      <c r="A5329" s="43" t="s">
        <v>9326</v>
      </c>
      <c r="B5329" t="s">
        <v>9052</v>
      </c>
      <c r="C5329" s="43" t="s">
        <v>16305</v>
      </c>
      <c r="D5329" t="s">
        <v>16779</v>
      </c>
      <c r="E5329" t="s">
        <v>16779</v>
      </c>
      <c r="F5329" s="41">
        <v>45259</v>
      </c>
      <c r="G5329" s="44">
        <v>-129800</v>
      </c>
      <c r="H5329" t="s">
        <v>16778</v>
      </c>
    </row>
    <row r="5330" spans="1:8" x14ac:dyDescent="0.25">
      <c r="A5330" s="43" t="s">
        <v>9326</v>
      </c>
      <c r="B5330" t="s">
        <v>16590</v>
      </c>
      <c r="C5330" s="43" t="s">
        <v>16589</v>
      </c>
      <c r="D5330" t="s">
        <v>16595</v>
      </c>
      <c r="E5330" t="s">
        <v>16595</v>
      </c>
      <c r="F5330" s="41">
        <v>45259</v>
      </c>
      <c r="G5330" s="44">
        <v>-188800</v>
      </c>
      <c r="H5330" t="s">
        <v>16594</v>
      </c>
    </row>
    <row r="5331" spans="1:8" x14ac:dyDescent="0.25">
      <c r="A5331" s="43" t="s">
        <v>9326</v>
      </c>
      <c r="B5331" t="s">
        <v>17949</v>
      </c>
      <c r="C5331" s="43" t="s">
        <v>17948</v>
      </c>
      <c r="D5331" t="s">
        <v>17951</v>
      </c>
      <c r="F5331" s="41">
        <v>45259</v>
      </c>
      <c r="G5331" s="44">
        <v>-7417240.25</v>
      </c>
      <c r="H5331" t="s">
        <v>17950</v>
      </c>
    </row>
    <row r="5332" spans="1:8" x14ac:dyDescent="0.25">
      <c r="A5332" s="43" t="s">
        <v>9326</v>
      </c>
      <c r="B5332" t="s">
        <v>703</v>
      </c>
      <c r="C5332" s="43" t="s">
        <v>704</v>
      </c>
      <c r="D5332" t="s">
        <v>17353</v>
      </c>
      <c r="E5332" t="s">
        <v>18130</v>
      </c>
      <c r="F5332" s="41">
        <v>45259</v>
      </c>
      <c r="G5332" s="44">
        <v>-5315.9</v>
      </c>
      <c r="H5332" t="s">
        <v>17352</v>
      </c>
    </row>
    <row r="5333" spans="1:8" x14ac:dyDescent="0.25">
      <c r="A5333" s="43" t="s">
        <v>9326</v>
      </c>
      <c r="B5333" t="s">
        <v>703</v>
      </c>
      <c r="C5333" s="43" t="s">
        <v>704</v>
      </c>
      <c r="D5333" t="s">
        <v>17355</v>
      </c>
      <c r="E5333" t="s">
        <v>20918</v>
      </c>
      <c r="F5333" s="41">
        <v>45259</v>
      </c>
      <c r="G5333" s="44">
        <v>-15900.5</v>
      </c>
      <c r="H5333" t="s">
        <v>17354</v>
      </c>
    </row>
    <row r="5334" spans="1:8" x14ac:dyDescent="0.25">
      <c r="A5334" s="43" t="s">
        <v>9326</v>
      </c>
      <c r="B5334" t="s">
        <v>703</v>
      </c>
      <c r="C5334" s="43" t="s">
        <v>704</v>
      </c>
      <c r="D5334" t="s">
        <v>17357</v>
      </c>
      <c r="E5334" t="s">
        <v>20918</v>
      </c>
      <c r="F5334" s="41">
        <v>45259</v>
      </c>
      <c r="G5334" s="44">
        <v>-43306</v>
      </c>
      <c r="H5334" t="s">
        <v>17356</v>
      </c>
    </row>
    <row r="5335" spans="1:8" x14ac:dyDescent="0.25">
      <c r="A5335" s="43" t="s">
        <v>9326</v>
      </c>
      <c r="B5335" t="s">
        <v>703</v>
      </c>
      <c r="C5335" s="43" t="s">
        <v>704</v>
      </c>
      <c r="D5335" t="s">
        <v>17359</v>
      </c>
      <c r="E5335" t="s">
        <v>20918</v>
      </c>
      <c r="F5335" s="41">
        <v>45259</v>
      </c>
      <c r="G5335" s="44">
        <v>-43028.7</v>
      </c>
      <c r="H5335" t="s">
        <v>17358</v>
      </c>
    </row>
    <row r="5336" spans="1:8" x14ac:dyDescent="0.25">
      <c r="A5336" s="43" t="s">
        <v>9326</v>
      </c>
      <c r="B5336" t="s">
        <v>703</v>
      </c>
      <c r="C5336" s="43" t="s">
        <v>704</v>
      </c>
      <c r="D5336" t="s">
        <v>17361</v>
      </c>
      <c r="E5336" t="s">
        <v>20918</v>
      </c>
      <c r="F5336" s="41">
        <v>45259</v>
      </c>
      <c r="G5336" s="44">
        <v>-19936.099999999999</v>
      </c>
      <c r="H5336" t="s">
        <v>17360</v>
      </c>
    </row>
    <row r="5337" spans="1:8" x14ac:dyDescent="0.25">
      <c r="A5337" s="43" t="s">
        <v>9326</v>
      </c>
      <c r="B5337" t="s">
        <v>703</v>
      </c>
      <c r="C5337" s="43" t="s">
        <v>704</v>
      </c>
      <c r="D5337" t="s">
        <v>6240</v>
      </c>
      <c r="E5337" t="s">
        <v>20918</v>
      </c>
      <c r="F5337" s="41">
        <v>45259</v>
      </c>
      <c r="G5337" s="44">
        <v>-45736.800000000003</v>
      </c>
      <c r="H5337" t="s">
        <v>17362</v>
      </c>
    </row>
    <row r="5338" spans="1:8" x14ac:dyDescent="0.25">
      <c r="A5338" s="43" t="s">
        <v>9326</v>
      </c>
      <c r="B5338" t="s">
        <v>703</v>
      </c>
      <c r="C5338" s="43" t="s">
        <v>704</v>
      </c>
      <c r="D5338" t="s">
        <v>17364</v>
      </c>
      <c r="E5338" t="s">
        <v>20918</v>
      </c>
      <c r="F5338" s="41">
        <v>45259</v>
      </c>
      <c r="G5338" s="44">
        <v>-5776.1</v>
      </c>
      <c r="H5338" t="s">
        <v>17363</v>
      </c>
    </row>
    <row r="5339" spans="1:8" x14ac:dyDescent="0.25">
      <c r="A5339" s="43" t="s">
        <v>9326</v>
      </c>
      <c r="B5339" t="s">
        <v>703</v>
      </c>
      <c r="C5339" s="43" t="s">
        <v>704</v>
      </c>
      <c r="D5339" t="s">
        <v>17366</v>
      </c>
      <c r="E5339" t="s">
        <v>20918</v>
      </c>
      <c r="F5339" s="41">
        <v>45259</v>
      </c>
      <c r="G5339" s="44">
        <v>-28066.3</v>
      </c>
      <c r="H5339" t="s">
        <v>17365</v>
      </c>
    </row>
    <row r="5340" spans="1:8" x14ac:dyDescent="0.25">
      <c r="A5340" s="43" t="s">
        <v>9326</v>
      </c>
      <c r="B5340" t="s">
        <v>703</v>
      </c>
      <c r="C5340" s="43" t="s">
        <v>704</v>
      </c>
      <c r="D5340" t="s">
        <v>17368</v>
      </c>
      <c r="E5340" t="s">
        <v>20918</v>
      </c>
      <c r="F5340" s="41">
        <v>45259</v>
      </c>
      <c r="G5340" s="44">
        <v>-109521.7</v>
      </c>
      <c r="H5340" t="s">
        <v>17367</v>
      </c>
    </row>
    <row r="5341" spans="1:8" x14ac:dyDescent="0.25">
      <c r="A5341" s="43" t="s">
        <v>9326</v>
      </c>
      <c r="B5341" t="s">
        <v>703</v>
      </c>
      <c r="C5341" s="43" t="s">
        <v>704</v>
      </c>
      <c r="D5341" t="s">
        <v>17370</v>
      </c>
      <c r="E5341" t="s">
        <v>20918</v>
      </c>
      <c r="F5341" s="41">
        <v>45259</v>
      </c>
      <c r="G5341" s="44">
        <v>-8425.2000000000007</v>
      </c>
      <c r="H5341" t="s">
        <v>17369</v>
      </c>
    </row>
    <row r="5342" spans="1:8" x14ac:dyDescent="0.25">
      <c r="A5342" s="43" t="s">
        <v>9326</v>
      </c>
      <c r="B5342" t="s">
        <v>703</v>
      </c>
      <c r="C5342" s="43" t="s">
        <v>704</v>
      </c>
      <c r="D5342" t="s">
        <v>17372</v>
      </c>
      <c r="E5342" t="s">
        <v>20918</v>
      </c>
      <c r="F5342" s="41">
        <v>45259</v>
      </c>
      <c r="G5342" s="44">
        <v>-25216.6</v>
      </c>
      <c r="H5342" t="s">
        <v>17371</v>
      </c>
    </row>
    <row r="5343" spans="1:8" x14ac:dyDescent="0.25">
      <c r="A5343" s="43" t="s">
        <v>9326</v>
      </c>
      <c r="B5343" t="s">
        <v>703</v>
      </c>
      <c r="C5343" s="43" t="s">
        <v>704</v>
      </c>
      <c r="D5343" t="s">
        <v>17374</v>
      </c>
      <c r="E5343" t="s">
        <v>20918</v>
      </c>
      <c r="F5343" s="41">
        <v>45259</v>
      </c>
      <c r="G5343" s="44">
        <v>-69850.100000000006</v>
      </c>
      <c r="H5343" t="s">
        <v>17373</v>
      </c>
    </row>
    <row r="5344" spans="1:8" x14ac:dyDescent="0.25">
      <c r="A5344" s="43" t="s">
        <v>9326</v>
      </c>
      <c r="B5344" t="s">
        <v>703</v>
      </c>
      <c r="C5344" s="43" t="s">
        <v>704</v>
      </c>
      <c r="D5344" t="s">
        <v>17376</v>
      </c>
      <c r="E5344" t="s">
        <v>20918</v>
      </c>
      <c r="F5344" s="41">
        <v>45259</v>
      </c>
      <c r="G5344" s="44">
        <v>-126356.76</v>
      </c>
      <c r="H5344" t="s">
        <v>17375</v>
      </c>
    </row>
    <row r="5345" spans="1:8" x14ac:dyDescent="0.25">
      <c r="A5345" s="43" t="s">
        <v>9326</v>
      </c>
      <c r="B5345" t="s">
        <v>703</v>
      </c>
      <c r="C5345" s="43" t="s">
        <v>704</v>
      </c>
      <c r="D5345" t="s">
        <v>17378</v>
      </c>
      <c r="E5345" t="s">
        <v>20918</v>
      </c>
      <c r="F5345" s="41">
        <v>45259</v>
      </c>
      <c r="G5345" s="44">
        <v>-36007.699999999997</v>
      </c>
      <c r="H5345" t="s">
        <v>17377</v>
      </c>
    </row>
    <row r="5346" spans="1:8" x14ac:dyDescent="0.25">
      <c r="A5346" s="43" t="s">
        <v>9326</v>
      </c>
      <c r="B5346" t="s">
        <v>703</v>
      </c>
      <c r="C5346" s="43" t="s">
        <v>704</v>
      </c>
      <c r="D5346" t="s">
        <v>17380</v>
      </c>
      <c r="E5346" t="s">
        <v>20918</v>
      </c>
      <c r="F5346" s="41">
        <v>45259</v>
      </c>
      <c r="G5346" s="44">
        <v>-4389.6000000000004</v>
      </c>
      <c r="H5346" t="s">
        <v>17379</v>
      </c>
    </row>
    <row r="5347" spans="1:8" x14ac:dyDescent="0.25">
      <c r="A5347" s="43" t="s">
        <v>9326</v>
      </c>
      <c r="B5347" t="s">
        <v>703</v>
      </c>
      <c r="C5347" s="43" t="s">
        <v>704</v>
      </c>
      <c r="D5347" t="s">
        <v>17382</v>
      </c>
      <c r="E5347" t="s">
        <v>20918</v>
      </c>
      <c r="F5347" s="41">
        <v>45259</v>
      </c>
      <c r="G5347" s="44">
        <v>-13865</v>
      </c>
      <c r="H5347" t="s">
        <v>17381</v>
      </c>
    </row>
    <row r="5348" spans="1:8" x14ac:dyDescent="0.25">
      <c r="A5348" s="43" t="s">
        <v>9326</v>
      </c>
      <c r="B5348" t="s">
        <v>703</v>
      </c>
      <c r="C5348" s="43" t="s">
        <v>704</v>
      </c>
      <c r="D5348" t="s">
        <v>17384</v>
      </c>
      <c r="E5348" t="s">
        <v>20918</v>
      </c>
      <c r="F5348" s="41">
        <v>45259</v>
      </c>
      <c r="G5348" s="44">
        <v>-34544.5</v>
      </c>
      <c r="H5348" t="s">
        <v>17383</v>
      </c>
    </row>
    <row r="5349" spans="1:8" x14ac:dyDescent="0.25">
      <c r="A5349" s="43" t="s">
        <v>9326</v>
      </c>
      <c r="B5349" t="s">
        <v>703</v>
      </c>
      <c r="C5349" s="43" t="s">
        <v>704</v>
      </c>
      <c r="D5349" t="s">
        <v>17386</v>
      </c>
      <c r="E5349" t="s">
        <v>20918</v>
      </c>
      <c r="F5349" s="41">
        <v>45259</v>
      </c>
      <c r="G5349" s="44">
        <v>-28066.3</v>
      </c>
      <c r="H5349" t="s">
        <v>17385</v>
      </c>
    </row>
    <row r="5350" spans="1:8" x14ac:dyDescent="0.25">
      <c r="A5350" s="43" t="s">
        <v>9326</v>
      </c>
      <c r="B5350" t="s">
        <v>703</v>
      </c>
      <c r="C5350" s="43" t="s">
        <v>704</v>
      </c>
      <c r="D5350" t="s">
        <v>17388</v>
      </c>
      <c r="E5350" t="s">
        <v>18130</v>
      </c>
      <c r="F5350" s="41">
        <v>45259</v>
      </c>
      <c r="G5350" s="44">
        <v>-36438.400000000001</v>
      </c>
      <c r="H5350" t="s">
        <v>17387</v>
      </c>
    </row>
    <row r="5351" spans="1:8" x14ac:dyDescent="0.25">
      <c r="A5351" s="43" t="s">
        <v>9326</v>
      </c>
      <c r="B5351" t="s">
        <v>703</v>
      </c>
      <c r="C5351" s="43" t="s">
        <v>704</v>
      </c>
      <c r="D5351" t="s">
        <v>17390</v>
      </c>
      <c r="E5351" t="s">
        <v>18130</v>
      </c>
      <c r="F5351" s="41">
        <v>45259</v>
      </c>
      <c r="G5351" s="44">
        <v>-5274.6</v>
      </c>
      <c r="H5351" t="s">
        <v>17389</v>
      </c>
    </row>
    <row r="5352" spans="1:8" x14ac:dyDescent="0.25">
      <c r="A5352" s="43" t="s">
        <v>9326</v>
      </c>
      <c r="B5352" t="s">
        <v>703</v>
      </c>
      <c r="C5352" s="43" t="s">
        <v>704</v>
      </c>
      <c r="D5352" t="s">
        <v>17392</v>
      </c>
      <c r="E5352" t="s">
        <v>18130</v>
      </c>
      <c r="F5352" s="41">
        <v>45259</v>
      </c>
      <c r="G5352" s="44">
        <v>-20596.900000000001</v>
      </c>
      <c r="H5352" t="s">
        <v>17391</v>
      </c>
    </row>
    <row r="5353" spans="1:8" x14ac:dyDescent="0.25">
      <c r="A5353" s="43" t="s">
        <v>9326</v>
      </c>
      <c r="B5353" t="s">
        <v>703</v>
      </c>
      <c r="C5353" s="43" t="s">
        <v>704</v>
      </c>
      <c r="D5353" t="s">
        <v>17394</v>
      </c>
      <c r="E5353" t="s">
        <v>18130</v>
      </c>
      <c r="F5353" s="41">
        <v>45259</v>
      </c>
      <c r="G5353" s="44">
        <v>-5664</v>
      </c>
      <c r="H5353" t="s">
        <v>17393</v>
      </c>
    </row>
    <row r="5354" spans="1:8" x14ac:dyDescent="0.25">
      <c r="A5354" s="43" t="s">
        <v>9326</v>
      </c>
      <c r="B5354" t="s">
        <v>703</v>
      </c>
      <c r="C5354" s="43" t="s">
        <v>704</v>
      </c>
      <c r="D5354" t="s">
        <v>17396</v>
      </c>
      <c r="E5354" t="s">
        <v>18130</v>
      </c>
      <c r="F5354" s="41">
        <v>45259</v>
      </c>
      <c r="G5354" s="44">
        <v>-11971.1</v>
      </c>
      <c r="H5354" t="s">
        <v>17395</v>
      </c>
    </row>
    <row r="5355" spans="1:8" x14ac:dyDescent="0.25">
      <c r="A5355" s="43" t="s">
        <v>9326</v>
      </c>
      <c r="B5355" t="s">
        <v>703</v>
      </c>
      <c r="C5355" s="43" t="s">
        <v>704</v>
      </c>
      <c r="D5355" t="s">
        <v>17398</v>
      </c>
      <c r="E5355" t="s">
        <v>18130</v>
      </c>
      <c r="F5355" s="41">
        <v>45259</v>
      </c>
      <c r="G5355" s="44">
        <v>-21712</v>
      </c>
      <c r="H5355" t="s">
        <v>17397</v>
      </c>
    </row>
    <row r="5356" spans="1:8" x14ac:dyDescent="0.25">
      <c r="A5356" s="43" t="s">
        <v>9326</v>
      </c>
      <c r="B5356" t="s">
        <v>703</v>
      </c>
      <c r="C5356" s="43" t="s">
        <v>704</v>
      </c>
      <c r="D5356" t="s">
        <v>17400</v>
      </c>
      <c r="E5356" t="s">
        <v>18130</v>
      </c>
      <c r="F5356" s="41">
        <v>45259</v>
      </c>
      <c r="G5356" s="44">
        <v>-107200.64</v>
      </c>
      <c r="H5356" t="s">
        <v>17399</v>
      </c>
    </row>
    <row r="5357" spans="1:8" x14ac:dyDescent="0.25">
      <c r="A5357" s="43" t="s">
        <v>9326</v>
      </c>
      <c r="B5357" t="s">
        <v>703</v>
      </c>
      <c r="C5357" s="43" t="s">
        <v>704</v>
      </c>
      <c r="D5357" t="s">
        <v>17402</v>
      </c>
      <c r="E5357" t="s">
        <v>18130</v>
      </c>
      <c r="F5357" s="41">
        <v>45259</v>
      </c>
      <c r="G5357" s="44">
        <v>-16579</v>
      </c>
      <c r="H5357" t="s">
        <v>17401</v>
      </c>
    </row>
    <row r="5358" spans="1:8" x14ac:dyDescent="0.25">
      <c r="A5358" s="43" t="s">
        <v>9326</v>
      </c>
      <c r="B5358" t="s">
        <v>703</v>
      </c>
      <c r="C5358" s="43" t="s">
        <v>704</v>
      </c>
      <c r="D5358" t="s">
        <v>17404</v>
      </c>
      <c r="E5358" t="s">
        <v>18130</v>
      </c>
      <c r="F5358" s="41">
        <v>45259</v>
      </c>
      <c r="G5358" s="44">
        <v>-4348.3</v>
      </c>
      <c r="H5358" t="s">
        <v>17403</v>
      </c>
    </row>
    <row r="5359" spans="1:8" x14ac:dyDescent="0.25">
      <c r="A5359" s="43" t="s">
        <v>9326</v>
      </c>
      <c r="B5359" t="s">
        <v>9237</v>
      </c>
      <c r="C5359" s="43" t="s">
        <v>16381</v>
      </c>
      <c r="D5359" t="s">
        <v>16500</v>
      </c>
      <c r="E5359" t="s">
        <v>16500</v>
      </c>
      <c r="F5359" s="41">
        <v>45260</v>
      </c>
      <c r="G5359" s="44">
        <v>-94400</v>
      </c>
      <c r="H5359" t="s">
        <v>16499</v>
      </c>
    </row>
    <row r="5360" spans="1:8" x14ac:dyDescent="0.25">
      <c r="A5360" s="43" t="s">
        <v>9326</v>
      </c>
      <c r="B5360" t="s">
        <v>9237</v>
      </c>
      <c r="C5360" s="43" t="s">
        <v>16381</v>
      </c>
      <c r="D5360" t="s">
        <v>16503</v>
      </c>
      <c r="E5360" t="s">
        <v>16503</v>
      </c>
      <c r="F5360" s="41">
        <v>45260</v>
      </c>
      <c r="G5360" s="44">
        <v>94400</v>
      </c>
      <c r="H5360" t="s">
        <v>16502</v>
      </c>
    </row>
    <row r="5361" spans="1:8" x14ac:dyDescent="0.25">
      <c r="A5361" s="43" t="s">
        <v>9326</v>
      </c>
      <c r="B5361" t="s">
        <v>9205</v>
      </c>
      <c r="C5361" s="43" t="s">
        <v>16367</v>
      </c>
      <c r="D5361" t="s">
        <v>16944</v>
      </c>
      <c r="E5361" t="s">
        <v>16944</v>
      </c>
      <c r="F5361" s="41">
        <v>45260</v>
      </c>
      <c r="G5361" s="44">
        <v>-76700</v>
      </c>
      <c r="H5361" t="s">
        <v>16943</v>
      </c>
    </row>
    <row r="5362" spans="1:8" x14ac:dyDescent="0.25">
      <c r="A5362" s="43" t="s">
        <v>9326</v>
      </c>
      <c r="B5362" t="s">
        <v>18467</v>
      </c>
      <c r="C5362" s="43" t="s">
        <v>18466</v>
      </c>
      <c r="D5362" t="s">
        <v>18469</v>
      </c>
      <c r="F5362" s="41">
        <v>45260</v>
      </c>
      <c r="G5362" s="44">
        <v>-400191.92</v>
      </c>
      <c r="H5362" t="s">
        <v>18468</v>
      </c>
    </row>
    <row r="5363" spans="1:8" x14ac:dyDescent="0.25">
      <c r="A5363" s="43" t="s">
        <v>9326</v>
      </c>
      <c r="B5363" t="s">
        <v>18774</v>
      </c>
      <c r="C5363" s="43" t="s">
        <v>18773</v>
      </c>
      <c r="D5363" t="s">
        <v>18776</v>
      </c>
      <c r="F5363" s="41">
        <v>45260</v>
      </c>
      <c r="G5363" s="44">
        <v>-13571030.789999999</v>
      </c>
      <c r="H5363" t="s">
        <v>18775</v>
      </c>
    </row>
    <row r="5364" spans="1:8" x14ac:dyDescent="0.25">
      <c r="A5364" s="43" t="s">
        <v>9326</v>
      </c>
      <c r="B5364" t="s">
        <v>6090</v>
      </c>
      <c r="C5364" s="43" t="s">
        <v>6091</v>
      </c>
      <c r="D5364" t="s">
        <v>7488</v>
      </c>
      <c r="E5364" t="s">
        <v>20919</v>
      </c>
      <c r="F5364" s="41">
        <v>45260</v>
      </c>
      <c r="G5364" s="44">
        <v>-698689.8</v>
      </c>
      <c r="H5364" t="s">
        <v>18402</v>
      </c>
    </row>
    <row r="5365" spans="1:8" x14ac:dyDescent="0.25">
      <c r="A5365" s="43" t="s">
        <v>9326</v>
      </c>
      <c r="B5365" t="s">
        <v>9071</v>
      </c>
      <c r="C5365" s="43" t="s">
        <v>16314</v>
      </c>
      <c r="D5365" t="s">
        <v>16607</v>
      </c>
      <c r="E5365" t="s">
        <v>16607</v>
      </c>
      <c r="F5365" s="41">
        <v>45260</v>
      </c>
      <c r="G5365" s="44">
        <v>-212400</v>
      </c>
      <c r="H5365" t="s">
        <v>16606</v>
      </c>
    </row>
    <row r="5366" spans="1:8" x14ac:dyDescent="0.25">
      <c r="A5366" s="43" t="s">
        <v>9326</v>
      </c>
      <c r="B5366" t="s">
        <v>9071</v>
      </c>
      <c r="C5366" s="43" t="s">
        <v>16314</v>
      </c>
      <c r="D5366" t="s">
        <v>16609</v>
      </c>
      <c r="E5366" t="s">
        <v>16609</v>
      </c>
      <c r="F5366" s="41">
        <v>45260</v>
      </c>
      <c r="G5366" s="44">
        <v>-212400</v>
      </c>
      <c r="H5366" t="s">
        <v>16608</v>
      </c>
    </row>
    <row r="5367" spans="1:8" x14ac:dyDescent="0.25">
      <c r="A5367" s="43" t="s">
        <v>9326</v>
      </c>
      <c r="B5367" t="s">
        <v>5933</v>
      </c>
      <c r="C5367" s="43" t="s">
        <v>5934</v>
      </c>
      <c r="D5367" t="s">
        <v>17927</v>
      </c>
      <c r="F5367" s="41">
        <v>45260</v>
      </c>
      <c r="G5367" s="44">
        <v>-7333380.4199999999</v>
      </c>
      <c r="H5367" t="s">
        <v>17926</v>
      </c>
    </row>
    <row r="5368" spans="1:8" x14ac:dyDescent="0.25">
      <c r="A5368" s="43" t="s">
        <v>9326</v>
      </c>
      <c r="B5368" t="s">
        <v>18684</v>
      </c>
      <c r="C5368" s="43" t="s">
        <v>18683</v>
      </c>
      <c r="D5368" t="s">
        <v>18686</v>
      </c>
      <c r="F5368" s="41">
        <v>45260</v>
      </c>
      <c r="G5368" s="44">
        <v>-648773.81000000006</v>
      </c>
      <c r="H5368" t="s">
        <v>18685</v>
      </c>
    </row>
    <row r="5369" spans="1:8" x14ac:dyDescent="0.25">
      <c r="A5369" s="43" t="s">
        <v>9326</v>
      </c>
      <c r="B5369" t="s">
        <v>8951</v>
      </c>
      <c r="C5369" s="43" t="s">
        <v>16244</v>
      </c>
      <c r="D5369" t="s">
        <v>16524</v>
      </c>
      <c r="E5369" t="s">
        <v>16524</v>
      </c>
      <c r="F5369" s="41">
        <v>45260</v>
      </c>
      <c r="G5369" s="44">
        <v>-188800</v>
      </c>
      <c r="H5369" t="s">
        <v>16523</v>
      </c>
    </row>
    <row r="5370" spans="1:8" x14ac:dyDescent="0.25">
      <c r="A5370" s="43" t="s">
        <v>9326</v>
      </c>
      <c r="B5370" t="s">
        <v>9212</v>
      </c>
      <c r="C5370" s="43" t="s">
        <v>16370</v>
      </c>
      <c r="D5370" t="s">
        <v>16979</v>
      </c>
      <c r="E5370" t="s">
        <v>16979</v>
      </c>
      <c r="F5370" s="41">
        <v>45260</v>
      </c>
      <c r="G5370" s="44">
        <v>-199245.36</v>
      </c>
      <c r="H5370" t="s">
        <v>16978</v>
      </c>
    </row>
    <row r="5371" spans="1:8" x14ac:dyDescent="0.25">
      <c r="A5371" s="43" t="s">
        <v>9326</v>
      </c>
      <c r="B5371" t="s">
        <v>703</v>
      </c>
      <c r="C5371" s="43" t="s">
        <v>704</v>
      </c>
      <c r="D5371" t="s">
        <v>17406</v>
      </c>
      <c r="E5371" t="s">
        <v>20918</v>
      </c>
      <c r="F5371" s="41">
        <v>45260</v>
      </c>
      <c r="G5371" s="44">
        <v>-8242.2999999999993</v>
      </c>
      <c r="H5371" t="s">
        <v>17405</v>
      </c>
    </row>
    <row r="5372" spans="1:8" x14ac:dyDescent="0.25">
      <c r="A5372" s="43" t="s">
        <v>9326</v>
      </c>
      <c r="B5372" t="s">
        <v>703</v>
      </c>
      <c r="C5372" s="43" t="s">
        <v>704</v>
      </c>
      <c r="D5372" t="s">
        <v>17408</v>
      </c>
      <c r="E5372" t="s">
        <v>20918</v>
      </c>
      <c r="F5372" s="41">
        <v>45260</v>
      </c>
      <c r="G5372" s="44">
        <v>-32361.5</v>
      </c>
      <c r="H5372" t="s">
        <v>17407</v>
      </c>
    </row>
    <row r="5373" spans="1:8" x14ac:dyDescent="0.25">
      <c r="A5373" s="43" t="s">
        <v>9326</v>
      </c>
      <c r="B5373" t="s">
        <v>703</v>
      </c>
      <c r="C5373" s="43" t="s">
        <v>704</v>
      </c>
      <c r="D5373" t="s">
        <v>17410</v>
      </c>
      <c r="E5373" t="s">
        <v>20918</v>
      </c>
      <c r="F5373" s="41">
        <v>45260</v>
      </c>
      <c r="G5373" s="44">
        <v>-5274.6</v>
      </c>
      <c r="H5373" t="s">
        <v>17409</v>
      </c>
    </row>
    <row r="5374" spans="1:8" x14ac:dyDescent="0.25">
      <c r="A5374" s="43" t="s">
        <v>9326</v>
      </c>
      <c r="B5374" t="s">
        <v>703</v>
      </c>
      <c r="C5374" s="43" t="s">
        <v>704</v>
      </c>
      <c r="D5374" t="s">
        <v>17412</v>
      </c>
      <c r="E5374" t="s">
        <v>20918</v>
      </c>
      <c r="F5374" s="41">
        <v>45260</v>
      </c>
      <c r="G5374" s="44">
        <v>-5274.6</v>
      </c>
      <c r="H5374" t="s">
        <v>17411</v>
      </c>
    </row>
    <row r="5375" spans="1:8" x14ac:dyDescent="0.25">
      <c r="A5375" s="43" t="s">
        <v>9326</v>
      </c>
      <c r="B5375" t="s">
        <v>703</v>
      </c>
      <c r="C5375" s="43" t="s">
        <v>704</v>
      </c>
      <c r="D5375" t="s">
        <v>17414</v>
      </c>
      <c r="E5375" t="s">
        <v>20918</v>
      </c>
      <c r="F5375" s="41">
        <v>45260</v>
      </c>
      <c r="G5375" s="44">
        <v>-37789.5</v>
      </c>
      <c r="H5375" t="s">
        <v>17413</v>
      </c>
    </row>
    <row r="5376" spans="1:8" x14ac:dyDescent="0.25">
      <c r="A5376" s="43" t="s">
        <v>9326</v>
      </c>
      <c r="B5376" t="s">
        <v>16560</v>
      </c>
      <c r="C5376" s="43" t="s">
        <v>16559</v>
      </c>
      <c r="D5376" t="s">
        <v>16562</v>
      </c>
      <c r="E5376" t="s">
        <v>16562</v>
      </c>
      <c r="F5376" s="41">
        <v>45261</v>
      </c>
      <c r="G5376" s="44">
        <v>-778800</v>
      </c>
      <c r="H5376" t="s">
        <v>16561</v>
      </c>
    </row>
    <row r="5377" spans="1:8" x14ac:dyDescent="0.25">
      <c r="A5377" s="43" t="s">
        <v>9326</v>
      </c>
      <c r="B5377" t="s">
        <v>16510</v>
      </c>
      <c r="C5377" s="43" t="s">
        <v>16509</v>
      </c>
      <c r="D5377" t="s">
        <v>7205</v>
      </c>
      <c r="E5377" t="s">
        <v>20920</v>
      </c>
      <c r="F5377" s="41">
        <v>45261</v>
      </c>
      <c r="G5377" s="44">
        <v>-74340</v>
      </c>
      <c r="H5377" t="s">
        <v>16511</v>
      </c>
    </row>
    <row r="5378" spans="1:8" x14ac:dyDescent="0.25">
      <c r="A5378" s="43" t="s">
        <v>9326</v>
      </c>
      <c r="B5378" t="s">
        <v>18810</v>
      </c>
      <c r="C5378" s="43" t="s">
        <v>18809</v>
      </c>
      <c r="D5378" t="s">
        <v>18812</v>
      </c>
      <c r="E5378" t="s">
        <v>18812</v>
      </c>
      <c r="F5378" s="41">
        <v>45261</v>
      </c>
      <c r="G5378" s="44">
        <v>-252420.83</v>
      </c>
      <c r="H5378" t="s">
        <v>18811</v>
      </c>
    </row>
    <row r="5379" spans="1:8" x14ac:dyDescent="0.25">
      <c r="A5379" s="43" t="s">
        <v>9326</v>
      </c>
      <c r="B5379" t="s">
        <v>8817</v>
      </c>
      <c r="C5379" s="43" t="s">
        <v>16166</v>
      </c>
      <c r="D5379" t="s">
        <v>16857</v>
      </c>
      <c r="E5379" t="s">
        <v>16857</v>
      </c>
      <c r="F5379" s="41">
        <v>45261</v>
      </c>
      <c r="G5379" s="44">
        <v>-318600</v>
      </c>
      <c r="H5379" t="s">
        <v>16856</v>
      </c>
    </row>
    <row r="5380" spans="1:8" x14ac:dyDescent="0.25">
      <c r="A5380" s="43" t="s">
        <v>9326</v>
      </c>
      <c r="B5380" t="s">
        <v>16889</v>
      </c>
      <c r="C5380" s="43" t="s">
        <v>16888</v>
      </c>
      <c r="D5380" t="s">
        <v>16891</v>
      </c>
      <c r="F5380" s="41">
        <v>45261</v>
      </c>
      <c r="G5380" s="44">
        <v>-8263909.0300000003</v>
      </c>
      <c r="H5380" t="s">
        <v>16890</v>
      </c>
    </row>
    <row r="5381" spans="1:8" x14ac:dyDescent="0.25">
      <c r="A5381" s="43" t="s">
        <v>9326</v>
      </c>
      <c r="B5381" t="s">
        <v>143</v>
      </c>
      <c r="C5381" s="43" t="s">
        <v>144</v>
      </c>
      <c r="D5381" t="s">
        <v>17517</v>
      </c>
      <c r="F5381" s="41">
        <v>45261</v>
      </c>
      <c r="G5381" s="44">
        <v>-97805.4</v>
      </c>
      <c r="H5381" t="s">
        <v>17516</v>
      </c>
    </row>
    <row r="5382" spans="1:8" x14ac:dyDescent="0.25">
      <c r="A5382" s="43" t="s">
        <v>9326</v>
      </c>
      <c r="B5382" t="s">
        <v>16790</v>
      </c>
      <c r="C5382" s="43" t="s">
        <v>16789</v>
      </c>
      <c r="D5382" t="s">
        <v>16792</v>
      </c>
      <c r="E5382" t="s">
        <v>16792</v>
      </c>
      <c r="F5382" s="41">
        <v>45263</v>
      </c>
      <c r="G5382" s="44">
        <v>-557550</v>
      </c>
      <c r="H5382" t="s">
        <v>16791</v>
      </c>
    </row>
    <row r="5383" spans="1:8" x14ac:dyDescent="0.25">
      <c r="A5383" s="43" t="s">
        <v>9326</v>
      </c>
      <c r="B5383" t="s">
        <v>18523</v>
      </c>
      <c r="C5383" s="43" t="s">
        <v>18522</v>
      </c>
      <c r="D5383" t="s">
        <v>18525</v>
      </c>
      <c r="F5383" s="41">
        <v>45264</v>
      </c>
      <c r="G5383" s="44">
        <v>-2358455.23</v>
      </c>
      <c r="H5383" t="s">
        <v>18524</v>
      </c>
    </row>
    <row r="5384" spans="1:8" x14ac:dyDescent="0.25">
      <c r="A5384" s="43" t="s">
        <v>9326</v>
      </c>
      <c r="B5384" t="s">
        <v>18651</v>
      </c>
      <c r="C5384" s="43" t="s">
        <v>18650</v>
      </c>
      <c r="D5384" t="s">
        <v>18653</v>
      </c>
      <c r="F5384" s="41">
        <v>45264</v>
      </c>
      <c r="G5384" s="44">
        <v>-6297748.5700000003</v>
      </c>
      <c r="H5384" t="s">
        <v>18652</v>
      </c>
    </row>
    <row r="5385" spans="1:8" x14ac:dyDescent="0.25">
      <c r="A5385" s="43" t="s">
        <v>9326</v>
      </c>
      <c r="B5385" t="s">
        <v>16725</v>
      </c>
      <c r="C5385" s="43" t="s">
        <v>16724</v>
      </c>
      <c r="D5385" t="s">
        <v>16727</v>
      </c>
      <c r="F5385" s="41">
        <v>45264</v>
      </c>
      <c r="G5385" s="44">
        <v>-5801655.0999999996</v>
      </c>
      <c r="H5385" t="s">
        <v>16726</v>
      </c>
    </row>
    <row r="5386" spans="1:8" x14ac:dyDescent="0.25">
      <c r="A5386" s="43" t="s">
        <v>9326</v>
      </c>
      <c r="B5386" t="s">
        <v>17420</v>
      </c>
      <c r="C5386" s="43" t="s">
        <v>17419</v>
      </c>
      <c r="F5386" s="41">
        <v>45264</v>
      </c>
      <c r="G5386" s="44">
        <v>133749.18</v>
      </c>
      <c r="H5386" t="s">
        <v>17436</v>
      </c>
    </row>
    <row r="5387" spans="1:8" x14ac:dyDescent="0.25">
      <c r="A5387" s="43" t="s">
        <v>9326</v>
      </c>
      <c r="B5387" t="s">
        <v>16663</v>
      </c>
      <c r="C5387" s="43" t="s">
        <v>16662</v>
      </c>
      <c r="D5387" t="s">
        <v>16665</v>
      </c>
      <c r="F5387" s="41">
        <v>45264</v>
      </c>
      <c r="G5387" s="44">
        <v>-140000</v>
      </c>
      <c r="H5387" t="s">
        <v>16664</v>
      </c>
    </row>
    <row r="5388" spans="1:8" x14ac:dyDescent="0.25">
      <c r="A5388" s="43" t="s">
        <v>9326</v>
      </c>
      <c r="B5388" t="s">
        <v>16663</v>
      </c>
      <c r="C5388" s="43" t="s">
        <v>16662</v>
      </c>
      <c r="D5388" t="s">
        <v>16667</v>
      </c>
      <c r="E5388" t="s">
        <v>16667</v>
      </c>
      <c r="F5388" s="41">
        <v>45264</v>
      </c>
      <c r="G5388" s="44">
        <v>-389872</v>
      </c>
      <c r="H5388" t="s">
        <v>16666</v>
      </c>
    </row>
    <row r="5389" spans="1:8" x14ac:dyDescent="0.25">
      <c r="A5389" s="43" t="s">
        <v>9326</v>
      </c>
      <c r="B5389" t="s">
        <v>16964</v>
      </c>
      <c r="C5389" s="43" t="s">
        <v>16963</v>
      </c>
      <c r="D5389" t="s">
        <v>16966</v>
      </c>
      <c r="F5389" s="41">
        <v>45264</v>
      </c>
      <c r="G5389" s="44">
        <v>-5328108.29</v>
      </c>
      <c r="H5389" t="s">
        <v>16965</v>
      </c>
    </row>
    <row r="5390" spans="1:8" x14ac:dyDescent="0.25">
      <c r="A5390" s="43" t="s">
        <v>20400</v>
      </c>
      <c r="B5390" t="s">
        <v>1218</v>
      </c>
      <c r="C5390" s="43" t="s">
        <v>1219</v>
      </c>
      <c r="D5390" t="s">
        <v>20509</v>
      </c>
      <c r="E5390" t="s">
        <v>20921</v>
      </c>
      <c r="F5390" s="41">
        <v>45264</v>
      </c>
      <c r="G5390" s="44">
        <v>-20461.2</v>
      </c>
      <c r="H5390" t="s">
        <v>20508</v>
      </c>
    </row>
    <row r="5391" spans="1:8" x14ac:dyDescent="0.25">
      <c r="A5391" s="43" t="s">
        <v>20400</v>
      </c>
      <c r="B5391" t="s">
        <v>1218</v>
      </c>
      <c r="C5391" s="43" t="s">
        <v>1219</v>
      </c>
      <c r="D5391" t="s">
        <v>20511</v>
      </c>
      <c r="E5391" t="s">
        <v>20897</v>
      </c>
      <c r="F5391" s="41">
        <v>45264</v>
      </c>
      <c r="G5391" s="44">
        <v>-99000</v>
      </c>
      <c r="H5391" t="s">
        <v>20510</v>
      </c>
    </row>
    <row r="5392" spans="1:8" x14ac:dyDescent="0.25">
      <c r="A5392" s="43" t="s">
        <v>20400</v>
      </c>
      <c r="B5392" t="s">
        <v>1218</v>
      </c>
      <c r="C5392" s="43" t="s">
        <v>1219</v>
      </c>
      <c r="E5392" t="s">
        <v>20922</v>
      </c>
      <c r="F5392" s="41">
        <v>45264</v>
      </c>
      <c r="G5392" s="44">
        <v>-1100</v>
      </c>
      <c r="H5392" t="s">
        <v>20512</v>
      </c>
    </row>
    <row r="5393" spans="1:8" x14ac:dyDescent="0.25">
      <c r="A5393" s="43" t="s">
        <v>20400</v>
      </c>
      <c r="B5393" t="s">
        <v>1218</v>
      </c>
      <c r="C5393" s="43" t="s">
        <v>1219</v>
      </c>
      <c r="D5393" t="s">
        <v>20514</v>
      </c>
      <c r="E5393" t="s">
        <v>1243</v>
      </c>
      <c r="F5393" s="41">
        <v>45264</v>
      </c>
      <c r="G5393" s="44">
        <v>-477105.5</v>
      </c>
      <c r="H5393" t="s">
        <v>20513</v>
      </c>
    </row>
    <row r="5394" spans="1:8" x14ac:dyDescent="0.25">
      <c r="A5394" s="43" t="s">
        <v>9326</v>
      </c>
      <c r="B5394" t="s">
        <v>9201</v>
      </c>
      <c r="C5394" s="43" t="s">
        <v>16364</v>
      </c>
      <c r="D5394" t="s">
        <v>16902</v>
      </c>
      <c r="F5394" s="41">
        <v>45265</v>
      </c>
      <c r="G5394" s="44">
        <v>-2429778.9500000002</v>
      </c>
      <c r="H5394" t="s">
        <v>16901</v>
      </c>
    </row>
    <row r="5395" spans="1:8" x14ac:dyDescent="0.25">
      <c r="A5395" s="43" t="s">
        <v>9326</v>
      </c>
      <c r="B5395" t="s">
        <v>9010</v>
      </c>
      <c r="C5395" s="43" t="s">
        <v>9011</v>
      </c>
      <c r="D5395" t="s">
        <v>8468</v>
      </c>
      <c r="E5395" t="s">
        <v>8468</v>
      </c>
      <c r="F5395" s="41">
        <v>45265</v>
      </c>
      <c r="G5395" s="44">
        <v>-82600</v>
      </c>
      <c r="H5395" t="s">
        <v>18790</v>
      </c>
    </row>
    <row r="5396" spans="1:8" x14ac:dyDescent="0.25">
      <c r="A5396" s="43" t="s">
        <v>9326</v>
      </c>
      <c r="B5396" t="s">
        <v>17940</v>
      </c>
      <c r="C5396" s="43" t="s">
        <v>17939</v>
      </c>
      <c r="D5396" t="s">
        <v>17942</v>
      </c>
      <c r="F5396" s="41">
        <v>45265</v>
      </c>
      <c r="G5396" s="44">
        <v>-1516316.23</v>
      </c>
      <c r="H5396" t="s">
        <v>17941</v>
      </c>
    </row>
    <row r="5397" spans="1:8" x14ac:dyDescent="0.25">
      <c r="A5397" s="43" t="s">
        <v>9326</v>
      </c>
      <c r="B5397" t="s">
        <v>17310</v>
      </c>
      <c r="C5397" s="43" t="s">
        <v>17309</v>
      </c>
      <c r="D5397" t="s">
        <v>17312</v>
      </c>
      <c r="F5397" s="41">
        <v>45265</v>
      </c>
      <c r="G5397" s="44">
        <v>-11678840.99</v>
      </c>
      <c r="H5397" t="s">
        <v>17311</v>
      </c>
    </row>
    <row r="5398" spans="1:8" x14ac:dyDescent="0.25">
      <c r="A5398" s="43" t="s">
        <v>9326</v>
      </c>
      <c r="B5398" t="s">
        <v>20661</v>
      </c>
      <c r="C5398" s="43" t="s">
        <v>16705</v>
      </c>
      <c r="D5398" t="s">
        <v>7317</v>
      </c>
      <c r="E5398" t="s">
        <v>7317</v>
      </c>
      <c r="F5398" s="41">
        <v>45265</v>
      </c>
      <c r="G5398" s="44">
        <v>-696229.5</v>
      </c>
      <c r="H5398" t="s">
        <v>16706</v>
      </c>
    </row>
    <row r="5399" spans="1:8" x14ac:dyDescent="0.25">
      <c r="A5399" s="43" t="s">
        <v>9326</v>
      </c>
      <c r="B5399" t="s">
        <v>20662</v>
      </c>
      <c r="C5399" s="43" t="s">
        <v>18621</v>
      </c>
      <c r="D5399" t="s">
        <v>9162</v>
      </c>
      <c r="E5399" t="s">
        <v>9162</v>
      </c>
      <c r="F5399" s="41">
        <v>45265</v>
      </c>
      <c r="G5399" s="44">
        <v>-340725</v>
      </c>
      <c r="H5399" t="s">
        <v>18623</v>
      </c>
    </row>
    <row r="5400" spans="1:8" x14ac:dyDescent="0.25">
      <c r="A5400" s="43" t="s">
        <v>9326</v>
      </c>
      <c r="B5400" t="s">
        <v>8718</v>
      </c>
      <c r="C5400" s="43" t="s">
        <v>16075</v>
      </c>
      <c r="D5400" t="s">
        <v>16969</v>
      </c>
      <c r="F5400" s="41">
        <v>45265</v>
      </c>
      <c r="G5400" s="44">
        <v>-4816912.93</v>
      </c>
      <c r="H5400" t="s">
        <v>16968</v>
      </c>
    </row>
    <row r="5401" spans="1:8" x14ac:dyDescent="0.25">
      <c r="A5401" s="43" t="s">
        <v>9326</v>
      </c>
      <c r="B5401" t="s">
        <v>16644</v>
      </c>
      <c r="C5401" s="43" t="s">
        <v>16643</v>
      </c>
      <c r="D5401" t="s">
        <v>16646</v>
      </c>
      <c r="F5401" s="41">
        <v>45265</v>
      </c>
      <c r="G5401" s="44">
        <v>-4821816.58</v>
      </c>
      <c r="H5401" t="s">
        <v>16645</v>
      </c>
    </row>
    <row r="5402" spans="1:8" x14ac:dyDescent="0.25">
      <c r="A5402" s="43" t="s">
        <v>20400</v>
      </c>
      <c r="B5402" t="s">
        <v>1218</v>
      </c>
      <c r="C5402" s="43" t="s">
        <v>1219</v>
      </c>
      <c r="D5402" t="s">
        <v>20518</v>
      </c>
      <c r="E5402" t="s">
        <v>20923</v>
      </c>
      <c r="F5402" s="41">
        <v>45265</v>
      </c>
      <c r="G5402" s="44">
        <v>-3960</v>
      </c>
      <c r="H5402" t="s">
        <v>20517</v>
      </c>
    </row>
    <row r="5403" spans="1:8" x14ac:dyDescent="0.25">
      <c r="A5403" s="43" t="s">
        <v>20400</v>
      </c>
      <c r="B5403" t="s">
        <v>1218</v>
      </c>
      <c r="C5403" s="43" t="s">
        <v>1219</v>
      </c>
      <c r="D5403" t="s">
        <v>20520</v>
      </c>
      <c r="E5403" t="s">
        <v>9235</v>
      </c>
      <c r="F5403" s="41">
        <v>45265</v>
      </c>
      <c r="G5403" s="44">
        <v>-450750</v>
      </c>
      <c r="H5403" t="s">
        <v>20519</v>
      </c>
    </row>
    <row r="5404" spans="1:8" x14ac:dyDescent="0.25">
      <c r="A5404" s="43" t="s">
        <v>9326</v>
      </c>
      <c r="B5404" t="s">
        <v>8762</v>
      </c>
      <c r="C5404" s="43" t="s">
        <v>16119</v>
      </c>
      <c r="D5404" t="s">
        <v>17039</v>
      </c>
      <c r="F5404" s="41">
        <v>45265</v>
      </c>
      <c r="G5404" s="44">
        <v>-2130685.46</v>
      </c>
      <c r="H5404" t="s">
        <v>17038</v>
      </c>
    </row>
    <row r="5405" spans="1:8" x14ac:dyDescent="0.25">
      <c r="A5405" s="43" t="s">
        <v>9326</v>
      </c>
      <c r="B5405" t="s">
        <v>18601</v>
      </c>
      <c r="C5405" s="43" t="s">
        <v>18600</v>
      </c>
      <c r="D5405" t="s">
        <v>18603</v>
      </c>
      <c r="F5405" s="41">
        <v>45266</v>
      </c>
      <c r="G5405" s="44">
        <v>-5743363.3899999997</v>
      </c>
      <c r="H5405" t="s">
        <v>18602</v>
      </c>
    </row>
    <row r="5406" spans="1:8" x14ac:dyDescent="0.25">
      <c r="A5406" s="43" t="s">
        <v>9326</v>
      </c>
      <c r="B5406" t="s">
        <v>18552</v>
      </c>
      <c r="C5406" s="43" t="s">
        <v>18551</v>
      </c>
      <c r="D5406" t="s">
        <v>18554</v>
      </c>
      <c r="F5406" s="41">
        <v>45266</v>
      </c>
      <c r="G5406" s="44">
        <v>-8337536.0199999996</v>
      </c>
      <c r="H5406" t="s">
        <v>18553</v>
      </c>
    </row>
    <row r="5407" spans="1:8" x14ac:dyDescent="0.25">
      <c r="A5407" s="43" t="s">
        <v>9326</v>
      </c>
      <c r="B5407" t="s">
        <v>17936</v>
      </c>
      <c r="C5407" s="43" t="s">
        <v>17935</v>
      </c>
      <c r="D5407" t="s">
        <v>17938</v>
      </c>
      <c r="F5407" s="41">
        <v>45266</v>
      </c>
      <c r="G5407" s="44">
        <v>-4151118.45</v>
      </c>
      <c r="H5407" t="s">
        <v>17937</v>
      </c>
    </row>
    <row r="5408" spans="1:8" x14ac:dyDescent="0.25">
      <c r="A5408" s="43" t="s">
        <v>9326</v>
      </c>
      <c r="B5408" t="s">
        <v>18026</v>
      </c>
      <c r="C5408" s="43" t="s">
        <v>18025</v>
      </c>
      <c r="D5408" t="s">
        <v>7654</v>
      </c>
      <c r="F5408" s="41">
        <v>45266</v>
      </c>
      <c r="G5408" s="44">
        <v>-3812532.95</v>
      </c>
      <c r="H5408" t="s">
        <v>18027</v>
      </c>
    </row>
    <row r="5409" spans="1:8" x14ac:dyDescent="0.25">
      <c r="A5409" s="43" t="s">
        <v>9326</v>
      </c>
      <c r="B5409" t="s">
        <v>14761</v>
      </c>
      <c r="C5409" s="43" t="s">
        <v>14762</v>
      </c>
      <c r="D5409" t="s">
        <v>17885</v>
      </c>
      <c r="F5409" s="41">
        <v>45266</v>
      </c>
      <c r="G5409" s="44">
        <v>-5965265.6699999999</v>
      </c>
      <c r="H5409" t="s">
        <v>17884</v>
      </c>
    </row>
    <row r="5410" spans="1:8" x14ac:dyDescent="0.25">
      <c r="A5410" s="43" t="s">
        <v>9326</v>
      </c>
      <c r="B5410" t="s">
        <v>9266</v>
      </c>
      <c r="C5410" s="43" t="s">
        <v>9267</v>
      </c>
      <c r="D5410" t="s">
        <v>18050</v>
      </c>
      <c r="F5410" s="41">
        <v>45266</v>
      </c>
      <c r="G5410" s="44">
        <v>-5036198.3600000003</v>
      </c>
      <c r="H5410" t="s">
        <v>18049</v>
      </c>
    </row>
    <row r="5411" spans="1:8" x14ac:dyDescent="0.25">
      <c r="A5411" s="43" t="s">
        <v>9326</v>
      </c>
      <c r="B5411" t="s">
        <v>7588</v>
      </c>
      <c r="C5411" s="43" t="s">
        <v>7589</v>
      </c>
      <c r="D5411" t="s">
        <v>16952</v>
      </c>
      <c r="E5411" t="s">
        <v>16952</v>
      </c>
      <c r="F5411" s="41">
        <v>45266</v>
      </c>
      <c r="G5411" s="44">
        <v>-125080</v>
      </c>
      <c r="H5411" t="s">
        <v>16951</v>
      </c>
    </row>
    <row r="5412" spans="1:8" x14ac:dyDescent="0.25">
      <c r="A5412" s="43" t="s">
        <v>9326</v>
      </c>
      <c r="B5412" t="s">
        <v>17739</v>
      </c>
      <c r="C5412" s="43" t="s">
        <v>17738</v>
      </c>
      <c r="D5412" t="s">
        <v>17741</v>
      </c>
      <c r="F5412" s="41">
        <v>45266</v>
      </c>
      <c r="G5412" s="44">
        <v>-10564196.779999999</v>
      </c>
      <c r="H5412" t="s">
        <v>17740</v>
      </c>
    </row>
    <row r="5413" spans="1:8" x14ac:dyDescent="0.25">
      <c r="A5413" s="43" t="s">
        <v>9326</v>
      </c>
      <c r="B5413" t="s">
        <v>9211</v>
      </c>
      <c r="C5413" s="43" t="s">
        <v>16369</v>
      </c>
      <c r="D5413" t="s">
        <v>16772</v>
      </c>
      <c r="E5413" t="s">
        <v>16772</v>
      </c>
      <c r="F5413" s="41">
        <v>45266</v>
      </c>
      <c r="G5413" s="44">
        <v>-84166.95</v>
      </c>
      <c r="H5413" t="s">
        <v>16771</v>
      </c>
    </row>
    <row r="5414" spans="1:8" x14ac:dyDescent="0.25">
      <c r="A5414" s="43" t="s">
        <v>9326</v>
      </c>
      <c r="B5414" t="s">
        <v>9211</v>
      </c>
      <c r="C5414" s="43" t="s">
        <v>16369</v>
      </c>
      <c r="D5414" t="s">
        <v>16774</v>
      </c>
      <c r="E5414" t="s">
        <v>16774</v>
      </c>
      <c r="F5414" s="41">
        <v>45266</v>
      </c>
      <c r="G5414" s="44">
        <v>-92583.64</v>
      </c>
      <c r="H5414" t="s">
        <v>16773</v>
      </c>
    </row>
    <row r="5415" spans="1:8" x14ac:dyDescent="0.25">
      <c r="A5415" s="43" t="s">
        <v>9326</v>
      </c>
      <c r="B5415" t="s">
        <v>5413</v>
      </c>
      <c r="C5415" s="43" t="s">
        <v>13521</v>
      </c>
      <c r="D5415" t="s">
        <v>16409</v>
      </c>
      <c r="F5415" s="41">
        <v>45266</v>
      </c>
      <c r="G5415" s="44">
        <v>-1819275.04</v>
      </c>
      <c r="H5415" t="s">
        <v>16408</v>
      </c>
    </row>
    <row r="5416" spans="1:8" x14ac:dyDescent="0.25">
      <c r="A5416" s="43" t="s">
        <v>9326</v>
      </c>
      <c r="B5416" t="s">
        <v>20663</v>
      </c>
      <c r="C5416" s="43" t="s">
        <v>18713</v>
      </c>
      <c r="D5416" t="s">
        <v>18716</v>
      </c>
      <c r="E5416" t="s">
        <v>18716</v>
      </c>
      <c r="F5416" s="41">
        <v>45266</v>
      </c>
      <c r="G5416" s="44">
        <v>664458</v>
      </c>
      <c r="H5416" t="s">
        <v>18715</v>
      </c>
    </row>
    <row r="5417" spans="1:8" x14ac:dyDescent="0.25">
      <c r="A5417" s="43" t="s">
        <v>9326</v>
      </c>
      <c r="B5417" t="s">
        <v>7491</v>
      </c>
      <c r="C5417" s="43" t="s">
        <v>7492</v>
      </c>
      <c r="D5417" t="s">
        <v>18004</v>
      </c>
      <c r="E5417" t="s">
        <v>18004</v>
      </c>
      <c r="F5417" s="41">
        <v>45266</v>
      </c>
      <c r="G5417" s="44">
        <v>-711594.95</v>
      </c>
      <c r="H5417" t="s">
        <v>18003</v>
      </c>
    </row>
    <row r="5418" spans="1:8" x14ac:dyDescent="0.25">
      <c r="A5418" s="43" t="s">
        <v>9326</v>
      </c>
      <c r="B5418" t="s">
        <v>7491</v>
      </c>
      <c r="C5418" s="43" t="s">
        <v>7492</v>
      </c>
      <c r="F5418" s="41">
        <v>45266</v>
      </c>
      <c r="G5418" s="44">
        <v>711594.95</v>
      </c>
      <c r="H5418" t="s">
        <v>18006</v>
      </c>
    </row>
    <row r="5419" spans="1:8" x14ac:dyDescent="0.25">
      <c r="A5419" s="43" t="s">
        <v>9326</v>
      </c>
      <c r="B5419" t="s">
        <v>18058</v>
      </c>
      <c r="C5419" s="43" t="s">
        <v>18057</v>
      </c>
      <c r="D5419" t="s">
        <v>18062</v>
      </c>
      <c r="E5419" t="s">
        <v>18062</v>
      </c>
      <c r="F5419" s="41">
        <v>45267</v>
      </c>
      <c r="G5419" s="44">
        <v>-8047600</v>
      </c>
      <c r="H5419" t="s">
        <v>18061</v>
      </c>
    </row>
    <row r="5420" spans="1:8" x14ac:dyDescent="0.25">
      <c r="A5420" s="43" t="s">
        <v>9326</v>
      </c>
      <c r="B5420" t="s">
        <v>17944</v>
      </c>
      <c r="C5420" s="43" t="s">
        <v>17943</v>
      </c>
      <c r="D5420" t="s">
        <v>17946</v>
      </c>
      <c r="F5420" s="41">
        <v>45267</v>
      </c>
      <c r="G5420" s="44">
        <v>-18502796.27</v>
      </c>
      <c r="H5420" t="s">
        <v>17945</v>
      </c>
    </row>
    <row r="5421" spans="1:8" x14ac:dyDescent="0.25">
      <c r="A5421" s="43" t="s">
        <v>9326</v>
      </c>
      <c r="B5421" t="s">
        <v>16462</v>
      </c>
      <c r="C5421" s="43" t="s">
        <v>16461</v>
      </c>
      <c r="D5421" t="s">
        <v>7243</v>
      </c>
      <c r="E5421" t="s">
        <v>20849</v>
      </c>
      <c r="F5421" s="41">
        <v>45267</v>
      </c>
      <c r="G5421" s="44">
        <v>-59000</v>
      </c>
      <c r="H5421" t="s">
        <v>16463</v>
      </c>
    </row>
    <row r="5422" spans="1:8" x14ac:dyDescent="0.25">
      <c r="A5422" s="43" t="s">
        <v>9326</v>
      </c>
      <c r="B5422" t="s">
        <v>17001</v>
      </c>
      <c r="C5422" s="43" t="s">
        <v>17000</v>
      </c>
      <c r="D5422" t="s">
        <v>17003</v>
      </c>
      <c r="F5422" s="41">
        <v>45267</v>
      </c>
      <c r="G5422" s="44">
        <v>-3858562.96</v>
      </c>
      <c r="H5422" t="s">
        <v>17002</v>
      </c>
    </row>
    <row r="5423" spans="1:8" x14ac:dyDescent="0.25">
      <c r="A5423" s="43" t="s">
        <v>9326</v>
      </c>
      <c r="B5423" t="s">
        <v>16750</v>
      </c>
      <c r="C5423" s="43" t="s">
        <v>16749</v>
      </c>
      <c r="D5423" t="s">
        <v>16752</v>
      </c>
      <c r="F5423" s="41">
        <v>45267</v>
      </c>
      <c r="G5423" s="44">
        <v>-1269558.3899999999</v>
      </c>
      <c r="H5423" t="s">
        <v>16751</v>
      </c>
    </row>
    <row r="5424" spans="1:8" x14ac:dyDescent="0.25">
      <c r="A5424" s="43" t="s">
        <v>9326</v>
      </c>
      <c r="B5424" t="s">
        <v>20664</v>
      </c>
      <c r="C5424" s="43" t="s">
        <v>18364</v>
      </c>
      <c r="D5424" t="s">
        <v>7446</v>
      </c>
      <c r="E5424" t="s">
        <v>7446</v>
      </c>
      <c r="F5424" s="41">
        <v>45267</v>
      </c>
      <c r="G5424" s="44">
        <v>-1498500</v>
      </c>
      <c r="H5424" t="s">
        <v>18366</v>
      </c>
    </row>
    <row r="5425" spans="1:8" x14ac:dyDescent="0.25">
      <c r="A5425" s="43" t="s">
        <v>9326</v>
      </c>
      <c r="B5425" t="s">
        <v>9218</v>
      </c>
      <c r="C5425" s="43" t="s">
        <v>16373</v>
      </c>
      <c r="D5425" t="s">
        <v>18783</v>
      </c>
      <c r="E5425" t="s">
        <v>18783</v>
      </c>
      <c r="F5425" s="41">
        <v>45267</v>
      </c>
      <c r="G5425" s="44">
        <v>-43584.9</v>
      </c>
      <c r="H5425" t="s">
        <v>18782</v>
      </c>
    </row>
    <row r="5426" spans="1:8" x14ac:dyDescent="0.25">
      <c r="A5426" s="43" t="s">
        <v>9326</v>
      </c>
      <c r="B5426" t="s">
        <v>9218</v>
      </c>
      <c r="C5426" s="43" t="s">
        <v>16373</v>
      </c>
      <c r="D5426" t="s">
        <v>18785</v>
      </c>
      <c r="E5426" t="s">
        <v>18785</v>
      </c>
      <c r="F5426" s="41">
        <v>45267</v>
      </c>
      <c r="G5426" s="44">
        <v>-41509.440000000002</v>
      </c>
      <c r="H5426" t="s">
        <v>18784</v>
      </c>
    </row>
    <row r="5427" spans="1:8" x14ac:dyDescent="0.25">
      <c r="A5427" s="43" t="s">
        <v>20400</v>
      </c>
      <c r="B5427" t="s">
        <v>1218</v>
      </c>
      <c r="C5427" s="43" t="s">
        <v>1219</v>
      </c>
      <c r="D5427" t="s">
        <v>20516</v>
      </c>
      <c r="E5427" t="s">
        <v>20924</v>
      </c>
      <c r="F5427" s="41">
        <v>45267</v>
      </c>
      <c r="G5427" s="44">
        <v>-350050</v>
      </c>
      <c r="H5427" t="s">
        <v>20515</v>
      </c>
    </row>
    <row r="5428" spans="1:8" x14ac:dyDescent="0.25">
      <c r="A5428" s="43" t="s">
        <v>20400</v>
      </c>
      <c r="B5428" t="s">
        <v>1218</v>
      </c>
      <c r="C5428" s="43" t="s">
        <v>1219</v>
      </c>
      <c r="D5428" t="s">
        <v>20524</v>
      </c>
      <c r="E5428" t="s">
        <v>20925</v>
      </c>
      <c r="F5428" s="41">
        <v>45267</v>
      </c>
      <c r="G5428" s="44">
        <v>-154603.68</v>
      </c>
      <c r="H5428" t="s">
        <v>20523</v>
      </c>
    </row>
    <row r="5429" spans="1:8" x14ac:dyDescent="0.25">
      <c r="A5429" s="43" t="s">
        <v>20400</v>
      </c>
      <c r="B5429" t="s">
        <v>1218</v>
      </c>
      <c r="C5429" s="43" t="s">
        <v>1219</v>
      </c>
      <c r="D5429" t="s">
        <v>20526</v>
      </c>
      <c r="E5429" t="s">
        <v>20926</v>
      </c>
      <c r="F5429" s="41">
        <v>45267</v>
      </c>
      <c r="G5429" s="44">
        <v>-154603.68</v>
      </c>
      <c r="H5429" t="s">
        <v>20525</v>
      </c>
    </row>
    <row r="5430" spans="1:8" x14ac:dyDescent="0.25">
      <c r="A5430" s="43" t="s">
        <v>20400</v>
      </c>
      <c r="B5430" t="s">
        <v>1218</v>
      </c>
      <c r="C5430" s="43" t="s">
        <v>1219</v>
      </c>
      <c r="D5430" t="s">
        <v>20530</v>
      </c>
      <c r="E5430" t="s">
        <v>20927</v>
      </c>
      <c r="F5430" s="41">
        <v>45267</v>
      </c>
      <c r="G5430" s="44">
        <v>-2402.5</v>
      </c>
      <c r="H5430" t="s">
        <v>20529</v>
      </c>
    </row>
    <row r="5431" spans="1:8" x14ac:dyDescent="0.25">
      <c r="A5431" s="43" t="s">
        <v>9326</v>
      </c>
      <c r="B5431" t="s">
        <v>16577</v>
      </c>
      <c r="C5431" s="43" t="s">
        <v>16576</v>
      </c>
      <c r="D5431" t="s">
        <v>7173</v>
      </c>
      <c r="E5431" t="s">
        <v>20928</v>
      </c>
      <c r="F5431" s="41">
        <v>45267</v>
      </c>
      <c r="G5431" s="44">
        <v>-100000</v>
      </c>
      <c r="H5431" t="s">
        <v>16578</v>
      </c>
    </row>
    <row r="5432" spans="1:8" x14ac:dyDescent="0.25">
      <c r="A5432" s="43" t="s">
        <v>9326</v>
      </c>
      <c r="B5432" t="s">
        <v>18670</v>
      </c>
      <c r="C5432" s="43" t="s">
        <v>18669</v>
      </c>
      <c r="D5432" t="s">
        <v>18672</v>
      </c>
      <c r="F5432" s="41">
        <v>45268</v>
      </c>
      <c r="G5432" s="44">
        <v>-8623275.5</v>
      </c>
      <c r="H5432" t="s">
        <v>18671</v>
      </c>
    </row>
    <row r="5433" spans="1:8" x14ac:dyDescent="0.25">
      <c r="A5433" s="43" t="s">
        <v>9326</v>
      </c>
      <c r="B5433" t="s">
        <v>1128</v>
      </c>
      <c r="C5433" s="43" t="s">
        <v>1129</v>
      </c>
      <c r="D5433" t="s">
        <v>17054</v>
      </c>
      <c r="E5433" t="s">
        <v>20929</v>
      </c>
      <c r="F5433" s="41">
        <v>45268</v>
      </c>
      <c r="G5433" s="44">
        <v>-3521.89</v>
      </c>
      <c r="H5433" t="s">
        <v>17053</v>
      </c>
    </row>
    <row r="5434" spans="1:8" x14ac:dyDescent="0.25">
      <c r="A5434" s="43" t="s">
        <v>9326</v>
      </c>
      <c r="B5434" t="s">
        <v>1128</v>
      </c>
      <c r="C5434" s="43" t="s">
        <v>1129</v>
      </c>
      <c r="D5434" t="s">
        <v>17056</v>
      </c>
      <c r="E5434" t="s">
        <v>20929</v>
      </c>
      <c r="F5434" s="41">
        <v>45268</v>
      </c>
      <c r="G5434" s="44">
        <v>-1407.32</v>
      </c>
      <c r="H5434" t="s">
        <v>17055</v>
      </c>
    </row>
    <row r="5435" spans="1:8" x14ac:dyDescent="0.25">
      <c r="A5435" s="43" t="s">
        <v>9326</v>
      </c>
      <c r="B5435" t="s">
        <v>1128</v>
      </c>
      <c r="C5435" s="43" t="s">
        <v>1129</v>
      </c>
      <c r="D5435" t="s">
        <v>17058</v>
      </c>
      <c r="E5435" t="s">
        <v>20929</v>
      </c>
      <c r="F5435" s="41">
        <v>45268</v>
      </c>
      <c r="G5435" s="44">
        <v>-6343.69</v>
      </c>
      <c r="H5435" t="s">
        <v>17057</v>
      </c>
    </row>
    <row r="5436" spans="1:8" x14ac:dyDescent="0.25">
      <c r="A5436" s="43" t="s">
        <v>9326</v>
      </c>
      <c r="B5436" t="s">
        <v>1128</v>
      </c>
      <c r="C5436" s="43" t="s">
        <v>1129</v>
      </c>
      <c r="D5436" t="s">
        <v>17060</v>
      </c>
      <c r="E5436" t="s">
        <v>20929</v>
      </c>
      <c r="F5436" s="41">
        <v>45268</v>
      </c>
      <c r="G5436" s="44">
        <v>-4512</v>
      </c>
      <c r="H5436" t="s">
        <v>17059</v>
      </c>
    </row>
    <row r="5437" spans="1:8" x14ac:dyDescent="0.25">
      <c r="A5437" s="43" t="s">
        <v>9326</v>
      </c>
      <c r="B5437" t="s">
        <v>1128</v>
      </c>
      <c r="C5437" s="43" t="s">
        <v>1129</v>
      </c>
      <c r="D5437" t="s">
        <v>17062</v>
      </c>
      <c r="E5437" t="s">
        <v>20929</v>
      </c>
      <c r="F5437" s="41">
        <v>45268</v>
      </c>
      <c r="G5437" s="44">
        <v>-7323.42</v>
      </c>
      <c r="H5437" t="s">
        <v>17061</v>
      </c>
    </row>
    <row r="5438" spans="1:8" x14ac:dyDescent="0.25">
      <c r="A5438" s="43" t="s">
        <v>9326</v>
      </c>
      <c r="B5438" t="s">
        <v>1128</v>
      </c>
      <c r="C5438" s="43" t="s">
        <v>1129</v>
      </c>
      <c r="D5438" t="s">
        <v>17064</v>
      </c>
      <c r="E5438" t="s">
        <v>20929</v>
      </c>
      <c r="F5438" s="41">
        <v>45268</v>
      </c>
      <c r="G5438" s="44">
        <v>-4094.74</v>
      </c>
      <c r="H5438" t="s">
        <v>17063</v>
      </c>
    </row>
    <row r="5439" spans="1:8" x14ac:dyDescent="0.25">
      <c r="A5439" s="43" t="s">
        <v>9326</v>
      </c>
      <c r="B5439" t="s">
        <v>1128</v>
      </c>
      <c r="C5439" s="43" t="s">
        <v>1129</v>
      </c>
      <c r="D5439" t="s">
        <v>17066</v>
      </c>
      <c r="E5439" t="s">
        <v>20929</v>
      </c>
      <c r="F5439" s="41">
        <v>45268</v>
      </c>
      <c r="G5439" s="44">
        <v>-2255.98</v>
      </c>
      <c r="H5439" t="s">
        <v>17065</v>
      </c>
    </row>
    <row r="5440" spans="1:8" x14ac:dyDescent="0.25">
      <c r="A5440" s="43" t="s">
        <v>9326</v>
      </c>
      <c r="B5440" t="s">
        <v>1128</v>
      </c>
      <c r="C5440" s="43" t="s">
        <v>1129</v>
      </c>
      <c r="D5440" t="s">
        <v>17068</v>
      </c>
      <c r="E5440" t="s">
        <v>20929</v>
      </c>
      <c r="F5440" s="41">
        <v>45268</v>
      </c>
      <c r="G5440" s="44">
        <v>-3060.79</v>
      </c>
      <c r="H5440" t="s">
        <v>17067</v>
      </c>
    </row>
    <row r="5441" spans="1:8" x14ac:dyDescent="0.25">
      <c r="A5441" s="43" t="s">
        <v>9326</v>
      </c>
      <c r="B5441" t="s">
        <v>1128</v>
      </c>
      <c r="C5441" s="43" t="s">
        <v>1129</v>
      </c>
      <c r="D5441" t="s">
        <v>17070</v>
      </c>
      <c r="E5441" t="s">
        <v>20929</v>
      </c>
      <c r="F5441" s="41">
        <v>45268</v>
      </c>
      <c r="G5441" s="44">
        <v>-2255.98</v>
      </c>
      <c r="H5441" t="s">
        <v>17069</v>
      </c>
    </row>
    <row r="5442" spans="1:8" x14ac:dyDescent="0.25">
      <c r="A5442" s="43" t="s">
        <v>9326</v>
      </c>
      <c r="B5442" t="s">
        <v>1128</v>
      </c>
      <c r="C5442" s="43" t="s">
        <v>1129</v>
      </c>
      <c r="D5442" t="s">
        <v>17072</v>
      </c>
      <c r="E5442" t="s">
        <v>20929</v>
      </c>
      <c r="F5442" s="41">
        <v>45268</v>
      </c>
      <c r="G5442" s="44">
        <v>-844720.41</v>
      </c>
      <c r="H5442" t="s">
        <v>17071</v>
      </c>
    </row>
    <row r="5443" spans="1:8" x14ac:dyDescent="0.25">
      <c r="A5443" s="43" t="s">
        <v>9326</v>
      </c>
      <c r="B5443" t="s">
        <v>1128</v>
      </c>
      <c r="C5443" s="43" t="s">
        <v>1129</v>
      </c>
      <c r="D5443" t="s">
        <v>17074</v>
      </c>
      <c r="E5443" t="s">
        <v>20929</v>
      </c>
      <c r="F5443" s="41">
        <v>45268</v>
      </c>
      <c r="G5443" s="44">
        <v>-59068.32</v>
      </c>
      <c r="H5443" t="s">
        <v>17073</v>
      </c>
    </row>
    <row r="5444" spans="1:8" x14ac:dyDescent="0.25">
      <c r="A5444" s="43" t="s">
        <v>9326</v>
      </c>
      <c r="B5444" t="s">
        <v>1128</v>
      </c>
      <c r="C5444" s="43" t="s">
        <v>1129</v>
      </c>
      <c r="D5444" t="s">
        <v>17076</v>
      </c>
      <c r="E5444" t="s">
        <v>20929</v>
      </c>
      <c r="F5444" s="41">
        <v>45268</v>
      </c>
      <c r="G5444" s="44">
        <v>-30268.799999999999</v>
      </c>
      <c r="H5444" t="s">
        <v>17075</v>
      </c>
    </row>
    <row r="5445" spans="1:8" x14ac:dyDescent="0.25">
      <c r="A5445" s="43" t="s">
        <v>9326</v>
      </c>
      <c r="B5445" t="s">
        <v>1128</v>
      </c>
      <c r="C5445" s="43" t="s">
        <v>1129</v>
      </c>
      <c r="D5445" t="s">
        <v>17078</v>
      </c>
      <c r="E5445" t="s">
        <v>20929</v>
      </c>
      <c r="F5445" s="41">
        <v>45268</v>
      </c>
      <c r="G5445" s="44">
        <v>-1509728.29</v>
      </c>
      <c r="H5445" t="s">
        <v>17077</v>
      </c>
    </row>
    <row r="5446" spans="1:8" x14ac:dyDescent="0.25">
      <c r="A5446" s="43" t="s">
        <v>9326</v>
      </c>
      <c r="B5446" t="s">
        <v>1128</v>
      </c>
      <c r="C5446" s="43" t="s">
        <v>1129</v>
      </c>
      <c r="D5446" t="s">
        <v>17080</v>
      </c>
      <c r="E5446" t="s">
        <v>20929</v>
      </c>
      <c r="F5446" s="41">
        <v>45268</v>
      </c>
      <c r="G5446" s="44">
        <v>-209864.58</v>
      </c>
      <c r="H5446" t="s">
        <v>17079</v>
      </c>
    </row>
    <row r="5447" spans="1:8" x14ac:dyDescent="0.25">
      <c r="A5447" s="43" t="s">
        <v>9326</v>
      </c>
      <c r="B5447" t="s">
        <v>1128</v>
      </c>
      <c r="C5447" s="43" t="s">
        <v>1129</v>
      </c>
      <c r="D5447" t="s">
        <v>17082</v>
      </c>
      <c r="E5447" t="s">
        <v>20929</v>
      </c>
      <c r="F5447" s="41">
        <v>45268</v>
      </c>
      <c r="G5447" s="44">
        <v>-14575.64</v>
      </c>
      <c r="H5447" t="s">
        <v>17081</v>
      </c>
    </row>
    <row r="5448" spans="1:8" x14ac:dyDescent="0.25">
      <c r="A5448" s="43" t="s">
        <v>9326</v>
      </c>
      <c r="B5448" t="s">
        <v>1128</v>
      </c>
      <c r="C5448" s="43" t="s">
        <v>1129</v>
      </c>
      <c r="D5448" t="s">
        <v>17084</v>
      </c>
      <c r="E5448" t="s">
        <v>20929</v>
      </c>
      <c r="F5448" s="41">
        <v>45268</v>
      </c>
      <c r="G5448" s="44">
        <v>-154354.82</v>
      </c>
      <c r="H5448" t="s">
        <v>17083</v>
      </c>
    </row>
    <row r="5449" spans="1:8" x14ac:dyDescent="0.25">
      <c r="A5449" s="43" t="s">
        <v>9326</v>
      </c>
      <c r="B5449" t="s">
        <v>16947</v>
      </c>
      <c r="C5449" s="43" t="s">
        <v>16946</v>
      </c>
      <c r="D5449" t="s">
        <v>16949</v>
      </c>
      <c r="F5449" s="41">
        <v>45268</v>
      </c>
      <c r="G5449" s="44">
        <v>-10529211.18</v>
      </c>
      <c r="H5449" t="s">
        <v>16948</v>
      </c>
    </row>
    <row r="5450" spans="1:8" x14ac:dyDescent="0.25">
      <c r="A5450" s="43" t="s">
        <v>9326</v>
      </c>
      <c r="B5450" t="s">
        <v>16866</v>
      </c>
      <c r="C5450" s="43" t="s">
        <v>16865</v>
      </c>
      <c r="D5450" t="s">
        <v>16868</v>
      </c>
      <c r="F5450" s="41">
        <v>45268</v>
      </c>
      <c r="G5450" s="44">
        <v>-5014859.5999999996</v>
      </c>
      <c r="H5450" t="s">
        <v>16867</v>
      </c>
    </row>
    <row r="5451" spans="1:8" x14ac:dyDescent="0.25">
      <c r="A5451" s="43" t="s">
        <v>9326</v>
      </c>
      <c r="B5451" t="s">
        <v>17870</v>
      </c>
      <c r="C5451" s="43" t="s">
        <v>17869</v>
      </c>
      <c r="D5451" t="s">
        <v>17872</v>
      </c>
      <c r="E5451" t="s">
        <v>17872</v>
      </c>
      <c r="F5451" s="41">
        <v>45268</v>
      </c>
      <c r="G5451" s="44">
        <v>-364112.6</v>
      </c>
      <c r="H5451" t="s">
        <v>17871</v>
      </c>
    </row>
    <row r="5452" spans="1:8" x14ac:dyDescent="0.25">
      <c r="A5452" s="43" t="s">
        <v>9326</v>
      </c>
      <c r="B5452" t="s">
        <v>16702</v>
      </c>
      <c r="C5452" s="43" t="s">
        <v>16701</v>
      </c>
      <c r="D5452" t="s">
        <v>16704</v>
      </c>
      <c r="F5452" s="41">
        <v>45268</v>
      </c>
      <c r="G5452" s="44">
        <v>-2636635.7000000002</v>
      </c>
      <c r="H5452" t="s">
        <v>16703</v>
      </c>
    </row>
    <row r="5453" spans="1:8" x14ac:dyDescent="0.25">
      <c r="A5453" s="43" t="s">
        <v>9326</v>
      </c>
      <c r="B5453" t="s">
        <v>18502</v>
      </c>
      <c r="C5453" s="43" t="s">
        <v>18501</v>
      </c>
      <c r="D5453" t="s">
        <v>18504</v>
      </c>
      <c r="F5453" s="41">
        <v>45268</v>
      </c>
      <c r="G5453" s="44">
        <v>-3418186.84</v>
      </c>
      <c r="H5453" t="s">
        <v>18503</v>
      </c>
    </row>
    <row r="5454" spans="1:8" x14ac:dyDescent="0.25">
      <c r="A5454" s="43" t="s">
        <v>9326</v>
      </c>
      <c r="B5454" t="s">
        <v>16611</v>
      </c>
      <c r="C5454" s="43" t="s">
        <v>16610</v>
      </c>
      <c r="D5454" t="s">
        <v>16613</v>
      </c>
      <c r="F5454" s="41">
        <v>45268</v>
      </c>
      <c r="G5454" s="44">
        <v>-200000</v>
      </c>
      <c r="H5454" t="s">
        <v>16612</v>
      </c>
    </row>
    <row r="5455" spans="1:8" x14ac:dyDescent="0.25">
      <c r="A5455" s="43" t="s">
        <v>9326</v>
      </c>
      <c r="B5455" t="s">
        <v>16611</v>
      </c>
      <c r="C5455" s="43" t="s">
        <v>16610</v>
      </c>
      <c r="D5455" t="s">
        <v>16616</v>
      </c>
      <c r="E5455" t="s">
        <v>16616</v>
      </c>
      <c r="F5455" s="41">
        <v>45268</v>
      </c>
      <c r="G5455" s="44">
        <v>-556960</v>
      </c>
      <c r="H5455" t="s">
        <v>16615</v>
      </c>
    </row>
    <row r="5456" spans="1:8" x14ac:dyDescent="0.25">
      <c r="A5456" s="43" t="s">
        <v>20400</v>
      </c>
      <c r="B5456" t="s">
        <v>1218</v>
      </c>
      <c r="C5456" s="43" t="s">
        <v>1219</v>
      </c>
      <c r="D5456" t="s">
        <v>20528</v>
      </c>
      <c r="E5456" t="s">
        <v>20930</v>
      </c>
      <c r="F5456" s="41">
        <v>45268</v>
      </c>
      <c r="G5456" s="44">
        <v>-684500</v>
      </c>
      <c r="H5456" t="s">
        <v>20527</v>
      </c>
    </row>
    <row r="5457" spans="1:8" x14ac:dyDescent="0.25">
      <c r="A5457" s="43" t="s">
        <v>9326</v>
      </c>
      <c r="B5457" t="s">
        <v>9243</v>
      </c>
      <c r="C5457" s="43" t="s">
        <v>9244</v>
      </c>
      <c r="D5457" t="s">
        <v>18752</v>
      </c>
      <c r="E5457" t="s">
        <v>20931</v>
      </c>
      <c r="F5457" s="41">
        <v>45268</v>
      </c>
      <c r="G5457" s="44">
        <v>-118000</v>
      </c>
      <c r="H5457" t="s">
        <v>18751</v>
      </c>
    </row>
    <row r="5458" spans="1:8" x14ac:dyDescent="0.25">
      <c r="A5458" s="43" t="s">
        <v>9326</v>
      </c>
      <c r="B5458" t="s">
        <v>18444</v>
      </c>
      <c r="C5458" s="43" t="s">
        <v>18443</v>
      </c>
      <c r="D5458" t="s">
        <v>18446</v>
      </c>
      <c r="F5458" s="41">
        <v>45268</v>
      </c>
      <c r="G5458" s="44">
        <v>-10664933.800000001</v>
      </c>
      <c r="H5458" t="s">
        <v>18445</v>
      </c>
    </row>
    <row r="5459" spans="1:8" x14ac:dyDescent="0.25">
      <c r="A5459" s="43" t="s">
        <v>9326</v>
      </c>
      <c r="B5459" t="s">
        <v>8988</v>
      </c>
      <c r="C5459" s="43" t="s">
        <v>16268</v>
      </c>
      <c r="D5459" t="s">
        <v>16828</v>
      </c>
      <c r="F5459" s="41">
        <v>45268</v>
      </c>
      <c r="G5459" s="44">
        <v>-1335402</v>
      </c>
      <c r="H5459" t="s">
        <v>16827</v>
      </c>
    </row>
    <row r="5460" spans="1:8" x14ac:dyDescent="0.25">
      <c r="A5460" s="43" t="s">
        <v>9326</v>
      </c>
      <c r="B5460" t="s">
        <v>18215</v>
      </c>
      <c r="C5460" s="43" t="s">
        <v>18214</v>
      </c>
      <c r="D5460" t="s">
        <v>18217</v>
      </c>
      <c r="F5460" s="41">
        <v>45271</v>
      </c>
      <c r="G5460" s="44">
        <v>-1773849.74</v>
      </c>
      <c r="H5460" t="s">
        <v>18216</v>
      </c>
    </row>
    <row r="5461" spans="1:8" x14ac:dyDescent="0.25">
      <c r="A5461" s="43" t="s">
        <v>20400</v>
      </c>
      <c r="B5461" t="s">
        <v>1218</v>
      </c>
      <c r="C5461" s="43" t="s">
        <v>1219</v>
      </c>
      <c r="D5461" t="s">
        <v>20532</v>
      </c>
      <c r="E5461" t="s">
        <v>8622</v>
      </c>
      <c r="F5461" s="41">
        <v>45271</v>
      </c>
      <c r="G5461" s="44">
        <v>-1778447.5</v>
      </c>
      <c r="H5461" t="s">
        <v>20531</v>
      </c>
    </row>
    <row r="5462" spans="1:8" x14ac:dyDescent="0.25">
      <c r="A5462" s="43" t="s">
        <v>20400</v>
      </c>
      <c r="B5462" t="s">
        <v>1218</v>
      </c>
      <c r="C5462" s="43" t="s">
        <v>1219</v>
      </c>
      <c r="D5462" t="s">
        <v>20534</v>
      </c>
      <c r="E5462" t="s">
        <v>20932</v>
      </c>
      <c r="F5462" s="41">
        <v>45271</v>
      </c>
      <c r="G5462" s="44">
        <v>-47790</v>
      </c>
      <c r="H5462" t="s">
        <v>20533</v>
      </c>
    </row>
    <row r="5463" spans="1:8" x14ac:dyDescent="0.25">
      <c r="A5463" s="43" t="s">
        <v>9326</v>
      </c>
      <c r="B5463" t="s">
        <v>20665</v>
      </c>
      <c r="C5463" s="43" t="s">
        <v>9183</v>
      </c>
      <c r="D5463" t="s">
        <v>8747</v>
      </c>
      <c r="E5463" t="s">
        <v>8747</v>
      </c>
      <c r="F5463" s="41">
        <v>45271</v>
      </c>
      <c r="G5463" s="44">
        <v>-26550</v>
      </c>
      <c r="H5463" t="s">
        <v>18739</v>
      </c>
    </row>
    <row r="5464" spans="1:8" x14ac:dyDescent="0.25">
      <c r="A5464" s="43" t="s">
        <v>9326</v>
      </c>
      <c r="B5464" t="s">
        <v>16981</v>
      </c>
      <c r="C5464" s="43" t="s">
        <v>16980</v>
      </c>
      <c r="D5464" t="s">
        <v>16983</v>
      </c>
      <c r="F5464" s="41">
        <v>45271</v>
      </c>
      <c r="G5464" s="44">
        <v>-17139397.100000001</v>
      </c>
      <c r="H5464" t="s">
        <v>16982</v>
      </c>
    </row>
    <row r="5465" spans="1:8" x14ac:dyDescent="0.25">
      <c r="A5465" s="43" t="s">
        <v>9326</v>
      </c>
      <c r="B5465" t="s">
        <v>16529</v>
      </c>
      <c r="C5465" s="43" t="s">
        <v>16528</v>
      </c>
      <c r="D5465" t="s">
        <v>16531</v>
      </c>
      <c r="E5465" t="s">
        <v>9015</v>
      </c>
      <c r="F5465" s="41">
        <v>45272</v>
      </c>
      <c r="G5465" s="44">
        <v>-118000</v>
      </c>
      <c r="H5465" t="s">
        <v>16530</v>
      </c>
    </row>
    <row r="5466" spans="1:8" x14ac:dyDescent="0.25">
      <c r="A5466" s="43" t="s">
        <v>9326</v>
      </c>
      <c r="B5466" t="s">
        <v>18796</v>
      </c>
      <c r="C5466" s="43" t="s">
        <v>18795</v>
      </c>
      <c r="D5466" t="s">
        <v>18798</v>
      </c>
      <c r="E5466" t="s">
        <v>18798</v>
      </c>
      <c r="F5466" s="41">
        <v>45272</v>
      </c>
      <c r="G5466" s="44">
        <v>-188800</v>
      </c>
      <c r="H5466" t="s">
        <v>18797</v>
      </c>
    </row>
    <row r="5467" spans="1:8" x14ac:dyDescent="0.25">
      <c r="A5467" s="43" t="s">
        <v>9326</v>
      </c>
      <c r="B5467" t="s">
        <v>16564</v>
      </c>
      <c r="C5467" s="43" t="s">
        <v>16563</v>
      </c>
      <c r="D5467" t="s">
        <v>9215</v>
      </c>
      <c r="E5467" t="s">
        <v>9015</v>
      </c>
      <c r="F5467" s="41">
        <v>45272</v>
      </c>
      <c r="G5467" s="44">
        <v>-118000</v>
      </c>
      <c r="H5467" t="s">
        <v>16565</v>
      </c>
    </row>
    <row r="5468" spans="1:8" x14ac:dyDescent="0.25">
      <c r="A5468" s="43" t="s">
        <v>9326</v>
      </c>
      <c r="B5468" t="s">
        <v>16623</v>
      </c>
      <c r="C5468" s="43" t="s">
        <v>16622</v>
      </c>
      <c r="D5468" t="s">
        <v>7195</v>
      </c>
      <c r="E5468" t="s">
        <v>20933</v>
      </c>
      <c r="F5468" s="41">
        <v>45272</v>
      </c>
      <c r="G5468" s="44">
        <v>-118000</v>
      </c>
      <c r="H5468" t="s">
        <v>16624</v>
      </c>
    </row>
    <row r="5469" spans="1:8" x14ac:dyDescent="0.25">
      <c r="A5469" s="43" t="s">
        <v>9326</v>
      </c>
      <c r="B5469" t="s">
        <v>18058</v>
      </c>
      <c r="C5469" s="43" t="s">
        <v>18057</v>
      </c>
      <c r="D5469" t="s">
        <v>18060</v>
      </c>
      <c r="F5469" s="41">
        <v>45272</v>
      </c>
      <c r="G5469" s="44">
        <v>-562293.6</v>
      </c>
      <c r="H5469" t="s">
        <v>18059</v>
      </c>
    </row>
    <row r="5470" spans="1:8" x14ac:dyDescent="0.25">
      <c r="A5470" s="43" t="s">
        <v>9326</v>
      </c>
      <c r="B5470" t="s">
        <v>7186</v>
      </c>
      <c r="C5470" s="43" t="s">
        <v>7187</v>
      </c>
      <c r="D5470" t="s">
        <v>17642</v>
      </c>
      <c r="E5470" t="s">
        <v>17642</v>
      </c>
      <c r="F5470" s="41">
        <v>45272</v>
      </c>
      <c r="G5470" s="44">
        <v>-1843461.5</v>
      </c>
      <c r="H5470" t="s">
        <v>17641</v>
      </c>
    </row>
    <row r="5471" spans="1:8" x14ac:dyDescent="0.25">
      <c r="A5471" s="43" t="s">
        <v>9326</v>
      </c>
      <c r="B5471" t="s">
        <v>17009</v>
      </c>
      <c r="C5471" s="43" t="s">
        <v>17008</v>
      </c>
      <c r="D5471" t="s">
        <v>7523</v>
      </c>
      <c r="E5471" t="s">
        <v>20934</v>
      </c>
      <c r="F5471" s="41">
        <v>45272</v>
      </c>
      <c r="G5471" s="44">
        <v>-295000</v>
      </c>
      <c r="H5471" t="s">
        <v>17010</v>
      </c>
    </row>
    <row r="5472" spans="1:8" x14ac:dyDescent="0.25">
      <c r="A5472" s="43" t="s">
        <v>9326</v>
      </c>
      <c r="B5472" t="s">
        <v>16627</v>
      </c>
      <c r="C5472" s="43" t="s">
        <v>16626</v>
      </c>
      <c r="D5472" t="s">
        <v>16629</v>
      </c>
      <c r="E5472" t="s">
        <v>20935</v>
      </c>
      <c r="F5472" s="41">
        <v>45272</v>
      </c>
      <c r="G5472" s="44">
        <v>-138650</v>
      </c>
      <c r="H5472" t="s">
        <v>16628</v>
      </c>
    </row>
    <row r="5473" spans="1:8" x14ac:dyDescent="0.25">
      <c r="A5473" s="43" t="s">
        <v>9326</v>
      </c>
      <c r="B5473" t="s">
        <v>16432</v>
      </c>
      <c r="C5473" s="43" t="s">
        <v>16431</v>
      </c>
      <c r="D5473" t="s">
        <v>7548</v>
      </c>
      <c r="E5473" t="s">
        <v>20936</v>
      </c>
      <c r="F5473" s="41">
        <v>45272</v>
      </c>
      <c r="G5473" s="44">
        <v>-118000</v>
      </c>
      <c r="H5473" t="s">
        <v>16433</v>
      </c>
    </row>
    <row r="5474" spans="1:8" x14ac:dyDescent="0.25">
      <c r="A5474" s="43" t="s">
        <v>9326</v>
      </c>
      <c r="B5474" t="s">
        <v>16572</v>
      </c>
      <c r="C5474" s="43" t="s">
        <v>16571</v>
      </c>
      <c r="D5474" t="s">
        <v>16574</v>
      </c>
      <c r="F5474" s="41">
        <v>45272</v>
      </c>
      <c r="G5474" s="44">
        <v>-5297192.42</v>
      </c>
      <c r="H5474" t="s">
        <v>16573</v>
      </c>
    </row>
    <row r="5475" spans="1:8" x14ac:dyDescent="0.25">
      <c r="A5475" s="43" t="s">
        <v>9326</v>
      </c>
      <c r="B5475" t="s">
        <v>7486</v>
      </c>
      <c r="C5475" s="43" t="s">
        <v>7487</v>
      </c>
      <c r="D5475" t="s">
        <v>8893</v>
      </c>
      <c r="E5475" t="s">
        <v>8893</v>
      </c>
      <c r="F5475" s="41">
        <v>45272</v>
      </c>
      <c r="G5475" s="44">
        <v>-149087.69</v>
      </c>
      <c r="H5475" t="s">
        <v>18105</v>
      </c>
    </row>
    <row r="5476" spans="1:8" x14ac:dyDescent="0.25">
      <c r="A5476" s="43" t="s">
        <v>9326</v>
      </c>
      <c r="B5476" t="s">
        <v>9173</v>
      </c>
      <c r="C5476" s="43" t="s">
        <v>16352</v>
      </c>
      <c r="D5476" t="s">
        <v>7227</v>
      </c>
      <c r="E5476" t="s">
        <v>20934</v>
      </c>
      <c r="F5476" s="41">
        <v>45272</v>
      </c>
      <c r="G5476" s="44">
        <v>-295000</v>
      </c>
      <c r="H5476" t="s">
        <v>16583</v>
      </c>
    </row>
    <row r="5477" spans="1:8" x14ac:dyDescent="0.25">
      <c r="A5477" s="43" t="s">
        <v>9326</v>
      </c>
      <c r="B5477" t="s">
        <v>16436</v>
      </c>
      <c r="C5477" s="43" t="s">
        <v>16435</v>
      </c>
      <c r="D5477" t="s">
        <v>7736</v>
      </c>
      <c r="E5477" t="s">
        <v>9015</v>
      </c>
      <c r="F5477" s="41">
        <v>45272</v>
      </c>
      <c r="G5477" s="44">
        <v>-118000</v>
      </c>
      <c r="H5477" t="s">
        <v>16437</v>
      </c>
    </row>
    <row r="5478" spans="1:8" x14ac:dyDescent="0.25">
      <c r="A5478" s="43" t="s">
        <v>9326</v>
      </c>
      <c r="B5478" t="s">
        <v>9216</v>
      </c>
      <c r="C5478" s="43" t="s">
        <v>16371</v>
      </c>
      <c r="D5478" t="s">
        <v>17671</v>
      </c>
      <c r="E5478" t="s">
        <v>17671</v>
      </c>
      <c r="F5478" s="41">
        <v>45272</v>
      </c>
      <c r="G5478" s="44">
        <v>-13283.01</v>
      </c>
      <c r="H5478" t="s">
        <v>17670</v>
      </c>
    </row>
    <row r="5479" spans="1:8" x14ac:dyDescent="0.25">
      <c r="A5479" s="43" t="s">
        <v>9326</v>
      </c>
      <c r="B5479" t="s">
        <v>9216</v>
      </c>
      <c r="C5479" s="43" t="s">
        <v>16371</v>
      </c>
      <c r="D5479" t="s">
        <v>17673</v>
      </c>
      <c r="E5479" t="s">
        <v>17673</v>
      </c>
      <c r="F5479" s="41">
        <v>45272</v>
      </c>
      <c r="G5479" s="44">
        <v>-13947.15</v>
      </c>
      <c r="H5479" t="s">
        <v>17672</v>
      </c>
    </row>
    <row r="5480" spans="1:8" x14ac:dyDescent="0.25">
      <c r="A5480" s="43" t="s">
        <v>9326</v>
      </c>
      <c r="B5480" t="s">
        <v>16669</v>
      </c>
      <c r="C5480" s="43" t="s">
        <v>16668</v>
      </c>
      <c r="D5480" t="s">
        <v>16671</v>
      </c>
      <c r="E5480" t="s">
        <v>16671</v>
      </c>
      <c r="F5480" s="41">
        <v>45272</v>
      </c>
      <c r="G5480" s="44">
        <v>-2741224.51</v>
      </c>
      <c r="H5480" t="s">
        <v>16670</v>
      </c>
    </row>
    <row r="5481" spans="1:8" x14ac:dyDescent="0.25">
      <c r="A5481" s="43" t="s">
        <v>9326</v>
      </c>
      <c r="B5481" t="s">
        <v>16444</v>
      </c>
      <c r="C5481" s="43" t="s">
        <v>16443</v>
      </c>
      <c r="D5481" t="s">
        <v>8512</v>
      </c>
      <c r="E5481" t="s">
        <v>20937</v>
      </c>
      <c r="F5481" s="41">
        <v>45272</v>
      </c>
      <c r="G5481" s="44">
        <v>-118000</v>
      </c>
      <c r="H5481" t="s">
        <v>16445</v>
      </c>
    </row>
    <row r="5482" spans="1:8" x14ac:dyDescent="0.25">
      <c r="A5482" s="43" t="s">
        <v>9326</v>
      </c>
      <c r="B5482" t="s">
        <v>7713</v>
      </c>
      <c r="C5482" s="43" t="s">
        <v>15265</v>
      </c>
      <c r="D5482" t="s">
        <v>9250</v>
      </c>
      <c r="E5482" t="s">
        <v>20933</v>
      </c>
      <c r="F5482" s="41">
        <v>45272</v>
      </c>
      <c r="G5482" s="44">
        <v>-118000</v>
      </c>
      <c r="H5482" t="s">
        <v>16625</v>
      </c>
    </row>
    <row r="5483" spans="1:8" x14ac:dyDescent="0.25">
      <c r="A5483" s="43" t="s">
        <v>9326</v>
      </c>
      <c r="B5483" t="s">
        <v>18586</v>
      </c>
      <c r="C5483" s="43" t="s">
        <v>18585</v>
      </c>
      <c r="D5483" t="s">
        <v>7343</v>
      </c>
      <c r="E5483" t="s">
        <v>7343</v>
      </c>
      <c r="F5483" s="41">
        <v>45272</v>
      </c>
      <c r="G5483" s="44">
        <v>-37760</v>
      </c>
      <c r="H5483" t="s">
        <v>18587</v>
      </c>
    </row>
    <row r="5484" spans="1:8" x14ac:dyDescent="0.25">
      <c r="A5484" s="43" t="s">
        <v>9326</v>
      </c>
      <c r="B5484" t="s">
        <v>16441</v>
      </c>
      <c r="C5484" s="43" t="s">
        <v>16440</v>
      </c>
      <c r="D5484" t="s">
        <v>7858</v>
      </c>
      <c r="E5484" t="s">
        <v>20933</v>
      </c>
      <c r="F5484" s="41">
        <v>45272</v>
      </c>
      <c r="G5484" s="44">
        <v>-118000</v>
      </c>
      <c r="H5484" t="s">
        <v>16442</v>
      </c>
    </row>
    <row r="5485" spans="1:8" x14ac:dyDescent="0.25">
      <c r="A5485" s="43" t="s">
        <v>9326</v>
      </c>
      <c r="B5485" t="s">
        <v>9243</v>
      </c>
      <c r="C5485" s="43" t="s">
        <v>9244</v>
      </c>
      <c r="D5485" t="s">
        <v>8468</v>
      </c>
      <c r="E5485" t="s">
        <v>9015</v>
      </c>
      <c r="F5485" s="41">
        <v>45272</v>
      </c>
      <c r="G5485" s="44">
        <v>-118000</v>
      </c>
      <c r="H5485" t="s">
        <v>18753</v>
      </c>
    </row>
    <row r="5486" spans="1:8" x14ac:dyDescent="0.25">
      <c r="A5486" s="43" t="s">
        <v>9326</v>
      </c>
      <c r="B5486" t="s">
        <v>9304</v>
      </c>
      <c r="C5486" s="43" t="s">
        <v>9305</v>
      </c>
      <c r="D5486" t="s">
        <v>18413</v>
      </c>
      <c r="E5486" t="s">
        <v>18413</v>
      </c>
      <c r="F5486" s="41">
        <v>45273</v>
      </c>
      <c r="G5486" s="44">
        <v>-139240</v>
      </c>
      <c r="H5486" t="s">
        <v>18412</v>
      </c>
    </row>
    <row r="5487" spans="1:8" x14ac:dyDescent="0.25">
      <c r="A5487" s="43" t="s">
        <v>9326</v>
      </c>
      <c r="B5487" t="s">
        <v>16398</v>
      </c>
      <c r="C5487" s="43" t="s">
        <v>16397</v>
      </c>
      <c r="D5487" t="s">
        <v>9093</v>
      </c>
      <c r="E5487" t="s">
        <v>20871</v>
      </c>
      <c r="F5487" s="41">
        <v>45273</v>
      </c>
      <c r="G5487" s="44">
        <v>-118000</v>
      </c>
      <c r="H5487" t="s">
        <v>16399</v>
      </c>
    </row>
    <row r="5488" spans="1:8" x14ac:dyDescent="0.25">
      <c r="A5488" s="43" t="s">
        <v>9326</v>
      </c>
      <c r="B5488" t="s">
        <v>16398</v>
      </c>
      <c r="C5488" s="43" t="s">
        <v>16397</v>
      </c>
      <c r="D5488" t="s">
        <v>7811</v>
      </c>
      <c r="E5488" t="s">
        <v>20934</v>
      </c>
      <c r="F5488" s="41">
        <v>45273</v>
      </c>
      <c r="G5488" s="44">
        <v>-135700</v>
      </c>
      <c r="H5488" t="s">
        <v>16400</v>
      </c>
    </row>
    <row r="5489" spans="1:8" x14ac:dyDescent="0.25">
      <c r="A5489" s="43" t="s">
        <v>9326</v>
      </c>
      <c r="B5489" t="s">
        <v>7617</v>
      </c>
      <c r="C5489" s="43" t="s">
        <v>7618</v>
      </c>
      <c r="D5489" t="s">
        <v>17911</v>
      </c>
      <c r="F5489" s="41">
        <v>45273</v>
      </c>
      <c r="G5489" s="44">
        <v>-19700042.870000001</v>
      </c>
      <c r="H5489" t="s">
        <v>17910</v>
      </c>
    </row>
    <row r="5490" spans="1:8" x14ac:dyDescent="0.25">
      <c r="A5490" s="43" t="s">
        <v>9326</v>
      </c>
      <c r="B5490" t="s">
        <v>18897</v>
      </c>
      <c r="C5490" s="43" t="s">
        <v>18896</v>
      </c>
      <c r="D5490" t="s">
        <v>18899</v>
      </c>
      <c r="E5490" t="s">
        <v>18899</v>
      </c>
      <c r="F5490" s="41">
        <v>45273</v>
      </c>
      <c r="G5490" s="44">
        <v>1040000</v>
      </c>
      <c r="H5490" t="s">
        <v>18898</v>
      </c>
    </row>
    <row r="5491" spans="1:8" x14ac:dyDescent="0.25">
      <c r="A5491" s="43" t="s">
        <v>9326</v>
      </c>
      <c r="B5491" t="s">
        <v>18020</v>
      </c>
      <c r="C5491" s="43" t="s">
        <v>18019</v>
      </c>
      <c r="D5491" t="s">
        <v>18022</v>
      </c>
      <c r="F5491" s="41">
        <v>45273</v>
      </c>
      <c r="G5491" s="44">
        <v>-879510.73</v>
      </c>
      <c r="H5491" t="s">
        <v>18021</v>
      </c>
    </row>
    <row r="5492" spans="1:8" x14ac:dyDescent="0.25">
      <c r="A5492" s="43" t="s">
        <v>9326</v>
      </c>
      <c r="B5492" t="s">
        <v>16478</v>
      </c>
      <c r="C5492" s="43" t="s">
        <v>16477</v>
      </c>
      <c r="D5492" t="s">
        <v>7241</v>
      </c>
      <c r="E5492" t="s">
        <v>20871</v>
      </c>
      <c r="F5492" s="41">
        <v>45273</v>
      </c>
      <c r="G5492" s="44">
        <v>-41300</v>
      </c>
      <c r="H5492" t="s">
        <v>16479</v>
      </c>
    </row>
    <row r="5493" spans="1:8" x14ac:dyDescent="0.25">
      <c r="A5493" s="43" t="s">
        <v>20400</v>
      </c>
      <c r="B5493" t="s">
        <v>1218</v>
      </c>
      <c r="C5493" s="43" t="s">
        <v>1219</v>
      </c>
      <c r="D5493" t="s">
        <v>20522</v>
      </c>
      <c r="E5493">
        <v>0</v>
      </c>
      <c r="F5493" s="41">
        <v>45273</v>
      </c>
      <c r="G5493" s="44">
        <v>-230507.5</v>
      </c>
      <c r="H5493" t="s">
        <v>20521</v>
      </c>
    </row>
    <row r="5494" spans="1:8" x14ac:dyDescent="0.25">
      <c r="A5494" s="43" t="s">
        <v>20400</v>
      </c>
      <c r="B5494" t="s">
        <v>1218</v>
      </c>
      <c r="C5494" s="43" t="s">
        <v>1219</v>
      </c>
      <c r="D5494" t="s">
        <v>20536</v>
      </c>
      <c r="E5494" t="s">
        <v>20938</v>
      </c>
      <c r="F5494" s="41">
        <v>45273</v>
      </c>
      <c r="G5494" s="44">
        <v>-208060</v>
      </c>
      <c r="H5494" t="s">
        <v>20535</v>
      </c>
    </row>
    <row r="5495" spans="1:8" x14ac:dyDescent="0.25">
      <c r="A5495" s="43" t="s">
        <v>9326</v>
      </c>
      <c r="B5495" t="s">
        <v>7809</v>
      </c>
      <c r="C5495" s="43" t="s">
        <v>7810</v>
      </c>
      <c r="D5495" t="s">
        <v>17916</v>
      </c>
      <c r="E5495" t="s">
        <v>20939</v>
      </c>
      <c r="F5495" s="41">
        <v>45273</v>
      </c>
      <c r="G5495" s="44">
        <v>-1065150.25</v>
      </c>
      <c r="H5495" t="s">
        <v>17915</v>
      </c>
    </row>
    <row r="5496" spans="1:8" x14ac:dyDescent="0.25">
      <c r="A5496" s="43" t="s">
        <v>9326</v>
      </c>
      <c r="B5496" t="s">
        <v>7809</v>
      </c>
      <c r="C5496" s="43" t="s">
        <v>7810</v>
      </c>
      <c r="D5496" t="s">
        <v>17918</v>
      </c>
      <c r="E5496" t="s">
        <v>20939</v>
      </c>
      <c r="F5496" s="41">
        <v>45273</v>
      </c>
      <c r="G5496" s="44">
        <v>-347527.71</v>
      </c>
      <c r="H5496" t="s">
        <v>17917</v>
      </c>
    </row>
    <row r="5497" spans="1:8" x14ac:dyDescent="0.25">
      <c r="A5497" s="43" t="s">
        <v>9326</v>
      </c>
      <c r="B5497" t="s">
        <v>7809</v>
      </c>
      <c r="C5497" s="43" t="s">
        <v>7810</v>
      </c>
      <c r="D5497" t="s">
        <v>17920</v>
      </c>
      <c r="E5497" t="s">
        <v>20940</v>
      </c>
      <c r="F5497" s="41">
        <v>45273</v>
      </c>
      <c r="G5497" s="44">
        <v>-253437.6</v>
      </c>
      <c r="H5497" t="s">
        <v>17919</v>
      </c>
    </row>
    <row r="5498" spans="1:8" x14ac:dyDescent="0.25">
      <c r="A5498" s="43" t="s">
        <v>9326</v>
      </c>
      <c r="B5498" t="s">
        <v>9273</v>
      </c>
      <c r="C5498" s="43" t="s">
        <v>9274</v>
      </c>
      <c r="D5498" t="s">
        <v>7874</v>
      </c>
      <c r="E5498" t="s">
        <v>7874</v>
      </c>
      <c r="F5498" s="41">
        <v>45273</v>
      </c>
      <c r="G5498" s="44">
        <v>70800</v>
      </c>
      <c r="H5498" t="s">
        <v>18861</v>
      </c>
    </row>
    <row r="5499" spans="1:8" x14ac:dyDescent="0.25">
      <c r="A5499" s="43" t="s">
        <v>9326</v>
      </c>
      <c r="B5499" t="s">
        <v>7416</v>
      </c>
      <c r="C5499" s="43" t="s">
        <v>15075</v>
      </c>
      <c r="D5499" t="s">
        <v>16784</v>
      </c>
      <c r="E5499" t="s">
        <v>16784</v>
      </c>
      <c r="F5499" s="41">
        <v>45273</v>
      </c>
      <c r="G5499" s="44">
        <v>-51920</v>
      </c>
      <c r="H5499" t="s">
        <v>16783</v>
      </c>
    </row>
    <row r="5500" spans="1:8" x14ac:dyDescent="0.25">
      <c r="A5500" s="43" t="s">
        <v>9326</v>
      </c>
      <c r="B5500" t="s">
        <v>9096</v>
      </c>
      <c r="C5500" s="43" t="s">
        <v>9097</v>
      </c>
      <c r="D5500" t="s">
        <v>17599</v>
      </c>
      <c r="E5500" t="s">
        <v>20941</v>
      </c>
      <c r="F5500" s="41">
        <v>45273</v>
      </c>
      <c r="G5500" s="44">
        <v>-1821904.8</v>
      </c>
      <c r="H5500" t="s">
        <v>17598</v>
      </c>
    </row>
    <row r="5501" spans="1:8" x14ac:dyDescent="0.25">
      <c r="A5501" s="43" t="s">
        <v>9326</v>
      </c>
      <c r="B5501" t="s">
        <v>9096</v>
      </c>
      <c r="C5501" s="43" t="s">
        <v>9097</v>
      </c>
      <c r="D5501" t="s">
        <v>17603</v>
      </c>
      <c r="E5501" t="s">
        <v>20942</v>
      </c>
      <c r="F5501" s="41">
        <v>45273</v>
      </c>
      <c r="G5501" s="44">
        <v>-562271.16</v>
      </c>
      <c r="H5501" t="s">
        <v>17602</v>
      </c>
    </row>
    <row r="5502" spans="1:8" x14ac:dyDescent="0.25">
      <c r="A5502" s="43" t="s">
        <v>9326</v>
      </c>
      <c r="B5502" t="s">
        <v>9096</v>
      </c>
      <c r="C5502" s="43" t="s">
        <v>9097</v>
      </c>
      <c r="D5502" t="s">
        <v>17605</v>
      </c>
      <c r="E5502" t="s">
        <v>20942</v>
      </c>
      <c r="F5502" s="41">
        <v>45273</v>
      </c>
      <c r="G5502" s="44">
        <v>-516255.49</v>
      </c>
      <c r="H5502" t="s">
        <v>17604</v>
      </c>
    </row>
    <row r="5503" spans="1:8" x14ac:dyDescent="0.25">
      <c r="A5503" s="43" t="s">
        <v>9326</v>
      </c>
      <c r="B5503" t="s">
        <v>9096</v>
      </c>
      <c r="C5503" s="43" t="s">
        <v>9097</v>
      </c>
      <c r="D5503" t="s">
        <v>17607</v>
      </c>
      <c r="E5503" t="s">
        <v>20942</v>
      </c>
      <c r="F5503" s="41">
        <v>45273</v>
      </c>
      <c r="G5503" s="44">
        <v>-852390.66</v>
      </c>
      <c r="H5503" t="s">
        <v>17606</v>
      </c>
    </row>
    <row r="5504" spans="1:8" x14ac:dyDescent="0.25">
      <c r="A5504" s="43" t="s">
        <v>9326</v>
      </c>
      <c r="B5504" t="s">
        <v>9096</v>
      </c>
      <c r="C5504" s="43" t="s">
        <v>9097</v>
      </c>
      <c r="D5504" t="s">
        <v>17609</v>
      </c>
      <c r="E5504" t="s">
        <v>20942</v>
      </c>
      <c r="F5504" s="41">
        <v>45273</v>
      </c>
      <c r="G5504" s="44">
        <v>-594467.46</v>
      </c>
      <c r="H5504" t="s">
        <v>17608</v>
      </c>
    </row>
    <row r="5505" spans="1:8" x14ac:dyDescent="0.25">
      <c r="A5505" s="43" t="s">
        <v>9326</v>
      </c>
      <c r="B5505" t="s">
        <v>9096</v>
      </c>
      <c r="C5505" s="43" t="s">
        <v>9097</v>
      </c>
      <c r="D5505" t="s">
        <v>17611</v>
      </c>
      <c r="E5505" t="s">
        <v>20943</v>
      </c>
      <c r="F5505" s="41">
        <v>45273</v>
      </c>
      <c r="G5505" s="44">
        <v>-254500.94</v>
      </c>
      <c r="H5505" t="s">
        <v>17610</v>
      </c>
    </row>
    <row r="5506" spans="1:8" x14ac:dyDescent="0.25">
      <c r="A5506" s="43" t="s">
        <v>9326</v>
      </c>
      <c r="B5506" t="s">
        <v>5966</v>
      </c>
      <c r="C5506" s="43" t="s">
        <v>5967</v>
      </c>
      <c r="D5506" t="s">
        <v>9252</v>
      </c>
      <c r="F5506" s="41">
        <v>45274</v>
      </c>
      <c r="G5506" s="44">
        <v>-4681902.95</v>
      </c>
      <c r="H5506" t="s">
        <v>17787</v>
      </c>
    </row>
    <row r="5507" spans="1:8" x14ac:dyDescent="0.25">
      <c r="A5507" s="43" t="s">
        <v>9326</v>
      </c>
      <c r="B5507" t="s">
        <v>1128</v>
      </c>
      <c r="C5507" s="43" t="s">
        <v>1129</v>
      </c>
      <c r="D5507" t="s">
        <v>17086</v>
      </c>
      <c r="E5507" t="s">
        <v>20929</v>
      </c>
      <c r="F5507" s="41">
        <v>45274</v>
      </c>
      <c r="G5507" s="44">
        <v>-4848.87</v>
      </c>
      <c r="H5507" t="s">
        <v>17085</v>
      </c>
    </row>
    <row r="5508" spans="1:8" x14ac:dyDescent="0.25">
      <c r="A5508" s="43" t="s">
        <v>9326</v>
      </c>
      <c r="B5508" t="s">
        <v>18373</v>
      </c>
      <c r="C5508" s="43" t="s">
        <v>18372</v>
      </c>
      <c r="D5508" t="s">
        <v>18375</v>
      </c>
      <c r="F5508" s="41">
        <v>45274</v>
      </c>
      <c r="G5508" s="44">
        <v>-1533808.99</v>
      </c>
      <c r="H5508" t="s">
        <v>18374</v>
      </c>
    </row>
    <row r="5509" spans="1:8" x14ac:dyDescent="0.25">
      <c r="A5509" s="43" t="s">
        <v>9326</v>
      </c>
      <c r="B5509" t="s">
        <v>18254</v>
      </c>
      <c r="C5509" s="43" t="s">
        <v>18253</v>
      </c>
      <c r="D5509" t="s">
        <v>18256</v>
      </c>
      <c r="F5509" s="41">
        <v>45274</v>
      </c>
      <c r="G5509" s="44">
        <v>-13937310.130000001</v>
      </c>
      <c r="H5509" t="s">
        <v>18255</v>
      </c>
    </row>
    <row r="5510" spans="1:8" x14ac:dyDescent="0.25">
      <c r="A5510" s="43" t="s">
        <v>9326</v>
      </c>
      <c r="B5510" t="s">
        <v>16800</v>
      </c>
      <c r="C5510" s="43" t="s">
        <v>16799</v>
      </c>
      <c r="D5510" t="s">
        <v>16802</v>
      </c>
      <c r="F5510" s="41">
        <v>45274</v>
      </c>
      <c r="G5510" s="44">
        <v>-25620849.09</v>
      </c>
      <c r="H5510" t="s">
        <v>16801</v>
      </c>
    </row>
    <row r="5511" spans="1:8" x14ac:dyDescent="0.25">
      <c r="A5511" s="43" t="s">
        <v>9326</v>
      </c>
      <c r="B5511" t="s">
        <v>18907</v>
      </c>
      <c r="C5511" s="43" t="s">
        <v>18906</v>
      </c>
      <c r="D5511" t="s">
        <v>18909</v>
      </c>
      <c r="E5511" t="s">
        <v>20944</v>
      </c>
      <c r="F5511" s="41">
        <v>45274</v>
      </c>
      <c r="G5511" s="44">
        <v>-270000</v>
      </c>
      <c r="H5511" t="s">
        <v>18908</v>
      </c>
    </row>
    <row r="5512" spans="1:8" x14ac:dyDescent="0.25">
      <c r="A5512" s="43" t="s">
        <v>9326</v>
      </c>
      <c r="B5512" t="s">
        <v>20648</v>
      </c>
      <c r="C5512" s="43" t="s">
        <v>8829</v>
      </c>
      <c r="D5512" t="s">
        <v>8468</v>
      </c>
      <c r="F5512" s="41">
        <v>45274</v>
      </c>
      <c r="G5512" s="44">
        <v>-9946728.7200000007</v>
      </c>
      <c r="H5512" t="s">
        <v>17745</v>
      </c>
    </row>
    <row r="5513" spans="1:8" x14ac:dyDescent="0.25">
      <c r="A5513" s="43" t="s">
        <v>9326</v>
      </c>
      <c r="B5513" t="s">
        <v>20648</v>
      </c>
      <c r="C5513" s="43" t="s">
        <v>8829</v>
      </c>
      <c r="D5513" t="s">
        <v>7488</v>
      </c>
      <c r="F5513" s="41">
        <v>45274</v>
      </c>
      <c r="G5513" s="44">
        <v>-10885189.85</v>
      </c>
      <c r="H5513" t="s">
        <v>17747</v>
      </c>
    </row>
    <row r="5514" spans="1:8" x14ac:dyDescent="0.25">
      <c r="A5514" s="43" t="s">
        <v>9326</v>
      </c>
      <c r="B5514" t="s">
        <v>18046</v>
      </c>
      <c r="C5514" s="43" t="s">
        <v>18045</v>
      </c>
      <c r="D5514" t="s">
        <v>18048</v>
      </c>
      <c r="F5514" s="41">
        <v>45274</v>
      </c>
      <c r="G5514" s="44">
        <v>-6070301.1900000004</v>
      </c>
      <c r="H5514" t="s">
        <v>18047</v>
      </c>
    </row>
    <row r="5515" spans="1:8" x14ac:dyDescent="0.25">
      <c r="A5515" s="43" t="s">
        <v>9326</v>
      </c>
      <c r="B5515" t="s">
        <v>16908</v>
      </c>
      <c r="C5515" s="43" t="s">
        <v>16907</v>
      </c>
      <c r="D5515" t="s">
        <v>16910</v>
      </c>
      <c r="F5515" s="41">
        <v>45274</v>
      </c>
      <c r="G5515" s="44">
        <v>-6886334.1100000003</v>
      </c>
      <c r="H5515" t="s">
        <v>16909</v>
      </c>
    </row>
    <row r="5516" spans="1:8" x14ac:dyDescent="0.25">
      <c r="A5516" s="43" t="s">
        <v>9326</v>
      </c>
      <c r="B5516" t="s">
        <v>17675</v>
      </c>
      <c r="C5516" s="43" t="s">
        <v>17674</v>
      </c>
      <c r="D5516" t="s">
        <v>17677</v>
      </c>
      <c r="E5516" t="s">
        <v>17677</v>
      </c>
      <c r="F5516" s="41">
        <v>45274</v>
      </c>
      <c r="G5516" s="44">
        <v>-59000</v>
      </c>
      <c r="H5516" t="s">
        <v>17676</v>
      </c>
    </row>
    <row r="5517" spans="1:8" x14ac:dyDescent="0.25">
      <c r="A5517" s="43" t="s">
        <v>9326</v>
      </c>
      <c r="B5517" t="s">
        <v>17805</v>
      </c>
      <c r="C5517" s="43" t="s">
        <v>17804</v>
      </c>
      <c r="D5517" t="s">
        <v>17807</v>
      </c>
      <c r="F5517" s="41">
        <v>45274</v>
      </c>
      <c r="G5517" s="44">
        <v>-3654624.74</v>
      </c>
      <c r="H5517" t="s">
        <v>17806</v>
      </c>
    </row>
    <row r="5518" spans="1:8" x14ac:dyDescent="0.25">
      <c r="A5518" s="43" t="s">
        <v>20400</v>
      </c>
      <c r="B5518" t="s">
        <v>1218</v>
      </c>
      <c r="C5518" s="43" t="s">
        <v>1219</v>
      </c>
      <c r="D5518" t="s">
        <v>20538</v>
      </c>
      <c r="E5518" t="s">
        <v>20897</v>
      </c>
      <c r="F5518" s="41">
        <v>45274</v>
      </c>
      <c r="G5518" s="44">
        <v>-924000</v>
      </c>
      <c r="H5518" t="s">
        <v>20537</v>
      </c>
    </row>
    <row r="5519" spans="1:8" x14ac:dyDescent="0.25">
      <c r="A5519" s="43" t="s">
        <v>9326</v>
      </c>
      <c r="B5519" t="s">
        <v>16839</v>
      </c>
      <c r="C5519" s="43" t="s">
        <v>16838</v>
      </c>
      <c r="D5519" t="s">
        <v>16841</v>
      </c>
      <c r="F5519" s="41">
        <v>45274</v>
      </c>
      <c r="G5519" s="44">
        <v>-5702651.96</v>
      </c>
      <c r="H5519" t="s">
        <v>16840</v>
      </c>
    </row>
    <row r="5520" spans="1:8" x14ac:dyDescent="0.25">
      <c r="A5520" s="43" t="s">
        <v>9326</v>
      </c>
      <c r="B5520" t="s">
        <v>17831</v>
      </c>
      <c r="C5520" s="43" t="s">
        <v>17830</v>
      </c>
      <c r="D5520" t="s">
        <v>9206</v>
      </c>
      <c r="E5520" t="s">
        <v>20945</v>
      </c>
      <c r="F5520" s="41">
        <v>45274</v>
      </c>
      <c r="G5520" s="44">
        <v>-1052742.03</v>
      </c>
      <c r="H5520" t="s">
        <v>17832</v>
      </c>
    </row>
    <row r="5521" spans="1:8" x14ac:dyDescent="0.25">
      <c r="A5521" s="43" t="s">
        <v>9326</v>
      </c>
      <c r="B5521" t="s">
        <v>16674</v>
      </c>
      <c r="C5521" s="43" t="s">
        <v>16673</v>
      </c>
      <c r="D5521" t="s">
        <v>16676</v>
      </c>
      <c r="F5521" s="41">
        <v>45274</v>
      </c>
      <c r="G5521" s="44">
        <v>-1149450.33</v>
      </c>
      <c r="H5521" t="s">
        <v>16675</v>
      </c>
    </row>
    <row r="5522" spans="1:8" x14ac:dyDescent="0.25">
      <c r="A5522" s="43" t="s">
        <v>9326</v>
      </c>
      <c r="B5522" t="s">
        <v>9096</v>
      </c>
      <c r="C5522" s="43" t="s">
        <v>9097</v>
      </c>
      <c r="D5522" t="s">
        <v>17613</v>
      </c>
      <c r="E5522" t="s">
        <v>9159</v>
      </c>
      <c r="F5522" s="41">
        <v>45274</v>
      </c>
      <c r="G5522" s="44">
        <v>-783324.99</v>
      </c>
      <c r="H5522" t="s">
        <v>17612</v>
      </c>
    </row>
    <row r="5523" spans="1:8" x14ac:dyDescent="0.25">
      <c r="A5523" s="43" t="s">
        <v>9326</v>
      </c>
      <c r="B5523" t="s">
        <v>9096</v>
      </c>
      <c r="C5523" s="43" t="s">
        <v>9097</v>
      </c>
      <c r="D5523" t="s">
        <v>17615</v>
      </c>
      <c r="E5523" t="s">
        <v>20946</v>
      </c>
      <c r="F5523" s="41">
        <v>45274</v>
      </c>
      <c r="G5523" s="44">
        <v>-5391388.25</v>
      </c>
      <c r="H5523" t="s">
        <v>17614</v>
      </c>
    </row>
    <row r="5524" spans="1:8" x14ac:dyDescent="0.25">
      <c r="A5524" s="43" t="s">
        <v>9326</v>
      </c>
      <c r="B5524" t="s">
        <v>18830</v>
      </c>
      <c r="C5524" s="43" t="s">
        <v>18829</v>
      </c>
      <c r="D5524" t="s">
        <v>18832</v>
      </c>
      <c r="E5524" t="s">
        <v>20947</v>
      </c>
      <c r="F5524" s="41">
        <v>45275</v>
      </c>
      <c r="G5524" s="44">
        <v>-81450</v>
      </c>
      <c r="H5524" t="s">
        <v>18831</v>
      </c>
    </row>
    <row r="5525" spans="1:8" x14ac:dyDescent="0.25">
      <c r="A5525" s="43" t="s">
        <v>9326</v>
      </c>
      <c r="B5525" t="s">
        <v>6761</v>
      </c>
      <c r="C5525" s="43" t="s">
        <v>6762</v>
      </c>
      <c r="D5525" t="s">
        <v>18843</v>
      </c>
      <c r="E5525" t="s">
        <v>20948</v>
      </c>
      <c r="F5525" s="41">
        <v>45275</v>
      </c>
      <c r="G5525" s="44">
        <v>-198150</v>
      </c>
      <c r="H5525" t="s">
        <v>18842</v>
      </c>
    </row>
    <row r="5526" spans="1:8" x14ac:dyDescent="0.25">
      <c r="A5526" s="43" t="s">
        <v>9326</v>
      </c>
      <c r="B5526" t="s">
        <v>6761</v>
      </c>
      <c r="C5526" s="43" t="s">
        <v>6762</v>
      </c>
      <c r="D5526" t="s">
        <v>18845</v>
      </c>
      <c r="E5526" t="s">
        <v>20949</v>
      </c>
      <c r="F5526" s="41">
        <v>45275</v>
      </c>
      <c r="G5526" s="44">
        <v>-594450</v>
      </c>
      <c r="H5526" t="s">
        <v>18844</v>
      </c>
    </row>
    <row r="5527" spans="1:8" x14ac:dyDescent="0.25">
      <c r="A5527" s="43" t="s">
        <v>9326</v>
      </c>
      <c r="B5527" t="s">
        <v>16513</v>
      </c>
      <c r="C5527" s="43" t="s">
        <v>16512</v>
      </c>
      <c r="D5527" t="s">
        <v>7501</v>
      </c>
      <c r="E5527" t="s">
        <v>20950</v>
      </c>
      <c r="F5527" s="41">
        <v>45275</v>
      </c>
      <c r="G5527" s="44">
        <v>-21830</v>
      </c>
      <c r="H5527" t="s">
        <v>16514</v>
      </c>
    </row>
    <row r="5528" spans="1:8" x14ac:dyDescent="0.25">
      <c r="A5528" s="43" t="s">
        <v>9326</v>
      </c>
      <c r="B5528" t="s">
        <v>18699</v>
      </c>
      <c r="C5528" s="43" t="s">
        <v>18698</v>
      </c>
      <c r="D5528" t="s">
        <v>18701</v>
      </c>
      <c r="F5528" s="41">
        <v>45275</v>
      </c>
      <c r="G5528" s="44">
        <v>-4458164.3600000003</v>
      </c>
      <c r="H5528" t="s">
        <v>18700</v>
      </c>
    </row>
    <row r="5529" spans="1:8" x14ac:dyDescent="0.25">
      <c r="A5529" s="43" t="s">
        <v>9326</v>
      </c>
      <c r="B5529" t="s">
        <v>9074</v>
      </c>
      <c r="C5529" s="43" t="s">
        <v>9075</v>
      </c>
      <c r="D5529" t="s">
        <v>17933</v>
      </c>
      <c r="F5529" s="41">
        <v>45275</v>
      </c>
      <c r="G5529" s="44">
        <v>-7053691.6299999999</v>
      </c>
      <c r="H5529" t="s">
        <v>17932</v>
      </c>
    </row>
    <row r="5530" spans="1:8" x14ac:dyDescent="0.25">
      <c r="A5530" s="43" t="s">
        <v>9326</v>
      </c>
      <c r="B5530" t="s">
        <v>16620</v>
      </c>
      <c r="C5530" s="43" t="s">
        <v>16619</v>
      </c>
      <c r="D5530" t="s">
        <v>7726</v>
      </c>
      <c r="E5530" t="s">
        <v>20951</v>
      </c>
      <c r="F5530" s="41">
        <v>45275</v>
      </c>
      <c r="G5530" s="44">
        <v>-118000</v>
      </c>
      <c r="H5530" t="s">
        <v>16621</v>
      </c>
    </row>
    <row r="5531" spans="1:8" x14ac:dyDescent="0.25">
      <c r="A5531" s="43" t="s">
        <v>9326</v>
      </c>
      <c r="B5531" t="s">
        <v>18868</v>
      </c>
      <c r="C5531" s="43" t="s">
        <v>18867</v>
      </c>
      <c r="D5531" t="s">
        <v>8411</v>
      </c>
      <c r="E5531" t="s">
        <v>20952</v>
      </c>
      <c r="F5531" s="41">
        <v>45275</v>
      </c>
      <c r="G5531" s="44">
        <v>-59400</v>
      </c>
      <c r="H5531" t="s">
        <v>18869</v>
      </c>
    </row>
    <row r="5532" spans="1:8" x14ac:dyDescent="0.25">
      <c r="A5532" s="43" t="s">
        <v>9326</v>
      </c>
      <c r="B5532" t="s">
        <v>18490</v>
      </c>
      <c r="C5532" s="43" t="s">
        <v>18489</v>
      </c>
      <c r="D5532" t="s">
        <v>18492</v>
      </c>
      <c r="F5532" s="41">
        <v>45275</v>
      </c>
      <c r="G5532" s="44">
        <v>-1320173.8400000001</v>
      </c>
      <c r="H5532" t="s">
        <v>18491</v>
      </c>
    </row>
    <row r="5533" spans="1:8" x14ac:dyDescent="0.25">
      <c r="A5533" s="43" t="s">
        <v>9326</v>
      </c>
      <c r="B5533" t="s">
        <v>18578</v>
      </c>
      <c r="C5533" s="43" t="s">
        <v>18577</v>
      </c>
      <c r="D5533" t="s">
        <v>18580</v>
      </c>
      <c r="F5533" s="41">
        <v>45275</v>
      </c>
      <c r="G5533" s="44">
        <v>-10985669.1</v>
      </c>
      <c r="H5533" t="s">
        <v>18579</v>
      </c>
    </row>
    <row r="5534" spans="1:8" x14ac:dyDescent="0.25">
      <c r="A5534" s="43" t="s">
        <v>9326</v>
      </c>
      <c r="B5534" t="s">
        <v>20662</v>
      </c>
      <c r="C5534" s="43" t="s">
        <v>18621</v>
      </c>
      <c r="D5534" t="s">
        <v>18626</v>
      </c>
      <c r="E5534" t="s">
        <v>18626</v>
      </c>
      <c r="F5534" s="41">
        <v>45275</v>
      </c>
      <c r="G5534" s="44">
        <v>-120360</v>
      </c>
      <c r="H5534" t="s">
        <v>18625</v>
      </c>
    </row>
    <row r="5535" spans="1:8" x14ac:dyDescent="0.25">
      <c r="A5535" s="43" t="s">
        <v>9326</v>
      </c>
      <c r="B5535" t="s">
        <v>18633</v>
      </c>
      <c r="C5535" s="43" t="s">
        <v>18632</v>
      </c>
      <c r="D5535" t="s">
        <v>9234</v>
      </c>
      <c r="E5535" t="s">
        <v>9234</v>
      </c>
      <c r="F5535" s="41">
        <v>45275</v>
      </c>
      <c r="G5535" s="44">
        <v>-551650</v>
      </c>
      <c r="H5535" t="s">
        <v>18634</v>
      </c>
    </row>
    <row r="5536" spans="1:8" x14ac:dyDescent="0.25">
      <c r="A5536" s="43" t="s">
        <v>9326</v>
      </c>
      <c r="B5536" t="s">
        <v>16940</v>
      </c>
      <c r="C5536" s="43" t="s">
        <v>16939</v>
      </c>
      <c r="D5536" t="s">
        <v>16942</v>
      </c>
      <c r="F5536" s="41">
        <v>45275</v>
      </c>
      <c r="G5536" s="44">
        <v>-10557747.380000001</v>
      </c>
      <c r="H5536" t="s">
        <v>16941</v>
      </c>
    </row>
    <row r="5537" spans="1:8" x14ac:dyDescent="0.25">
      <c r="A5537" s="43" t="s">
        <v>9326</v>
      </c>
      <c r="B5537" t="s">
        <v>8647</v>
      </c>
      <c r="C5537" s="43" t="s">
        <v>16037</v>
      </c>
      <c r="D5537" t="s">
        <v>16836</v>
      </c>
      <c r="F5537" s="41">
        <v>45275</v>
      </c>
      <c r="G5537" s="44">
        <v>-5911546.5199999996</v>
      </c>
      <c r="H5537" t="s">
        <v>16835</v>
      </c>
    </row>
    <row r="5538" spans="1:8" x14ac:dyDescent="0.25">
      <c r="A5538" s="43" t="s">
        <v>9326</v>
      </c>
      <c r="B5538" t="s">
        <v>18893</v>
      </c>
      <c r="C5538" s="43" t="s">
        <v>18892</v>
      </c>
      <c r="D5538" t="s">
        <v>7243</v>
      </c>
      <c r="E5538" t="s">
        <v>20953</v>
      </c>
      <c r="F5538" s="41">
        <v>45275</v>
      </c>
      <c r="G5538" s="44">
        <v>-32400</v>
      </c>
      <c r="H5538" t="s">
        <v>18894</v>
      </c>
    </row>
    <row r="5539" spans="1:8" x14ac:dyDescent="0.25">
      <c r="A5539" s="43" t="s">
        <v>9326</v>
      </c>
      <c r="B5539" t="s">
        <v>18893</v>
      </c>
      <c r="C5539" s="43" t="s">
        <v>18892</v>
      </c>
      <c r="D5539" t="s">
        <v>7115</v>
      </c>
      <c r="E5539" t="s">
        <v>20954</v>
      </c>
      <c r="F5539" s="41">
        <v>45275</v>
      </c>
      <c r="G5539" s="44">
        <v>-59400</v>
      </c>
      <c r="H5539" t="s">
        <v>18895</v>
      </c>
    </row>
    <row r="5540" spans="1:8" x14ac:dyDescent="0.25">
      <c r="A5540" s="43" t="s">
        <v>9326</v>
      </c>
      <c r="B5540" t="s">
        <v>7257</v>
      </c>
      <c r="C5540" s="43" t="s">
        <v>14962</v>
      </c>
      <c r="D5540" t="s">
        <v>16918</v>
      </c>
      <c r="F5540" s="41">
        <v>45275</v>
      </c>
      <c r="G5540" s="44">
        <v>-7694784.4000000004</v>
      </c>
      <c r="H5540" t="s">
        <v>16917</v>
      </c>
    </row>
    <row r="5541" spans="1:8" x14ac:dyDescent="0.25">
      <c r="A5541" s="43" t="s">
        <v>9326</v>
      </c>
      <c r="B5541" t="s">
        <v>16825</v>
      </c>
      <c r="C5541" s="43" t="s">
        <v>16824</v>
      </c>
      <c r="D5541" t="s">
        <v>7219</v>
      </c>
      <c r="E5541" t="s">
        <v>20951</v>
      </c>
      <c r="F5541" s="41">
        <v>45275</v>
      </c>
      <c r="G5541" s="44">
        <v>-118000</v>
      </c>
      <c r="H5541" t="s">
        <v>16826</v>
      </c>
    </row>
    <row r="5542" spans="1:8" x14ac:dyDescent="0.25">
      <c r="A5542" s="43" t="s">
        <v>9326</v>
      </c>
      <c r="B5542" t="s">
        <v>18397</v>
      </c>
      <c r="C5542" s="43" t="s">
        <v>18396</v>
      </c>
      <c r="D5542" t="s">
        <v>18399</v>
      </c>
      <c r="F5542" s="41">
        <v>45275</v>
      </c>
      <c r="G5542" s="44">
        <v>-21927990.98</v>
      </c>
      <c r="H5542" t="s">
        <v>18398</v>
      </c>
    </row>
    <row r="5543" spans="1:8" x14ac:dyDescent="0.25">
      <c r="A5543" s="43" t="s">
        <v>9326</v>
      </c>
      <c r="B5543" t="s">
        <v>8815</v>
      </c>
      <c r="C5543" s="43" t="s">
        <v>16164</v>
      </c>
      <c r="D5543" t="s">
        <v>16547</v>
      </c>
      <c r="E5543" t="s">
        <v>20951</v>
      </c>
      <c r="F5543" s="41">
        <v>45275</v>
      </c>
      <c r="G5543" s="44">
        <v>-118000</v>
      </c>
      <c r="H5543" t="s">
        <v>16546</v>
      </c>
    </row>
    <row r="5544" spans="1:8" x14ac:dyDescent="0.25">
      <c r="A5544" s="43" t="s">
        <v>20400</v>
      </c>
      <c r="B5544" t="s">
        <v>1218</v>
      </c>
      <c r="C5544" s="43" t="s">
        <v>1219</v>
      </c>
      <c r="D5544" t="s">
        <v>20540</v>
      </c>
      <c r="E5544" t="s">
        <v>9186</v>
      </c>
      <c r="F5544" s="41">
        <v>45275</v>
      </c>
      <c r="G5544" s="44">
        <v>-6560</v>
      </c>
      <c r="H5544" t="s">
        <v>20539</v>
      </c>
    </row>
    <row r="5545" spans="1:8" x14ac:dyDescent="0.25">
      <c r="A5545" s="43" t="s">
        <v>9326</v>
      </c>
      <c r="B5545" t="s">
        <v>799</v>
      </c>
      <c r="C5545" s="43" t="s">
        <v>800</v>
      </c>
      <c r="D5545" t="s">
        <v>9072</v>
      </c>
      <c r="E5545" t="s">
        <v>20955</v>
      </c>
      <c r="F5545" s="41">
        <v>45275</v>
      </c>
      <c r="G5545" s="44">
        <v>-460321.14</v>
      </c>
      <c r="H5545" t="s">
        <v>17866</v>
      </c>
    </row>
    <row r="5546" spans="1:8" x14ac:dyDescent="0.25">
      <c r="A5546" s="43" t="s">
        <v>9326</v>
      </c>
      <c r="B5546" t="s">
        <v>18498</v>
      </c>
      <c r="C5546" s="43" t="s">
        <v>18497</v>
      </c>
      <c r="D5546" t="s">
        <v>18500</v>
      </c>
      <c r="F5546" s="41">
        <v>45275</v>
      </c>
      <c r="G5546" s="44">
        <v>-13010404.529999999</v>
      </c>
      <c r="H5546" t="s">
        <v>18499</v>
      </c>
    </row>
    <row r="5547" spans="1:8" x14ac:dyDescent="0.25">
      <c r="A5547" s="43" t="s">
        <v>9326</v>
      </c>
      <c r="B5547" t="s">
        <v>18356</v>
      </c>
      <c r="C5547" s="43" t="s">
        <v>18355</v>
      </c>
      <c r="D5547" t="s">
        <v>18358</v>
      </c>
      <c r="F5547" s="41">
        <v>45275</v>
      </c>
      <c r="G5547" s="44">
        <v>-6310811.6600000001</v>
      </c>
      <c r="H5547" t="s">
        <v>18357</v>
      </c>
    </row>
    <row r="5548" spans="1:8" x14ac:dyDescent="0.25">
      <c r="A5548" s="43" t="s">
        <v>9326</v>
      </c>
      <c r="B5548" t="s">
        <v>18317</v>
      </c>
      <c r="C5548" s="43" t="s">
        <v>18316</v>
      </c>
      <c r="D5548" t="s">
        <v>18322</v>
      </c>
      <c r="E5548" t="s">
        <v>18322</v>
      </c>
      <c r="F5548" s="41">
        <v>45275</v>
      </c>
      <c r="G5548" s="44">
        <v>-154580</v>
      </c>
      <c r="H5548" t="s">
        <v>18321</v>
      </c>
    </row>
    <row r="5549" spans="1:8" x14ac:dyDescent="0.25">
      <c r="A5549" s="43" t="s">
        <v>9326</v>
      </c>
      <c r="B5549" t="s">
        <v>17831</v>
      </c>
      <c r="C5549" s="43" t="s">
        <v>17830</v>
      </c>
      <c r="D5549" t="s">
        <v>17834</v>
      </c>
      <c r="E5549" t="s">
        <v>20956</v>
      </c>
      <c r="F5549" s="41">
        <v>45275</v>
      </c>
      <c r="G5549" s="44">
        <v>-3889600</v>
      </c>
      <c r="H5549" t="s">
        <v>17833</v>
      </c>
    </row>
    <row r="5550" spans="1:8" x14ac:dyDescent="0.25">
      <c r="A5550" s="43" t="s">
        <v>9326</v>
      </c>
      <c r="B5550" t="s">
        <v>20665</v>
      </c>
      <c r="C5550" s="43" t="s">
        <v>9183</v>
      </c>
      <c r="D5550" t="s">
        <v>8748</v>
      </c>
      <c r="E5550" t="s">
        <v>8748</v>
      </c>
      <c r="F5550" s="41">
        <v>45275</v>
      </c>
      <c r="G5550" s="44">
        <v>-193992</v>
      </c>
      <c r="H5550" t="s">
        <v>18741</v>
      </c>
    </row>
    <row r="5551" spans="1:8" x14ac:dyDescent="0.25">
      <c r="A5551" s="43" t="s">
        <v>9326</v>
      </c>
      <c r="B5551" t="s">
        <v>7515</v>
      </c>
      <c r="C5551" s="43" t="s">
        <v>15142</v>
      </c>
      <c r="D5551" t="s">
        <v>16481</v>
      </c>
      <c r="E5551" t="s">
        <v>20951</v>
      </c>
      <c r="F5551" s="41">
        <v>45275</v>
      </c>
      <c r="G5551" s="44">
        <v>-118000</v>
      </c>
      <c r="H5551" t="s">
        <v>16480</v>
      </c>
    </row>
    <row r="5552" spans="1:8" x14ac:dyDescent="0.25">
      <c r="A5552" s="43" t="s">
        <v>9326</v>
      </c>
      <c r="B5552" t="s">
        <v>16493</v>
      </c>
      <c r="C5552" s="43" t="s">
        <v>16492</v>
      </c>
      <c r="D5552" t="s">
        <v>16495</v>
      </c>
      <c r="F5552" s="41">
        <v>45275</v>
      </c>
      <c r="G5552" s="44">
        <v>-5307132.5999999996</v>
      </c>
      <c r="H5552" t="s">
        <v>16494</v>
      </c>
    </row>
    <row r="5553" spans="1:8" x14ac:dyDescent="0.25">
      <c r="A5553" s="43" t="s">
        <v>9326</v>
      </c>
      <c r="B5553" t="s">
        <v>16455</v>
      </c>
      <c r="C5553" s="43" t="s">
        <v>16454</v>
      </c>
      <c r="D5553" t="s">
        <v>16457</v>
      </c>
      <c r="F5553" s="41">
        <v>45275</v>
      </c>
      <c r="G5553" s="44">
        <v>-4182573.75</v>
      </c>
      <c r="H5553" t="s">
        <v>16456</v>
      </c>
    </row>
    <row r="5554" spans="1:8" x14ac:dyDescent="0.25">
      <c r="A5554" s="43" t="s">
        <v>9326</v>
      </c>
      <c r="B5554" t="s">
        <v>18605</v>
      </c>
      <c r="C5554" s="43" t="s">
        <v>18604</v>
      </c>
      <c r="D5554" t="s">
        <v>18607</v>
      </c>
      <c r="F5554" s="41">
        <v>45275</v>
      </c>
      <c r="G5554" s="44">
        <v>-3590842.87</v>
      </c>
      <c r="H5554" t="s">
        <v>18606</v>
      </c>
    </row>
    <row r="5555" spans="1:8" x14ac:dyDescent="0.25">
      <c r="A5555" s="43" t="s">
        <v>9326</v>
      </c>
      <c r="B5555" t="s">
        <v>18192</v>
      </c>
      <c r="C5555" s="43" t="s">
        <v>18191</v>
      </c>
      <c r="D5555" t="s">
        <v>7226</v>
      </c>
      <c r="F5555" s="41">
        <v>45275</v>
      </c>
      <c r="G5555" s="44">
        <v>-9868670.4000000004</v>
      </c>
      <c r="H5555" t="s">
        <v>18193</v>
      </c>
    </row>
    <row r="5556" spans="1:8" x14ac:dyDescent="0.25">
      <c r="A5556" s="43" t="s">
        <v>9326</v>
      </c>
      <c r="B5556" t="s">
        <v>20655</v>
      </c>
      <c r="C5556" s="43" t="s">
        <v>8736</v>
      </c>
      <c r="D5556" t="s">
        <v>18647</v>
      </c>
      <c r="E5556" t="s">
        <v>18647</v>
      </c>
      <c r="F5556" s="41">
        <v>45275</v>
      </c>
      <c r="G5556" s="44">
        <v>-4157961.63</v>
      </c>
      <c r="H5556" t="s">
        <v>18646</v>
      </c>
    </row>
    <row r="5557" spans="1:8" x14ac:dyDescent="0.25">
      <c r="A5557" s="43" t="s">
        <v>9326</v>
      </c>
      <c r="B5557" t="s">
        <v>18494</v>
      </c>
      <c r="C5557" s="43" t="s">
        <v>18493</v>
      </c>
      <c r="D5557" t="s">
        <v>18496</v>
      </c>
      <c r="F5557" s="41">
        <v>45275</v>
      </c>
      <c r="G5557" s="44">
        <v>-7752006.7300000004</v>
      </c>
      <c r="H5557" t="s">
        <v>18495</v>
      </c>
    </row>
    <row r="5558" spans="1:8" x14ac:dyDescent="0.25">
      <c r="A5558" s="43" t="s">
        <v>9326</v>
      </c>
      <c r="B5558" t="s">
        <v>18849</v>
      </c>
      <c r="C5558" s="43" t="s">
        <v>18848</v>
      </c>
      <c r="D5558" t="s">
        <v>18851</v>
      </c>
      <c r="E5558" t="s">
        <v>18851</v>
      </c>
      <c r="F5558" s="41">
        <v>45275</v>
      </c>
      <c r="G5558" s="44">
        <v>-305966.7</v>
      </c>
      <c r="H5558" t="s">
        <v>18850</v>
      </c>
    </row>
    <row r="5559" spans="1:8" x14ac:dyDescent="0.25">
      <c r="A5559" s="43" t="s">
        <v>9326</v>
      </c>
      <c r="B5559" t="s">
        <v>18674</v>
      </c>
      <c r="C5559" s="43" t="s">
        <v>18673</v>
      </c>
      <c r="D5559" t="s">
        <v>18676</v>
      </c>
      <c r="F5559" s="41">
        <v>45275</v>
      </c>
      <c r="G5559" s="44">
        <v>-3286144.63</v>
      </c>
      <c r="H5559" t="s">
        <v>18675</v>
      </c>
    </row>
    <row r="5560" spans="1:8" x14ac:dyDescent="0.25">
      <c r="A5560" s="43" t="s">
        <v>9326</v>
      </c>
      <c r="B5560" t="s">
        <v>9203</v>
      </c>
      <c r="C5560" s="43" t="s">
        <v>16365</v>
      </c>
      <c r="D5560" t="s">
        <v>16466</v>
      </c>
      <c r="E5560" t="s">
        <v>20950</v>
      </c>
      <c r="F5560" s="41">
        <v>45275</v>
      </c>
      <c r="G5560" s="44">
        <v>-118000</v>
      </c>
      <c r="H5560" t="s">
        <v>16465</v>
      </c>
    </row>
    <row r="5561" spans="1:8" x14ac:dyDescent="0.25">
      <c r="A5561" s="43" t="s">
        <v>9326</v>
      </c>
      <c r="B5561" t="s">
        <v>16539</v>
      </c>
      <c r="C5561" s="43" t="s">
        <v>16538</v>
      </c>
      <c r="D5561" t="s">
        <v>16541</v>
      </c>
      <c r="F5561" s="41">
        <v>45278</v>
      </c>
      <c r="G5561" s="44">
        <v>-840281.92</v>
      </c>
      <c r="H5561" t="s">
        <v>16540</v>
      </c>
    </row>
    <row r="5562" spans="1:8" x14ac:dyDescent="0.25">
      <c r="A5562" s="43" t="s">
        <v>9326</v>
      </c>
      <c r="B5562" t="s">
        <v>20666</v>
      </c>
      <c r="C5562" s="43" t="s">
        <v>15400</v>
      </c>
      <c r="D5562" t="s">
        <v>8596</v>
      </c>
      <c r="F5562" s="41">
        <v>45278</v>
      </c>
      <c r="G5562" s="44">
        <v>-150096</v>
      </c>
      <c r="H5562" t="s">
        <v>16418</v>
      </c>
    </row>
    <row r="5563" spans="1:8" x14ac:dyDescent="0.25">
      <c r="A5563" s="43" t="s">
        <v>9326</v>
      </c>
      <c r="B5563" t="s">
        <v>18651</v>
      </c>
      <c r="C5563" s="43" t="s">
        <v>18650</v>
      </c>
      <c r="D5563" t="s">
        <v>18655</v>
      </c>
      <c r="F5563" s="41">
        <v>45278</v>
      </c>
      <c r="G5563" s="44">
        <v>-4487686.3</v>
      </c>
      <c r="H5563" t="s">
        <v>18654</v>
      </c>
    </row>
    <row r="5564" spans="1:8" x14ac:dyDescent="0.25">
      <c r="A5564" s="43" t="s">
        <v>9326</v>
      </c>
      <c r="B5564" t="s">
        <v>17019</v>
      </c>
      <c r="C5564" s="43" t="s">
        <v>17018</v>
      </c>
      <c r="D5564" t="s">
        <v>17022</v>
      </c>
      <c r="E5564" t="s">
        <v>17022</v>
      </c>
      <c r="F5564" s="41">
        <v>45278</v>
      </c>
      <c r="G5564" s="44">
        <v>-94400</v>
      </c>
      <c r="H5564" t="s">
        <v>17021</v>
      </c>
    </row>
    <row r="5565" spans="1:8" x14ac:dyDescent="0.25">
      <c r="A5565" s="43" t="s">
        <v>9326</v>
      </c>
      <c r="B5565" t="s">
        <v>16930</v>
      </c>
      <c r="C5565" s="43" t="s">
        <v>16929</v>
      </c>
      <c r="D5565" t="s">
        <v>16932</v>
      </c>
      <c r="F5565" s="41">
        <v>45278</v>
      </c>
      <c r="G5565" s="44">
        <v>-3565422.24</v>
      </c>
      <c r="H5565" t="s">
        <v>16931</v>
      </c>
    </row>
    <row r="5566" spans="1:8" x14ac:dyDescent="0.25">
      <c r="A5566" s="43" t="s">
        <v>9326</v>
      </c>
      <c r="B5566" t="s">
        <v>18449</v>
      </c>
      <c r="C5566" s="43" t="s">
        <v>18448</v>
      </c>
      <c r="D5566" t="s">
        <v>7858</v>
      </c>
      <c r="F5566" s="41">
        <v>45278</v>
      </c>
      <c r="G5566" s="44">
        <v>-9305881.1999999993</v>
      </c>
      <c r="H5566" t="s">
        <v>18450</v>
      </c>
    </row>
    <row r="5567" spans="1:8" x14ac:dyDescent="0.25">
      <c r="A5567" s="43" t="s">
        <v>9326</v>
      </c>
      <c r="B5567" t="s">
        <v>16720</v>
      </c>
      <c r="C5567" s="43" t="s">
        <v>16719</v>
      </c>
      <c r="D5567" t="s">
        <v>16722</v>
      </c>
      <c r="F5567" s="41">
        <v>45278</v>
      </c>
      <c r="G5567" s="44">
        <v>-27266785.370000001</v>
      </c>
      <c r="H5567" t="s">
        <v>16721</v>
      </c>
    </row>
    <row r="5568" spans="1:8" x14ac:dyDescent="0.25">
      <c r="A5568" s="43" t="s">
        <v>9326</v>
      </c>
      <c r="B5568" t="s">
        <v>18462</v>
      </c>
      <c r="C5568" s="43" t="s">
        <v>18461</v>
      </c>
      <c r="D5568" t="s">
        <v>18464</v>
      </c>
      <c r="F5568" s="41">
        <v>45278</v>
      </c>
      <c r="G5568" s="44">
        <v>-976577.5</v>
      </c>
      <c r="H5568" t="s">
        <v>18463</v>
      </c>
    </row>
    <row r="5569" spans="1:8" x14ac:dyDescent="0.25">
      <c r="A5569" s="43" t="s">
        <v>9326</v>
      </c>
      <c r="B5569" t="s">
        <v>18271</v>
      </c>
      <c r="C5569" s="43" t="s">
        <v>18270</v>
      </c>
      <c r="D5569" t="s">
        <v>18273</v>
      </c>
      <c r="F5569" s="41">
        <v>45278</v>
      </c>
      <c r="G5569" s="44">
        <v>-5914311.2599999998</v>
      </c>
      <c r="H5569" t="s">
        <v>18272</v>
      </c>
    </row>
    <row r="5570" spans="1:8" x14ac:dyDescent="0.25">
      <c r="A5570" s="43" t="s">
        <v>9326</v>
      </c>
      <c r="B5570" t="s">
        <v>640</v>
      </c>
      <c r="C5570" s="43" t="s">
        <v>9856</v>
      </c>
      <c r="D5570" t="s">
        <v>16766</v>
      </c>
      <c r="F5570" s="41">
        <v>45278</v>
      </c>
      <c r="G5570" s="44">
        <v>-736253.26</v>
      </c>
      <c r="H5570" t="s">
        <v>16765</v>
      </c>
    </row>
    <row r="5571" spans="1:8" x14ac:dyDescent="0.25">
      <c r="A5571" s="43" t="s">
        <v>9326</v>
      </c>
      <c r="B5571" t="s">
        <v>20667</v>
      </c>
      <c r="C5571" s="43" t="s">
        <v>18238</v>
      </c>
      <c r="D5571" t="s">
        <v>18241</v>
      </c>
      <c r="E5571" t="s">
        <v>20957</v>
      </c>
      <c r="F5571" s="41">
        <v>45278</v>
      </c>
      <c r="G5571" s="44">
        <v>-757984.8</v>
      </c>
      <c r="H5571" t="s">
        <v>18240</v>
      </c>
    </row>
    <row r="5572" spans="1:8" x14ac:dyDescent="0.25">
      <c r="A5572" s="43" t="s">
        <v>9326</v>
      </c>
      <c r="B5572" t="s">
        <v>9264</v>
      </c>
      <c r="C5572" s="43" t="s">
        <v>9265</v>
      </c>
      <c r="D5572" t="s">
        <v>17881</v>
      </c>
      <c r="F5572" s="41">
        <v>45278</v>
      </c>
      <c r="G5572" s="44">
        <v>-1746854.43</v>
      </c>
      <c r="H5572" t="s">
        <v>17880</v>
      </c>
    </row>
    <row r="5573" spans="1:8" x14ac:dyDescent="0.25">
      <c r="A5573" s="43" t="s">
        <v>9326</v>
      </c>
      <c r="B5573" t="s">
        <v>18770</v>
      </c>
      <c r="C5573" s="43" t="s">
        <v>18769</v>
      </c>
      <c r="D5573" t="s">
        <v>18772</v>
      </c>
      <c r="F5573" s="41">
        <v>45278</v>
      </c>
      <c r="G5573" s="44">
        <v>-9096792.7599999998</v>
      </c>
      <c r="H5573" t="s">
        <v>18771</v>
      </c>
    </row>
    <row r="5574" spans="1:8" x14ac:dyDescent="0.25">
      <c r="A5574" s="43" t="s">
        <v>9326</v>
      </c>
      <c r="B5574" t="s">
        <v>18864</v>
      </c>
      <c r="C5574" s="43" t="s">
        <v>18863</v>
      </c>
      <c r="D5574" t="s">
        <v>18866</v>
      </c>
      <c r="E5574" t="s">
        <v>20958</v>
      </c>
      <c r="F5574" s="41">
        <v>45278</v>
      </c>
      <c r="G5574" s="44">
        <v>-245250</v>
      </c>
      <c r="H5574" t="s">
        <v>18865</v>
      </c>
    </row>
    <row r="5575" spans="1:8" x14ac:dyDescent="0.25">
      <c r="A5575" s="43" t="s">
        <v>9326</v>
      </c>
      <c r="B5575" t="s">
        <v>16971</v>
      </c>
      <c r="C5575" s="43" t="s">
        <v>16970</v>
      </c>
      <c r="D5575" t="s">
        <v>16973</v>
      </c>
      <c r="F5575" s="41">
        <v>45278</v>
      </c>
      <c r="G5575" s="44">
        <v>-818099.05</v>
      </c>
      <c r="H5575" t="s">
        <v>16972</v>
      </c>
    </row>
    <row r="5576" spans="1:8" x14ac:dyDescent="0.25">
      <c r="A5576" s="43" t="s">
        <v>9326</v>
      </c>
      <c r="B5576" t="s">
        <v>16634</v>
      </c>
      <c r="C5576" s="43" t="s">
        <v>16633</v>
      </c>
      <c r="D5576" t="s">
        <v>16636</v>
      </c>
      <c r="F5576" s="41">
        <v>45278</v>
      </c>
      <c r="G5576" s="44">
        <v>-4121701.08</v>
      </c>
      <c r="H5576" t="s">
        <v>16635</v>
      </c>
    </row>
    <row r="5577" spans="1:8" x14ac:dyDescent="0.25">
      <c r="A5577" s="43" t="s">
        <v>9326</v>
      </c>
      <c r="B5577" t="s">
        <v>20663</v>
      </c>
      <c r="C5577" s="43" t="s">
        <v>18713</v>
      </c>
      <c r="D5577" t="s">
        <v>18718</v>
      </c>
      <c r="E5577" t="s">
        <v>18718</v>
      </c>
      <c r="F5577" s="41">
        <v>45278</v>
      </c>
      <c r="G5577" s="44">
        <v>-664458</v>
      </c>
      <c r="H5577" t="s">
        <v>18717</v>
      </c>
    </row>
    <row r="5578" spans="1:8" x14ac:dyDescent="0.25">
      <c r="A5578" s="43" t="s">
        <v>9326</v>
      </c>
      <c r="B5578" t="s">
        <v>20653</v>
      </c>
      <c r="C5578" s="43" t="s">
        <v>9164</v>
      </c>
      <c r="D5578" t="s">
        <v>18435</v>
      </c>
      <c r="E5578" t="s">
        <v>18435</v>
      </c>
      <c r="F5578" s="41">
        <v>45278</v>
      </c>
      <c r="G5578" s="44">
        <v>-39162312</v>
      </c>
      <c r="H5578" t="s">
        <v>18434</v>
      </c>
    </row>
    <row r="5579" spans="1:8" x14ac:dyDescent="0.25">
      <c r="A5579" s="43" t="s">
        <v>9326</v>
      </c>
      <c r="B5579" t="s">
        <v>17893</v>
      </c>
      <c r="C5579" s="43" t="s">
        <v>17892</v>
      </c>
      <c r="D5579" t="s">
        <v>17895</v>
      </c>
      <c r="F5579" s="41">
        <v>45279</v>
      </c>
      <c r="G5579" s="44">
        <v>-16804502.050000001</v>
      </c>
      <c r="H5579" t="s">
        <v>17894</v>
      </c>
    </row>
    <row r="5580" spans="1:8" x14ac:dyDescent="0.25">
      <c r="A5580" s="43" t="s">
        <v>9326</v>
      </c>
      <c r="B5580" t="s">
        <v>18244</v>
      </c>
      <c r="C5580" s="43" t="s">
        <v>18243</v>
      </c>
      <c r="D5580" t="s">
        <v>18246</v>
      </c>
      <c r="F5580" s="41">
        <v>45279</v>
      </c>
      <c r="G5580" s="44">
        <v>-1230896.8799999999</v>
      </c>
      <c r="H5580" t="s">
        <v>18245</v>
      </c>
    </row>
    <row r="5581" spans="1:8" x14ac:dyDescent="0.25">
      <c r="A5581" s="43" t="s">
        <v>9326</v>
      </c>
      <c r="B5581" t="s">
        <v>16462</v>
      </c>
      <c r="C5581" s="43" t="s">
        <v>16461</v>
      </c>
      <c r="D5581" t="s">
        <v>7115</v>
      </c>
      <c r="E5581" t="s">
        <v>20934</v>
      </c>
      <c r="F5581" s="41">
        <v>45279</v>
      </c>
      <c r="G5581" s="44">
        <v>-59000</v>
      </c>
      <c r="H5581" t="s">
        <v>16464</v>
      </c>
    </row>
    <row r="5582" spans="1:8" x14ac:dyDescent="0.25">
      <c r="A5582" s="43" t="s">
        <v>9326</v>
      </c>
      <c r="B5582" t="s">
        <v>17009</v>
      </c>
      <c r="C5582" s="43" t="s">
        <v>17008</v>
      </c>
      <c r="D5582" t="s">
        <v>7373</v>
      </c>
      <c r="E5582" t="s">
        <v>20934</v>
      </c>
      <c r="F5582" s="41">
        <v>45279</v>
      </c>
      <c r="G5582" s="44">
        <v>-236000</v>
      </c>
      <c r="H5582" t="s">
        <v>17011</v>
      </c>
    </row>
    <row r="5583" spans="1:8" x14ac:dyDescent="0.25">
      <c r="A5583" s="43" t="s">
        <v>9326</v>
      </c>
      <c r="B5583" t="s">
        <v>18478</v>
      </c>
      <c r="C5583" s="43" t="s">
        <v>18477</v>
      </c>
      <c r="D5583" t="s">
        <v>18480</v>
      </c>
      <c r="F5583" s="41">
        <v>45279</v>
      </c>
      <c r="G5583" s="44">
        <v>-12582982.109999999</v>
      </c>
      <c r="H5583" t="s">
        <v>18479</v>
      </c>
    </row>
    <row r="5584" spans="1:8" x14ac:dyDescent="0.25">
      <c r="A5584" s="43" t="s">
        <v>9326</v>
      </c>
      <c r="B5584" t="s">
        <v>17014</v>
      </c>
      <c r="C5584" s="43" t="s">
        <v>17013</v>
      </c>
      <c r="D5584" t="s">
        <v>17016</v>
      </c>
      <c r="F5584" s="41">
        <v>45279</v>
      </c>
      <c r="G5584" s="44">
        <v>-3464500.4</v>
      </c>
      <c r="H5584" t="s">
        <v>17015</v>
      </c>
    </row>
    <row r="5585" spans="1:8" x14ac:dyDescent="0.25">
      <c r="A5585" s="43" t="s">
        <v>9326</v>
      </c>
      <c r="B5585" t="s">
        <v>18311</v>
      </c>
      <c r="C5585" s="43" t="s">
        <v>18310</v>
      </c>
      <c r="D5585" t="s">
        <v>18313</v>
      </c>
      <c r="E5585" t="s">
        <v>18313</v>
      </c>
      <c r="F5585" s="41">
        <v>45279</v>
      </c>
      <c r="G5585" s="44">
        <v>-1951284.34</v>
      </c>
      <c r="H5585" t="s">
        <v>18312</v>
      </c>
    </row>
    <row r="5586" spans="1:8" x14ac:dyDescent="0.25">
      <c r="A5586" s="43" t="s">
        <v>9326</v>
      </c>
      <c r="B5586" t="s">
        <v>20648</v>
      </c>
      <c r="C5586" s="43" t="s">
        <v>8829</v>
      </c>
      <c r="D5586" t="s">
        <v>7288</v>
      </c>
      <c r="E5586" t="s">
        <v>7288</v>
      </c>
      <c r="F5586" s="41">
        <v>45279</v>
      </c>
      <c r="G5586" s="44">
        <v>-4096649.91</v>
      </c>
      <c r="H5586" t="s">
        <v>17743</v>
      </c>
    </row>
    <row r="5587" spans="1:8" x14ac:dyDescent="0.25">
      <c r="A5587" s="43" t="s">
        <v>9326</v>
      </c>
      <c r="B5587" t="s">
        <v>16411</v>
      </c>
      <c r="C5587" s="43" t="s">
        <v>16410</v>
      </c>
      <c r="D5587" t="s">
        <v>7933</v>
      </c>
      <c r="E5587" t="s">
        <v>20959</v>
      </c>
      <c r="F5587" s="41">
        <v>45279</v>
      </c>
      <c r="G5587" s="44">
        <v>-70800</v>
      </c>
      <c r="H5587" t="s">
        <v>16412</v>
      </c>
    </row>
    <row r="5588" spans="1:8" x14ac:dyDescent="0.25">
      <c r="A5588" s="43" t="s">
        <v>9326</v>
      </c>
      <c r="B5588" t="s">
        <v>4080</v>
      </c>
      <c r="C5588" s="43" t="s">
        <v>12518</v>
      </c>
      <c r="D5588" t="s">
        <v>16473</v>
      </c>
      <c r="E5588" t="s">
        <v>9015</v>
      </c>
      <c r="F5588" s="41">
        <v>45279</v>
      </c>
      <c r="G5588" s="44">
        <v>-118000</v>
      </c>
      <c r="H5588" t="s">
        <v>16472</v>
      </c>
    </row>
    <row r="5589" spans="1:8" x14ac:dyDescent="0.25">
      <c r="A5589" s="43" t="s">
        <v>9326</v>
      </c>
      <c r="B5589" t="s">
        <v>17969</v>
      </c>
      <c r="C5589" s="43" t="s">
        <v>17968</v>
      </c>
      <c r="D5589" t="s">
        <v>17971</v>
      </c>
      <c r="F5589" s="41">
        <v>45279</v>
      </c>
      <c r="G5589" s="44">
        <v>-7722786.6600000001</v>
      </c>
      <c r="H5589" t="s">
        <v>17970</v>
      </c>
    </row>
    <row r="5590" spans="1:8" x14ac:dyDescent="0.25">
      <c r="A5590" s="43" t="s">
        <v>9326</v>
      </c>
      <c r="B5590" t="s">
        <v>17790</v>
      </c>
      <c r="C5590" s="43" t="s">
        <v>17789</v>
      </c>
      <c r="D5590" t="s">
        <v>17792</v>
      </c>
      <c r="F5590" s="41">
        <v>45279</v>
      </c>
      <c r="G5590" s="44">
        <v>-8633082.4100000001</v>
      </c>
      <c r="H5590" t="s">
        <v>17791</v>
      </c>
    </row>
    <row r="5591" spans="1:8" x14ac:dyDescent="0.25">
      <c r="A5591" s="43" t="s">
        <v>9326</v>
      </c>
      <c r="B5591" t="s">
        <v>16553</v>
      </c>
      <c r="C5591" s="43" t="s">
        <v>16552</v>
      </c>
      <c r="D5591" t="s">
        <v>8910</v>
      </c>
      <c r="E5591" t="s">
        <v>20849</v>
      </c>
      <c r="F5591" s="41">
        <v>45280</v>
      </c>
      <c r="G5591" s="44">
        <v>-47200</v>
      </c>
      <c r="H5591" t="s">
        <v>16554</v>
      </c>
    </row>
    <row r="5592" spans="1:8" x14ac:dyDescent="0.25">
      <c r="A5592" s="43" t="s">
        <v>9326</v>
      </c>
      <c r="B5592" t="s">
        <v>9298</v>
      </c>
      <c r="C5592" s="43" t="s">
        <v>16391</v>
      </c>
      <c r="D5592" t="s">
        <v>7205</v>
      </c>
      <c r="E5592" t="s">
        <v>20960</v>
      </c>
      <c r="F5592" s="41">
        <v>45280</v>
      </c>
      <c r="G5592" s="44">
        <v>-59000</v>
      </c>
      <c r="H5592" t="s">
        <v>16639</v>
      </c>
    </row>
    <row r="5593" spans="1:8" x14ac:dyDescent="0.25">
      <c r="A5593" s="43" t="s">
        <v>9326</v>
      </c>
      <c r="B5593" t="s">
        <v>18529</v>
      </c>
      <c r="C5593" s="43" t="s">
        <v>18528</v>
      </c>
      <c r="D5593" t="s">
        <v>9250</v>
      </c>
      <c r="E5593" t="s">
        <v>9250</v>
      </c>
      <c r="F5593" s="41">
        <v>45280</v>
      </c>
      <c r="G5593" s="44">
        <v>-1920520.8</v>
      </c>
      <c r="H5593" t="s">
        <v>18530</v>
      </c>
    </row>
    <row r="5594" spans="1:8" x14ac:dyDescent="0.25">
      <c r="A5594" s="43" t="s">
        <v>9326</v>
      </c>
      <c r="B5594" t="s">
        <v>18590</v>
      </c>
      <c r="C5594" s="43" t="s">
        <v>18589</v>
      </c>
      <c r="D5594" t="s">
        <v>18592</v>
      </c>
      <c r="F5594" s="41">
        <v>45280</v>
      </c>
      <c r="G5594" s="44">
        <v>-3632393.49</v>
      </c>
      <c r="H5594" t="s">
        <v>18591</v>
      </c>
    </row>
    <row r="5595" spans="1:8" x14ac:dyDescent="0.25">
      <c r="A5595" s="43" t="s">
        <v>9326</v>
      </c>
      <c r="B5595" t="s">
        <v>20668</v>
      </c>
      <c r="C5595" s="43" t="s">
        <v>18143</v>
      </c>
      <c r="D5595" t="s">
        <v>9058</v>
      </c>
      <c r="E5595" t="s">
        <v>9058</v>
      </c>
      <c r="F5595" s="41">
        <v>45280</v>
      </c>
      <c r="G5595" s="44">
        <v>-182144.8</v>
      </c>
      <c r="H5595" t="s">
        <v>18145</v>
      </c>
    </row>
    <row r="5596" spans="1:8" x14ac:dyDescent="0.25">
      <c r="A5596" s="43" t="s">
        <v>9326</v>
      </c>
      <c r="B5596" t="s">
        <v>18482</v>
      </c>
      <c r="C5596" s="43" t="s">
        <v>18481</v>
      </c>
      <c r="D5596" t="s">
        <v>18484</v>
      </c>
      <c r="F5596" s="41">
        <v>45280</v>
      </c>
      <c r="G5596" s="44">
        <v>-8120728.1799999997</v>
      </c>
      <c r="H5596" t="s">
        <v>18483</v>
      </c>
    </row>
    <row r="5597" spans="1:8" x14ac:dyDescent="0.25">
      <c r="A5597" s="43" t="s">
        <v>9326</v>
      </c>
      <c r="B5597" t="s">
        <v>2351</v>
      </c>
      <c r="C5597" s="43" t="s">
        <v>2352</v>
      </c>
      <c r="D5597" t="s">
        <v>17091</v>
      </c>
      <c r="E5597" t="s">
        <v>17091</v>
      </c>
      <c r="F5597" s="41">
        <v>45280</v>
      </c>
      <c r="G5597" s="44">
        <v>-47200</v>
      </c>
      <c r="H5597" t="s">
        <v>17090</v>
      </c>
    </row>
    <row r="5598" spans="1:8" x14ac:dyDescent="0.25">
      <c r="A5598" s="43" t="s">
        <v>9326</v>
      </c>
      <c r="B5598" t="s">
        <v>8916</v>
      </c>
      <c r="C5598" s="43" t="s">
        <v>8917</v>
      </c>
      <c r="D5598" t="s">
        <v>17110</v>
      </c>
      <c r="E5598" t="s">
        <v>17110</v>
      </c>
      <c r="F5598" s="41">
        <v>45280</v>
      </c>
      <c r="G5598" s="44">
        <v>-43194.51</v>
      </c>
      <c r="H5598" t="s">
        <v>17109</v>
      </c>
    </row>
    <row r="5599" spans="1:8" x14ac:dyDescent="0.25">
      <c r="A5599" s="43" t="s">
        <v>9326</v>
      </c>
      <c r="B5599" t="s">
        <v>16585</v>
      </c>
      <c r="C5599" s="43" t="s">
        <v>16584</v>
      </c>
      <c r="D5599" t="s">
        <v>16587</v>
      </c>
      <c r="E5599" t="s">
        <v>20961</v>
      </c>
      <c r="F5599" s="41">
        <v>45280</v>
      </c>
      <c r="G5599" s="44">
        <v>-41300</v>
      </c>
      <c r="H5599" t="s">
        <v>16586</v>
      </c>
    </row>
    <row r="5600" spans="1:8" x14ac:dyDescent="0.25">
      <c r="A5600" s="43" t="s">
        <v>9326</v>
      </c>
      <c r="B5600" t="s">
        <v>20669</v>
      </c>
      <c r="C5600" s="43" t="s">
        <v>18758</v>
      </c>
      <c r="D5600" t="s">
        <v>7379</v>
      </c>
      <c r="E5600" t="s">
        <v>7379</v>
      </c>
      <c r="F5600" s="41">
        <v>45280</v>
      </c>
      <c r="G5600" s="44">
        <v>-138561.5</v>
      </c>
      <c r="H5600" t="s">
        <v>18760</v>
      </c>
    </row>
    <row r="5601" spans="1:8" x14ac:dyDescent="0.25">
      <c r="A5601" s="43" t="s">
        <v>9326</v>
      </c>
      <c r="B5601" t="s">
        <v>16794</v>
      </c>
      <c r="C5601" s="43" t="s">
        <v>16793</v>
      </c>
      <c r="D5601" t="s">
        <v>16796</v>
      </c>
      <c r="F5601" s="41">
        <v>45280</v>
      </c>
      <c r="G5601" s="44">
        <v>-7297309.8399999999</v>
      </c>
      <c r="H5601" t="s">
        <v>16795</v>
      </c>
    </row>
    <row r="5602" spans="1:8" x14ac:dyDescent="0.25">
      <c r="A5602" s="43" t="s">
        <v>9326</v>
      </c>
      <c r="B5602" t="s">
        <v>16997</v>
      </c>
      <c r="C5602" s="43" t="s">
        <v>16996</v>
      </c>
      <c r="D5602" t="s">
        <v>16999</v>
      </c>
      <c r="F5602" s="41">
        <v>45280</v>
      </c>
      <c r="G5602" s="44">
        <v>-6707961.9000000004</v>
      </c>
      <c r="H5602" t="s">
        <v>16998</v>
      </c>
    </row>
    <row r="5603" spans="1:8" x14ac:dyDescent="0.25">
      <c r="A5603" s="43" t="s">
        <v>9326</v>
      </c>
      <c r="B5603" t="s">
        <v>16715</v>
      </c>
      <c r="C5603" s="43" t="s">
        <v>16714</v>
      </c>
      <c r="D5603" t="s">
        <v>16717</v>
      </c>
      <c r="F5603" s="41">
        <v>45280</v>
      </c>
      <c r="G5603" s="44">
        <v>-5058537.8899999997</v>
      </c>
      <c r="H5603" t="s">
        <v>16716</v>
      </c>
    </row>
    <row r="5604" spans="1:8" x14ac:dyDescent="0.25">
      <c r="A5604" s="43" t="s">
        <v>20400</v>
      </c>
      <c r="B5604" t="s">
        <v>20413</v>
      </c>
      <c r="C5604" s="43" t="s">
        <v>20412</v>
      </c>
      <c r="D5604" t="s">
        <v>7147</v>
      </c>
      <c r="E5604" t="s">
        <v>9015</v>
      </c>
      <c r="F5604" s="41">
        <v>45280</v>
      </c>
      <c r="G5604" s="44">
        <v>-118000</v>
      </c>
      <c r="H5604" t="s">
        <v>20414</v>
      </c>
    </row>
    <row r="5605" spans="1:8" x14ac:dyDescent="0.25">
      <c r="A5605" s="43" t="s">
        <v>20400</v>
      </c>
      <c r="B5605" t="s">
        <v>20413</v>
      </c>
      <c r="C5605" s="43" t="s">
        <v>20412</v>
      </c>
      <c r="D5605" t="s">
        <v>7132</v>
      </c>
      <c r="E5605" t="s">
        <v>20962</v>
      </c>
      <c r="F5605" s="41">
        <v>45280</v>
      </c>
      <c r="G5605" s="44">
        <v>-118000</v>
      </c>
      <c r="H5605" t="s">
        <v>20415</v>
      </c>
    </row>
    <row r="5606" spans="1:8" x14ac:dyDescent="0.25">
      <c r="A5606" s="43" t="s">
        <v>9326</v>
      </c>
      <c r="B5606" t="s">
        <v>17817</v>
      </c>
      <c r="C5606" s="43" t="s">
        <v>17816</v>
      </c>
      <c r="D5606" t="s">
        <v>7132</v>
      </c>
      <c r="E5606" t="s">
        <v>20963</v>
      </c>
      <c r="F5606" s="41">
        <v>45280</v>
      </c>
      <c r="G5606" s="44">
        <v>-11540730.82</v>
      </c>
      <c r="H5606" t="s">
        <v>17818</v>
      </c>
    </row>
    <row r="5607" spans="1:8" x14ac:dyDescent="0.25">
      <c r="A5607" s="43" t="s">
        <v>9326</v>
      </c>
      <c r="B5607" t="s">
        <v>17817</v>
      </c>
      <c r="C5607" s="43" t="s">
        <v>17816</v>
      </c>
      <c r="D5607" t="s">
        <v>7173</v>
      </c>
      <c r="E5607" t="s">
        <v>6069</v>
      </c>
      <c r="F5607" s="41">
        <v>45280</v>
      </c>
      <c r="G5607" s="44">
        <v>-24424044.649999999</v>
      </c>
      <c r="H5607" t="s">
        <v>17819</v>
      </c>
    </row>
    <row r="5608" spans="1:8" x14ac:dyDescent="0.25">
      <c r="A5608" s="43" t="s">
        <v>9326</v>
      </c>
      <c r="B5608" t="s">
        <v>17817</v>
      </c>
      <c r="C5608" s="43" t="s">
        <v>17816</v>
      </c>
      <c r="D5608" t="s">
        <v>7379</v>
      </c>
      <c r="E5608">
        <v>0</v>
      </c>
      <c r="F5608" s="41">
        <v>45280</v>
      </c>
      <c r="G5608" s="44">
        <v>-272559.27</v>
      </c>
      <c r="H5608" t="s">
        <v>17820</v>
      </c>
    </row>
    <row r="5609" spans="1:8" x14ac:dyDescent="0.25">
      <c r="A5609" s="43" t="s">
        <v>9326</v>
      </c>
      <c r="B5609" t="s">
        <v>17817</v>
      </c>
      <c r="C5609" s="43" t="s">
        <v>17816</v>
      </c>
      <c r="D5609" t="s">
        <v>8411</v>
      </c>
      <c r="E5609" t="s">
        <v>6069</v>
      </c>
      <c r="F5609" s="41">
        <v>45280</v>
      </c>
      <c r="G5609" s="44">
        <v>-261791.4</v>
      </c>
      <c r="H5609" t="s">
        <v>17821</v>
      </c>
    </row>
    <row r="5610" spans="1:8" x14ac:dyDescent="0.25">
      <c r="A5610" s="43" t="s">
        <v>9326</v>
      </c>
      <c r="B5610" t="s">
        <v>18691</v>
      </c>
      <c r="C5610" s="43" t="s">
        <v>18690</v>
      </c>
      <c r="D5610" t="s">
        <v>18693</v>
      </c>
      <c r="F5610" s="41">
        <v>45280</v>
      </c>
      <c r="G5610" s="44">
        <v>-12389605.85</v>
      </c>
      <c r="H5610" t="s">
        <v>18692</v>
      </c>
    </row>
    <row r="5611" spans="1:8" x14ac:dyDescent="0.25">
      <c r="A5611" s="43" t="s">
        <v>9326</v>
      </c>
      <c r="B5611" t="s">
        <v>16451</v>
      </c>
      <c r="C5611" s="43" t="s">
        <v>16450</v>
      </c>
      <c r="D5611" t="s">
        <v>16453</v>
      </c>
      <c r="E5611" t="s">
        <v>20964</v>
      </c>
      <c r="F5611" s="41">
        <v>45280</v>
      </c>
      <c r="G5611" s="44">
        <v>-59000</v>
      </c>
      <c r="H5611" t="s">
        <v>16452</v>
      </c>
    </row>
    <row r="5612" spans="1:8" x14ac:dyDescent="0.25">
      <c r="A5612" s="43" t="s">
        <v>9326</v>
      </c>
      <c r="B5612" t="s">
        <v>16934</v>
      </c>
      <c r="C5612" s="43" t="s">
        <v>16933</v>
      </c>
      <c r="D5612" t="s">
        <v>16936</v>
      </c>
      <c r="F5612" s="41">
        <v>45280</v>
      </c>
      <c r="G5612" s="44">
        <v>-9143820.2699999996</v>
      </c>
      <c r="H5612" t="s">
        <v>16935</v>
      </c>
    </row>
    <row r="5613" spans="1:8" x14ac:dyDescent="0.25">
      <c r="A5613" s="43" t="s">
        <v>20400</v>
      </c>
      <c r="B5613" t="s">
        <v>20611</v>
      </c>
      <c r="C5613" s="43" t="s">
        <v>20610</v>
      </c>
      <c r="D5613" t="s">
        <v>20613</v>
      </c>
      <c r="E5613" t="s">
        <v>20965</v>
      </c>
      <c r="F5613" s="41">
        <v>45280</v>
      </c>
      <c r="G5613" s="44">
        <v>-9600</v>
      </c>
      <c r="H5613" t="s">
        <v>20612</v>
      </c>
    </row>
    <row r="5614" spans="1:8" x14ac:dyDescent="0.25">
      <c r="A5614" s="43" t="s">
        <v>9326</v>
      </c>
      <c r="B5614" t="s">
        <v>16831</v>
      </c>
      <c r="C5614" s="43" t="s">
        <v>16830</v>
      </c>
      <c r="D5614" t="s">
        <v>16833</v>
      </c>
      <c r="F5614" s="41">
        <v>45280</v>
      </c>
      <c r="G5614" s="44">
        <v>-346750.17</v>
      </c>
      <c r="H5614" t="s">
        <v>16832</v>
      </c>
    </row>
    <row r="5615" spans="1:8" x14ac:dyDescent="0.25">
      <c r="A5615" s="43" t="s">
        <v>9326</v>
      </c>
      <c r="B5615" t="s">
        <v>9096</v>
      </c>
      <c r="C5615" s="43" t="s">
        <v>9097</v>
      </c>
      <c r="D5615" t="s">
        <v>17617</v>
      </c>
      <c r="E5615" t="s">
        <v>20966</v>
      </c>
      <c r="F5615" s="41">
        <v>45280</v>
      </c>
      <c r="G5615" s="44">
        <v>-71685</v>
      </c>
      <c r="H5615" t="s">
        <v>17616</v>
      </c>
    </row>
    <row r="5616" spans="1:8" x14ac:dyDescent="0.25">
      <c r="A5616" s="43" t="s">
        <v>9326</v>
      </c>
      <c r="B5616" t="s">
        <v>9203</v>
      </c>
      <c r="C5616" s="43" t="s">
        <v>16365</v>
      </c>
      <c r="D5616" t="s">
        <v>16468</v>
      </c>
      <c r="E5616" t="s">
        <v>20960</v>
      </c>
      <c r="F5616" s="41">
        <v>45280</v>
      </c>
      <c r="G5616" s="44">
        <v>-118000</v>
      </c>
      <c r="H5616" t="s">
        <v>16467</v>
      </c>
    </row>
    <row r="5617" spans="1:8" x14ac:dyDescent="0.25">
      <c r="A5617" s="43" t="s">
        <v>9326</v>
      </c>
      <c r="B5617" t="s">
        <v>16913</v>
      </c>
      <c r="C5617" s="43" t="s">
        <v>16912</v>
      </c>
      <c r="D5617" t="s">
        <v>16915</v>
      </c>
      <c r="F5617" s="41">
        <v>45281</v>
      </c>
      <c r="G5617" s="44">
        <v>-10743653.18</v>
      </c>
      <c r="H5617" t="s">
        <v>16914</v>
      </c>
    </row>
    <row r="5618" spans="1:8" x14ac:dyDescent="0.25">
      <c r="A5618" s="43" t="s">
        <v>9326</v>
      </c>
      <c r="B5618" t="s">
        <v>18902</v>
      </c>
      <c r="C5618" s="43" t="s">
        <v>18901</v>
      </c>
      <c r="D5618" t="s">
        <v>7373</v>
      </c>
      <c r="E5618" t="s">
        <v>20967</v>
      </c>
      <c r="F5618" s="41">
        <v>45281</v>
      </c>
      <c r="G5618" s="44">
        <v>-12059899.65</v>
      </c>
      <c r="H5618" t="s">
        <v>18903</v>
      </c>
    </row>
    <row r="5619" spans="1:8" x14ac:dyDescent="0.25">
      <c r="A5619" s="43" t="s">
        <v>9326</v>
      </c>
      <c r="B5619" t="s">
        <v>18902</v>
      </c>
      <c r="C5619" s="43" t="s">
        <v>18901</v>
      </c>
      <c r="D5619" t="s">
        <v>18905</v>
      </c>
      <c r="E5619" t="s">
        <v>20942</v>
      </c>
      <c r="F5619" s="41">
        <v>45281</v>
      </c>
      <c r="G5619" s="44">
        <v>-2779000.18</v>
      </c>
      <c r="H5619" t="s">
        <v>18904</v>
      </c>
    </row>
    <row r="5620" spans="1:8" x14ac:dyDescent="0.25">
      <c r="A5620" s="43" t="s">
        <v>9326</v>
      </c>
      <c r="B5620" t="s">
        <v>299</v>
      </c>
      <c r="C5620" s="43" t="s">
        <v>300</v>
      </c>
      <c r="D5620" t="s">
        <v>18805</v>
      </c>
      <c r="E5620" t="s">
        <v>20968</v>
      </c>
      <c r="F5620" s="41">
        <v>45281</v>
      </c>
      <c r="G5620" s="44">
        <v>-708017</v>
      </c>
      <c r="H5620" t="s">
        <v>18804</v>
      </c>
    </row>
    <row r="5621" spans="1:8" x14ac:dyDescent="0.25">
      <c r="A5621" s="43" t="s">
        <v>9326</v>
      </c>
      <c r="B5621" t="s">
        <v>7212</v>
      </c>
      <c r="C5621" s="43" t="s">
        <v>7213</v>
      </c>
      <c r="D5621" t="s">
        <v>18834</v>
      </c>
      <c r="E5621" t="s">
        <v>20969</v>
      </c>
      <c r="F5621" s="41">
        <v>45281</v>
      </c>
      <c r="G5621" s="44">
        <v>-62400</v>
      </c>
      <c r="H5621" t="s">
        <v>18833</v>
      </c>
    </row>
    <row r="5622" spans="1:8" x14ac:dyDescent="0.25">
      <c r="A5622" s="43" t="s">
        <v>9326</v>
      </c>
      <c r="B5622" t="s">
        <v>18887</v>
      </c>
      <c r="C5622" s="43" t="s">
        <v>18886</v>
      </c>
      <c r="D5622" t="s">
        <v>7726</v>
      </c>
      <c r="E5622" t="s">
        <v>20970</v>
      </c>
      <c r="F5622" s="41">
        <v>45281</v>
      </c>
      <c r="G5622" s="44">
        <v>-80400</v>
      </c>
      <c r="H5622" t="s">
        <v>18888</v>
      </c>
    </row>
    <row r="5623" spans="1:8" x14ac:dyDescent="0.25">
      <c r="A5623" s="43" t="s">
        <v>9326</v>
      </c>
      <c r="B5623" t="s">
        <v>9257</v>
      </c>
      <c r="C5623" s="43" t="s">
        <v>9258</v>
      </c>
      <c r="D5623" t="s">
        <v>18873</v>
      </c>
      <c r="E5623" t="s">
        <v>20971</v>
      </c>
      <c r="F5623" s="41">
        <v>45281</v>
      </c>
      <c r="G5623" s="44">
        <v>-109500</v>
      </c>
      <c r="H5623" t="s">
        <v>18872</v>
      </c>
    </row>
    <row r="5624" spans="1:8" x14ac:dyDescent="0.25">
      <c r="A5624" s="43" t="s">
        <v>9326</v>
      </c>
      <c r="B5624" t="s">
        <v>8378</v>
      </c>
      <c r="C5624" s="43" t="s">
        <v>8379</v>
      </c>
      <c r="D5624" t="s">
        <v>18836</v>
      </c>
      <c r="E5624" t="s">
        <v>8511</v>
      </c>
      <c r="F5624" s="41">
        <v>45281</v>
      </c>
      <c r="G5624" s="44">
        <v>-104850</v>
      </c>
      <c r="H5624" t="s">
        <v>18835</v>
      </c>
    </row>
    <row r="5625" spans="1:8" x14ac:dyDescent="0.25">
      <c r="A5625" s="43" t="s">
        <v>9326</v>
      </c>
      <c r="B5625" t="s">
        <v>8499</v>
      </c>
      <c r="C5625" s="43" t="s">
        <v>8500</v>
      </c>
      <c r="D5625" t="s">
        <v>8745</v>
      </c>
      <c r="E5625" t="s">
        <v>7334</v>
      </c>
      <c r="F5625" s="41">
        <v>45281</v>
      </c>
      <c r="G5625" s="44">
        <v>-22650</v>
      </c>
      <c r="H5625" t="s">
        <v>18822</v>
      </c>
    </row>
    <row r="5626" spans="1:8" x14ac:dyDescent="0.25">
      <c r="A5626" s="43" t="s">
        <v>9326</v>
      </c>
      <c r="B5626" t="s">
        <v>18826</v>
      </c>
      <c r="C5626" s="43" t="s">
        <v>18825</v>
      </c>
      <c r="D5626" t="s">
        <v>9288</v>
      </c>
      <c r="E5626" t="s">
        <v>20972</v>
      </c>
      <c r="F5626" s="41">
        <v>45281</v>
      </c>
      <c r="G5626" s="44">
        <v>-165000</v>
      </c>
      <c r="H5626" t="s">
        <v>18828</v>
      </c>
    </row>
    <row r="5627" spans="1:8" x14ac:dyDescent="0.25">
      <c r="A5627" s="43" t="s">
        <v>9326</v>
      </c>
      <c r="B5627" t="s">
        <v>6931</v>
      </c>
      <c r="C5627" s="43" t="s">
        <v>6932</v>
      </c>
      <c r="D5627" t="s">
        <v>18847</v>
      </c>
      <c r="E5627" t="s">
        <v>20973</v>
      </c>
      <c r="F5627" s="41">
        <v>45281</v>
      </c>
      <c r="G5627" s="44">
        <v>-423600</v>
      </c>
      <c r="H5627" t="s">
        <v>18846</v>
      </c>
    </row>
    <row r="5628" spans="1:8" x14ac:dyDescent="0.25">
      <c r="A5628" s="43" t="s">
        <v>9326</v>
      </c>
      <c r="B5628" t="s">
        <v>20670</v>
      </c>
      <c r="C5628" s="43" t="s">
        <v>18702</v>
      </c>
      <c r="D5628" t="s">
        <v>7151</v>
      </c>
      <c r="E5628" t="s">
        <v>7151</v>
      </c>
      <c r="F5628" s="41">
        <v>45281</v>
      </c>
      <c r="G5628" s="44">
        <v>2101161.16</v>
      </c>
      <c r="H5628" t="s">
        <v>18704</v>
      </c>
    </row>
    <row r="5629" spans="1:8" x14ac:dyDescent="0.25">
      <c r="A5629" s="43" t="s">
        <v>9326</v>
      </c>
      <c r="B5629" t="s">
        <v>9269</v>
      </c>
      <c r="C5629" s="43" t="s">
        <v>9270</v>
      </c>
      <c r="D5629" t="s">
        <v>18210</v>
      </c>
      <c r="F5629" s="41">
        <v>45281</v>
      </c>
      <c r="G5629" s="44">
        <v>-8456203.1300000008</v>
      </c>
      <c r="H5629" t="s">
        <v>18209</v>
      </c>
    </row>
    <row r="5630" spans="1:8" x14ac:dyDescent="0.25">
      <c r="A5630" s="43" t="s">
        <v>20400</v>
      </c>
      <c r="B5630" t="s">
        <v>20402</v>
      </c>
      <c r="C5630" s="43" t="s">
        <v>20401</v>
      </c>
      <c r="D5630" t="s">
        <v>7147</v>
      </c>
      <c r="E5630" t="s">
        <v>20920</v>
      </c>
      <c r="F5630" s="41">
        <v>45281</v>
      </c>
      <c r="G5630" s="44">
        <v>-82600</v>
      </c>
      <c r="H5630" t="s">
        <v>20403</v>
      </c>
    </row>
    <row r="5631" spans="1:8" x14ac:dyDescent="0.25">
      <c r="A5631" s="43" t="s">
        <v>9326</v>
      </c>
      <c r="B5631" t="s">
        <v>16543</v>
      </c>
      <c r="C5631" s="43" t="s">
        <v>16542</v>
      </c>
      <c r="D5631" t="s">
        <v>16545</v>
      </c>
      <c r="E5631" t="s">
        <v>20920</v>
      </c>
      <c r="F5631" s="41">
        <v>45281</v>
      </c>
      <c r="G5631" s="44">
        <v>-59000</v>
      </c>
      <c r="H5631" t="s">
        <v>16544</v>
      </c>
    </row>
    <row r="5632" spans="1:8" x14ac:dyDescent="0.25">
      <c r="A5632" s="43" t="s">
        <v>9326</v>
      </c>
      <c r="B5632" t="s">
        <v>18529</v>
      </c>
      <c r="C5632" s="43" t="s">
        <v>18528</v>
      </c>
      <c r="D5632" t="s">
        <v>7396</v>
      </c>
      <c r="E5632" t="s">
        <v>7396</v>
      </c>
      <c r="F5632" s="41">
        <v>45281</v>
      </c>
      <c r="G5632" s="44">
        <v>-1799067.85</v>
      </c>
      <c r="H5632" t="s">
        <v>18532</v>
      </c>
    </row>
    <row r="5633" spans="1:8" x14ac:dyDescent="0.25">
      <c r="A5633" s="43" t="s">
        <v>9326</v>
      </c>
      <c r="B5633" t="s">
        <v>9295</v>
      </c>
      <c r="C5633" s="43" t="s">
        <v>9296</v>
      </c>
      <c r="D5633" t="s">
        <v>17467</v>
      </c>
      <c r="E5633" t="s">
        <v>20974</v>
      </c>
      <c r="F5633" s="41">
        <v>45281</v>
      </c>
      <c r="G5633" s="44">
        <v>-1188357.5900000001</v>
      </c>
      <c r="H5633" t="s">
        <v>17466</v>
      </c>
    </row>
    <row r="5634" spans="1:8" x14ac:dyDescent="0.25">
      <c r="A5634" s="43" t="s">
        <v>9326</v>
      </c>
      <c r="B5634" t="s">
        <v>7275</v>
      </c>
      <c r="C5634" s="43" t="s">
        <v>14976</v>
      </c>
      <c r="D5634" t="s">
        <v>16506</v>
      </c>
      <c r="F5634" s="41">
        <v>45281</v>
      </c>
      <c r="G5634" s="44">
        <v>-4135414.14</v>
      </c>
      <c r="H5634" t="s">
        <v>16505</v>
      </c>
    </row>
    <row r="5635" spans="1:8" x14ac:dyDescent="0.25">
      <c r="A5635" s="43" t="s">
        <v>9326</v>
      </c>
      <c r="B5635" t="s">
        <v>17299</v>
      </c>
      <c r="C5635" s="43" t="s">
        <v>17298</v>
      </c>
      <c r="D5635" t="s">
        <v>17301</v>
      </c>
      <c r="F5635" s="41">
        <v>45281</v>
      </c>
      <c r="G5635" s="44">
        <v>-15530820.199999999</v>
      </c>
      <c r="H5635" t="s">
        <v>17300</v>
      </c>
    </row>
    <row r="5636" spans="1:8" x14ac:dyDescent="0.25">
      <c r="A5636" s="43" t="s">
        <v>9326</v>
      </c>
      <c r="B5636" t="s">
        <v>17299</v>
      </c>
      <c r="C5636" s="43" t="s">
        <v>17298</v>
      </c>
      <c r="D5636" t="s">
        <v>7369</v>
      </c>
      <c r="F5636" s="41">
        <v>45281</v>
      </c>
      <c r="G5636" s="44">
        <v>-12232873.279999999</v>
      </c>
      <c r="H5636" t="s">
        <v>17302</v>
      </c>
    </row>
    <row r="5637" spans="1:8" x14ac:dyDescent="0.25">
      <c r="A5637" s="43" t="s">
        <v>9326</v>
      </c>
      <c r="B5637" t="s">
        <v>17299</v>
      </c>
      <c r="C5637" s="43" t="s">
        <v>17298</v>
      </c>
      <c r="D5637" t="s">
        <v>9288</v>
      </c>
      <c r="F5637" s="41">
        <v>45281</v>
      </c>
      <c r="G5637" s="44">
        <v>-3155859.54</v>
      </c>
      <c r="H5637" t="s">
        <v>17303</v>
      </c>
    </row>
    <row r="5638" spans="1:8" x14ac:dyDescent="0.25">
      <c r="A5638" s="43" t="s">
        <v>9326</v>
      </c>
      <c r="B5638" t="s">
        <v>20671</v>
      </c>
      <c r="C5638" s="43" t="s">
        <v>18572</v>
      </c>
      <c r="D5638" t="s">
        <v>18575</v>
      </c>
      <c r="F5638" s="41">
        <v>45281</v>
      </c>
      <c r="G5638" s="44">
        <v>-185320.18</v>
      </c>
      <c r="H5638" t="s">
        <v>18574</v>
      </c>
    </row>
    <row r="5639" spans="1:8" x14ac:dyDescent="0.25">
      <c r="A5639" s="43" t="s">
        <v>9326</v>
      </c>
      <c r="B5639" t="s">
        <v>18868</v>
      </c>
      <c r="C5639" s="43" t="s">
        <v>18867</v>
      </c>
      <c r="D5639" t="s">
        <v>8414</v>
      </c>
      <c r="E5639" t="s">
        <v>7334</v>
      </c>
      <c r="F5639" s="41">
        <v>45281</v>
      </c>
      <c r="G5639" s="44">
        <v>-59400</v>
      </c>
      <c r="H5639" t="s">
        <v>18870</v>
      </c>
    </row>
    <row r="5640" spans="1:8" x14ac:dyDescent="0.25">
      <c r="A5640" s="43" t="s">
        <v>9326</v>
      </c>
      <c r="B5640" t="s">
        <v>18868</v>
      </c>
      <c r="C5640" s="43" t="s">
        <v>18867</v>
      </c>
      <c r="D5640" t="s">
        <v>7243</v>
      </c>
      <c r="E5640" t="s">
        <v>7334</v>
      </c>
      <c r="F5640" s="41">
        <v>45281</v>
      </c>
      <c r="G5640" s="44">
        <v>-59400</v>
      </c>
      <c r="H5640" t="s">
        <v>18871</v>
      </c>
    </row>
    <row r="5641" spans="1:8" x14ac:dyDescent="0.25">
      <c r="A5641" s="43" t="s">
        <v>9326</v>
      </c>
      <c r="B5641" t="s">
        <v>17420</v>
      </c>
      <c r="C5641" s="43" t="s">
        <v>17419</v>
      </c>
      <c r="D5641" t="s">
        <v>17422</v>
      </c>
      <c r="E5641" t="s">
        <v>20975</v>
      </c>
      <c r="F5641" s="41">
        <v>45281</v>
      </c>
      <c r="G5641" s="44">
        <v>-318367.21999999997</v>
      </c>
      <c r="H5641" t="s">
        <v>17421</v>
      </c>
    </row>
    <row r="5642" spans="1:8" x14ac:dyDescent="0.25">
      <c r="A5642" s="43" t="s">
        <v>9326</v>
      </c>
      <c r="B5642" t="s">
        <v>17754</v>
      </c>
      <c r="C5642" s="43" t="s">
        <v>17753</v>
      </c>
      <c r="D5642" t="s">
        <v>17756</v>
      </c>
      <c r="E5642" t="s">
        <v>17756</v>
      </c>
      <c r="F5642" s="41">
        <v>45281</v>
      </c>
      <c r="G5642" s="44">
        <v>-8000000</v>
      </c>
      <c r="H5642" t="s">
        <v>17755</v>
      </c>
    </row>
    <row r="5643" spans="1:8" x14ac:dyDescent="0.25">
      <c r="A5643" s="43" t="s">
        <v>9326</v>
      </c>
      <c r="B5643" t="s">
        <v>16627</v>
      </c>
      <c r="C5643" s="43" t="s">
        <v>16626</v>
      </c>
      <c r="D5643" t="s">
        <v>16631</v>
      </c>
      <c r="E5643" t="s">
        <v>9015</v>
      </c>
      <c r="F5643" s="41">
        <v>45281</v>
      </c>
      <c r="G5643" s="44">
        <v>-59000</v>
      </c>
      <c r="H5643" t="s">
        <v>16630</v>
      </c>
    </row>
    <row r="5644" spans="1:8" x14ac:dyDescent="0.25">
      <c r="A5644" s="43" t="s">
        <v>9326</v>
      </c>
      <c r="B5644" t="s">
        <v>20672</v>
      </c>
      <c r="C5644" s="43" t="s">
        <v>18593</v>
      </c>
      <c r="D5644" t="s">
        <v>8720</v>
      </c>
      <c r="E5644" t="s">
        <v>8720</v>
      </c>
      <c r="F5644" s="41">
        <v>45281</v>
      </c>
      <c r="G5644" s="44">
        <v>-176705</v>
      </c>
      <c r="H5644" t="s">
        <v>18595</v>
      </c>
    </row>
    <row r="5645" spans="1:8" x14ac:dyDescent="0.25">
      <c r="A5645" s="43" t="s">
        <v>9326</v>
      </c>
      <c r="B5645" t="s">
        <v>20673</v>
      </c>
      <c r="C5645" s="43" t="s">
        <v>18733</v>
      </c>
      <c r="D5645" t="s">
        <v>7132</v>
      </c>
      <c r="E5645" t="s">
        <v>7132</v>
      </c>
      <c r="F5645" s="41">
        <v>45281</v>
      </c>
      <c r="G5645" s="44">
        <v>-70000</v>
      </c>
      <c r="H5645" t="s">
        <v>18735</v>
      </c>
    </row>
    <row r="5646" spans="1:8" x14ac:dyDescent="0.25">
      <c r="A5646" s="43" t="s">
        <v>9326</v>
      </c>
      <c r="B5646" t="s">
        <v>18779</v>
      </c>
      <c r="C5646" s="43" t="s">
        <v>18778</v>
      </c>
      <c r="D5646" t="s">
        <v>18781</v>
      </c>
      <c r="F5646" s="41">
        <v>45281</v>
      </c>
      <c r="G5646" s="44">
        <v>-4573335.3600000003</v>
      </c>
      <c r="H5646" t="s">
        <v>18780</v>
      </c>
    </row>
    <row r="5647" spans="1:8" x14ac:dyDescent="0.25">
      <c r="A5647" s="43" t="s">
        <v>9326</v>
      </c>
      <c r="B5647" t="s">
        <v>18881</v>
      </c>
      <c r="C5647" s="43" t="s">
        <v>18880</v>
      </c>
      <c r="D5647" t="s">
        <v>18885</v>
      </c>
      <c r="E5647" t="s">
        <v>20976</v>
      </c>
      <c r="F5647" s="41">
        <v>45281</v>
      </c>
      <c r="G5647" s="44">
        <v>-28050</v>
      </c>
      <c r="H5647" t="s">
        <v>18884</v>
      </c>
    </row>
    <row r="5648" spans="1:8" x14ac:dyDescent="0.25">
      <c r="A5648" s="43" t="s">
        <v>9326</v>
      </c>
      <c r="B5648" t="s">
        <v>9078</v>
      </c>
      <c r="C5648" s="43" t="s">
        <v>9079</v>
      </c>
      <c r="D5648" t="s">
        <v>18879</v>
      </c>
      <c r="E5648" t="s">
        <v>20977</v>
      </c>
      <c r="F5648" s="41">
        <v>45281</v>
      </c>
      <c r="G5648" s="44">
        <v>-24150</v>
      </c>
      <c r="H5648" t="s">
        <v>18878</v>
      </c>
    </row>
    <row r="5649" spans="1:8" x14ac:dyDescent="0.25">
      <c r="A5649" s="43" t="s">
        <v>9326</v>
      </c>
      <c r="B5649" t="s">
        <v>17897</v>
      </c>
      <c r="C5649" s="43" t="s">
        <v>17896</v>
      </c>
      <c r="D5649" t="s">
        <v>17899</v>
      </c>
      <c r="F5649" s="41">
        <v>45281</v>
      </c>
      <c r="G5649" s="44">
        <v>-563347.27</v>
      </c>
      <c r="H5649" t="s">
        <v>17898</v>
      </c>
    </row>
    <row r="5650" spans="1:8" x14ac:dyDescent="0.25">
      <c r="A5650" s="43" t="s">
        <v>9326</v>
      </c>
      <c r="B5650" t="s">
        <v>9240</v>
      </c>
      <c r="C5650" s="43" t="s">
        <v>16383</v>
      </c>
      <c r="D5650" t="s">
        <v>16928</v>
      </c>
      <c r="F5650" s="41">
        <v>45281</v>
      </c>
      <c r="G5650" s="44">
        <v>-38935677.68</v>
      </c>
      <c r="H5650" t="s">
        <v>16927</v>
      </c>
    </row>
    <row r="5651" spans="1:8" x14ac:dyDescent="0.25">
      <c r="A5651" s="43" t="s">
        <v>9326</v>
      </c>
      <c r="B5651" t="s">
        <v>5409</v>
      </c>
      <c r="C5651" s="43" t="s">
        <v>13518</v>
      </c>
      <c r="D5651" t="s">
        <v>7344</v>
      </c>
      <c r="E5651" t="s">
        <v>20978</v>
      </c>
      <c r="F5651" s="41">
        <v>45281</v>
      </c>
      <c r="G5651" s="44">
        <v>-129800</v>
      </c>
      <c r="H5651" t="s">
        <v>17032</v>
      </c>
    </row>
    <row r="5652" spans="1:8" x14ac:dyDescent="0.25">
      <c r="A5652" s="43" t="s">
        <v>9326</v>
      </c>
      <c r="B5652" t="s">
        <v>5409</v>
      </c>
      <c r="C5652" s="43" t="s">
        <v>13518</v>
      </c>
      <c r="D5652" t="s">
        <v>7115</v>
      </c>
      <c r="E5652" t="s">
        <v>20871</v>
      </c>
      <c r="F5652" s="41">
        <v>45281</v>
      </c>
      <c r="G5652" s="44">
        <v>-135700</v>
      </c>
      <c r="H5652" t="s">
        <v>17033</v>
      </c>
    </row>
    <row r="5653" spans="1:8" x14ac:dyDescent="0.25">
      <c r="A5653" s="43" t="s">
        <v>9326</v>
      </c>
      <c r="B5653" t="s">
        <v>5409</v>
      </c>
      <c r="C5653" s="43" t="s">
        <v>13518</v>
      </c>
      <c r="D5653" t="s">
        <v>7726</v>
      </c>
      <c r="E5653" t="s">
        <v>20950</v>
      </c>
      <c r="F5653" s="41">
        <v>45281</v>
      </c>
      <c r="G5653" s="44">
        <v>-129800</v>
      </c>
      <c r="H5653" t="s">
        <v>17034</v>
      </c>
    </row>
    <row r="5654" spans="1:8" x14ac:dyDescent="0.25">
      <c r="A5654" s="43" t="s">
        <v>9326</v>
      </c>
      <c r="B5654" t="s">
        <v>17029</v>
      </c>
      <c r="C5654" s="43" t="s">
        <v>17028</v>
      </c>
      <c r="D5654" t="s">
        <v>17031</v>
      </c>
      <c r="E5654" t="s">
        <v>20979</v>
      </c>
      <c r="F5654" s="41">
        <v>45281</v>
      </c>
      <c r="G5654" s="44">
        <v>-129800</v>
      </c>
      <c r="H5654" t="s">
        <v>17030</v>
      </c>
    </row>
    <row r="5655" spans="1:8" x14ac:dyDescent="0.25">
      <c r="A5655" s="43" t="s">
        <v>9326</v>
      </c>
      <c r="B5655" t="s">
        <v>9262</v>
      </c>
      <c r="C5655" s="43" t="s">
        <v>16387</v>
      </c>
      <c r="D5655" t="s">
        <v>17041</v>
      </c>
      <c r="F5655" s="41">
        <v>45281</v>
      </c>
      <c r="G5655" s="44">
        <v>-3434561.54</v>
      </c>
      <c r="H5655" t="s">
        <v>17040</v>
      </c>
    </row>
    <row r="5656" spans="1:8" x14ac:dyDescent="0.25">
      <c r="A5656" s="43" t="s">
        <v>20400</v>
      </c>
      <c r="B5656" t="s">
        <v>1218</v>
      </c>
      <c r="C5656" s="43" t="s">
        <v>1219</v>
      </c>
      <c r="D5656" t="s">
        <v>20542</v>
      </c>
      <c r="E5656" t="s">
        <v>20980</v>
      </c>
      <c r="F5656" s="41">
        <v>45281</v>
      </c>
      <c r="G5656" s="44">
        <v>-6000</v>
      </c>
      <c r="H5656" t="s">
        <v>20541</v>
      </c>
    </row>
    <row r="5657" spans="1:8" x14ac:dyDescent="0.25">
      <c r="A5657" s="43" t="s">
        <v>20400</v>
      </c>
      <c r="B5657" t="s">
        <v>1218</v>
      </c>
      <c r="C5657" s="43" t="s">
        <v>1219</v>
      </c>
      <c r="D5657" t="s">
        <v>20544</v>
      </c>
      <c r="E5657" t="s">
        <v>20981</v>
      </c>
      <c r="F5657" s="41">
        <v>45281</v>
      </c>
      <c r="G5657" s="44">
        <v>-66225.600000000006</v>
      </c>
      <c r="H5657" t="s">
        <v>20543</v>
      </c>
    </row>
    <row r="5658" spans="1:8" x14ac:dyDescent="0.25">
      <c r="A5658" s="43" t="s">
        <v>20400</v>
      </c>
      <c r="B5658" t="s">
        <v>1218</v>
      </c>
      <c r="C5658" s="43" t="s">
        <v>1219</v>
      </c>
      <c r="D5658" t="s">
        <v>20546</v>
      </c>
      <c r="E5658" t="s">
        <v>20982</v>
      </c>
      <c r="F5658" s="41">
        <v>45281</v>
      </c>
      <c r="G5658" s="44">
        <v>-2207000</v>
      </c>
      <c r="H5658" t="s">
        <v>20545</v>
      </c>
    </row>
    <row r="5659" spans="1:8" x14ac:dyDescent="0.25">
      <c r="A5659" s="43" t="s">
        <v>20400</v>
      </c>
      <c r="B5659" t="s">
        <v>1218</v>
      </c>
      <c r="C5659" s="43" t="s">
        <v>1219</v>
      </c>
      <c r="D5659" t="s">
        <v>20548</v>
      </c>
      <c r="E5659" t="s">
        <v>9235</v>
      </c>
      <c r="F5659" s="41">
        <v>45281</v>
      </c>
      <c r="G5659" s="44">
        <v>-512202.5</v>
      </c>
      <c r="H5659" t="s">
        <v>20547</v>
      </c>
    </row>
    <row r="5660" spans="1:8" x14ac:dyDescent="0.25">
      <c r="A5660" s="43" t="s">
        <v>9326</v>
      </c>
      <c r="B5660" t="s">
        <v>17817</v>
      </c>
      <c r="C5660" s="43" t="s">
        <v>17816</v>
      </c>
      <c r="D5660" t="s">
        <v>7147</v>
      </c>
      <c r="E5660" t="s">
        <v>20983</v>
      </c>
      <c r="F5660" s="41">
        <v>45281</v>
      </c>
      <c r="G5660" s="44">
        <v>-15780427.119999999</v>
      </c>
      <c r="H5660" t="s">
        <v>17822</v>
      </c>
    </row>
    <row r="5661" spans="1:8" x14ac:dyDescent="0.25">
      <c r="A5661" s="43" t="s">
        <v>9326</v>
      </c>
      <c r="B5661" t="s">
        <v>17831</v>
      </c>
      <c r="C5661" s="43" t="s">
        <v>17830</v>
      </c>
      <c r="D5661" t="s">
        <v>7343</v>
      </c>
      <c r="E5661" t="s">
        <v>20984</v>
      </c>
      <c r="F5661" s="41">
        <v>45281</v>
      </c>
      <c r="G5661" s="44">
        <v>-8212048.6399999997</v>
      </c>
      <c r="H5661" t="s">
        <v>17835</v>
      </c>
    </row>
    <row r="5662" spans="1:8" x14ac:dyDescent="0.25">
      <c r="A5662" s="43" t="s">
        <v>9326</v>
      </c>
      <c r="B5662" t="s">
        <v>17831</v>
      </c>
      <c r="C5662" s="43" t="s">
        <v>17830</v>
      </c>
      <c r="D5662" t="s">
        <v>17837</v>
      </c>
      <c r="E5662" t="s">
        <v>20985</v>
      </c>
      <c r="F5662" s="41">
        <v>45281</v>
      </c>
      <c r="G5662" s="44">
        <v>-912177.64</v>
      </c>
      <c r="H5662" t="s">
        <v>17836</v>
      </c>
    </row>
    <row r="5663" spans="1:8" x14ac:dyDescent="0.25">
      <c r="A5663" s="43" t="s">
        <v>9326</v>
      </c>
      <c r="B5663" t="s">
        <v>17831</v>
      </c>
      <c r="C5663" s="43" t="s">
        <v>17830</v>
      </c>
      <c r="D5663" t="s">
        <v>9245</v>
      </c>
      <c r="E5663" t="s">
        <v>20986</v>
      </c>
      <c r="F5663" s="41">
        <v>45281</v>
      </c>
      <c r="G5663" s="44">
        <v>-10455.799999999999</v>
      </c>
      <c r="H5663" t="s">
        <v>17838</v>
      </c>
    </row>
    <row r="5664" spans="1:8" x14ac:dyDescent="0.25">
      <c r="A5664" s="43" t="s">
        <v>9326</v>
      </c>
      <c r="B5664" t="s">
        <v>17831</v>
      </c>
      <c r="C5664" s="43" t="s">
        <v>17830</v>
      </c>
      <c r="D5664" t="s">
        <v>17840</v>
      </c>
      <c r="E5664" t="s">
        <v>20986</v>
      </c>
      <c r="F5664" s="41">
        <v>45281</v>
      </c>
      <c r="G5664" s="44">
        <v>-601913.22</v>
      </c>
      <c r="H5664" t="s">
        <v>17839</v>
      </c>
    </row>
    <row r="5665" spans="1:8" x14ac:dyDescent="0.25">
      <c r="A5665" s="43" t="s">
        <v>9326</v>
      </c>
      <c r="B5665" t="s">
        <v>5995</v>
      </c>
      <c r="C5665" s="43" t="s">
        <v>14005</v>
      </c>
      <c r="D5665" t="s">
        <v>7317</v>
      </c>
      <c r="E5665" t="s">
        <v>9015</v>
      </c>
      <c r="F5665" s="41">
        <v>45281</v>
      </c>
      <c r="G5665" s="44">
        <v>-129800</v>
      </c>
      <c r="H5665" t="s">
        <v>17035</v>
      </c>
    </row>
    <row r="5666" spans="1:8" x14ac:dyDescent="0.25">
      <c r="A5666" s="43" t="s">
        <v>9326</v>
      </c>
      <c r="B5666" t="s">
        <v>5995</v>
      </c>
      <c r="C5666" s="43" t="s">
        <v>14005</v>
      </c>
      <c r="D5666" t="s">
        <v>7921</v>
      </c>
      <c r="E5666" t="s">
        <v>9015</v>
      </c>
      <c r="F5666" s="41">
        <v>45281</v>
      </c>
      <c r="G5666" s="44">
        <v>-129800</v>
      </c>
      <c r="H5666" t="s">
        <v>17036</v>
      </c>
    </row>
    <row r="5667" spans="1:8" x14ac:dyDescent="0.25">
      <c r="A5667" s="43" t="s">
        <v>9326</v>
      </c>
      <c r="B5667" t="s">
        <v>5995</v>
      </c>
      <c r="C5667" s="43" t="s">
        <v>14005</v>
      </c>
      <c r="D5667" t="s">
        <v>7926</v>
      </c>
      <c r="E5667" t="s">
        <v>20934</v>
      </c>
      <c r="F5667" s="41">
        <v>45281</v>
      </c>
      <c r="G5667" s="44">
        <v>-135700</v>
      </c>
      <c r="H5667" t="s">
        <v>17037</v>
      </c>
    </row>
    <row r="5668" spans="1:8" x14ac:dyDescent="0.25">
      <c r="A5668" s="43" t="s">
        <v>9326</v>
      </c>
      <c r="B5668" t="s">
        <v>20674</v>
      </c>
      <c r="C5668" s="43" t="s">
        <v>18656</v>
      </c>
      <c r="D5668" t="s">
        <v>18659</v>
      </c>
      <c r="E5668" t="s">
        <v>18659</v>
      </c>
      <c r="F5668" s="41">
        <v>45281</v>
      </c>
      <c r="G5668" s="44">
        <v>-203550</v>
      </c>
      <c r="H5668" t="s">
        <v>18658</v>
      </c>
    </row>
    <row r="5669" spans="1:8" x14ac:dyDescent="0.25">
      <c r="A5669" s="43" t="s">
        <v>9326</v>
      </c>
      <c r="B5669" t="s">
        <v>18332</v>
      </c>
      <c r="C5669" s="43" t="s">
        <v>18331</v>
      </c>
      <c r="D5669" t="s">
        <v>17199</v>
      </c>
      <c r="E5669" t="s">
        <v>17199</v>
      </c>
      <c r="F5669" s="41">
        <v>45281</v>
      </c>
      <c r="G5669" s="44">
        <v>-4022636.52</v>
      </c>
      <c r="H5669" t="s">
        <v>18333</v>
      </c>
    </row>
    <row r="5670" spans="1:8" x14ac:dyDescent="0.25">
      <c r="A5670" s="43" t="s">
        <v>9326</v>
      </c>
      <c r="B5670" t="s">
        <v>18332</v>
      </c>
      <c r="C5670" s="43" t="s">
        <v>18331</v>
      </c>
      <c r="D5670" t="s">
        <v>18336</v>
      </c>
      <c r="E5670" t="s">
        <v>18336</v>
      </c>
      <c r="F5670" s="41">
        <v>45281</v>
      </c>
      <c r="G5670" s="44">
        <v>4022636.52</v>
      </c>
      <c r="H5670" t="s">
        <v>18335</v>
      </c>
    </row>
    <row r="5671" spans="1:8" x14ac:dyDescent="0.25">
      <c r="A5671" s="43" t="s">
        <v>9326</v>
      </c>
      <c r="B5671" t="s">
        <v>9259</v>
      </c>
      <c r="C5671" s="43" t="s">
        <v>16385</v>
      </c>
      <c r="D5671" t="s">
        <v>16483</v>
      </c>
      <c r="F5671" s="41">
        <v>45281</v>
      </c>
      <c r="G5671" s="44">
        <v>-6435536.1100000003</v>
      </c>
      <c r="H5671" t="s">
        <v>16482</v>
      </c>
    </row>
    <row r="5672" spans="1:8" x14ac:dyDescent="0.25">
      <c r="A5672" s="43" t="s">
        <v>9326</v>
      </c>
      <c r="B5672" t="s">
        <v>9096</v>
      </c>
      <c r="C5672" s="43" t="s">
        <v>9097</v>
      </c>
      <c r="D5672" t="s">
        <v>17593</v>
      </c>
      <c r="E5672" t="s">
        <v>20987</v>
      </c>
      <c r="F5672" s="41">
        <v>45281</v>
      </c>
      <c r="G5672" s="44">
        <v>-1054966.3500000001</v>
      </c>
      <c r="H5672" t="s">
        <v>17592</v>
      </c>
    </row>
    <row r="5673" spans="1:8" x14ac:dyDescent="0.25">
      <c r="A5673" s="43" t="s">
        <v>9326</v>
      </c>
      <c r="B5673" t="s">
        <v>9096</v>
      </c>
      <c r="C5673" s="43" t="s">
        <v>9097</v>
      </c>
      <c r="D5673" t="s">
        <v>17595</v>
      </c>
      <c r="E5673" t="s">
        <v>20988</v>
      </c>
      <c r="F5673" s="41">
        <v>45281</v>
      </c>
      <c r="G5673" s="44">
        <v>-533688.42000000004</v>
      </c>
      <c r="H5673" t="s">
        <v>17594</v>
      </c>
    </row>
    <row r="5674" spans="1:8" x14ac:dyDescent="0.25">
      <c r="A5674" s="43" t="s">
        <v>9326</v>
      </c>
      <c r="B5674" t="s">
        <v>9096</v>
      </c>
      <c r="C5674" s="43" t="s">
        <v>9097</v>
      </c>
      <c r="D5674" t="s">
        <v>17597</v>
      </c>
      <c r="E5674" t="s">
        <v>20989</v>
      </c>
      <c r="F5674" s="41">
        <v>45281</v>
      </c>
      <c r="G5674" s="44">
        <v>-820640.38</v>
      </c>
      <c r="H5674" t="s">
        <v>17596</v>
      </c>
    </row>
    <row r="5675" spans="1:8" x14ac:dyDescent="0.25">
      <c r="A5675" s="43" t="s">
        <v>9326</v>
      </c>
      <c r="B5675" t="s">
        <v>18609</v>
      </c>
      <c r="C5675" s="43" t="s">
        <v>18608</v>
      </c>
      <c r="D5675" t="s">
        <v>8636</v>
      </c>
      <c r="E5675" t="s">
        <v>8636</v>
      </c>
      <c r="F5675" s="41">
        <v>45282</v>
      </c>
      <c r="G5675" s="44">
        <v>-172752</v>
      </c>
      <c r="H5675" t="s">
        <v>18610</v>
      </c>
    </row>
    <row r="5676" spans="1:8" x14ac:dyDescent="0.25">
      <c r="A5676" s="43" t="s">
        <v>9326</v>
      </c>
      <c r="B5676" t="s">
        <v>18224</v>
      </c>
      <c r="C5676" s="43" t="s">
        <v>18223</v>
      </c>
      <c r="D5676" t="s">
        <v>18226</v>
      </c>
      <c r="F5676" s="41">
        <v>45282</v>
      </c>
      <c r="G5676" s="44">
        <v>-19820034.84</v>
      </c>
      <c r="H5676" t="s">
        <v>18225</v>
      </c>
    </row>
    <row r="5677" spans="1:8" x14ac:dyDescent="0.25">
      <c r="A5677" s="43" t="s">
        <v>9326</v>
      </c>
      <c r="B5677" t="s">
        <v>1823</v>
      </c>
      <c r="C5677" s="43" t="s">
        <v>1824</v>
      </c>
      <c r="D5677" t="s">
        <v>17290</v>
      </c>
      <c r="E5677" t="s">
        <v>20990</v>
      </c>
      <c r="F5677" s="41">
        <v>45282</v>
      </c>
      <c r="G5677" s="44">
        <v>-4674523.5599999996</v>
      </c>
      <c r="H5677" t="s">
        <v>17289</v>
      </c>
    </row>
    <row r="5678" spans="1:8" x14ac:dyDescent="0.25">
      <c r="A5678" s="43" t="s">
        <v>9326</v>
      </c>
      <c r="B5678" t="s">
        <v>6476</v>
      </c>
      <c r="C5678" s="43" t="s">
        <v>6477</v>
      </c>
      <c r="D5678" t="s">
        <v>18824</v>
      </c>
      <c r="E5678" t="s">
        <v>20991</v>
      </c>
      <c r="F5678" s="41">
        <v>45282</v>
      </c>
      <c r="G5678" s="44">
        <v>-97350</v>
      </c>
      <c r="H5678" t="s">
        <v>18823</v>
      </c>
    </row>
    <row r="5679" spans="1:8" x14ac:dyDescent="0.25">
      <c r="A5679" s="43" t="s">
        <v>9326</v>
      </c>
      <c r="B5679" t="s">
        <v>18819</v>
      </c>
      <c r="C5679" s="43" t="s">
        <v>18818</v>
      </c>
      <c r="D5679" t="s">
        <v>18821</v>
      </c>
      <c r="E5679" t="s">
        <v>20991</v>
      </c>
      <c r="F5679" s="41">
        <v>45282</v>
      </c>
      <c r="G5679" s="44">
        <v>-84600</v>
      </c>
      <c r="H5679" t="s">
        <v>18820</v>
      </c>
    </row>
    <row r="5680" spans="1:8" x14ac:dyDescent="0.25">
      <c r="A5680" s="43" t="s">
        <v>9326</v>
      </c>
      <c r="B5680" t="s">
        <v>7693</v>
      </c>
      <c r="C5680" s="43" t="s">
        <v>7694</v>
      </c>
      <c r="D5680" t="s">
        <v>18854</v>
      </c>
      <c r="E5680" t="s">
        <v>20991</v>
      </c>
      <c r="F5680" s="41">
        <v>45282</v>
      </c>
      <c r="G5680" s="44">
        <v>-160200</v>
      </c>
      <c r="H5680" t="s">
        <v>18853</v>
      </c>
    </row>
    <row r="5681" spans="1:8" x14ac:dyDescent="0.25">
      <c r="A5681" s="43" t="s">
        <v>9326</v>
      </c>
      <c r="B5681" t="s">
        <v>7693</v>
      </c>
      <c r="C5681" s="43" t="s">
        <v>7694</v>
      </c>
      <c r="D5681" t="s">
        <v>18856</v>
      </c>
      <c r="E5681" t="s">
        <v>20991</v>
      </c>
      <c r="F5681" s="41">
        <v>45282</v>
      </c>
      <c r="G5681" s="44">
        <v>-230700</v>
      </c>
      <c r="H5681" t="s">
        <v>18855</v>
      </c>
    </row>
    <row r="5682" spans="1:8" x14ac:dyDescent="0.25">
      <c r="A5682" s="43" t="s">
        <v>9326</v>
      </c>
      <c r="B5682" t="s">
        <v>16315</v>
      </c>
      <c r="C5682" s="43" t="s">
        <v>16316</v>
      </c>
      <c r="D5682" t="s">
        <v>18149</v>
      </c>
      <c r="F5682" s="41">
        <v>45282</v>
      </c>
      <c r="G5682" s="44">
        <v>-2671668.7599999998</v>
      </c>
      <c r="H5682" t="s">
        <v>18148</v>
      </c>
    </row>
    <row r="5683" spans="1:8" x14ac:dyDescent="0.25">
      <c r="A5683" s="43" t="s">
        <v>9326</v>
      </c>
      <c r="B5683" t="s">
        <v>20675</v>
      </c>
      <c r="C5683" s="43" t="s">
        <v>9300</v>
      </c>
      <c r="D5683" t="s">
        <v>17875</v>
      </c>
      <c r="E5683" t="s">
        <v>17875</v>
      </c>
      <c r="F5683" s="41">
        <v>45282</v>
      </c>
      <c r="G5683" s="44">
        <v>-3947354.88</v>
      </c>
      <c r="H5683" t="s">
        <v>17874</v>
      </c>
    </row>
    <row r="5684" spans="1:8" x14ac:dyDescent="0.25">
      <c r="A5684" s="43" t="s">
        <v>9326</v>
      </c>
      <c r="B5684" t="s">
        <v>7617</v>
      </c>
      <c r="C5684" s="43" t="s">
        <v>7618</v>
      </c>
      <c r="D5684" t="s">
        <v>17909</v>
      </c>
      <c r="F5684" s="41">
        <v>45282</v>
      </c>
      <c r="G5684" s="44">
        <v>-13035882.17</v>
      </c>
      <c r="H5684" t="s">
        <v>17908</v>
      </c>
    </row>
    <row r="5685" spans="1:8" x14ac:dyDescent="0.25">
      <c r="A5685" s="43" t="s">
        <v>9326</v>
      </c>
      <c r="B5685" t="s">
        <v>16406</v>
      </c>
      <c r="C5685" s="43" t="s">
        <v>16405</v>
      </c>
      <c r="D5685" t="s">
        <v>7115</v>
      </c>
      <c r="E5685" t="s">
        <v>20992</v>
      </c>
      <c r="F5685" s="41">
        <v>45282</v>
      </c>
      <c r="G5685" s="44">
        <v>-59000</v>
      </c>
      <c r="H5685" t="s">
        <v>16407</v>
      </c>
    </row>
    <row r="5686" spans="1:8" x14ac:dyDescent="0.25">
      <c r="A5686" s="43" t="s">
        <v>9326</v>
      </c>
      <c r="B5686" t="s">
        <v>17455</v>
      </c>
      <c r="C5686" s="43" t="s">
        <v>17454</v>
      </c>
      <c r="D5686" t="s">
        <v>17457</v>
      </c>
      <c r="E5686" t="s">
        <v>17457</v>
      </c>
      <c r="F5686" s="41">
        <v>45282</v>
      </c>
      <c r="G5686" s="44">
        <v>-5000000</v>
      </c>
      <c r="H5686" t="s">
        <v>17456</v>
      </c>
    </row>
    <row r="5687" spans="1:8" x14ac:dyDescent="0.25">
      <c r="A5687" s="43" t="s">
        <v>9326</v>
      </c>
      <c r="B5687" t="s">
        <v>17420</v>
      </c>
      <c r="C5687" s="43" t="s">
        <v>17419</v>
      </c>
      <c r="D5687" t="s">
        <v>17424</v>
      </c>
      <c r="E5687" t="s">
        <v>20993</v>
      </c>
      <c r="F5687" s="41">
        <v>45282</v>
      </c>
      <c r="G5687" s="44">
        <v>-88524.89</v>
      </c>
      <c r="H5687" t="s">
        <v>17423</v>
      </c>
    </row>
    <row r="5688" spans="1:8" x14ac:dyDescent="0.25">
      <c r="A5688" s="43" t="s">
        <v>9326</v>
      </c>
      <c r="B5688" t="s">
        <v>17420</v>
      </c>
      <c r="C5688" s="43" t="s">
        <v>17419</v>
      </c>
      <c r="D5688" t="s">
        <v>17426</v>
      </c>
      <c r="E5688" t="s">
        <v>20993</v>
      </c>
      <c r="F5688" s="41">
        <v>45282</v>
      </c>
      <c r="G5688" s="44">
        <v>-36596.120000000003</v>
      </c>
      <c r="H5688" t="s">
        <v>17425</v>
      </c>
    </row>
    <row r="5689" spans="1:8" x14ac:dyDescent="0.25">
      <c r="A5689" s="43" t="s">
        <v>9326</v>
      </c>
      <c r="B5689" t="s">
        <v>17420</v>
      </c>
      <c r="C5689" s="43" t="s">
        <v>17419</v>
      </c>
      <c r="D5689" t="s">
        <v>17428</v>
      </c>
      <c r="E5689" t="s">
        <v>20993</v>
      </c>
      <c r="F5689" s="41">
        <v>45282</v>
      </c>
      <c r="G5689" s="44">
        <v>-14832.2</v>
      </c>
      <c r="H5689" t="s">
        <v>17427</v>
      </c>
    </row>
    <row r="5690" spans="1:8" x14ac:dyDescent="0.25">
      <c r="A5690" s="43" t="s">
        <v>9326</v>
      </c>
      <c r="B5690" t="s">
        <v>17420</v>
      </c>
      <c r="C5690" s="43" t="s">
        <v>17419</v>
      </c>
      <c r="D5690" t="s">
        <v>17430</v>
      </c>
      <c r="E5690" t="s">
        <v>20993</v>
      </c>
      <c r="F5690" s="41">
        <v>45282</v>
      </c>
      <c r="G5690" s="44">
        <v>-145428.16</v>
      </c>
      <c r="H5690" t="s">
        <v>17429</v>
      </c>
    </row>
    <row r="5691" spans="1:8" x14ac:dyDescent="0.25">
      <c r="A5691" s="43" t="s">
        <v>9326</v>
      </c>
      <c r="B5691" t="s">
        <v>1993</v>
      </c>
      <c r="C5691" s="43" t="s">
        <v>1994</v>
      </c>
      <c r="F5691" s="41">
        <v>45282</v>
      </c>
      <c r="G5691" s="44">
        <v>4063932</v>
      </c>
      <c r="H5691" t="s">
        <v>17128</v>
      </c>
    </row>
    <row r="5692" spans="1:8" x14ac:dyDescent="0.25">
      <c r="A5692" s="43" t="s">
        <v>9326</v>
      </c>
      <c r="B5692" t="s">
        <v>1993</v>
      </c>
      <c r="C5692" s="43" t="s">
        <v>1994</v>
      </c>
      <c r="F5692" s="41">
        <v>45282</v>
      </c>
      <c r="G5692" s="44">
        <v>4063932</v>
      </c>
      <c r="H5692" t="s">
        <v>17130</v>
      </c>
    </row>
    <row r="5693" spans="1:8" x14ac:dyDescent="0.25">
      <c r="A5693" s="43" t="s">
        <v>9326</v>
      </c>
      <c r="B5693" t="s">
        <v>1993</v>
      </c>
      <c r="C5693" s="43" t="s">
        <v>1994</v>
      </c>
      <c r="F5693" s="41">
        <v>45282</v>
      </c>
      <c r="G5693" s="44">
        <v>2186994</v>
      </c>
      <c r="H5693" t="s">
        <v>17132</v>
      </c>
    </row>
    <row r="5694" spans="1:8" x14ac:dyDescent="0.25">
      <c r="A5694" s="43" t="s">
        <v>9326</v>
      </c>
      <c r="B5694" t="s">
        <v>1993</v>
      </c>
      <c r="C5694" s="43" t="s">
        <v>1994</v>
      </c>
      <c r="F5694" s="41">
        <v>45282</v>
      </c>
      <c r="G5694" s="44">
        <v>3768768</v>
      </c>
      <c r="H5694" t="s">
        <v>17134</v>
      </c>
    </row>
    <row r="5695" spans="1:8" x14ac:dyDescent="0.25">
      <c r="A5695" s="43" t="s">
        <v>9326</v>
      </c>
      <c r="B5695" t="s">
        <v>1993</v>
      </c>
      <c r="C5695" s="43" t="s">
        <v>1994</v>
      </c>
      <c r="F5695" s="41">
        <v>45282</v>
      </c>
      <c r="G5695" s="44">
        <v>3653704</v>
      </c>
      <c r="H5695" t="s">
        <v>17136</v>
      </c>
    </row>
    <row r="5696" spans="1:8" x14ac:dyDescent="0.25">
      <c r="A5696" s="43" t="s">
        <v>9326</v>
      </c>
      <c r="B5696" t="s">
        <v>1993</v>
      </c>
      <c r="C5696" s="43" t="s">
        <v>1994</v>
      </c>
      <c r="F5696" s="41">
        <v>45282</v>
      </c>
      <c r="G5696" s="44">
        <v>2892386</v>
      </c>
      <c r="H5696" t="s">
        <v>17138</v>
      </c>
    </row>
    <row r="5697" spans="1:8" x14ac:dyDescent="0.25">
      <c r="A5697" s="43" t="s">
        <v>9326</v>
      </c>
      <c r="B5697" t="s">
        <v>1993</v>
      </c>
      <c r="C5697" s="43" t="s">
        <v>1994</v>
      </c>
      <c r="D5697" t="s">
        <v>17146</v>
      </c>
      <c r="E5697" t="s">
        <v>17146</v>
      </c>
      <c r="F5697" s="41">
        <v>45282</v>
      </c>
      <c r="G5697" s="44">
        <v>6280</v>
      </c>
      <c r="H5697" t="s">
        <v>17145</v>
      </c>
    </row>
    <row r="5698" spans="1:8" x14ac:dyDescent="0.25">
      <c r="A5698" s="43" t="s">
        <v>9326</v>
      </c>
      <c r="B5698" t="s">
        <v>1993</v>
      </c>
      <c r="C5698" s="43" t="s">
        <v>1994</v>
      </c>
      <c r="D5698" t="s">
        <v>17137</v>
      </c>
      <c r="E5698" t="s">
        <v>17137</v>
      </c>
      <c r="F5698" s="41">
        <v>45282</v>
      </c>
      <c r="G5698" s="44">
        <v>-14838514</v>
      </c>
      <c r="H5698" t="s">
        <v>17150</v>
      </c>
    </row>
    <row r="5699" spans="1:8" x14ac:dyDescent="0.25">
      <c r="A5699" s="43" t="s">
        <v>9326</v>
      </c>
      <c r="B5699" t="s">
        <v>20672</v>
      </c>
      <c r="C5699" s="43" t="s">
        <v>18593</v>
      </c>
      <c r="D5699" t="s">
        <v>18598</v>
      </c>
      <c r="E5699" t="s">
        <v>18598</v>
      </c>
      <c r="F5699" s="41">
        <v>45282</v>
      </c>
      <c r="G5699" s="44">
        <v>-453120</v>
      </c>
      <c r="H5699" t="s">
        <v>18597</v>
      </c>
    </row>
    <row r="5700" spans="1:8" x14ac:dyDescent="0.25">
      <c r="A5700" s="43" t="s">
        <v>9326</v>
      </c>
      <c r="B5700" t="s">
        <v>16402</v>
      </c>
      <c r="C5700" s="43" t="s">
        <v>16401</v>
      </c>
      <c r="D5700" t="s">
        <v>16404</v>
      </c>
      <c r="E5700" t="s">
        <v>20994</v>
      </c>
      <c r="F5700" s="41">
        <v>45282</v>
      </c>
      <c r="G5700" s="44">
        <v>-59000</v>
      </c>
      <c r="H5700" t="s">
        <v>16403</v>
      </c>
    </row>
    <row r="5701" spans="1:8" x14ac:dyDescent="0.25">
      <c r="A5701" s="43" t="s">
        <v>9326</v>
      </c>
      <c r="B5701" t="s">
        <v>18421</v>
      </c>
      <c r="C5701" s="43" t="s">
        <v>18420</v>
      </c>
      <c r="D5701" t="s">
        <v>18423</v>
      </c>
      <c r="E5701" t="s">
        <v>18423</v>
      </c>
      <c r="F5701" s="41">
        <v>45282</v>
      </c>
      <c r="G5701" s="44">
        <v>-1767929.19</v>
      </c>
      <c r="H5701" t="s">
        <v>18422</v>
      </c>
    </row>
    <row r="5702" spans="1:8" x14ac:dyDescent="0.25">
      <c r="A5702" s="43" t="s">
        <v>9326</v>
      </c>
      <c r="B5702" t="s">
        <v>20673</v>
      </c>
      <c r="C5702" s="43" t="s">
        <v>18733</v>
      </c>
      <c r="D5702" t="s">
        <v>7147</v>
      </c>
      <c r="E5702" t="s">
        <v>7147</v>
      </c>
      <c r="F5702" s="41">
        <v>45282</v>
      </c>
      <c r="G5702" s="44">
        <v>-20000</v>
      </c>
      <c r="H5702" t="s">
        <v>18737</v>
      </c>
    </row>
    <row r="5703" spans="1:8" x14ac:dyDescent="0.25">
      <c r="A5703" s="43" t="s">
        <v>9326</v>
      </c>
      <c r="B5703" t="s">
        <v>20676</v>
      </c>
      <c r="C5703" s="43" t="s">
        <v>9227</v>
      </c>
      <c r="D5703" t="s">
        <v>18121</v>
      </c>
      <c r="E5703" t="s">
        <v>18121</v>
      </c>
      <c r="F5703" s="41">
        <v>45282</v>
      </c>
      <c r="G5703" s="44">
        <v>-631997.52</v>
      </c>
      <c r="H5703" t="s">
        <v>18120</v>
      </c>
    </row>
    <row r="5704" spans="1:8" x14ac:dyDescent="0.25">
      <c r="A5704" s="43" t="s">
        <v>9326</v>
      </c>
      <c r="B5704" t="s">
        <v>8805</v>
      </c>
      <c r="C5704" s="43" t="s">
        <v>17959</v>
      </c>
      <c r="D5704" t="s">
        <v>17961</v>
      </c>
      <c r="E5704" t="s">
        <v>17961</v>
      </c>
      <c r="F5704" s="41">
        <v>45282</v>
      </c>
      <c r="G5704" s="44">
        <v>-576709.99</v>
      </c>
      <c r="H5704" t="s">
        <v>17960</v>
      </c>
    </row>
    <row r="5705" spans="1:8" x14ac:dyDescent="0.25">
      <c r="A5705" s="43" t="s">
        <v>9326</v>
      </c>
      <c r="B5705" t="s">
        <v>4080</v>
      </c>
      <c r="C5705" s="43" t="s">
        <v>12518</v>
      </c>
      <c r="D5705" t="s">
        <v>16475</v>
      </c>
      <c r="E5705" t="s">
        <v>20995</v>
      </c>
      <c r="F5705" s="41">
        <v>45282</v>
      </c>
      <c r="G5705" s="44">
        <v>-118000</v>
      </c>
      <c r="H5705" t="s">
        <v>16474</v>
      </c>
    </row>
    <row r="5706" spans="1:8" x14ac:dyDescent="0.25">
      <c r="A5706" s="43" t="s">
        <v>20400</v>
      </c>
      <c r="B5706" t="s">
        <v>1218</v>
      </c>
      <c r="C5706" s="43" t="s">
        <v>1219</v>
      </c>
      <c r="D5706" t="s">
        <v>20550</v>
      </c>
      <c r="E5706" t="s">
        <v>20996</v>
      </c>
      <c r="F5706" s="41">
        <v>45282</v>
      </c>
      <c r="G5706" s="44">
        <v>-38060</v>
      </c>
      <c r="H5706" t="s">
        <v>20549</v>
      </c>
    </row>
    <row r="5707" spans="1:8" x14ac:dyDescent="0.25">
      <c r="A5707" s="43" t="s">
        <v>20400</v>
      </c>
      <c r="B5707" t="s">
        <v>1218</v>
      </c>
      <c r="C5707" s="43" t="s">
        <v>1219</v>
      </c>
      <c r="D5707" t="s">
        <v>20558</v>
      </c>
      <c r="E5707" t="s">
        <v>20997</v>
      </c>
      <c r="F5707" s="41">
        <v>45282</v>
      </c>
      <c r="G5707" s="44">
        <v>-588227.5</v>
      </c>
      <c r="H5707" t="s">
        <v>20557</v>
      </c>
    </row>
    <row r="5708" spans="1:8" x14ac:dyDescent="0.25">
      <c r="A5708" s="43" t="s">
        <v>20400</v>
      </c>
      <c r="B5708" t="s">
        <v>1218</v>
      </c>
      <c r="C5708" s="43" t="s">
        <v>1219</v>
      </c>
      <c r="D5708" t="s">
        <v>20560</v>
      </c>
      <c r="E5708" t="s">
        <v>20998</v>
      </c>
      <c r="F5708" s="41">
        <v>45282</v>
      </c>
      <c r="G5708" s="44">
        <v>-917400</v>
      </c>
      <c r="H5708" t="s">
        <v>20559</v>
      </c>
    </row>
    <row r="5709" spans="1:8" x14ac:dyDescent="0.25">
      <c r="A5709" s="43" t="s">
        <v>20400</v>
      </c>
      <c r="B5709" t="s">
        <v>1218</v>
      </c>
      <c r="C5709" s="43" t="s">
        <v>1219</v>
      </c>
      <c r="D5709" t="s">
        <v>20562</v>
      </c>
      <c r="E5709" t="s">
        <v>20999</v>
      </c>
      <c r="F5709" s="41">
        <v>45282</v>
      </c>
      <c r="G5709" s="44">
        <v>-459705</v>
      </c>
      <c r="H5709" t="s">
        <v>20561</v>
      </c>
    </row>
    <row r="5710" spans="1:8" x14ac:dyDescent="0.25">
      <c r="A5710" s="43" t="s">
        <v>20400</v>
      </c>
      <c r="B5710" t="s">
        <v>1218</v>
      </c>
      <c r="C5710" s="43" t="s">
        <v>1219</v>
      </c>
      <c r="D5710" t="s">
        <v>20564</v>
      </c>
      <c r="E5710" t="s">
        <v>21000</v>
      </c>
      <c r="F5710" s="41">
        <v>45282</v>
      </c>
      <c r="G5710" s="44">
        <v>-84520</v>
      </c>
      <c r="H5710" t="s">
        <v>20563</v>
      </c>
    </row>
    <row r="5711" spans="1:8" x14ac:dyDescent="0.25">
      <c r="A5711" s="43" t="s">
        <v>20400</v>
      </c>
      <c r="B5711" t="s">
        <v>1218</v>
      </c>
      <c r="C5711" s="43" t="s">
        <v>1219</v>
      </c>
      <c r="D5711" t="s">
        <v>20566</v>
      </c>
      <c r="E5711" t="s">
        <v>21001</v>
      </c>
      <c r="F5711" s="41">
        <v>45282</v>
      </c>
      <c r="G5711" s="44">
        <v>-54930</v>
      </c>
      <c r="H5711" t="s">
        <v>20565</v>
      </c>
    </row>
    <row r="5712" spans="1:8" x14ac:dyDescent="0.25">
      <c r="A5712" s="43" t="s">
        <v>20400</v>
      </c>
      <c r="B5712" t="s">
        <v>1218</v>
      </c>
      <c r="C5712" s="43" t="s">
        <v>1219</v>
      </c>
      <c r="D5712" t="s">
        <v>20568</v>
      </c>
      <c r="E5712" t="s">
        <v>9235</v>
      </c>
      <c r="F5712" s="41">
        <v>45282</v>
      </c>
      <c r="G5712" s="44">
        <v>-77257.5</v>
      </c>
      <c r="H5712" t="s">
        <v>20567</v>
      </c>
    </row>
    <row r="5713" spans="1:8" x14ac:dyDescent="0.25">
      <c r="A5713" s="43" t="s">
        <v>20400</v>
      </c>
      <c r="B5713" t="s">
        <v>1218</v>
      </c>
      <c r="C5713" s="43" t="s">
        <v>1219</v>
      </c>
      <c r="D5713" t="s">
        <v>20572</v>
      </c>
      <c r="E5713" t="s">
        <v>9278</v>
      </c>
      <c r="F5713" s="41">
        <v>45282</v>
      </c>
      <c r="G5713" s="44">
        <v>-202710</v>
      </c>
      <c r="H5713" t="s">
        <v>20571</v>
      </c>
    </row>
    <row r="5714" spans="1:8" x14ac:dyDescent="0.25">
      <c r="A5714" s="43" t="s">
        <v>20400</v>
      </c>
      <c r="B5714" t="s">
        <v>1218</v>
      </c>
      <c r="C5714" s="43" t="s">
        <v>1219</v>
      </c>
      <c r="D5714" t="s">
        <v>20574</v>
      </c>
      <c r="E5714" t="s">
        <v>21002</v>
      </c>
      <c r="F5714" s="41">
        <v>45282</v>
      </c>
      <c r="G5714" s="44">
        <v>-74360</v>
      </c>
      <c r="H5714" t="s">
        <v>20573</v>
      </c>
    </row>
    <row r="5715" spans="1:8" x14ac:dyDescent="0.25">
      <c r="A5715" s="43" t="s">
        <v>9326</v>
      </c>
      <c r="B5715" t="s">
        <v>20638</v>
      </c>
      <c r="C5715" s="43" t="s">
        <v>7554</v>
      </c>
      <c r="D5715" t="s">
        <v>9277</v>
      </c>
      <c r="E5715" t="s">
        <v>9277</v>
      </c>
      <c r="F5715" s="41">
        <v>45282</v>
      </c>
      <c r="G5715" s="44">
        <v>-326919</v>
      </c>
      <c r="H5715" t="s">
        <v>18232</v>
      </c>
    </row>
    <row r="5716" spans="1:8" x14ac:dyDescent="0.25">
      <c r="A5716" s="43" t="s">
        <v>9326</v>
      </c>
      <c r="B5716" t="s">
        <v>17749</v>
      </c>
      <c r="C5716" s="43" t="s">
        <v>17748</v>
      </c>
      <c r="D5716" t="s">
        <v>17751</v>
      </c>
      <c r="E5716" t="s">
        <v>17751</v>
      </c>
      <c r="F5716" s="41">
        <v>45282</v>
      </c>
      <c r="G5716" s="44">
        <v>-163560</v>
      </c>
      <c r="H5716" t="s">
        <v>17750</v>
      </c>
    </row>
    <row r="5717" spans="1:8" x14ac:dyDescent="0.25">
      <c r="A5717" s="43" t="s">
        <v>9326</v>
      </c>
      <c r="B5717" t="s">
        <v>17321</v>
      </c>
      <c r="C5717" s="43" t="s">
        <v>17320</v>
      </c>
      <c r="D5717" t="s">
        <v>17323</v>
      </c>
      <c r="E5717" t="s">
        <v>17323</v>
      </c>
      <c r="F5717" s="41">
        <v>45282</v>
      </c>
      <c r="G5717" s="44">
        <v>-8000000</v>
      </c>
      <c r="H5717" t="s">
        <v>17322</v>
      </c>
    </row>
    <row r="5718" spans="1:8" x14ac:dyDescent="0.25">
      <c r="A5718" s="43" t="s">
        <v>9326</v>
      </c>
      <c r="B5718" t="s">
        <v>9121</v>
      </c>
      <c r="C5718" s="43" t="s">
        <v>9122</v>
      </c>
      <c r="D5718" t="s">
        <v>17295</v>
      </c>
      <c r="F5718" s="41">
        <v>45282</v>
      </c>
      <c r="G5718" s="44">
        <v>-673583.3</v>
      </c>
      <c r="H5718" t="s">
        <v>17294</v>
      </c>
    </row>
    <row r="5719" spans="1:8" x14ac:dyDescent="0.25">
      <c r="A5719" s="43" t="s">
        <v>9326</v>
      </c>
      <c r="B5719" t="s">
        <v>9121</v>
      </c>
      <c r="C5719" s="43" t="s">
        <v>9122</v>
      </c>
      <c r="D5719" t="s">
        <v>17297</v>
      </c>
      <c r="F5719" s="41">
        <v>45282</v>
      </c>
      <c r="G5719" s="44">
        <v>-9136032</v>
      </c>
      <c r="H5719" t="s">
        <v>17296</v>
      </c>
    </row>
    <row r="5720" spans="1:8" x14ac:dyDescent="0.25">
      <c r="A5720" s="43" t="s">
        <v>9326</v>
      </c>
      <c r="B5720" t="s">
        <v>20677</v>
      </c>
      <c r="C5720" s="43" t="s">
        <v>18664</v>
      </c>
      <c r="D5720" t="s">
        <v>7224</v>
      </c>
      <c r="E5720" t="s">
        <v>7224</v>
      </c>
      <c r="F5720" s="41">
        <v>45282</v>
      </c>
      <c r="G5720" s="44">
        <v>-19600</v>
      </c>
      <c r="H5720" t="s">
        <v>18666</v>
      </c>
    </row>
    <row r="5721" spans="1:8" x14ac:dyDescent="0.25">
      <c r="A5721" s="43" t="s">
        <v>9326</v>
      </c>
      <c r="B5721" t="s">
        <v>20677</v>
      </c>
      <c r="C5721" s="43" t="s">
        <v>18664</v>
      </c>
      <c r="D5721" t="s">
        <v>7231</v>
      </c>
      <c r="E5721" t="s">
        <v>7231</v>
      </c>
      <c r="F5721" s="41">
        <v>45282</v>
      </c>
      <c r="G5721" s="44">
        <v>-48800</v>
      </c>
      <c r="H5721" t="s">
        <v>18668</v>
      </c>
    </row>
    <row r="5722" spans="1:8" x14ac:dyDescent="0.25">
      <c r="A5722" s="43" t="s">
        <v>9326</v>
      </c>
      <c r="B5722" t="s">
        <v>18678</v>
      </c>
      <c r="C5722" s="43" t="s">
        <v>18677</v>
      </c>
      <c r="D5722" t="s">
        <v>18680</v>
      </c>
      <c r="F5722" s="41">
        <v>45286</v>
      </c>
      <c r="G5722" s="44">
        <v>-3295966.81</v>
      </c>
      <c r="H5722" t="s">
        <v>18679</v>
      </c>
    </row>
    <row r="5723" spans="1:8" x14ac:dyDescent="0.25">
      <c r="A5723" s="43" t="s">
        <v>20400</v>
      </c>
      <c r="B5723" t="s">
        <v>1218</v>
      </c>
      <c r="C5723" s="43" t="s">
        <v>1219</v>
      </c>
      <c r="D5723" t="s">
        <v>20552</v>
      </c>
      <c r="E5723" t="s">
        <v>9131</v>
      </c>
      <c r="F5723" s="41">
        <v>45286</v>
      </c>
      <c r="G5723" s="44">
        <v>-1013050</v>
      </c>
      <c r="H5723" t="s">
        <v>20551</v>
      </c>
    </row>
    <row r="5724" spans="1:8" x14ac:dyDescent="0.25">
      <c r="A5724" s="43" t="s">
        <v>20400</v>
      </c>
      <c r="B5724" t="s">
        <v>1218</v>
      </c>
      <c r="C5724" s="43" t="s">
        <v>1219</v>
      </c>
      <c r="D5724" t="s">
        <v>20554</v>
      </c>
      <c r="E5724" t="s">
        <v>21003</v>
      </c>
      <c r="F5724" s="41">
        <v>45286</v>
      </c>
      <c r="G5724" s="44">
        <v>-131580</v>
      </c>
      <c r="H5724" t="s">
        <v>20553</v>
      </c>
    </row>
    <row r="5725" spans="1:8" x14ac:dyDescent="0.25">
      <c r="A5725" s="43" t="s">
        <v>20400</v>
      </c>
      <c r="B5725" t="s">
        <v>1218</v>
      </c>
      <c r="C5725" s="43" t="s">
        <v>1219</v>
      </c>
      <c r="D5725" t="s">
        <v>20556</v>
      </c>
      <c r="E5725" t="s">
        <v>21004</v>
      </c>
      <c r="F5725" s="41">
        <v>45286</v>
      </c>
      <c r="G5725" s="44">
        <v>-401700</v>
      </c>
      <c r="H5725" t="s">
        <v>20555</v>
      </c>
    </row>
    <row r="5726" spans="1:8" x14ac:dyDescent="0.25">
      <c r="A5726" s="43" t="s">
        <v>20400</v>
      </c>
      <c r="B5726" t="s">
        <v>1218</v>
      </c>
      <c r="C5726" s="43" t="s">
        <v>1219</v>
      </c>
      <c r="D5726" t="s">
        <v>20576</v>
      </c>
      <c r="E5726" t="s">
        <v>21005</v>
      </c>
      <c r="F5726" s="41">
        <v>45286</v>
      </c>
      <c r="G5726" s="44">
        <v>-81000</v>
      </c>
      <c r="H5726" t="s">
        <v>20575</v>
      </c>
    </row>
    <row r="5727" spans="1:8" x14ac:dyDescent="0.25">
      <c r="A5727" s="43" t="s">
        <v>20400</v>
      </c>
      <c r="B5727" t="s">
        <v>1218</v>
      </c>
      <c r="C5727" s="43" t="s">
        <v>1219</v>
      </c>
      <c r="D5727" t="s">
        <v>20578</v>
      </c>
      <c r="E5727" t="s">
        <v>21006</v>
      </c>
      <c r="F5727" s="41">
        <v>45286</v>
      </c>
      <c r="G5727" s="44">
        <v>-1182500</v>
      </c>
      <c r="H5727" t="s">
        <v>20577</v>
      </c>
    </row>
    <row r="5728" spans="1:8" x14ac:dyDescent="0.25">
      <c r="A5728" s="43" t="s">
        <v>9326</v>
      </c>
      <c r="B5728" t="s">
        <v>16655</v>
      </c>
      <c r="C5728" s="43" t="s">
        <v>16654</v>
      </c>
      <c r="D5728" t="s">
        <v>16657</v>
      </c>
      <c r="F5728" s="41">
        <v>45286</v>
      </c>
      <c r="G5728" s="44">
        <v>-3958795.32</v>
      </c>
      <c r="H5728" t="s">
        <v>16656</v>
      </c>
    </row>
    <row r="5729" spans="1:8" x14ac:dyDescent="0.25">
      <c r="A5729" s="43" t="s">
        <v>9326</v>
      </c>
      <c r="B5729" t="s">
        <v>18529</v>
      </c>
      <c r="C5729" s="43" t="s">
        <v>18528</v>
      </c>
      <c r="D5729" t="s">
        <v>18534</v>
      </c>
      <c r="E5729" t="s">
        <v>18534</v>
      </c>
      <c r="F5729" s="41">
        <v>45287</v>
      </c>
      <c r="G5729" s="44">
        <v>-2199663.08</v>
      </c>
      <c r="H5729" t="s">
        <v>18533</v>
      </c>
    </row>
    <row r="5730" spans="1:8" x14ac:dyDescent="0.25">
      <c r="A5730" s="43" t="s">
        <v>9326</v>
      </c>
      <c r="B5730" t="s">
        <v>17455</v>
      </c>
      <c r="C5730" s="43" t="s">
        <v>17454</v>
      </c>
      <c r="D5730" t="s">
        <v>17460</v>
      </c>
      <c r="E5730" t="s">
        <v>17460</v>
      </c>
      <c r="F5730" s="41">
        <v>45287</v>
      </c>
      <c r="G5730" s="44">
        <v>-2000000</v>
      </c>
      <c r="H5730" t="s">
        <v>17459</v>
      </c>
    </row>
    <row r="5731" spans="1:8" x14ac:dyDescent="0.25">
      <c r="A5731" s="43" t="s">
        <v>9326</v>
      </c>
      <c r="B5731" t="s">
        <v>20678</v>
      </c>
      <c r="C5731" s="43" t="s">
        <v>18052</v>
      </c>
      <c r="D5731" t="s">
        <v>18055</v>
      </c>
      <c r="E5731" t="s">
        <v>18055</v>
      </c>
      <c r="F5731" s="41">
        <v>45287</v>
      </c>
      <c r="G5731" s="44">
        <v>-8000000</v>
      </c>
      <c r="H5731" t="s">
        <v>18054</v>
      </c>
    </row>
    <row r="5732" spans="1:8" x14ac:dyDescent="0.25">
      <c r="A5732" s="43" t="s">
        <v>9326</v>
      </c>
      <c r="B5732" t="s">
        <v>18638</v>
      </c>
      <c r="C5732" s="43" t="s">
        <v>18637</v>
      </c>
      <c r="D5732" t="s">
        <v>18640</v>
      </c>
      <c r="F5732" s="41">
        <v>45287</v>
      </c>
      <c r="G5732" s="44">
        <v>-4457486.18</v>
      </c>
      <c r="H5732" t="s">
        <v>18639</v>
      </c>
    </row>
    <row r="5733" spans="1:8" x14ac:dyDescent="0.25">
      <c r="A5733" s="43" t="s">
        <v>9326</v>
      </c>
      <c r="B5733" t="s">
        <v>17182</v>
      </c>
      <c r="C5733" s="43" t="s">
        <v>17181</v>
      </c>
      <c r="D5733" t="s">
        <v>17184</v>
      </c>
      <c r="E5733" t="s">
        <v>17184</v>
      </c>
      <c r="F5733" s="41">
        <v>45287</v>
      </c>
      <c r="G5733" s="44">
        <v>-1756810.85</v>
      </c>
      <c r="H5733" t="s">
        <v>17183</v>
      </c>
    </row>
    <row r="5734" spans="1:8" x14ac:dyDescent="0.25">
      <c r="A5734" s="43" t="s">
        <v>20400</v>
      </c>
      <c r="B5734" t="s">
        <v>1218</v>
      </c>
      <c r="C5734" s="43" t="s">
        <v>1219</v>
      </c>
      <c r="D5734" t="s">
        <v>20580</v>
      </c>
      <c r="E5734" t="s">
        <v>21007</v>
      </c>
      <c r="F5734" s="41">
        <v>45287</v>
      </c>
      <c r="G5734" s="44">
        <v>-10550</v>
      </c>
      <c r="H5734" t="s">
        <v>20579</v>
      </c>
    </row>
    <row r="5735" spans="1:8" x14ac:dyDescent="0.25">
      <c r="A5735" s="43" t="s">
        <v>20400</v>
      </c>
      <c r="B5735" t="s">
        <v>1218</v>
      </c>
      <c r="C5735" s="43" t="s">
        <v>1219</v>
      </c>
      <c r="D5735" t="s">
        <v>20582</v>
      </c>
      <c r="E5735" t="s">
        <v>21008</v>
      </c>
      <c r="F5735" s="41">
        <v>45287</v>
      </c>
      <c r="G5735" s="44">
        <v>-40000</v>
      </c>
      <c r="H5735" t="s">
        <v>20581</v>
      </c>
    </row>
    <row r="5736" spans="1:8" x14ac:dyDescent="0.25">
      <c r="A5736" s="43" t="s">
        <v>20400</v>
      </c>
      <c r="B5736" t="s">
        <v>1218</v>
      </c>
      <c r="C5736" s="43" t="s">
        <v>1219</v>
      </c>
      <c r="D5736" t="s">
        <v>20601</v>
      </c>
      <c r="E5736" t="s">
        <v>21009</v>
      </c>
      <c r="F5736" s="41">
        <v>45287</v>
      </c>
      <c r="G5736" s="44">
        <v>-42000</v>
      </c>
      <c r="H5736" t="s">
        <v>20600</v>
      </c>
    </row>
    <row r="5737" spans="1:8" x14ac:dyDescent="0.25">
      <c r="A5737" s="43" t="s">
        <v>20400</v>
      </c>
      <c r="B5737" t="s">
        <v>1218</v>
      </c>
      <c r="C5737" s="43" t="s">
        <v>1219</v>
      </c>
      <c r="D5737" t="s">
        <v>20603</v>
      </c>
      <c r="E5737" t="s">
        <v>21010</v>
      </c>
      <c r="F5737" s="41">
        <v>45287</v>
      </c>
      <c r="G5737" s="44">
        <v>-117125.4</v>
      </c>
      <c r="H5737" t="s">
        <v>20602</v>
      </c>
    </row>
    <row r="5738" spans="1:8" x14ac:dyDescent="0.25">
      <c r="A5738" s="43" t="s">
        <v>20400</v>
      </c>
      <c r="B5738" t="s">
        <v>1218</v>
      </c>
      <c r="C5738" s="43" t="s">
        <v>1219</v>
      </c>
      <c r="D5738" t="s">
        <v>20607</v>
      </c>
      <c r="E5738" t="s">
        <v>9131</v>
      </c>
      <c r="F5738" s="41">
        <v>45287</v>
      </c>
      <c r="G5738" s="44">
        <v>-9700</v>
      </c>
      <c r="H5738" t="s">
        <v>20606</v>
      </c>
    </row>
    <row r="5739" spans="1:8" x14ac:dyDescent="0.25">
      <c r="A5739" s="43" t="s">
        <v>9326</v>
      </c>
      <c r="B5739" t="s">
        <v>18356</v>
      </c>
      <c r="C5739" s="43" t="s">
        <v>18355</v>
      </c>
      <c r="D5739" t="s">
        <v>18360</v>
      </c>
      <c r="F5739" s="41">
        <v>45287</v>
      </c>
      <c r="G5739" s="44">
        <v>-4998359.32</v>
      </c>
      <c r="H5739" t="s">
        <v>18359</v>
      </c>
    </row>
    <row r="5740" spans="1:8" x14ac:dyDescent="0.25">
      <c r="A5740" s="43" t="s">
        <v>9326</v>
      </c>
      <c r="B5740" t="s">
        <v>432</v>
      </c>
      <c r="C5740" s="43" t="s">
        <v>433</v>
      </c>
      <c r="D5740" t="s">
        <v>17507</v>
      </c>
      <c r="E5740" t="s">
        <v>17507</v>
      </c>
      <c r="F5740" s="41">
        <v>45287</v>
      </c>
      <c r="G5740" s="44">
        <v>-1645560.83</v>
      </c>
      <c r="H5740" t="s">
        <v>17506</v>
      </c>
    </row>
    <row r="5741" spans="1:8" x14ac:dyDescent="0.25">
      <c r="A5741" s="43" t="s">
        <v>9326</v>
      </c>
      <c r="B5741" t="s">
        <v>9243</v>
      </c>
      <c r="C5741" s="43" t="s">
        <v>9244</v>
      </c>
      <c r="D5741" t="s">
        <v>7488</v>
      </c>
      <c r="E5741" t="s">
        <v>20849</v>
      </c>
      <c r="F5741" s="41">
        <v>45287</v>
      </c>
      <c r="G5741" s="44">
        <v>-123900</v>
      </c>
      <c r="H5741" t="s">
        <v>18754</v>
      </c>
    </row>
    <row r="5742" spans="1:8" x14ac:dyDescent="0.25">
      <c r="A5742" s="43" t="s">
        <v>9326</v>
      </c>
      <c r="B5742" t="s">
        <v>9221</v>
      </c>
      <c r="C5742" s="43" t="s">
        <v>16375</v>
      </c>
      <c r="D5742" t="s">
        <v>16414</v>
      </c>
      <c r="E5742" t="s">
        <v>16414</v>
      </c>
      <c r="F5742" s="41">
        <v>45288</v>
      </c>
      <c r="G5742" s="44">
        <v>-370000</v>
      </c>
      <c r="H5742" t="s">
        <v>16413</v>
      </c>
    </row>
    <row r="5743" spans="1:8" x14ac:dyDescent="0.25">
      <c r="A5743" s="43" t="s">
        <v>9326</v>
      </c>
      <c r="B5743" t="s">
        <v>9221</v>
      </c>
      <c r="C5743" s="43" t="s">
        <v>16375</v>
      </c>
      <c r="D5743" t="s">
        <v>16416</v>
      </c>
      <c r="E5743" t="s">
        <v>16416</v>
      </c>
      <c r="F5743" s="41">
        <v>45288</v>
      </c>
      <c r="G5743" s="44">
        <v>-436600</v>
      </c>
      <c r="H5743" t="s">
        <v>16415</v>
      </c>
    </row>
    <row r="5744" spans="1:8" x14ac:dyDescent="0.25">
      <c r="A5744" s="43" t="s">
        <v>9326</v>
      </c>
      <c r="B5744" t="s">
        <v>7902</v>
      </c>
      <c r="C5744" s="43" t="s">
        <v>15405</v>
      </c>
      <c r="D5744" t="s">
        <v>18807</v>
      </c>
      <c r="F5744" s="41">
        <v>45288</v>
      </c>
      <c r="G5744" s="44">
        <v>-526752</v>
      </c>
      <c r="H5744" t="s">
        <v>18806</v>
      </c>
    </row>
    <row r="5745" spans="1:8" x14ac:dyDescent="0.25">
      <c r="A5745" s="43" t="s">
        <v>9326</v>
      </c>
      <c r="B5745" t="s">
        <v>18506</v>
      </c>
      <c r="C5745" s="43" t="s">
        <v>18505</v>
      </c>
      <c r="D5745" t="s">
        <v>18508</v>
      </c>
      <c r="F5745" s="41">
        <v>45288</v>
      </c>
      <c r="G5745" s="44">
        <v>-7495687.6799999997</v>
      </c>
      <c r="H5745" t="s">
        <v>18507</v>
      </c>
    </row>
    <row r="5746" spans="1:8" x14ac:dyDescent="0.25">
      <c r="A5746" s="43" t="s">
        <v>9326</v>
      </c>
      <c r="B5746" t="s">
        <v>18678</v>
      </c>
      <c r="C5746" s="43" t="s">
        <v>18677</v>
      </c>
      <c r="D5746" t="s">
        <v>18682</v>
      </c>
      <c r="F5746" s="41">
        <v>45288</v>
      </c>
      <c r="G5746" s="44">
        <v>-5616737.2800000003</v>
      </c>
      <c r="H5746" t="s">
        <v>18681</v>
      </c>
    </row>
    <row r="5747" spans="1:8" x14ac:dyDescent="0.25">
      <c r="A5747" s="43" t="s">
        <v>9326</v>
      </c>
      <c r="B5747" t="s">
        <v>17340</v>
      </c>
      <c r="C5747" s="43" t="s">
        <v>17339</v>
      </c>
      <c r="D5747" t="s">
        <v>17342</v>
      </c>
      <c r="E5747" t="s">
        <v>17342</v>
      </c>
      <c r="F5747" s="41">
        <v>45288</v>
      </c>
      <c r="G5747" s="44">
        <v>-1129855.32</v>
      </c>
      <c r="H5747" t="s">
        <v>17341</v>
      </c>
    </row>
    <row r="5748" spans="1:8" x14ac:dyDescent="0.25">
      <c r="A5748" s="43" t="s">
        <v>9326</v>
      </c>
      <c r="B5748" t="s">
        <v>1993</v>
      </c>
      <c r="C5748" s="43" t="s">
        <v>1994</v>
      </c>
      <c r="D5748" t="s">
        <v>17141</v>
      </c>
      <c r="E5748" t="s">
        <v>17141</v>
      </c>
      <c r="F5748" s="41">
        <v>45288</v>
      </c>
      <c r="G5748" s="44">
        <v>18262240</v>
      </c>
      <c r="H5748" t="s">
        <v>17140</v>
      </c>
    </row>
    <row r="5749" spans="1:8" x14ac:dyDescent="0.25">
      <c r="A5749" s="43" t="s">
        <v>9326</v>
      </c>
      <c r="B5749" t="s">
        <v>1993</v>
      </c>
      <c r="C5749" s="43" t="s">
        <v>1994</v>
      </c>
      <c r="D5749" t="s">
        <v>17144</v>
      </c>
      <c r="F5749" s="41">
        <v>45288</v>
      </c>
      <c r="G5749" s="44">
        <v>3430006</v>
      </c>
      <c r="H5749" t="s">
        <v>17143</v>
      </c>
    </row>
    <row r="5750" spans="1:8" x14ac:dyDescent="0.25">
      <c r="A5750" s="43" t="s">
        <v>9326</v>
      </c>
      <c r="B5750" t="s">
        <v>1993</v>
      </c>
      <c r="C5750" s="43" t="s">
        <v>1994</v>
      </c>
      <c r="D5750" t="s">
        <v>17149</v>
      </c>
      <c r="F5750" s="41">
        <v>45288</v>
      </c>
      <c r="G5750" s="44">
        <v>3438286</v>
      </c>
      <c r="H5750" t="s">
        <v>17148</v>
      </c>
    </row>
    <row r="5751" spans="1:8" x14ac:dyDescent="0.25">
      <c r="A5751" s="43" t="s">
        <v>9326</v>
      </c>
      <c r="B5751" t="s">
        <v>4472</v>
      </c>
      <c r="C5751" s="43" t="s">
        <v>4473</v>
      </c>
      <c r="D5751" t="s">
        <v>17199</v>
      </c>
      <c r="F5751" s="41">
        <v>45288</v>
      </c>
      <c r="G5751" s="44">
        <v>-1614539.06</v>
      </c>
      <c r="H5751" t="s">
        <v>17198</v>
      </c>
    </row>
    <row r="5752" spans="1:8" x14ac:dyDescent="0.25">
      <c r="A5752" s="43" t="s">
        <v>9326</v>
      </c>
      <c r="B5752" t="s">
        <v>18390</v>
      </c>
      <c r="C5752" s="43" t="s">
        <v>18389</v>
      </c>
      <c r="D5752" t="s">
        <v>18392</v>
      </c>
      <c r="F5752" s="41">
        <v>45288</v>
      </c>
      <c r="G5752" s="44">
        <v>-90000</v>
      </c>
      <c r="H5752" t="s">
        <v>18391</v>
      </c>
    </row>
    <row r="5753" spans="1:8" x14ac:dyDescent="0.25">
      <c r="A5753" s="43" t="s">
        <v>9326</v>
      </c>
      <c r="B5753" t="s">
        <v>18390</v>
      </c>
      <c r="C5753" s="43" t="s">
        <v>18389</v>
      </c>
      <c r="D5753" t="s">
        <v>18394</v>
      </c>
      <c r="F5753" s="41">
        <v>45288</v>
      </c>
      <c r="G5753" s="44">
        <v>16200</v>
      </c>
      <c r="H5753" t="s">
        <v>18393</v>
      </c>
    </row>
    <row r="5754" spans="1:8" x14ac:dyDescent="0.25">
      <c r="A5754" s="43" t="s">
        <v>9326</v>
      </c>
      <c r="B5754" t="s">
        <v>16954</v>
      </c>
      <c r="C5754" s="43" t="s">
        <v>16953</v>
      </c>
      <c r="D5754" t="s">
        <v>16956</v>
      </c>
      <c r="F5754" s="41">
        <v>45288</v>
      </c>
      <c r="G5754" s="44">
        <v>-24626616.739999998</v>
      </c>
      <c r="H5754" t="s">
        <v>16955</v>
      </c>
    </row>
    <row r="5755" spans="1:8" x14ac:dyDescent="0.25">
      <c r="A5755" s="43" t="s">
        <v>9326</v>
      </c>
      <c r="B5755" t="s">
        <v>16744</v>
      </c>
      <c r="C5755" s="43" t="s">
        <v>16743</v>
      </c>
      <c r="D5755" t="s">
        <v>16746</v>
      </c>
      <c r="F5755" s="41">
        <v>45288</v>
      </c>
      <c r="G5755" s="44">
        <v>-4575713.16</v>
      </c>
      <c r="H5755" t="s">
        <v>16745</v>
      </c>
    </row>
    <row r="5756" spans="1:8" x14ac:dyDescent="0.25">
      <c r="A5756" s="43" t="s">
        <v>9326</v>
      </c>
      <c r="B5756" t="s">
        <v>6752</v>
      </c>
      <c r="C5756" s="43" t="s">
        <v>6753</v>
      </c>
      <c r="D5756" t="s">
        <v>17779</v>
      </c>
      <c r="E5756" t="s">
        <v>17779</v>
      </c>
      <c r="F5756" s="41">
        <v>45288</v>
      </c>
      <c r="G5756" s="44">
        <v>-14786590</v>
      </c>
      <c r="H5756" t="s">
        <v>17778</v>
      </c>
    </row>
    <row r="5757" spans="1:8" x14ac:dyDescent="0.25">
      <c r="A5757" s="43" t="s">
        <v>9326</v>
      </c>
      <c r="B5757" t="s">
        <v>20664</v>
      </c>
      <c r="C5757" s="43" t="s">
        <v>18364</v>
      </c>
      <c r="D5757" t="s">
        <v>18369</v>
      </c>
      <c r="E5757" t="s">
        <v>18369</v>
      </c>
      <c r="F5757" s="41">
        <v>45288</v>
      </c>
      <c r="G5757" s="44">
        <v>1498500</v>
      </c>
      <c r="H5757" t="s">
        <v>18368</v>
      </c>
    </row>
    <row r="5758" spans="1:8" x14ac:dyDescent="0.25">
      <c r="A5758" s="43" t="s">
        <v>9326</v>
      </c>
      <c r="B5758" t="s">
        <v>16975</v>
      </c>
      <c r="C5758" s="43" t="s">
        <v>16974</v>
      </c>
      <c r="D5758" t="s">
        <v>16977</v>
      </c>
      <c r="F5758" s="41">
        <v>45288</v>
      </c>
      <c r="G5758" s="44">
        <v>-2253389.2799999998</v>
      </c>
      <c r="H5758" t="s">
        <v>16976</v>
      </c>
    </row>
    <row r="5759" spans="1:8" x14ac:dyDescent="0.25">
      <c r="A5759" s="43" t="s">
        <v>9326</v>
      </c>
      <c r="B5759" t="s">
        <v>18688</v>
      </c>
      <c r="C5759" s="43" t="s">
        <v>18687</v>
      </c>
      <c r="D5759" t="s">
        <v>7481</v>
      </c>
      <c r="F5759" s="41">
        <v>45288</v>
      </c>
      <c r="G5759" s="44">
        <v>-339840</v>
      </c>
      <c r="H5759" t="s">
        <v>18689</v>
      </c>
    </row>
    <row r="5760" spans="1:8" x14ac:dyDescent="0.25">
      <c r="A5760" s="43" t="s">
        <v>9326</v>
      </c>
      <c r="B5760" t="s">
        <v>17965</v>
      </c>
      <c r="C5760" s="43" t="s">
        <v>17964</v>
      </c>
      <c r="D5760" t="s">
        <v>17967</v>
      </c>
      <c r="F5760" s="41">
        <v>45288</v>
      </c>
      <c r="G5760" s="44">
        <v>-926285.84</v>
      </c>
      <c r="H5760" t="s">
        <v>17966</v>
      </c>
    </row>
    <row r="5761" spans="1:8" x14ac:dyDescent="0.25">
      <c r="A5761" s="43" t="s">
        <v>20400</v>
      </c>
      <c r="B5761" t="s">
        <v>20409</v>
      </c>
      <c r="C5761" s="43" t="s">
        <v>20408</v>
      </c>
      <c r="D5761" t="s">
        <v>20411</v>
      </c>
      <c r="E5761" t="s">
        <v>21011</v>
      </c>
      <c r="F5761" s="41">
        <v>45288</v>
      </c>
      <c r="G5761" s="44">
        <v>-1350</v>
      </c>
      <c r="H5761" t="s">
        <v>20410</v>
      </c>
    </row>
    <row r="5762" spans="1:8" x14ac:dyDescent="0.25">
      <c r="A5762" s="43" t="s">
        <v>20400</v>
      </c>
      <c r="B5762" t="s">
        <v>1218</v>
      </c>
      <c r="C5762" s="43" t="s">
        <v>1219</v>
      </c>
      <c r="D5762" t="s">
        <v>20584</v>
      </c>
      <c r="E5762" t="s">
        <v>21012</v>
      </c>
      <c r="F5762" s="41">
        <v>45288</v>
      </c>
      <c r="G5762" s="44">
        <v>-64615</v>
      </c>
      <c r="H5762" t="s">
        <v>20583</v>
      </c>
    </row>
    <row r="5763" spans="1:8" x14ac:dyDescent="0.25">
      <c r="A5763" s="43" t="s">
        <v>20400</v>
      </c>
      <c r="B5763" t="s">
        <v>1218</v>
      </c>
      <c r="C5763" s="43" t="s">
        <v>1219</v>
      </c>
      <c r="D5763" t="s">
        <v>20586</v>
      </c>
      <c r="E5763" t="s">
        <v>21013</v>
      </c>
      <c r="F5763" s="41">
        <v>45288</v>
      </c>
      <c r="G5763" s="44">
        <v>-389450</v>
      </c>
      <c r="H5763" t="s">
        <v>20585</v>
      </c>
    </row>
    <row r="5764" spans="1:8" x14ac:dyDescent="0.25">
      <c r="A5764" s="43" t="s">
        <v>20400</v>
      </c>
      <c r="B5764" t="s">
        <v>1218</v>
      </c>
      <c r="C5764" s="43" t="s">
        <v>1219</v>
      </c>
      <c r="D5764" t="s">
        <v>20588</v>
      </c>
      <c r="E5764" t="s">
        <v>8622</v>
      </c>
      <c r="F5764" s="41">
        <v>45288</v>
      </c>
      <c r="G5764" s="44">
        <v>-26912.799999999999</v>
      </c>
      <c r="H5764" t="s">
        <v>20587</v>
      </c>
    </row>
    <row r="5765" spans="1:8" x14ac:dyDescent="0.25">
      <c r="A5765" s="43" t="s">
        <v>20400</v>
      </c>
      <c r="B5765" t="s">
        <v>1218</v>
      </c>
      <c r="C5765" s="43" t="s">
        <v>1219</v>
      </c>
      <c r="D5765" t="s">
        <v>20590</v>
      </c>
      <c r="E5765" t="s">
        <v>21014</v>
      </c>
      <c r="F5765" s="41">
        <v>45288</v>
      </c>
      <c r="G5765" s="44">
        <v>-304800</v>
      </c>
      <c r="H5765" t="s">
        <v>20589</v>
      </c>
    </row>
    <row r="5766" spans="1:8" x14ac:dyDescent="0.25">
      <c r="A5766" s="43" t="s">
        <v>20400</v>
      </c>
      <c r="B5766" t="s">
        <v>1218</v>
      </c>
      <c r="C5766" s="43" t="s">
        <v>1219</v>
      </c>
      <c r="D5766" t="s">
        <v>20592</v>
      </c>
      <c r="E5766" t="s">
        <v>8622</v>
      </c>
      <c r="F5766" s="41">
        <v>45288</v>
      </c>
      <c r="G5766" s="44">
        <v>-22302.5</v>
      </c>
      <c r="H5766" t="s">
        <v>20591</v>
      </c>
    </row>
    <row r="5767" spans="1:8" x14ac:dyDescent="0.25">
      <c r="A5767" s="43" t="s">
        <v>20400</v>
      </c>
      <c r="B5767" t="s">
        <v>1218</v>
      </c>
      <c r="C5767" s="43" t="s">
        <v>1219</v>
      </c>
      <c r="D5767" t="s">
        <v>20594</v>
      </c>
      <c r="E5767" t="s">
        <v>21015</v>
      </c>
      <c r="F5767" s="41">
        <v>45288</v>
      </c>
      <c r="G5767" s="44">
        <v>-4750</v>
      </c>
      <c r="H5767" t="s">
        <v>20593</v>
      </c>
    </row>
    <row r="5768" spans="1:8" x14ac:dyDescent="0.25">
      <c r="A5768" s="43" t="s">
        <v>20400</v>
      </c>
      <c r="B5768" t="s">
        <v>1218</v>
      </c>
      <c r="C5768" s="43" t="s">
        <v>1219</v>
      </c>
      <c r="D5768" t="s">
        <v>20596</v>
      </c>
      <c r="E5768" t="s">
        <v>21016</v>
      </c>
      <c r="F5768" s="41">
        <v>45288</v>
      </c>
      <c r="G5768" s="44">
        <v>-114090</v>
      </c>
      <c r="H5768" t="s">
        <v>20595</v>
      </c>
    </row>
    <row r="5769" spans="1:8" x14ac:dyDescent="0.25">
      <c r="A5769" s="43" t="s">
        <v>20400</v>
      </c>
      <c r="B5769" t="s">
        <v>1218</v>
      </c>
      <c r="C5769" s="43" t="s">
        <v>1219</v>
      </c>
      <c r="D5769" t="s">
        <v>20598</v>
      </c>
      <c r="E5769" t="s">
        <v>9278</v>
      </c>
      <c r="F5769" s="41">
        <v>45288</v>
      </c>
      <c r="G5769" s="44">
        <v>-492890</v>
      </c>
      <c r="H5769" t="s">
        <v>20597</v>
      </c>
    </row>
    <row r="5770" spans="1:8" x14ac:dyDescent="0.25">
      <c r="A5770" s="43" t="s">
        <v>20400</v>
      </c>
      <c r="B5770" t="s">
        <v>1218</v>
      </c>
      <c r="C5770" s="43" t="s">
        <v>1219</v>
      </c>
      <c r="D5770" t="s">
        <v>20411</v>
      </c>
      <c r="E5770" t="s">
        <v>1243</v>
      </c>
      <c r="F5770" s="41">
        <v>45288</v>
      </c>
      <c r="G5770" s="44">
        <v>-7970</v>
      </c>
      <c r="H5770" t="s">
        <v>20599</v>
      </c>
    </row>
    <row r="5771" spans="1:8" x14ac:dyDescent="0.25">
      <c r="A5771" s="43" t="s">
        <v>9326</v>
      </c>
      <c r="B5771" t="s">
        <v>18616</v>
      </c>
      <c r="C5771" s="43" t="s">
        <v>18615</v>
      </c>
      <c r="D5771" t="s">
        <v>18618</v>
      </c>
      <c r="E5771" t="s">
        <v>18618</v>
      </c>
      <c r="F5771" s="41">
        <v>45288</v>
      </c>
      <c r="G5771" s="44">
        <v>-583722.23</v>
      </c>
      <c r="H5771" t="s">
        <v>18617</v>
      </c>
    </row>
    <row r="5772" spans="1:8" x14ac:dyDescent="0.25">
      <c r="A5772" s="43" t="s">
        <v>9326</v>
      </c>
      <c r="B5772" t="s">
        <v>18386</v>
      </c>
      <c r="C5772" s="43" t="s">
        <v>18385</v>
      </c>
      <c r="D5772" t="s">
        <v>18388</v>
      </c>
      <c r="F5772" s="41">
        <v>45289</v>
      </c>
      <c r="G5772" s="44">
        <v>-2393709.94</v>
      </c>
      <c r="H5772" t="s">
        <v>18387</v>
      </c>
    </row>
    <row r="5773" spans="1:8" x14ac:dyDescent="0.25">
      <c r="A5773" s="43" t="s">
        <v>9326</v>
      </c>
      <c r="B5773" t="s">
        <v>18523</v>
      </c>
      <c r="C5773" s="43" t="s">
        <v>18522</v>
      </c>
      <c r="D5773" t="s">
        <v>18527</v>
      </c>
      <c r="F5773" s="41">
        <v>45289</v>
      </c>
      <c r="G5773" s="44">
        <v>-3553460.83</v>
      </c>
      <c r="H5773" t="s">
        <v>18526</v>
      </c>
    </row>
    <row r="5774" spans="1:8" x14ac:dyDescent="0.25">
      <c r="A5774" s="43" t="s">
        <v>9326</v>
      </c>
      <c r="B5774" t="s">
        <v>16659</v>
      </c>
      <c r="C5774" s="43" t="s">
        <v>16658</v>
      </c>
      <c r="D5774" t="s">
        <v>16661</v>
      </c>
      <c r="F5774" s="41">
        <v>45289</v>
      </c>
      <c r="G5774" s="44">
        <v>-982458.3</v>
      </c>
      <c r="H5774" t="s">
        <v>16660</v>
      </c>
    </row>
    <row r="5775" spans="1:8" x14ac:dyDescent="0.25">
      <c r="A5775" s="43" t="s">
        <v>9326</v>
      </c>
      <c r="B5775" t="s">
        <v>20679</v>
      </c>
      <c r="C5775" s="43" t="s">
        <v>9208</v>
      </c>
      <c r="D5775" t="s">
        <v>18221</v>
      </c>
      <c r="E5775" t="s">
        <v>18221</v>
      </c>
      <c r="F5775" s="41">
        <v>45289</v>
      </c>
      <c r="G5775" s="44">
        <v>-2365299.61</v>
      </c>
      <c r="H5775" t="s">
        <v>18220</v>
      </c>
    </row>
    <row r="5776" spans="1:8" x14ac:dyDescent="0.25">
      <c r="A5776" s="43" t="s">
        <v>9326</v>
      </c>
      <c r="B5776" t="s">
        <v>20680</v>
      </c>
      <c r="C5776" s="43" t="s">
        <v>17728</v>
      </c>
      <c r="D5776" t="s">
        <v>17731</v>
      </c>
      <c r="F5776" s="41">
        <v>45289</v>
      </c>
      <c r="G5776" s="44">
        <v>-101956.96</v>
      </c>
      <c r="H5776" t="s">
        <v>17730</v>
      </c>
    </row>
    <row r="5777" spans="1:8" x14ac:dyDescent="0.25">
      <c r="A5777" s="43" t="s">
        <v>9326</v>
      </c>
      <c r="B5777" t="s">
        <v>16750</v>
      </c>
      <c r="C5777" s="43" t="s">
        <v>16749</v>
      </c>
      <c r="D5777" t="s">
        <v>16754</v>
      </c>
      <c r="F5777" s="41">
        <v>45289</v>
      </c>
      <c r="G5777" s="44">
        <v>-2664805.7799999998</v>
      </c>
      <c r="H5777" t="s">
        <v>16753</v>
      </c>
    </row>
    <row r="5778" spans="1:8" x14ac:dyDescent="0.25">
      <c r="A5778" s="43" t="s">
        <v>9326</v>
      </c>
      <c r="B5778" t="s">
        <v>16735</v>
      </c>
      <c r="C5778" s="43" t="s">
        <v>16734</v>
      </c>
      <c r="D5778" t="s">
        <v>16737</v>
      </c>
      <c r="F5778" s="41">
        <v>45289</v>
      </c>
      <c r="G5778" s="44">
        <v>-3317743.18</v>
      </c>
      <c r="H5778" t="s">
        <v>16736</v>
      </c>
    </row>
    <row r="5779" spans="1:8" x14ac:dyDescent="0.25">
      <c r="A5779" s="43" t="s">
        <v>9326</v>
      </c>
      <c r="B5779" t="s">
        <v>7660</v>
      </c>
      <c r="C5779" s="43" t="s">
        <v>15234</v>
      </c>
      <c r="D5779" t="s">
        <v>16641</v>
      </c>
      <c r="F5779" s="41">
        <v>45289</v>
      </c>
      <c r="G5779" s="44">
        <v>-674036.26</v>
      </c>
      <c r="H5779" t="s">
        <v>16640</v>
      </c>
    </row>
    <row r="5780" spans="1:8" x14ac:dyDescent="0.25">
      <c r="A5780" s="43" t="s">
        <v>9326</v>
      </c>
      <c r="B5780" t="s">
        <v>18381</v>
      </c>
      <c r="C5780" s="43" t="s">
        <v>18380</v>
      </c>
      <c r="D5780" t="s">
        <v>18383</v>
      </c>
      <c r="F5780" s="41">
        <v>45289</v>
      </c>
      <c r="G5780" s="44">
        <v>-5631957.6900000004</v>
      </c>
      <c r="H5780" t="s">
        <v>18382</v>
      </c>
    </row>
    <row r="5781" spans="1:8" x14ac:dyDescent="0.25">
      <c r="A5781" s="43" t="s">
        <v>9326</v>
      </c>
      <c r="B5781" t="s">
        <v>16686</v>
      </c>
      <c r="C5781" s="43" t="s">
        <v>16685</v>
      </c>
      <c r="D5781" t="s">
        <v>16688</v>
      </c>
      <c r="F5781" s="41">
        <v>45289</v>
      </c>
      <c r="G5781" s="44">
        <v>-7058664.9100000001</v>
      </c>
      <c r="H5781" t="s">
        <v>16687</v>
      </c>
    </row>
    <row r="5782" spans="1:8" x14ac:dyDescent="0.25">
      <c r="A5782" s="43" t="s">
        <v>9326</v>
      </c>
      <c r="B5782" t="s">
        <v>18092</v>
      </c>
      <c r="C5782" s="43" t="s">
        <v>18091</v>
      </c>
      <c r="D5782" t="s">
        <v>18094</v>
      </c>
      <c r="F5782" s="41">
        <v>45289</v>
      </c>
      <c r="G5782" s="44">
        <v>-8579054.5099999998</v>
      </c>
      <c r="H5782" t="s">
        <v>18093</v>
      </c>
    </row>
    <row r="5783" spans="1:8" x14ac:dyDescent="0.25">
      <c r="A5783" s="43" t="s">
        <v>9326</v>
      </c>
      <c r="B5783" t="s">
        <v>16985</v>
      </c>
      <c r="C5783" s="43" t="s">
        <v>16984</v>
      </c>
      <c r="D5783" t="s">
        <v>16987</v>
      </c>
      <c r="F5783" s="41">
        <v>45289</v>
      </c>
      <c r="G5783" s="44">
        <v>-6936750.6699999999</v>
      </c>
      <c r="H5783" t="s">
        <v>16986</v>
      </c>
    </row>
    <row r="5784" spans="1:8" x14ac:dyDescent="0.25">
      <c r="A5784" s="43" t="s">
        <v>9326</v>
      </c>
      <c r="B5784" t="s">
        <v>16794</v>
      </c>
      <c r="C5784" s="43" t="s">
        <v>16793</v>
      </c>
      <c r="D5784" t="s">
        <v>16798</v>
      </c>
      <c r="F5784" s="41">
        <v>45289</v>
      </c>
      <c r="G5784" s="44">
        <v>-8196704.4800000004</v>
      </c>
      <c r="H5784" t="s">
        <v>16797</v>
      </c>
    </row>
    <row r="5785" spans="1:8" x14ac:dyDescent="0.25">
      <c r="A5785" s="43" t="s">
        <v>9326</v>
      </c>
      <c r="B5785" t="s">
        <v>9190</v>
      </c>
      <c r="C5785" s="43" t="s">
        <v>16359</v>
      </c>
      <c r="D5785" t="s">
        <v>18767</v>
      </c>
      <c r="F5785" s="41">
        <v>45289</v>
      </c>
      <c r="G5785" s="44">
        <f>-5907129.19+7.66</f>
        <v>-5907121.5300000003</v>
      </c>
      <c r="H5785" t="s">
        <v>18766</v>
      </c>
    </row>
    <row r="5786" spans="1:8" x14ac:dyDescent="0.25">
      <c r="A5786" s="43" t="s">
        <v>9326</v>
      </c>
      <c r="B5786" t="s">
        <v>16880</v>
      </c>
      <c r="C5786" s="43" t="s">
        <v>16879</v>
      </c>
      <c r="D5786" t="s">
        <v>16882</v>
      </c>
      <c r="F5786" s="41">
        <v>45289</v>
      </c>
      <c r="G5786" s="44">
        <v>-10822969.210000001</v>
      </c>
      <c r="H5786" t="s">
        <v>16881</v>
      </c>
    </row>
    <row r="5787" spans="1:8" x14ac:dyDescent="0.25">
      <c r="A5787" s="43" t="s">
        <v>9326</v>
      </c>
      <c r="B5787" t="s">
        <v>17005</v>
      </c>
      <c r="C5787" s="43" t="s">
        <v>17004</v>
      </c>
      <c r="D5787" t="s">
        <v>17007</v>
      </c>
      <c r="F5787" s="41">
        <v>45289</v>
      </c>
      <c r="G5787" s="44">
        <v>-13670210.189999999</v>
      </c>
      <c r="H5787" t="s">
        <v>17006</v>
      </c>
    </row>
    <row r="5788" spans="1:8" x14ac:dyDescent="0.25">
      <c r="A5788" s="43" t="s">
        <v>9326</v>
      </c>
      <c r="B5788" t="s">
        <v>16567</v>
      </c>
      <c r="C5788" s="43" t="s">
        <v>16566</v>
      </c>
      <c r="D5788" t="s">
        <v>16569</v>
      </c>
      <c r="F5788" s="41">
        <v>45289</v>
      </c>
      <c r="G5788" s="44">
        <v>-5916673.1299999999</v>
      </c>
      <c r="H5788" t="s">
        <v>16568</v>
      </c>
    </row>
    <row r="5789" spans="1:8" x14ac:dyDescent="0.25">
      <c r="A5789" s="43" t="s">
        <v>9326</v>
      </c>
      <c r="B5789" t="s">
        <v>16447</v>
      </c>
      <c r="C5789" s="43" t="s">
        <v>16446</v>
      </c>
      <c r="D5789" t="s">
        <v>16449</v>
      </c>
      <c r="F5789" s="41">
        <v>45289</v>
      </c>
      <c r="G5789" s="44">
        <v>-4727741.5999999996</v>
      </c>
      <c r="H5789" t="s">
        <v>16448</v>
      </c>
    </row>
    <row r="5790" spans="1:8" x14ac:dyDescent="0.25">
      <c r="A5790" s="43" t="s">
        <v>9326</v>
      </c>
      <c r="B5790" t="s">
        <v>18695</v>
      </c>
      <c r="C5790" s="43" t="s">
        <v>18694</v>
      </c>
      <c r="D5790" t="s">
        <v>18697</v>
      </c>
      <c r="F5790" s="41">
        <v>45289</v>
      </c>
      <c r="G5790" s="44">
        <v>-8204270.8099999996</v>
      </c>
      <c r="H5790" t="s">
        <v>18696</v>
      </c>
    </row>
    <row r="5791" spans="1:8" x14ac:dyDescent="0.25">
      <c r="A5791" s="43" t="s">
        <v>9326</v>
      </c>
      <c r="B5791" t="s">
        <v>16729</v>
      </c>
      <c r="C5791" s="43" t="s">
        <v>16728</v>
      </c>
      <c r="D5791" t="s">
        <v>16731</v>
      </c>
      <c r="F5791" s="41">
        <v>45289</v>
      </c>
      <c r="G5791" s="44">
        <v>-4327028.91</v>
      </c>
      <c r="H5791" t="s">
        <v>16730</v>
      </c>
    </row>
    <row r="5792" spans="1:8" x14ac:dyDescent="0.25">
      <c r="A5792" s="43" t="s">
        <v>20400</v>
      </c>
      <c r="B5792" t="s">
        <v>1218</v>
      </c>
      <c r="C5792" s="43" t="s">
        <v>1219</v>
      </c>
      <c r="D5792" t="s">
        <v>20605</v>
      </c>
      <c r="E5792" t="s">
        <v>21017</v>
      </c>
      <c r="F5792" s="41">
        <v>45289</v>
      </c>
      <c r="G5792" s="44">
        <v>-5600</v>
      </c>
      <c r="H5792" t="s">
        <v>20604</v>
      </c>
    </row>
    <row r="5793" spans="1:8" x14ac:dyDescent="0.25">
      <c r="A5793" s="43" t="s">
        <v>9326</v>
      </c>
      <c r="B5793" t="s">
        <v>9189</v>
      </c>
      <c r="C5793" s="43" t="s">
        <v>16358</v>
      </c>
      <c r="D5793" t="s">
        <v>16748</v>
      </c>
      <c r="F5793" s="41">
        <v>45289</v>
      </c>
      <c r="G5793" s="44">
        <v>-1066927.3500000001</v>
      </c>
      <c r="H5793" t="s">
        <v>16747</v>
      </c>
    </row>
    <row r="5794" spans="1:8" x14ac:dyDescent="0.25">
      <c r="A5794" s="43" t="s">
        <v>9326</v>
      </c>
      <c r="B5794" t="s">
        <v>18178</v>
      </c>
      <c r="C5794" s="43" t="s">
        <v>18177</v>
      </c>
      <c r="D5794" t="s">
        <v>18182</v>
      </c>
      <c r="F5794" s="41">
        <v>45289</v>
      </c>
      <c r="G5794" s="44">
        <v>-12014908.82</v>
      </c>
      <c r="H5794" t="s">
        <v>18181</v>
      </c>
    </row>
    <row r="5795" spans="1:8" x14ac:dyDescent="0.25">
      <c r="A5795" s="43" t="s">
        <v>9326</v>
      </c>
      <c r="B5795" t="s">
        <v>16423</v>
      </c>
      <c r="C5795" s="43" t="s">
        <v>16422</v>
      </c>
      <c r="D5795" t="s">
        <v>16425</v>
      </c>
      <c r="F5795" s="41">
        <v>45289</v>
      </c>
      <c r="G5795" s="44">
        <v>-18779252.039999999</v>
      </c>
      <c r="H5795" t="s">
        <v>16424</v>
      </c>
    </row>
    <row r="5796" spans="1:8" x14ac:dyDescent="0.25">
      <c r="A5796" s="43" t="s">
        <v>9326</v>
      </c>
      <c r="B5796" t="s">
        <v>20681</v>
      </c>
      <c r="C5796" s="43" t="s">
        <v>18305</v>
      </c>
      <c r="D5796" t="s">
        <v>18308</v>
      </c>
      <c r="F5796" s="41">
        <v>45289</v>
      </c>
      <c r="G5796" s="44">
        <v>-414770</v>
      </c>
      <c r="H5796" t="s">
        <v>18307</v>
      </c>
    </row>
    <row r="5797" spans="1:8" x14ac:dyDescent="0.25">
      <c r="A5797" s="43" t="s">
        <v>9326</v>
      </c>
      <c r="B5797" t="s">
        <v>9292</v>
      </c>
      <c r="C5797" s="43" t="s">
        <v>9293</v>
      </c>
      <c r="D5797" t="s">
        <v>18520</v>
      </c>
      <c r="E5797" t="s">
        <v>18520</v>
      </c>
      <c r="F5797" s="41">
        <v>45289</v>
      </c>
      <c r="G5797" s="44">
        <v>-2415639.36</v>
      </c>
      <c r="H5797" t="s">
        <v>18519</v>
      </c>
    </row>
    <row r="5798" spans="1:8" x14ac:dyDescent="0.25">
      <c r="A5798" s="43" t="s">
        <v>9326</v>
      </c>
      <c r="B5798" t="s">
        <v>7082</v>
      </c>
      <c r="C5798" s="43" t="s">
        <v>7083</v>
      </c>
      <c r="D5798" t="s">
        <v>18042</v>
      </c>
      <c r="E5798" t="s">
        <v>18042</v>
      </c>
      <c r="F5798" s="41">
        <v>45289</v>
      </c>
      <c r="G5798" s="44">
        <v>-8000000</v>
      </c>
      <c r="H5798" t="s">
        <v>18041</v>
      </c>
    </row>
    <row r="5799" spans="1:8" x14ac:dyDescent="0.25">
      <c r="A5799" s="43" t="s">
        <v>9326</v>
      </c>
      <c r="B5799" t="s">
        <v>20663</v>
      </c>
      <c r="C5799" s="43" t="s">
        <v>18713</v>
      </c>
      <c r="D5799" t="s">
        <v>18004</v>
      </c>
      <c r="E5799" t="s">
        <v>18004</v>
      </c>
      <c r="F5799" s="41">
        <v>45289</v>
      </c>
      <c r="G5799" s="44">
        <v>-505842.4</v>
      </c>
      <c r="H5799" t="s">
        <v>18720</v>
      </c>
    </row>
    <row r="5800" spans="1:8" x14ac:dyDescent="0.25">
      <c r="A5800" s="43" t="s">
        <v>9326</v>
      </c>
      <c r="B5800" t="s">
        <v>20663</v>
      </c>
      <c r="C5800" s="43" t="s">
        <v>18713</v>
      </c>
      <c r="D5800" t="s">
        <v>18723</v>
      </c>
      <c r="E5800" t="s">
        <v>18723</v>
      </c>
      <c r="F5800" s="41">
        <v>45289</v>
      </c>
      <c r="G5800" s="44">
        <v>-186723.20000000001</v>
      </c>
      <c r="H5800" t="s">
        <v>18722</v>
      </c>
    </row>
    <row r="5801" spans="1:8" x14ac:dyDescent="0.25">
      <c r="A5801" s="43" t="s">
        <v>9326</v>
      </c>
      <c r="B5801" t="s">
        <v>20663</v>
      </c>
      <c r="C5801" s="43" t="s">
        <v>18713</v>
      </c>
      <c r="D5801" t="s">
        <v>18725</v>
      </c>
      <c r="E5801" t="s">
        <v>18725</v>
      </c>
      <c r="F5801" s="41">
        <v>45289</v>
      </c>
      <c r="G5801" s="44">
        <v>-680718.4</v>
      </c>
      <c r="H5801" t="s">
        <v>18724</v>
      </c>
    </row>
    <row r="5802" spans="1:8" x14ac:dyDescent="0.25">
      <c r="A5802" s="43" t="s">
        <v>9326</v>
      </c>
      <c r="B5802" t="s">
        <v>20663</v>
      </c>
      <c r="C5802" s="43" t="s">
        <v>18713</v>
      </c>
      <c r="D5802" t="s">
        <v>18727</v>
      </c>
      <c r="E5802" t="s">
        <v>18727</v>
      </c>
      <c r="F5802" s="41">
        <v>45289</v>
      </c>
      <c r="G5802" s="44">
        <v>-841859.2</v>
      </c>
      <c r="H5802" t="s">
        <v>18726</v>
      </c>
    </row>
    <row r="5803" spans="1:8" x14ac:dyDescent="0.25">
      <c r="A5803" s="43" t="s">
        <v>9326</v>
      </c>
      <c r="B5803" t="s">
        <v>20663</v>
      </c>
      <c r="C5803" s="43" t="s">
        <v>18713</v>
      </c>
      <c r="D5803" t="s">
        <v>18729</v>
      </c>
      <c r="E5803" t="s">
        <v>18729</v>
      </c>
      <c r="F5803" s="41">
        <v>45289</v>
      </c>
      <c r="G5803" s="44">
        <v>-203432</v>
      </c>
      <c r="H5803" t="s">
        <v>18728</v>
      </c>
    </row>
    <row r="5804" spans="1:8" x14ac:dyDescent="0.25">
      <c r="A5804" s="43" t="s">
        <v>9326</v>
      </c>
      <c r="B5804" t="s">
        <v>20663</v>
      </c>
      <c r="C5804" s="43" t="s">
        <v>18713</v>
      </c>
      <c r="D5804" t="s">
        <v>18153</v>
      </c>
      <c r="E5804" t="s">
        <v>18153</v>
      </c>
      <c r="F5804" s="41">
        <v>45289</v>
      </c>
      <c r="G5804" s="44">
        <v>-110448</v>
      </c>
      <c r="H5804" t="s">
        <v>18730</v>
      </c>
    </row>
    <row r="5805" spans="1:8" x14ac:dyDescent="0.25">
      <c r="A5805" s="43" t="s">
        <v>9326</v>
      </c>
      <c r="B5805" t="s">
        <v>20663</v>
      </c>
      <c r="C5805" s="43" t="s">
        <v>18713</v>
      </c>
      <c r="D5805" t="s">
        <v>18732</v>
      </c>
      <c r="E5805" t="s">
        <v>18732</v>
      </c>
      <c r="F5805" s="41">
        <v>45289</v>
      </c>
      <c r="G5805" s="44">
        <v>-694878.4</v>
      </c>
      <c r="H5805" t="s">
        <v>18731</v>
      </c>
    </row>
    <row r="5806" spans="1:8" x14ac:dyDescent="0.25">
      <c r="A5806" s="43" t="s">
        <v>9326</v>
      </c>
      <c r="B5806" t="s">
        <v>17331</v>
      </c>
      <c r="C5806" s="43" t="s">
        <v>17330</v>
      </c>
      <c r="D5806" t="s">
        <v>17333</v>
      </c>
      <c r="F5806" s="41">
        <v>45289</v>
      </c>
      <c r="G5806" s="44">
        <v>-683422.51</v>
      </c>
      <c r="H5806" t="s">
        <v>17332</v>
      </c>
    </row>
    <row r="5807" spans="1:8" x14ac:dyDescent="0.25">
      <c r="A5807" s="43" t="s">
        <v>9326</v>
      </c>
      <c r="B5807" t="s">
        <v>16740</v>
      </c>
      <c r="C5807" s="43" t="s">
        <v>16739</v>
      </c>
      <c r="D5807" t="s">
        <v>16742</v>
      </c>
      <c r="F5807" s="41">
        <v>45289</v>
      </c>
      <c r="G5807" s="44">
        <v>-661665.91</v>
      </c>
      <c r="H5807" t="s">
        <v>16741</v>
      </c>
    </row>
    <row r="5808" spans="1:8" x14ac:dyDescent="0.25">
      <c r="A5808" s="43" t="s">
        <v>20400</v>
      </c>
      <c r="B5808" t="s">
        <v>1218</v>
      </c>
      <c r="C5808" s="43" t="s">
        <v>1219</v>
      </c>
      <c r="D5808" t="s">
        <v>20609</v>
      </c>
      <c r="E5808" t="s">
        <v>21018</v>
      </c>
      <c r="F5808" s="41">
        <v>45291</v>
      </c>
      <c r="G5808" s="44">
        <v>-179182.5</v>
      </c>
      <c r="H5808" t="s">
        <v>20608</v>
      </c>
    </row>
    <row r="5809" spans="1:7" x14ac:dyDescent="0.25">
      <c r="A5809" t="s">
        <v>9308</v>
      </c>
      <c r="G5809" s="44">
        <f>SUBTOTAL(109,Tabla3[txtBalance])</f>
        <v>-7461863633.300005</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6A2DF-C10A-4585-B284-81D6B33094E0}">
  <sheetPr codeName="Hoja7"/>
  <dimension ref="B2:X5999"/>
  <sheetViews>
    <sheetView topLeftCell="F1" zoomScale="85" zoomScaleNormal="85" workbookViewId="0">
      <selection activeCell="B2" sqref="B2:G2"/>
    </sheetView>
  </sheetViews>
  <sheetFormatPr baseColWidth="10" defaultRowHeight="15" x14ac:dyDescent="0.25"/>
  <cols>
    <col min="2" max="5" width="26.85546875" customWidth="1"/>
    <col min="6" max="6" width="23.140625" bestFit="1" customWidth="1"/>
    <col min="7" max="7" width="26.85546875" customWidth="1"/>
    <col min="8" max="8" width="14.7109375" bestFit="1" customWidth="1"/>
    <col min="9" max="9" width="16.140625" bestFit="1" customWidth="1"/>
    <col min="12" max="12" width="20.42578125" bestFit="1" customWidth="1"/>
    <col min="19" max="19" width="19.140625" bestFit="1" customWidth="1"/>
    <col min="21" max="21" width="18.5703125" style="51" bestFit="1" customWidth="1"/>
    <col min="23" max="23" width="26" customWidth="1"/>
    <col min="24" max="24" width="11.85546875" bestFit="1" customWidth="1"/>
  </cols>
  <sheetData>
    <row r="2" spans="2:24" x14ac:dyDescent="0.25">
      <c r="S2" t="s">
        <v>9322</v>
      </c>
      <c r="T2" t="s">
        <v>9319</v>
      </c>
      <c r="U2" s="51" t="s">
        <v>24178</v>
      </c>
      <c r="V2" t="s">
        <v>24179</v>
      </c>
      <c r="W2" t="s">
        <v>24180</v>
      </c>
      <c r="X2" t="s">
        <v>24181</v>
      </c>
    </row>
    <row r="3" spans="2:24" x14ac:dyDescent="0.25">
      <c r="S3" t="s">
        <v>9326</v>
      </c>
      <c r="T3">
        <f>COUNTIF(Tabla19[txtDimensionFocus],Tabla5[[#This Row],[Columna1]])</f>
        <v>2525</v>
      </c>
      <c r="U3" s="51">
        <f>SUMIF(Tabla19[txtDimensionFocus],Tabla5[[#This Row],[Columna1]],Tabla19[txtBalance])</f>
        <v>-4969336035.0299978</v>
      </c>
      <c r="V3" s="51">
        <v>2.7600000000000016</v>
      </c>
      <c r="W3" s="52" t="s">
        <v>9326</v>
      </c>
      <c r="X3" t="b">
        <f>Tabla5[[#This Row],[Columna1]]=Tabla5[[#This Row],[Columna5]]</f>
        <v>1</v>
      </c>
    </row>
    <row r="4" spans="2:24" x14ac:dyDescent="0.25">
      <c r="S4" t="s">
        <v>9735</v>
      </c>
      <c r="T4">
        <f>COUNTIF(Tabla19[txtDimensionFocus],Tabla5[[#This Row],[Columna1]])</f>
        <v>1817</v>
      </c>
      <c r="U4" s="51">
        <f>SUMIF(Tabla19[txtDimensionFocus],Tabla5[[#This Row],[Columna1]],Tabla19[txtBalance])</f>
        <v>-1177557235.7699997</v>
      </c>
      <c r="V4" s="51">
        <v>1.6000000000000012</v>
      </c>
      <c r="W4" s="52" t="s">
        <v>9735</v>
      </c>
      <c r="X4" t="b">
        <f>Tabla5[[#This Row],[Columna1]]=Tabla5[[#This Row],[Columna5]]</f>
        <v>1</v>
      </c>
    </row>
    <row r="5" spans="2:24" x14ac:dyDescent="0.25">
      <c r="S5" t="s">
        <v>9328</v>
      </c>
      <c r="T5">
        <f>COUNTIF(Tabla19[txtDimensionFocus],Tabla5[[#This Row],[Columna1]])</f>
        <v>1444</v>
      </c>
      <c r="U5" s="51">
        <f>SUMIF(Tabla19[txtDimensionFocus],Tabla5[[#This Row],[Columna1]],Tabla19[txtBalance])</f>
        <v>-2087001050.7799997</v>
      </c>
      <c r="V5" s="51">
        <v>3.3300000000000018</v>
      </c>
      <c r="W5" s="52" t="s">
        <v>9328</v>
      </c>
      <c r="X5" t="b">
        <f>Tabla5[[#This Row],[Columna1]]=Tabla5[[#This Row],[Columna5]]</f>
        <v>1</v>
      </c>
    </row>
    <row r="6" spans="2:24" x14ac:dyDescent="0.25">
      <c r="S6" t="s">
        <v>20400</v>
      </c>
      <c r="T6">
        <f>COUNTIF(Tabla19[txtDimensionFocus],Tabla5[[#This Row],[Columna1]])</f>
        <v>199</v>
      </c>
      <c r="U6" s="51">
        <f>SUMIF(Tabla19[txtDimensionFocus],Tabla5[[#This Row],[Columna1]],Tabla19[txtBalance])</f>
        <v>-63725013.06000001</v>
      </c>
      <c r="V6" s="42"/>
      <c r="W6" s="48" t="s">
        <v>20400</v>
      </c>
      <c r="X6" t="b">
        <f>Tabla5[[#This Row],[Columna1]]=Tabla5[[#This Row],[Columna5]]</f>
        <v>1</v>
      </c>
    </row>
    <row r="7" spans="2:24" x14ac:dyDescent="0.25">
      <c r="U7" s="42">
        <f>SUBTOTAL(109,Tabla5[Columna3])</f>
        <v>-8297619334.6399975</v>
      </c>
      <c r="V7" s="42">
        <f>SUBTOTAL(109,Tabla5[Columna4])</f>
        <v>7.6900000000000048</v>
      </c>
      <c r="W7" s="42">
        <f>+Tabla5[[#Totals],[Columna3]]+Tabla5[[#Totals],[Columna4]]</f>
        <v>-8297619326.9499979</v>
      </c>
    </row>
    <row r="10" spans="2:24" x14ac:dyDescent="0.25">
      <c r="U10" s="51">
        <f>+'[1]Asignacion de Las Notas'!$G$396+'[1]Asignacion de Las Notas'!$G$399+'[1]Asignacion de Las Notas'!$G$403+'[1]Asignacion de Las Notas'!$G$538</f>
        <v>-8302701324.4100008</v>
      </c>
    </row>
    <row r="11" spans="2:24" x14ac:dyDescent="0.25">
      <c r="U11" s="51">
        <f>+Tabla5[[#Totals],[Columna3]]-U10</f>
        <v>5081989.7700033188</v>
      </c>
      <c r="V11">
        <v>7.6899999999999276</v>
      </c>
    </row>
    <row r="13" spans="2:24" x14ac:dyDescent="0.25">
      <c r="B13" s="49" t="s">
        <v>9318</v>
      </c>
      <c r="C13" s="49" t="s">
        <v>9322</v>
      </c>
      <c r="D13" t="s">
        <v>16394</v>
      </c>
      <c r="E13" s="43" t="s">
        <v>9320</v>
      </c>
      <c r="F13" t="s">
        <v>9321</v>
      </c>
      <c r="G13" t="s">
        <v>24178</v>
      </c>
      <c r="H13" t="s">
        <v>9323</v>
      </c>
      <c r="I13" t="s">
        <v>9324</v>
      </c>
      <c r="J13" t="s">
        <v>9325</v>
      </c>
      <c r="R13" s="51"/>
      <c r="U13"/>
    </row>
    <row r="14" spans="2:24" x14ac:dyDescent="0.25">
      <c r="B14" s="49" t="s">
        <v>9326</v>
      </c>
      <c r="C14" s="53" t="s">
        <v>24184</v>
      </c>
      <c r="D14" t="s">
        <v>9</v>
      </c>
      <c r="E14" s="43" t="s">
        <v>10</v>
      </c>
      <c r="F14">
        <v>6668</v>
      </c>
      <c r="G14" t="s">
        <v>11</v>
      </c>
      <c r="H14" s="41">
        <v>39412</v>
      </c>
      <c r="I14" s="44">
        <v>-1500000</v>
      </c>
      <c r="J14" t="s">
        <v>9327</v>
      </c>
      <c r="R14" s="51"/>
      <c r="U14"/>
    </row>
    <row r="15" spans="2:24" x14ac:dyDescent="0.25">
      <c r="B15" s="49" t="s">
        <v>9328</v>
      </c>
      <c r="C15" s="53" t="s">
        <v>24189</v>
      </c>
      <c r="D15" t="s">
        <v>12</v>
      </c>
      <c r="E15" s="43" t="s">
        <v>9329</v>
      </c>
      <c r="F15">
        <v>9420</v>
      </c>
      <c r="G15" t="s">
        <v>9330</v>
      </c>
      <c r="H15" s="41">
        <v>39653</v>
      </c>
      <c r="I15" s="44">
        <v>-88708.57</v>
      </c>
      <c r="J15" t="s">
        <v>9331</v>
      </c>
      <c r="R15" s="51"/>
      <c r="U15"/>
    </row>
    <row r="16" spans="2:24" x14ac:dyDescent="0.25">
      <c r="B16" s="49" t="s">
        <v>9326</v>
      </c>
      <c r="C16" s="53" t="s">
        <v>24184</v>
      </c>
      <c r="D16" t="s">
        <v>13</v>
      </c>
      <c r="E16" s="43" t="s">
        <v>14</v>
      </c>
      <c r="F16">
        <v>1018</v>
      </c>
      <c r="G16" t="s">
        <v>15</v>
      </c>
      <c r="H16" s="41">
        <v>39987</v>
      </c>
      <c r="I16" s="44">
        <v>-22040</v>
      </c>
      <c r="J16" t="s">
        <v>9332</v>
      </c>
      <c r="R16" s="51"/>
      <c r="U16"/>
    </row>
    <row r="17" spans="2:21" x14ac:dyDescent="0.25">
      <c r="B17" s="49" t="s">
        <v>9326</v>
      </c>
      <c r="C17" s="53" t="s">
        <v>24184</v>
      </c>
      <c r="D17" t="s">
        <v>16</v>
      </c>
      <c r="E17" s="43" t="s">
        <v>17</v>
      </c>
      <c r="F17">
        <v>306</v>
      </c>
      <c r="G17" t="s">
        <v>18</v>
      </c>
      <c r="H17" s="41">
        <v>40021</v>
      </c>
      <c r="I17" s="44">
        <v>-2608387</v>
      </c>
      <c r="J17" t="s">
        <v>9333</v>
      </c>
      <c r="R17" s="51"/>
      <c r="U17"/>
    </row>
    <row r="18" spans="2:21" x14ac:dyDescent="0.25">
      <c r="B18" s="49" t="s">
        <v>9326</v>
      </c>
      <c r="C18" s="53" t="s">
        <v>24184</v>
      </c>
      <c r="D18" t="s">
        <v>16</v>
      </c>
      <c r="E18" s="43" t="s">
        <v>17</v>
      </c>
      <c r="F18">
        <v>307</v>
      </c>
      <c r="G18" t="s">
        <v>19</v>
      </c>
      <c r="H18" s="41">
        <v>40021</v>
      </c>
      <c r="I18">
        <v>-930</v>
      </c>
      <c r="J18" t="s">
        <v>9334</v>
      </c>
      <c r="R18" s="51"/>
      <c r="U18"/>
    </row>
    <row r="19" spans="2:21" x14ac:dyDescent="0.25">
      <c r="B19" s="49" t="s">
        <v>9326</v>
      </c>
      <c r="C19" s="53" t="s">
        <v>24184</v>
      </c>
      <c r="D19" t="s">
        <v>20</v>
      </c>
      <c r="E19" s="43" t="s">
        <v>21</v>
      </c>
      <c r="F19">
        <v>456</v>
      </c>
      <c r="G19" t="s">
        <v>22</v>
      </c>
      <c r="H19" s="41">
        <v>40116</v>
      </c>
      <c r="I19" s="44">
        <v>-478500</v>
      </c>
      <c r="J19" t="s">
        <v>9335</v>
      </c>
      <c r="R19" s="51"/>
      <c r="U19"/>
    </row>
    <row r="20" spans="2:21" x14ac:dyDescent="0.25">
      <c r="B20" s="49" t="s">
        <v>9326</v>
      </c>
      <c r="C20" s="53" t="s">
        <v>24184</v>
      </c>
      <c r="D20" t="s">
        <v>23</v>
      </c>
      <c r="E20" s="43" t="s">
        <v>9336</v>
      </c>
      <c r="F20">
        <v>752</v>
      </c>
      <c r="G20" t="s">
        <v>24</v>
      </c>
      <c r="H20" s="41">
        <v>40155</v>
      </c>
      <c r="I20" s="44">
        <v>-60540.68</v>
      </c>
      <c r="J20" t="s">
        <v>9337</v>
      </c>
      <c r="R20" s="51"/>
      <c r="U20"/>
    </row>
    <row r="21" spans="2:21" x14ac:dyDescent="0.25">
      <c r="B21" s="49" t="s">
        <v>9326</v>
      </c>
      <c r="C21" s="53" t="s">
        <v>24184</v>
      </c>
      <c r="D21" t="s">
        <v>25</v>
      </c>
      <c r="E21" s="43" t="s">
        <v>26</v>
      </c>
      <c r="F21">
        <v>1900</v>
      </c>
      <c r="G21" t="s">
        <v>27</v>
      </c>
      <c r="H21" s="41">
        <v>40165</v>
      </c>
      <c r="I21" s="44">
        <v>-4686.3999999999996</v>
      </c>
      <c r="J21" t="s">
        <v>9338</v>
      </c>
      <c r="R21" s="51"/>
      <c r="U21"/>
    </row>
    <row r="22" spans="2:21" x14ac:dyDescent="0.25">
      <c r="B22" s="49" t="s">
        <v>9326</v>
      </c>
      <c r="C22" s="53" t="s">
        <v>24184</v>
      </c>
      <c r="D22" t="s">
        <v>16</v>
      </c>
      <c r="E22" s="43" t="s">
        <v>17</v>
      </c>
      <c r="F22">
        <v>8</v>
      </c>
      <c r="G22" t="s">
        <v>28</v>
      </c>
      <c r="H22" s="41">
        <v>40189</v>
      </c>
      <c r="I22" s="44">
        <v>-5560</v>
      </c>
      <c r="J22" t="s">
        <v>9339</v>
      </c>
      <c r="R22" s="51"/>
      <c r="U22"/>
    </row>
    <row r="23" spans="2:21" x14ac:dyDescent="0.25">
      <c r="B23" s="49" t="s">
        <v>9328</v>
      </c>
      <c r="C23" s="53" t="s">
        <v>24189</v>
      </c>
      <c r="D23" t="s">
        <v>29</v>
      </c>
      <c r="E23" s="43" t="s">
        <v>9340</v>
      </c>
      <c r="F23">
        <v>4</v>
      </c>
      <c r="G23" t="s">
        <v>30</v>
      </c>
      <c r="H23" s="41">
        <v>40193</v>
      </c>
      <c r="I23" s="44">
        <v>-4453181.0999999996</v>
      </c>
      <c r="J23" t="s">
        <v>9341</v>
      </c>
      <c r="R23" s="51"/>
      <c r="U23"/>
    </row>
    <row r="24" spans="2:21" x14ac:dyDescent="0.25">
      <c r="B24" s="49" t="s">
        <v>9326</v>
      </c>
      <c r="C24" s="53" t="s">
        <v>24184</v>
      </c>
      <c r="D24" t="s">
        <v>31</v>
      </c>
      <c r="E24" s="43" t="s">
        <v>9342</v>
      </c>
      <c r="F24">
        <v>4192</v>
      </c>
      <c r="G24" t="s">
        <v>24</v>
      </c>
      <c r="H24" s="41">
        <v>40207</v>
      </c>
      <c r="I24" s="44">
        <v>-336000</v>
      </c>
      <c r="J24" t="s">
        <v>9343</v>
      </c>
      <c r="R24" s="51"/>
      <c r="U24"/>
    </row>
    <row r="25" spans="2:21" x14ac:dyDescent="0.25">
      <c r="B25" s="49" t="s">
        <v>9326</v>
      </c>
      <c r="C25" s="53" t="s">
        <v>24184</v>
      </c>
      <c r="D25" t="s">
        <v>32</v>
      </c>
      <c r="E25" s="43" t="s">
        <v>33</v>
      </c>
      <c r="F25">
        <v>4202</v>
      </c>
      <c r="G25" t="s">
        <v>34</v>
      </c>
      <c r="H25" s="41">
        <v>40214</v>
      </c>
      <c r="I25" s="44">
        <v>-18270</v>
      </c>
      <c r="J25" t="s">
        <v>9344</v>
      </c>
      <c r="R25" s="51"/>
      <c r="U25"/>
    </row>
    <row r="26" spans="2:21" x14ac:dyDescent="0.25">
      <c r="B26" s="49" t="s">
        <v>9326</v>
      </c>
      <c r="C26" s="53" t="s">
        <v>24184</v>
      </c>
      <c r="D26" t="s">
        <v>35</v>
      </c>
      <c r="E26" s="43" t="s">
        <v>36</v>
      </c>
      <c r="F26">
        <v>153</v>
      </c>
      <c r="G26" t="s">
        <v>37</v>
      </c>
      <c r="H26" s="41">
        <v>40219</v>
      </c>
      <c r="I26" s="44">
        <v>-38500</v>
      </c>
      <c r="J26" t="s">
        <v>9345</v>
      </c>
      <c r="R26" s="51"/>
      <c r="U26"/>
    </row>
    <row r="27" spans="2:21" x14ac:dyDescent="0.25">
      <c r="B27" s="49" t="s">
        <v>9326</v>
      </c>
      <c r="C27" s="53" t="s">
        <v>24184</v>
      </c>
      <c r="D27" t="s">
        <v>38</v>
      </c>
      <c r="E27" s="43" t="s">
        <v>39</v>
      </c>
      <c r="F27">
        <v>152</v>
      </c>
      <c r="G27" t="s">
        <v>40</v>
      </c>
      <c r="H27" s="41">
        <v>40219</v>
      </c>
      <c r="I27" s="44">
        <v>-24500</v>
      </c>
      <c r="J27" t="s">
        <v>9346</v>
      </c>
      <c r="R27" s="51"/>
      <c r="U27"/>
    </row>
    <row r="28" spans="2:21" x14ac:dyDescent="0.25">
      <c r="B28" s="49" t="s">
        <v>9326</v>
      </c>
      <c r="C28" s="53" t="s">
        <v>24184</v>
      </c>
      <c r="D28" t="s">
        <v>41</v>
      </c>
      <c r="E28" s="43" t="s">
        <v>9347</v>
      </c>
      <c r="F28">
        <v>110</v>
      </c>
      <c r="G28" t="s">
        <v>42</v>
      </c>
      <c r="H28" s="41">
        <v>40221</v>
      </c>
      <c r="I28" s="44">
        <v>-8000</v>
      </c>
      <c r="J28" t="s">
        <v>9348</v>
      </c>
      <c r="R28" s="51"/>
      <c r="U28"/>
    </row>
    <row r="29" spans="2:21" x14ac:dyDescent="0.25">
      <c r="B29" s="49" t="s">
        <v>9326</v>
      </c>
      <c r="C29" s="53" t="s">
        <v>24184</v>
      </c>
      <c r="D29" t="s">
        <v>43</v>
      </c>
      <c r="E29" s="43" t="s">
        <v>9349</v>
      </c>
      <c r="F29">
        <v>110</v>
      </c>
      <c r="G29" t="s">
        <v>44</v>
      </c>
      <c r="H29" s="41">
        <v>40221</v>
      </c>
      <c r="I29" s="44">
        <v>-8000</v>
      </c>
      <c r="J29" t="s">
        <v>9350</v>
      </c>
      <c r="R29" s="51"/>
      <c r="U29"/>
    </row>
    <row r="30" spans="2:21" x14ac:dyDescent="0.25">
      <c r="B30" s="49" t="s">
        <v>9326</v>
      </c>
      <c r="C30" s="53" t="s">
        <v>24184</v>
      </c>
      <c r="D30" t="s">
        <v>45</v>
      </c>
      <c r="E30" s="43" t="s">
        <v>46</v>
      </c>
      <c r="F30">
        <v>14</v>
      </c>
      <c r="G30" t="s">
        <v>47</v>
      </c>
      <c r="H30" s="41">
        <v>40223</v>
      </c>
      <c r="I30" s="44">
        <v>-18645.89</v>
      </c>
      <c r="J30" t="s">
        <v>9351</v>
      </c>
      <c r="R30" s="51"/>
      <c r="U30"/>
    </row>
    <row r="31" spans="2:21" x14ac:dyDescent="0.25">
      <c r="B31" s="49" t="s">
        <v>9326</v>
      </c>
      <c r="C31" s="53" t="s">
        <v>24184</v>
      </c>
      <c r="D31" t="s">
        <v>48</v>
      </c>
      <c r="E31" s="43" t="s">
        <v>49</v>
      </c>
      <c r="F31">
        <v>302</v>
      </c>
      <c r="G31" t="s">
        <v>50</v>
      </c>
      <c r="H31" s="41">
        <v>40233</v>
      </c>
      <c r="I31" s="44">
        <v>-19547.759999999998</v>
      </c>
      <c r="J31" t="s">
        <v>9352</v>
      </c>
      <c r="R31" s="51"/>
      <c r="U31"/>
    </row>
    <row r="32" spans="2:21" x14ac:dyDescent="0.25">
      <c r="B32" s="49" t="s">
        <v>9326</v>
      </c>
      <c r="C32" s="53" t="s">
        <v>24184</v>
      </c>
      <c r="D32" t="s">
        <v>51</v>
      </c>
      <c r="E32" s="43" t="s">
        <v>52</v>
      </c>
      <c r="F32">
        <v>178</v>
      </c>
      <c r="G32" t="s">
        <v>53</v>
      </c>
      <c r="H32" s="41">
        <v>40234</v>
      </c>
      <c r="I32" s="44">
        <v>-5117.5</v>
      </c>
      <c r="J32" t="s">
        <v>9353</v>
      </c>
      <c r="R32" s="51"/>
      <c r="U32"/>
    </row>
    <row r="33" spans="2:21" x14ac:dyDescent="0.25">
      <c r="B33" s="49" t="s">
        <v>9326</v>
      </c>
      <c r="C33" s="53" t="s">
        <v>24184</v>
      </c>
      <c r="D33" t="s">
        <v>54</v>
      </c>
      <c r="E33" s="43" t="s">
        <v>55</v>
      </c>
      <c r="F33">
        <v>178</v>
      </c>
      <c r="G33" t="s">
        <v>53</v>
      </c>
      <c r="H33" s="41">
        <v>40234</v>
      </c>
      <c r="I33" s="44">
        <v>-5117.5</v>
      </c>
      <c r="J33" t="s">
        <v>9354</v>
      </c>
      <c r="R33" s="51"/>
      <c r="U33"/>
    </row>
    <row r="34" spans="2:21" x14ac:dyDescent="0.25">
      <c r="B34" s="49" t="s">
        <v>9326</v>
      </c>
      <c r="C34" s="53" t="s">
        <v>24184</v>
      </c>
      <c r="D34" t="s">
        <v>16</v>
      </c>
      <c r="E34" s="43" t="s">
        <v>17</v>
      </c>
      <c r="F34">
        <v>133</v>
      </c>
      <c r="G34" t="s">
        <v>56</v>
      </c>
      <c r="H34" s="41">
        <v>40240</v>
      </c>
      <c r="I34" s="44">
        <v>-360788</v>
      </c>
      <c r="J34" t="s">
        <v>9355</v>
      </c>
      <c r="R34" s="51"/>
      <c r="U34"/>
    </row>
    <row r="35" spans="2:21" x14ac:dyDescent="0.25">
      <c r="B35" s="49" t="s">
        <v>9326</v>
      </c>
      <c r="C35" s="53" t="s">
        <v>24184</v>
      </c>
      <c r="D35" t="s">
        <v>58</v>
      </c>
      <c r="E35" s="43" t="s">
        <v>59</v>
      </c>
      <c r="F35">
        <v>292</v>
      </c>
      <c r="G35" t="s">
        <v>60</v>
      </c>
      <c r="H35" s="41">
        <v>40256</v>
      </c>
      <c r="I35" s="44">
        <v>-20000</v>
      </c>
      <c r="J35" t="s">
        <v>9357</v>
      </c>
      <c r="R35" s="51"/>
      <c r="U35"/>
    </row>
    <row r="36" spans="2:21" x14ac:dyDescent="0.25">
      <c r="B36" s="49" t="s">
        <v>9326</v>
      </c>
      <c r="C36" s="53" t="s">
        <v>24184</v>
      </c>
      <c r="D36" t="s">
        <v>61</v>
      </c>
      <c r="E36" s="43" t="s">
        <v>9358</v>
      </c>
      <c r="F36">
        <v>220</v>
      </c>
      <c r="G36" t="s">
        <v>62</v>
      </c>
      <c r="H36" s="41">
        <v>40263</v>
      </c>
      <c r="I36" s="44">
        <v>-11223.37</v>
      </c>
      <c r="J36" t="s">
        <v>9359</v>
      </c>
      <c r="R36" s="51"/>
      <c r="U36"/>
    </row>
    <row r="37" spans="2:21" x14ac:dyDescent="0.25">
      <c r="B37" s="49" t="s">
        <v>9326</v>
      </c>
      <c r="C37" s="53" t="s">
        <v>24184</v>
      </c>
      <c r="D37" t="s">
        <v>63</v>
      </c>
      <c r="E37" s="43" t="s">
        <v>9360</v>
      </c>
      <c r="F37">
        <v>105</v>
      </c>
      <c r="G37" t="s">
        <v>64</v>
      </c>
      <c r="H37" s="41">
        <v>40267</v>
      </c>
      <c r="I37" s="44">
        <v>-10000</v>
      </c>
      <c r="J37" t="s">
        <v>9361</v>
      </c>
      <c r="R37" s="51"/>
      <c r="U37"/>
    </row>
    <row r="38" spans="2:21" x14ac:dyDescent="0.25">
      <c r="B38" s="49" t="s">
        <v>9326</v>
      </c>
      <c r="C38" s="53" t="s">
        <v>24184</v>
      </c>
      <c r="D38" t="s">
        <v>65</v>
      </c>
      <c r="E38" s="43" t="s">
        <v>66</v>
      </c>
      <c r="F38">
        <v>500</v>
      </c>
      <c r="G38" t="s">
        <v>67</v>
      </c>
      <c r="H38" s="41">
        <v>40273</v>
      </c>
      <c r="I38" s="44">
        <v>-22200</v>
      </c>
      <c r="J38" t="s">
        <v>9362</v>
      </c>
      <c r="R38" s="51"/>
      <c r="U38"/>
    </row>
    <row r="39" spans="2:21" x14ac:dyDescent="0.25">
      <c r="B39" s="49" t="s">
        <v>9326</v>
      </c>
      <c r="C39" s="53" t="s">
        <v>24184</v>
      </c>
      <c r="D39" t="s">
        <v>68</v>
      </c>
      <c r="E39" s="43" t="s">
        <v>69</v>
      </c>
      <c r="F39">
        <v>1301</v>
      </c>
      <c r="G39" t="s">
        <v>70</v>
      </c>
      <c r="H39" s="41">
        <v>40281</v>
      </c>
      <c r="I39">
        <v>-875</v>
      </c>
      <c r="J39" t="s">
        <v>9363</v>
      </c>
      <c r="R39" s="51"/>
      <c r="U39"/>
    </row>
    <row r="40" spans="2:21" x14ac:dyDescent="0.25">
      <c r="B40" s="49" t="s">
        <v>9326</v>
      </c>
      <c r="C40" s="53" t="s">
        <v>24184</v>
      </c>
      <c r="D40" t="s">
        <v>71</v>
      </c>
      <c r="E40" s="43" t="s">
        <v>9364</v>
      </c>
      <c r="F40">
        <v>126</v>
      </c>
      <c r="G40" t="s">
        <v>72</v>
      </c>
      <c r="H40" s="41">
        <v>40284</v>
      </c>
      <c r="I40" s="44">
        <v>-8000</v>
      </c>
      <c r="J40" t="s">
        <v>9365</v>
      </c>
      <c r="R40" s="51"/>
      <c r="U40"/>
    </row>
    <row r="41" spans="2:21" x14ac:dyDescent="0.25">
      <c r="B41" s="49" t="s">
        <v>9326</v>
      </c>
      <c r="C41" s="53" t="s">
        <v>24184</v>
      </c>
      <c r="D41" t="s">
        <v>73</v>
      </c>
      <c r="E41" s="43" t="s">
        <v>9366</v>
      </c>
      <c r="F41">
        <v>116</v>
      </c>
      <c r="G41" t="s">
        <v>74</v>
      </c>
      <c r="H41" s="41">
        <v>40284</v>
      </c>
      <c r="I41" s="44">
        <v>-8000</v>
      </c>
      <c r="J41" t="s">
        <v>9367</v>
      </c>
      <c r="R41" s="51"/>
      <c r="U41"/>
    </row>
    <row r="42" spans="2:21" x14ac:dyDescent="0.25">
      <c r="B42" s="49" t="s">
        <v>9326</v>
      </c>
      <c r="C42" s="53" t="s">
        <v>24184</v>
      </c>
      <c r="D42" t="s">
        <v>73</v>
      </c>
      <c r="E42" s="43" t="s">
        <v>9366</v>
      </c>
      <c r="F42">
        <v>111</v>
      </c>
      <c r="G42" t="s">
        <v>75</v>
      </c>
      <c r="H42" s="41">
        <v>40284</v>
      </c>
      <c r="I42" s="44">
        <v>-8000</v>
      </c>
      <c r="J42" t="s">
        <v>9368</v>
      </c>
      <c r="R42" s="51"/>
      <c r="U42"/>
    </row>
    <row r="43" spans="2:21" x14ac:dyDescent="0.25">
      <c r="B43" s="49" t="s">
        <v>9326</v>
      </c>
      <c r="C43" s="53" t="s">
        <v>24184</v>
      </c>
      <c r="D43" t="s">
        <v>76</v>
      </c>
      <c r="E43" s="43" t="s">
        <v>77</v>
      </c>
      <c r="F43">
        <v>125</v>
      </c>
      <c r="G43" t="s">
        <v>78</v>
      </c>
      <c r="H43" s="41">
        <v>40284</v>
      </c>
      <c r="I43" s="44">
        <v>-8000</v>
      </c>
      <c r="J43" t="s">
        <v>9369</v>
      </c>
      <c r="R43" s="51"/>
      <c r="U43"/>
    </row>
    <row r="44" spans="2:21" x14ac:dyDescent="0.25">
      <c r="B44" s="49" t="s">
        <v>9326</v>
      </c>
      <c r="C44" s="53" t="s">
        <v>24184</v>
      </c>
      <c r="D44" t="s">
        <v>79</v>
      </c>
      <c r="E44" s="43" t="s">
        <v>9370</v>
      </c>
      <c r="F44">
        <v>413</v>
      </c>
      <c r="G44" t="s">
        <v>80</v>
      </c>
      <c r="H44" s="41">
        <v>40285</v>
      </c>
      <c r="I44" s="44">
        <v>-34000</v>
      </c>
      <c r="J44" t="s">
        <v>9371</v>
      </c>
      <c r="R44" s="51"/>
      <c r="U44"/>
    </row>
    <row r="45" spans="2:21" x14ac:dyDescent="0.25">
      <c r="B45" s="49" t="s">
        <v>9326</v>
      </c>
      <c r="C45" s="53" t="s">
        <v>24184</v>
      </c>
      <c r="D45" t="s">
        <v>81</v>
      </c>
      <c r="E45" s="43" t="s">
        <v>82</v>
      </c>
      <c r="F45">
        <v>4309</v>
      </c>
      <c r="G45" t="s">
        <v>83</v>
      </c>
      <c r="H45" s="41">
        <v>40290</v>
      </c>
      <c r="I45" s="44">
        <v>-42456</v>
      </c>
      <c r="J45" t="s">
        <v>9372</v>
      </c>
      <c r="R45" s="51"/>
      <c r="U45"/>
    </row>
    <row r="46" spans="2:21" x14ac:dyDescent="0.25">
      <c r="B46" s="49" t="s">
        <v>9326</v>
      </c>
      <c r="C46" s="53" t="s">
        <v>24184</v>
      </c>
      <c r="D46" t="s">
        <v>84</v>
      </c>
      <c r="E46" s="43" t="s">
        <v>85</v>
      </c>
      <c r="F46">
        <v>4299</v>
      </c>
      <c r="G46" t="s">
        <v>86</v>
      </c>
      <c r="H46" s="41">
        <v>40291</v>
      </c>
      <c r="I46" s="44">
        <v>-6656.08</v>
      </c>
      <c r="J46" t="s">
        <v>9373</v>
      </c>
      <c r="R46" s="51"/>
      <c r="U46"/>
    </row>
    <row r="47" spans="2:21" x14ac:dyDescent="0.25">
      <c r="B47" s="49" t="s">
        <v>9326</v>
      </c>
      <c r="C47" s="53" t="s">
        <v>24184</v>
      </c>
      <c r="D47" t="s">
        <v>87</v>
      </c>
      <c r="E47" s="43" t="s">
        <v>88</v>
      </c>
      <c r="F47">
        <v>10</v>
      </c>
      <c r="G47" t="s">
        <v>89</v>
      </c>
      <c r="H47" s="41">
        <v>40294</v>
      </c>
      <c r="I47" s="44">
        <v>-87500</v>
      </c>
      <c r="J47" t="s">
        <v>9374</v>
      </c>
      <c r="R47" s="51"/>
      <c r="U47"/>
    </row>
    <row r="48" spans="2:21" x14ac:dyDescent="0.25">
      <c r="B48" s="49" t="s">
        <v>9326</v>
      </c>
      <c r="C48" s="53" t="s">
        <v>24184</v>
      </c>
      <c r="D48" t="s">
        <v>68</v>
      </c>
      <c r="E48" s="43" t="s">
        <v>69</v>
      </c>
      <c r="F48">
        <v>0</v>
      </c>
      <c r="G48" t="s">
        <v>90</v>
      </c>
      <c r="H48" s="41">
        <v>40297</v>
      </c>
      <c r="I48" s="44">
        <v>-4167.6499999999996</v>
      </c>
      <c r="J48" t="s">
        <v>9375</v>
      </c>
      <c r="R48" s="51"/>
      <c r="U48"/>
    </row>
    <row r="49" spans="2:21" x14ac:dyDescent="0.25">
      <c r="B49" s="49" t="s">
        <v>9326</v>
      </c>
      <c r="C49" s="53" t="s">
        <v>24184</v>
      </c>
      <c r="D49" t="s">
        <v>91</v>
      </c>
      <c r="E49" s="43" t="s">
        <v>92</v>
      </c>
      <c r="F49">
        <v>196</v>
      </c>
      <c r="G49" t="s">
        <v>93</v>
      </c>
      <c r="H49" s="41">
        <v>40302</v>
      </c>
      <c r="I49" s="44">
        <v>-3480</v>
      </c>
      <c r="J49" t="s">
        <v>9376</v>
      </c>
      <c r="R49" s="51"/>
      <c r="U49"/>
    </row>
    <row r="50" spans="2:21" x14ac:dyDescent="0.25">
      <c r="B50" s="49" t="s">
        <v>9326</v>
      </c>
      <c r="C50" s="53" t="s">
        <v>24184</v>
      </c>
      <c r="D50" t="s">
        <v>79</v>
      </c>
      <c r="E50" s="43" t="s">
        <v>9370</v>
      </c>
      <c r="F50">
        <v>611</v>
      </c>
      <c r="G50" t="s">
        <v>40</v>
      </c>
      <c r="H50" s="41">
        <v>40303</v>
      </c>
      <c r="I50" s="44">
        <v>-34000</v>
      </c>
      <c r="J50" t="s">
        <v>9377</v>
      </c>
      <c r="R50" s="51"/>
      <c r="U50"/>
    </row>
    <row r="51" spans="2:21" x14ac:dyDescent="0.25">
      <c r="B51" s="49" t="s">
        <v>9326</v>
      </c>
      <c r="C51" s="53" t="s">
        <v>24184</v>
      </c>
      <c r="D51" t="s">
        <v>94</v>
      </c>
      <c r="E51" s="43" t="s">
        <v>9378</v>
      </c>
      <c r="F51">
        <v>213</v>
      </c>
      <c r="G51" t="s">
        <v>95</v>
      </c>
      <c r="H51" s="41">
        <v>40308</v>
      </c>
      <c r="I51" s="44">
        <v>-86133.6</v>
      </c>
      <c r="J51" t="s">
        <v>9379</v>
      </c>
      <c r="R51" s="51"/>
      <c r="U51"/>
    </row>
    <row r="52" spans="2:21" x14ac:dyDescent="0.25">
      <c r="B52" s="49" t="s">
        <v>9326</v>
      </c>
      <c r="C52" s="53" t="s">
        <v>24184</v>
      </c>
      <c r="D52" t="s">
        <v>96</v>
      </c>
      <c r="E52" s="43" t="s">
        <v>9380</v>
      </c>
      <c r="F52">
        <v>515</v>
      </c>
      <c r="G52" t="s">
        <v>97</v>
      </c>
      <c r="H52" s="41">
        <v>40322</v>
      </c>
      <c r="I52" s="44">
        <v>-5000</v>
      </c>
      <c r="J52" t="s">
        <v>9381</v>
      </c>
      <c r="R52" s="51"/>
      <c r="U52"/>
    </row>
    <row r="53" spans="2:21" x14ac:dyDescent="0.25">
      <c r="B53" s="49" t="s">
        <v>9326</v>
      </c>
      <c r="C53" s="53" t="s">
        <v>24184</v>
      </c>
      <c r="D53" t="s">
        <v>98</v>
      </c>
      <c r="E53" s="43" t="s">
        <v>99</v>
      </c>
      <c r="F53">
        <v>4363</v>
      </c>
      <c r="G53" t="s">
        <v>100</v>
      </c>
      <c r="H53" s="41">
        <v>40324</v>
      </c>
      <c r="I53" s="44">
        <v>-17850</v>
      </c>
      <c r="J53" t="s">
        <v>9382</v>
      </c>
      <c r="R53" s="51"/>
      <c r="U53"/>
    </row>
    <row r="54" spans="2:21" x14ac:dyDescent="0.25">
      <c r="B54" s="49" t="s">
        <v>9326</v>
      </c>
      <c r="C54" s="53" t="s">
        <v>24184</v>
      </c>
      <c r="D54" t="s">
        <v>101</v>
      </c>
      <c r="E54" s="43" t="s">
        <v>9383</v>
      </c>
      <c r="F54">
        <v>545</v>
      </c>
      <c r="G54" t="s">
        <v>102</v>
      </c>
      <c r="H54" s="41">
        <v>40330</v>
      </c>
      <c r="I54" s="44">
        <v>-8000</v>
      </c>
      <c r="J54" t="s">
        <v>9384</v>
      </c>
      <c r="R54" s="51"/>
      <c r="U54"/>
    </row>
    <row r="55" spans="2:21" x14ac:dyDescent="0.25">
      <c r="B55" s="49" t="s">
        <v>9326</v>
      </c>
      <c r="C55" s="53" t="s">
        <v>24184</v>
      </c>
      <c r="D55" t="s">
        <v>103</v>
      </c>
      <c r="E55" s="43" t="s">
        <v>104</v>
      </c>
      <c r="F55">
        <v>1344</v>
      </c>
      <c r="G55" t="s">
        <v>105</v>
      </c>
      <c r="H55" s="41">
        <v>40352</v>
      </c>
      <c r="I55" s="44">
        <v>-64850</v>
      </c>
      <c r="J55" t="s">
        <v>9385</v>
      </c>
      <c r="R55" s="51"/>
      <c r="U55"/>
    </row>
    <row r="56" spans="2:21" x14ac:dyDescent="0.25">
      <c r="B56" s="49" t="s">
        <v>9328</v>
      </c>
      <c r="C56" s="53" t="s">
        <v>24189</v>
      </c>
      <c r="D56" t="s">
        <v>106</v>
      </c>
      <c r="E56" s="43" t="s">
        <v>107</v>
      </c>
      <c r="F56">
        <v>194</v>
      </c>
      <c r="G56" t="s">
        <v>108</v>
      </c>
      <c r="H56" s="41">
        <v>40357</v>
      </c>
      <c r="I56" s="44">
        <v>-183767.74</v>
      </c>
      <c r="J56" t="s">
        <v>9386</v>
      </c>
      <c r="R56" s="51"/>
      <c r="U56"/>
    </row>
    <row r="57" spans="2:21" x14ac:dyDescent="0.25">
      <c r="B57" s="49" t="s">
        <v>9326</v>
      </c>
      <c r="C57" s="53" t="s">
        <v>24184</v>
      </c>
      <c r="D57" t="s">
        <v>109</v>
      </c>
      <c r="E57" s="43" t="s">
        <v>110</v>
      </c>
      <c r="F57">
        <v>708</v>
      </c>
      <c r="G57" t="s">
        <v>111</v>
      </c>
      <c r="H57" s="41">
        <v>40361</v>
      </c>
      <c r="I57" s="44">
        <v>-18131.400000000001</v>
      </c>
      <c r="J57" t="s">
        <v>9387</v>
      </c>
      <c r="R57" s="51"/>
      <c r="U57"/>
    </row>
    <row r="58" spans="2:21" x14ac:dyDescent="0.25">
      <c r="B58" s="49" t="s">
        <v>9326</v>
      </c>
      <c r="C58" s="53" t="s">
        <v>24184</v>
      </c>
      <c r="D58" t="s">
        <v>112</v>
      </c>
      <c r="E58" s="43" t="s">
        <v>113</v>
      </c>
      <c r="F58">
        <v>1037</v>
      </c>
      <c r="G58" t="s">
        <v>40</v>
      </c>
      <c r="H58" s="41">
        <v>40364</v>
      </c>
      <c r="I58" s="44">
        <v>-18000</v>
      </c>
      <c r="J58" t="s">
        <v>9388</v>
      </c>
      <c r="R58" s="51"/>
      <c r="U58"/>
    </row>
    <row r="59" spans="2:21" x14ac:dyDescent="0.25">
      <c r="B59" s="49" t="s">
        <v>9326</v>
      </c>
      <c r="C59" s="53" t="s">
        <v>24184</v>
      </c>
      <c r="D59" t="s">
        <v>114</v>
      </c>
      <c r="E59" s="43" t="s">
        <v>115</v>
      </c>
      <c r="F59">
        <v>205</v>
      </c>
      <c r="G59" t="s">
        <v>116</v>
      </c>
      <c r="H59" s="41">
        <v>40371</v>
      </c>
      <c r="I59" s="44">
        <v>-2800</v>
      </c>
      <c r="J59" t="s">
        <v>9389</v>
      </c>
      <c r="R59" s="51"/>
      <c r="U59"/>
    </row>
    <row r="60" spans="2:21" x14ac:dyDescent="0.25">
      <c r="B60" s="49" t="s">
        <v>9326</v>
      </c>
      <c r="C60" s="53" t="s">
        <v>24184</v>
      </c>
      <c r="D60" t="s">
        <v>119</v>
      </c>
      <c r="E60" s="43" t="s">
        <v>9392</v>
      </c>
      <c r="F60">
        <v>787</v>
      </c>
      <c r="G60" t="s">
        <v>120</v>
      </c>
      <c r="H60" s="41">
        <v>40378</v>
      </c>
      <c r="I60" s="44">
        <v>-8000</v>
      </c>
      <c r="J60" t="s">
        <v>9393</v>
      </c>
      <c r="R60" s="51"/>
      <c r="U60"/>
    </row>
    <row r="61" spans="2:21" x14ac:dyDescent="0.25">
      <c r="B61" s="49" t="s">
        <v>9326</v>
      </c>
      <c r="C61" s="53" t="s">
        <v>24184</v>
      </c>
      <c r="D61" t="s">
        <v>121</v>
      </c>
      <c r="E61" s="43" t="s">
        <v>9394</v>
      </c>
      <c r="F61">
        <v>787</v>
      </c>
      <c r="G61" t="s">
        <v>122</v>
      </c>
      <c r="H61" s="41">
        <v>40378</v>
      </c>
      <c r="I61" s="44">
        <v>-8000</v>
      </c>
      <c r="J61" t="s">
        <v>9395</v>
      </c>
      <c r="R61" s="51"/>
      <c r="U61"/>
    </row>
    <row r="62" spans="2:21" x14ac:dyDescent="0.25">
      <c r="B62" s="49" t="s">
        <v>9326</v>
      </c>
      <c r="C62" s="53" t="s">
        <v>24184</v>
      </c>
      <c r="D62" t="s">
        <v>117</v>
      </c>
      <c r="E62" s="43" t="s">
        <v>9390</v>
      </c>
      <c r="F62">
        <v>781</v>
      </c>
      <c r="G62" t="s">
        <v>118</v>
      </c>
      <c r="H62" s="41">
        <v>40378</v>
      </c>
      <c r="I62" s="44">
        <v>-5317.36</v>
      </c>
      <c r="J62" t="s">
        <v>9391</v>
      </c>
      <c r="R62" s="51"/>
      <c r="U62"/>
    </row>
    <row r="63" spans="2:21" x14ac:dyDescent="0.25">
      <c r="B63" s="49" t="s">
        <v>9326</v>
      </c>
      <c r="C63" s="53" t="s">
        <v>24184</v>
      </c>
      <c r="D63" t="s">
        <v>123</v>
      </c>
      <c r="E63" s="43" t="s">
        <v>124</v>
      </c>
      <c r="F63">
        <v>1167</v>
      </c>
      <c r="G63" t="s">
        <v>125</v>
      </c>
      <c r="H63" s="41">
        <v>40387</v>
      </c>
      <c r="I63" s="44">
        <v>-43000</v>
      </c>
      <c r="J63" t="s">
        <v>9396</v>
      </c>
      <c r="R63" s="51"/>
      <c r="U63"/>
    </row>
    <row r="64" spans="2:21" x14ac:dyDescent="0.25">
      <c r="B64" s="49" t="s">
        <v>9326</v>
      </c>
      <c r="C64" s="53" t="s">
        <v>24184</v>
      </c>
      <c r="D64" t="s">
        <v>123</v>
      </c>
      <c r="E64" s="43" t="s">
        <v>124</v>
      </c>
      <c r="F64">
        <v>1305</v>
      </c>
      <c r="G64" t="s">
        <v>40</v>
      </c>
      <c r="H64" s="41">
        <v>40403</v>
      </c>
      <c r="I64" s="44">
        <v>-21500</v>
      </c>
      <c r="J64" t="s">
        <v>9397</v>
      </c>
      <c r="R64" s="51"/>
      <c r="U64"/>
    </row>
    <row r="65" spans="2:21" x14ac:dyDescent="0.25">
      <c r="B65" s="49" t="s">
        <v>9326</v>
      </c>
      <c r="C65" s="53" t="s">
        <v>24184</v>
      </c>
      <c r="D65" t="s">
        <v>126</v>
      </c>
      <c r="E65" s="43" t="s">
        <v>9398</v>
      </c>
      <c r="F65">
        <v>345</v>
      </c>
      <c r="G65" t="s">
        <v>9399</v>
      </c>
      <c r="H65" s="41">
        <v>40408</v>
      </c>
      <c r="I65" s="44">
        <v>-1100</v>
      </c>
      <c r="J65" t="s">
        <v>9400</v>
      </c>
      <c r="R65" s="51"/>
      <c r="U65"/>
    </row>
    <row r="66" spans="2:21" x14ac:dyDescent="0.25">
      <c r="B66" s="49" t="s">
        <v>9326</v>
      </c>
      <c r="C66" s="53" t="s">
        <v>24184</v>
      </c>
      <c r="D66" t="s">
        <v>127</v>
      </c>
      <c r="E66" s="43" t="s">
        <v>128</v>
      </c>
      <c r="F66">
        <v>4675</v>
      </c>
      <c r="G66" t="s">
        <v>129</v>
      </c>
      <c r="H66" s="41">
        <v>40420</v>
      </c>
      <c r="I66" s="44">
        <v>-44080</v>
      </c>
      <c r="J66" t="s">
        <v>9401</v>
      </c>
      <c r="R66" s="51"/>
      <c r="U66"/>
    </row>
    <row r="67" spans="2:21" x14ac:dyDescent="0.25">
      <c r="B67" s="49" t="s">
        <v>9326</v>
      </c>
      <c r="C67" s="53" t="s">
        <v>24184</v>
      </c>
      <c r="D67" t="s">
        <v>130</v>
      </c>
      <c r="E67" s="43" t="s">
        <v>9402</v>
      </c>
      <c r="F67">
        <v>168</v>
      </c>
      <c r="G67" t="s">
        <v>24</v>
      </c>
      <c r="H67" s="41">
        <v>40422</v>
      </c>
      <c r="I67">
        <v>-563</v>
      </c>
      <c r="J67" t="s">
        <v>9403</v>
      </c>
      <c r="R67" s="51"/>
      <c r="U67"/>
    </row>
    <row r="68" spans="2:21" x14ac:dyDescent="0.25">
      <c r="B68" s="49" t="s">
        <v>9326</v>
      </c>
      <c r="C68" s="53" t="s">
        <v>24184</v>
      </c>
      <c r="D68" t="s">
        <v>131</v>
      </c>
      <c r="E68" s="43" t="s">
        <v>9404</v>
      </c>
      <c r="F68">
        <v>1037</v>
      </c>
      <c r="G68" t="s">
        <v>132</v>
      </c>
      <c r="H68" s="41">
        <v>40424</v>
      </c>
      <c r="I68" s="44">
        <v>-3048.01</v>
      </c>
      <c r="J68" t="s">
        <v>9405</v>
      </c>
      <c r="R68" s="51"/>
      <c r="U68"/>
    </row>
    <row r="69" spans="2:21" x14ac:dyDescent="0.25">
      <c r="B69" s="49" t="s">
        <v>9326</v>
      </c>
      <c r="C69" s="53" t="s">
        <v>24184</v>
      </c>
      <c r="D69" t="s">
        <v>133</v>
      </c>
      <c r="E69" s="43" t="s">
        <v>134</v>
      </c>
      <c r="F69">
        <v>1008</v>
      </c>
      <c r="G69" t="s">
        <v>135</v>
      </c>
      <c r="H69" s="41">
        <v>40427</v>
      </c>
      <c r="I69" s="44">
        <v>-270860</v>
      </c>
      <c r="J69" t="s">
        <v>9406</v>
      </c>
      <c r="R69" s="51"/>
      <c r="U69"/>
    </row>
    <row r="70" spans="2:21" x14ac:dyDescent="0.25">
      <c r="B70" s="49" t="s">
        <v>9326</v>
      </c>
      <c r="C70" s="53" t="s">
        <v>24184</v>
      </c>
      <c r="D70" t="s">
        <v>136</v>
      </c>
      <c r="E70" s="43" t="s">
        <v>9407</v>
      </c>
      <c r="F70">
        <v>1044</v>
      </c>
      <c r="G70" t="s">
        <v>137</v>
      </c>
      <c r="H70" s="41">
        <v>40427</v>
      </c>
      <c r="I70" s="44">
        <v>-31600</v>
      </c>
      <c r="J70" t="s">
        <v>9408</v>
      </c>
      <c r="R70" s="51"/>
      <c r="U70"/>
    </row>
    <row r="71" spans="2:21" x14ac:dyDescent="0.25">
      <c r="B71" s="49" t="s">
        <v>9326</v>
      </c>
      <c r="C71" s="53" t="s">
        <v>24184</v>
      </c>
      <c r="D71" t="s">
        <v>138</v>
      </c>
      <c r="E71" s="43" t="s">
        <v>139</v>
      </c>
      <c r="F71">
        <v>1473</v>
      </c>
      <c r="G71" t="s">
        <v>80</v>
      </c>
      <c r="H71" s="41">
        <v>40428</v>
      </c>
      <c r="I71" s="44">
        <v>-40000</v>
      </c>
      <c r="J71" t="s">
        <v>9409</v>
      </c>
      <c r="R71" s="51"/>
      <c r="U71"/>
    </row>
    <row r="72" spans="2:21" x14ac:dyDescent="0.25">
      <c r="B72" s="49" t="s">
        <v>9328</v>
      </c>
      <c r="C72" s="53" t="s">
        <v>24189</v>
      </c>
      <c r="D72" t="s">
        <v>140</v>
      </c>
      <c r="E72" s="43" t="s">
        <v>141</v>
      </c>
      <c r="F72">
        <v>4827</v>
      </c>
      <c r="G72" t="s">
        <v>142</v>
      </c>
      <c r="H72" s="41">
        <v>40435</v>
      </c>
      <c r="I72" s="44">
        <v>-130785.01</v>
      </c>
      <c r="J72" t="s">
        <v>9410</v>
      </c>
      <c r="R72" s="51"/>
      <c r="U72"/>
    </row>
    <row r="73" spans="2:21" x14ac:dyDescent="0.25">
      <c r="B73" s="49" t="s">
        <v>9326</v>
      </c>
      <c r="C73" s="53" t="s">
        <v>24184</v>
      </c>
      <c r="D73" t="s">
        <v>143</v>
      </c>
      <c r="E73" s="43" t="s">
        <v>144</v>
      </c>
      <c r="F73">
        <v>1177</v>
      </c>
      <c r="G73" t="s">
        <v>145</v>
      </c>
      <c r="H73" s="41">
        <v>40443</v>
      </c>
      <c r="I73" s="44">
        <v>-180247.98</v>
      </c>
      <c r="J73" t="s">
        <v>9411</v>
      </c>
      <c r="R73" s="51"/>
      <c r="U73"/>
    </row>
    <row r="74" spans="2:21" x14ac:dyDescent="0.25">
      <c r="B74" s="49" t="s">
        <v>9326</v>
      </c>
      <c r="C74" s="53" t="s">
        <v>24184</v>
      </c>
      <c r="D74" t="s">
        <v>65</v>
      </c>
      <c r="E74" s="43" t="s">
        <v>66</v>
      </c>
      <c r="F74">
        <v>1097</v>
      </c>
      <c r="G74" t="s">
        <v>146</v>
      </c>
      <c r="H74" s="41">
        <v>40449</v>
      </c>
      <c r="I74" s="44">
        <v>-44168.83</v>
      </c>
      <c r="J74" t="s">
        <v>9412</v>
      </c>
      <c r="R74" s="51"/>
      <c r="U74"/>
    </row>
    <row r="75" spans="2:21" x14ac:dyDescent="0.25">
      <c r="B75" s="49" t="s">
        <v>9326</v>
      </c>
      <c r="C75" s="53" t="s">
        <v>24184</v>
      </c>
      <c r="D75" t="s">
        <v>143</v>
      </c>
      <c r="E75" s="43" t="s">
        <v>144</v>
      </c>
      <c r="F75">
        <v>1264</v>
      </c>
      <c r="G75" t="s">
        <v>147</v>
      </c>
      <c r="H75" s="41">
        <v>40459</v>
      </c>
      <c r="I75" s="44">
        <v>-651322.28</v>
      </c>
      <c r="J75" t="s">
        <v>9413</v>
      </c>
      <c r="R75" s="51"/>
      <c r="U75"/>
    </row>
    <row r="76" spans="2:21" x14ac:dyDescent="0.25">
      <c r="B76" s="49" t="s">
        <v>9326</v>
      </c>
      <c r="C76" s="53" t="s">
        <v>24184</v>
      </c>
      <c r="D76" t="s">
        <v>151</v>
      </c>
      <c r="E76" s="43" t="s">
        <v>9415</v>
      </c>
      <c r="F76">
        <v>454</v>
      </c>
      <c r="G76" t="s">
        <v>150</v>
      </c>
      <c r="H76" s="41">
        <v>40466</v>
      </c>
      <c r="I76" s="44">
        <v>-2100</v>
      </c>
      <c r="J76" t="s">
        <v>9416</v>
      </c>
      <c r="R76" s="51"/>
      <c r="U76"/>
    </row>
    <row r="77" spans="2:21" x14ac:dyDescent="0.25">
      <c r="B77" s="49" t="s">
        <v>9326</v>
      </c>
      <c r="C77" s="53" t="s">
        <v>24184</v>
      </c>
      <c r="D77" t="s">
        <v>148</v>
      </c>
      <c r="E77" s="43" t="s">
        <v>149</v>
      </c>
      <c r="F77">
        <v>454</v>
      </c>
      <c r="G77" t="s">
        <v>150</v>
      </c>
      <c r="H77" s="41">
        <v>40466</v>
      </c>
      <c r="I77">
        <v>-700</v>
      </c>
      <c r="J77" t="s">
        <v>9414</v>
      </c>
      <c r="R77" s="51"/>
      <c r="U77"/>
    </row>
    <row r="78" spans="2:21" x14ac:dyDescent="0.25">
      <c r="B78" s="49" t="s">
        <v>9326</v>
      </c>
      <c r="C78" s="53" t="s">
        <v>24184</v>
      </c>
      <c r="D78" t="s">
        <v>152</v>
      </c>
      <c r="E78" s="43" t="s">
        <v>153</v>
      </c>
      <c r="F78">
        <v>163</v>
      </c>
      <c r="G78" t="s">
        <v>154</v>
      </c>
      <c r="H78" s="41">
        <v>40483</v>
      </c>
      <c r="I78" s="44">
        <v>-55200</v>
      </c>
      <c r="J78" t="s">
        <v>9417</v>
      </c>
      <c r="R78" s="51"/>
      <c r="U78"/>
    </row>
    <row r="79" spans="2:21" x14ac:dyDescent="0.25">
      <c r="B79" s="49" t="s">
        <v>9326</v>
      </c>
      <c r="C79" s="53" t="s">
        <v>24184</v>
      </c>
      <c r="D79" t="s">
        <v>155</v>
      </c>
      <c r="E79" s="43" t="s">
        <v>156</v>
      </c>
      <c r="F79">
        <v>778</v>
      </c>
      <c r="G79" t="s">
        <v>157</v>
      </c>
      <c r="H79" s="41">
        <v>40490</v>
      </c>
      <c r="I79" s="44">
        <v>-1603089.3</v>
      </c>
      <c r="J79" t="s">
        <v>9418</v>
      </c>
      <c r="R79" s="51"/>
      <c r="U79"/>
    </row>
    <row r="80" spans="2:21" x14ac:dyDescent="0.25">
      <c r="B80" s="49" t="s">
        <v>9326</v>
      </c>
      <c r="C80" s="53" t="s">
        <v>24184</v>
      </c>
      <c r="D80" t="s">
        <v>158</v>
      </c>
      <c r="E80" s="43" t="s">
        <v>159</v>
      </c>
      <c r="F80">
        <v>1392</v>
      </c>
      <c r="G80" t="s">
        <v>160</v>
      </c>
      <c r="H80" s="41">
        <v>40490</v>
      </c>
      <c r="I80" s="44">
        <v>-119691</v>
      </c>
      <c r="J80" t="s">
        <v>9419</v>
      </c>
      <c r="R80" s="51"/>
      <c r="U80"/>
    </row>
    <row r="81" spans="2:21" x14ac:dyDescent="0.25">
      <c r="B81" s="49" t="s">
        <v>9326</v>
      </c>
      <c r="C81" s="53" t="s">
        <v>24184</v>
      </c>
      <c r="D81" t="s">
        <v>158</v>
      </c>
      <c r="E81" s="43" t="s">
        <v>159</v>
      </c>
      <c r="F81">
        <v>1393</v>
      </c>
      <c r="G81" t="s">
        <v>161</v>
      </c>
      <c r="H81" s="41">
        <v>40490</v>
      </c>
      <c r="I81" s="44">
        <v>-80075.350000000006</v>
      </c>
      <c r="J81" t="s">
        <v>9420</v>
      </c>
      <c r="R81" s="51"/>
      <c r="U81"/>
    </row>
    <row r="82" spans="2:21" x14ac:dyDescent="0.25">
      <c r="B82" s="49" t="s">
        <v>9326</v>
      </c>
      <c r="C82" s="53" t="s">
        <v>24184</v>
      </c>
      <c r="D82" t="s">
        <v>162</v>
      </c>
      <c r="E82" s="43" t="s">
        <v>163</v>
      </c>
      <c r="F82">
        <v>5098</v>
      </c>
      <c r="G82" t="s">
        <v>164</v>
      </c>
      <c r="H82" s="41">
        <v>40497</v>
      </c>
      <c r="I82" s="44">
        <v>-8700</v>
      </c>
      <c r="J82" t="s">
        <v>9421</v>
      </c>
      <c r="R82" s="51"/>
      <c r="U82"/>
    </row>
    <row r="83" spans="2:21" x14ac:dyDescent="0.25">
      <c r="B83" s="49" t="s">
        <v>9326</v>
      </c>
      <c r="C83" s="53" t="s">
        <v>24184</v>
      </c>
      <c r="D83" t="s">
        <v>148</v>
      </c>
      <c r="E83" s="43" t="s">
        <v>149</v>
      </c>
      <c r="F83">
        <v>503</v>
      </c>
      <c r="G83" t="s">
        <v>165</v>
      </c>
      <c r="H83" s="41">
        <v>40497</v>
      </c>
      <c r="I83">
        <v>-700</v>
      </c>
      <c r="J83" t="s">
        <v>9422</v>
      </c>
      <c r="R83" s="51"/>
      <c r="U83"/>
    </row>
    <row r="84" spans="2:21" x14ac:dyDescent="0.25">
      <c r="B84" s="49" t="s">
        <v>9326</v>
      </c>
      <c r="C84" s="53" t="s">
        <v>24184</v>
      </c>
      <c r="D84" t="s">
        <v>166</v>
      </c>
      <c r="E84" s="43" t="s">
        <v>9423</v>
      </c>
      <c r="F84">
        <v>548</v>
      </c>
      <c r="G84" t="s">
        <v>167</v>
      </c>
      <c r="H84" s="41">
        <v>40500</v>
      </c>
      <c r="I84" s="44">
        <v>-25000</v>
      </c>
      <c r="J84" t="s">
        <v>9424</v>
      </c>
      <c r="R84" s="51"/>
      <c r="U84"/>
    </row>
    <row r="85" spans="2:21" x14ac:dyDescent="0.25">
      <c r="B85" s="49" t="s">
        <v>9326</v>
      </c>
      <c r="C85" s="53" t="s">
        <v>24184</v>
      </c>
      <c r="D85" t="s">
        <v>168</v>
      </c>
      <c r="E85" s="43" t="s">
        <v>169</v>
      </c>
      <c r="F85">
        <v>510</v>
      </c>
      <c r="G85" t="s">
        <v>170</v>
      </c>
      <c r="H85" s="41">
        <v>40501</v>
      </c>
      <c r="I85" s="44">
        <v>-63684</v>
      </c>
      <c r="J85" t="s">
        <v>9425</v>
      </c>
      <c r="R85" s="51"/>
      <c r="U85"/>
    </row>
    <row r="86" spans="2:21" x14ac:dyDescent="0.25">
      <c r="B86" s="49" t="s">
        <v>9326</v>
      </c>
      <c r="C86" s="53" t="s">
        <v>24184</v>
      </c>
      <c r="D86" t="s">
        <v>171</v>
      </c>
      <c r="E86" s="43" t="s">
        <v>172</v>
      </c>
      <c r="F86">
        <v>410</v>
      </c>
      <c r="G86" t="s">
        <v>173</v>
      </c>
      <c r="H86" s="41">
        <v>40514</v>
      </c>
      <c r="I86" s="44">
        <v>-56600</v>
      </c>
      <c r="J86" t="s">
        <v>9426</v>
      </c>
      <c r="R86" s="51"/>
      <c r="U86"/>
    </row>
    <row r="87" spans="2:21" x14ac:dyDescent="0.25">
      <c r="B87" s="49" t="s">
        <v>9326</v>
      </c>
      <c r="C87" s="53" t="s">
        <v>24184</v>
      </c>
      <c r="D87" t="s">
        <v>174</v>
      </c>
      <c r="E87" s="43" t="s">
        <v>175</v>
      </c>
      <c r="F87">
        <v>1502</v>
      </c>
      <c r="G87" t="s">
        <v>176</v>
      </c>
      <c r="H87" s="41">
        <v>40517</v>
      </c>
      <c r="I87" s="44">
        <v>-4125</v>
      </c>
      <c r="J87" t="s">
        <v>9427</v>
      </c>
      <c r="R87" s="51"/>
      <c r="U87"/>
    </row>
    <row r="88" spans="2:21" x14ac:dyDescent="0.25">
      <c r="B88" s="49" t="s">
        <v>9326</v>
      </c>
      <c r="C88" s="53" t="s">
        <v>24184</v>
      </c>
      <c r="D88" t="s">
        <v>180</v>
      </c>
      <c r="E88" s="43" t="s">
        <v>181</v>
      </c>
      <c r="F88">
        <v>274</v>
      </c>
      <c r="G88" t="s">
        <v>182</v>
      </c>
      <c r="H88" s="41">
        <v>40518</v>
      </c>
      <c r="I88" s="44">
        <v>-40000</v>
      </c>
      <c r="J88" t="s">
        <v>9429</v>
      </c>
      <c r="R88" s="51"/>
      <c r="U88"/>
    </row>
    <row r="89" spans="2:21" x14ac:dyDescent="0.25">
      <c r="B89" s="49" t="s">
        <v>9326</v>
      </c>
      <c r="C89" s="53" t="s">
        <v>24184</v>
      </c>
      <c r="D89" t="s">
        <v>183</v>
      </c>
      <c r="E89" s="43" t="s">
        <v>184</v>
      </c>
      <c r="F89">
        <v>1501</v>
      </c>
      <c r="G89" t="s">
        <v>185</v>
      </c>
      <c r="H89" s="41">
        <v>40518</v>
      </c>
      <c r="I89" s="44">
        <v>-34962.400000000001</v>
      </c>
      <c r="J89" t="s">
        <v>9430</v>
      </c>
      <c r="R89" s="51"/>
      <c r="U89"/>
    </row>
    <row r="90" spans="2:21" x14ac:dyDescent="0.25">
      <c r="B90" s="49" t="s">
        <v>9326</v>
      </c>
      <c r="C90" s="53" t="s">
        <v>24184</v>
      </c>
      <c r="D90" t="s">
        <v>177</v>
      </c>
      <c r="E90" s="43" t="s">
        <v>178</v>
      </c>
      <c r="F90">
        <v>5174</v>
      </c>
      <c r="G90" t="s">
        <v>179</v>
      </c>
      <c r="H90" s="41">
        <v>40518</v>
      </c>
      <c r="I90" s="44">
        <v>-18096</v>
      </c>
      <c r="J90" t="s">
        <v>9428</v>
      </c>
      <c r="R90" s="51"/>
      <c r="U90"/>
    </row>
    <row r="91" spans="2:21" x14ac:dyDescent="0.25">
      <c r="B91" s="49" t="s">
        <v>9326</v>
      </c>
      <c r="C91" s="53" t="s">
        <v>24184</v>
      </c>
      <c r="D91" t="s">
        <v>186</v>
      </c>
      <c r="E91" s="43" t="s">
        <v>187</v>
      </c>
      <c r="F91">
        <v>267</v>
      </c>
      <c r="G91" t="s">
        <v>188</v>
      </c>
      <c r="H91" s="41">
        <v>40527</v>
      </c>
      <c r="I91" s="44">
        <v>-10056.02</v>
      </c>
      <c r="J91" t="s">
        <v>9431</v>
      </c>
      <c r="R91" s="51"/>
      <c r="U91"/>
    </row>
    <row r="92" spans="2:21" x14ac:dyDescent="0.25">
      <c r="B92" s="49" t="s">
        <v>9326</v>
      </c>
      <c r="C92" s="53" t="s">
        <v>24184</v>
      </c>
      <c r="D92" t="s">
        <v>148</v>
      </c>
      <c r="E92" s="43" t="s">
        <v>149</v>
      </c>
      <c r="F92">
        <v>547</v>
      </c>
      <c r="G92" t="s">
        <v>189</v>
      </c>
      <c r="H92" s="41">
        <v>40528</v>
      </c>
      <c r="I92">
        <v>-700</v>
      </c>
      <c r="J92" t="s">
        <v>9432</v>
      </c>
      <c r="R92" s="51"/>
      <c r="U92"/>
    </row>
    <row r="93" spans="2:21" x14ac:dyDescent="0.25">
      <c r="B93" s="49" t="s">
        <v>9326</v>
      </c>
      <c r="C93" s="53" t="s">
        <v>24184</v>
      </c>
      <c r="D93" t="s">
        <v>190</v>
      </c>
      <c r="E93" s="43" t="s">
        <v>9433</v>
      </c>
      <c r="F93">
        <v>629</v>
      </c>
      <c r="G93" t="s">
        <v>191</v>
      </c>
      <c r="H93" s="41">
        <v>40535</v>
      </c>
      <c r="I93" s="44">
        <v>-20000</v>
      </c>
      <c r="J93" t="s">
        <v>9434</v>
      </c>
      <c r="R93" s="51"/>
      <c r="U93"/>
    </row>
    <row r="94" spans="2:21" x14ac:dyDescent="0.25">
      <c r="B94" s="49" t="s">
        <v>9326</v>
      </c>
      <c r="C94" s="53" t="s">
        <v>24184</v>
      </c>
      <c r="D94" t="s">
        <v>192</v>
      </c>
      <c r="E94" s="43" t="s">
        <v>9435</v>
      </c>
      <c r="F94">
        <v>2031</v>
      </c>
      <c r="G94" t="s">
        <v>193</v>
      </c>
      <c r="H94" s="41">
        <v>40540</v>
      </c>
      <c r="I94" s="44">
        <v>-2792600</v>
      </c>
      <c r="J94" t="s">
        <v>9436</v>
      </c>
      <c r="R94" s="51"/>
      <c r="U94"/>
    </row>
    <row r="95" spans="2:21" x14ac:dyDescent="0.25">
      <c r="B95" s="49" t="s">
        <v>9326</v>
      </c>
      <c r="C95" s="53" t="s">
        <v>24184</v>
      </c>
      <c r="D95" t="s">
        <v>197</v>
      </c>
      <c r="E95" s="43" t="s">
        <v>198</v>
      </c>
      <c r="F95">
        <v>637</v>
      </c>
      <c r="G95" t="s">
        <v>199</v>
      </c>
      <c r="H95" s="41">
        <v>40540</v>
      </c>
      <c r="I95" s="44">
        <v>-288162.21999999997</v>
      </c>
      <c r="J95" t="s">
        <v>9438</v>
      </c>
      <c r="R95" s="51"/>
      <c r="U95"/>
    </row>
    <row r="96" spans="2:21" x14ac:dyDescent="0.25">
      <c r="B96" s="49" t="s">
        <v>9326</v>
      </c>
      <c r="C96" s="53" t="s">
        <v>24184</v>
      </c>
      <c r="D96" t="s">
        <v>194</v>
      </c>
      <c r="E96" s="43" t="s">
        <v>195</v>
      </c>
      <c r="F96">
        <v>636</v>
      </c>
      <c r="G96" t="s">
        <v>196</v>
      </c>
      <c r="H96" s="41">
        <v>40540</v>
      </c>
      <c r="I96" s="44">
        <v>-43848</v>
      </c>
      <c r="J96" t="s">
        <v>9437</v>
      </c>
      <c r="R96" s="51"/>
      <c r="U96"/>
    </row>
    <row r="97" spans="2:21" x14ac:dyDescent="0.25">
      <c r="B97" s="49" t="s">
        <v>9326</v>
      </c>
      <c r="C97" s="53" t="s">
        <v>24184</v>
      </c>
      <c r="D97" t="s">
        <v>208</v>
      </c>
      <c r="E97" s="43" t="s">
        <v>9447</v>
      </c>
      <c r="F97">
        <v>1602</v>
      </c>
      <c r="G97" t="s">
        <v>209</v>
      </c>
      <c r="H97" s="41">
        <v>40541</v>
      </c>
      <c r="I97" s="44">
        <v>-15000</v>
      </c>
      <c r="J97" t="s">
        <v>9448</v>
      </c>
      <c r="R97" s="51"/>
      <c r="U97"/>
    </row>
    <row r="98" spans="2:21" x14ac:dyDescent="0.25">
      <c r="B98" s="49" t="s">
        <v>9326</v>
      </c>
      <c r="C98" s="53" t="s">
        <v>24184</v>
      </c>
      <c r="D98" t="s">
        <v>200</v>
      </c>
      <c r="E98" s="43" t="s">
        <v>9439</v>
      </c>
      <c r="F98">
        <v>1601</v>
      </c>
      <c r="G98" t="s">
        <v>201</v>
      </c>
      <c r="H98" s="41">
        <v>40541</v>
      </c>
      <c r="I98" s="44">
        <v>-8000</v>
      </c>
      <c r="J98" t="s">
        <v>9440</v>
      </c>
      <c r="R98" s="51"/>
      <c r="U98"/>
    </row>
    <row r="99" spans="2:21" x14ac:dyDescent="0.25">
      <c r="B99" s="49" t="s">
        <v>9326</v>
      </c>
      <c r="C99" s="53" t="s">
        <v>24184</v>
      </c>
      <c r="D99" t="s">
        <v>202</v>
      </c>
      <c r="E99" s="43" t="s">
        <v>9441</v>
      </c>
      <c r="F99">
        <v>1601</v>
      </c>
      <c r="G99" t="s">
        <v>203</v>
      </c>
      <c r="H99" s="41">
        <v>40541</v>
      </c>
      <c r="I99" s="44">
        <v>-8000</v>
      </c>
      <c r="J99" t="s">
        <v>9442</v>
      </c>
      <c r="R99" s="51"/>
      <c r="U99"/>
    </row>
    <row r="100" spans="2:21" x14ac:dyDescent="0.25">
      <c r="B100" s="49" t="s">
        <v>9326</v>
      </c>
      <c r="C100" s="53" t="s">
        <v>24184</v>
      </c>
      <c r="D100" t="s">
        <v>204</v>
      </c>
      <c r="E100" s="43" t="s">
        <v>9443</v>
      </c>
      <c r="F100">
        <v>1601</v>
      </c>
      <c r="G100" t="s">
        <v>205</v>
      </c>
      <c r="H100" s="41">
        <v>40541</v>
      </c>
      <c r="I100" s="44">
        <v>-8000</v>
      </c>
      <c r="J100" t="s">
        <v>9444</v>
      </c>
      <c r="R100" s="51"/>
      <c r="U100"/>
    </row>
    <row r="101" spans="2:21" x14ac:dyDescent="0.25">
      <c r="B101" s="49" t="s">
        <v>9326</v>
      </c>
      <c r="C101" s="53" t="s">
        <v>24184</v>
      </c>
      <c r="D101" t="s">
        <v>206</v>
      </c>
      <c r="E101" s="43" t="s">
        <v>9445</v>
      </c>
      <c r="F101">
        <v>1601</v>
      </c>
      <c r="G101" t="s">
        <v>207</v>
      </c>
      <c r="H101" s="41">
        <v>40541</v>
      </c>
      <c r="I101" s="44">
        <v>-8000</v>
      </c>
      <c r="J101" t="s">
        <v>9446</v>
      </c>
      <c r="R101" s="51"/>
      <c r="U101"/>
    </row>
    <row r="102" spans="2:21" x14ac:dyDescent="0.25">
      <c r="B102" s="49" t="s">
        <v>9326</v>
      </c>
      <c r="C102" s="53" t="s">
        <v>24184</v>
      </c>
      <c r="D102" t="s">
        <v>210</v>
      </c>
      <c r="E102" s="43" t="s">
        <v>9449</v>
      </c>
      <c r="F102">
        <v>1601</v>
      </c>
      <c r="G102" t="s">
        <v>211</v>
      </c>
      <c r="H102" s="41">
        <v>40541</v>
      </c>
      <c r="I102" s="44">
        <v>-8000</v>
      </c>
      <c r="J102" t="s">
        <v>9450</v>
      </c>
      <c r="R102" s="51"/>
      <c r="U102"/>
    </row>
    <row r="103" spans="2:21" x14ac:dyDescent="0.25">
      <c r="B103" s="49" t="s">
        <v>9326</v>
      </c>
      <c r="C103" s="53" t="s">
        <v>24184</v>
      </c>
      <c r="D103" t="s">
        <v>212</v>
      </c>
      <c r="E103" s="43" t="s">
        <v>9451</v>
      </c>
      <c r="F103">
        <v>1601</v>
      </c>
      <c r="G103" t="s">
        <v>213</v>
      </c>
      <c r="H103" s="41">
        <v>40541</v>
      </c>
      <c r="I103" s="44">
        <v>-8000</v>
      </c>
      <c r="J103" t="s">
        <v>9452</v>
      </c>
      <c r="R103" s="51"/>
      <c r="U103"/>
    </row>
    <row r="104" spans="2:21" x14ac:dyDescent="0.25">
      <c r="B104" s="49" t="s">
        <v>9326</v>
      </c>
      <c r="C104" s="53" t="s">
        <v>24184</v>
      </c>
      <c r="D104" t="s">
        <v>214</v>
      </c>
      <c r="E104" s="43" t="s">
        <v>9453</v>
      </c>
      <c r="F104">
        <v>1</v>
      </c>
      <c r="G104" t="s">
        <v>215</v>
      </c>
      <c r="H104" s="41">
        <v>40546</v>
      </c>
      <c r="I104" s="44">
        <v>-4000</v>
      </c>
      <c r="J104" t="s">
        <v>9454</v>
      </c>
      <c r="R104" s="51"/>
      <c r="U104"/>
    </row>
    <row r="105" spans="2:21" x14ac:dyDescent="0.25">
      <c r="B105" s="49" t="s">
        <v>9326</v>
      </c>
      <c r="C105" s="53" t="s">
        <v>24184</v>
      </c>
      <c r="D105" t="s">
        <v>216</v>
      </c>
      <c r="E105" s="43" t="s">
        <v>217</v>
      </c>
      <c r="F105">
        <v>38</v>
      </c>
      <c r="G105" t="s">
        <v>218</v>
      </c>
      <c r="H105" s="41">
        <v>40551</v>
      </c>
      <c r="I105" s="44">
        <v>-27144</v>
      </c>
      <c r="J105" t="s">
        <v>9455</v>
      </c>
      <c r="R105" s="51"/>
      <c r="U105"/>
    </row>
    <row r="106" spans="2:21" x14ac:dyDescent="0.25">
      <c r="B106" s="49" t="s">
        <v>9326</v>
      </c>
      <c r="C106" s="53" t="s">
        <v>24184</v>
      </c>
      <c r="D106" t="s">
        <v>219</v>
      </c>
      <c r="E106" s="43" t="s">
        <v>9456</v>
      </c>
      <c r="F106">
        <v>1</v>
      </c>
      <c r="G106" t="s">
        <v>220</v>
      </c>
      <c r="H106" s="41">
        <v>40554</v>
      </c>
      <c r="I106" s="44">
        <v>-4000</v>
      </c>
      <c r="J106" t="s">
        <v>9457</v>
      </c>
      <c r="R106" s="51"/>
      <c r="U106"/>
    </row>
    <row r="107" spans="2:21" x14ac:dyDescent="0.25">
      <c r="B107" s="49" t="s">
        <v>9326</v>
      </c>
      <c r="C107" s="53" t="s">
        <v>24184</v>
      </c>
      <c r="D107" t="s">
        <v>221</v>
      </c>
      <c r="E107" s="43" t="s">
        <v>9458</v>
      </c>
      <c r="F107">
        <v>41</v>
      </c>
      <c r="G107" t="s">
        <v>222</v>
      </c>
      <c r="H107" s="41">
        <v>40557</v>
      </c>
      <c r="I107" s="44">
        <v>-100000</v>
      </c>
      <c r="J107" t="s">
        <v>9459</v>
      </c>
      <c r="R107" s="51"/>
      <c r="U107"/>
    </row>
    <row r="108" spans="2:21" x14ac:dyDescent="0.25">
      <c r="B108" s="49" t="s">
        <v>9326</v>
      </c>
      <c r="C108" s="53" t="s">
        <v>24184</v>
      </c>
      <c r="D108" t="s">
        <v>223</v>
      </c>
      <c r="E108" s="43" t="s">
        <v>224</v>
      </c>
      <c r="F108">
        <v>50</v>
      </c>
      <c r="G108" t="s">
        <v>225</v>
      </c>
      <c r="H108" s="41">
        <v>40560</v>
      </c>
      <c r="I108" s="44">
        <v>-72343.62</v>
      </c>
      <c r="J108" t="s">
        <v>9460</v>
      </c>
      <c r="R108" s="51"/>
      <c r="U108"/>
    </row>
    <row r="109" spans="2:21" x14ac:dyDescent="0.25">
      <c r="B109" s="49" t="s">
        <v>9326</v>
      </c>
      <c r="C109" s="53" t="s">
        <v>24184</v>
      </c>
      <c r="D109" t="s">
        <v>223</v>
      </c>
      <c r="E109" s="43" t="s">
        <v>224</v>
      </c>
      <c r="F109" t="s">
        <v>226</v>
      </c>
      <c r="G109" t="s">
        <v>227</v>
      </c>
      <c r="H109" s="41">
        <v>40560</v>
      </c>
      <c r="I109" s="44">
        <v>-72343.62</v>
      </c>
      <c r="J109" t="s">
        <v>9461</v>
      </c>
      <c r="R109" s="51"/>
      <c r="U109"/>
    </row>
    <row r="110" spans="2:21" x14ac:dyDescent="0.25">
      <c r="B110" s="49" t="s">
        <v>9326</v>
      </c>
      <c r="C110" s="53" t="s">
        <v>24184</v>
      </c>
      <c r="D110" t="s">
        <v>230</v>
      </c>
      <c r="E110" s="43" t="s">
        <v>231</v>
      </c>
      <c r="F110">
        <v>18</v>
      </c>
      <c r="G110" t="s">
        <v>229</v>
      </c>
      <c r="H110" s="41">
        <v>40560</v>
      </c>
      <c r="I110" s="44">
        <v>-6000</v>
      </c>
      <c r="J110" t="s">
        <v>9464</v>
      </c>
      <c r="R110" s="51"/>
      <c r="U110"/>
    </row>
    <row r="111" spans="2:21" x14ac:dyDescent="0.25">
      <c r="B111" s="49" t="s">
        <v>9326</v>
      </c>
      <c r="C111" s="53" t="s">
        <v>24184</v>
      </c>
      <c r="D111" t="s">
        <v>237</v>
      </c>
      <c r="E111" s="43" t="s">
        <v>9469</v>
      </c>
      <c r="F111">
        <v>18</v>
      </c>
      <c r="G111" t="s">
        <v>229</v>
      </c>
      <c r="H111" s="41">
        <v>40560</v>
      </c>
      <c r="I111" s="44">
        <v>-5000</v>
      </c>
      <c r="J111" t="s">
        <v>9470</v>
      </c>
      <c r="R111" s="51"/>
      <c r="U111"/>
    </row>
    <row r="112" spans="2:21" x14ac:dyDescent="0.25">
      <c r="B112" s="49" t="s">
        <v>9326</v>
      </c>
      <c r="C112" s="53" t="s">
        <v>24184</v>
      </c>
      <c r="D112" t="s">
        <v>236</v>
      </c>
      <c r="E112" s="43" t="s">
        <v>9467</v>
      </c>
      <c r="F112">
        <v>18</v>
      </c>
      <c r="G112" t="s">
        <v>229</v>
      </c>
      <c r="H112" s="41">
        <v>40560</v>
      </c>
      <c r="I112" s="44">
        <v>-4000</v>
      </c>
      <c r="J112" t="s">
        <v>9468</v>
      </c>
      <c r="R112" s="51"/>
      <c r="U112"/>
    </row>
    <row r="113" spans="2:21" x14ac:dyDescent="0.25">
      <c r="B113" s="49" t="s">
        <v>9326</v>
      </c>
      <c r="C113" s="53" t="s">
        <v>24184</v>
      </c>
      <c r="D113" t="s">
        <v>234</v>
      </c>
      <c r="E113" s="43" t="s">
        <v>235</v>
      </c>
      <c r="F113">
        <v>18</v>
      </c>
      <c r="G113" t="s">
        <v>229</v>
      </c>
      <c r="H113" s="41">
        <v>40560</v>
      </c>
      <c r="I113" s="44">
        <v>-4000</v>
      </c>
      <c r="J113" t="s">
        <v>9466</v>
      </c>
      <c r="R113" s="51"/>
      <c r="U113"/>
    </row>
    <row r="114" spans="2:21" x14ac:dyDescent="0.25">
      <c r="B114" s="49" t="s">
        <v>9326</v>
      </c>
      <c r="C114" s="53" t="s">
        <v>24184</v>
      </c>
      <c r="D114" t="s">
        <v>238</v>
      </c>
      <c r="E114" s="43" t="s">
        <v>9471</v>
      </c>
      <c r="F114">
        <v>18</v>
      </c>
      <c r="G114" t="s">
        <v>229</v>
      </c>
      <c r="H114" s="41">
        <v>40560</v>
      </c>
      <c r="I114" s="44">
        <v>-2000</v>
      </c>
      <c r="J114" t="s">
        <v>9472</v>
      </c>
      <c r="R114" s="51"/>
      <c r="U114"/>
    </row>
    <row r="115" spans="2:21" x14ac:dyDescent="0.25">
      <c r="B115" s="49" t="s">
        <v>9326</v>
      </c>
      <c r="C115" s="53" t="s">
        <v>24184</v>
      </c>
      <c r="D115" t="s">
        <v>239</v>
      </c>
      <c r="E115" s="43" t="s">
        <v>9473</v>
      </c>
      <c r="F115">
        <v>18</v>
      </c>
      <c r="G115" t="s">
        <v>229</v>
      </c>
      <c r="H115" s="41">
        <v>40560</v>
      </c>
      <c r="I115" s="44">
        <v>-2000</v>
      </c>
      <c r="J115" t="s">
        <v>9474</v>
      </c>
      <c r="R115" s="51"/>
      <c r="U115"/>
    </row>
    <row r="116" spans="2:21" x14ac:dyDescent="0.25">
      <c r="B116" s="49" t="s">
        <v>9326</v>
      </c>
      <c r="C116" s="53" t="s">
        <v>24184</v>
      </c>
      <c r="D116" t="s">
        <v>232</v>
      </c>
      <c r="E116" s="43" t="s">
        <v>233</v>
      </c>
      <c r="F116">
        <v>18</v>
      </c>
      <c r="G116" t="s">
        <v>229</v>
      </c>
      <c r="H116" s="41">
        <v>40560</v>
      </c>
      <c r="I116" s="44">
        <v>-2000</v>
      </c>
      <c r="J116" t="s">
        <v>9465</v>
      </c>
      <c r="R116" s="51"/>
      <c r="U116"/>
    </row>
    <row r="117" spans="2:21" x14ac:dyDescent="0.25">
      <c r="B117" s="49" t="s">
        <v>9326</v>
      </c>
      <c r="C117" s="53" t="s">
        <v>24184</v>
      </c>
      <c r="D117" t="s">
        <v>228</v>
      </c>
      <c r="E117" s="43" t="s">
        <v>9462</v>
      </c>
      <c r="F117">
        <v>18</v>
      </c>
      <c r="G117" t="s">
        <v>229</v>
      </c>
      <c r="H117" s="41">
        <v>40560</v>
      </c>
      <c r="I117" s="44">
        <v>-1800</v>
      </c>
      <c r="J117" t="s">
        <v>9463</v>
      </c>
      <c r="R117" s="51"/>
      <c r="U117"/>
    </row>
    <row r="118" spans="2:21" x14ac:dyDescent="0.25">
      <c r="B118" s="49" t="s">
        <v>9326</v>
      </c>
      <c r="C118" s="53" t="s">
        <v>24184</v>
      </c>
      <c r="D118" t="s">
        <v>240</v>
      </c>
      <c r="E118" s="43" t="s">
        <v>241</v>
      </c>
      <c r="F118">
        <v>45</v>
      </c>
      <c r="G118" t="s">
        <v>242</v>
      </c>
      <c r="H118" s="41">
        <v>40561</v>
      </c>
      <c r="I118" s="44">
        <v>-20000</v>
      </c>
      <c r="J118" t="s">
        <v>9475</v>
      </c>
      <c r="R118" s="51"/>
      <c r="U118"/>
    </row>
    <row r="119" spans="2:21" x14ac:dyDescent="0.25">
      <c r="B119" s="49" t="s">
        <v>9326</v>
      </c>
      <c r="C119" s="53" t="s">
        <v>24184</v>
      </c>
      <c r="D119" t="s">
        <v>16</v>
      </c>
      <c r="E119" s="43" t="s">
        <v>17</v>
      </c>
      <c r="F119">
        <v>11</v>
      </c>
      <c r="G119" t="s">
        <v>229</v>
      </c>
      <c r="H119" s="41">
        <v>40563</v>
      </c>
      <c r="I119" s="44">
        <v>-22825</v>
      </c>
      <c r="J119" t="s">
        <v>9477</v>
      </c>
      <c r="R119" s="51"/>
      <c r="U119"/>
    </row>
    <row r="120" spans="2:21" x14ac:dyDescent="0.25">
      <c r="B120" s="49" t="s">
        <v>9326</v>
      </c>
      <c r="C120" s="53" t="s">
        <v>24184</v>
      </c>
      <c r="D120" t="s">
        <v>174</v>
      </c>
      <c r="E120" s="43" t="s">
        <v>175</v>
      </c>
      <c r="F120">
        <v>4</v>
      </c>
      <c r="G120" t="s">
        <v>243</v>
      </c>
      <c r="H120" s="41">
        <v>40563</v>
      </c>
      <c r="I120" s="44">
        <v>-16272</v>
      </c>
      <c r="J120" t="s">
        <v>9476</v>
      </c>
      <c r="R120" s="51"/>
      <c r="U120"/>
    </row>
    <row r="121" spans="2:21" x14ac:dyDescent="0.25">
      <c r="B121" s="49" t="s">
        <v>9326</v>
      </c>
      <c r="C121" s="53" t="s">
        <v>24184</v>
      </c>
      <c r="D121" t="s">
        <v>244</v>
      </c>
      <c r="E121" s="43" t="s">
        <v>245</v>
      </c>
      <c r="F121">
        <v>44</v>
      </c>
      <c r="G121" t="s">
        <v>246</v>
      </c>
      <c r="H121" s="41">
        <v>40569</v>
      </c>
      <c r="I121" s="44">
        <v>-5220</v>
      </c>
      <c r="J121" t="s">
        <v>9478</v>
      </c>
      <c r="R121" s="51"/>
      <c r="U121"/>
    </row>
    <row r="122" spans="2:21" x14ac:dyDescent="0.25">
      <c r="B122" s="49" t="s">
        <v>9326</v>
      </c>
      <c r="C122" s="53" t="s">
        <v>24184</v>
      </c>
      <c r="D122" t="s">
        <v>247</v>
      </c>
      <c r="E122" s="43" t="s">
        <v>9479</v>
      </c>
      <c r="F122">
        <v>120</v>
      </c>
      <c r="G122" t="s">
        <v>248</v>
      </c>
      <c r="H122" s="41">
        <v>40570</v>
      </c>
      <c r="I122" s="44">
        <v>-10000</v>
      </c>
      <c r="J122" t="s">
        <v>9480</v>
      </c>
      <c r="R122" s="51"/>
      <c r="U122"/>
    </row>
    <row r="123" spans="2:21" x14ac:dyDescent="0.25">
      <c r="B123" s="49" t="s">
        <v>9326</v>
      </c>
      <c r="C123" s="53" t="s">
        <v>24184</v>
      </c>
      <c r="D123" t="s">
        <v>249</v>
      </c>
      <c r="E123" s="43" t="s">
        <v>250</v>
      </c>
      <c r="F123">
        <v>9</v>
      </c>
      <c r="G123" t="s">
        <v>251</v>
      </c>
      <c r="H123" s="41">
        <v>40571</v>
      </c>
      <c r="I123" s="44">
        <v>-15000</v>
      </c>
      <c r="J123" t="s">
        <v>9481</v>
      </c>
      <c r="R123" s="51"/>
      <c r="U123"/>
    </row>
    <row r="124" spans="2:21" x14ac:dyDescent="0.25">
      <c r="B124" s="49" t="s">
        <v>9326</v>
      </c>
      <c r="C124" s="53" t="s">
        <v>24184</v>
      </c>
      <c r="D124" t="s">
        <v>259</v>
      </c>
      <c r="E124" s="43" t="s">
        <v>260</v>
      </c>
      <c r="F124">
        <v>2011</v>
      </c>
      <c r="G124" t="s">
        <v>261</v>
      </c>
      <c r="H124" s="41">
        <v>40574</v>
      </c>
      <c r="I124" s="44">
        <v>-18285.400000000001</v>
      </c>
      <c r="J124" t="s">
        <v>9488</v>
      </c>
      <c r="R124" s="51"/>
      <c r="U124"/>
    </row>
    <row r="125" spans="2:21" x14ac:dyDescent="0.25">
      <c r="B125" s="49" t="s">
        <v>9326</v>
      </c>
      <c r="C125" s="53" t="s">
        <v>24184</v>
      </c>
      <c r="D125" t="s">
        <v>252</v>
      </c>
      <c r="E125" s="43" t="s">
        <v>9483</v>
      </c>
      <c r="F125">
        <v>94</v>
      </c>
      <c r="G125" t="s">
        <v>253</v>
      </c>
      <c r="H125" s="41">
        <v>40574</v>
      </c>
      <c r="I125" s="44">
        <v>-8000</v>
      </c>
      <c r="J125" t="s">
        <v>9484</v>
      </c>
      <c r="R125" s="51"/>
      <c r="U125"/>
    </row>
    <row r="126" spans="2:21" x14ac:dyDescent="0.25">
      <c r="B126" s="49" t="s">
        <v>9326</v>
      </c>
      <c r="C126" s="53" t="s">
        <v>24184</v>
      </c>
      <c r="D126" t="s">
        <v>254</v>
      </c>
      <c r="E126" s="43" t="s">
        <v>9485</v>
      </c>
      <c r="F126">
        <v>94</v>
      </c>
      <c r="G126" t="s">
        <v>255</v>
      </c>
      <c r="H126" s="41">
        <v>40574</v>
      </c>
      <c r="I126" s="44">
        <v>-8000</v>
      </c>
      <c r="J126" t="s">
        <v>9486</v>
      </c>
      <c r="R126" s="51"/>
      <c r="U126"/>
    </row>
    <row r="127" spans="2:21" x14ac:dyDescent="0.25">
      <c r="B127" s="49" t="s">
        <v>9326</v>
      </c>
      <c r="C127" s="53" t="s">
        <v>24184</v>
      </c>
      <c r="D127" t="s">
        <v>96</v>
      </c>
      <c r="E127" s="43" t="s">
        <v>9380</v>
      </c>
      <c r="F127">
        <v>10</v>
      </c>
      <c r="G127" t="s">
        <v>97</v>
      </c>
      <c r="H127" s="41">
        <v>40574</v>
      </c>
      <c r="I127" s="44">
        <v>-5000</v>
      </c>
      <c r="J127" t="s">
        <v>9482</v>
      </c>
      <c r="R127" s="51"/>
      <c r="U127"/>
    </row>
    <row r="128" spans="2:21" x14ac:dyDescent="0.25">
      <c r="B128" s="49" t="s">
        <v>9326</v>
      </c>
      <c r="C128" s="53" t="s">
        <v>24184</v>
      </c>
      <c r="D128" t="s">
        <v>256</v>
      </c>
      <c r="E128" s="43" t="s">
        <v>257</v>
      </c>
      <c r="F128">
        <v>88</v>
      </c>
      <c r="G128" t="s">
        <v>258</v>
      </c>
      <c r="H128" s="41">
        <v>40574</v>
      </c>
      <c r="I128" s="44">
        <v>-3500</v>
      </c>
      <c r="J128" t="s">
        <v>9487</v>
      </c>
      <c r="R128" s="51"/>
      <c r="U128"/>
    </row>
    <row r="129" spans="2:21" x14ac:dyDescent="0.25">
      <c r="B129" s="49" t="s">
        <v>9326</v>
      </c>
      <c r="C129" s="53" t="s">
        <v>24184</v>
      </c>
      <c r="D129" t="s">
        <v>262</v>
      </c>
      <c r="E129" s="43" t="s">
        <v>263</v>
      </c>
      <c r="F129">
        <v>15</v>
      </c>
      <c r="G129" t="s">
        <v>264</v>
      </c>
      <c r="H129" s="41">
        <v>40576</v>
      </c>
      <c r="I129" s="44">
        <v>-50000</v>
      </c>
      <c r="J129" t="s">
        <v>9489</v>
      </c>
      <c r="R129" s="51"/>
      <c r="U129"/>
    </row>
    <row r="130" spans="2:21" x14ac:dyDescent="0.25">
      <c r="B130" s="49" t="s">
        <v>9326</v>
      </c>
      <c r="C130" s="53" t="s">
        <v>24184</v>
      </c>
      <c r="D130" t="s">
        <v>268</v>
      </c>
      <c r="E130" s="43" t="s">
        <v>269</v>
      </c>
      <c r="F130">
        <v>17</v>
      </c>
      <c r="G130" t="s">
        <v>270</v>
      </c>
      <c r="H130" s="41">
        <v>40577</v>
      </c>
      <c r="I130" s="44">
        <v>-3000</v>
      </c>
      <c r="J130" t="s">
        <v>9491</v>
      </c>
      <c r="R130" s="51"/>
      <c r="U130"/>
    </row>
    <row r="131" spans="2:21" x14ac:dyDescent="0.25">
      <c r="B131" s="49" t="s">
        <v>9328</v>
      </c>
      <c r="C131" s="53" t="s">
        <v>24189</v>
      </c>
      <c r="D131" t="s">
        <v>265</v>
      </c>
      <c r="E131" s="43" t="s">
        <v>266</v>
      </c>
      <c r="F131">
        <v>125</v>
      </c>
      <c r="G131" t="s">
        <v>267</v>
      </c>
      <c r="H131" s="41">
        <v>40577</v>
      </c>
      <c r="I131" s="44">
        <v>-113360</v>
      </c>
      <c r="J131" t="s">
        <v>9490</v>
      </c>
      <c r="R131" s="51"/>
      <c r="U131"/>
    </row>
    <row r="132" spans="2:21" x14ac:dyDescent="0.25">
      <c r="B132" s="49" t="s">
        <v>9326</v>
      </c>
      <c r="C132" s="53" t="s">
        <v>24184</v>
      </c>
      <c r="D132" t="s">
        <v>271</v>
      </c>
      <c r="E132" s="43" t="s">
        <v>9492</v>
      </c>
      <c r="F132">
        <v>2011</v>
      </c>
      <c r="G132" t="s">
        <v>272</v>
      </c>
      <c r="H132" s="41">
        <v>40581</v>
      </c>
      <c r="I132" s="44">
        <v>-20522.849999999999</v>
      </c>
      <c r="J132" t="s">
        <v>9493</v>
      </c>
      <c r="R132" s="51"/>
      <c r="U132"/>
    </row>
    <row r="133" spans="2:21" x14ac:dyDescent="0.25">
      <c r="B133" s="49" t="s">
        <v>9326</v>
      </c>
      <c r="C133" s="53" t="s">
        <v>24184</v>
      </c>
      <c r="D133" t="s">
        <v>279</v>
      </c>
      <c r="E133" s="43" t="s">
        <v>9500</v>
      </c>
      <c r="F133">
        <v>123</v>
      </c>
      <c r="G133" t="s">
        <v>280</v>
      </c>
      <c r="H133" s="41">
        <v>40582</v>
      </c>
      <c r="I133" s="44">
        <v>-20522.849999999999</v>
      </c>
      <c r="J133" t="s">
        <v>9501</v>
      </c>
      <c r="R133" s="51"/>
      <c r="U133"/>
    </row>
    <row r="134" spans="2:21" x14ac:dyDescent="0.25">
      <c r="B134" s="49" t="s">
        <v>9326</v>
      </c>
      <c r="C134" s="53" t="s">
        <v>24184</v>
      </c>
      <c r="D134" t="s">
        <v>275</v>
      </c>
      <c r="E134" s="43" t="s">
        <v>9496</v>
      </c>
      <c r="F134">
        <v>68</v>
      </c>
      <c r="G134" t="s">
        <v>276</v>
      </c>
      <c r="H134" s="41">
        <v>40582</v>
      </c>
      <c r="I134" s="44">
        <v>-15376.67</v>
      </c>
      <c r="J134" t="s">
        <v>9497</v>
      </c>
      <c r="R134" s="51"/>
      <c r="U134"/>
    </row>
    <row r="135" spans="2:21" x14ac:dyDescent="0.25">
      <c r="B135" s="49" t="s">
        <v>9326</v>
      </c>
      <c r="C135" s="53" t="s">
        <v>24184</v>
      </c>
      <c r="D135" t="s">
        <v>277</v>
      </c>
      <c r="E135" s="43" t="s">
        <v>9498</v>
      </c>
      <c r="F135">
        <v>123</v>
      </c>
      <c r="G135" t="s">
        <v>278</v>
      </c>
      <c r="H135" s="41">
        <v>40582</v>
      </c>
      <c r="I135" s="44">
        <v>-13681.9</v>
      </c>
      <c r="J135" t="s">
        <v>9499</v>
      </c>
      <c r="R135" s="51"/>
      <c r="U135"/>
    </row>
    <row r="136" spans="2:21" x14ac:dyDescent="0.25">
      <c r="B136" s="49" t="s">
        <v>9326</v>
      </c>
      <c r="C136" s="53" t="s">
        <v>24184</v>
      </c>
      <c r="D136" t="s">
        <v>273</v>
      </c>
      <c r="E136" s="43" t="s">
        <v>9494</v>
      </c>
      <c r="F136">
        <v>26</v>
      </c>
      <c r="G136" t="s">
        <v>274</v>
      </c>
      <c r="H136" s="41">
        <v>40582</v>
      </c>
      <c r="I136" s="44">
        <v>-10000</v>
      </c>
      <c r="J136" t="s">
        <v>9495</v>
      </c>
      <c r="R136" s="51"/>
      <c r="U136"/>
    </row>
    <row r="137" spans="2:21" x14ac:dyDescent="0.25">
      <c r="B137" s="49" t="s">
        <v>9326</v>
      </c>
      <c r="C137" s="53" t="s">
        <v>24184</v>
      </c>
      <c r="D137" t="s">
        <v>281</v>
      </c>
      <c r="E137" s="43" t="s">
        <v>282</v>
      </c>
      <c r="F137">
        <v>31</v>
      </c>
      <c r="G137" t="s">
        <v>283</v>
      </c>
      <c r="H137" s="41">
        <v>40582</v>
      </c>
      <c r="I137" s="44">
        <v>-7263.29</v>
      </c>
      <c r="J137" t="s">
        <v>9502</v>
      </c>
      <c r="R137" s="51"/>
      <c r="U137"/>
    </row>
    <row r="138" spans="2:21" x14ac:dyDescent="0.25">
      <c r="B138" s="49" t="s">
        <v>9326</v>
      </c>
      <c r="C138" s="53" t="s">
        <v>24184</v>
      </c>
      <c r="D138" t="s">
        <v>284</v>
      </c>
      <c r="E138" s="43" t="s">
        <v>9503</v>
      </c>
      <c r="F138">
        <v>134</v>
      </c>
      <c r="G138" t="s">
        <v>285</v>
      </c>
      <c r="H138" s="41">
        <v>40584</v>
      </c>
      <c r="I138" s="44">
        <v>-5800</v>
      </c>
      <c r="J138" t="s">
        <v>9504</v>
      </c>
      <c r="R138" s="51"/>
      <c r="U138"/>
    </row>
    <row r="139" spans="2:21" x14ac:dyDescent="0.25">
      <c r="B139" s="49" t="s">
        <v>9326</v>
      </c>
      <c r="C139" s="53" t="s">
        <v>24184</v>
      </c>
      <c r="D139" t="s">
        <v>286</v>
      </c>
      <c r="E139" s="43" t="s">
        <v>287</v>
      </c>
      <c r="F139">
        <v>29</v>
      </c>
      <c r="G139" t="s">
        <v>288</v>
      </c>
      <c r="H139" s="41">
        <v>40584</v>
      </c>
      <c r="I139" s="44">
        <v>-3000</v>
      </c>
      <c r="J139" t="s">
        <v>9505</v>
      </c>
      <c r="R139" s="51"/>
      <c r="U139"/>
    </row>
    <row r="140" spans="2:21" x14ac:dyDescent="0.25">
      <c r="B140" s="49" t="s">
        <v>9326</v>
      </c>
      <c r="C140" s="53" t="s">
        <v>24184</v>
      </c>
      <c r="D140" t="s">
        <v>295</v>
      </c>
      <c r="E140" s="43" t="s">
        <v>296</v>
      </c>
      <c r="F140">
        <v>169</v>
      </c>
      <c r="G140" t="s">
        <v>80</v>
      </c>
      <c r="H140" s="41">
        <v>40585</v>
      </c>
      <c r="I140" s="44">
        <v>-35000</v>
      </c>
      <c r="J140" t="s">
        <v>9510</v>
      </c>
      <c r="R140" s="51"/>
      <c r="U140"/>
    </row>
    <row r="141" spans="2:21" x14ac:dyDescent="0.25">
      <c r="B141" s="49" t="s">
        <v>9326</v>
      </c>
      <c r="C141" s="53" t="s">
        <v>24184</v>
      </c>
      <c r="D141" t="s">
        <v>297</v>
      </c>
      <c r="E141" s="43" t="s">
        <v>298</v>
      </c>
      <c r="F141">
        <v>169</v>
      </c>
      <c r="G141" t="s">
        <v>80</v>
      </c>
      <c r="H141" s="41">
        <v>40585</v>
      </c>
      <c r="I141" s="44">
        <v>-22700</v>
      </c>
      <c r="J141" t="s">
        <v>9511</v>
      </c>
      <c r="R141" s="51"/>
      <c r="U141"/>
    </row>
    <row r="142" spans="2:21" x14ac:dyDescent="0.25">
      <c r="B142" s="49" t="s">
        <v>9326</v>
      </c>
      <c r="C142" s="53" t="s">
        <v>24184</v>
      </c>
      <c r="D142" t="s">
        <v>289</v>
      </c>
      <c r="E142" s="43" t="s">
        <v>9506</v>
      </c>
      <c r="F142">
        <v>169</v>
      </c>
      <c r="G142" t="s">
        <v>80</v>
      </c>
      <c r="H142" s="41">
        <v>40585</v>
      </c>
      <c r="I142" s="44">
        <v>-21500</v>
      </c>
      <c r="J142" t="s">
        <v>9507</v>
      </c>
      <c r="R142" s="51"/>
      <c r="U142"/>
    </row>
    <row r="143" spans="2:21" x14ac:dyDescent="0.25">
      <c r="B143" s="49" t="s">
        <v>9326</v>
      </c>
      <c r="C143" s="53" t="s">
        <v>24184</v>
      </c>
      <c r="D143" t="s">
        <v>293</v>
      </c>
      <c r="E143" s="43" t="s">
        <v>294</v>
      </c>
      <c r="F143">
        <v>169</v>
      </c>
      <c r="G143" t="s">
        <v>80</v>
      </c>
      <c r="H143" s="41">
        <v>40585</v>
      </c>
      <c r="I143" s="44">
        <v>-20725</v>
      </c>
      <c r="J143" t="s">
        <v>9509</v>
      </c>
      <c r="R143" s="51"/>
      <c r="U143"/>
    </row>
    <row r="144" spans="2:21" x14ac:dyDescent="0.25">
      <c r="B144" s="49" t="s">
        <v>9326</v>
      </c>
      <c r="C144" s="53" t="s">
        <v>24184</v>
      </c>
      <c r="D144" t="s">
        <v>302</v>
      </c>
      <c r="E144" s="43" t="s">
        <v>9513</v>
      </c>
      <c r="F144">
        <v>78</v>
      </c>
      <c r="G144" t="s">
        <v>9514</v>
      </c>
      <c r="H144" s="41">
        <v>40585</v>
      </c>
      <c r="I144" s="44">
        <v>-4000</v>
      </c>
      <c r="J144" t="s">
        <v>9515</v>
      </c>
      <c r="R144" s="51"/>
      <c r="U144"/>
    </row>
    <row r="145" spans="2:21" x14ac:dyDescent="0.25">
      <c r="B145" s="49" t="s">
        <v>9326</v>
      </c>
      <c r="C145" s="53" t="s">
        <v>24184</v>
      </c>
      <c r="D145" t="s">
        <v>239</v>
      </c>
      <c r="E145" s="43" t="s">
        <v>9473</v>
      </c>
      <c r="F145">
        <v>78</v>
      </c>
      <c r="G145" t="s">
        <v>9514</v>
      </c>
      <c r="H145" s="41">
        <v>40585</v>
      </c>
      <c r="I145" s="44">
        <v>-2000</v>
      </c>
      <c r="J145" t="s">
        <v>9516</v>
      </c>
      <c r="R145" s="51"/>
      <c r="U145"/>
    </row>
    <row r="146" spans="2:21" x14ac:dyDescent="0.25">
      <c r="B146" s="49" t="s">
        <v>9326</v>
      </c>
      <c r="C146" s="53" t="s">
        <v>24184</v>
      </c>
      <c r="D146" t="s">
        <v>299</v>
      </c>
      <c r="E146" s="43" t="s">
        <v>300</v>
      </c>
      <c r="F146">
        <v>141</v>
      </c>
      <c r="G146" t="s">
        <v>301</v>
      </c>
      <c r="H146" s="41">
        <v>40585</v>
      </c>
      <c r="I146" s="44">
        <v>-1000</v>
      </c>
      <c r="J146" t="s">
        <v>9512</v>
      </c>
      <c r="R146" s="51"/>
      <c r="U146"/>
    </row>
    <row r="147" spans="2:21" x14ac:dyDescent="0.25">
      <c r="B147" s="49" t="s">
        <v>9326</v>
      </c>
      <c r="C147" s="53" t="s">
        <v>24184</v>
      </c>
      <c r="D147" t="s">
        <v>290</v>
      </c>
      <c r="E147" s="43" t="s">
        <v>291</v>
      </c>
      <c r="F147">
        <v>24</v>
      </c>
      <c r="G147" t="s">
        <v>292</v>
      </c>
      <c r="H147" s="41">
        <v>40585</v>
      </c>
      <c r="I147">
        <v>-945</v>
      </c>
      <c r="J147" t="s">
        <v>9508</v>
      </c>
      <c r="R147" s="51"/>
      <c r="U147"/>
    </row>
    <row r="148" spans="2:21" x14ac:dyDescent="0.25">
      <c r="B148" s="49" t="s">
        <v>9326</v>
      </c>
      <c r="C148" s="53" t="s">
        <v>24184</v>
      </c>
      <c r="D148" t="s">
        <v>303</v>
      </c>
      <c r="E148" s="43" t="s">
        <v>304</v>
      </c>
      <c r="F148">
        <v>93</v>
      </c>
      <c r="G148" t="s">
        <v>305</v>
      </c>
      <c r="H148" s="41">
        <v>40588</v>
      </c>
      <c r="I148" s="44">
        <v>-65100</v>
      </c>
      <c r="J148" t="s">
        <v>9517</v>
      </c>
      <c r="R148" s="51"/>
      <c r="U148"/>
    </row>
    <row r="149" spans="2:21" x14ac:dyDescent="0.25">
      <c r="B149" s="49" t="s">
        <v>9326</v>
      </c>
      <c r="C149" s="53" t="s">
        <v>24184</v>
      </c>
      <c r="D149" t="s">
        <v>306</v>
      </c>
      <c r="E149" s="43" t="s">
        <v>9518</v>
      </c>
      <c r="F149">
        <v>21</v>
      </c>
      <c r="G149" t="s">
        <v>307</v>
      </c>
      <c r="H149" s="41">
        <v>40588</v>
      </c>
      <c r="I149" s="44">
        <v>-35990</v>
      </c>
      <c r="J149" t="s">
        <v>9519</v>
      </c>
      <c r="R149" s="51"/>
      <c r="U149"/>
    </row>
    <row r="150" spans="2:21" x14ac:dyDescent="0.25">
      <c r="B150" s="49" t="s">
        <v>9326</v>
      </c>
      <c r="C150" s="53" t="s">
        <v>24184</v>
      </c>
      <c r="D150" t="s">
        <v>308</v>
      </c>
      <c r="E150" s="43" t="s">
        <v>9521</v>
      </c>
      <c r="F150">
        <v>278</v>
      </c>
      <c r="G150" t="s">
        <v>309</v>
      </c>
      <c r="H150" s="41">
        <v>40589</v>
      </c>
      <c r="I150" s="44">
        <v>-7697.61</v>
      </c>
      <c r="J150" t="s">
        <v>9522</v>
      </c>
      <c r="R150" s="51"/>
      <c r="U150"/>
    </row>
    <row r="151" spans="2:21" x14ac:dyDescent="0.25">
      <c r="B151" s="49" t="s">
        <v>9326</v>
      </c>
      <c r="C151" s="53" t="s">
        <v>24184</v>
      </c>
      <c r="D151" t="s">
        <v>315</v>
      </c>
      <c r="E151" s="43" t="s">
        <v>316</v>
      </c>
      <c r="F151">
        <v>31</v>
      </c>
      <c r="G151" t="s">
        <v>317</v>
      </c>
      <c r="H151" s="41">
        <v>40589</v>
      </c>
      <c r="I151" s="44">
        <v>-5176</v>
      </c>
      <c r="J151" t="s">
        <v>9526</v>
      </c>
      <c r="R151" s="51"/>
      <c r="U151"/>
    </row>
    <row r="152" spans="2:21" x14ac:dyDescent="0.25">
      <c r="B152" s="49" t="s">
        <v>9326</v>
      </c>
      <c r="C152" s="53" t="s">
        <v>24184</v>
      </c>
      <c r="D152" t="s">
        <v>290</v>
      </c>
      <c r="E152" s="43" t="s">
        <v>291</v>
      </c>
      <c r="F152">
        <v>26</v>
      </c>
      <c r="G152" t="s">
        <v>310</v>
      </c>
      <c r="H152" s="41">
        <v>40589</v>
      </c>
      <c r="I152" s="44">
        <v>-1800</v>
      </c>
      <c r="J152" t="s">
        <v>9523</v>
      </c>
      <c r="R152" s="51"/>
      <c r="U152"/>
    </row>
    <row r="153" spans="2:21" x14ac:dyDescent="0.25">
      <c r="B153" s="49" t="s">
        <v>9326</v>
      </c>
      <c r="C153" s="53" t="s">
        <v>24184</v>
      </c>
      <c r="D153" t="s">
        <v>290</v>
      </c>
      <c r="E153" s="43" t="s">
        <v>291</v>
      </c>
      <c r="F153">
        <v>30</v>
      </c>
      <c r="G153" t="s">
        <v>311</v>
      </c>
      <c r="H153" s="41">
        <v>40589</v>
      </c>
      <c r="I153" s="44">
        <v>-1600</v>
      </c>
      <c r="J153" t="s">
        <v>9524</v>
      </c>
      <c r="R153" s="51"/>
      <c r="U153"/>
    </row>
    <row r="154" spans="2:21" x14ac:dyDescent="0.25">
      <c r="B154" s="49" t="s">
        <v>9326</v>
      </c>
      <c r="C154" s="53" t="s">
        <v>24184</v>
      </c>
      <c r="D154" t="s">
        <v>312</v>
      </c>
      <c r="E154" s="43" t="s">
        <v>313</v>
      </c>
      <c r="F154">
        <v>43</v>
      </c>
      <c r="G154" t="s">
        <v>314</v>
      </c>
      <c r="H154" s="41">
        <v>40589</v>
      </c>
      <c r="I154">
        <v>-800</v>
      </c>
      <c r="J154" t="s">
        <v>9525</v>
      </c>
      <c r="R154" s="51"/>
      <c r="U154"/>
    </row>
    <row r="155" spans="2:21" x14ac:dyDescent="0.25">
      <c r="B155" s="49" t="s">
        <v>9326</v>
      </c>
      <c r="C155" s="53" t="s">
        <v>24184</v>
      </c>
      <c r="D155" t="s">
        <v>23</v>
      </c>
      <c r="E155" s="43" t="s">
        <v>9336</v>
      </c>
      <c r="F155">
        <v>68</v>
      </c>
      <c r="G155" t="s">
        <v>24</v>
      </c>
      <c r="H155" s="41">
        <v>40589</v>
      </c>
      <c r="I155">
        <v>-742.11</v>
      </c>
      <c r="J155" t="s">
        <v>9520</v>
      </c>
      <c r="R155" s="51"/>
      <c r="U155"/>
    </row>
    <row r="156" spans="2:21" x14ac:dyDescent="0.25">
      <c r="B156" s="49" t="s">
        <v>9326</v>
      </c>
      <c r="C156" s="53" t="s">
        <v>24184</v>
      </c>
      <c r="D156" t="s">
        <v>318</v>
      </c>
      <c r="E156" s="43" t="s">
        <v>319</v>
      </c>
      <c r="F156">
        <v>92</v>
      </c>
      <c r="G156" t="s">
        <v>320</v>
      </c>
      <c r="H156" s="41">
        <v>40591</v>
      </c>
      <c r="I156" s="44">
        <v>-38672.68</v>
      </c>
      <c r="J156" t="s">
        <v>9527</v>
      </c>
      <c r="R156" s="51"/>
      <c r="U156"/>
    </row>
    <row r="157" spans="2:21" x14ac:dyDescent="0.25">
      <c r="B157" s="49" t="s">
        <v>9326</v>
      </c>
      <c r="C157" s="53" t="s">
        <v>24184</v>
      </c>
      <c r="D157" t="s">
        <v>321</v>
      </c>
      <c r="E157" s="43" t="s">
        <v>9528</v>
      </c>
      <c r="F157">
        <v>711</v>
      </c>
      <c r="G157" t="s">
        <v>322</v>
      </c>
      <c r="H157" s="41">
        <v>40591</v>
      </c>
      <c r="I157" s="44">
        <v>-21765.42</v>
      </c>
      <c r="J157" t="s">
        <v>9529</v>
      </c>
      <c r="R157" s="51"/>
      <c r="U157"/>
    </row>
    <row r="158" spans="2:21" x14ac:dyDescent="0.25">
      <c r="B158" s="49" t="s">
        <v>9326</v>
      </c>
      <c r="C158" s="53" t="s">
        <v>24184</v>
      </c>
      <c r="D158" t="s">
        <v>323</v>
      </c>
      <c r="E158" s="43" t="s">
        <v>9530</v>
      </c>
      <c r="F158">
        <v>51</v>
      </c>
      <c r="G158" t="s">
        <v>324</v>
      </c>
      <c r="H158" s="41">
        <v>40595</v>
      </c>
      <c r="I158" s="44">
        <v>-83492.320000000007</v>
      </c>
      <c r="J158" t="s">
        <v>9531</v>
      </c>
      <c r="R158" s="51"/>
      <c r="U158"/>
    </row>
    <row r="159" spans="2:21" x14ac:dyDescent="0.25">
      <c r="B159" s="49" t="s">
        <v>9326</v>
      </c>
      <c r="C159" s="53" t="s">
        <v>24184</v>
      </c>
      <c r="D159" t="s">
        <v>239</v>
      </c>
      <c r="E159" s="43" t="s">
        <v>9473</v>
      </c>
      <c r="F159">
        <v>152</v>
      </c>
      <c r="G159" t="s">
        <v>9532</v>
      </c>
      <c r="H159" s="41">
        <v>40616</v>
      </c>
      <c r="I159" s="44">
        <v>-2000</v>
      </c>
      <c r="J159" t="s">
        <v>9533</v>
      </c>
      <c r="R159" s="51"/>
      <c r="U159"/>
    </row>
    <row r="160" spans="2:21" x14ac:dyDescent="0.25">
      <c r="B160" s="49" t="s">
        <v>9326</v>
      </c>
      <c r="C160" s="53" t="s">
        <v>24184</v>
      </c>
      <c r="D160" t="s">
        <v>325</v>
      </c>
      <c r="E160" s="43" t="s">
        <v>9534</v>
      </c>
      <c r="F160">
        <v>272</v>
      </c>
      <c r="G160" t="s">
        <v>220</v>
      </c>
      <c r="H160" s="41">
        <v>40619</v>
      </c>
      <c r="I160" s="44">
        <v>-25875</v>
      </c>
      <c r="J160" t="s">
        <v>9535</v>
      </c>
      <c r="R160" s="51"/>
      <c r="U160"/>
    </row>
    <row r="161" spans="2:21" x14ac:dyDescent="0.25">
      <c r="B161" s="49" t="s">
        <v>9328</v>
      </c>
      <c r="C161" s="53" t="s">
        <v>24189</v>
      </c>
      <c r="D161" t="s">
        <v>326</v>
      </c>
      <c r="E161" s="43" t="s">
        <v>9536</v>
      </c>
      <c r="F161">
        <v>87</v>
      </c>
      <c r="G161" t="s">
        <v>220</v>
      </c>
      <c r="H161" s="41">
        <v>40630</v>
      </c>
      <c r="I161" s="44">
        <v>-35000</v>
      </c>
      <c r="J161" t="s">
        <v>9537</v>
      </c>
      <c r="R161" s="51"/>
      <c r="U161"/>
    </row>
    <row r="162" spans="2:21" x14ac:dyDescent="0.25">
      <c r="B162" s="49" t="s">
        <v>9326</v>
      </c>
      <c r="C162" s="53" t="s">
        <v>24184</v>
      </c>
      <c r="D162" t="s">
        <v>327</v>
      </c>
      <c r="E162" s="43" t="s">
        <v>9538</v>
      </c>
      <c r="F162">
        <v>310</v>
      </c>
      <c r="G162" t="s">
        <v>328</v>
      </c>
      <c r="H162" s="41">
        <v>40640</v>
      </c>
      <c r="I162" s="44">
        <v>-8000</v>
      </c>
      <c r="J162" t="s">
        <v>9539</v>
      </c>
      <c r="R162" s="51"/>
      <c r="U162"/>
    </row>
    <row r="163" spans="2:21" x14ac:dyDescent="0.25">
      <c r="B163" s="49" t="s">
        <v>9326</v>
      </c>
      <c r="C163" s="53" t="s">
        <v>24184</v>
      </c>
      <c r="D163" t="s">
        <v>239</v>
      </c>
      <c r="E163" s="43" t="s">
        <v>9473</v>
      </c>
      <c r="F163">
        <v>250</v>
      </c>
      <c r="G163" t="s">
        <v>9540</v>
      </c>
      <c r="H163" s="41">
        <v>40641</v>
      </c>
      <c r="I163" s="44">
        <v>-2000</v>
      </c>
      <c r="J163" t="s">
        <v>9541</v>
      </c>
      <c r="R163" s="51"/>
      <c r="U163"/>
    </row>
    <row r="164" spans="2:21" x14ac:dyDescent="0.25">
      <c r="B164" s="49" t="s">
        <v>9328</v>
      </c>
      <c r="C164" s="53" t="s">
        <v>24189</v>
      </c>
      <c r="D164" t="s">
        <v>329</v>
      </c>
      <c r="E164" s="43" t="s">
        <v>9542</v>
      </c>
      <c r="F164">
        <v>378</v>
      </c>
      <c r="G164" t="s">
        <v>220</v>
      </c>
      <c r="H164" s="41">
        <v>40667</v>
      </c>
      <c r="I164" s="44">
        <v>-68204.5</v>
      </c>
      <c r="J164" t="s">
        <v>9543</v>
      </c>
      <c r="R164" s="51"/>
      <c r="U164"/>
    </row>
    <row r="165" spans="2:21" x14ac:dyDescent="0.25">
      <c r="B165" s="49" t="s">
        <v>9326</v>
      </c>
      <c r="C165" s="53" t="s">
        <v>24184</v>
      </c>
      <c r="D165" t="s">
        <v>330</v>
      </c>
      <c r="E165" s="43" t="s">
        <v>9544</v>
      </c>
      <c r="F165">
        <v>261</v>
      </c>
      <c r="G165" t="s">
        <v>220</v>
      </c>
      <c r="H165" s="41">
        <v>40672</v>
      </c>
      <c r="I165" s="44">
        <v>-1500</v>
      </c>
      <c r="J165" t="s">
        <v>9545</v>
      </c>
      <c r="R165" s="51"/>
      <c r="U165"/>
    </row>
    <row r="166" spans="2:21" x14ac:dyDescent="0.25">
      <c r="B166" s="49" t="s">
        <v>9326</v>
      </c>
      <c r="C166" s="53" t="s">
        <v>24184</v>
      </c>
      <c r="D166" t="s">
        <v>239</v>
      </c>
      <c r="E166" s="43" t="s">
        <v>9473</v>
      </c>
      <c r="F166">
        <v>354</v>
      </c>
      <c r="G166" t="s">
        <v>9540</v>
      </c>
      <c r="H166" s="41">
        <v>40680</v>
      </c>
      <c r="I166" s="44">
        <v>-2000</v>
      </c>
      <c r="J166" t="s">
        <v>9546</v>
      </c>
      <c r="R166" s="51"/>
      <c r="U166"/>
    </row>
    <row r="167" spans="2:21" x14ac:dyDescent="0.25">
      <c r="B167" s="49" t="s">
        <v>9326</v>
      </c>
      <c r="C167" s="53" t="s">
        <v>24184</v>
      </c>
      <c r="D167" t="s">
        <v>331</v>
      </c>
      <c r="E167" s="43" t="s">
        <v>332</v>
      </c>
      <c r="F167">
        <v>599</v>
      </c>
      <c r="G167" t="s">
        <v>333</v>
      </c>
      <c r="H167" s="41">
        <v>40687</v>
      </c>
      <c r="I167" s="44">
        <v>-165392.79999999999</v>
      </c>
      <c r="J167" t="s">
        <v>9547</v>
      </c>
      <c r="R167" s="51"/>
      <c r="U167"/>
    </row>
    <row r="168" spans="2:21" x14ac:dyDescent="0.25">
      <c r="B168" s="49" t="s">
        <v>9326</v>
      </c>
      <c r="C168" s="53" t="s">
        <v>24184</v>
      </c>
      <c r="D168" t="s">
        <v>96</v>
      </c>
      <c r="E168" s="43" t="s">
        <v>9380</v>
      </c>
      <c r="F168" t="s">
        <v>334</v>
      </c>
      <c r="G168" t="s">
        <v>97</v>
      </c>
      <c r="H168" s="41">
        <v>40687</v>
      </c>
      <c r="I168" s="44">
        <v>-5000</v>
      </c>
      <c r="J168" t="s">
        <v>9548</v>
      </c>
      <c r="R168" s="51"/>
      <c r="U168"/>
    </row>
    <row r="169" spans="2:21" x14ac:dyDescent="0.25">
      <c r="B169" s="49" t="s">
        <v>9326</v>
      </c>
      <c r="C169" s="53" t="s">
        <v>24184</v>
      </c>
      <c r="D169" t="s">
        <v>341</v>
      </c>
      <c r="E169" s="43" t="s">
        <v>9556</v>
      </c>
      <c r="F169">
        <v>375</v>
      </c>
      <c r="G169" t="s">
        <v>342</v>
      </c>
      <c r="H169" s="41">
        <v>40694</v>
      </c>
      <c r="I169" s="44">
        <v>-37857</v>
      </c>
      <c r="J169" t="s">
        <v>9557</v>
      </c>
      <c r="R169" s="51"/>
      <c r="U169"/>
    </row>
    <row r="170" spans="2:21" x14ac:dyDescent="0.25">
      <c r="B170" s="49" t="s">
        <v>9326</v>
      </c>
      <c r="C170" s="53" t="s">
        <v>24184</v>
      </c>
      <c r="D170" t="s">
        <v>347</v>
      </c>
      <c r="E170" s="43" t="s">
        <v>9562</v>
      </c>
      <c r="F170">
        <v>375</v>
      </c>
      <c r="G170" t="s">
        <v>348</v>
      </c>
      <c r="H170" s="41">
        <v>40694</v>
      </c>
      <c r="I170" s="44">
        <v>-21603</v>
      </c>
      <c r="J170" t="s">
        <v>9563</v>
      </c>
      <c r="R170" s="51"/>
      <c r="U170"/>
    </row>
    <row r="171" spans="2:21" x14ac:dyDescent="0.25">
      <c r="B171" s="49" t="s">
        <v>9326</v>
      </c>
      <c r="C171" s="53" t="s">
        <v>24184</v>
      </c>
      <c r="D171" t="s">
        <v>347</v>
      </c>
      <c r="E171" s="43" t="s">
        <v>9562</v>
      </c>
      <c r="F171" t="s">
        <v>340</v>
      </c>
      <c r="G171" t="s">
        <v>348</v>
      </c>
      <c r="H171" s="41">
        <v>40694</v>
      </c>
      <c r="I171" s="44">
        <v>-21603</v>
      </c>
      <c r="J171" t="s">
        <v>9564</v>
      </c>
      <c r="R171" s="51"/>
      <c r="U171"/>
    </row>
    <row r="172" spans="2:21" x14ac:dyDescent="0.25">
      <c r="B172" s="49" t="s">
        <v>9326</v>
      </c>
      <c r="C172" s="53" t="s">
        <v>24184</v>
      </c>
      <c r="D172" t="s">
        <v>336</v>
      </c>
      <c r="E172" s="43" t="s">
        <v>9551</v>
      </c>
      <c r="F172">
        <v>375</v>
      </c>
      <c r="G172" t="s">
        <v>337</v>
      </c>
      <c r="H172" s="41">
        <v>40694</v>
      </c>
      <c r="I172" s="44">
        <v>-20522.849999999999</v>
      </c>
      <c r="J172" t="s">
        <v>9552</v>
      </c>
      <c r="R172" s="51"/>
      <c r="U172"/>
    </row>
    <row r="173" spans="2:21" x14ac:dyDescent="0.25">
      <c r="B173" s="49" t="s">
        <v>9326</v>
      </c>
      <c r="C173" s="53" t="s">
        <v>24184</v>
      </c>
      <c r="D173" t="s">
        <v>345</v>
      </c>
      <c r="E173" s="43" t="s">
        <v>9560</v>
      </c>
      <c r="F173">
        <v>375</v>
      </c>
      <c r="G173" t="s">
        <v>346</v>
      </c>
      <c r="H173" s="41">
        <v>40694</v>
      </c>
      <c r="I173" s="44">
        <v>-20522.849999999999</v>
      </c>
      <c r="J173" t="s">
        <v>9561</v>
      </c>
      <c r="R173" s="51"/>
      <c r="U173"/>
    </row>
    <row r="174" spans="2:21" x14ac:dyDescent="0.25">
      <c r="B174" s="49" t="s">
        <v>9326</v>
      </c>
      <c r="C174" s="53" t="s">
        <v>24184</v>
      </c>
      <c r="D174" t="s">
        <v>338</v>
      </c>
      <c r="E174" s="43" t="s">
        <v>9553</v>
      </c>
      <c r="F174">
        <v>375</v>
      </c>
      <c r="G174" t="s">
        <v>339</v>
      </c>
      <c r="H174" s="41">
        <v>40694</v>
      </c>
      <c r="I174" s="44">
        <v>-18722.599999999999</v>
      </c>
      <c r="J174" t="s">
        <v>9554</v>
      </c>
      <c r="R174" s="51"/>
      <c r="U174"/>
    </row>
    <row r="175" spans="2:21" x14ac:dyDescent="0.25">
      <c r="B175" s="49" t="s">
        <v>9326</v>
      </c>
      <c r="C175" s="53" t="s">
        <v>24184</v>
      </c>
      <c r="D175" t="s">
        <v>338</v>
      </c>
      <c r="E175" s="43" t="s">
        <v>9553</v>
      </c>
      <c r="F175" t="s">
        <v>340</v>
      </c>
      <c r="G175" t="s">
        <v>339</v>
      </c>
      <c r="H175" s="41">
        <v>40694</v>
      </c>
      <c r="I175" s="44">
        <v>-18722.599999999999</v>
      </c>
      <c r="J175" t="s">
        <v>9555</v>
      </c>
      <c r="R175" s="51"/>
      <c r="U175"/>
    </row>
    <row r="176" spans="2:21" x14ac:dyDescent="0.25">
      <c r="B176" s="49" t="s">
        <v>9326</v>
      </c>
      <c r="C176" s="53" t="s">
        <v>24184</v>
      </c>
      <c r="D176" t="s">
        <v>343</v>
      </c>
      <c r="E176" s="43" t="s">
        <v>9558</v>
      </c>
      <c r="F176">
        <v>375</v>
      </c>
      <c r="G176" t="s">
        <v>344</v>
      </c>
      <c r="H176" s="41">
        <v>40694</v>
      </c>
      <c r="I176" s="44">
        <v>-18722.599999999999</v>
      </c>
      <c r="J176" t="s">
        <v>9559</v>
      </c>
      <c r="R176" s="51"/>
      <c r="U176"/>
    </row>
    <row r="177" spans="2:21" x14ac:dyDescent="0.25">
      <c r="B177" s="49" t="s">
        <v>9326</v>
      </c>
      <c r="C177" s="53" t="s">
        <v>24184</v>
      </c>
      <c r="D177" t="s">
        <v>349</v>
      </c>
      <c r="E177" s="43" t="s">
        <v>350</v>
      </c>
      <c r="F177">
        <v>375</v>
      </c>
      <c r="G177" t="s">
        <v>351</v>
      </c>
      <c r="H177" s="41">
        <v>40694</v>
      </c>
      <c r="I177" s="44">
        <v>-18722.599999999999</v>
      </c>
      <c r="J177" t="s">
        <v>9565</v>
      </c>
      <c r="R177" s="51"/>
      <c r="U177"/>
    </row>
    <row r="178" spans="2:21" x14ac:dyDescent="0.25">
      <c r="B178" s="49" t="s">
        <v>9326</v>
      </c>
      <c r="C178" s="53" t="s">
        <v>24184</v>
      </c>
      <c r="D178" t="s">
        <v>349</v>
      </c>
      <c r="E178" s="43" t="s">
        <v>350</v>
      </c>
      <c r="F178" t="s">
        <v>340</v>
      </c>
      <c r="G178" t="s">
        <v>351</v>
      </c>
      <c r="H178" s="41">
        <v>40694</v>
      </c>
      <c r="I178" s="44">
        <v>-18722.599999999999</v>
      </c>
      <c r="J178" t="s">
        <v>9566</v>
      </c>
      <c r="R178" s="51"/>
      <c r="U178"/>
    </row>
    <row r="179" spans="2:21" x14ac:dyDescent="0.25">
      <c r="B179" s="49" t="s">
        <v>9326</v>
      </c>
      <c r="C179" s="53" t="s">
        <v>24184</v>
      </c>
      <c r="D179" t="s">
        <v>335</v>
      </c>
      <c r="E179" s="43" t="s">
        <v>9549</v>
      </c>
      <c r="F179">
        <v>388</v>
      </c>
      <c r="G179" t="s">
        <v>24</v>
      </c>
      <c r="H179" s="41">
        <v>40694</v>
      </c>
      <c r="I179" s="44">
        <v>-7787.26</v>
      </c>
      <c r="J179" t="s">
        <v>9550</v>
      </c>
      <c r="R179" s="51"/>
      <c r="U179"/>
    </row>
    <row r="180" spans="2:21" x14ac:dyDescent="0.25">
      <c r="B180" s="49" t="s">
        <v>9326</v>
      </c>
      <c r="C180" s="53" t="s">
        <v>24184</v>
      </c>
      <c r="D180" t="s">
        <v>335</v>
      </c>
      <c r="E180" s="43" t="s">
        <v>9549</v>
      </c>
      <c r="F180">
        <v>389</v>
      </c>
      <c r="G180" t="s">
        <v>24</v>
      </c>
      <c r="H180" s="41">
        <v>40695</v>
      </c>
      <c r="I180" s="44">
        <v>-5814.49</v>
      </c>
      <c r="J180" t="s">
        <v>9567</v>
      </c>
      <c r="R180" s="51"/>
      <c r="U180"/>
    </row>
    <row r="181" spans="2:21" x14ac:dyDescent="0.25">
      <c r="B181" s="49" t="s">
        <v>9326</v>
      </c>
      <c r="C181" s="53" t="s">
        <v>24184</v>
      </c>
      <c r="D181" t="s">
        <v>101</v>
      </c>
      <c r="E181" s="43" t="s">
        <v>9383</v>
      </c>
      <c r="F181">
        <v>517</v>
      </c>
      <c r="G181" t="s">
        <v>102</v>
      </c>
      <c r="H181" s="41">
        <v>40696</v>
      </c>
      <c r="I181" s="44">
        <v>-8000</v>
      </c>
      <c r="J181" t="s">
        <v>9568</v>
      </c>
      <c r="R181" s="51"/>
      <c r="U181"/>
    </row>
    <row r="182" spans="2:21" x14ac:dyDescent="0.25">
      <c r="B182" s="49" t="s">
        <v>9326</v>
      </c>
      <c r="C182" s="53" t="s">
        <v>24184</v>
      </c>
      <c r="D182" t="s">
        <v>352</v>
      </c>
      <c r="E182" s="43" t="s">
        <v>9569</v>
      </c>
      <c r="F182">
        <v>390</v>
      </c>
      <c r="G182" t="s">
        <v>353</v>
      </c>
      <c r="H182" s="41">
        <v>40700</v>
      </c>
      <c r="I182" s="44">
        <v>-25923.599999999999</v>
      </c>
      <c r="J182" t="s">
        <v>9570</v>
      </c>
      <c r="R182" s="51"/>
      <c r="U182"/>
    </row>
    <row r="183" spans="2:21" x14ac:dyDescent="0.25">
      <c r="B183" s="49" t="s">
        <v>9326</v>
      </c>
      <c r="C183" s="53" t="s">
        <v>24184</v>
      </c>
      <c r="D183" t="s">
        <v>354</v>
      </c>
      <c r="E183" s="43" t="s">
        <v>355</v>
      </c>
      <c r="F183">
        <v>473</v>
      </c>
      <c r="G183" t="s">
        <v>356</v>
      </c>
      <c r="H183" s="41">
        <v>40703</v>
      </c>
      <c r="I183" s="44">
        <v>-569443.89</v>
      </c>
      <c r="J183" t="s">
        <v>9571</v>
      </c>
      <c r="R183" s="51"/>
      <c r="U183"/>
    </row>
    <row r="184" spans="2:21" x14ac:dyDescent="0.25">
      <c r="B184" s="49" t="s">
        <v>9326</v>
      </c>
      <c r="C184" s="53" t="s">
        <v>24184</v>
      </c>
      <c r="D184" t="s">
        <v>325</v>
      </c>
      <c r="E184" s="43" t="s">
        <v>9534</v>
      </c>
      <c r="F184">
        <v>615</v>
      </c>
      <c r="G184" t="s">
        <v>220</v>
      </c>
      <c r="H184" s="41">
        <v>40714</v>
      </c>
      <c r="I184" s="44">
        <v>-25875</v>
      </c>
      <c r="J184" t="s">
        <v>9572</v>
      </c>
      <c r="R184" s="51"/>
      <c r="U184"/>
    </row>
    <row r="185" spans="2:21" x14ac:dyDescent="0.25">
      <c r="B185" s="49" t="s">
        <v>9328</v>
      </c>
      <c r="C185" s="53" t="s">
        <v>24189</v>
      </c>
      <c r="D185" t="s">
        <v>326</v>
      </c>
      <c r="E185" s="43" t="s">
        <v>9536</v>
      </c>
      <c r="F185">
        <v>615</v>
      </c>
      <c r="G185" t="s">
        <v>220</v>
      </c>
      <c r="H185" s="41">
        <v>40714</v>
      </c>
      <c r="I185" s="44">
        <v>-35000</v>
      </c>
      <c r="J185" t="s">
        <v>9573</v>
      </c>
      <c r="R185" s="51"/>
      <c r="U185"/>
    </row>
    <row r="186" spans="2:21" x14ac:dyDescent="0.25">
      <c r="B186" s="49" t="s">
        <v>9326</v>
      </c>
      <c r="C186" s="53" t="s">
        <v>24184</v>
      </c>
      <c r="D186" t="s">
        <v>357</v>
      </c>
      <c r="E186" s="43" t="s">
        <v>358</v>
      </c>
      <c r="F186">
        <v>4458</v>
      </c>
      <c r="G186" t="s">
        <v>359</v>
      </c>
      <c r="H186" s="41">
        <v>40718</v>
      </c>
      <c r="I186" s="44">
        <v>-56202</v>
      </c>
      <c r="J186" t="s">
        <v>9574</v>
      </c>
      <c r="R186" s="51"/>
      <c r="U186"/>
    </row>
    <row r="187" spans="2:21" x14ac:dyDescent="0.25">
      <c r="B187" s="49" t="s">
        <v>9326</v>
      </c>
      <c r="C187" s="53" t="s">
        <v>24184</v>
      </c>
      <c r="D187" t="s">
        <v>360</v>
      </c>
      <c r="E187" s="43" t="s">
        <v>9575</v>
      </c>
      <c r="F187">
        <v>465</v>
      </c>
      <c r="G187" t="s">
        <v>361</v>
      </c>
      <c r="H187" s="41">
        <v>40725</v>
      </c>
      <c r="I187" s="44">
        <v>-10000</v>
      </c>
      <c r="J187" t="s">
        <v>9576</v>
      </c>
      <c r="R187" s="51"/>
      <c r="U187"/>
    </row>
    <row r="188" spans="2:21" x14ac:dyDescent="0.25">
      <c r="B188" s="49" t="s">
        <v>9326</v>
      </c>
      <c r="C188" s="53" t="s">
        <v>24184</v>
      </c>
      <c r="D188" t="s">
        <v>362</v>
      </c>
      <c r="E188" s="43" t="s">
        <v>363</v>
      </c>
      <c r="F188">
        <v>470</v>
      </c>
      <c r="G188" t="s">
        <v>364</v>
      </c>
      <c r="H188" s="41">
        <v>40728</v>
      </c>
      <c r="I188" s="44">
        <v>-10000</v>
      </c>
      <c r="J188" t="s">
        <v>9577</v>
      </c>
      <c r="R188" s="51"/>
      <c r="U188"/>
    </row>
    <row r="189" spans="2:21" x14ac:dyDescent="0.25">
      <c r="B189" s="49" t="s">
        <v>9326</v>
      </c>
      <c r="C189" s="53" t="s">
        <v>24184</v>
      </c>
      <c r="D189" t="s">
        <v>365</v>
      </c>
      <c r="E189" s="43" t="s">
        <v>9578</v>
      </c>
      <c r="F189">
        <v>481</v>
      </c>
      <c r="G189" t="s">
        <v>220</v>
      </c>
      <c r="H189" s="41">
        <v>40729</v>
      </c>
      <c r="I189" s="44">
        <v>-40000</v>
      </c>
      <c r="J189" t="s">
        <v>9579</v>
      </c>
      <c r="R189" s="51"/>
      <c r="U189"/>
    </row>
    <row r="190" spans="2:21" x14ac:dyDescent="0.25">
      <c r="B190" s="49" t="s">
        <v>9326</v>
      </c>
      <c r="C190" s="53" t="s">
        <v>24184</v>
      </c>
      <c r="D190" t="s">
        <v>366</v>
      </c>
      <c r="E190" s="43" t="s">
        <v>367</v>
      </c>
      <c r="F190">
        <v>36</v>
      </c>
      <c r="G190" t="s">
        <v>368</v>
      </c>
      <c r="H190" s="41">
        <v>40731</v>
      </c>
      <c r="I190" s="44">
        <v>-34800</v>
      </c>
      <c r="J190" t="s">
        <v>9580</v>
      </c>
      <c r="R190" s="51"/>
      <c r="U190"/>
    </row>
    <row r="191" spans="2:21" x14ac:dyDescent="0.25">
      <c r="B191" s="49" t="s">
        <v>9326</v>
      </c>
      <c r="C191" s="53" t="s">
        <v>24184</v>
      </c>
      <c r="D191" t="s">
        <v>369</v>
      </c>
      <c r="E191" s="43" t="s">
        <v>9581</v>
      </c>
      <c r="F191">
        <v>190</v>
      </c>
      <c r="G191" t="s">
        <v>370</v>
      </c>
      <c r="H191" s="41">
        <v>40753</v>
      </c>
      <c r="I191" s="44">
        <v>-20581.12</v>
      </c>
      <c r="J191" t="s">
        <v>9582</v>
      </c>
      <c r="R191" s="51"/>
      <c r="U191"/>
    </row>
    <row r="192" spans="2:21" x14ac:dyDescent="0.25">
      <c r="B192" s="49" t="s">
        <v>9326</v>
      </c>
      <c r="C192" s="53" t="s">
        <v>24184</v>
      </c>
      <c r="D192" t="s">
        <v>371</v>
      </c>
      <c r="E192" s="43" t="s">
        <v>9583</v>
      </c>
      <c r="F192">
        <v>697</v>
      </c>
      <c r="G192" t="s">
        <v>372</v>
      </c>
      <c r="H192" s="41">
        <v>40759</v>
      </c>
      <c r="I192" s="44">
        <v>-8000</v>
      </c>
      <c r="J192" t="s">
        <v>9584</v>
      </c>
      <c r="R192" s="51"/>
      <c r="U192"/>
    </row>
    <row r="193" spans="2:21" x14ac:dyDescent="0.25">
      <c r="B193" s="49" t="s">
        <v>9326</v>
      </c>
      <c r="C193" s="53" t="s">
        <v>24184</v>
      </c>
      <c r="D193" t="s">
        <v>373</v>
      </c>
      <c r="E193" s="43" t="s">
        <v>9585</v>
      </c>
      <c r="F193">
        <v>490</v>
      </c>
      <c r="G193" t="s">
        <v>374</v>
      </c>
      <c r="H193" s="41">
        <v>40772</v>
      </c>
      <c r="I193" s="44">
        <v>-25000</v>
      </c>
      <c r="J193" t="s">
        <v>9586</v>
      </c>
      <c r="R193" s="51"/>
      <c r="U193"/>
    </row>
    <row r="194" spans="2:21" x14ac:dyDescent="0.25">
      <c r="B194" s="49" t="s">
        <v>9326</v>
      </c>
      <c r="C194" s="53" t="s">
        <v>24184</v>
      </c>
      <c r="D194" t="s">
        <v>375</v>
      </c>
      <c r="E194" s="43" t="s">
        <v>9587</v>
      </c>
      <c r="F194">
        <v>288</v>
      </c>
      <c r="G194" t="s">
        <v>220</v>
      </c>
      <c r="H194" s="41">
        <v>40780</v>
      </c>
      <c r="I194" s="44">
        <v>-19978.88</v>
      </c>
      <c r="J194" t="s">
        <v>9588</v>
      </c>
      <c r="R194" s="51"/>
      <c r="U194"/>
    </row>
    <row r="195" spans="2:21" x14ac:dyDescent="0.25">
      <c r="B195" s="49" t="s">
        <v>9326</v>
      </c>
      <c r="C195" s="53" t="s">
        <v>24184</v>
      </c>
      <c r="D195" t="s">
        <v>376</v>
      </c>
      <c r="E195" s="43" t="s">
        <v>377</v>
      </c>
      <c r="F195">
        <v>646</v>
      </c>
      <c r="G195" t="s">
        <v>378</v>
      </c>
      <c r="H195" s="41">
        <v>40784</v>
      </c>
      <c r="I195" s="44">
        <v>-7171.96</v>
      </c>
      <c r="J195" t="s">
        <v>9589</v>
      </c>
      <c r="R195" s="51"/>
      <c r="U195"/>
    </row>
    <row r="196" spans="2:21" x14ac:dyDescent="0.25">
      <c r="B196" s="49" t="s">
        <v>9326</v>
      </c>
      <c r="C196" s="53" t="s">
        <v>24184</v>
      </c>
      <c r="D196" t="s">
        <v>379</v>
      </c>
      <c r="E196" s="43" t="s">
        <v>9590</v>
      </c>
      <c r="F196">
        <v>502</v>
      </c>
      <c r="G196" t="s">
        <v>220</v>
      </c>
      <c r="H196" s="41">
        <v>40786</v>
      </c>
      <c r="I196" s="44">
        <v>-15000</v>
      </c>
      <c r="J196" t="s">
        <v>9591</v>
      </c>
      <c r="R196" s="51"/>
      <c r="U196"/>
    </row>
    <row r="197" spans="2:21" x14ac:dyDescent="0.25">
      <c r="B197" s="49" t="s">
        <v>9326</v>
      </c>
      <c r="C197" s="53" t="s">
        <v>24184</v>
      </c>
      <c r="D197" t="s">
        <v>380</v>
      </c>
      <c r="E197" s="43" t="s">
        <v>381</v>
      </c>
      <c r="F197" t="s">
        <v>382</v>
      </c>
      <c r="G197" t="s">
        <v>383</v>
      </c>
      <c r="H197" s="41">
        <v>40787</v>
      </c>
      <c r="I197" s="44">
        <v>-30000</v>
      </c>
      <c r="J197" t="s">
        <v>9592</v>
      </c>
      <c r="R197" s="51"/>
      <c r="U197"/>
    </row>
    <row r="198" spans="2:21" x14ac:dyDescent="0.25">
      <c r="B198" s="49" t="s">
        <v>9326</v>
      </c>
      <c r="C198" s="53" t="s">
        <v>24184</v>
      </c>
      <c r="D198" t="s">
        <v>384</v>
      </c>
      <c r="E198" s="43" t="s">
        <v>9593</v>
      </c>
      <c r="F198">
        <v>808</v>
      </c>
      <c r="G198" t="s">
        <v>220</v>
      </c>
      <c r="H198" s="41">
        <v>40792</v>
      </c>
      <c r="I198" s="44">
        <v>-8000</v>
      </c>
      <c r="J198" t="s">
        <v>9594</v>
      </c>
      <c r="R198" s="51"/>
      <c r="U198"/>
    </row>
    <row r="199" spans="2:21" x14ac:dyDescent="0.25">
      <c r="B199" s="49" t="s">
        <v>9326</v>
      </c>
      <c r="C199" s="53" t="s">
        <v>24184</v>
      </c>
      <c r="D199" t="s">
        <v>385</v>
      </c>
      <c r="E199" s="43" t="s">
        <v>386</v>
      </c>
      <c r="F199" t="s">
        <v>387</v>
      </c>
      <c r="G199" t="s">
        <v>388</v>
      </c>
      <c r="H199" s="41">
        <v>40802</v>
      </c>
      <c r="I199" s="44">
        <v>-50000</v>
      </c>
      <c r="J199" t="s">
        <v>9595</v>
      </c>
      <c r="R199" s="51"/>
      <c r="U199"/>
    </row>
    <row r="200" spans="2:21" x14ac:dyDescent="0.25">
      <c r="B200" s="49" t="s">
        <v>9328</v>
      </c>
      <c r="C200" s="53" t="s">
        <v>24189</v>
      </c>
      <c r="D200" t="s">
        <v>389</v>
      </c>
      <c r="E200" s="43" t="s">
        <v>9596</v>
      </c>
      <c r="F200">
        <v>29445</v>
      </c>
      <c r="G200" t="s">
        <v>220</v>
      </c>
      <c r="H200" s="41">
        <v>40802</v>
      </c>
      <c r="I200" s="44">
        <v>-21000</v>
      </c>
      <c r="J200" t="s">
        <v>9597</v>
      </c>
      <c r="R200" s="51"/>
      <c r="U200"/>
    </row>
    <row r="201" spans="2:21" x14ac:dyDescent="0.25">
      <c r="B201" s="49" t="s">
        <v>9326</v>
      </c>
      <c r="C201" s="53" t="s">
        <v>24184</v>
      </c>
      <c r="D201" t="s">
        <v>143</v>
      </c>
      <c r="E201" s="43" t="s">
        <v>144</v>
      </c>
      <c r="F201">
        <v>1176</v>
      </c>
      <c r="G201" t="s">
        <v>392</v>
      </c>
      <c r="H201" s="41">
        <v>40808</v>
      </c>
      <c r="I201" s="44">
        <v>-722609.57</v>
      </c>
      <c r="J201" t="s">
        <v>9600</v>
      </c>
      <c r="R201" s="51"/>
      <c r="U201"/>
    </row>
    <row r="202" spans="2:21" x14ac:dyDescent="0.25">
      <c r="B202" s="49" t="s">
        <v>9326</v>
      </c>
      <c r="C202" s="53" t="s">
        <v>24184</v>
      </c>
      <c r="D202" t="s">
        <v>143</v>
      </c>
      <c r="E202" s="43" t="s">
        <v>144</v>
      </c>
      <c r="F202">
        <v>1175</v>
      </c>
      <c r="G202" t="s">
        <v>391</v>
      </c>
      <c r="H202" s="41">
        <v>40808</v>
      </c>
      <c r="I202" s="44">
        <v>-699863.15</v>
      </c>
      <c r="J202" t="s">
        <v>9599</v>
      </c>
      <c r="R202" s="51"/>
      <c r="U202"/>
    </row>
    <row r="203" spans="2:21" x14ac:dyDescent="0.25">
      <c r="B203" s="49" t="s">
        <v>9326</v>
      </c>
      <c r="C203" s="53" t="s">
        <v>24184</v>
      </c>
      <c r="D203" t="s">
        <v>143</v>
      </c>
      <c r="E203" s="43" t="s">
        <v>144</v>
      </c>
      <c r="F203">
        <v>1174</v>
      </c>
      <c r="G203" t="s">
        <v>390</v>
      </c>
      <c r="H203" s="41">
        <v>40808</v>
      </c>
      <c r="I203" s="44">
        <v>-23779.78</v>
      </c>
      <c r="J203" t="s">
        <v>9598</v>
      </c>
      <c r="R203" s="51"/>
      <c r="U203"/>
    </row>
    <row r="204" spans="2:21" x14ac:dyDescent="0.25">
      <c r="B204" s="49" t="s">
        <v>9326</v>
      </c>
      <c r="C204" s="53" t="s">
        <v>24184</v>
      </c>
      <c r="D204" t="s">
        <v>286</v>
      </c>
      <c r="E204" s="43" t="s">
        <v>287</v>
      </c>
      <c r="F204">
        <v>760</v>
      </c>
      <c r="G204" t="s">
        <v>393</v>
      </c>
      <c r="H204" s="41">
        <v>40808</v>
      </c>
      <c r="I204" s="44">
        <v>-3600</v>
      </c>
      <c r="J204" t="s">
        <v>9601</v>
      </c>
      <c r="R204" s="51"/>
      <c r="U204"/>
    </row>
    <row r="205" spans="2:21" x14ac:dyDescent="0.25">
      <c r="B205" s="49" t="s">
        <v>9328</v>
      </c>
      <c r="C205" s="53" t="s">
        <v>24189</v>
      </c>
      <c r="D205" t="s">
        <v>394</v>
      </c>
      <c r="E205" s="43" t="s">
        <v>395</v>
      </c>
      <c r="F205">
        <v>1308</v>
      </c>
      <c r="G205" t="s">
        <v>396</v>
      </c>
      <c r="H205" s="41">
        <v>40816</v>
      </c>
      <c r="I205" s="44">
        <v>-858000</v>
      </c>
      <c r="J205" t="s">
        <v>9602</v>
      </c>
      <c r="R205" s="51"/>
      <c r="U205"/>
    </row>
    <row r="206" spans="2:21" x14ac:dyDescent="0.25">
      <c r="B206" s="49" t="s">
        <v>9328</v>
      </c>
      <c r="C206" s="53" t="s">
        <v>24189</v>
      </c>
      <c r="D206" t="s">
        <v>397</v>
      </c>
      <c r="E206" s="43" t="s">
        <v>9603</v>
      </c>
      <c r="F206" t="s">
        <v>398</v>
      </c>
      <c r="G206" t="s">
        <v>220</v>
      </c>
      <c r="H206" s="41">
        <v>40829</v>
      </c>
      <c r="I206" s="44">
        <v>-5000</v>
      </c>
      <c r="J206" t="s">
        <v>9604</v>
      </c>
      <c r="R206" s="51"/>
      <c r="U206"/>
    </row>
    <row r="207" spans="2:21" x14ac:dyDescent="0.25">
      <c r="B207" s="49" t="s">
        <v>9328</v>
      </c>
      <c r="C207" s="53" t="s">
        <v>24189</v>
      </c>
      <c r="D207" t="s">
        <v>399</v>
      </c>
      <c r="E207" s="43" t="s">
        <v>9605</v>
      </c>
      <c r="F207" t="s">
        <v>400</v>
      </c>
      <c r="G207" t="s">
        <v>220</v>
      </c>
      <c r="H207" s="41">
        <v>40832</v>
      </c>
      <c r="I207" s="44">
        <v>-13000</v>
      </c>
      <c r="J207" t="s">
        <v>9606</v>
      </c>
      <c r="R207" s="51"/>
      <c r="U207"/>
    </row>
    <row r="208" spans="2:21" x14ac:dyDescent="0.25">
      <c r="B208" s="49" t="s">
        <v>9326</v>
      </c>
      <c r="C208" s="53" t="s">
        <v>24184</v>
      </c>
      <c r="D208" t="s">
        <v>401</v>
      </c>
      <c r="E208" s="43" t="s">
        <v>402</v>
      </c>
      <c r="F208">
        <v>134</v>
      </c>
      <c r="G208" t="s">
        <v>403</v>
      </c>
      <c r="H208" s="41">
        <v>40862</v>
      </c>
      <c r="I208" s="44">
        <v>-60586.8</v>
      </c>
      <c r="J208" t="s">
        <v>9607</v>
      </c>
      <c r="R208" s="51"/>
      <c r="U208"/>
    </row>
    <row r="209" spans="2:21" x14ac:dyDescent="0.25">
      <c r="B209" s="49" t="s">
        <v>9328</v>
      </c>
      <c r="C209" s="53" t="s">
        <v>24189</v>
      </c>
      <c r="D209" t="s">
        <v>404</v>
      </c>
      <c r="E209" s="43" t="s">
        <v>405</v>
      </c>
      <c r="F209">
        <v>134</v>
      </c>
      <c r="G209" t="s">
        <v>406</v>
      </c>
      <c r="H209" s="41">
        <v>40862</v>
      </c>
      <c r="I209" s="44">
        <v>-8847.84</v>
      </c>
      <c r="J209" t="s">
        <v>9608</v>
      </c>
      <c r="R209" s="51"/>
      <c r="U209"/>
    </row>
    <row r="210" spans="2:21" x14ac:dyDescent="0.25">
      <c r="B210" s="49" t="s">
        <v>9326</v>
      </c>
      <c r="C210" s="53" t="s">
        <v>24184</v>
      </c>
      <c r="D210" t="s">
        <v>407</v>
      </c>
      <c r="E210" s="43" t="s">
        <v>408</v>
      </c>
      <c r="F210">
        <v>129</v>
      </c>
      <c r="G210" t="s">
        <v>409</v>
      </c>
      <c r="H210" s="41">
        <v>40865</v>
      </c>
      <c r="I210" s="44">
        <v>-1355223.7</v>
      </c>
      <c r="J210" t="s">
        <v>9609</v>
      </c>
      <c r="R210" s="51"/>
      <c r="U210"/>
    </row>
    <row r="211" spans="2:21" x14ac:dyDescent="0.25">
      <c r="B211" s="49" t="s">
        <v>9326</v>
      </c>
      <c r="C211" s="53" t="s">
        <v>24184</v>
      </c>
      <c r="D211" t="s">
        <v>410</v>
      </c>
      <c r="E211" s="43" t="s">
        <v>411</v>
      </c>
      <c r="F211">
        <v>826</v>
      </c>
      <c r="G211" t="s">
        <v>412</v>
      </c>
      <c r="H211" s="41">
        <v>40869</v>
      </c>
      <c r="I211" s="44">
        <v>-8323.7199999999993</v>
      </c>
      <c r="J211" t="s">
        <v>9611</v>
      </c>
      <c r="R211" s="51"/>
      <c r="U211"/>
    </row>
    <row r="212" spans="2:21" x14ac:dyDescent="0.25">
      <c r="B212" s="49" t="s">
        <v>9326</v>
      </c>
      <c r="C212" s="53" t="s">
        <v>24184</v>
      </c>
      <c r="D212" t="s">
        <v>410</v>
      </c>
      <c r="E212" s="43" t="s">
        <v>411</v>
      </c>
      <c r="F212">
        <v>825</v>
      </c>
      <c r="G212" t="s">
        <v>412</v>
      </c>
      <c r="H212" s="41">
        <v>40869</v>
      </c>
      <c r="I212" s="44">
        <v>-5736.62</v>
      </c>
      <c r="J212" t="s">
        <v>9610</v>
      </c>
      <c r="R212" s="51"/>
      <c r="U212"/>
    </row>
    <row r="213" spans="2:21" x14ac:dyDescent="0.25">
      <c r="B213" s="49" t="s">
        <v>9326</v>
      </c>
      <c r="C213" s="53" t="s">
        <v>24184</v>
      </c>
      <c r="D213" t="s">
        <v>417</v>
      </c>
      <c r="E213" s="43" t="s">
        <v>418</v>
      </c>
      <c r="F213">
        <v>6261</v>
      </c>
      <c r="G213" t="s">
        <v>416</v>
      </c>
      <c r="H213" s="41">
        <v>40882</v>
      </c>
      <c r="I213" s="44">
        <v>-59709.27</v>
      </c>
      <c r="J213" t="s">
        <v>9616</v>
      </c>
      <c r="R213" s="51"/>
      <c r="U213"/>
    </row>
    <row r="214" spans="2:21" x14ac:dyDescent="0.25">
      <c r="B214" s="49" t="s">
        <v>9326</v>
      </c>
      <c r="C214" s="53" t="s">
        <v>24184</v>
      </c>
      <c r="D214" t="s">
        <v>413</v>
      </c>
      <c r="E214" s="43" t="s">
        <v>9612</v>
      </c>
      <c r="F214">
        <v>6274</v>
      </c>
      <c r="G214" t="s">
        <v>414</v>
      </c>
      <c r="H214" s="41">
        <v>40882</v>
      </c>
      <c r="I214" s="44">
        <v>-49318.51</v>
      </c>
      <c r="J214" t="s">
        <v>9613</v>
      </c>
      <c r="R214" s="51"/>
      <c r="U214"/>
    </row>
    <row r="215" spans="2:21" x14ac:dyDescent="0.25">
      <c r="B215" s="49" t="s">
        <v>9326</v>
      </c>
      <c r="C215" s="53" t="s">
        <v>24184</v>
      </c>
      <c r="D215" t="s">
        <v>415</v>
      </c>
      <c r="E215" s="43" t="s">
        <v>9614</v>
      </c>
      <c r="F215">
        <v>6279</v>
      </c>
      <c r="G215" t="s">
        <v>416</v>
      </c>
      <c r="H215" s="41">
        <v>40882</v>
      </c>
      <c r="I215" s="44">
        <v>-49068.88</v>
      </c>
      <c r="J215" t="s">
        <v>9615</v>
      </c>
      <c r="R215" s="51"/>
      <c r="U215"/>
    </row>
    <row r="216" spans="2:21" x14ac:dyDescent="0.25">
      <c r="B216" s="49" t="s">
        <v>9326</v>
      </c>
      <c r="C216" s="53" t="s">
        <v>24184</v>
      </c>
      <c r="D216" t="s">
        <v>419</v>
      </c>
      <c r="E216" s="43" t="s">
        <v>9617</v>
      </c>
      <c r="F216">
        <v>6350</v>
      </c>
      <c r="G216" t="s">
        <v>414</v>
      </c>
      <c r="H216" s="41">
        <v>40884</v>
      </c>
      <c r="I216" s="44">
        <v>-51993</v>
      </c>
      <c r="J216" t="s">
        <v>9618</v>
      </c>
      <c r="R216" s="51"/>
      <c r="U216"/>
    </row>
    <row r="217" spans="2:21" x14ac:dyDescent="0.25">
      <c r="B217" s="49" t="s">
        <v>9326</v>
      </c>
      <c r="C217" s="53" t="s">
        <v>24184</v>
      </c>
      <c r="D217" t="s">
        <v>420</v>
      </c>
      <c r="E217" s="43" t="s">
        <v>9619</v>
      </c>
      <c r="F217">
        <v>6353</v>
      </c>
      <c r="G217" t="s">
        <v>414</v>
      </c>
      <c r="H217" s="41">
        <v>40884</v>
      </c>
      <c r="I217" s="44">
        <v>-21551.31</v>
      </c>
      <c r="J217" t="s">
        <v>9620</v>
      </c>
      <c r="R217" s="51"/>
      <c r="U217"/>
    </row>
    <row r="218" spans="2:21" x14ac:dyDescent="0.25">
      <c r="B218" s="49" t="s">
        <v>9328</v>
      </c>
      <c r="C218" s="53" t="s">
        <v>24189</v>
      </c>
      <c r="D218" t="s">
        <v>421</v>
      </c>
      <c r="E218" s="43" t="s">
        <v>9621</v>
      </c>
      <c r="F218" t="s">
        <v>422</v>
      </c>
      <c r="G218" t="s">
        <v>220</v>
      </c>
      <c r="H218" s="41">
        <v>40885</v>
      </c>
      <c r="I218" s="44">
        <v>-5000</v>
      </c>
      <c r="J218" t="s">
        <v>9622</v>
      </c>
      <c r="R218" s="51"/>
      <c r="U218"/>
    </row>
    <row r="219" spans="2:21" x14ac:dyDescent="0.25">
      <c r="B219" s="49" t="s">
        <v>9328</v>
      </c>
      <c r="C219" s="53" t="s">
        <v>24189</v>
      </c>
      <c r="D219" t="s">
        <v>423</v>
      </c>
      <c r="E219" s="43" t="s">
        <v>9623</v>
      </c>
      <c r="F219" t="s">
        <v>424</v>
      </c>
      <c r="G219" t="s">
        <v>425</v>
      </c>
      <c r="H219" s="41">
        <v>40892</v>
      </c>
      <c r="I219" s="44">
        <v>-10000</v>
      </c>
      <c r="J219" t="s">
        <v>9624</v>
      </c>
      <c r="R219" s="51"/>
      <c r="U219"/>
    </row>
    <row r="220" spans="2:21" x14ac:dyDescent="0.25">
      <c r="B220" s="49" t="s">
        <v>9326</v>
      </c>
      <c r="C220" s="53" t="s">
        <v>24184</v>
      </c>
      <c r="D220" t="s">
        <v>219</v>
      </c>
      <c r="E220" s="43" t="s">
        <v>9456</v>
      </c>
      <c r="F220">
        <v>148</v>
      </c>
      <c r="G220" t="s">
        <v>220</v>
      </c>
      <c r="H220" s="41">
        <v>40897</v>
      </c>
      <c r="I220" s="44">
        <v>-4000</v>
      </c>
      <c r="J220" t="s">
        <v>9625</v>
      </c>
      <c r="R220" s="51"/>
      <c r="U220"/>
    </row>
    <row r="221" spans="2:21" x14ac:dyDescent="0.25">
      <c r="B221" s="49" t="s">
        <v>9328</v>
      </c>
      <c r="C221" s="53" t="s">
        <v>24189</v>
      </c>
      <c r="D221" t="s">
        <v>426</v>
      </c>
      <c r="E221" s="43" t="s">
        <v>427</v>
      </c>
      <c r="F221">
        <v>1143</v>
      </c>
      <c r="G221" t="s">
        <v>428</v>
      </c>
      <c r="H221" s="41">
        <v>40899</v>
      </c>
      <c r="I221" s="44">
        <v>-1156865.5</v>
      </c>
      <c r="J221" t="s">
        <v>9626</v>
      </c>
      <c r="R221" s="51"/>
      <c r="U221"/>
    </row>
    <row r="222" spans="2:21" x14ac:dyDescent="0.25">
      <c r="B222" s="49" t="s">
        <v>9326</v>
      </c>
      <c r="C222" s="53" t="s">
        <v>24184</v>
      </c>
      <c r="D222" t="s">
        <v>429</v>
      </c>
      <c r="E222" s="43" t="s">
        <v>430</v>
      </c>
      <c r="F222">
        <v>30</v>
      </c>
      <c r="G222" t="s">
        <v>431</v>
      </c>
      <c r="H222" s="41">
        <v>40911</v>
      </c>
      <c r="I222" s="44">
        <v>-29000</v>
      </c>
      <c r="J222" t="s">
        <v>9627</v>
      </c>
      <c r="R222" s="51"/>
      <c r="U222"/>
    </row>
    <row r="223" spans="2:21" x14ac:dyDescent="0.25">
      <c r="B223" s="49" t="s">
        <v>9326</v>
      </c>
      <c r="C223" s="53" t="s">
        <v>24184</v>
      </c>
      <c r="D223" t="s">
        <v>435</v>
      </c>
      <c r="E223" s="43" t="s">
        <v>9628</v>
      </c>
      <c r="F223">
        <v>40</v>
      </c>
      <c r="G223" t="s">
        <v>220</v>
      </c>
      <c r="H223" s="41">
        <v>40925</v>
      </c>
      <c r="I223" s="44">
        <v>-43206</v>
      </c>
      <c r="J223" t="s">
        <v>9629</v>
      </c>
      <c r="R223" s="51"/>
      <c r="U223"/>
    </row>
    <row r="224" spans="2:21" x14ac:dyDescent="0.25">
      <c r="B224" s="49" t="s">
        <v>9326</v>
      </c>
      <c r="C224" s="53" t="s">
        <v>24184</v>
      </c>
      <c r="D224" t="s">
        <v>435</v>
      </c>
      <c r="E224" s="43" t="s">
        <v>458</v>
      </c>
      <c r="F224">
        <v>40</v>
      </c>
      <c r="G224" t="s">
        <v>457</v>
      </c>
      <c r="H224" s="41">
        <v>40925</v>
      </c>
      <c r="I224" s="44">
        <v>-43206</v>
      </c>
      <c r="J224" t="s">
        <v>9656</v>
      </c>
      <c r="R224" s="51"/>
      <c r="U224"/>
    </row>
    <row r="225" spans="2:21" x14ac:dyDescent="0.25">
      <c r="B225" s="49" t="s">
        <v>9326</v>
      </c>
      <c r="C225" s="53" t="s">
        <v>24184</v>
      </c>
      <c r="D225" t="s">
        <v>456</v>
      </c>
      <c r="E225" s="43" t="s">
        <v>9654</v>
      </c>
      <c r="F225">
        <v>40</v>
      </c>
      <c r="G225" t="s">
        <v>457</v>
      </c>
      <c r="H225" s="41">
        <v>40925</v>
      </c>
      <c r="I225" s="44">
        <v>-42485.9</v>
      </c>
      <c r="J225" t="s">
        <v>9655</v>
      </c>
      <c r="R225" s="51"/>
      <c r="U225"/>
    </row>
    <row r="226" spans="2:21" x14ac:dyDescent="0.25">
      <c r="B226" s="49" t="s">
        <v>9326</v>
      </c>
      <c r="C226" s="53" t="s">
        <v>24184</v>
      </c>
      <c r="D226" t="s">
        <v>439</v>
      </c>
      <c r="E226" s="43" t="s">
        <v>9636</v>
      </c>
      <c r="F226">
        <v>40</v>
      </c>
      <c r="G226" t="s">
        <v>220</v>
      </c>
      <c r="H226" s="41">
        <v>40925</v>
      </c>
      <c r="I226" s="44">
        <v>-38165.300000000003</v>
      </c>
      <c r="J226" t="s">
        <v>9637</v>
      </c>
      <c r="R226" s="51"/>
      <c r="U226"/>
    </row>
    <row r="227" spans="2:21" x14ac:dyDescent="0.25">
      <c r="B227" s="49" t="s">
        <v>9326</v>
      </c>
      <c r="C227" s="53" t="s">
        <v>24184</v>
      </c>
      <c r="D227" t="s">
        <v>462</v>
      </c>
      <c r="E227" s="43" t="s">
        <v>9658</v>
      </c>
      <c r="F227">
        <v>40</v>
      </c>
      <c r="G227" t="s">
        <v>463</v>
      </c>
      <c r="H227" s="41">
        <v>40925</v>
      </c>
      <c r="I227" s="44">
        <v>-37445.199999999997</v>
      </c>
      <c r="J227" t="s">
        <v>9659</v>
      </c>
      <c r="R227" s="51"/>
      <c r="U227"/>
    </row>
    <row r="228" spans="2:21" x14ac:dyDescent="0.25">
      <c r="B228" s="49" t="s">
        <v>9326</v>
      </c>
      <c r="C228" s="53" t="s">
        <v>24184</v>
      </c>
      <c r="D228" t="s">
        <v>450</v>
      </c>
      <c r="E228" s="43" t="s">
        <v>9648</v>
      </c>
      <c r="F228">
        <v>40</v>
      </c>
      <c r="G228" t="s">
        <v>451</v>
      </c>
      <c r="H228" s="41">
        <v>40925</v>
      </c>
      <c r="I228" s="44">
        <v>-33844.699999999997</v>
      </c>
      <c r="J228" t="s">
        <v>9649</v>
      </c>
      <c r="R228" s="51"/>
      <c r="U228"/>
    </row>
    <row r="229" spans="2:21" x14ac:dyDescent="0.25">
      <c r="B229" s="49" t="s">
        <v>9326</v>
      </c>
      <c r="C229" s="53" t="s">
        <v>24184</v>
      </c>
      <c r="D229" t="s">
        <v>454</v>
      </c>
      <c r="E229" s="43" t="s">
        <v>9652</v>
      </c>
      <c r="F229">
        <v>40</v>
      </c>
      <c r="G229" t="s">
        <v>455</v>
      </c>
      <c r="H229" s="41">
        <v>40925</v>
      </c>
      <c r="I229" s="44">
        <v>-26643.7</v>
      </c>
      <c r="J229" t="s">
        <v>9653</v>
      </c>
      <c r="R229" s="51"/>
      <c r="U229"/>
    </row>
    <row r="230" spans="2:21" x14ac:dyDescent="0.25">
      <c r="B230" s="49" t="s">
        <v>9326</v>
      </c>
      <c r="C230" s="53" t="s">
        <v>24184</v>
      </c>
      <c r="D230" t="s">
        <v>446</v>
      </c>
      <c r="E230" s="43" t="s">
        <v>9644</v>
      </c>
      <c r="F230">
        <v>40</v>
      </c>
      <c r="G230" t="s">
        <v>447</v>
      </c>
      <c r="H230" s="41">
        <v>40925</v>
      </c>
      <c r="I230" s="44">
        <v>-25491.54</v>
      </c>
      <c r="J230" t="s">
        <v>9645</v>
      </c>
      <c r="R230" s="51"/>
      <c r="U230"/>
    </row>
    <row r="231" spans="2:21" x14ac:dyDescent="0.25">
      <c r="B231" s="49" t="s">
        <v>9326</v>
      </c>
      <c r="C231" s="53" t="s">
        <v>24184</v>
      </c>
      <c r="D231" t="s">
        <v>464</v>
      </c>
      <c r="E231" s="43" t="s">
        <v>465</v>
      </c>
      <c r="F231">
        <v>40</v>
      </c>
      <c r="G231" t="s">
        <v>466</v>
      </c>
      <c r="H231" s="41">
        <v>40925</v>
      </c>
      <c r="I231" s="44">
        <v>-23331.24</v>
      </c>
      <c r="J231" t="s">
        <v>9660</v>
      </c>
      <c r="R231" s="51"/>
      <c r="U231"/>
    </row>
    <row r="232" spans="2:21" x14ac:dyDescent="0.25">
      <c r="B232" s="49" t="s">
        <v>9326</v>
      </c>
      <c r="C232" s="53" t="s">
        <v>24184</v>
      </c>
      <c r="D232" t="s">
        <v>436</v>
      </c>
      <c r="E232" s="43" t="s">
        <v>9630</v>
      </c>
      <c r="F232">
        <v>40</v>
      </c>
      <c r="G232" t="s">
        <v>220</v>
      </c>
      <c r="H232" s="41">
        <v>40925</v>
      </c>
      <c r="I232" s="44">
        <v>-20882.900000000001</v>
      </c>
      <c r="J232" t="s">
        <v>9631</v>
      </c>
      <c r="R232" s="51"/>
      <c r="U232"/>
    </row>
    <row r="233" spans="2:21" x14ac:dyDescent="0.25">
      <c r="B233" s="49" t="s">
        <v>9326</v>
      </c>
      <c r="C233" s="53" t="s">
        <v>24184</v>
      </c>
      <c r="D233" t="s">
        <v>437</v>
      </c>
      <c r="E233" s="43" t="s">
        <v>9632</v>
      </c>
      <c r="F233">
        <v>40</v>
      </c>
      <c r="G233" t="s">
        <v>24</v>
      </c>
      <c r="H233" s="41">
        <v>40925</v>
      </c>
      <c r="I233" s="44">
        <v>-19082.650000000001</v>
      </c>
      <c r="J233" t="s">
        <v>9633</v>
      </c>
      <c r="R233" s="51"/>
      <c r="U233"/>
    </row>
    <row r="234" spans="2:21" x14ac:dyDescent="0.25">
      <c r="B234" s="49" t="s">
        <v>9326</v>
      </c>
      <c r="C234" s="53" t="s">
        <v>24184</v>
      </c>
      <c r="D234" t="s">
        <v>440</v>
      </c>
      <c r="E234" s="43" t="s">
        <v>9638</v>
      </c>
      <c r="F234">
        <v>40</v>
      </c>
      <c r="G234" t="s">
        <v>441</v>
      </c>
      <c r="H234" s="41">
        <v>40925</v>
      </c>
      <c r="I234" s="44">
        <v>-18722.599999999999</v>
      </c>
      <c r="J234" t="s">
        <v>9639</v>
      </c>
      <c r="R234" s="51"/>
      <c r="U234"/>
    </row>
    <row r="235" spans="2:21" x14ac:dyDescent="0.25">
      <c r="B235" s="49" t="s">
        <v>9326</v>
      </c>
      <c r="C235" s="53" t="s">
        <v>24184</v>
      </c>
      <c r="D235" t="s">
        <v>438</v>
      </c>
      <c r="E235" s="43" t="s">
        <v>9634</v>
      </c>
      <c r="F235">
        <v>40</v>
      </c>
      <c r="G235" t="s">
        <v>24</v>
      </c>
      <c r="H235" s="41">
        <v>40925</v>
      </c>
      <c r="I235" s="44">
        <v>-17642.45</v>
      </c>
      <c r="J235" t="s">
        <v>9635</v>
      </c>
      <c r="R235" s="51"/>
      <c r="U235"/>
    </row>
    <row r="236" spans="2:21" x14ac:dyDescent="0.25">
      <c r="B236" s="49" t="s">
        <v>9326</v>
      </c>
      <c r="C236" s="53" t="s">
        <v>24184</v>
      </c>
      <c r="D236" t="s">
        <v>459</v>
      </c>
      <c r="E236" s="43" t="s">
        <v>460</v>
      </c>
      <c r="F236">
        <v>40</v>
      </c>
      <c r="G236" t="s">
        <v>461</v>
      </c>
      <c r="H236" s="41">
        <v>40925</v>
      </c>
      <c r="I236" s="44">
        <v>-17282.400000000001</v>
      </c>
      <c r="J236" t="s">
        <v>9657</v>
      </c>
      <c r="R236" s="51"/>
      <c r="U236"/>
    </row>
    <row r="237" spans="2:21" x14ac:dyDescent="0.25">
      <c r="B237" s="49" t="s">
        <v>9326</v>
      </c>
      <c r="C237" s="53" t="s">
        <v>24184</v>
      </c>
      <c r="D237" t="s">
        <v>444</v>
      </c>
      <c r="E237" s="43" t="s">
        <v>9642</v>
      </c>
      <c r="F237">
        <v>40</v>
      </c>
      <c r="G237" t="s">
        <v>445</v>
      </c>
      <c r="H237" s="41">
        <v>40925</v>
      </c>
      <c r="I237" s="44">
        <v>-13681.9</v>
      </c>
      <c r="J237" t="s">
        <v>9643</v>
      </c>
      <c r="R237" s="51"/>
      <c r="U237"/>
    </row>
    <row r="238" spans="2:21" x14ac:dyDescent="0.25">
      <c r="B238" s="49" t="s">
        <v>9326</v>
      </c>
      <c r="C238" s="53" t="s">
        <v>24184</v>
      </c>
      <c r="D238" t="s">
        <v>452</v>
      </c>
      <c r="E238" s="43" t="s">
        <v>9650</v>
      </c>
      <c r="F238">
        <v>40</v>
      </c>
      <c r="G238" t="s">
        <v>453</v>
      </c>
      <c r="H238" s="41">
        <v>40925</v>
      </c>
      <c r="I238" s="44">
        <v>-13321.85</v>
      </c>
      <c r="J238" t="s">
        <v>9651</v>
      </c>
      <c r="R238" s="51"/>
      <c r="U238"/>
    </row>
    <row r="239" spans="2:21" x14ac:dyDescent="0.25">
      <c r="B239" s="49" t="s">
        <v>9326</v>
      </c>
      <c r="C239" s="53" t="s">
        <v>24184</v>
      </c>
      <c r="D239" t="s">
        <v>467</v>
      </c>
      <c r="E239" s="43" t="s">
        <v>468</v>
      </c>
      <c r="F239">
        <v>40</v>
      </c>
      <c r="G239" t="s">
        <v>469</v>
      </c>
      <c r="H239" s="41">
        <v>40925</v>
      </c>
      <c r="I239" s="44">
        <v>-13321.85</v>
      </c>
      <c r="J239" t="s">
        <v>9661</v>
      </c>
      <c r="R239" s="51"/>
      <c r="U239"/>
    </row>
    <row r="240" spans="2:21" x14ac:dyDescent="0.25">
      <c r="B240" s="49" t="s">
        <v>9326</v>
      </c>
      <c r="C240" s="53" t="s">
        <v>24184</v>
      </c>
      <c r="D240" t="s">
        <v>442</v>
      </c>
      <c r="E240" s="43" t="s">
        <v>9640</v>
      </c>
      <c r="F240">
        <v>40</v>
      </c>
      <c r="G240" t="s">
        <v>443</v>
      </c>
      <c r="H240" s="41">
        <v>40925</v>
      </c>
      <c r="I240" s="44">
        <v>-7487.1</v>
      </c>
      <c r="J240" t="s">
        <v>9641</v>
      </c>
      <c r="R240" s="51"/>
      <c r="U240"/>
    </row>
    <row r="241" spans="2:21" x14ac:dyDescent="0.25">
      <c r="B241" s="49" t="s">
        <v>9326</v>
      </c>
      <c r="C241" s="53" t="s">
        <v>24184</v>
      </c>
      <c r="D241" t="s">
        <v>448</v>
      </c>
      <c r="E241" s="43" t="s">
        <v>9646</v>
      </c>
      <c r="F241">
        <v>40</v>
      </c>
      <c r="G241" t="s">
        <v>449</v>
      </c>
      <c r="H241" s="41">
        <v>40925</v>
      </c>
      <c r="I241" s="44">
        <v>-3745</v>
      </c>
      <c r="J241" t="s">
        <v>9647</v>
      </c>
      <c r="R241" s="51"/>
      <c r="U241"/>
    </row>
    <row r="242" spans="2:21" x14ac:dyDescent="0.25">
      <c r="B242" s="49" t="s">
        <v>9328</v>
      </c>
      <c r="C242" s="53" t="s">
        <v>24189</v>
      </c>
      <c r="D242" t="s">
        <v>470</v>
      </c>
      <c r="E242" s="43" t="s">
        <v>9662</v>
      </c>
      <c r="F242">
        <v>70</v>
      </c>
      <c r="G242" t="s">
        <v>220</v>
      </c>
      <c r="H242" s="41">
        <v>40925</v>
      </c>
      <c r="I242" s="44">
        <v>-40000</v>
      </c>
      <c r="J242" t="s">
        <v>9663</v>
      </c>
      <c r="R242" s="51"/>
      <c r="U242"/>
    </row>
    <row r="243" spans="2:21" x14ac:dyDescent="0.25">
      <c r="B243" s="49" t="s">
        <v>9326</v>
      </c>
      <c r="C243" s="53" t="s">
        <v>24184</v>
      </c>
      <c r="D243" t="s">
        <v>475</v>
      </c>
      <c r="E243" s="43" t="s">
        <v>9672</v>
      </c>
      <c r="F243">
        <v>431</v>
      </c>
      <c r="G243" t="s">
        <v>416</v>
      </c>
      <c r="H243" s="41">
        <v>40933</v>
      </c>
      <c r="I243" s="44">
        <v>-221341.22</v>
      </c>
      <c r="J243" t="s">
        <v>9673</v>
      </c>
      <c r="R243" s="51"/>
      <c r="U243"/>
    </row>
    <row r="244" spans="2:21" x14ac:dyDescent="0.25">
      <c r="B244" s="49" t="s">
        <v>9326</v>
      </c>
      <c r="C244" s="53" t="s">
        <v>24184</v>
      </c>
      <c r="D244" t="s">
        <v>471</v>
      </c>
      <c r="E244" s="43" t="s">
        <v>9664</v>
      </c>
      <c r="F244">
        <v>422</v>
      </c>
      <c r="G244" t="s">
        <v>416</v>
      </c>
      <c r="H244" s="41">
        <v>40933</v>
      </c>
      <c r="I244" s="44">
        <v>-26347.919999999998</v>
      </c>
      <c r="J244" t="s">
        <v>9665</v>
      </c>
      <c r="R244" s="51"/>
      <c r="U244"/>
    </row>
    <row r="245" spans="2:21" x14ac:dyDescent="0.25">
      <c r="B245" s="49" t="s">
        <v>9326</v>
      </c>
      <c r="C245" s="53" t="s">
        <v>24184</v>
      </c>
      <c r="D245" t="s">
        <v>472</v>
      </c>
      <c r="E245" s="43" t="s">
        <v>9666</v>
      </c>
      <c r="F245">
        <v>423</v>
      </c>
      <c r="G245" t="s">
        <v>416</v>
      </c>
      <c r="H245" s="41">
        <v>40933</v>
      </c>
      <c r="I245" s="44">
        <v>-24649.98</v>
      </c>
      <c r="J245" t="s">
        <v>9667</v>
      </c>
      <c r="R245" s="51"/>
      <c r="U245"/>
    </row>
    <row r="246" spans="2:21" x14ac:dyDescent="0.25">
      <c r="B246" s="49" t="s">
        <v>9326</v>
      </c>
      <c r="C246" s="53" t="s">
        <v>24184</v>
      </c>
      <c r="D246" t="s">
        <v>473</v>
      </c>
      <c r="E246" s="43" t="s">
        <v>9668</v>
      </c>
      <c r="F246">
        <v>430</v>
      </c>
      <c r="G246" t="s">
        <v>416</v>
      </c>
      <c r="H246" s="41">
        <v>40933</v>
      </c>
      <c r="I246" s="44">
        <v>-24649.98</v>
      </c>
      <c r="J246" t="s">
        <v>9669</v>
      </c>
      <c r="R246" s="51"/>
      <c r="U246"/>
    </row>
    <row r="247" spans="2:21" x14ac:dyDescent="0.25">
      <c r="B247" s="49" t="s">
        <v>9326</v>
      </c>
      <c r="C247" s="53" t="s">
        <v>24184</v>
      </c>
      <c r="D247" t="s">
        <v>474</v>
      </c>
      <c r="E247" s="43" t="s">
        <v>9670</v>
      </c>
      <c r="F247">
        <v>424</v>
      </c>
      <c r="G247" t="s">
        <v>416</v>
      </c>
      <c r="H247" s="41">
        <v>40933</v>
      </c>
      <c r="I247" s="44">
        <v>-24649.98</v>
      </c>
      <c r="J247" t="s">
        <v>9671</v>
      </c>
      <c r="R247" s="51"/>
      <c r="U247"/>
    </row>
    <row r="248" spans="2:21" x14ac:dyDescent="0.25">
      <c r="B248" s="49" t="s">
        <v>9326</v>
      </c>
      <c r="C248" s="53" t="s">
        <v>24184</v>
      </c>
      <c r="D248" t="s">
        <v>478</v>
      </c>
      <c r="E248" s="43" t="s">
        <v>9678</v>
      </c>
      <c r="F248">
        <v>429</v>
      </c>
      <c r="G248" t="s">
        <v>416</v>
      </c>
      <c r="H248" s="41">
        <v>40933</v>
      </c>
      <c r="I248" s="44">
        <v>-24566.12</v>
      </c>
      <c r="J248" t="s">
        <v>9679</v>
      </c>
      <c r="R248" s="51"/>
      <c r="U248"/>
    </row>
    <row r="249" spans="2:21" x14ac:dyDescent="0.25">
      <c r="B249" s="49" t="s">
        <v>9326</v>
      </c>
      <c r="C249" s="53" t="s">
        <v>24184</v>
      </c>
      <c r="D249" t="s">
        <v>477</v>
      </c>
      <c r="E249" s="43" t="s">
        <v>9676</v>
      </c>
      <c r="F249">
        <v>428</v>
      </c>
      <c r="G249" t="s">
        <v>416</v>
      </c>
      <c r="H249" s="41">
        <v>40933</v>
      </c>
      <c r="I249" s="44">
        <v>-24056.1</v>
      </c>
      <c r="J249" t="s">
        <v>9677</v>
      </c>
      <c r="R249" s="51"/>
      <c r="U249"/>
    </row>
    <row r="250" spans="2:21" x14ac:dyDescent="0.25">
      <c r="B250" s="49" t="s">
        <v>9326</v>
      </c>
      <c r="C250" s="53" t="s">
        <v>24184</v>
      </c>
      <c r="D250" t="s">
        <v>476</v>
      </c>
      <c r="E250" s="43" t="s">
        <v>9674</v>
      </c>
      <c r="F250">
        <v>433</v>
      </c>
      <c r="G250" t="s">
        <v>416</v>
      </c>
      <c r="H250" s="41">
        <v>40933</v>
      </c>
      <c r="I250" s="44">
        <v>-18796.02</v>
      </c>
      <c r="J250" t="s">
        <v>9675</v>
      </c>
      <c r="R250" s="51"/>
      <c r="U250"/>
    </row>
    <row r="251" spans="2:21" x14ac:dyDescent="0.25">
      <c r="B251" s="49" t="s">
        <v>9328</v>
      </c>
      <c r="C251" s="53" t="s">
        <v>24189</v>
      </c>
      <c r="D251" t="s">
        <v>479</v>
      </c>
      <c r="E251" s="43" t="s">
        <v>9680</v>
      </c>
      <c r="F251" t="s">
        <v>480</v>
      </c>
      <c r="G251" t="s">
        <v>481</v>
      </c>
      <c r="H251" s="41">
        <v>40940</v>
      </c>
      <c r="I251" s="44">
        <v>-20000</v>
      </c>
      <c r="J251" t="s">
        <v>9681</v>
      </c>
      <c r="R251" s="51"/>
      <c r="U251"/>
    </row>
    <row r="252" spans="2:21" x14ac:dyDescent="0.25">
      <c r="B252" s="49" t="s">
        <v>9326</v>
      </c>
      <c r="C252" s="53" t="s">
        <v>24184</v>
      </c>
      <c r="D252" t="s">
        <v>482</v>
      </c>
      <c r="E252" s="43" t="s">
        <v>9682</v>
      </c>
      <c r="F252">
        <v>1379</v>
      </c>
      <c r="G252" t="s">
        <v>24</v>
      </c>
      <c r="H252" s="41">
        <v>40941</v>
      </c>
      <c r="I252" s="44">
        <v>-7084.68</v>
      </c>
      <c r="J252" t="s">
        <v>9683</v>
      </c>
      <c r="R252" s="51"/>
      <c r="U252"/>
    </row>
    <row r="253" spans="2:21" x14ac:dyDescent="0.25">
      <c r="B253" s="49" t="s">
        <v>9326</v>
      </c>
      <c r="C253" s="53" t="s">
        <v>24184</v>
      </c>
      <c r="D253" t="s">
        <v>483</v>
      </c>
      <c r="E253" s="43" t="s">
        <v>484</v>
      </c>
      <c r="F253">
        <v>961</v>
      </c>
      <c r="G253" t="s">
        <v>485</v>
      </c>
      <c r="H253" s="41">
        <v>40943</v>
      </c>
      <c r="I253" s="44">
        <v>-27608</v>
      </c>
      <c r="J253" t="s">
        <v>9686</v>
      </c>
      <c r="R253" s="51"/>
      <c r="U253"/>
    </row>
    <row r="254" spans="2:21" x14ac:dyDescent="0.25">
      <c r="B254" s="49" t="s">
        <v>9326</v>
      </c>
      <c r="C254" s="53" t="s">
        <v>24184</v>
      </c>
      <c r="D254" t="s">
        <v>483</v>
      </c>
      <c r="E254" s="43" t="s">
        <v>484</v>
      </c>
      <c r="F254">
        <v>959</v>
      </c>
      <c r="G254" t="s">
        <v>485</v>
      </c>
      <c r="H254" s="41">
        <v>40943</v>
      </c>
      <c r="I254" s="44">
        <v>-26703.200000000001</v>
      </c>
      <c r="J254" t="s">
        <v>9684</v>
      </c>
      <c r="R254" s="51"/>
      <c r="U254"/>
    </row>
    <row r="255" spans="2:21" x14ac:dyDescent="0.25">
      <c r="B255" s="49" t="s">
        <v>9326</v>
      </c>
      <c r="C255" s="53" t="s">
        <v>24184</v>
      </c>
      <c r="D255" t="s">
        <v>483</v>
      </c>
      <c r="E255" s="43" t="s">
        <v>484</v>
      </c>
      <c r="F255">
        <v>960</v>
      </c>
      <c r="G255" t="s">
        <v>485</v>
      </c>
      <c r="H255" s="41">
        <v>40943</v>
      </c>
      <c r="I255" s="44">
        <v>-23292.799999999999</v>
      </c>
      <c r="J255" t="s">
        <v>9685</v>
      </c>
      <c r="R255" s="51"/>
      <c r="U255"/>
    </row>
    <row r="256" spans="2:21" x14ac:dyDescent="0.25">
      <c r="B256" s="49" t="s">
        <v>9326</v>
      </c>
      <c r="C256" s="53" t="s">
        <v>24184</v>
      </c>
      <c r="D256" t="s">
        <v>483</v>
      </c>
      <c r="E256" s="43" t="s">
        <v>484</v>
      </c>
      <c r="F256">
        <v>962</v>
      </c>
      <c r="G256" t="s">
        <v>485</v>
      </c>
      <c r="H256" s="41">
        <v>40943</v>
      </c>
      <c r="I256" s="44">
        <v>-18687.599999999999</v>
      </c>
      <c r="J256" t="s">
        <v>9687</v>
      </c>
      <c r="R256" s="51"/>
      <c r="U256"/>
    </row>
    <row r="257" spans="2:21" x14ac:dyDescent="0.25">
      <c r="B257" s="49" t="s">
        <v>9326</v>
      </c>
      <c r="C257" s="53" t="s">
        <v>24184</v>
      </c>
      <c r="D257" t="s">
        <v>486</v>
      </c>
      <c r="E257" s="43" t="s">
        <v>487</v>
      </c>
      <c r="F257">
        <v>712</v>
      </c>
      <c r="G257" t="s">
        <v>488</v>
      </c>
      <c r="H257" s="41">
        <v>40945</v>
      </c>
      <c r="I257" s="44">
        <v>-24244</v>
      </c>
      <c r="J257" t="s">
        <v>9688</v>
      </c>
      <c r="R257" s="51"/>
      <c r="U257"/>
    </row>
    <row r="258" spans="2:21" x14ac:dyDescent="0.25">
      <c r="B258" s="49" t="s">
        <v>9326</v>
      </c>
      <c r="C258" s="53" t="s">
        <v>24184</v>
      </c>
      <c r="D258" t="s">
        <v>483</v>
      </c>
      <c r="E258" s="43" t="s">
        <v>484</v>
      </c>
      <c r="F258">
        <v>965</v>
      </c>
      <c r="G258" t="s">
        <v>485</v>
      </c>
      <c r="H258" s="41">
        <v>40945</v>
      </c>
      <c r="I258" s="44">
        <v>-8908.7999999999993</v>
      </c>
      <c r="J258" t="s">
        <v>9689</v>
      </c>
      <c r="R258" s="51"/>
      <c r="U258"/>
    </row>
    <row r="259" spans="2:21" x14ac:dyDescent="0.25">
      <c r="B259" s="49" t="s">
        <v>9326</v>
      </c>
      <c r="C259" s="53" t="s">
        <v>24184</v>
      </c>
      <c r="D259" t="s">
        <v>489</v>
      </c>
      <c r="E259" s="43" t="s">
        <v>9690</v>
      </c>
      <c r="F259">
        <v>1383</v>
      </c>
      <c r="G259" t="s">
        <v>490</v>
      </c>
      <c r="H259" s="41">
        <v>40948</v>
      </c>
      <c r="I259" s="44">
        <v>-21341.22</v>
      </c>
      <c r="J259" t="s">
        <v>9691</v>
      </c>
      <c r="R259" s="51"/>
      <c r="U259"/>
    </row>
    <row r="260" spans="2:21" x14ac:dyDescent="0.25">
      <c r="B260" s="49" t="s">
        <v>9326</v>
      </c>
      <c r="C260" s="53" t="s">
        <v>24184</v>
      </c>
      <c r="D260" t="s">
        <v>491</v>
      </c>
      <c r="E260" s="43" t="s">
        <v>9692</v>
      </c>
      <c r="F260">
        <v>1382</v>
      </c>
      <c r="G260" t="s">
        <v>490</v>
      </c>
      <c r="H260" s="41">
        <v>40948</v>
      </c>
      <c r="I260" s="44">
        <v>-20651.52</v>
      </c>
      <c r="J260" t="s">
        <v>9693</v>
      </c>
      <c r="R260" s="51"/>
      <c r="U260"/>
    </row>
    <row r="261" spans="2:21" x14ac:dyDescent="0.25">
      <c r="B261" s="49" t="s">
        <v>9326</v>
      </c>
      <c r="C261" s="53" t="s">
        <v>24184</v>
      </c>
      <c r="D261" t="s">
        <v>492</v>
      </c>
      <c r="E261" s="43" t="s">
        <v>9694</v>
      </c>
      <c r="F261">
        <v>13</v>
      </c>
      <c r="G261" t="s">
        <v>490</v>
      </c>
      <c r="H261" s="41">
        <v>40948</v>
      </c>
      <c r="I261" s="44">
        <v>-17269.22</v>
      </c>
      <c r="J261" t="s">
        <v>9695</v>
      </c>
      <c r="R261" s="51"/>
      <c r="U261"/>
    </row>
    <row r="262" spans="2:21" x14ac:dyDescent="0.25">
      <c r="B262" s="49" t="s">
        <v>9326</v>
      </c>
      <c r="C262" s="53" t="s">
        <v>24184</v>
      </c>
      <c r="D262" t="s">
        <v>493</v>
      </c>
      <c r="E262" s="43" t="s">
        <v>9696</v>
      </c>
      <c r="F262">
        <v>1374</v>
      </c>
      <c r="G262" t="s">
        <v>490</v>
      </c>
      <c r="H262" s="41">
        <v>40948</v>
      </c>
      <c r="I262" s="44">
        <v>-17269.22</v>
      </c>
      <c r="J262" t="s">
        <v>9697</v>
      </c>
      <c r="R262" s="51"/>
      <c r="U262"/>
    </row>
    <row r="263" spans="2:21" x14ac:dyDescent="0.25">
      <c r="B263" s="49" t="s">
        <v>9326</v>
      </c>
      <c r="C263" s="53" t="s">
        <v>24184</v>
      </c>
      <c r="D263" t="s">
        <v>494</v>
      </c>
      <c r="E263" s="43" t="s">
        <v>9698</v>
      </c>
      <c r="F263">
        <v>502</v>
      </c>
      <c r="G263" t="s">
        <v>495</v>
      </c>
      <c r="H263" s="41">
        <v>40949</v>
      </c>
      <c r="I263" s="44">
        <v>-6069.66</v>
      </c>
      <c r="J263" t="s">
        <v>9699</v>
      </c>
      <c r="R263" s="51"/>
      <c r="U263"/>
    </row>
    <row r="264" spans="2:21" x14ac:dyDescent="0.25">
      <c r="B264" s="49" t="s">
        <v>9326</v>
      </c>
      <c r="C264" s="53" t="s">
        <v>24184</v>
      </c>
      <c r="D264" t="s">
        <v>483</v>
      </c>
      <c r="E264" s="43" t="s">
        <v>484</v>
      </c>
      <c r="F264">
        <v>975</v>
      </c>
      <c r="G264" t="s">
        <v>485</v>
      </c>
      <c r="H264" s="41">
        <v>40954</v>
      </c>
      <c r="I264" s="44">
        <v>-18142.400000000001</v>
      </c>
      <c r="J264" t="s">
        <v>9703</v>
      </c>
      <c r="R264" s="51"/>
      <c r="U264"/>
    </row>
    <row r="265" spans="2:21" x14ac:dyDescent="0.25">
      <c r="B265" s="49" t="s">
        <v>9326</v>
      </c>
      <c r="C265" s="53" t="s">
        <v>24184</v>
      </c>
      <c r="D265" t="s">
        <v>483</v>
      </c>
      <c r="E265" s="43" t="s">
        <v>484</v>
      </c>
      <c r="F265">
        <v>972</v>
      </c>
      <c r="G265" t="s">
        <v>485</v>
      </c>
      <c r="H265" s="41">
        <v>40954</v>
      </c>
      <c r="I265" s="44">
        <v>-17295.599999999999</v>
      </c>
      <c r="J265" t="s">
        <v>9700</v>
      </c>
      <c r="R265" s="51"/>
      <c r="U265"/>
    </row>
    <row r="266" spans="2:21" x14ac:dyDescent="0.25">
      <c r="B266" s="49" t="s">
        <v>9326</v>
      </c>
      <c r="C266" s="53" t="s">
        <v>24184</v>
      </c>
      <c r="D266" t="s">
        <v>483</v>
      </c>
      <c r="E266" s="43" t="s">
        <v>484</v>
      </c>
      <c r="F266">
        <v>973</v>
      </c>
      <c r="G266" t="s">
        <v>485</v>
      </c>
      <c r="H266" s="41">
        <v>40954</v>
      </c>
      <c r="I266" s="44">
        <v>-14639.2</v>
      </c>
      <c r="J266" t="s">
        <v>9701</v>
      </c>
      <c r="R266" s="51"/>
      <c r="U266"/>
    </row>
    <row r="267" spans="2:21" x14ac:dyDescent="0.25">
      <c r="B267" s="49" t="s">
        <v>9326</v>
      </c>
      <c r="C267" s="53" t="s">
        <v>24184</v>
      </c>
      <c r="D267" t="s">
        <v>483</v>
      </c>
      <c r="E267" s="43" t="s">
        <v>484</v>
      </c>
      <c r="F267">
        <v>974</v>
      </c>
      <c r="G267" t="s">
        <v>485</v>
      </c>
      <c r="H267" s="41">
        <v>40954</v>
      </c>
      <c r="I267" s="44">
        <v>-11553.6</v>
      </c>
      <c r="J267" t="s">
        <v>9702</v>
      </c>
      <c r="R267" s="51"/>
      <c r="U267"/>
    </row>
    <row r="268" spans="2:21" x14ac:dyDescent="0.25">
      <c r="B268" s="49" t="s">
        <v>9326</v>
      </c>
      <c r="C268" s="53" t="s">
        <v>24184</v>
      </c>
      <c r="D268" t="s">
        <v>483</v>
      </c>
      <c r="E268" s="43" t="s">
        <v>484</v>
      </c>
      <c r="F268">
        <v>977</v>
      </c>
      <c r="G268" t="s">
        <v>485</v>
      </c>
      <c r="H268" s="41">
        <v>40955</v>
      </c>
      <c r="I268" s="44">
        <v>-28684.48</v>
      </c>
      <c r="J268" t="s">
        <v>9704</v>
      </c>
      <c r="R268" s="51"/>
      <c r="U268"/>
    </row>
    <row r="269" spans="2:21" x14ac:dyDescent="0.25">
      <c r="B269" s="49" t="s">
        <v>9326</v>
      </c>
      <c r="C269" s="53" t="s">
        <v>24184</v>
      </c>
      <c r="D269" t="s">
        <v>496</v>
      </c>
      <c r="E269" s="43" t="s">
        <v>9705</v>
      </c>
      <c r="F269">
        <v>560</v>
      </c>
      <c r="G269" t="s">
        <v>220</v>
      </c>
      <c r="H269" s="41">
        <v>40955</v>
      </c>
      <c r="I269" s="44">
        <v>-20500</v>
      </c>
      <c r="J269" t="s">
        <v>9706</v>
      </c>
      <c r="R269" s="51"/>
      <c r="U269"/>
    </row>
    <row r="270" spans="2:21" x14ac:dyDescent="0.25">
      <c r="B270" s="49" t="s">
        <v>9326</v>
      </c>
      <c r="C270" s="53" t="s">
        <v>24184</v>
      </c>
      <c r="D270" t="s">
        <v>498</v>
      </c>
      <c r="E270" s="43" t="s">
        <v>9708</v>
      </c>
      <c r="F270">
        <v>596</v>
      </c>
      <c r="G270" t="s">
        <v>220</v>
      </c>
      <c r="H270" s="41">
        <v>40956</v>
      </c>
      <c r="I270" s="44">
        <v>-22000</v>
      </c>
      <c r="J270" t="s">
        <v>9709</v>
      </c>
      <c r="R270" s="51"/>
      <c r="U270"/>
    </row>
    <row r="271" spans="2:21" x14ac:dyDescent="0.25">
      <c r="B271" s="49" t="s">
        <v>9326</v>
      </c>
      <c r="C271" s="53" t="s">
        <v>24184</v>
      </c>
      <c r="D271" t="s">
        <v>499</v>
      </c>
      <c r="E271" s="43" t="s">
        <v>9710</v>
      </c>
      <c r="F271">
        <v>590</v>
      </c>
      <c r="G271" t="s">
        <v>220</v>
      </c>
      <c r="H271" s="41">
        <v>40956</v>
      </c>
      <c r="I271" s="44">
        <v>-19268.28</v>
      </c>
      <c r="J271" t="s">
        <v>9711</v>
      </c>
      <c r="R271" s="51"/>
      <c r="U271"/>
    </row>
    <row r="272" spans="2:21" x14ac:dyDescent="0.25">
      <c r="B272" s="49" t="s">
        <v>9326</v>
      </c>
      <c r="C272" s="53" t="s">
        <v>24184</v>
      </c>
      <c r="D272" t="s">
        <v>500</v>
      </c>
      <c r="E272" s="43" t="s">
        <v>501</v>
      </c>
      <c r="F272">
        <v>589</v>
      </c>
      <c r="G272" t="s">
        <v>502</v>
      </c>
      <c r="H272" s="41">
        <v>40956</v>
      </c>
      <c r="I272" s="44">
        <v>-18886.79</v>
      </c>
      <c r="J272" t="s">
        <v>9712</v>
      </c>
      <c r="R272" s="51"/>
      <c r="U272"/>
    </row>
    <row r="273" spans="2:21" x14ac:dyDescent="0.25">
      <c r="B273" s="49" t="s">
        <v>9328</v>
      </c>
      <c r="C273" s="53" t="s">
        <v>24189</v>
      </c>
      <c r="D273" t="s">
        <v>503</v>
      </c>
      <c r="E273" s="43" t="s">
        <v>9713</v>
      </c>
      <c r="F273">
        <v>442</v>
      </c>
      <c r="G273" t="s">
        <v>504</v>
      </c>
      <c r="H273" s="41">
        <v>40962</v>
      </c>
      <c r="I273" s="44">
        <v>-548963.80000000005</v>
      </c>
      <c r="J273" t="s">
        <v>9714</v>
      </c>
      <c r="R273" s="51"/>
      <c r="U273"/>
    </row>
    <row r="274" spans="2:21" x14ac:dyDescent="0.25">
      <c r="B274" s="49" t="s">
        <v>9326</v>
      </c>
      <c r="C274" s="53" t="s">
        <v>24184</v>
      </c>
      <c r="D274" t="s">
        <v>505</v>
      </c>
      <c r="E274" s="43" t="s">
        <v>506</v>
      </c>
      <c r="F274">
        <v>50</v>
      </c>
      <c r="G274" t="s">
        <v>507</v>
      </c>
      <c r="H274" s="41">
        <v>40963</v>
      </c>
      <c r="I274" s="44">
        <v>-50000</v>
      </c>
      <c r="J274" t="s">
        <v>9717</v>
      </c>
      <c r="R274" s="51"/>
      <c r="U274"/>
    </row>
    <row r="275" spans="2:21" x14ac:dyDescent="0.25">
      <c r="B275" s="49" t="s">
        <v>9326</v>
      </c>
      <c r="C275" s="53" t="s">
        <v>24184</v>
      </c>
      <c r="D275" t="s">
        <v>483</v>
      </c>
      <c r="E275" s="43" t="s">
        <v>484</v>
      </c>
      <c r="F275">
        <v>980</v>
      </c>
      <c r="G275" t="s">
        <v>485</v>
      </c>
      <c r="H275" s="41">
        <v>40963</v>
      </c>
      <c r="I275" s="44">
        <v>-32880.199999999997</v>
      </c>
      <c r="J275" t="s">
        <v>9716</v>
      </c>
      <c r="R275" s="51"/>
      <c r="U275"/>
    </row>
    <row r="276" spans="2:21" x14ac:dyDescent="0.25">
      <c r="B276" s="49" t="s">
        <v>9326</v>
      </c>
      <c r="C276" s="53" t="s">
        <v>24184</v>
      </c>
      <c r="D276" t="s">
        <v>483</v>
      </c>
      <c r="E276" s="43" t="s">
        <v>484</v>
      </c>
      <c r="F276">
        <v>979</v>
      </c>
      <c r="G276" t="s">
        <v>485</v>
      </c>
      <c r="H276" s="41">
        <v>40963</v>
      </c>
      <c r="I276" s="44">
        <v>-11611.6</v>
      </c>
      <c r="J276" t="s">
        <v>9715</v>
      </c>
      <c r="R276" s="51"/>
      <c r="U276"/>
    </row>
    <row r="277" spans="2:21" x14ac:dyDescent="0.25">
      <c r="B277" s="49" t="s">
        <v>9326</v>
      </c>
      <c r="C277" s="53" t="s">
        <v>24184</v>
      </c>
      <c r="D277" t="s">
        <v>354</v>
      </c>
      <c r="E277" s="43" t="s">
        <v>355</v>
      </c>
      <c r="F277">
        <v>689</v>
      </c>
      <c r="G277" t="s">
        <v>511</v>
      </c>
      <c r="H277" s="41">
        <v>40968</v>
      </c>
      <c r="I277" s="44">
        <v>-481112.01</v>
      </c>
      <c r="J277" t="s">
        <v>9719</v>
      </c>
      <c r="R277" s="51"/>
      <c r="U277"/>
    </row>
    <row r="278" spans="2:21" x14ac:dyDescent="0.25">
      <c r="B278" s="49" t="s">
        <v>9328</v>
      </c>
      <c r="C278" s="53" t="s">
        <v>24189</v>
      </c>
      <c r="D278" t="s">
        <v>508</v>
      </c>
      <c r="E278" s="43" t="s">
        <v>509</v>
      </c>
      <c r="F278">
        <v>372</v>
      </c>
      <c r="G278" t="s">
        <v>510</v>
      </c>
      <c r="H278" s="41">
        <v>40968</v>
      </c>
      <c r="I278" s="44">
        <v>-2309120.9</v>
      </c>
      <c r="J278" t="s">
        <v>9718</v>
      </c>
      <c r="R278" s="51"/>
      <c r="U278"/>
    </row>
    <row r="279" spans="2:21" x14ac:dyDescent="0.25">
      <c r="B279" s="49" t="s">
        <v>9326</v>
      </c>
      <c r="C279" s="53" t="s">
        <v>24184</v>
      </c>
      <c r="D279" t="s">
        <v>519</v>
      </c>
      <c r="E279" s="43" t="s">
        <v>520</v>
      </c>
      <c r="F279">
        <v>1216</v>
      </c>
      <c r="G279" t="s">
        <v>490</v>
      </c>
      <c r="H279" s="41">
        <v>40970</v>
      </c>
      <c r="I279" s="44">
        <v>-99245.22</v>
      </c>
      <c r="J279" t="s">
        <v>9734</v>
      </c>
      <c r="R279" s="51"/>
      <c r="U279"/>
    </row>
    <row r="280" spans="2:21" x14ac:dyDescent="0.25">
      <c r="B280" s="49" t="s">
        <v>9326</v>
      </c>
      <c r="C280" s="53" t="s">
        <v>24184</v>
      </c>
      <c r="D280" t="s">
        <v>513</v>
      </c>
      <c r="E280" s="43" t="s">
        <v>9722</v>
      </c>
      <c r="F280">
        <v>1215</v>
      </c>
      <c r="G280" t="s">
        <v>490</v>
      </c>
      <c r="H280" s="41">
        <v>40970</v>
      </c>
      <c r="I280" s="44">
        <v>-35075.74</v>
      </c>
      <c r="J280" t="s">
        <v>9723</v>
      </c>
      <c r="R280" s="51"/>
      <c r="U280"/>
    </row>
    <row r="281" spans="2:21" x14ac:dyDescent="0.25">
      <c r="B281" s="49" t="s">
        <v>9326</v>
      </c>
      <c r="C281" s="53" t="s">
        <v>24184</v>
      </c>
      <c r="D281" t="s">
        <v>514</v>
      </c>
      <c r="E281" s="43" t="s">
        <v>9724</v>
      </c>
      <c r="F281">
        <v>18</v>
      </c>
      <c r="G281" t="s">
        <v>490</v>
      </c>
      <c r="H281" s="41">
        <v>40970</v>
      </c>
      <c r="I281" s="44">
        <v>-19806.79</v>
      </c>
      <c r="J281" t="s">
        <v>9725</v>
      </c>
      <c r="R281" s="51"/>
      <c r="U281"/>
    </row>
    <row r="282" spans="2:21" x14ac:dyDescent="0.25">
      <c r="B282" s="49" t="s">
        <v>9326</v>
      </c>
      <c r="C282" s="53" t="s">
        <v>24184</v>
      </c>
      <c r="D282" t="s">
        <v>516</v>
      </c>
      <c r="E282" s="43" t="s">
        <v>9728</v>
      </c>
      <c r="F282">
        <v>1210</v>
      </c>
      <c r="G282" t="s">
        <v>490</v>
      </c>
      <c r="H282" s="41">
        <v>40970</v>
      </c>
      <c r="I282" s="44">
        <v>-17269.22</v>
      </c>
      <c r="J282" t="s">
        <v>9729</v>
      </c>
      <c r="R282" s="51"/>
      <c r="U282"/>
    </row>
    <row r="283" spans="2:21" x14ac:dyDescent="0.25">
      <c r="B283" s="49" t="s">
        <v>9326</v>
      </c>
      <c r="C283" s="53" t="s">
        <v>24184</v>
      </c>
      <c r="D283" t="s">
        <v>517</v>
      </c>
      <c r="E283" s="43" t="s">
        <v>9730</v>
      </c>
      <c r="F283">
        <v>1212</v>
      </c>
      <c r="G283" t="s">
        <v>490</v>
      </c>
      <c r="H283" s="41">
        <v>40970</v>
      </c>
      <c r="I283" s="44">
        <v>-17269.22</v>
      </c>
      <c r="J283" t="s">
        <v>9731</v>
      </c>
      <c r="R283" s="51"/>
      <c r="U283"/>
    </row>
    <row r="284" spans="2:21" x14ac:dyDescent="0.25">
      <c r="B284" s="49" t="s">
        <v>9326</v>
      </c>
      <c r="C284" s="53" t="s">
        <v>24184</v>
      </c>
      <c r="D284" t="s">
        <v>515</v>
      </c>
      <c r="E284" s="43" t="s">
        <v>9726</v>
      </c>
      <c r="F284">
        <v>1211</v>
      </c>
      <c r="G284" t="s">
        <v>490</v>
      </c>
      <c r="H284" s="41">
        <v>40970</v>
      </c>
      <c r="I284" s="44">
        <v>-17262.37</v>
      </c>
      <c r="J284" t="s">
        <v>9727</v>
      </c>
      <c r="R284" s="51"/>
      <c r="U284"/>
    </row>
    <row r="285" spans="2:21" x14ac:dyDescent="0.25">
      <c r="B285" s="49" t="s">
        <v>9326</v>
      </c>
      <c r="C285" s="53" t="s">
        <v>24184</v>
      </c>
      <c r="D285" t="s">
        <v>518</v>
      </c>
      <c r="E285" s="43" t="s">
        <v>9732</v>
      </c>
      <c r="F285">
        <v>1213</v>
      </c>
      <c r="G285" t="s">
        <v>490</v>
      </c>
      <c r="H285" s="41">
        <v>40970</v>
      </c>
      <c r="I285" s="44">
        <v>-17262.37</v>
      </c>
      <c r="J285" t="s">
        <v>9733</v>
      </c>
      <c r="R285" s="51"/>
      <c r="U285"/>
    </row>
    <row r="286" spans="2:21" x14ac:dyDescent="0.25">
      <c r="B286" s="49" t="s">
        <v>9326</v>
      </c>
      <c r="C286" s="53" t="s">
        <v>24184</v>
      </c>
      <c r="D286" t="s">
        <v>512</v>
      </c>
      <c r="E286" s="43" t="s">
        <v>9720</v>
      </c>
      <c r="F286">
        <v>1220</v>
      </c>
      <c r="G286" t="s">
        <v>220</v>
      </c>
      <c r="H286" s="41">
        <v>40970</v>
      </c>
      <c r="I286" s="44">
        <v>-13705.62</v>
      </c>
      <c r="J286" t="s">
        <v>9721</v>
      </c>
      <c r="R286" s="51"/>
      <c r="U286"/>
    </row>
    <row r="287" spans="2:21" x14ac:dyDescent="0.25">
      <c r="B287" s="49" t="s">
        <v>9735</v>
      </c>
      <c r="C287" s="53" t="s">
        <v>24186</v>
      </c>
      <c r="D287" t="s">
        <v>521</v>
      </c>
      <c r="E287" s="43" t="s">
        <v>9736</v>
      </c>
      <c r="F287">
        <v>1207</v>
      </c>
      <c r="G287" t="s">
        <v>522</v>
      </c>
      <c r="H287" s="41">
        <v>40970</v>
      </c>
      <c r="I287" s="44">
        <v>-49913.279999999999</v>
      </c>
      <c r="J287" t="s">
        <v>9737</v>
      </c>
      <c r="R287" s="51"/>
      <c r="U287"/>
    </row>
    <row r="288" spans="2:21" x14ac:dyDescent="0.25">
      <c r="B288" s="49" t="s">
        <v>9328</v>
      </c>
      <c r="C288" s="53" t="s">
        <v>24189</v>
      </c>
      <c r="D288" t="s">
        <v>523</v>
      </c>
      <c r="E288" s="43" t="s">
        <v>9738</v>
      </c>
      <c r="F288">
        <v>42634</v>
      </c>
      <c r="G288" t="s">
        <v>524</v>
      </c>
      <c r="H288" s="41">
        <v>40971</v>
      </c>
      <c r="I288" s="44">
        <v>-4593</v>
      </c>
      <c r="J288" t="s">
        <v>9739</v>
      </c>
      <c r="R288" s="51"/>
      <c r="U288"/>
    </row>
    <row r="289" spans="2:21" x14ac:dyDescent="0.25">
      <c r="B289" s="49" t="s">
        <v>9326</v>
      </c>
      <c r="C289" s="53" t="s">
        <v>24184</v>
      </c>
      <c r="D289" t="s">
        <v>525</v>
      </c>
      <c r="E289" s="43" t="s">
        <v>526</v>
      </c>
      <c r="F289">
        <v>1554357</v>
      </c>
      <c r="G289" t="s">
        <v>527</v>
      </c>
      <c r="H289" s="41">
        <v>40974</v>
      </c>
      <c r="I289" s="44">
        <v>-39811.199999999997</v>
      </c>
      <c r="J289" t="s">
        <v>9740</v>
      </c>
      <c r="R289" s="51"/>
      <c r="U289"/>
    </row>
    <row r="290" spans="2:21" x14ac:dyDescent="0.25">
      <c r="B290" s="49" t="s">
        <v>9328</v>
      </c>
      <c r="C290" s="53" t="s">
        <v>24189</v>
      </c>
      <c r="D290" t="s">
        <v>528</v>
      </c>
      <c r="E290" s="43" t="s">
        <v>9741</v>
      </c>
      <c r="F290">
        <v>42</v>
      </c>
      <c r="G290" t="s">
        <v>529</v>
      </c>
      <c r="H290" s="41">
        <v>40975</v>
      </c>
      <c r="I290" s="44">
        <v>-45500</v>
      </c>
      <c r="J290" t="s">
        <v>9742</v>
      </c>
      <c r="R290" s="51"/>
      <c r="U290"/>
    </row>
    <row r="291" spans="2:21" x14ac:dyDescent="0.25">
      <c r="B291" s="49" t="s">
        <v>9326</v>
      </c>
      <c r="C291" s="53" t="s">
        <v>24184</v>
      </c>
      <c r="D291" t="s">
        <v>530</v>
      </c>
      <c r="E291" s="43" t="s">
        <v>531</v>
      </c>
      <c r="F291">
        <v>1464</v>
      </c>
      <c r="G291" t="s">
        <v>490</v>
      </c>
      <c r="H291" s="41">
        <v>40977</v>
      </c>
      <c r="I291" s="44">
        <v>-43625.7</v>
      </c>
      <c r="J291" t="s">
        <v>9743</v>
      </c>
      <c r="R291" s="51"/>
      <c r="U291"/>
    </row>
    <row r="292" spans="2:21" x14ac:dyDescent="0.25">
      <c r="B292" s="49" t="s">
        <v>9326</v>
      </c>
      <c r="C292" s="53" t="s">
        <v>24184</v>
      </c>
      <c r="D292" t="s">
        <v>525</v>
      </c>
      <c r="E292" s="43" t="s">
        <v>526</v>
      </c>
      <c r="F292">
        <v>1554360</v>
      </c>
      <c r="G292" t="s">
        <v>532</v>
      </c>
      <c r="H292" s="41">
        <v>40982</v>
      </c>
      <c r="I292" s="44">
        <v>-58130.85</v>
      </c>
      <c r="J292" t="s">
        <v>9744</v>
      </c>
      <c r="R292" s="51"/>
      <c r="U292"/>
    </row>
    <row r="293" spans="2:21" x14ac:dyDescent="0.25">
      <c r="B293" s="49" t="s">
        <v>9326</v>
      </c>
      <c r="C293" s="53" t="s">
        <v>24184</v>
      </c>
      <c r="D293" t="s">
        <v>483</v>
      </c>
      <c r="E293" s="43" t="s">
        <v>484</v>
      </c>
      <c r="F293">
        <v>1006</v>
      </c>
      <c r="G293" t="s">
        <v>533</v>
      </c>
      <c r="H293" s="41">
        <v>40988</v>
      </c>
      <c r="I293" s="44">
        <v>-33071.599999999999</v>
      </c>
      <c r="J293" t="s">
        <v>9748</v>
      </c>
      <c r="R293" s="51"/>
      <c r="U293"/>
    </row>
    <row r="294" spans="2:21" x14ac:dyDescent="0.25">
      <c r="B294" s="49" t="s">
        <v>9326</v>
      </c>
      <c r="C294" s="53" t="s">
        <v>24184</v>
      </c>
      <c r="D294" t="s">
        <v>483</v>
      </c>
      <c r="E294" s="43" t="s">
        <v>484</v>
      </c>
      <c r="F294">
        <v>994</v>
      </c>
      <c r="G294" t="s">
        <v>533</v>
      </c>
      <c r="H294" s="41">
        <v>40988</v>
      </c>
      <c r="I294" s="44">
        <v>-31337.4</v>
      </c>
      <c r="J294" t="s">
        <v>9746</v>
      </c>
      <c r="R294" s="51"/>
      <c r="U294"/>
    </row>
    <row r="295" spans="2:21" x14ac:dyDescent="0.25">
      <c r="B295" s="49" t="s">
        <v>9326</v>
      </c>
      <c r="C295" s="53" t="s">
        <v>24184</v>
      </c>
      <c r="D295" t="s">
        <v>483</v>
      </c>
      <c r="E295" s="43" t="s">
        <v>484</v>
      </c>
      <c r="F295">
        <v>993</v>
      </c>
      <c r="G295" t="s">
        <v>533</v>
      </c>
      <c r="H295" s="41">
        <v>40988</v>
      </c>
      <c r="I295" s="44">
        <v>-14500</v>
      </c>
      <c r="J295" t="s">
        <v>9745</v>
      </c>
      <c r="R295" s="51"/>
      <c r="U295"/>
    </row>
    <row r="296" spans="2:21" x14ac:dyDescent="0.25">
      <c r="B296" s="49" t="s">
        <v>9326</v>
      </c>
      <c r="C296" s="53" t="s">
        <v>24184</v>
      </c>
      <c r="D296" t="s">
        <v>483</v>
      </c>
      <c r="E296" s="43" t="s">
        <v>484</v>
      </c>
      <c r="F296">
        <v>1005</v>
      </c>
      <c r="G296" t="s">
        <v>533</v>
      </c>
      <c r="H296" s="41">
        <v>40988</v>
      </c>
      <c r="I296" s="44">
        <v>-1885</v>
      </c>
      <c r="J296" t="s">
        <v>9747</v>
      </c>
      <c r="R296" s="51"/>
      <c r="U296"/>
    </row>
    <row r="297" spans="2:21" x14ac:dyDescent="0.25">
      <c r="B297" s="49" t="s">
        <v>9326</v>
      </c>
      <c r="C297" s="53" t="s">
        <v>24184</v>
      </c>
      <c r="D297" t="s">
        <v>486</v>
      </c>
      <c r="E297" s="43" t="s">
        <v>487</v>
      </c>
      <c r="F297" t="s">
        <v>534</v>
      </c>
      <c r="G297" t="s">
        <v>17727</v>
      </c>
      <c r="H297" s="41">
        <v>40990</v>
      </c>
      <c r="I297" s="44">
        <v>-24244</v>
      </c>
      <c r="J297" t="s">
        <v>9749</v>
      </c>
      <c r="R297" s="51"/>
      <c r="U297"/>
    </row>
    <row r="298" spans="2:21" x14ac:dyDescent="0.25">
      <c r="B298" s="49" t="s">
        <v>9326</v>
      </c>
      <c r="C298" s="53" t="s">
        <v>24184</v>
      </c>
      <c r="D298" t="s">
        <v>535</v>
      </c>
      <c r="E298" s="43" t="s">
        <v>536</v>
      </c>
      <c r="F298">
        <v>8481</v>
      </c>
      <c r="G298" t="s">
        <v>537</v>
      </c>
      <c r="H298" s="41">
        <v>40990</v>
      </c>
      <c r="I298" s="44">
        <v>-10855</v>
      </c>
      <c r="J298" t="s">
        <v>9751</v>
      </c>
      <c r="R298" s="51"/>
      <c r="U298"/>
    </row>
    <row r="299" spans="2:21" x14ac:dyDescent="0.25">
      <c r="B299" s="49" t="s">
        <v>9326</v>
      </c>
      <c r="C299" s="53" t="s">
        <v>24184</v>
      </c>
      <c r="D299" t="s">
        <v>535</v>
      </c>
      <c r="E299" s="43" t="s">
        <v>536</v>
      </c>
      <c r="F299">
        <v>8482</v>
      </c>
      <c r="G299" t="s">
        <v>537</v>
      </c>
      <c r="H299" s="41">
        <v>40990</v>
      </c>
      <c r="I299" s="44">
        <v>-8160</v>
      </c>
      <c r="J299" t="s">
        <v>9752</v>
      </c>
      <c r="R299" s="51"/>
      <c r="U299"/>
    </row>
    <row r="300" spans="2:21" x14ac:dyDescent="0.25">
      <c r="B300" s="49" t="s">
        <v>9326</v>
      </c>
      <c r="C300" s="53" t="s">
        <v>24184</v>
      </c>
      <c r="D300" t="s">
        <v>535</v>
      </c>
      <c r="E300" s="43" t="s">
        <v>536</v>
      </c>
      <c r="F300">
        <v>8480</v>
      </c>
      <c r="G300" t="s">
        <v>537</v>
      </c>
      <c r="H300" s="41">
        <v>40990</v>
      </c>
      <c r="I300" s="44">
        <v>-4080</v>
      </c>
      <c r="J300" t="s">
        <v>9750</v>
      </c>
      <c r="R300" s="51"/>
      <c r="U300"/>
    </row>
    <row r="301" spans="2:21" x14ac:dyDescent="0.25">
      <c r="B301" s="49" t="s">
        <v>9326</v>
      </c>
      <c r="C301" s="53" t="s">
        <v>24184</v>
      </c>
      <c r="D301" t="s">
        <v>483</v>
      </c>
      <c r="E301" s="43" t="s">
        <v>484</v>
      </c>
      <c r="F301">
        <v>1008</v>
      </c>
      <c r="G301" t="s">
        <v>533</v>
      </c>
      <c r="H301" s="41">
        <v>40994</v>
      </c>
      <c r="I301" s="44">
        <v>-32462.6</v>
      </c>
      <c r="J301" t="s">
        <v>9754</v>
      </c>
      <c r="R301" s="51"/>
      <c r="U301"/>
    </row>
    <row r="302" spans="2:21" x14ac:dyDescent="0.25">
      <c r="B302" s="49" t="s">
        <v>9326</v>
      </c>
      <c r="C302" s="53" t="s">
        <v>24184</v>
      </c>
      <c r="D302" t="s">
        <v>483</v>
      </c>
      <c r="E302" s="43" t="s">
        <v>484</v>
      </c>
      <c r="F302">
        <v>1007</v>
      </c>
      <c r="G302" t="s">
        <v>533</v>
      </c>
      <c r="H302" s="41">
        <v>40994</v>
      </c>
      <c r="I302" s="44">
        <v>-27381.8</v>
      </c>
      <c r="J302" t="s">
        <v>9753</v>
      </c>
      <c r="R302" s="51"/>
      <c r="U302"/>
    </row>
    <row r="303" spans="2:21" x14ac:dyDescent="0.25">
      <c r="B303" s="49" t="s">
        <v>9326</v>
      </c>
      <c r="C303" s="53" t="s">
        <v>24184</v>
      </c>
      <c r="D303" t="s">
        <v>538</v>
      </c>
      <c r="E303" s="43" t="s">
        <v>9755</v>
      </c>
      <c r="F303">
        <v>1380</v>
      </c>
      <c r="G303" t="s">
        <v>490</v>
      </c>
      <c r="H303" s="41">
        <v>40994</v>
      </c>
      <c r="I303" s="44">
        <v>-20787.68</v>
      </c>
      <c r="J303" t="s">
        <v>9756</v>
      </c>
      <c r="R303" s="51"/>
      <c r="U303"/>
    </row>
    <row r="304" spans="2:21" x14ac:dyDescent="0.25">
      <c r="B304" s="49" t="s">
        <v>9326</v>
      </c>
      <c r="C304" s="53" t="s">
        <v>24184</v>
      </c>
      <c r="D304" t="s">
        <v>535</v>
      </c>
      <c r="E304" s="43" t="s">
        <v>536</v>
      </c>
      <c r="F304">
        <v>8050</v>
      </c>
      <c r="G304" t="s">
        <v>537</v>
      </c>
      <c r="H304" s="41">
        <v>40996</v>
      </c>
      <c r="I304" s="44">
        <v>-3060</v>
      </c>
      <c r="J304" t="s">
        <v>9757</v>
      </c>
      <c r="R304" s="51"/>
      <c r="U304"/>
    </row>
    <row r="305" spans="2:21" x14ac:dyDescent="0.25">
      <c r="B305" s="49" t="s">
        <v>9326</v>
      </c>
      <c r="C305" s="53" t="s">
        <v>24184</v>
      </c>
      <c r="D305" t="s">
        <v>535</v>
      </c>
      <c r="E305" s="43" t="s">
        <v>536</v>
      </c>
      <c r="F305">
        <v>8052</v>
      </c>
      <c r="G305" t="s">
        <v>537</v>
      </c>
      <c r="H305" s="41">
        <v>40997</v>
      </c>
      <c r="I305" s="44">
        <v>-3570</v>
      </c>
      <c r="J305" t="s">
        <v>9758</v>
      </c>
      <c r="R305" s="51"/>
      <c r="U305"/>
    </row>
    <row r="306" spans="2:21" x14ac:dyDescent="0.25">
      <c r="B306" s="49" t="s">
        <v>9326</v>
      </c>
      <c r="C306" s="53" t="s">
        <v>24184</v>
      </c>
      <c r="D306" t="s">
        <v>535</v>
      </c>
      <c r="E306" s="43" t="s">
        <v>536</v>
      </c>
      <c r="F306">
        <v>8055</v>
      </c>
      <c r="G306" t="s">
        <v>537</v>
      </c>
      <c r="H306" s="41">
        <v>40998</v>
      </c>
      <c r="I306" s="44">
        <v>-2040</v>
      </c>
      <c r="J306" t="s">
        <v>9759</v>
      </c>
      <c r="R306" s="51"/>
      <c r="U306"/>
    </row>
    <row r="307" spans="2:21" x14ac:dyDescent="0.25">
      <c r="B307" s="49" t="s">
        <v>9326</v>
      </c>
      <c r="C307" s="53" t="s">
        <v>24184</v>
      </c>
      <c r="D307" t="s">
        <v>539</v>
      </c>
      <c r="E307" s="43" t="s">
        <v>9760</v>
      </c>
      <c r="F307">
        <v>255</v>
      </c>
      <c r="G307" t="s">
        <v>220</v>
      </c>
      <c r="H307" s="41">
        <v>41001</v>
      </c>
      <c r="I307" s="44">
        <v>-12000</v>
      </c>
      <c r="J307" t="s">
        <v>9761</v>
      </c>
      <c r="R307" s="51"/>
      <c r="U307"/>
    </row>
    <row r="308" spans="2:21" x14ac:dyDescent="0.25">
      <c r="B308" s="49" t="s">
        <v>9326</v>
      </c>
      <c r="C308" s="53" t="s">
        <v>24184</v>
      </c>
      <c r="D308" t="s">
        <v>543</v>
      </c>
      <c r="E308" s="43" t="s">
        <v>9768</v>
      </c>
      <c r="F308">
        <v>293</v>
      </c>
      <c r="G308" t="s">
        <v>220</v>
      </c>
      <c r="H308" s="41">
        <v>41008</v>
      </c>
      <c r="I308" s="44">
        <v>-44996.04</v>
      </c>
      <c r="J308" t="s">
        <v>9769</v>
      </c>
      <c r="R308" s="51"/>
      <c r="U308"/>
    </row>
    <row r="309" spans="2:21" x14ac:dyDescent="0.25">
      <c r="B309" s="49" t="s">
        <v>9326</v>
      </c>
      <c r="C309" s="53" t="s">
        <v>24184</v>
      </c>
      <c r="D309" t="s">
        <v>561</v>
      </c>
      <c r="E309" s="43" t="s">
        <v>562</v>
      </c>
      <c r="F309">
        <v>293</v>
      </c>
      <c r="G309" t="s">
        <v>563</v>
      </c>
      <c r="H309" s="41">
        <v>41008</v>
      </c>
      <c r="I309" s="44">
        <v>-39605.5</v>
      </c>
      <c r="J309" t="s">
        <v>9787</v>
      </c>
      <c r="R309" s="51"/>
      <c r="U309"/>
    </row>
    <row r="310" spans="2:21" x14ac:dyDescent="0.25">
      <c r="B310" s="49" t="s">
        <v>9326</v>
      </c>
      <c r="C310" s="53" t="s">
        <v>24184</v>
      </c>
      <c r="D310" t="s">
        <v>558</v>
      </c>
      <c r="E310" s="43" t="s">
        <v>559</v>
      </c>
      <c r="F310">
        <v>293</v>
      </c>
      <c r="G310" t="s">
        <v>560</v>
      </c>
      <c r="H310" s="41">
        <v>41008</v>
      </c>
      <c r="I310" s="44">
        <v>-38885.4</v>
      </c>
      <c r="J310" t="s">
        <v>9786</v>
      </c>
      <c r="R310" s="51"/>
      <c r="U310"/>
    </row>
    <row r="311" spans="2:21" x14ac:dyDescent="0.25">
      <c r="B311" s="49" t="s">
        <v>9326</v>
      </c>
      <c r="C311" s="53" t="s">
        <v>24184</v>
      </c>
      <c r="D311" t="s">
        <v>544</v>
      </c>
      <c r="E311" s="43" t="s">
        <v>9770</v>
      </c>
      <c r="F311">
        <v>293</v>
      </c>
      <c r="G311" t="s">
        <v>220</v>
      </c>
      <c r="H311" s="41">
        <v>41008</v>
      </c>
      <c r="I311" s="44">
        <v>-21242.95</v>
      </c>
      <c r="J311" t="s">
        <v>9771</v>
      </c>
      <c r="R311" s="51"/>
      <c r="U311"/>
    </row>
    <row r="312" spans="2:21" x14ac:dyDescent="0.25">
      <c r="B312" s="49" t="s">
        <v>9326</v>
      </c>
      <c r="C312" s="53" t="s">
        <v>24184</v>
      </c>
      <c r="D312" t="s">
        <v>552</v>
      </c>
      <c r="E312" s="43" t="s">
        <v>9780</v>
      </c>
      <c r="F312">
        <v>293</v>
      </c>
      <c r="G312" t="s">
        <v>553</v>
      </c>
      <c r="H312" s="41">
        <v>41008</v>
      </c>
      <c r="I312" s="44">
        <v>-20882.900000000001</v>
      </c>
      <c r="J312" t="s">
        <v>9781</v>
      </c>
      <c r="R312" s="51"/>
      <c r="U312"/>
    </row>
    <row r="313" spans="2:21" x14ac:dyDescent="0.25">
      <c r="B313" s="49" t="s">
        <v>9326</v>
      </c>
      <c r="C313" s="53" t="s">
        <v>24184</v>
      </c>
      <c r="D313" t="s">
        <v>554</v>
      </c>
      <c r="E313" s="43" t="s">
        <v>9782</v>
      </c>
      <c r="F313">
        <v>293</v>
      </c>
      <c r="G313" t="s">
        <v>555</v>
      </c>
      <c r="H313" s="41">
        <v>41008</v>
      </c>
      <c r="I313" s="44">
        <v>-19802.75</v>
      </c>
      <c r="J313" t="s">
        <v>9783</v>
      </c>
      <c r="R313" s="51"/>
      <c r="U313"/>
    </row>
    <row r="314" spans="2:21" x14ac:dyDescent="0.25">
      <c r="B314" s="49" t="s">
        <v>9326</v>
      </c>
      <c r="C314" s="53" t="s">
        <v>24184</v>
      </c>
      <c r="D314" t="s">
        <v>567</v>
      </c>
      <c r="E314" s="43" t="s">
        <v>568</v>
      </c>
      <c r="F314">
        <v>293</v>
      </c>
      <c r="G314" t="s">
        <v>569</v>
      </c>
      <c r="H314" s="41">
        <v>41008</v>
      </c>
      <c r="I314" s="44">
        <v>-19802.75</v>
      </c>
      <c r="J314" t="s">
        <v>9789</v>
      </c>
      <c r="R314" s="51"/>
      <c r="U314"/>
    </row>
    <row r="315" spans="2:21" x14ac:dyDescent="0.25">
      <c r="B315" s="49" t="s">
        <v>9326</v>
      </c>
      <c r="C315" s="53" t="s">
        <v>24184</v>
      </c>
      <c r="D315" t="s">
        <v>540</v>
      </c>
      <c r="E315" s="43" t="s">
        <v>9762</v>
      </c>
      <c r="F315">
        <v>293</v>
      </c>
      <c r="G315" t="s">
        <v>24</v>
      </c>
      <c r="H315" s="41">
        <v>41008</v>
      </c>
      <c r="I315" s="44">
        <v>-19442.7</v>
      </c>
      <c r="J315" t="s">
        <v>9763</v>
      </c>
      <c r="R315" s="51"/>
      <c r="U315"/>
    </row>
    <row r="316" spans="2:21" x14ac:dyDescent="0.25">
      <c r="B316" s="49" t="s">
        <v>9326</v>
      </c>
      <c r="C316" s="53" t="s">
        <v>24184</v>
      </c>
      <c r="D316" t="s">
        <v>564</v>
      </c>
      <c r="E316" s="43" t="s">
        <v>565</v>
      </c>
      <c r="F316">
        <v>293</v>
      </c>
      <c r="G316" t="s">
        <v>566</v>
      </c>
      <c r="H316" s="41">
        <v>41008</v>
      </c>
      <c r="I316" s="44">
        <v>-19442.7</v>
      </c>
      <c r="J316" t="s">
        <v>9788</v>
      </c>
      <c r="R316" s="51"/>
      <c r="U316"/>
    </row>
    <row r="317" spans="2:21" x14ac:dyDescent="0.25">
      <c r="B317" s="49" t="s">
        <v>9326</v>
      </c>
      <c r="C317" s="53" t="s">
        <v>24184</v>
      </c>
      <c r="D317" t="s">
        <v>570</v>
      </c>
      <c r="E317" s="43" t="s">
        <v>571</v>
      </c>
      <c r="F317">
        <v>293</v>
      </c>
      <c r="G317" t="s">
        <v>572</v>
      </c>
      <c r="H317" s="41">
        <v>41008</v>
      </c>
      <c r="I317" s="44">
        <v>-19442.7</v>
      </c>
      <c r="J317" t="s">
        <v>9790</v>
      </c>
      <c r="R317" s="51"/>
      <c r="U317"/>
    </row>
    <row r="318" spans="2:21" x14ac:dyDescent="0.25">
      <c r="B318" s="49" t="s">
        <v>9326</v>
      </c>
      <c r="C318" s="53" t="s">
        <v>24184</v>
      </c>
      <c r="D318" t="s">
        <v>576</v>
      </c>
      <c r="E318" s="43" t="s">
        <v>577</v>
      </c>
      <c r="F318">
        <v>293</v>
      </c>
      <c r="G318" t="s">
        <v>578</v>
      </c>
      <c r="H318" s="41">
        <v>41008</v>
      </c>
      <c r="I318" s="44">
        <v>-19082.650000000001</v>
      </c>
      <c r="J318" t="s">
        <v>9792</v>
      </c>
      <c r="R318" s="51"/>
      <c r="U318"/>
    </row>
    <row r="319" spans="2:21" x14ac:dyDescent="0.25">
      <c r="B319" s="49" t="s">
        <v>9326</v>
      </c>
      <c r="C319" s="53" t="s">
        <v>24184</v>
      </c>
      <c r="D319" t="s">
        <v>541</v>
      </c>
      <c r="E319" s="43" t="s">
        <v>9764</v>
      </c>
      <c r="F319">
        <v>293</v>
      </c>
      <c r="G319" t="s">
        <v>220</v>
      </c>
      <c r="H319" s="41">
        <v>41008</v>
      </c>
      <c r="I319" s="44">
        <v>-18722.599999999999</v>
      </c>
      <c r="J319" t="s">
        <v>9765</v>
      </c>
      <c r="R319" s="51"/>
      <c r="U319"/>
    </row>
    <row r="320" spans="2:21" x14ac:dyDescent="0.25">
      <c r="B320" s="49" t="s">
        <v>9326</v>
      </c>
      <c r="C320" s="53" t="s">
        <v>24184</v>
      </c>
      <c r="D320" t="s">
        <v>546</v>
      </c>
      <c r="E320" s="43" t="s">
        <v>9774</v>
      </c>
      <c r="F320">
        <v>293</v>
      </c>
      <c r="G320" t="s">
        <v>547</v>
      </c>
      <c r="H320" s="41">
        <v>41008</v>
      </c>
      <c r="I320" s="44">
        <v>-18722.599999999999</v>
      </c>
      <c r="J320" t="s">
        <v>9775</v>
      </c>
      <c r="R320" s="51"/>
      <c r="U320"/>
    </row>
    <row r="321" spans="2:21" x14ac:dyDescent="0.25">
      <c r="B321" s="49" t="s">
        <v>9326</v>
      </c>
      <c r="C321" s="53" t="s">
        <v>24184</v>
      </c>
      <c r="D321" t="s">
        <v>550</v>
      </c>
      <c r="E321" s="43" t="s">
        <v>9778</v>
      </c>
      <c r="F321">
        <v>293</v>
      </c>
      <c r="G321" t="s">
        <v>551</v>
      </c>
      <c r="H321" s="41">
        <v>41008</v>
      </c>
      <c r="I321" s="44">
        <v>-16906.86</v>
      </c>
      <c r="J321" t="s">
        <v>9779</v>
      </c>
      <c r="R321" s="51"/>
      <c r="U321"/>
    </row>
    <row r="322" spans="2:21" x14ac:dyDescent="0.25">
      <c r="B322" s="49" t="s">
        <v>9326</v>
      </c>
      <c r="C322" s="53" t="s">
        <v>24184</v>
      </c>
      <c r="D322" t="s">
        <v>545</v>
      </c>
      <c r="E322" s="43" t="s">
        <v>9772</v>
      </c>
      <c r="F322">
        <v>293</v>
      </c>
      <c r="G322" t="s">
        <v>220</v>
      </c>
      <c r="H322" s="41">
        <v>41008</v>
      </c>
      <c r="I322" s="44">
        <v>-15122.1</v>
      </c>
      <c r="J322" t="s">
        <v>9773</v>
      </c>
      <c r="R322" s="51"/>
      <c r="U322"/>
    </row>
    <row r="323" spans="2:21" x14ac:dyDescent="0.25">
      <c r="B323" s="49" t="s">
        <v>9326</v>
      </c>
      <c r="C323" s="53" t="s">
        <v>24184</v>
      </c>
      <c r="D323" t="s">
        <v>548</v>
      </c>
      <c r="E323" s="43" t="s">
        <v>9776</v>
      </c>
      <c r="F323">
        <v>293</v>
      </c>
      <c r="G323" t="s">
        <v>549</v>
      </c>
      <c r="H323" s="41">
        <v>41008</v>
      </c>
      <c r="I323" s="44">
        <v>-12961.8</v>
      </c>
      <c r="J323" t="s">
        <v>9777</v>
      </c>
      <c r="R323" s="51"/>
      <c r="U323"/>
    </row>
    <row r="324" spans="2:21" x14ac:dyDescent="0.25">
      <c r="B324" s="49" t="s">
        <v>9326</v>
      </c>
      <c r="C324" s="53" t="s">
        <v>24184</v>
      </c>
      <c r="D324" t="s">
        <v>573</v>
      </c>
      <c r="E324" s="43" t="s">
        <v>574</v>
      </c>
      <c r="F324">
        <v>293</v>
      </c>
      <c r="G324" t="s">
        <v>575</v>
      </c>
      <c r="H324" s="41">
        <v>41008</v>
      </c>
      <c r="I324" s="44">
        <v>-12601.75</v>
      </c>
      <c r="J324" t="s">
        <v>9791</v>
      </c>
      <c r="R324" s="51"/>
      <c r="U324"/>
    </row>
    <row r="325" spans="2:21" x14ac:dyDescent="0.25">
      <c r="B325" s="49" t="s">
        <v>9326</v>
      </c>
      <c r="C325" s="53" t="s">
        <v>24184</v>
      </c>
      <c r="D325" t="s">
        <v>542</v>
      </c>
      <c r="E325" s="43" t="s">
        <v>9766</v>
      </c>
      <c r="F325">
        <v>293</v>
      </c>
      <c r="G325" t="s">
        <v>220</v>
      </c>
      <c r="H325" s="41">
        <v>41008</v>
      </c>
      <c r="I325" s="44">
        <v>-1908</v>
      </c>
      <c r="J325" t="s">
        <v>9767</v>
      </c>
      <c r="R325" s="51"/>
      <c r="U325"/>
    </row>
    <row r="326" spans="2:21" x14ac:dyDescent="0.25">
      <c r="B326" s="49" t="s">
        <v>9326</v>
      </c>
      <c r="C326" s="53" t="s">
        <v>24184</v>
      </c>
      <c r="D326" t="s">
        <v>556</v>
      </c>
      <c r="E326" s="43" t="s">
        <v>9784</v>
      </c>
      <c r="F326">
        <v>293</v>
      </c>
      <c r="G326" t="s">
        <v>557</v>
      </c>
      <c r="H326" s="41">
        <v>41008</v>
      </c>
      <c r="I326" s="44">
        <v>-1908</v>
      </c>
      <c r="J326" t="s">
        <v>9785</v>
      </c>
      <c r="R326" s="51"/>
      <c r="U326"/>
    </row>
    <row r="327" spans="2:21" x14ac:dyDescent="0.25">
      <c r="B327" s="49" t="s">
        <v>9328</v>
      </c>
      <c r="C327" s="53" t="s">
        <v>24189</v>
      </c>
      <c r="D327" t="s">
        <v>579</v>
      </c>
      <c r="E327" s="43" t="s">
        <v>9793</v>
      </c>
      <c r="F327">
        <v>622</v>
      </c>
      <c r="G327" t="s">
        <v>580</v>
      </c>
      <c r="H327" s="41">
        <v>41009</v>
      </c>
      <c r="I327" s="44">
        <v>-1200760.8</v>
      </c>
      <c r="J327" t="s">
        <v>9794</v>
      </c>
      <c r="R327" s="51"/>
      <c r="U327"/>
    </row>
    <row r="328" spans="2:21" x14ac:dyDescent="0.25">
      <c r="B328" s="49" t="s">
        <v>9326</v>
      </c>
      <c r="C328" s="53" t="s">
        <v>24184</v>
      </c>
      <c r="D328" t="s">
        <v>483</v>
      </c>
      <c r="E328" s="43" t="s">
        <v>484</v>
      </c>
      <c r="F328">
        <v>1017</v>
      </c>
      <c r="G328" t="s">
        <v>533</v>
      </c>
      <c r="H328" s="41">
        <v>41010</v>
      </c>
      <c r="I328" s="44">
        <v>-20961.2</v>
      </c>
      <c r="J328" t="s">
        <v>9797</v>
      </c>
      <c r="R328" s="51"/>
      <c r="U328"/>
    </row>
    <row r="329" spans="2:21" x14ac:dyDescent="0.25">
      <c r="B329" s="49" t="s">
        <v>9326</v>
      </c>
      <c r="C329" s="53" t="s">
        <v>24184</v>
      </c>
      <c r="D329" t="s">
        <v>483</v>
      </c>
      <c r="E329" s="43" t="s">
        <v>484</v>
      </c>
      <c r="F329">
        <v>1016</v>
      </c>
      <c r="G329" t="s">
        <v>533</v>
      </c>
      <c r="H329" s="41">
        <v>41010</v>
      </c>
      <c r="I329" s="44">
        <v>-16008</v>
      </c>
      <c r="J329" t="s">
        <v>9796</v>
      </c>
      <c r="R329" s="51"/>
      <c r="U329"/>
    </row>
    <row r="330" spans="2:21" x14ac:dyDescent="0.25">
      <c r="B330" s="49" t="s">
        <v>9326</v>
      </c>
      <c r="C330" s="53" t="s">
        <v>24184</v>
      </c>
      <c r="D330" t="s">
        <v>483</v>
      </c>
      <c r="E330" s="43" t="s">
        <v>484</v>
      </c>
      <c r="F330">
        <v>1015</v>
      </c>
      <c r="G330" t="s">
        <v>533</v>
      </c>
      <c r="H330" s="41">
        <v>41010</v>
      </c>
      <c r="I330" s="44">
        <v>-12725.2</v>
      </c>
      <c r="J330" t="s">
        <v>9795</v>
      </c>
      <c r="R330" s="51"/>
      <c r="U330"/>
    </row>
    <row r="331" spans="2:21" x14ac:dyDescent="0.25">
      <c r="B331" s="49" t="s">
        <v>9326</v>
      </c>
      <c r="C331" s="53" t="s">
        <v>24184</v>
      </c>
      <c r="D331" t="s">
        <v>581</v>
      </c>
      <c r="E331" s="43" t="s">
        <v>582</v>
      </c>
      <c r="F331">
        <v>1487</v>
      </c>
      <c r="G331" t="s">
        <v>583</v>
      </c>
      <c r="H331" s="41">
        <v>41010</v>
      </c>
      <c r="I331" s="44">
        <v>-2500</v>
      </c>
      <c r="J331" t="s">
        <v>9798</v>
      </c>
      <c r="R331" s="51"/>
      <c r="U331"/>
    </row>
    <row r="332" spans="2:21" x14ac:dyDescent="0.25">
      <c r="B332" s="49" t="s">
        <v>9328</v>
      </c>
      <c r="C332" s="53" t="s">
        <v>24189</v>
      </c>
      <c r="D332" t="s">
        <v>584</v>
      </c>
      <c r="E332" s="43" t="s">
        <v>9799</v>
      </c>
      <c r="F332">
        <v>67</v>
      </c>
      <c r="G332" t="s">
        <v>585</v>
      </c>
      <c r="H332" s="41">
        <v>41011</v>
      </c>
      <c r="I332" s="44">
        <v>-80000</v>
      </c>
      <c r="J332" t="s">
        <v>9800</v>
      </c>
      <c r="R332" s="51"/>
      <c r="U332"/>
    </row>
    <row r="333" spans="2:21" x14ac:dyDescent="0.25">
      <c r="B333" s="49" t="s">
        <v>9326</v>
      </c>
      <c r="C333" s="53" t="s">
        <v>24184</v>
      </c>
      <c r="D333" t="s">
        <v>586</v>
      </c>
      <c r="E333" s="43" t="s">
        <v>9801</v>
      </c>
      <c r="F333">
        <v>40</v>
      </c>
      <c r="G333" t="s">
        <v>220</v>
      </c>
      <c r="H333" s="41">
        <v>41016</v>
      </c>
      <c r="I333" s="44">
        <v>-19442.7</v>
      </c>
      <c r="J333" t="s">
        <v>9802</v>
      </c>
      <c r="R333" s="51"/>
      <c r="U333"/>
    </row>
    <row r="334" spans="2:21" x14ac:dyDescent="0.25">
      <c r="B334" s="49" t="s">
        <v>9328</v>
      </c>
      <c r="C334" s="53" t="s">
        <v>24189</v>
      </c>
      <c r="D334" t="s">
        <v>587</v>
      </c>
      <c r="E334" s="43" t="s">
        <v>588</v>
      </c>
      <c r="F334">
        <v>70</v>
      </c>
      <c r="G334" t="s">
        <v>589</v>
      </c>
      <c r="H334" s="41">
        <v>41016</v>
      </c>
      <c r="I334" s="44">
        <v>-175000</v>
      </c>
      <c r="J334" t="s">
        <v>9803</v>
      </c>
      <c r="R334" s="51"/>
      <c r="U334"/>
    </row>
    <row r="335" spans="2:21" x14ac:dyDescent="0.25">
      <c r="B335" s="49" t="s">
        <v>9326</v>
      </c>
      <c r="C335" s="53" t="s">
        <v>24184</v>
      </c>
      <c r="D335" t="s">
        <v>581</v>
      </c>
      <c r="E335" s="43" t="s">
        <v>582</v>
      </c>
      <c r="F335">
        <v>1488</v>
      </c>
      <c r="G335" t="s">
        <v>583</v>
      </c>
      <c r="H335" s="41">
        <v>41017</v>
      </c>
      <c r="I335" s="44">
        <v>-1500</v>
      </c>
      <c r="J335" t="s">
        <v>9804</v>
      </c>
      <c r="R335" s="51"/>
      <c r="U335"/>
    </row>
    <row r="336" spans="2:21" x14ac:dyDescent="0.25">
      <c r="B336" s="49" t="s">
        <v>9326</v>
      </c>
      <c r="C336" s="53" t="s">
        <v>24184</v>
      </c>
      <c r="D336" t="s">
        <v>591</v>
      </c>
      <c r="E336" s="43" t="s">
        <v>592</v>
      </c>
      <c r="F336">
        <v>12572</v>
      </c>
      <c r="G336" t="s">
        <v>593</v>
      </c>
      <c r="H336" s="41">
        <v>41025</v>
      </c>
      <c r="I336" s="44">
        <v>-498822.93</v>
      </c>
      <c r="J336" t="s">
        <v>9809</v>
      </c>
      <c r="R336" s="51"/>
      <c r="U336"/>
    </row>
    <row r="337" spans="2:21" x14ac:dyDescent="0.25">
      <c r="B337" s="49" t="s">
        <v>9326</v>
      </c>
      <c r="C337" s="53" t="s">
        <v>24184</v>
      </c>
      <c r="D337" t="s">
        <v>483</v>
      </c>
      <c r="E337" s="43" t="s">
        <v>484</v>
      </c>
      <c r="F337">
        <v>1028</v>
      </c>
      <c r="G337" t="s">
        <v>533</v>
      </c>
      <c r="H337" s="41">
        <v>41025</v>
      </c>
      <c r="I337" s="44">
        <v>-38604.800000000003</v>
      </c>
      <c r="J337" t="s">
        <v>9805</v>
      </c>
      <c r="R337" s="51"/>
      <c r="U337"/>
    </row>
    <row r="338" spans="2:21" x14ac:dyDescent="0.25">
      <c r="B338" s="49" t="s">
        <v>9326</v>
      </c>
      <c r="C338" s="53" t="s">
        <v>24184</v>
      </c>
      <c r="D338" t="s">
        <v>483</v>
      </c>
      <c r="E338" s="43" t="s">
        <v>484</v>
      </c>
      <c r="F338">
        <v>1030</v>
      </c>
      <c r="G338" t="s">
        <v>533</v>
      </c>
      <c r="H338" s="41">
        <v>41025</v>
      </c>
      <c r="I338" s="44">
        <v>-23084</v>
      </c>
      <c r="J338" t="s">
        <v>9807</v>
      </c>
      <c r="R338" s="51"/>
      <c r="U338"/>
    </row>
    <row r="339" spans="2:21" x14ac:dyDescent="0.25">
      <c r="B339" s="49" t="s">
        <v>9326</v>
      </c>
      <c r="C339" s="53" t="s">
        <v>24184</v>
      </c>
      <c r="D339" t="s">
        <v>483</v>
      </c>
      <c r="E339" s="43" t="s">
        <v>484</v>
      </c>
      <c r="F339">
        <v>282</v>
      </c>
      <c r="G339" t="s">
        <v>590</v>
      </c>
      <c r="H339" s="41">
        <v>41025</v>
      </c>
      <c r="I339" s="44">
        <v>-17771.2</v>
      </c>
      <c r="J339" t="s">
        <v>9808</v>
      </c>
      <c r="R339" s="51"/>
      <c r="U339"/>
    </row>
    <row r="340" spans="2:21" x14ac:dyDescent="0.25">
      <c r="B340" s="49" t="s">
        <v>9326</v>
      </c>
      <c r="C340" s="53" t="s">
        <v>24184</v>
      </c>
      <c r="D340" t="s">
        <v>483</v>
      </c>
      <c r="E340" s="43" t="s">
        <v>484</v>
      </c>
      <c r="F340">
        <v>1029</v>
      </c>
      <c r="G340" t="s">
        <v>533</v>
      </c>
      <c r="H340" s="41">
        <v>41025</v>
      </c>
      <c r="I340" s="44">
        <v>-17492.8</v>
      </c>
      <c r="J340" t="s">
        <v>9806</v>
      </c>
      <c r="R340" s="51"/>
      <c r="U340"/>
    </row>
    <row r="341" spans="2:21" x14ac:dyDescent="0.25">
      <c r="B341" s="49" t="s">
        <v>9326</v>
      </c>
      <c r="C341" s="53" t="s">
        <v>24184</v>
      </c>
      <c r="D341" t="s">
        <v>594</v>
      </c>
      <c r="E341" s="43" t="s">
        <v>595</v>
      </c>
      <c r="F341">
        <v>385</v>
      </c>
      <c r="G341" t="s">
        <v>596</v>
      </c>
      <c r="H341" s="41">
        <v>41026</v>
      </c>
      <c r="I341" s="44">
        <v>-20000</v>
      </c>
      <c r="J341" t="s">
        <v>9812</v>
      </c>
      <c r="R341" s="51"/>
      <c r="U341"/>
    </row>
    <row r="342" spans="2:21" x14ac:dyDescent="0.25">
      <c r="B342" s="49" t="s">
        <v>9326</v>
      </c>
      <c r="C342" s="53" t="s">
        <v>24184</v>
      </c>
      <c r="D342" t="s">
        <v>581</v>
      </c>
      <c r="E342" s="43" t="s">
        <v>582</v>
      </c>
      <c r="F342">
        <v>1489</v>
      </c>
      <c r="G342" t="s">
        <v>583</v>
      </c>
      <c r="H342" s="41">
        <v>41026</v>
      </c>
      <c r="I342" s="44">
        <v>-2000</v>
      </c>
      <c r="J342" t="s">
        <v>9810</v>
      </c>
      <c r="R342" s="51"/>
      <c r="U342"/>
    </row>
    <row r="343" spans="2:21" x14ac:dyDescent="0.25">
      <c r="B343" s="49" t="s">
        <v>9326</v>
      </c>
      <c r="C343" s="53" t="s">
        <v>24184</v>
      </c>
      <c r="D343" t="s">
        <v>581</v>
      </c>
      <c r="E343" s="43" t="s">
        <v>582</v>
      </c>
      <c r="F343">
        <v>4643</v>
      </c>
      <c r="G343" t="s">
        <v>583</v>
      </c>
      <c r="H343" s="41">
        <v>41026</v>
      </c>
      <c r="I343" s="44">
        <v>-2000</v>
      </c>
      <c r="J343" t="s">
        <v>9811</v>
      </c>
      <c r="R343" s="51"/>
      <c r="U343"/>
    </row>
    <row r="344" spans="2:21" x14ac:dyDescent="0.25">
      <c r="B344" s="49" t="s">
        <v>9328</v>
      </c>
      <c r="C344" s="53" t="s">
        <v>24189</v>
      </c>
      <c r="D344" t="s">
        <v>603</v>
      </c>
      <c r="E344" s="43" t="s">
        <v>9823</v>
      </c>
      <c r="F344">
        <v>385</v>
      </c>
      <c r="G344" t="s">
        <v>596</v>
      </c>
      <c r="H344" s="41">
        <v>41026</v>
      </c>
      <c r="I344" s="44">
        <v>-50000</v>
      </c>
      <c r="J344" t="s">
        <v>9824</v>
      </c>
      <c r="R344" s="51"/>
      <c r="U344"/>
    </row>
    <row r="345" spans="2:21" x14ac:dyDescent="0.25">
      <c r="B345" s="49" t="s">
        <v>9328</v>
      </c>
      <c r="C345" s="53" t="s">
        <v>24189</v>
      </c>
      <c r="D345" t="s">
        <v>599</v>
      </c>
      <c r="E345" s="43" t="s">
        <v>9815</v>
      </c>
      <c r="F345">
        <v>385</v>
      </c>
      <c r="G345" t="s">
        <v>596</v>
      </c>
      <c r="H345" s="41">
        <v>41026</v>
      </c>
      <c r="I345" s="44">
        <v>-50000</v>
      </c>
      <c r="J345" t="s">
        <v>9816</v>
      </c>
      <c r="R345" s="51"/>
      <c r="U345"/>
    </row>
    <row r="346" spans="2:21" x14ac:dyDescent="0.25">
      <c r="B346" s="49" t="s">
        <v>9328</v>
      </c>
      <c r="C346" s="53" t="s">
        <v>24189</v>
      </c>
      <c r="D346" t="s">
        <v>604</v>
      </c>
      <c r="E346" s="43" t="s">
        <v>9825</v>
      </c>
      <c r="F346">
        <v>374</v>
      </c>
      <c r="G346" t="s">
        <v>598</v>
      </c>
      <c r="H346" s="41">
        <v>41026</v>
      </c>
      <c r="I346" s="44">
        <v>-49000</v>
      </c>
      <c r="J346" t="s">
        <v>9826</v>
      </c>
      <c r="R346" s="51"/>
      <c r="U346"/>
    </row>
    <row r="347" spans="2:21" x14ac:dyDescent="0.25">
      <c r="B347" s="49" t="s">
        <v>9328</v>
      </c>
      <c r="C347" s="53" t="s">
        <v>24189</v>
      </c>
      <c r="D347" t="s">
        <v>600</v>
      </c>
      <c r="E347" s="43" t="s">
        <v>9817</v>
      </c>
      <c r="F347">
        <v>385</v>
      </c>
      <c r="G347" t="s">
        <v>220</v>
      </c>
      <c r="H347" s="41">
        <v>41026</v>
      </c>
      <c r="I347" s="44">
        <v>-48000</v>
      </c>
      <c r="J347" t="s">
        <v>9818</v>
      </c>
      <c r="R347" s="51"/>
      <c r="U347"/>
    </row>
    <row r="348" spans="2:21" x14ac:dyDescent="0.25">
      <c r="B348" s="49" t="s">
        <v>9328</v>
      </c>
      <c r="C348" s="53" t="s">
        <v>24189</v>
      </c>
      <c r="D348" t="s">
        <v>601</v>
      </c>
      <c r="E348" s="43" t="s">
        <v>9819</v>
      </c>
      <c r="F348">
        <v>385</v>
      </c>
      <c r="G348" t="s">
        <v>220</v>
      </c>
      <c r="H348" s="41">
        <v>41026</v>
      </c>
      <c r="I348" s="44">
        <v>-48000</v>
      </c>
      <c r="J348" t="s">
        <v>9820</v>
      </c>
      <c r="R348" s="51"/>
      <c r="U348"/>
    </row>
    <row r="349" spans="2:21" x14ac:dyDescent="0.25">
      <c r="B349" s="49" t="s">
        <v>9328</v>
      </c>
      <c r="C349" s="53" t="s">
        <v>24189</v>
      </c>
      <c r="D349" t="s">
        <v>602</v>
      </c>
      <c r="E349" s="43" t="s">
        <v>9821</v>
      </c>
      <c r="F349">
        <v>385</v>
      </c>
      <c r="G349" t="s">
        <v>220</v>
      </c>
      <c r="H349" s="41">
        <v>41026</v>
      </c>
      <c r="I349" s="44">
        <v>-48000</v>
      </c>
      <c r="J349" t="s">
        <v>9822</v>
      </c>
      <c r="R349" s="51"/>
      <c r="U349"/>
    </row>
    <row r="350" spans="2:21" x14ac:dyDescent="0.25">
      <c r="B350" s="49" t="s">
        <v>9328</v>
      </c>
      <c r="C350" s="53" t="s">
        <v>24189</v>
      </c>
      <c r="D350" t="s">
        <v>597</v>
      </c>
      <c r="E350" s="43" t="s">
        <v>9813</v>
      </c>
      <c r="F350">
        <v>374</v>
      </c>
      <c r="G350" t="s">
        <v>598</v>
      </c>
      <c r="H350" s="41">
        <v>41026</v>
      </c>
      <c r="I350" s="44">
        <v>-7000</v>
      </c>
      <c r="J350" t="s">
        <v>9814</v>
      </c>
      <c r="R350" s="51"/>
      <c r="U350"/>
    </row>
    <row r="351" spans="2:21" x14ac:dyDescent="0.25">
      <c r="B351" s="49" t="s">
        <v>9328</v>
      </c>
      <c r="C351" s="53" t="s">
        <v>24189</v>
      </c>
      <c r="D351" t="s">
        <v>605</v>
      </c>
      <c r="E351" s="43" t="s">
        <v>9827</v>
      </c>
      <c r="F351">
        <v>695</v>
      </c>
      <c r="G351" t="s">
        <v>220</v>
      </c>
      <c r="H351" s="41">
        <v>41030</v>
      </c>
      <c r="I351" s="44">
        <v>-1160727.8999999999</v>
      </c>
      <c r="J351" t="s">
        <v>9828</v>
      </c>
      <c r="R351" s="51"/>
      <c r="U351"/>
    </row>
    <row r="352" spans="2:21" x14ac:dyDescent="0.25">
      <c r="B352" s="49" t="s">
        <v>9326</v>
      </c>
      <c r="C352" s="53" t="s">
        <v>24184</v>
      </c>
      <c r="D352" t="s">
        <v>606</v>
      </c>
      <c r="E352" s="43" t="s">
        <v>607</v>
      </c>
      <c r="F352">
        <v>223</v>
      </c>
      <c r="G352" t="s">
        <v>608</v>
      </c>
      <c r="H352" s="41">
        <v>41031</v>
      </c>
      <c r="I352" s="44">
        <v>-56985</v>
      </c>
      <c r="J352" t="s">
        <v>9829</v>
      </c>
      <c r="R352" s="51"/>
      <c r="U352"/>
    </row>
    <row r="353" spans="2:21" x14ac:dyDescent="0.25">
      <c r="B353" s="49" t="s">
        <v>9326</v>
      </c>
      <c r="C353" s="53" t="s">
        <v>24184</v>
      </c>
      <c r="D353" t="s">
        <v>581</v>
      </c>
      <c r="E353" s="43" t="s">
        <v>582</v>
      </c>
      <c r="F353">
        <v>4730</v>
      </c>
      <c r="G353" t="s">
        <v>583</v>
      </c>
      <c r="H353" s="41">
        <v>41051</v>
      </c>
      <c r="I353" s="44">
        <v>-2000</v>
      </c>
      <c r="J353" t="s">
        <v>9830</v>
      </c>
      <c r="R353" s="51"/>
      <c r="U353"/>
    </row>
    <row r="354" spans="2:21" x14ac:dyDescent="0.25">
      <c r="B354" s="49" t="s">
        <v>9326</v>
      </c>
      <c r="C354" s="53" t="s">
        <v>24184</v>
      </c>
      <c r="D354" t="s">
        <v>581</v>
      </c>
      <c r="E354" s="43" t="s">
        <v>582</v>
      </c>
      <c r="F354">
        <v>5531</v>
      </c>
      <c r="G354" t="s">
        <v>583</v>
      </c>
      <c r="H354" s="41">
        <v>41055</v>
      </c>
      <c r="I354" s="44">
        <v>-1000</v>
      </c>
      <c r="J354" t="s">
        <v>9831</v>
      </c>
      <c r="R354" s="51"/>
      <c r="U354"/>
    </row>
    <row r="355" spans="2:21" x14ac:dyDescent="0.25">
      <c r="B355" s="49" t="s">
        <v>9326</v>
      </c>
      <c r="C355" s="53" t="s">
        <v>24184</v>
      </c>
      <c r="D355" t="s">
        <v>609</v>
      </c>
      <c r="E355" s="43" t="s">
        <v>610</v>
      </c>
      <c r="F355">
        <v>10</v>
      </c>
      <c r="G355" t="s">
        <v>611</v>
      </c>
      <c r="H355" s="41">
        <v>41058</v>
      </c>
      <c r="I355" s="44">
        <v>-34800</v>
      </c>
      <c r="J355" t="s">
        <v>9832</v>
      </c>
      <c r="R355" s="51"/>
      <c r="U355"/>
    </row>
    <row r="356" spans="2:21" x14ac:dyDescent="0.25">
      <c r="B356" s="49" t="s">
        <v>9326</v>
      </c>
      <c r="C356" s="53" t="s">
        <v>24184</v>
      </c>
      <c r="D356" t="s">
        <v>609</v>
      </c>
      <c r="E356" s="43" t="s">
        <v>610</v>
      </c>
      <c r="F356">
        <v>12</v>
      </c>
      <c r="G356" t="s">
        <v>611</v>
      </c>
      <c r="H356" s="41">
        <v>41058</v>
      </c>
      <c r="I356" s="44">
        <v>-34800</v>
      </c>
      <c r="J356" t="s">
        <v>9833</v>
      </c>
      <c r="R356" s="51"/>
      <c r="U356"/>
    </row>
    <row r="357" spans="2:21" x14ac:dyDescent="0.25">
      <c r="B357" s="49" t="s">
        <v>9326</v>
      </c>
      <c r="C357" s="53" t="s">
        <v>24184</v>
      </c>
      <c r="D357" t="s">
        <v>612</v>
      </c>
      <c r="E357" s="43" t="s">
        <v>613</v>
      </c>
      <c r="F357">
        <v>162</v>
      </c>
      <c r="G357" t="s">
        <v>614</v>
      </c>
      <c r="H357" s="41">
        <v>41061</v>
      </c>
      <c r="I357" s="44">
        <v>-418089.77</v>
      </c>
      <c r="J357" t="s">
        <v>9834</v>
      </c>
      <c r="R357" s="51"/>
      <c r="U357"/>
    </row>
    <row r="358" spans="2:21" x14ac:dyDescent="0.25">
      <c r="B358" s="49" t="s">
        <v>9326</v>
      </c>
      <c r="C358" s="53" t="s">
        <v>24184</v>
      </c>
      <c r="D358" t="s">
        <v>615</v>
      </c>
      <c r="E358" s="43" t="s">
        <v>616</v>
      </c>
      <c r="F358">
        <v>1129</v>
      </c>
      <c r="G358" t="s">
        <v>617</v>
      </c>
      <c r="H358" s="41">
        <v>41061</v>
      </c>
      <c r="I358" s="44">
        <v>-134068</v>
      </c>
      <c r="J358" t="s">
        <v>9835</v>
      </c>
      <c r="R358" s="51"/>
      <c r="U358"/>
    </row>
    <row r="359" spans="2:21" x14ac:dyDescent="0.25">
      <c r="B359" s="49" t="s">
        <v>9326</v>
      </c>
      <c r="C359" s="53" t="s">
        <v>24184</v>
      </c>
      <c r="D359" t="s">
        <v>432</v>
      </c>
      <c r="E359" s="43" t="s">
        <v>433</v>
      </c>
      <c r="F359" t="s">
        <v>618</v>
      </c>
      <c r="G359" t="s">
        <v>434</v>
      </c>
      <c r="H359" s="41">
        <v>41064</v>
      </c>
      <c r="I359" s="44">
        <v>-4929</v>
      </c>
      <c r="J359" t="s">
        <v>9836</v>
      </c>
      <c r="R359" s="51"/>
      <c r="U359"/>
    </row>
    <row r="360" spans="2:21" x14ac:dyDescent="0.25">
      <c r="B360" s="49" t="s">
        <v>9326</v>
      </c>
      <c r="C360" s="53" t="s">
        <v>24184</v>
      </c>
      <c r="D360" t="s">
        <v>619</v>
      </c>
      <c r="E360" s="43" t="s">
        <v>620</v>
      </c>
      <c r="F360">
        <v>40</v>
      </c>
      <c r="G360" t="s">
        <v>621</v>
      </c>
      <c r="H360" s="41">
        <v>41066</v>
      </c>
      <c r="I360" s="44">
        <v>-446676.45</v>
      </c>
      <c r="J360" t="s">
        <v>9837</v>
      </c>
      <c r="R360" s="51"/>
      <c r="U360"/>
    </row>
    <row r="361" spans="2:21" x14ac:dyDescent="0.25">
      <c r="B361" s="49" t="s">
        <v>9326</v>
      </c>
      <c r="C361" s="53" t="s">
        <v>24184</v>
      </c>
      <c r="D361" t="s">
        <v>622</v>
      </c>
      <c r="E361" s="43" t="s">
        <v>623</v>
      </c>
      <c r="F361">
        <v>445</v>
      </c>
      <c r="G361" t="s">
        <v>624</v>
      </c>
      <c r="H361" s="41">
        <v>41066</v>
      </c>
      <c r="I361" s="44">
        <v>-23548</v>
      </c>
      <c r="J361" t="s">
        <v>9838</v>
      </c>
      <c r="R361" s="51"/>
      <c r="U361"/>
    </row>
    <row r="362" spans="2:21" x14ac:dyDescent="0.25">
      <c r="B362" s="49" t="s">
        <v>9326</v>
      </c>
      <c r="C362" s="53" t="s">
        <v>24184</v>
      </c>
      <c r="D362" t="s">
        <v>375</v>
      </c>
      <c r="E362" s="43" t="s">
        <v>9587</v>
      </c>
      <c r="F362">
        <v>198</v>
      </c>
      <c r="G362" t="s">
        <v>220</v>
      </c>
      <c r="H362" s="41">
        <v>41068</v>
      </c>
      <c r="I362" s="44">
        <v>-65000</v>
      </c>
      <c r="J362" t="s">
        <v>9839</v>
      </c>
      <c r="R362" s="51"/>
      <c r="U362"/>
    </row>
    <row r="363" spans="2:21" x14ac:dyDescent="0.25">
      <c r="B363" s="49" t="s">
        <v>9326</v>
      </c>
      <c r="C363" s="53" t="s">
        <v>24184</v>
      </c>
      <c r="D363" t="s">
        <v>628</v>
      </c>
      <c r="E363" s="43" t="s">
        <v>629</v>
      </c>
      <c r="F363">
        <v>7358</v>
      </c>
      <c r="H363" s="41">
        <v>41071</v>
      </c>
      <c r="I363" s="44">
        <v>-2500674.2999999998</v>
      </c>
      <c r="J363" t="s">
        <v>9844</v>
      </c>
      <c r="R363" s="51"/>
      <c r="U363"/>
    </row>
    <row r="364" spans="2:21" x14ac:dyDescent="0.25">
      <c r="B364" s="49" t="s">
        <v>9326</v>
      </c>
      <c r="C364" s="53" t="s">
        <v>24184</v>
      </c>
      <c r="D364" t="s">
        <v>483</v>
      </c>
      <c r="E364" s="43" t="s">
        <v>484</v>
      </c>
      <c r="F364">
        <v>287</v>
      </c>
      <c r="G364" t="s">
        <v>590</v>
      </c>
      <c r="H364" s="41">
        <v>41071</v>
      </c>
      <c r="I364" s="44">
        <v>-26262.400000000001</v>
      </c>
      <c r="J364" t="s">
        <v>9842</v>
      </c>
      <c r="R364" s="51"/>
      <c r="U364"/>
    </row>
    <row r="365" spans="2:21" x14ac:dyDescent="0.25">
      <c r="B365" s="49" t="s">
        <v>9326</v>
      </c>
      <c r="C365" s="53" t="s">
        <v>24184</v>
      </c>
      <c r="D365" t="s">
        <v>483</v>
      </c>
      <c r="E365" s="43" t="s">
        <v>484</v>
      </c>
      <c r="F365">
        <v>286</v>
      </c>
      <c r="G365" t="s">
        <v>590</v>
      </c>
      <c r="H365" s="41">
        <v>41071</v>
      </c>
      <c r="I365" s="44">
        <v>-24035.200000000001</v>
      </c>
      <c r="J365" t="s">
        <v>9841</v>
      </c>
      <c r="R365" s="51"/>
      <c r="U365"/>
    </row>
    <row r="366" spans="2:21" x14ac:dyDescent="0.25">
      <c r="B366" s="49" t="s">
        <v>9326</v>
      </c>
      <c r="C366" s="53" t="s">
        <v>24184</v>
      </c>
      <c r="D366" t="s">
        <v>483</v>
      </c>
      <c r="E366" s="43" t="s">
        <v>484</v>
      </c>
      <c r="F366">
        <v>285</v>
      </c>
      <c r="G366" t="s">
        <v>590</v>
      </c>
      <c r="H366" s="41">
        <v>41071</v>
      </c>
      <c r="I366" s="44">
        <v>-9860</v>
      </c>
      <c r="J366" t="s">
        <v>9840</v>
      </c>
      <c r="R366" s="51"/>
      <c r="U366"/>
    </row>
    <row r="367" spans="2:21" x14ac:dyDescent="0.25">
      <c r="B367" s="49" t="s">
        <v>9326</v>
      </c>
      <c r="C367" s="53" t="s">
        <v>24184</v>
      </c>
      <c r="D367" t="s">
        <v>625</v>
      </c>
      <c r="E367" s="43" t="s">
        <v>626</v>
      </c>
      <c r="F367">
        <v>62178</v>
      </c>
      <c r="G367" t="s">
        <v>627</v>
      </c>
      <c r="H367" s="41">
        <v>41071</v>
      </c>
      <c r="I367">
        <v>-234</v>
      </c>
      <c r="J367" t="s">
        <v>9843</v>
      </c>
      <c r="R367" s="51"/>
      <c r="U367"/>
    </row>
    <row r="368" spans="2:21" x14ac:dyDescent="0.25">
      <c r="B368" s="49" t="s">
        <v>9326</v>
      </c>
      <c r="C368" s="53" t="s">
        <v>24184</v>
      </c>
      <c r="D368" t="s">
        <v>628</v>
      </c>
      <c r="E368" s="43" t="s">
        <v>629</v>
      </c>
      <c r="F368">
        <v>7358</v>
      </c>
      <c r="H368" s="41">
        <v>41071</v>
      </c>
      <c r="I368" s="44">
        <v>2500674.2999999998</v>
      </c>
      <c r="J368" t="s">
        <v>9845</v>
      </c>
      <c r="R368" s="51"/>
      <c r="U368"/>
    </row>
    <row r="369" spans="2:21" x14ac:dyDescent="0.25">
      <c r="B369" s="49" t="s">
        <v>9326</v>
      </c>
      <c r="C369" s="53" t="s">
        <v>24184</v>
      </c>
      <c r="D369" t="s">
        <v>16</v>
      </c>
      <c r="E369" s="43" t="s">
        <v>17</v>
      </c>
      <c r="F369">
        <v>103</v>
      </c>
      <c r="G369" t="s">
        <v>631</v>
      </c>
      <c r="H369" s="41">
        <v>41074</v>
      </c>
      <c r="I369" s="44">
        <v>-84191</v>
      </c>
      <c r="J369" t="s">
        <v>9847</v>
      </c>
      <c r="R369" s="51"/>
      <c r="U369"/>
    </row>
    <row r="370" spans="2:21" x14ac:dyDescent="0.25">
      <c r="B370" s="49" t="s">
        <v>9326</v>
      </c>
      <c r="C370" s="53" t="s">
        <v>24184</v>
      </c>
      <c r="D370" t="s">
        <v>194</v>
      </c>
      <c r="E370" s="43" t="s">
        <v>195</v>
      </c>
      <c r="F370">
        <v>5631</v>
      </c>
      <c r="G370" t="s">
        <v>630</v>
      </c>
      <c r="H370" s="41">
        <v>41074</v>
      </c>
      <c r="I370" s="44">
        <v>-38367</v>
      </c>
      <c r="J370" t="s">
        <v>9846</v>
      </c>
      <c r="R370" s="51"/>
      <c r="U370"/>
    </row>
    <row r="371" spans="2:21" x14ac:dyDescent="0.25">
      <c r="B371" s="49" t="s">
        <v>9326</v>
      </c>
      <c r="C371" s="53" t="s">
        <v>24184</v>
      </c>
      <c r="D371" t="s">
        <v>632</v>
      </c>
      <c r="E371" s="43" t="s">
        <v>9848</v>
      </c>
      <c r="F371" t="s">
        <v>635</v>
      </c>
      <c r="G371" t="s">
        <v>16618</v>
      </c>
      <c r="H371" s="41">
        <v>41075</v>
      </c>
      <c r="I371" s="44">
        <v>-338586.38</v>
      </c>
      <c r="J371" t="s">
        <v>9851</v>
      </c>
      <c r="R371" s="51"/>
      <c r="U371"/>
    </row>
    <row r="372" spans="2:21" x14ac:dyDescent="0.25">
      <c r="B372" s="49" t="s">
        <v>9326</v>
      </c>
      <c r="C372" s="53" t="s">
        <v>24184</v>
      </c>
      <c r="D372" t="s">
        <v>632</v>
      </c>
      <c r="E372" s="43" t="s">
        <v>9848</v>
      </c>
      <c r="F372" t="s">
        <v>634</v>
      </c>
      <c r="G372" t="s">
        <v>16618</v>
      </c>
      <c r="H372" s="41">
        <v>41075</v>
      </c>
      <c r="I372" s="44">
        <v>-141440.32000000001</v>
      </c>
      <c r="J372" t="s">
        <v>9850</v>
      </c>
      <c r="R372" s="51"/>
      <c r="U372"/>
    </row>
    <row r="373" spans="2:21" x14ac:dyDescent="0.25">
      <c r="B373" s="49" t="s">
        <v>9326</v>
      </c>
      <c r="C373" s="53" t="s">
        <v>24184</v>
      </c>
      <c r="D373" t="s">
        <v>632</v>
      </c>
      <c r="E373" s="43" t="s">
        <v>9848</v>
      </c>
      <c r="F373" t="s">
        <v>633</v>
      </c>
      <c r="G373" t="s">
        <v>16618</v>
      </c>
      <c r="H373" s="41">
        <v>41075</v>
      </c>
      <c r="I373" s="44">
        <v>-65715.350000000006</v>
      </c>
      <c r="J373" t="s">
        <v>9849</v>
      </c>
      <c r="R373" s="51"/>
      <c r="U373"/>
    </row>
    <row r="374" spans="2:21" x14ac:dyDescent="0.25">
      <c r="B374" s="49" t="s">
        <v>9326</v>
      </c>
      <c r="C374" s="53" t="s">
        <v>24184</v>
      </c>
      <c r="D374" t="s">
        <v>581</v>
      </c>
      <c r="E374" s="43" t="s">
        <v>582</v>
      </c>
      <c r="F374">
        <v>1490</v>
      </c>
      <c r="G374" t="s">
        <v>583</v>
      </c>
      <c r="H374" s="41">
        <v>41075</v>
      </c>
      <c r="I374" s="44">
        <v>-2000</v>
      </c>
      <c r="J374" t="s">
        <v>9852</v>
      </c>
      <c r="R374" s="51"/>
      <c r="U374"/>
    </row>
    <row r="375" spans="2:21" x14ac:dyDescent="0.25">
      <c r="B375" s="49" t="s">
        <v>9326</v>
      </c>
      <c r="C375" s="53" t="s">
        <v>24184</v>
      </c>
      <c r="D375" t="s">
        <v>16</v>
      </c>
      <c r="E375" s="43" t="s">
        <v>17</v>
      </c>
      <c r="F375">
        <v>106</v>
      </c>
      <c r="G375" t="s">
        <v>639</v>
      </c>
      <c r="H375" s="41">
        <v>41078</v>
      </c>
      <c r="I375" s="44">
        <v>-81963</v>
      </c>
      <c r="J375" t="s">
        <v>9855</v>
      </c>
      <c r="R375" s="51"/>
      <c r="U375"/>
    </row>
    <row r="376" spans="2:21" x14ac:dyDescent="0.25">
      <c r="B376" s="49" t="s">
        <v>9326</v>
      </c>
      <c r="C376" s="53" t="s">
        <v>24184</v>
      </c>
      <c r="D376" t="s">
        <v>637</v>
      </c>
      <c r="E376" s="43" t="s">
        <v>9853</v>
      </c>
      <c r="F376">
        <v>462</v>
      </c>
      <c r="G376" t="s">
        <v>638</v>
      </c>
      <c r="H376" s="41">
        <v>41078</v>
      </c>
      <c r="I376" s="44">
        <v>-61429.96</v>
      </c>
      <c r="J376" t="s">
        <v>9854</v>
      </c>
      <c r="R376" s="51"/>
      <c r="U376"/>
    </row>
    <row r="377" spans="2:21" x14ac:dyDescent="0.25">
      <c r="B377" s="49" t="s">
        <v>9328</v>
      </c>
      <c r="C377" s="53" t="s">
        <v>24189</v>
      </c>
      <c r="D377" t="s">
        <v>640</v>
      </c>
      <c r="E377" s="43" t="s">
        <v>9856</v>
      </c>
      <c r="F377">
        <v>1046</v>
      </c>
      <c r="G377" t="s">
        <v>220</v>
      </c>
      <c r="H377" s="41">
        <v>41080</v>
      </c>
      <c r="I377" s="44">
        <v>-2235562.9</v>
      </c>
      <c r="J377" t="s">
        <v>9857</v>
      </c>
      <c r="R377" s="51"/>
      <c r="U377"/>
    </row>
    <row r="378" spans="2:21" x14ac:dyDescent="0.25">
      <c r="B378" s="49" t="s">
        <v>9326</v>
      </c>
      <c r="C378" s="53" t="s">
        <v>24184</v>
      </c>
      <c r="D378" t="s">
        <v>641</v>
      </c>
      <c r="E378" s="43" t="s">
        <v>642</v>
      </c>
      <c r="F378">
        <v>1072</v>
      </c>
      <c r="G378" t="s">
        <v>643</v>
      </c>
      <c r="H378" s="41">
        <v>41082</v>
      </c>
      <c r="I378" s="44">
        <v>-217513.72</v>
      </c>
      <c r="J378" t="s">
        <v>9858</v>
      </c>
      <c r="R378" s="51"/>
      <c r="U378"/>
    </row>
    <row r="379" spans="2:21" x14ac:dyDescent="0.25">
      <c r="B379" s="49" t="s">
        <v>9326</v>
      </c>
      <c r="C379" s="53" t="s">
        <v>24184</v>
      </c>
      <c r="D379" t="s">
        <v>644</v>
      </c>
      <c r="E379" s="43" t="s">
        <v>645</v>
      </c>
      <c r="F379" s="50" t="s">
        <v>646</v>
      </c>
      <c r="G379" t="s">
        <v>647</v>
      </c>
      <c r="H379" s="41">
        <v>41086</v>
      </c>
      <c r="I379" s="44">
        <v>-347420</v>
      </c>
      <c r="J379" t="s">
        <v>9859</v>
      </c>
      <c r="R379" s="51"/>
      <c r="U379"/>
    </row>
    <row r="380" spans="2:21" x14ac:dyDescent="0.25">
      <c r="B380" s="49" t="s">
        <v>9328</v>
      </c>
      <c r="C380" s="53" t="s">
        <v>24189</v>
      </c>
      <c r="D380" t="s">
        <v>652</v>
      </c>
      <c r="E380" s="43" t="s">
        <v>9861</v>
      </c>
      <c r="F380">
        <v>1095</v>
      </c>
      <c r="G380" t="s">
        <v>220</v>
      </c>
      <c r="H380" s="41">
        <v>41087</v>
      </c>
      <c r="I380" s="44">
        <v>-2842253</v>
      </c>
      <c r="J380" t="s">
        <v>9862</v>
      </c>
      <c r="R380" s="51"/>
      <c r="U380"/>
    </row>
    <row r="381" spans="2:21" x14ac:dyDescent="0.25">
      <c r="B381" s="49" t="s">
        <v>9328</v>
      </c>
      <c r="C381" s="53" t="s">
        <v>24189</v>
      </c>
      <c r="D381" t="s">
        <v>648</v>
      </c>
      <c r="E381" s="43" t="s">
        <v>649</v>
      </c>
      <c r="F381" t="s">
        <v>650</v>
      </c>
      <c r="G381" t="s">
        <v>651</v>
      </c>
      <c r="H381" s="41">
        <v>41087</v>
      </c>
      <c r="I381" s="44">
        <v>-2635629.69</v>
      </c>
      <c r="J381" t="s">
        <v>9860</v>
      </c>
      <c r="R381" s="51"/>
      <c r="U381"/>
    </row>
    <row r="382" spans="2:21" x14ac:dyDescent="0.25">
      <c r="B382" s="49" t="s">
        <v>9328</v>
      </c>
      <c r="C382" s="53" t="s">
        <v>24189</v>
      </c>
      <c r="D382" t="s">
        <v>653</v>
      </c>
      <c r="E382" s="43" t="s">
        <v>9863</v>
      </c>
      <c r="F382">
        <v>1134</v>
      </c>
      <c r="G382" t="s">
        <v>654</v>
      </c>
      <c r="H382" s="41">
        <v>41089</v>
      </c>
      <c r="I382" s="44">
        <v>-1844829.4</v>
      </c>
      <c r="J382" t="s">
        <v>9864</v>
      </c>
      <c r="R382" s="51"/>
      <c r="U382"/>
    </row>
    <row r="383" spans="2:21" x14ac:dyDescent="0.25">
      <c r="B383" s="49" t="s">
        <v>9326</v>
      </c>
      <c r="C383" s="53" t="s">
        <v>24184</v>
      </c>
      <c r="D383" t="s">
        <v>657</v>
      </c>
      <c r="E383" s="43" t="s">
        <v>9867</v>
      </c>
      <c r="F383" t="s">
        <v>658</v>
      </c>
      <c r="G383" t="s">
        <v>659</v>
      </c>
      <c r="H383" s="41">
        <v>41091</v>
      </c>
      <c r="I383" s="44">
        <v>-6000</v>
      </c>
      <c r="J383" t="s">
        <v>9868</v>
      </c>
      <c r="R383" s="51"/>
      <c r="U383"/>
    </row>
    <row r="384" spans="2:21" x14ac:dyDescent="0.25">
      <c r="B384" s="49" t="s">
        <v>9326</v>
      </c>
      <c r="C384" s="53" t="s">
        <v>24184</v>
      </c>
      <c r="D384" t="s">
        <v>299</v>
      </c>
      <c r="E384" s="43" t="s">
        <v>300</v>
      </c>
      <c r="F384" s="50" t="s">
        <v>660</v>
      </c>
      <c r="G384" t="s">
        <v>20683</v>
      </c>
      <c r="H384" s="41">
        <v>41091</v>
      </c>
      <c r="I384">
        <v>-750</v>
      </c>
      <c r="J384" t="s">
        <v>9869</v>
      </c>
      <c r="R384" s="51"/>
      <c r="U384"/>
    </row>
    <row r="385" spans="2:21" x14ac:dyDescent="0.25">
      <c r="B385" s="49" t="s">
        <v>9326</v>
      </c>
      <c r="C385" s="53" t="s">
        <v>24184</v>
      </c>
      <c r="D385" t="s">
        <v>299</v>
      </c>
      <c r="E385" s="43" t="s">
        <v>300</v>
      </c>
      <c r="F385" s="50" t="s">
        <v>661</v>
      </c>
      <c r="G385" t="s">
        <v>20684</v>
      </c>
      <c r="H385" s="41">
        <v>41091</v>
      </c>
      <c r="I385">
        <v>-750</v>
      </c>
      <c r="J385" t="s">
        <v>9870</v>
      </c>
      <c r="R385" s="51"/>
      <c r="U385"/>
    </row>
    <row r="386" spans="2:21" x14ac:dyDescent="0.25">
      <c r="B386" s="49" t="s">
        <v>9326</v>
      </c>
      <c r="C386" s="53" t="s">
        <v>24184</v>
      </c>
      <c r="D386" t="s">
        <v>655</v>
      </c>
      <c r="E386" s="43" t="s">
        <v>9865</v>
      </c>
      <c r="F386">
        <v>40</v>
      </c>
      <c r="G386" t="s">
        <v>656</v>
      </c>
      <c r="H386" s="41">
        <v>41091</v>
      </c>
      <c r="I386" s="44">
        <v>19442.7</v>
      </c>
      <c r="J386" t="s">
        <v>9866</v>
      </c>
      <c r="R386" s="51"/>
      <c r="U386"/>
    </row>
    <row r="387" spans="2:21" x14ac:dyDescent="0.25">
      <c r="B387" s="49" t="s">
        <v>9328</v>
      </c>
      <c r="C387" s="53" t="s">
        <v>24189</v>
      </c>
      <c r="D387" t="s">
        <v>662</v>
      </c>
      <c r="E387" s="43" t="s">
        <v>663</v>
      </c>
      <c r="F387">
        <v>1245</v>
      </c>
      <c r="G387" t="s">
        <v>20685</v>
      </c>
      <c r="H387" s="41">
        <v>41091</v>
      </c>
      <c r="I387" s="44">
        <v>-10980884.289999999</v>
      </c>
      <c r="J387" t="s">
        <v>9871</v>
      </c>
      <c r="R387" s="51"/>
      <c r="U387"/>
    </row>
    <row r="388" spans="2:21" x14ac:dyDescent="0.25">
      <c r="B388" s="49" t="s">
        <v>9326</v>
      </c>
      <c r="C388" s="53" t="s">
        <v>24184</v>
      </c>
      <c r="D388" t="s">
        <v>667</v>
      </c>
      <c r="E388" s="43" t="s">
        <v>668</v>
      </c>
      <c r="F388" t="s">
        <v>669</v>
      </c>
      <c r="G388" t="s">
        <v>670</v>
      </c>
      <c r="H388" s="41">
        <v>41092</v>
      </c>
      <c r="I388" s="44">
        <v>-49091.199999999997</v>
      </c>
      <c r="J388" t="s">
        <v>9873</v>
      </c>
      <c r="R388" s="51"/>
      <c r="U388"/>
    </row>
    <row r="389" spans="2:21" x14ac:dyDescent="0.25">
      <c r="B389" s="49" t="s">
        <v>9326</v>
      </c>
      <c r="C389" s="53" t="s">
        <v>24184</v>
      </c>
      <c r="D389" t="s">
        <v>664</v>
      </c>
      <c r="E389" s="43" t="s">
        <v>665</v>
      </c>
      <c r="F389" t="s">
        <v>666</v>
      </c>
      <c r="G389" t="s">
        <v>17845</v>
      </c>
      <c r="H389" s="41">
        <v>41092</v>
      </c>
      <c r="I389" s="44">
        <v>-7250</v>
      </c>
      <c r="J389" t="s">
        <v>9872</v>
      </c>
      <c r="R389" s="51"/>
      <c r="U389"/>
    </row>
    <row r="390" spans="2:21" x14ac:dyDescent="0.25">
      <c r="B390" s="49" t="s">
        <v>9735</v>
      </c>
      <c r="C390" s="53" t="s">
        <v>24186</v>
      </c>
      <c r="D390" t="s">
        <v>676</v>
      </c>
      <c r="E390" s="43" t="s">
        <v>9877</v>
      </c>
      <c r="F390" t="s">
        <v>677</v>
      </c>
      <c r="G390" t="s">
        <v>678</v>
      </c>
      <c r="H390" s="41">
        <v>41092</v>
      </c>
      <c r="I390" s="44">
        <v>-38165.300000000003</v>
      </c>
      <c r="J390" t="s">
        <v>9878</v>
      </c>
      <c r="R390" s="51"/>
      <c r="U390"/>
    </row>
    <row r="391" spans="2:21" x14ac:dyDescent="0.25">
      <c r="B391" s="49" t="s">
        <v>9735</v>
      </c>
      <c r="C391" s="53" t="s">
        <v>24186</v>
      </c>
      <c r="D391" t="s">
        <v>454</v>
      </c>
      <c r="E391" s="43" t="s">
        <v>9652</v>
      </c>
      <c r="F391" t="s">
        <v>679</v>
      </c>
      <c r="G391" t="s">
        <v>680</v>
      </c>
      <c r="H391" s="41">
        <v>41092</v>
      </c>
      <c r="I391" s="44">
        <v>-26643.7</v>
      </c>
      <c r="J391" t="s">
        <v>9879</v>
      </c>
      <c r="R391" s="51"/>
      <c r="U391"/>
    </row>
    <row r="392" spans="2:21" x14ac:dyDescent="0.25">
      <c r="B392" s="49" t="s">
        <v>9735</v>
      </c>
      <c r="C392" s="53" t="s">
        <v>24186</v>
      </c>
      <c r="D392" t="s">
        <v>671</v>
      </c>
      <c r="E392" s="43" t="s">
        <v>9874</v>
      </c>
      <c r="F392" t="s">
        <v>672</v>
      </c>
      <c r="G392" t="s">
        <v>673</v>
      </c>
      <c r="H392" s="41">
        <v>41092</v>
      </c>
      <c r="I392" s="44">
        <v>-19442.7</v>
      </c>
      <c r="J392" t="s">
        <v>9875</v>
      </c>
      <c r="R392" s="51"/>
      <c r="U392"/>
    </row>
    <row r="393" spans="2:21" x14ac:dyDescent="0.25">
      <c r="B393" s="49" t="s">
        <v>9735</v>
      </c>
      <c r="C393" s="53" t="s">
        <v>24186</v>
      </c>
      <c r="D393" t="s">
        <v>437</v>
      </c>
      <c r="E393" s="43" t="s">
        <v>9632</v>
      </c>
      <c r="F393" t="s">
        <v>674</v>
      </c>
      <c r="G393" t="s">
        <v>675</v>
      </c>
      <c r="H393" s="41">
        <v>41092</v>
      </c>
      <c r="I393" s="44">
        <v>-19082.650000000001</v>
      </c>
      <c r="J393" t="s">
        <v>9876</v>
      </c>
      <c r="R393" s="51"/>
      <c r="U393"/>
    </row>
    <row r="394" spans="2:21" x14ac:dyDescent="0.25">
      <c r="B394" s="49" t="s">
        <v>9328</v>
      </c>
      <c r="C394" s="53" t="s">
        <v>24189</v>
      </c>
      <c r="D394" t="s">
        <v>653</v>
      </c>
      <c r="E394" s="43" t="s">
        <v>9863</v>
      </c>
      <c r="G394" t="s">
        <v>20686</v>
      </c>
      <c r="H394" s="41">
        <v>41092</v>
      </c>
      <c r="I394" s="44">
        <v>1748867.4</v>
      </c>
      <c r="J394" t="s">
        <v>9880</v>
      </c>
      <c r="R394" s="51"/>
      <c r="U394"/>
    </row>
    <row r="395" spans="2:21" x14ac:dyDescent="0.25">
      <c r="B395" s="49" t="s">
        <v>9326</v>
      </c>
      <c r="C395" s="53" t="s">
        <v>24184</v>
      </c>
      <c r="D395" t="s">
        <v>681</v>
      </c>
      <c r="E395" s="43" t="s">
        <v>9881</v>
      </c>
      <c r="G395" t="s">
        <v>20687</v>
      </c>
      <c r="H395" s="41">
        <v>41093</v>
      </c>
      <c r="I395" s="44">
        <v>1800</v>
      </c>
      <c r="J395" t="s">
        <v>9882</v>
      </c>
      <c r="R395" s="51"/>
      <c r="U395"/>
    </row>
    <row r="396" spans="2:21" x14ac:dyDescent="0.25">
      <c r="B396" s="49" t="s">
        <v>9328</v>
      </c>
      <c r="C396" s="53" t="s">
        <v>24189</v>
      </c>
      <c r="D396" t="s">
        <v>682</v>
      </c>
      <c r="E396" s="43" t="s">
        <v>9883</v>
      </c>
      <c r="F396">
        <v>198</v>
      </c>
      <c r="G396" t="s">
        <v>683</v>
      </c>
      <c r="H396" s="41">
        <v>41093</v>
      </c>
      <c r="I396" s="44">
        <v>-90000</v>
      </c>
      <c r="J396" t="s">
        <v>9884</v>
      </c>
      <c r="R396" s="51"/>
      <c r="U396"/>
    </row>
    <row r="397" spans="2:21" x14ac:dyDescent="0.25">
      <c r="B397" s="49" t="s">
        <v>9328</v>
      </c>
      <c r="C397" s="53" t="s">
        <v>24189</v>
      </c>
      <c r="D397" t="s">
        <v>684</v>
      </c>
      <c r="E397" s="43" t="s">
        <v>9885</v>
      </c>
      <c r="F397" t="s">
        <v>685</v>
      </c>
      <c r="G397" t="s">
        <v>20688</v>
      </c>
      <c r="H397" s="41">
        <v>41095</v>
      </c>
      <c r="I397" s="44">
        <v>-6117540.8399999999</v>
      </c>
      <c r="J397" t="s">
        <v>9886</v>
      </c>
      <c r="R397" s="51"/>
      <c r="U397"/>
    </row>
    <row r="398" spans="2:21" x14ac:dyDescent="0.25">
      <c r="B398" s="49" t="s">
        <v>9326</v>
      </c>
      <c r="C398" s="53" t="s">
        <v>24184</v>
      </c>
      <c r="D398" t="s">
        <v>497</v>
      </c>
      <c r="E398" s="43" t="s">
        <v>9707</v>
      </c>
      <c r="F398" t="s">
        <v>686</v>
      </c>
      <c r="G398" t="s">
        <v>687</v>
      </c>
      <c r="H398" s="41">
        <v>41100</v>
      </c>
      <c r="I398" s="44">
        <v>-36000</v>
      </c>
      <c r="J398" t="s">
        <v>9887</v>
      </c>
      <c r="R398" s="51"/>
      <c r="U398"/>
    </row>
    <row r="399" spans="2:21" x14ac:dyDescent="0.25">
      <c r="B399" s="49" t="s">
        <v>9326</v>
      </c>
      <c r="C399" s="53" t="s">
        <v>24184</v>
      </c>
      <c r="D399" t="s">
        <v>688</v>
      </c>
      <c r="E399" s="43" t="s">
        <v>689</v>
      </c>
      <c r="F399" t="s">
        <v>690</v>
      </c>
      <c r="G399" t="s">
        <v>691</v>
      </c>
      <c r="H399" s="41">
        <v>41100</v>
      </c>
      <c r="I399" s="44">
        <v>-23200</v>
      </c>
      <c r="J399" t="s">
        <v>9888</v>
      </c>
      <c r="R399" s="51"/>
      <c r="U399"/>
    </row>
    <row r="400" spans="2:21" x14ac:dyDescent="0.25">
      <c r="B400" s="49" t="s">
        <v>9326</v>
      </c>
      <c r="C400" s="53" t="s">
        <v>24184</v>
      </c>
      <c r="D400" t="s">
        <v>693</v>
      </c>
      <c r="E400" s="43" t="s">
        <v>9892</v>
      </c>
      <c r="G400" t="s">
        <v>694</v>
      </c>
      <c r="H400" s="41">
        <v>41100</v>
      </c>
      <c r="I400" s="44">
        <v>2150</v>
      </c>
      <c r="J400" t="s">
        <v>9893</v>
      </c>
      <c r="R400" s="51"/>
      <c r="U400"/>
    </row>
    <row r="401" spans="2:21" x14ac:dyDescent="0.25">
      <c r="B401" s="49" t="s">
        <v>9326</v>
      </c>
      <c r="C401" s="53" t="s">
        <v>24184</v>
      </c>
      <c r="D401" t="s">
        <v>692</v>
      </c>
      <c r="E401" s="43" t="s">
        <v>9889</v>
      </c>
      <c r="G401" t="s">
        <v>9890</v>
      </c>
      <c r="H401" s="41">
        <v>41100</v>
      </c>
      <c r="I401" s="44">
        <v>10250</v>
      </c>
      <c r="J401" t="s">
        <v>9891</v>
      </c>
      <c r="R401" s="51"/>
      <c r="U401"/>
    </row>
    <row r="402" spans="2:21" x14ac:dyDescent="0.25">
      <c r="B402" s="49" t="s">
        <v>9328</v>
      </c>
      <c r="C402" s="53" t="s">
        <v>24189</v>
      </c>
      <c r="D402" t="s">
        <v>523</v>
      </c>
      <c r="E402" s="43" t="s">
        <v>9738</v>
      </c>
      <c r="F402" t="s">
        <v>695</v>
      </c>
      <c r="G402" t="s">
        <v>696</v>
      </c>
      <c r="H402" s="41">
        <v>41100</v>
      </c>
      <c r="I402" s="44">
        <v>-4593</v>
      </c>
      <c r="J402" t="s">
        <v>9894</v>
      </c>
      <c r="R402" s="51"/>
      <c r="U402"/>
    </row>
    <row r="403" spans="2:21" x14ac:dyDescent="0.25">
      <c r="B403" s="49" t="s">
        <v>9735</v>
      </c>
      <c r="C403" s="53" t="s">
        <v>24186</v>
      </c>
      <c r="D403" t="s">
        <v>681</v>
      </c>
      <c r="E403" s="43" t="s">
        <v>9881</v>
      </c>
      <c r="F403" t="s">
        <v>697</v>
      </c>
      <c r="G403" t="s">
        <v>698</v>
      </c>
      <c r="H403" s="41">
        <v>41102</v>
      </c>
      <c r="I403" s="44">
        <v>-93500</v>
      </c>
      <c r="J403" t="s">
        <v>9895</v>
      </c>
      <c r="R403" s="51"/>
      <c r="U403"/>
    </row>
    <row r="404" spans="2:21" x14ac:dyDescent="0.25">
      <c r="B404" s="49" t="s">
        <v>9735</v>
      </c>
      <c r="C404" s="53" t="s">
        <v>24186</v>
      </c>
      <c r="D404" t="s">
        <v>699</v>
      </c>
      <c r="E404" s="43" t="s">
        <v>9896</v>
      </c>
      <c r="F404" t="s">
        <v>700</v>
      </c>
      <c r="G404" t="s">
        <v>701</v>
      </c>
      <c r="H404" s="41">
        <v>41103</v>
      </c>
      <c r="I404" s="44">
        <v>-4000</v>
      </c>
      <c r="J404" t="s">
        <v>9897</v>
      </c>
      <c r="R404" s="51"/>
      <c r="U404"/>
    </row>
    <row r="405" spans="2:21" x14ac:dyDescent="0.25">
      <c r="B405" s="49" t="s">
        <v>9326</v>
      </c>
      <c r="C405" s="53" t="s">
        <v>24184</v>
      </c>
      <c r="D405" t="s">
        <v>703</v>
      </c>
      <c r="E405" s="43" t="s">
        <v>704</v>
      </c>
      <c r="F405" t="s">
        <v>705</v>
      </c>
      <c r="G405" t="s">
        <v>17319</v>
      </c>
      <c r="H405" s="41">
        <v>41109</v>
      </c>
      <c r="I405" s="44">
        <v>-13850.4</v>
      </c>
      <c r="J405" t="s">
        <v>9899</v>
      </c>
      <c r="R405" s="51"/>
      <c r="U405"/>
    </row>
    <row r="406" spans="2:21" x14ac:dyDescent="0.25">
      <c r="B406" s="49" t="s">
        <v>9735</v>
      </c>
      <c r="C406" s="53" t="s">
        <v>24186</v>
      </c>
      <c r="D406" t="s">
        <v>709</v>
      </c>
      <c r="E406" s="43" t="s">
        <v>9902</v>
      </c>
      <c r="F406" t="s">
        <v>710</v>
      </c>
      <c r="G406" t="s">
        <v>711</v>
      </c>
      <c r="H406" s="41">
        <v>41109</v>
      </c>
      <c r="I406" s="44">
        <v>-41765.800000000003</v>
      </c>
      <c r="J406" t="s">
        <v>9903</v>
      </c>
      <c r="R406" s="51"/>
      <c r="U406"/>
    </row>
    <row r="407" spans="2:21" x14ac:dyDescent="0.25">
      <c r="B407" s="49" t="s">
        <v>9735</v>
      </c>
      <c r="C407" s="53" t="s">
        <v>24186</v>
      </c>
      <c r="D407" t="s">
        <v>706</v>
      </c>
      <c r="E407" s="43" t="s">
        <v>9900</v>
      </c>
      <c r="F407" t="s">
        <v>707</v>
      </c>
      <c r="G407" t="s">
        <v>708</v>
      </c>
      <c r="H407" s="41">
        <v>41109</v>
      </c>
      <c r="I407" s="44">
        <v>-28500</v>
      </c>
      <c r="J407" t="s">
        <v>9901</v>
      </c>
      <c r="R407" s="51"/>
      <c r="U407"/>
    </row>
    <row r="408" spans="2:21" x14ac:dyDescent="0.25">
      <c r="B408" s="49" t="s">
        <v>9326</v>
      </c>
      <c r="C408" s="53" t="s">
        <v>24184</v>
      </c>
      <c r="D408" t="s">
        <v>713</v>
      </c>
      <c r="E408" s="43" t="s">
        <v>9905</v>
      </c>
      <c r="F408" t="s">
        <v>714</v>
      </c>
      <c r="G408" t="s">
        <v>715</v>
      </c>
      <c r="H408" s="41">
        <v>41110</v>
      </c>
      <c r="I408" s="44">
        <v>-42485.9</v>
      </c>
      <c r="J408" t="s">
        <v>9906</v>
      </c>
      <c r="R408" s="51"/>
      <c r="U408"/>
    </row>
    <row r="409" spans="2:21" x14ac:dyDescent="0.25">
      <c r="B409" s="49" t="s">
        <v>9326</v>
      </c>
      <c r="C409" s="53" t="s">
        <v>24184</v>
      </c>
      <c r="D409" t="s">
        <v>703</v>
      </c>
      <c r="E409" s="43" t="s">
        <v>704</v>
      </c>
      <c r="F409" t="s">
        <v>712</v>
      </c>
      <c r="G409" t="s">
        <v>17319</v>
      </c>
      <c r="H409" s="41">
        <v>41110</v>
      </c>
      <c r="I409" s="44">
        <v>-5811.6</v>
      </c>
      <c r="J409" t="s">
        <v>9904</v>
      </c>
      <c r="R409" s="51"/>
      <c r="U409"/>
    </row>
    <row r="410" spans="2:21" x14ac:dyDescent="0.25">
      <c r="B410" s="49" t="s">
        <v>9326</v>
      </c>
      <c r="C410" s="53" t="s">
        <v>24184</v>
      </c>
      <c r="D410" t="s">
        <v>637</v>
      </c>
      <c r="E410" s="43" t="s">
        <v>9853</v>
      </c>
      <c r="G410" t="s">
        <v>716</v>
      </c>
      <c r="H410" s="41">
        <v>41110</v>
      </c>
      <c r="I410" s="44">
        <v>24235.63</v>
      </c>
      <c r="J410" t="s">
        <v>9907</v>
      </c>
      <c r="R410" s="51"/>
      <c r="U410"/>
    </row>
    <row r="411" spans="2:21" x14ac:dyDescent="0.25">
      <c r="B411" s="49" t="s">
        <v>9326</v>
      </c>
      <c r="C411" s="53" t="s">
        <v>24184</v>
      </c>
      <c r="D411" t="s">
        <v>703</v>
      </c>
      <c r="E411" s="43" t="s">
        <v>704</v>
      </c>
      <c r="F411" t="s">
        <v>717</v>
      </c>
      <c r="G411" t="s">
        <v>17319</v>
      </c>
      <c r="H411" s="41">
        <v>41113</v>
      </c>
      <c r="I411" s="44">
        <v>-98613.92</v>
      </c>
      <c r="J411" t="s">
        <v>9908</v>
      </c>
      <c r="R411" s="51"/>
      <c r="U411"/>
    </row>
    <row r="412" spans="2:21" x14ac:dyDescent="0.25">
      <c r="B412" s="49" t="s">
        <v>9326</v>
      </c>
      <c r="C412" s="53" t="s">
        <v>24184</v>
      </c>
      <c r="D412" t="s">
        <v>681</v>
      </c>
      <c r="E412" s="43" t="s">
        <v>9881</v>
      </c>
      <c r="F412" t="s">
        <v>718</v>
      </c>
      <c r="G412" t="s">
        <v>719</v>
      </c>
      <c r="H412" s="41">
        <v>41113</v>
      </c>
      <c r="I412" s="44">
        <v>-93500</v>
      </c>
      <c r="J412" t="s">
        <v>9909</v>
      </c>
      <c r="R412" s="51"/>
      <c r="U412"/>
    </row>
    <row r="413" spans="2:21" x14ac:dyDescent="0.25">
      <c r="B413" s="49" t="s">
        <v>9328</v>
      </c>
      <c r="C413" s="53" t="s">
        <v>24189</v>
      </c>
      <c r="D413" t="s">
        <v>720</v>
      </c>
      <c r="E413" s="43" t="s">
        <v>9910</v>
      </c>
      <c r="F413" s="50" t="s">
        <v>721</v>
      </c>
      <c r="G413" t="s">
        <v>20689</v>
      </c>
      <c r="H413" s="41">
        <v>41114</v>
      </c>
      <c r="I413" s="44">
        <v>-1595283.78</v>
      </c>
      <c r="J413" t="s">
        <v>9911</v>
      </c>
      <c r="R413" s="51"/>
      <c r="U413"/>
    </row>
    <row r="414" spans="2:21" x14ac:dyDescent="0.25">
      <c r="B414" s="49" t="s">
        <v>9328</v>
      </c>
      <c r="C414" s="53" t="s">
        <v>24189</v>
      </c>
      <c r="D414" t="s">
        <v>662</v>
      </c>
      <c r="E414" s="43" t="s">
        <v>663</v>
      </c>
      <c r="G414" t="s">
        <v>20690</v>
      </c>
      <c r="H414" s="41">
        <v>41114</v>
      </c>
      <c r="I414" s="44">
        <v>10144542.289999999</v>
      </c>
      <c r="J414" t="s">
        <v>9912</v>
      </c>
      <c r="R414" s="51"/>
      <c r="U414"/>
    </row>
    <row r="415" spans="2:21" x14ac:dyDescent="0.25">
      <c r="B415" s="49" t="s">
        <v>9326</v>
      </c>
      <c r="C415" s="53" t="s">
        <v>24184</v>
      </c>
      <c r="D415" t="s">
        <v>703</v>
      </c>
      <c r="E415" s="43" t="s">
        <v>704</v>
      </c>
      <c r="F415" t="s">
        <v>722</v>
      </c>
      <c r="G415" t="s">
        <v>17319</v>
      </c>
      <c r="H415" s="41">
        <v>41115</v>
      </c>
      <c r="I415" s="44">
        <v>-18699.2</v>
      </c>
      <c r="J415" t="s">
        <v>9913</v>
      </c>
      <c r="R415" s="51"/>
      <c r="U415"/>
    </row>
    <row r="416" spans="2:21" x14ac:dyDescent="0.25">
      <c r="B416" s="49" t="s">
        <v>9735</v>
      </c>
      <c r="C416" s="53" t="s">
        <v>24186</v>
      </c>
      <c r="D416" t="s">
        <v>723</v>
      </c>
      <c r="E416" s="43" t="s">
        <v>724</v>
      </c>
      <c r="F416">
        <v>1895</v>
      </c>
      <c r="G416" t="s">
        <v>20691</v>
      </c>
      <c r="H416" s="41">
        <v>41115</v>
      </c>
      <c r="I416" s="44">
        <v>-63625.53</v>
      </c>
      <c r="J416" t="s">
        <v>9914</v>
      </c>
      <c r="R416" s="51"/>
      <c r="U416"/>
    </row>
    <row r="417" spans="2:21" x14ac:dyDescent="0.25">
      <c r="B417" s="49" t="s">
        <v>9326</v>
      </c>
      <c r="C417" s="53" t="s">
        <v>24184</v>
      </c>
      <c r="D417" t="s">
        <v>576</v>
      </c>
      <c r="E417" s="43" t="s">
        <v>9915</v>
      </c>
      <c r="F417" t="s">
        <v>725</v>
      </c>
      <c r="G417" t="s">
        <v>726</v>
      </c>
      <c r="H417" s="41">
        <v>41116</v>
      </c>
      <c r="I417" s="44">
        <v>-19082.650000000001</v>
      </c>
      <c r="J417" t="s">
        <v>9916</v>
      </c>
      <c r="R417" s="51"/>
      <c r="U417"/>
    </row>
    <row r="418" spans="2:21" x14ac:dyDescent="0.25">
      <c r="B418" s="49" t="s">
        <v>9326</v>
      </c>
      <c r="C418" s="53" t="s">
        <v>24184</v>
      </c>
      <c r="D418" t="s">
        <v>727</v>
      </c>
      <c r="E418" s="43" t="s">
        <v>9917</v>
      </c>
      <c r="F418" t="s">
        <v>728</v>
      </c>
      <c r="G418" t="s">
        <v>715</v>
      </c>
      <c r="H418" s="41">
        <v>41116</v>
      </c>
      <c r="I418" s="44">
        <v>-16922.349999999999</v>
      </c>
      <c r="J418" t="s">
        <v>9918</v>
      </c>
      <c r="R418" s="51"/>
      <c r="U418"/>
    </row>
    <row r="419" spans="2:21" x14ac:dyDescent="0.25">
      <c r="B419" s="49" t="s">
        <v>9735</v>
      </c>
      <c r="C419" s="53" t="s">
        <v>24186</v>
      </c>
      <c r="D419" t="s">
        <v>439</v>
      </c>
      <c r="E419" s="43" t="s">
        <v>9636</v>
      </c>
      <c r="F419" t="s">
        <v>729</v>
      </c>
      <c r="G419" t="s">
        <v>730</v>
      </c>
      <c r="H419" s="41">
        <v>41116</v>
      </c>
      <c r="I419" s="44">
        <v>-38165.300000000003</v>
      </c>
      <c r="J419" t="s">
        <v>9919</v>
      </c>
      <c r="R419" s="51"/>
      <c r="U419"/>
    </row>
    <row r="420" spans="2:21" x14ac:dyDescent="0.25">
      <c r="B420" s="49" t="s">
        <v>9735</v>
      </c>
      <c r="C420" s="53" t="s">
        <v>24186</v>
      </c>
      <c r="D420" t="s">
        <v>452</v>
      </c>
      <c r="E420" s="43" t="s">
        <v>9650</v>
      </c>
      <c r="F420" t="s">
        <v>731</v>
      </c>
      <c r="G420" t="s">
        <v>20693</v>
      </c>
      <c r="H420" s="41">
        <v>41116</v>
      </c>
      <c r="I420" s="44">
        <v>-13321.85</v>
      </c>
      <c r="J420" t="s">
        <v>9920</v>
      </c>
      <c r="R420" s="51"/>
      <c r="U420"/>
    </row>
    <row r="421" spans="2:21" x14ac:dyDescent="0.25">
      <c r="B421" s="49" t="s">
        <v>9735</v>
      </c>
      <c r="C421" s="53" t="s">
        <v>24186</v>
      </c>
      <c r="D421" t="s">
        <v>615</v>
      </c>
      <c r="E421" s="43" t="s">
        <v>616</v>
      </c>
      <c r="G421" t="s">
        <v>20692</v>
      </c>
      <c r="H421" s="41">
        <v>41116</v>
      </c>
      <c r="I421" s="44">
        <v>134068</v>
      </c>
      <c r="J421" t="s">
        <v>9921</v>
      </c>
      <c r="R421" s="51"/>
      <c r="U421"/>
    </row>
    <row r="422" spans="2:21" x14ac:dyDescent="0.25">
      <c r="B422" s="49" t="s">
        <v>9326</v>
      </c>
      <c r="C422" s="53" t="s">
        <v>24184</v>
      </c>
      <c r="D422" t="s">
        <v>464</v>
      </c>
      <c r="E422" s="43" t="s">
        <v>9923</v>
      </c>
      <c r="F422">
        <v>2011525</v>
      </c>
      <c r="G422" t="s">
        <v>715</v>
      </c>
      <c r="H422" s="41">
        <v>41117</v>
      </c>
      <c r="I422" s="44">
        <v>-23331.24</v>
      </c>
      <c r="J422" t="s">
        <v>9924</v>
      </c>
      <c r="R422" s="51"/>
      <c r="U422"/>
    </row>
    <row r="423" spans="2:21" x14ac:dyDescent="0.25">
      <c r="B423" s="49" t="s">
        <v>9326</v>
      </c>
      <c r="C423" s="53" t="s">
        <v>24184</v>
      </c>
      <c r="D423" t="s">
        <v>735</v>
      </c>
      <c r="E423" s="43" t="s">
        <v>9926</v>
      </c>
      <c r="F423" t="s">
        <v>736</v>
      </c>
      <c r="G423" t="s">
        <v>20694</v>
      </c>
      <c r="H423" s="41">
        <v>41117</v>
      </c>
      <c r="I423" s="44">
        <v>-19082.650000000001</v>
      </c>
      <c r="J423" t="s">
        <v>9927</v>
      </c>
      <c r="R423" s="51"/>
      <c r="U423"/>
    </row>
    <row r="424" spans="2:21" x14ac:dyDescent="0.25">
      <c r="B424" s="49" t="s">
        <v>9326</v>
      </c>
      <c r="C424" s="53" t="s">
        <v>24184</v>
      </c>
      <c r="D424" t="s">
        <v>440</v>
      </c>
      <c r="E424" s="43" t="s">
        <v>9638</v>
      </c>
      <c r="F424" s="50" t="s">
        <v>733</v>
      </c>
      <c r="G424" t="s">
        <v>734</v>
      </c>
      <c r="H424" s="41">
        <v>41117</v>
      </c>
      <c r="I424" s="44">
        <v>-18722.599999999999</v>
      </c>
      <c r="J424" t="s">
        <v>9925</v>
      </c>
      <c r="R424" s="51"/>
      <c r="U424"/>
    </row>
    <row r="425" spans="2:21" x14ac:dyDescent="0.25">
      <c r="B425" s="49" t="s">
        <v>9326</v>
      </c>
      <c r="C425" s="53" t="s">
        <v>24184</v>
      </c>
      <c r="D425" t="s">
        <v>703</v>
      </c>
      <c r="E425" s="43" t="s">
        <v>704</v>
      </c>
      <c r="F425" t="s">
        <v>732</v>
      </c>
      <c r="G425" t="s">
        <v>17319</v>
      </c>
      <c r="H425" s="41">
        <v>41117</v>
      </c>
      <c r="I425" s="44">
        <v>-17400</v>
      </c>
      <c r="J425" t="s">
        <v>9922</v>
      </c>
      <c r="R425" s="51"/>
      <c r="U425"/>
    </row>
    <row r="426" spans="2:21" x14ac:dyDescent="0.25">
      <c r="B426" s="49" t="s">
        <v>9326</v>
      </c>
      <c r="C426" s="53" t="s">
        <v>24184</v>
      </c>
      <c r="D426" t="s">
        <v>703</v>
      </c>
      <c r="E426" s="43" t="s">
        <v>704</v>
      </c>
      <c r="F426" t="s">
        <v>737</v>
      </c>
      <c r="G426" t="s">
        <v>17319</v>
      </c>
      <c r="H426" s="41">
        <v>41120</v>
      </c>
      <c r="I426" s="44">
        <v>-19662</v>
      </c>
      <c r="J426" t="s">
        <v>9928</v>
      </c>
      <c r="R426" s="51"/>
      <c r="U426"/>
    </row>
    <row r="427" spans="2:21" x14ac:dyDescent="0.25">
      <c r="B427" s="49" t="s">
        <v>9328</v>
      </c>
      <c r="C427" s="53" t="s">
        <v>24189</v>
      </c>
      <c r="D427" t="s">
        <v>684</v>
      </c>
      <c r="E427" s="43" t="s">
        <v>9885</v>
      </c>
      <c r="F427" t="s">
        <v>740</v>
      </c>
      <c r="G427" t="s">
        <v>20695</v>
      </c>
      <c r="H427" s="41">
        <v>41120</v>
      </c>
      <c r="I427" s="44">
        <v>-1973953.57</v>
      </c>
      <c r="J427" t="s">
        <v>9931</v>
      </c>
      <c r="R427" s="51"/>
      <c r="U427"/>
    </row>
    <row r="428" spans="2:21" x14ac:dyDescent="0.25">
      <c r="B428" s="49" t="s">
        <v>9328</v>
      </c>
      <c r="C428" s="53" t="s">
        <v>24189</v>
      </c>
      <c r="D428" t="s">
        <v>738</v>
      </c>
      <c r="E428" s="43" t="s">
        <v>9929</v>
      </c>
      <c r="F428" t="s">
        <v>739</v>
      </c>
      <c r="G428" t="s">
        <v>20696</v>
      </c>
      <c r="H428" s="41">
        <v>41120</v>
      </c>
      <c r="I428" s="44">
        <v>-51264</v>
      </c>
      <c r="J428" t="s">
        <v>9930</v>
      </c>
      <c r="R428" s="51"/>
      <c r="U428"/>
    </row>
    <row r="429" spans="2:21" x14ac:dyDescent="0.25">
      <c r="B429" s="49" t="s">
        <v>9326</v>
      </c>
      <c r="C429" s="53" t="s">
        <v>24184</v>
      </c>
      <c r="D429" t="s">
        <v>239</v>
      </c>
      <c r="E429" s="43" t="s">
        <v>9473</v>
      </c>
      <c r="F429" t="s">
        <v>741</v>
      </c>
      <c r="G429" t="s">
        <v>20697</v>
      </c>
      <c r="H429" s="41">
        <v>41121</v>
      </c>
      <c r="I429" s="44">
        <v>-2000</v>
      </c>
      <c r="J429" t="s">
        <v>9932</v>
      </c>
      <c r="R429" s="51"/>
      <c r="U429"/>
    </row>
    <row r="430" spans="2:21" x14ac:dyDescent="0.25">
      <c r="B430" s="49" t="s">
        <v>9326</v>
      </c>
      <c r="C430" s="53" t="s">
        <v>24184</v>
      </c>
      <c r="D430" t="s">
        <v>749</v>
      </c>
      <c r="E430" s="43" t="s">
        <v>9938</v>
      </c>
      <c r="F430">
        <v>114</v>
      </c>
      <c r="G430" t="s">
        <v>20700</v>
      </c>
      <c r="H430" s="41">
        <v>41122</v>
      </c>
      <c r="I430" s="44">
        <v>-591472.17000000004</v>
      </c>
      <c r="J430" t="s">
        <v>9939</v>
      </c>
      <c r="R430" s="51"/>
      <c r="U430"/>
    </row>
    <row r="431" spans="2:21" x14ac:dyDescent="0.25">
      <c r="B431" s="49" t="s">
        <v>9326</v>
      </c>
      <c r="C431" s="53" t="s">
        <v>24184</v>
      </c>
      <c r="D431" t="s">
        <v>432</v>
      </c>
      <c r="E431" s="43" t="s">
        <v>433</v>
      </c>
      <c r="F431" t="s">
        <v>742</v>
      </c>
      <c r="G431" t="s">
        <v>17319</v>
      </c>
      <c r="H431" s="41">
        <v>41122</v>
      </c>
      <c r="I431" s="44">
        <v>-35674.1</v>
      </c>
      <c r="J431" t="s">
        <v>9933</v>
      </c>
      <c r="R431" s="51"/>
      <c r="U431"/>
    </row>
    <row r="432" spans="2:21" x14ac:dyDescent="0.25">
      <c r="B432" s="49" t="s">
        <v>9326</v>
      </c>
      <c r="C432" s="53" t="s">
        <v>24184</v>
      </c>
      <c r="D432" t="s">
        <v>407</v>
      </c>
      <c r="E432" s="43" t="s">
        <v>408</v>
      </c>
      <c r="F432" s="50" t="s">
        <v>750</v>
      </c>
      <c r="G432" t="s">
        <v>20699</v>
      </c>
      <c r="H432" s="41">
        <v>41122</v>
      </c>
      <c r="I432" s="44">
        <v>-1917</v>
      </c>
      <c r="J432" t="s">
        <v>9940</v>
      </c>
      <c r="R432" s="51"/>
      <c r="U432"/>
    </row>
    <row r="433" spans="2:21" x14ac:dyDescent="0.25">
      <c r="B433" s="49" t="s">
        <v>9735</v>
      </c>
      <c r="C433" s="53" t="s">
        <v>24186</v>
      </c>
      <c r="D433" t="s">
        <v>743</v>
      </c>
      <c r="E433" s="43" t="s">
        <v>9934</v>
      </c>
      <c r="F433" t="s">
        <v>744</v>
      </c>
      <c r="G433" t="s">
        <v>745</v>
      </c>
      <c r="H433" s="41">
        <v>41122</v>
      </c>
      <c r="I433" s="44">
        <v>-21603</v>
      </c>
      <c r="J433" t="s">
        <v>9935</v>
      </c>
      <c r="R433" s="51"/>
      <c r="U433"/>
    </row>
    <row r="434" spans="2:21" x14ac:dyDescent="0.25">
      <c r="B434" s="49" t="s">
        <v>9735</v>
      </c>
      <c r="C434" s="53" t="s">
        <v>24186</v>
      </c>
      <c r="D434" t="s">
        <v>746</v>
      </c>
      <c r="E434" s="43" t="s">
        <v>9936</v>
      </c>
      <c r="F434" t="s">
        <v>747</v>
      </c>
      <c r="G434" t="s">
        <v>748</v>
      </c>
      <c r="H434" s="41">
        <v>41122</v>
      </c>
      <c r="I434" s="44">
        <v>-21245.95</v>
      </c>
      <c r="J434" t="s">
        <v>9937</v>
      </c>
      <c r="R434" s="51"/>
      <c r="U434"/>
    </row>
    <row r="435" spans="2:21" x14ac:dyDescent="0.25">
      <c r="B435" s="49" t="s">
        <v>9328</v>
      </c>
      <c r="C435" s="53" t="s">
        <v>24189</v>
      </c>
      <c r="D435" t="s">
        <v>751</v>
      </c>
      <c r="E435" s="43" t="s">
        <v>752</v>
      </c>
      <c r="F435" t="s">
        <v>753</v>
      </c>
      <c r="G435" t="s">
        <v>20698</v>
      </c>
      <c r="H435" s="41">
        <v>41122</v>
      </c>
      <c r="I435" s="44">
        <v>-2146546.64</v>
      </c>
      <c r="J435" t="s">
        <v>9941</v>
      </c>
      <c r="R435" s="51"/>
      <c r="U435"/>
    </row>
    <row r="436" spans="2:21" x14ac:dyDescent="0.25">
      <c r="B436" s="49" t="s">
        <v>9328</v>
      </c>
      <c r="C436" s="53" t="s">
        <v>24189</v>
      </c>
      <c r="D436" t="s">
        <v>754</v>
      </c>
      <c r="E436" s="43" t="s">
        <v>755</v>
      </c>
      <c r="F436" t="s">
        <v>756</v>
      </c>
      <c r="G436" t="s">
        <v>20701</v>
      </c>
      <c r="H436" s="41">
        <v>41124</v>
      </c>
      <c r="I436" s="44">
        <v>-38957719.899999999</v>
      </c>
      <c r="J436" t="s">
        <v>9942</v>
      </c>
      <c r="R436" s="51"/>
      <c r="U436"/>
    </row>
    <row r="437" spans="2:21" x14ac:dyDescent="0.25">
      <c r="B437" s="49" t="s">
        <v>9735</v>
      </c>
      <c r="C437" s="53" t="s">
        <v>24186</v>
      </c>
      <c r="D437" t="s">
        <v>706</v>
      </c>
      <c r="E437" s="43" t="s">
        <v>9900</v>
      </c>
      <c r="F437" t="s">
        <v>757</v>
      </c>
      <c r="G437" t="s">
        <v>758</v>
      </c>
      <c r="H437" s="41">
        <v>41125</v>
      </c>
      <c r="I437" s="44">
        <v>-23490</v>
      </c>
      <c r="J437" t="s">
        <v>9943</v>
      </c>
      <c r="R437" s="51"/>
      <c r="U437"/>
    </row>
    <row r="438" spans="2:21" x14ac:dyDescent="0.25">
      <c r="B438" s="49" t="s">
        <v>9735</v>
      </c>
      <c r="C438" s="53" t="s">
        <v>24186</v>
      </c>
      <c r="D438" t="s">
        <v>759</v>
      </c>
      <c r="E438" s="43" t="s">
        <v>760</v>
      </c>
      <c r="F438" t="s">
        <v>761</v>
      </c>
      <c r="G438" t="s">
        <v>762</v>
      </c>
      <c r="H438" s="41">
        <v>41127</v>
      </c>
      <c r="I438" s="44">
        <v>-189660</v>
      </c>
      <c r="J438" t="s">
        <v>9944</v>
      </c>
      <c r="R438" s="51"/>
      <c r="U438"/>
    </row>
    <row r="439" spans="2:21" x14ac:dyDescent="0.25">
      <c r="B439" s="49" t="s">
        <v>9326</v>
      </c>
      <c r="C439" s="53" t="s">
        <v>24184</v>
      </c>
      <c r="D439" t="s">
        <v>703</v>
      </c>
      <c r="E439" s="43" t="s">
        <v>704</v>
      </c>
      <c r="F439" t="s">
        <v>763</v>
      </c>
      <c r="G439" t="s">
        <v>17319</v>
      </c>
      <c r="H439" s="41">
        <v>41128</v>
      </c>
      <c r="I439" s="44">
        <v>-9976</v>
      </c>
      <c r="J439" t="s">
        <v>9945</v>
      </c>
      <c r="R439" s="51"/>
      <c r="U439"/>
    </row>
    <row r="440" spans="2:21" x14ac:dyDescent="0.25">
      <c r="B440" s="49" t="s">
        <v>9328</v>
      </c>
      <c r="C440" s="53" t="s">
        <v>24189</v>
      </c>
      <c r="D440" t="s">
        <v>764</v>
      </c>
      <c r="E440" s="43" t="s">
        <v>9946</v>
      </c>
      <c r="F440" t="s">
        <v>765</v>
      </c>
      <c r="G440" t="s">
        <v>766</v>
      </c>
      <c r="H440" s="41">
        <v>41128</v>
      </c>
      <c r="I440" s="44">
        <v>-20700</v>
      </c>
      <c r="J440" t="s">
        <v>9947</v>
      </c>
      <c r="R440" s="51"/>
      <c r="U440"/>
    </row>
    <row r="441" spans="2:21" x14ac:dyDescent="0.25">
      <c r="B441" s="49" t="s">
        <v>9326</v>
      </c>
      <c r="C441" s="53" t="s">
        <v>24184</v>
      </c>
      <c r="D441" t="s">
        <v>767</v>
      </c>
      <c r="E441" s="43" t="s">
        <v>768</v>
      </c>
      <c r="F441" t="s">
        <v>769</v>
      </c>
      <c r="G441" t="s">
        <v>770</v>
      </c>
      <c r="H441" s="41">
        <v>41131</v>
      </c>
      <c r="I441" s="44">
        <v>-51262.67</v>
      </c>
      <c r="J441" t="s">
        <v>9948</v>
      </c>
      <c r="R441" s="51"/>
      <c r="U441"/>
    </row>
    <row r="442" spans="2:21" x14ac:dyDescent="0.25">
      <c r="B442" s="49" t="s">
        <v>9326</v>
      </c>
      <c r="C442" s="53" t="s">
        <v>24184</v>
      </c>
      <c r="D442" t="s">
        <v>771</v>
      </c>
      <c r="E442" s="43" t="s">
        <v>772</v>
      </c>
      <c r="F442" t="s">
        <v>773</v>
      </c>
      <c r="G442" t="s">
        <v>774</v>
      </c>
      <c r="H442" s="41">
        <v>41131</v>
      </c>
      <c r="I442" s="44">
        <v>-12000</v>
      </c>
      <c r="J442" t="s">
        <v>9949</v>
      </c>
      <c r="R442" s="51"/>
      <c r="U442"/>
    </row>
    <row r="443" spans="2:21" x14ac:dyDescent="0.25">
      <c r="B443" s="49" t="s">
        <v>9328</v>
      </c>
      <c r="C443" s="53" t="s">
        <v>24189</v>
      </c>
      <c r="D443" t="s">
        <v>775</v>
      </c>
      <c r="E443" s="43" t="s">
        <v>776</v>
      </c>
      <c r="F443" t="s">
        <v>777</v>
      </c>
      <c r="G443" t="s">
        <v>20702</v>
      </c>
      <c r="H443" s="41">
        <v>41132</v>
      </c>
      <c r="I443" s="44">
        <v>-7173038.0300000003</v>
      </c>
      <c r="J443" t="s">
        <v>9950</v>
      </c>
      <c r="R443" s="51"/>
      <c r="U443"/>
    </row>
    <row r="444" spans="2:21" x14ac:dyDescent="0.25">
      <c r="B444" s="49" t="s">
        <v>9328</v>
      </c>
      <c r="C444" s="53" t="s">
        <v>24189</v>
      </c>
      <c r="D444" t="s">
        <v>778</v>
      </c>
      <c r="E444" s="43" t="s">
        <v>9951</v>
      </c>
      <c r="F444" t="s">
        <v>779</v>
      </c>
      <c r="G444" t="s">
        <v>780</v>
      </c>
      <c r="H444" s="41">
        <v>41134</v>
      </c>
      <c r="I444" s="44">
        <v>-489598.64</v>
      </c>
      <c r="J444" t="s">
        <v>9952</v>
      </c>
      <c r="R444" s="51"/>
      <c r="U444"/>
    </row>
    <row r="445" spans="2:21" x14ac:dyDescent="0.25">
      <c r="B445" s="49" t="s">
        <v>9328</v>
      </c>
      <c r="C445" s="53" t="s">
        <v>24189</v>
      </c>
      <c r="D445" t="s">
        <v>784</v>
      </c>
      <c r="E445" s="43" t="s">
        <v>785</v>
      </c>
      <c r="F445">
        <v>101578041</v>
      </c>
      <c r="G445" t="s">
        <v>20703</v>
      </c>
      <c r="H445" s="41">
        <v>41135</v>
      </c>
      <c r="I445" s="44">
        <v>-6655799.9800000004</v>
      </c>
      <c r="J445" t="s">
        <v>9956</v>
      </c>
      <c r="R445" s="51"/>
      <c r="U445"/>
    </row>
    <row r="446" spans="2:21" x14ac:dyDescent="0.25">
      <c r="B446" s="49" t="s">
        <v>9328</v>
      </c>
      <c r="C446" s="53" t="s">
        <v>24189</v>
      </c>
      <c r="D446" t="s">
        <v>781</v>
      </c>
      <c r="E446" s="43" t="s">
        <v>9953</v>
      </c>
      <c r="F446" t="s">
        <v>782</v>
      </c>
      <c r="G446" t="s">
        <v>20705</v>
      </c>
      <c r="H446" s="41">
        <v>41135</v>
      </c>
      <c r="I446" s="44">
        <v>-10000</v>
      </c>
      <c r="J446" t="s">
        <v>9954</v>
      </c>
      <c r="R446" s="51"/>
      <c r="U446"/>
    </row>
    <row r="447" spans="2:21" x14ac:dyDescent="0.25">
      <c r="B447" s="49" t="s">
        <v>9328</v>
      </c>
      <c r="C447" s="53" t="s">
        <v>24189</v>
      </c>
      <c r="D447" t="s">
        <v>781</v>
      </c>
      <c r="E447" s="43" t="s">
        <v>9953</v>
      </c>
      <c r="F447" t="s">
        <v>783</v>
      </c>
      <c r="G447" t="s">
        <v>20706</v>
      </c>
      <c r="H447" s="41">
        <v>41135</v>
      </c>
      <c r="I447" s="44">
        <v>-10000</v>
      </c>
      <c r="J447" t="s">
        <v>9955</v>
      </c>
      <c r="R447" s="51"/>
      <c r="U447"/>
    </row>
    <row r="448" spans="2:21" x14ac:dyDescent="0.25">
      <c r="B448" s="49" t="s">
        <v>9328</v>
      </c>
      <c r="C448" s="53" t="s">
        <v>24189</v>
      </c>
      <c r="D448" t="s">
        <v>775</v>
      </c>
      <c r="E448" s="43" t="s">
        <v>776</v>
      </c>
      <c r="G448" t="s">
        <v>20704</v>
      </c>
      <c r="H448" s="41">
        <v>41135</v>
      </c>
      <c r="I448" s="44">
        <v>7173038.0300000003</v>
      </c>
      <c r="J448" t="s">
        <v>9957</v>
      </c>
      <c r="R448" s="51"/>
      <c r="U448"/>
    </row>
    <row r="449" spans="2:21" x14ac:dyDescent="0.25">
      <c r="B449" s="49" t="s">
        <v>9735</v>
      </c>
      <c r="C449" s="53" t="s">
        <v>24186</v>
      </c>
      <c r="D449" t="s">
        <v>759</v>
      </c>
      <c r="E449" s="43" t="s">
        <v>760</v>
      </c>
      <c r="F449" t="s">
        <v>786</v>
      </c>
      <c r="G449" t="s">
        <v>19020</v>
      </c>
      <c r="H449" s="41">
        <v>41136</v>
      </c>
      <c r="I449" s="44">
        <v>-26100</v>
      </c>
      <c r="J449" t="s">
        <v>9958</v>
      </c>
      <c r="R449" s="51"/>
      <c r="U449"/>
    </row>
    <row r="450" spans="2:21" x14ac:dyDescent="0.25">
      <c r="B450" s="49" t="s">
        <v>9328</v>
      </c>
      <c r="C450" s="53" t="s">
        <v>24189</v>
      </c>
      <c r="D450" t="s">
        <v>197</v>
      </c>
      <c r="E450" s="43" t="s">
        <v>198</v>
      </c>
      <c r="F450">
        <v>129571</v>
      </c>
      <c r="G450" t="s">
        <v>20707</v>
      </c>
      <c r="H450" s="41">
        <v>41136</v>
      </c>
      <c r="I450" s="44">
        <v>-230528.78</v>
      </c>
      <c r="J450" t="s">
        <v>9959</v>
      </c>
      <c r="R450" s="51"/>
      <c r="U450"/>
    </row>
    <row r="451" spans="2:21" x14ac:dyDescent="0.25">
      <c r="B451" s="49" t="s">
        <v>9328</v>
      </c>
      <c r="C451" s="53" t="s">
        <v>24189</v>
      </c>
      <c r="D451" t="s">
        <v>688</v>
      </c>
      <c r="E451" s="43" t="s">
        <v>689</v>
      </c>
      <c r="F451">
        <v>505</v>
      </c>
      <c r="G451" t="s">
        <v>787</v>
      </c>
      <c r="H451" s="41">
        <v>41136</v>
      </c>
      <c r="I451" s="44">
        <v>-23200</v>
      </c>
      <c r="J451" t="s">
        <v>9960</v>
      </c>
      <c r="R451" s="51"/>
      <c r="U451"/>
    </row>
    <row r="452" spans="2:21" x14ac:dyDescent="0.25">
      <c r="B452" s="49" t="s">
        <v>9328</v>
      </c>
      <c r="C452" s="53" t="s">
        <v>24189</v>
      </c>
      <c r="D452" t="s">
        <v>788</v>
      </c>
      <c r="E452" s="43" t="s">
        <v>789</v>
      </c>
      <c r="F452" t="s">
        <v>790</v>
      </c>
      <c r="G452" t="s">
        <v>791</v>
      </c>
      <c r="H452" s="41">
        <v>41136</v>
      </c>
      <c r="I452" s="44">
        <v>-7581.79</v>
      </c>
      <c r="J452" t="s">
        <v>9961</v>
      </c>
      <c r="R452" s="51"/>
      <c r="U452"/>
    </row>
    <row r="453" spans="2:21" x14ac:dyDescent="0.25">
      <c r="B453" s="49" t="s">
        <v>9326</v>
      </c>
      <c r="C453" s="53" t="s">
        <v>24184</v>
      </c>
      <c r="D453" t="s">
        <v>432</v>
      </c>
      <c r="E453" s="43" t="s">
        <v>433</v>
      </c>
      <c r="F453" t="s">
        <v>792</v>
      </c>
      <c r="G453" t="s">
        <v>17319</v>
      </c>
      <c r="H453" s="41">
        <v>41138</v>
      </c>
      <c r="I453" s="44">
        <v>-31108.9</v>
      </c>
      <c r="J453" t="s">
        <v>9962</v>
      </c>
      <c r="R453" s="51"/>
      <c r="U453"/>
    </row>
    <row r="454" spans="2:21" x14ac:dyDescent="0.25">
      <c r="B454" s="49" t="s">
        <v>9328</v>
      </c>
      <c r="C454" s="53" t="s">
        <v>24189</v>
      </c>
      <c r="D454" t="s">
        <v>793</v>
      </c>
      <c r="E454" s="43" t="s">
        <v>9963</v>
      </c>
      <c r="F454" t="s">
        <v>794</v>
      </c>
      <c r="G454" t="s">
        <v>795</v>
      </c>
      <c r="H454" s="41">
        <v>41141</v>
      </c>
      <c r="I454" s="44">
        <v>-231285.71</v>
      </c>
      <c r="J454" t="s">
        <v>9964</v>
      </c>
      <c r="R454" s="51"/>
      <c r="U454"/>
    </row>
    <row r="455" spans="2:21" x14ac:dyDescent="0.25">
      <c r="B455" s="49" t="s">
        <v>9326</v>
      </c>
      <c r="C455" s="53" t="s">
        <v>24184</v>
      </c>
      <c r="D455" t="s">
        <v>796</v>
      </c>
      <c r="E455" s="43" t="s">
        <v>797</v>
      </c>
      <c r="F455" t="s">
        <v>798</v>
      </c>
      <c r="G455" t="s">
        <v>17319</v>
      </c>
      <c r="H455" s="41">
        <v>41142</v>
      </c>
      <c r="I455" s="44">
        <v>-52612.47</v>
      </c>
      <c r="J455" t="s">
        <v>9965</v>
      </c>
      <c r="R455" s="51"/>
      <c r="U455"/>
    </row>
    <row r="456" spans="2:21" x14ac:dyDescent="0.25">
      <c r="B456" s="49" t="s">
        <v>9326</v>
      </c>
      <c r="C456" s="53" t="s">
        <v>24184</v>
      </c>
      <c r="D456" t="s">
        <v>799</v>
      </c>
      <c r="E456" s="43" t="s">
        <v>800</v>
      </c>
      <c r="F456">
        <v>492</v>
      </c>
      <c r="G456" t="s">
        <v>801</v>
      </c>
      <c r="H456" s="41">
        <v>41144</v>
      </c>
      <c r="I456" s="44">
        <v>-203793.33</v>
      </c>
      <c r="J456" t="s">
        <v>9966</v>
      </c>
      <c r="R456" s="51"/>
      <c r="U456"/>
    </row>
    <row r="457" spans="2:21" x14ac:dyDescent="0.25">
      <c r="B457" s="49" t="s">
        <v>9326</v>
      </c>
      <c r="C457" s="53" t="s">
        <v>24184</v>
      </c>
      <c r="D457" t="s">
        <v>805</v>
      </c>
      <c r="E457" s="43" t="s">
        <v>806</v>
      </c>
      <c r="F457" t="s">
        <v>807</v>
      </c>
      <c r="G457" t="s">
        <v>17638</v>
      </c>
      <c r="H457" s="41">
        <v>41145</v>
      </c>
      <c r="I457" s="44">
        <v>-32142.6</v>
      </c>
      <c r="J457" t="s">
        <v>9968</v>
      </c>
      <c r="R457" s="51"/>
      <c r="U457"/>
    </row>
    <row r="458" spans="2:21" x14ac:dyDescent="0.25">
      <c r="B458" s="49" t="s">
        <v>9326</v>
      </c>
      <c r="C458" s="53" t="s">
        <v>24184</v>
      </c>
      <c r="D458" t="s">
        <v>802</v>
      </c>
      <c r="E458" s="43" t="s">
        <v>803</v>
      </c>
      <c r="F458" t="s">
        <v>804</v>
      </c>
      <c r="G458" t="s">
        <v>17172</v>
      </c>
      <c r="H458" s="41">
        <v>41145</v>
      </c>
      <c r="I458" s="44">
        <v>-11418</v>
      </c>
      <c r="J458" t="s">
        <v>9967</v>
      </c>
      <c r="R458" s="51"/>
      <c r="U458"/>
    </row>
    <row r="459" spans="2:21" x14ac:dyDescent="0.25">
      <c r="B459" s="49" t="s">
        <v>9735</v>
      </c>
      <c r="C459" s="53" t="s">
        <v>24186</v>
      </c>
      <c r="D459" t="s">
        <v>808</v>
      </c>
      <c r="E459" s="43" t="s">
        <v>9969</v>
      </c>
      <c r="F459" t="s">
        <v>809</v>
      </c>
      <c r="G459" t="s">
        <v>18979</v>
      </c>
      <c r="H459" s="41">
        <v>41148</v>
      </c>
      <c r="I459" s="44">
        <v>-51040</v>
      </c>
      <c r="J459" t="s">
        <v>9970</v>
      </c>
      <c r="R459" s="51"/>
      <c r="U459"/>
    </row>
    <row r="460" spans="2:21" x14ac:dyDescent="0.25">
      <c r="B460" s="49" t="s">
        <v>9326</v>
      </c>
      <c r="C460" s="53" t="s">
        <v>24184</v>
      </c>
      <c r="D460" t="s">
        <v>432</v>
      </c>
      <c r="E460" s="43" t="s">
        <v>433</v>
      </c>
      <c r="F460" t="s">
        <v>810</v>
      </c>
      <c r="G460" t="s">
        <v>17319</v>
      </c>
      <c r="H460" s="41">
        <v>41149</v>
      </c>
      <c r="I460" s="44">
        <v>-33211.83</v>
      </c>
      <c r="J460" t="s">
        <v>9971</v>
      </c>
      <c r="R460" s="51"/>
      <c r="U460"/>
    </row>
    <row r="461" spans="2:21" x14ac:dyDescent="0.25">
      <c r="B461" s="49" t="s">
        <v>9326</v>
      </c>
      <c r="C461" s="53" t="s">
        <v>24184</v>
      </c>
      <c r="D461" t="s">
        <v>432</v>
      </c>
      <c r="E461" s="43" t="s">
        <v>433</v>
      </c>
      <c r="F461" t="s">
        <v>811</v>
      </c>
      <c r="G461" t="s">
        <v>17319</v>
      </c>
      <c r="H461" s="41">
        <v>41150</v>
      </c>
      <c r="I461" s="44">
        <v>-38355.589999999997</v>
      </c>
      <c r="J461" t="s">
        <v>9972</v>
      </c>
      <c r="R461" s="51"/>
      <c r="U461"/>
    </row>
    <row r="462" spans="2:21" x14ac:dyDescent="0.25">
      <c r="B462" s="49" t="s">
        <v>9326</v>
      </c>
      <c r="C462" s="53" t="s">
        <v>24184</v>
      </c>
      <c r="D462" t="s">
        <v>812</v>
      </c>
      <c r="E462" s="43" t="s">
        <v>813</v>
      </c>
      <c r="F462" t="s">
        <v>814</v>
      </c>
      <c r="G462" t="s">
        <v>17220</v>
      </c>
      <c r="H462" s="41">
        <v>41151</v>
      </c>
      <c r="I462" s="44">
        <v>-652086.73</v>
      </c>
      <c r="J462" t="s">
        <v>9973</v>
      </c>
      <c r="R462" s="51"/>
      <c r="U462"/>
    </row>
    <row r="463" spans="2:21" x14ac:dyDescent="0.25">
      <c r="B463" s="49" t="s">
        <v>9326</v>
      </c>
      <c r="C463" s="53" t="s">
        <v>24184</v>
      </c>
      <c r="D463" t="s">
        <v>817</v>
      </c>
      <c r="E463" s="43" t="s">
        <v>9975</v>
      </c>
      <c r="F463" t="s">
        <v>818</v>
      </c>
      <c r="G463" t="s">
        <v>715</v>
      </c>
      <c r="H463" s="41">
        <v>41152</v>
      </c>
      <c r="I463" s="44">
        <v>-19802.75</v>
      </c>
      <c r="J463" t="s">
        <v>9976</v>
      </c>
      <c r="R463" s="51"/>
      <c r="U463"/>
    </row>
    <row r="464" spans="2:21" x14ac:dyDescent="0.25">
      <c r="B464" s="49" t="s">
        <v>9735</v>
      </c>
      <c r="C464" s="53" t="s">
        <v>24186</v>
      </c>
      <c r="D464" t="s">
        <v>826</v>
      </c>
      <c r="E464" s="43" t="s">
        <v>9983</v>
      </c>
      <c r="F464" t="s">
        <v>827</v>
      </c>
      <c r="G464" t="s">
        <v>828</v>
      </c>
      <c r="H464" s="41">
        <v>41152</v>
      </c>
      <c r="I464" s="44">
        <v>-48030.96</v>
      </c>
      <c r="J464" t="s">
        <v>9984</v>
      </c>
      <c r="R464" s="51"/>
      <c r="U464"/>
    </row>
    <row r="465" spans="2:21" x14ac:dyDescent="0.25">
      <c r="B465" s="49" t="s">
        <v>9735</v>
      </c>
      <c r="C465" s="53" t="s">
        <v>24186</v>
      </c>
      <c r="D465" t="s">
        <v>820</v>
      </c>
      <c r="E465" s="43" t="s">
        <v>9978</v>
      </c>
      <c r="F465" t="s">
        <v>821</v>
      </c>
      <c r="G465" t="s">
        <v>20709</v>
      </c>
      <c r="H465" s="41">
        <v>41152</v>
      </c>
      <c r="I465" s="44">
        <v>-47202.84</v>
      </c>
      <c r="J465" t="s">
        <v>9979</v>
      </c>
      <c r="R465" s="51"/>
      <c r="U465"/>
    </row>
    <row r="466" spans="2:21" x14ac:dyDescent="0.25">
      <c r="B466" s="49" t="s">
        <v>9735</v>
      </c>
      <c r="C466" s="53" t="s">
        <v>24186</v>
      </c>
      <c r="D466" t="s">
        <v>822</v>
      </c>
      <c r="E466" s="43" t="s">
        <v>9980</v>
      </c>
      <c r="F466" t="s">
        <v>823</v>
      </c>
      <c r="G466" t="s">
        <v>20708</v>
      </c>
      <c r="H466" s="41">
        <v>41152</v>
      </c>
      <c r="I466" s="44">
        <v>-21945.18</v>
      </c>
      <c r="J466" t="s">
        <v>9981</v>
      </c>
      <c r="R466" s="51"/>
      <c r="U466"/>
    </row>
    <row r="467" spans="2:21" x14ac:dyDescent="0.25">
      <c r="B467" s="49" t="s">
        <v>9735</v>
      </c>
      <c r="C467" s="53" t="s">
        <v>24186</v>
      </c>
      <c r="D467" t="s">
        <v>822</v>
      </c>
      <c r="E467" s="43" t="s">
        <v>9980</v>
      </c>
      <c r="F467" t="s">
        <v>824</v>
      </c>
      <c r="G467" t="s">
        <v>825</v>
      </c>
      <c r="H467" s="41">
        <v>41152</v>
      </c>
      <c r="I467" s="44">
        <v>-21945.18</v>
      </c>
      <c r="J467" t="s">
        <v>9982</v>
      </c>
      <c r="R467" s="51"/>
      <c r="U467"/>
    </row>
    <row r="468" spans="2:21" x14ac:dyDescent="0.25">
      <c r="B468" s="49" t="s">
        <v>9735</v>
      </c>
      <c r="C468" s="53" t="s">
        <v>24186</v>
      </c>
      <c r="D468" t="s">
        <v>743</v>
      </c>
      <c r="E468" s="43" t="s">
        <v>9934</v>
      </c>
      <c r="F468" t="s">
        <v>819</v>
      </c>
      <c r="G468" t="s">
        <v>20710</v>
      </c>
      <c r="H468" s="41">
        <v>41152</v>
      </c>
      <c r="I468" s="44">
        <v>-21603</v>
      </c>
      <c r="J468" t="s">
        <v>9977</v>
      </c>
      <c r="R468" s="51"/>
      <c r="U468"/>
    </row>
    <row r="469" spans="2:21" x14ac:dyDescent="0.25">
      <c r="B469" s="49" t="s">
        <v>9328</v>
      </c>
      <c r="C469" s="53" t="s">
        <v>24189</v>
      </c>
      <c r="D469" t="s">
        <v>829</v>
      </c>
      <c r="E469" s="43" t="s">
        <v>9985</v>
      </c>
      <c r="F469" t="s">
        <v>830</v>
      </c>
      <c r="G469" t="s">
        <v>831</v>
      </c>
      <c r="H469" s="41">
        <v>41152</v>
      </c>
      <c r="I469" s="44">
        <v>-41400</v>
      </c>
      <c r="J469" t="s">
        <v>9986</v>
      </c>
      <c r="R469" s="51"/>
      <c r="U469"/>
    </row>
    <row r="470" spans="2:21" x14ac:dyDescent="0.25">
      <c r="B470" s="49" t="s">
        <v>9328</v>
      </c>
      <c r="C470" s="53" t="s">
        <v>24189</v>
      </c>
      <c r="D470" t="s">
        <v>815</v>
      </c>
      <c r="E470" s="43" t="s">
        <v>816</v>
      </c>
      <c r="G470" t="s">
        <v>20711</v>
      </c>
      <c r="H470" s="41">
        <v>41152</v>
      </c>
      <c r="I470" s="44">
        <v>-14415.3</v>
      </c>
      <c r="J470" t="s">
        <v>9974</v>
      </c>
      <c r="R470" s="51"/>
      <c r="U470"/>
    </row>
    <row r="471" spans="2:21" x14ac:dyDescent="0.25">
      <c r="B471" s="49" t="s">
        <v>9326</v>
      </c>
      <c r="C471" s="53" t="s">
        <v>24184</v>
      </c>
      <c r="D471" t="s">
        <v>432</v>
      </c>
      <c r="E471" s="43" t="s">
        <v>433</v>
      </c>
      <c r="F471" t="s">
        <v>832</v>
      </c>
      <c r="G471" t="s">
        <v>17319</v>
      </c>
      <c r="H471" s="41">
        <v>41153</v>
      </c>
      <c r="I471" s="44">
        <v>-40842.720000000001</v>
      </c>
      <c r="J471" t="s">
        <v>9987</v>
      </c>
      <c r="R471" s="51"/>
      <c r="U471"/>
    </row>
    <row r="472" spans="2:21" x14ac:dyDescent="0.25">
      <c r="B472" s="49" t="s">
        <v>9735</v>
      </c>
      <c r="C472" s="53" t="s">
        <v>24186</v>
      </c>
      <c r="D472" t="s">
        <v>723</v>
      </c>
      <c r="E472" s="43" t="s">
        <v>724</v>
      </c>
      <c r="F472" t="s">
        <v>833</v>
      </c>
      <c r="G472" t="s">
        <v>834</v>
      </c>
      <c r="H472" s="41">
        <v>41153</v>
      </c>
      <c r="I472" s="44">
        <v>-22297.43</v>
      </c>
      <c r="J472" t="s">
        <v>9989</v>
      </c>
      <c r="R472" s="51"/>
      <c r="U472"/>
    </row>
    <row r="473" spans="2:21" x14ac:dyDescent="0.25">
      <c r="B473" s="49" t="s">
        <v>9735</v>
      </c>
      <c r="C473" s="53" t="s">
        <v>24186</v>
      </c>
      <c r="D473" t="s">
        <v>723</v>
      </c>
      <c r="E473" s="43" t="s">
        <v>724</v>
      </c>
      <c r="F473" t="s">
        <v>833</v>
      </c>
      <c r="G473" t="s">
        <v>834</v>
      </c>
      <c r="H473" s="41">
        <v>41153</v>
      </c>
      <c r="I473" s="44">
        <v>44594.86</v>
      </c>
      <c r="J473" t="s">
        <v>9988</v>
      </c>
      <c r="R473" s="51"/>
      <c r="U473"/>
    </row>
    <row r="474" spans="2:21" x14ac:dyDescent="0.25">
      <c r="B474" s="49" t="s">
        <v>9735</v>
      </c>
      <c r="C474" s="53" t="s">
        <v>24186</v>
      </c>
      <c r="D474" t="s">
        <v>835</v>
      </c>
      <c r="E474" s="43" t="s">
        <v>836</v>
      </c>
      <c r="F474" t="s">
        <v>837</v>
      </c>
      <c r="G474" t="s">
        <v>19017</v>
      </c>
      <c r="H474" s="41">
        <v>41155</v>
      </c>
      <c r="I474" s="44">
        <v>-57465.34</v>
      </c>
      <c r="J474" t="s">
        <v>9990</v>
      </c>
      <c r="R474" s="51"/>
      <c r="U474"/>
    </row>
    <row r="475" spans="2:21" x14ac:dyDescent="0.25">
      <c r="B475" s="49" t="s">
        <v>9326</v>
      </c>
      <c r="C475" s="53" t="s">
        <v>24184</v>
      </c>
      <c r="D475" t="s">
        <v>759</v>
      </c>
      <c r="E475" s="43" t="s">
        <v>760</v>
      </c>
      <c r="F475" t="s">
        <v>838</v>
      </c>
      <c r="G475" t="s">
        <v>20712</v>
      </c>
      <c r="H475" s="41">
        <v>41157</v>
      </c>
      <c r="I475" s="44">
        <v>-49300</v>
      </c>
      <c r="J475" t="s">
        <v>9991</v>
      </c>
      <c r="R475" s="51"/>
      <c r="U475"/>
    </row>
    <row r="476" spans="2:21" x14ac:dyDescent="0.25">
      <c r="B476" s="49" t="s">
        <v>9735</v>
      </c>
      <c r="C476" s="53" t="s">
        <v>24186</v>
      </c>
      <c r="D476" t="s">
        <v>842</v>
      </c>
      <c r="E476" s="43" t="s">
        <v>9994</v>
      </c>
      <c r="F476" t="s">
        <v>843</v>
      </c>
      <c r="G476" t="s">
        <v>844</v>
      </c>
      <c r="H476" s="41">
        <v>41157</v>
      </c>
      <c r="I476" s="44">
        <v>-46370.46</v>
      </c>
      <c r="J476" t="s">
        <v>9995</v>
      </c>
      <c r="R476" s="51"/>
      <c r="U476"/>
    </row>
    <row r="477" spans="2:21" x14ac:dyDescent="0.25">
      <c r="B477" s="49" t="s">
        <v>9735</v>
      </c>
      <c r="C477" s="53" t="s">
        <v>24186</v>
      </c>
      <c r="D477" t="s">
        <v>835</v>
      </c>
      <c r="E477" s="43" t="s">
        <v>836</v>
      </c>
      <c r="F477" t="s">
        <v>845</v>
      </c>
      <c r="G477" t="s">
        <v>19018</v>
      </c>
      <c r="H477" s="41">
        <v>41157</v>
      </c>
      <c r="I477" s="44">
        <v>-2402.66</v>
      </c>
      <c r="J477" t="s">
        <v>9996</v>
      </c>
      <c r="R477" s="51"/>
      <c r="U477"/>
    </row>
    <row r="478" spans="2:21" x14ac:dyDescent="0.25">
      <c r="B478" s="49" t="s">
        <v>9328</v>
      </c>
      <c r="C478" s="53" t="s">
        <v>24189</v>
      </c>
      <c r="D478" t="s">
        <v>483</v>
      </c>
      <c r="E478" s="43" t="s">
        <v>484</v>
      </c>
      <c r="F478" t="s">
        <v>841</v>
      </c>
      <c r="G478" t="s">
        <v>840</v>
      </c>
      <c r="H478" s="41">
        <v>41157</v>
      </c>
      <c r="I478" s="44">
        <v>-161715.6</v>
      </c>
      <c r="J478" t="s">
        <v>9993</v>
      </c>
      <c r="R478" s="51"/>
      <c r="U478"/>
    </row>
    <row r="479" spans="2:21" x14ac:dyDescent="0.25">
      <c r="B479" s="49" t="s">
        <v>9328</v>
      </c>
      <c r="C479" s="53" t="s">
        <v>24189</v>
      </c>
      <c r="D479" t="s">
        <v>483</v>
      </c>
      <c r="E479" s="43" t="s">
        <v>484</v>
      </c>
      <c r="F479" t="s">
        <v>839</v>
      </c>
      <c r="G479" t="s">
        <v>840</v>
      </c>
      <c r="H479" s="41">
        <v>41157</v>
      </c>
      <c r="I479" s="44">
        <v>-115447.36</v>
      </c>
      <c r="J479" t="s">
        <v>9992</v>
      </c>
      <c r="R479" s="51"/>
      <c r="U479"/>
    </row>
    <row r="480" spans="2:21" x14ac:dyDescent="0.25">
      <c r="B480" s="49" t="s">
        <v>9326</v>
      </c>
      <c r="C480" s="53" t="s">
        <v>24184</v>
      </c>
      <c r="D480" t="s">
        <v>432</v>
      </c>
      <c r="E480" s="43" t="s">
        <v>433</v>
      </c>
      <c r="F480" t="s">
        <v>848</v>
      </c>
      <c r="G480" t="s">
        <v>17319</v>
      </c>
      <c r="H480" s="41">
        <v>41159</v>
      </c>
      <c r="I480" s="44">
        <v>-136183.07999999999</v>
      </c>
      <c r="J480" t="s">
        <v>9999</v>
      </c>
      <c r="R480" s="51"/>
      <c r="U480"/>
    </row>
    <row r="481" spans="2:21" x14ac:dyDescent="0.25">
      <c r="B481" s="49" t="s">
        <v>9326</v>
      </c>
      <c r="C481" s="53" t="s">
        <v>24184</v>
      </c>
      <c r="D481" t="s">
        <v>432</v>
      </c>
      <c r="E481" s="43" t="s">
        <v>433</v>
      </c>
      <c r="F481" t="s">
        <v>846</v>
      </c>
      <c r="G481" t="s">
        <v>17319</v>
      </c>
      <c r="H481" s="41">
        <v>41159</v>
      </c>
      <c r="I481" s="44">
        <v>-56255.92</v>
      </c>
      <c r="J481" t="s">
        <v>9997</v>
      </c>
      <c r="R481" s="51"/>
      <c r="U481"/>
    </row>
    <row r="482" spans="2:21" x14ac:dyDescent="0.25">
      <c r="B482" s="49" t="s">
        <v>9326</v>
      </c>
      <c r="C482" s="53" t="s">
        <v>24184</v>
      </c>
      <c r="D482" t="s">
        <v>432</v>
      </c>
      <c r="E482" s="43" t="s">
        <v>433</v>
      </c>
      <c r="F482" t="s">
        <v>847</v>
      </c>
      <c r="G482" t="s">
        <v>17319</v>
      </c>
      <c r="H482" s="41">
        <v>41159</v>
      </c>
      <c r="I482" s="44">
        <v>-29082.81</v>
      </c>
      <c r="J482" t="s">
        <v>9998</v>
      </c>
      <c r="R482" s="51"/>
      <c r="U482"/>
    </row>
    <row r="483" spans="2:21" x14ac:dyDescent="0.25">
      <c r="B483" s="49" t="s">
        <v>9326</v>
      </c>
      <c r="C483" s="53" t="s">
        <v>24184</v>
      </c>
      <c r="D483" t="s">
        <v>194</v>
      </c>
      <c r="E483" s="43" t="s">
        <v>195</v>
      </c>
      <c r="F483" t="s">
        <v>849</v>
      </c>
      <c r="G483" t="s">
        <v>850</v>
      </c>
      <c r="H483" s="41">
        <v>41162</v>
      </c>
      <c r="I483" s="44">
        <v>-12975</v>
      </c>
      <c r="J483" t="s">
        <v>10000</v>
      </c>
      <c r="R483" s="51"/>
      <c r="U483"/>
    </row>
    <row r="484" spans="2:21" x14ac:dyDescent="0.25">
      <c r="B484" s="49" t="s">
        <v>9326</v>
      </c>
      <c r="C484" s="53" t="s">
        <v>24184</v>
      </c>
      <c r="D484" t="s">
        <v>851</v>
      </c>
      <c r="E484" s="43" t="s">
        <v>852</v>
      </c>
      <c r="F484" t="s">
        <v>853</v>
      </c>
      <c r="G484" t="s">
        <v>854</v>
      </c>
      <c r="H484" s="41">
        <v>41162</v>
      </c>
      <c r="I484" s="44">
        <v>-4746</v>
      </c>
      <c r="J484" t="s">
        <v>10001</v>
      </c>
      <c r="R484" s="51"/>
      <c r="U484"/>
    </row>
    <row r="485" spans="2:21" x14ac:dyDescent="0.25">
      <c r="B485" s="49" t="s">
        <v>9328</v>
      </c>
      <c r="C485" s="53" t="s">
        <v>24189</v>
      </c>
      <c r="D485" t="s">
        <v>483</v>
      </c>
      <c r="E485" s="43" t="s">
        <v>484</v>
      </c>
      <c r="F485" t="s">
        <v>881</v>
      </c>
      <c r="G485" t="s">
        <v>882</v>
      </c>
      <c r="H485" s="41">
        <v>41165</v>
      </c>
      <c r="I485" s="44">
        <v>-38604.800000000003</v>
      </c>
      <c r="J485" t="s">
        <v>10014</v>
      </c>
      <c r="R485" s="51"/>
      <c r="U485"/>
    </row>
    <row r="486" spans="2:21" x14ac:dyDescent="0.25">
      <c r="B486" s="49" t="s">
        <v>9328</v>
      </c>
      <c r="C486" s="53" t="s">
        <v>24189</v>
      </c>
      <c r="D486" t="s">
        <v>483</v>
      </c>
      <c r="E486" s="43" t="s">
        <v>484</v>
      </c>
      <c r="F486" t="s">
        <v>859</v>
      </c>
      <c r="G486" t="s">
        <v>860</v>
      </c>
      <c r="H486" s="41">
        <v>41165</v>
      </c>
      <c r="I486" s="44">
        <v>-33071.599999999999</v>
      </c>
      <c r="J486" t="s">
        <v>10003</v>
      </c>
      <c r="R486" s="51"/>
      <c r="U486"/>
    </row>
    <row r="487" spans="2:21" x14ac:dyDescent="0.25">
      <c r="B487" s="49" t="s">
        <v>9328</v>
      </c>
      <c r="C487" s="53" t="s">
        <v>24189</v>
      </c>
      <c r="D487" t="s">
        <v>483</v>
      </c>
      <c r="E487" s="43" t="s">
        <v>484</v>
      </c>
      <c r="F487" t="s">
        <v>871</v>
      </c>
      <c r="G487" t="s">
        <v>872</v>
      </c>
      <c r="H487" s="41">
        <v>41165</v>
      </c>
      <c r="I487" s="44">
        <v>-32462.6</v>
      </c>
      <c r="J487" t="s">
        <v>10009</v>
      </c>
      <c r="R487" s="51"/>
      <c r="U487"/>
    </row>
    <row r="488" spans="2:21" x14ac:dyDescent="0.25">
      <c r="B488" s="49" t="s">
        <v>9328</v>
      </c>
      <c r="C488" s="53" t="s">
        <v>24189</v>
      </c>
      <c r="D488" t="s">
        <v>483</v>
      </c>
      <c r="E488" s="43" t="s">
        <v>484</v>
      </c>
      <c r="F488" t="s">
        <v>865</v>
      </c>
      <c r="G488" t="s">
        <v>866</v>
      </c>
      <c r="H488" s="41">
        <v>41165</v>
      </c>
      <c r="I488" s="44">
        <v>-31337.4</v>
      </c>
      <c r="J488" t="s">
        <v>10006</v>
      </c>
      <c r="R488" s="51"/>
      <c r="U488"/>
    </row>
    <row r="489" spans="2:21" x14ac:dyDescent="0.25">
      <c r="B489" s="49" t="s">
        <v>9328</v>
      </c>
      <c r="C489" s="53" t="s">
        <v>24189</v>
      </c>
      <c r="D489" t="s">
        <v>483</v>
      </c>
      <c r="E489" s="43" t="s">
        <v>484</v>
      </c>
      <c r="F489" t="s">
        <v>867</v>
      </c>
      <c r="G489" t="s">
        <v>868</v>
      </c>
      <c r="H489" s="41">
        <v>41165</v>
      </c>
      <c r="I489" s="44">
        <v>-27381.8</v>
      </c>
      <c r="J489" t="s">
        <v>10007</v>
      </c>
      <c r="R489" s="51"/>
      <c r="U489"/>
    </row>
    <row r="490" spans="2:21" x14ac:dyDescent="0.25">
      <c r="B490" s="49" t="s">
        <v>9328</v>
      </c>
      <c r="C490" s="53" t="s">
        <v>24189</v>
      </c>
      <c r="D490" t="s">
        <v>483</v>
      </c>
      <c r="E490" s="43" t="s">
        <v>484</v>
      </c>
      <c r="F490" t="s">
        <v>877</v>
      </c>
      <c r="G490" t="s">
        <v>878</v>
      </c>
      <c r="H490" s="41">
        <v>41165</v>
      </c>
      <c r="I490" s="44">
        <v>-23084</v>
      </c>
      <c r="J490" t="s">
        <v>10012</v>
      </c>
      <c r="R490" s="51"/>
      <c r="U490"/>
    </row>
    <row r="491" spans="2:21" x14ac:dyDescent="0.25">
      <c r="B491" s="49" t="s">
        <v>9328</v>
      </c>
      <c r="C491" s="53" t="s">
        <v>24189</v>
      </c>
      <c r="D491" t="s">
        <v>483</v>
      </c>
      <c r="E491" s="43" t="s">
        <v>484</v>
      </c>
      <c r="F491" t="s">
        <v>869</v>
      </c>
      <c r="G491" t="s">
        <v>870</v>
      </c>
      <c r="H491" s="41">
        <v>41165</v>
      </c>
      <c r="I491" s="44">
        <v>-20961.2</v>
      </c>
      <c r="J491" t="s">
        <v>10008</v>
      </c>
      <c r="R491" s="51"/>
      <c r="U491"/>
    </row>
    <row r="492" spans="2:21" x14ac:dyDescent="0.25">
      <c r="B492" s="49" t="s">
        <v>9328</v>
      </c>
      <c r="C492" s="53" t="s">
        <v>24189</v>
      </c>
      <c r="D492" t="s">
        <v>483</v>
      </c>
      <c r="E492" s="43" t="s">
        <v>484</v>
      </c>
      <c r="F492" t="s">
        <v>879</v>
      </c>
      <c r="G492" t="s">
        <v>880</v>
      </c>
      <c r="H492" s="41">
        <v>41165</v>
      </c>
      <c r="I492" s="44">
        <v>-17492.8</v>
      </c>
      <c r="J492" t="s">
        <v>10013</v>
      </c>
      <c r="R492" s="51"/>
      <c r="U492"/>
    </row>
    <row r="493" spans="2:21" x14ac:dyDescent="0.25">
      <c r="B493" s="49" t="s">
        <v>9328</v>
      </c>
      <c r="C493" s="53" t="s">
        <v>24189</v>
      </c>
      <c r="D493" t="s">
        <v>483</v>
      </c>
      <c r="E493" s="43" t="s">
        <v>484</v>
      </c>
      <c r="F493" t="s">
        <v>861</v>
      </c>
      <c r="G493" t="s">
        <v>862</v>
      </c>
      <c r="H493" s="41">
        <v>41165</v>
      </c>
      <c r="I493" s="44">
        <v>-16008</v>
      </c>
      <c r="J493" t="s">
        <v>10004</v>
      </c>
      <c r="R493" s="51"/>
      <c r="U493"/>
    </row>
    <row r="494" spans="2:21" x14ac:dyDescent="0.25">
      <c r="B494" s="49" t="s">
        <v>9328</v>
      </c>
      <c r="C494" s="53" t="s">
        <v>24189</v>
      </c>
      <c r="D494" t="s">
        <v>855</v>
      </c>
      <c r="E494" s="43" t="s">
        <v>856</v>
      </c>
      <c r="F494" t="s">
        <v>857</v>
      </c>
      <c r="G494" t="s">
        <v>858</v>
      </c>
      <c r="H494" s="41">
        <v>41165</v>
      </c>
      <c r="I494" s="44">
        <v>-15010</v>
      </c>
      <c r="J494" t="s">
        <v>10002</v>
      </c>
      <c r="R494" s="51"/>
      <c r="U494"/>
    </row>
    <row r="495" spans="2:21" x14ac:dyDescent="0.25">
      <c r="B495" s="49" t="s">
        <v>9328</v>
      </c>
      <c r="C495" s="53" t="s">
        <v>24189</v>
      </c>
      <c r="D495" t="s">
        <v>483</v>
      </c>
      <c r="E495" s="43" t="s">
        <v>484</v>
      </c>
      <c r="F495" t="s">
        <v>875</v>
      </c>
      <c r="G495" t="s">
        <v>876</v>
      </c>
      <c r="H495" s="41">
        <v>41165</v>
      </c>
      <c r="I495" s="44">
        <v>-14500</v>
      </c>
      <c r="J495" t="s">
        <v>10011</v>
      </c>
      <c r="R495" s="51"/>
      <c r="U495"/>
    </row>
    <row r="496" spans="2:21" x14ac:dyDescent="0.25">
      <c r="B496" s="49" t="s">
        <v>9328</v>
      </c>
      <c r="C496" s="53" t="s">
        <v>24189</v>
      </c>
      <c r="D496" t="s">
        <v>483</v>
      </c>
      <c r="E496" s="43" t="s">
        <v>484</v>
      </c>
      <c r="F496" t="s">
        <v>863</v>
      </c>
      <c r="G496" t="s">
        <v>864</v>
      </c>
      <c r="H496" s="41">
        <v>41165</v>
      </c>
      <c r="I496" s="44">
        <v>-12725.2</v>
      </c>
      <c r="J496" t="s">
        <v>10005</v>
      </c>
      <c r="R496" s="51"/>
      <c r="U496"/>
    </row>
    <row r="497" spans="2:21" x14ac:dyDescent="0.25">
      <c r="B497" s="49" t="s">
        <v>9328</v>
      </c>
      <c r="C497" s="53" t="s">
        <v>24189</v>
      </c>
      <c r="D497" t="s">
        <v>483</v>
      </c>
      <c r="E497" s="43" t="s">
        <v>484</v>
      </c>
      <c r="F497" t="s">
        <v>873</v>
      </c>
      <c r="G497" t="s">
        <v>874</v>
      </c>
      <c r="H497" s="41">
        <v>41165</v>
      </c>
      <c r="I497" s="44">
        <v>-1885</v>
      </c>
      <c r="J497" t="s">
        <v>10010</v>
      </c>
      <c r="R497" s="51"/>
      <c r="U497"/>
    </row>
    <row r="498" spans="2:21" x14ac:dyDescent="0.25">
      <c r="B498" s="49" t="s">
        <v>9326</v>
      </c>
      <c r="C498" s="53" t="s">
        <v>24184</v>
      </c>
      <c r="D498" t="s">
        <v>432</v>
      </c>
      <c r="E498" s="43" t="s">
        <v>433</v>
      </c>
      <c r="F498" t="s">
        <v>883</v>
      </c>
      <c r="G498" t="s">
        <v>17319</v>
      </c>
      <c r="H498" s="41">
        <v>41166</v>
      </c>
      <c r="I498" s="44">
        <v>-68033.91</v>
      </c>
      <c r="J498" t="s">
        <v>10015</v>
      </c>
      <c r="R498" s="51"/>
      <c r="U498"/>
    </row>
    <row r="499" spans="2:21" x14ac:dyDescent="0.25">
      <c r="B499" s="49" t="s">
        <v>9326</v>
      </c>
      <c r="C499" s="53" t="s">
        <v>24184</v>
      </c>
      <c r="D499" t="s">
        <v>884</v>
      </c>
      <c r="E499" s="43" t="s">
        <v>10016</v>
      </c>
      <c r="F499" t="s">
        <v>885</v>
      </c>
      <c r="G499" t="s">
        <v>20713</v>
      </c>
      <c r="H499" s="41">
        <v>41169</v>
      </c>
      <c r="I499" s="44">
        <v>-6380</v>
      </c>
      <c r="J499" t="s">
        <v>10017</v>
      </c>
      <c r="R499" s="51"/>
      <c r="U499"/>
    </row>
    <row r="500" spans="2:21" x14ac:dyDescent="0.25">
      <c r="B500" s="49" t="s">
        <v>9326</v>
      </c>
      <c r="C500" s="53" t="s">
        <v>24184</v>
      </c>
      <c r="D500" t="s">
        <v>884</v>
      </c>
      <c r="E500" s="43" t="s">
        <v>10016</v>
      </c>
      <c r="F500" t="s">
        <v>886</v>
      </c>
      <c r="G500" t="s">
        <v>20713</v>
      </c>
      <c r="H500" s="41">
        <v>41169</v>
      </c>
      <c r="I500" s="44">
        <v>-6380</v>
      </c>
      <c r="J500" t="s">
        <v>10018</v>
      </c>
      <c r="R500" s="51"/>
      <c r="U500"/>
    </row>
    <row r="501" spans="2:21" x14ac:dyDescent="0.25">
      <c r="B501" s="49" t="s">
        <v>9735</v>
      </c>
      <c r="C501" s="53" t="s">
        <v>24186</v>
      </c>
      <c r="D501" t="s">
        <v>541</v>
      </c>
      <c r="E501" s="43" t="s">
        <v>9764</v>
      </c>
      <c r="F501" t="s">
        <v>887</v>
      </c>
      <c r="G501" t="s">
        <v>888</v>
      </c>
      <c r="H501" s="41">
        <v>41169</v>
      </c>
      <c r="I501" s="44">
        <v>-43227.86</v>
      </c>
      <c r="J501" t="s">
        <v>10019</v>
      </c>
      <c r="R501" s="51"/>
      <c r="U501"/>
    </row>
    <row r="502" spans="2:21" x14ac:dyDescent="0.25">
      <c r="B502" s="49" t="s">
        <v>9328</v>
      </c>
      <c r="C502" s="53" t="s">
        <v>24189</v>
      </c>
      <c r="D502" t="s">
        <v>889</v>
      </c>
      <c r="E502" s="43" t="s">
        <v>10020</v>
      </c>
      <c r="F502" t="s">
        <v>890</v>
      </c>
      <c r="G502" t="s">
        <v>19638</v>
      </c>
      <c r="H502" s="41">
        <v>41172</v>
      </c>
      <c r="I502" s="44">
        <v>-40500</v>
      </c>
      <c r="J502" t="s">
        <v>10021</v>
      </c>
      <c r="R502" s="51"/>
      <c r="U502"/>
    </row>
    <row r="503" spans="2:21" x14ac:dyDescent="0.25">
      <c r="B503" s="49" t="s">
        <v>9735</v>
      </c>
      <c r="C503" s="53" t="s">
        <v>24186</v>
      </c>
      <c r="D503" t="s">
        <v>894</v>
      </c>
      <c r="E503" s="43" t="s">
        <v>10024</v>
      </c>
      <c r="F503" t="s">
        <v>895</v>
      </c>
      <c r="G503" t="s">
        <v>896</v>
      </c>
      <c r="H503" s="41">
        <v>41173</v>
      </c>
      <c r="I503" s="44">
        <v>-48030.96</v>
      </c>
      <c r="J503" t="s">
        <v>10025</v>
      </c>
      <c r="R503" s="51"/>
      <c r="U503"/>
    </row>
    <row r="504" spans="2:21" x14ac:dyDescent="0.25">
      <c r="B504" s="49" t="s">
        <v>9735</v>
      </c>
      <c r="C504" s="53" t="s">
        <v>24186</v>
      </c>
      <c r="D504" t="s">
        <v>891</v>
      </c>
      <c r="E504" s="43" t="s">
        <v>10022</v>
      </c>
      <c r="F504" t="s">
        <v>892</v>
      </c>
      <c r="G504" t="s">
        <v>893</v>
      </c>
      <c r="H504" s="41">
        <v>41173</v>
      </c>
      <c r="I504" s="44">
        <v>-43206</v>
      </c>
      <c r="J504" t="s">
        <v>10023</v>
      </c>
      <c r="R504" s="51"/>
      <c r="U504"/>
    </row>
    <row r="505" spans="2:21" x14ac:dyDescent="0.25">
      <c r="B505" s="49" t="s">
        <v>9326</v>
      </c>
      <c r="C505" s="53" t="s">
        <v>24184</v>
      </c>
      <c r="D505" t="s">
        <v>897</v>
      </c>
      <c r="E505" s="43" t="s">
        <v>898</v>
      </c>
      <c r="F505" s="46">
        <v>45635</v>
      </c>
      <c r="G505" t="s">
        <v>17683</v>
      </c>
      <c r="H505" s="41">
        <v>41177</v>
      </c>
      <c r="I505" s="44">
        <v>-24000</v>
      </c>
      <c r="J505" t="s">
        <v>10026</v>
      </c>
      <c r="R505" s="51"/>
      <c r="U505"/>
    </row>
    <row r="506" spans="2:21" x14ac:dyDescent="0.25">
      <c r="B506" s="49" t="s">
        <v>9328</v>
      </c>
      <c r="C506" s="53" t="s">
        <v>24189</v>
      </c>
      <c r="D506" t="s">
        <v>900</v>
      </c>
      <c r="E506" s="43" t="s">
        <v>10027</v>
      </c>
      <c r="F506" s="46">
        <v>45635</v>
      </c>
      <c r="G506" t="s">
        <v>17683</v>
      </c>
      <c r="H506" s="41">
        <v>41177</v>
      </c>
      <c r="I506" s="44">
        <v>-18000</v>
      </c>
      <c r="J506" t="s">
        <v>10028</v>
      </c>
      <c r="R506" s="51"/>
      <c r="U506"/>
    </row>
    <row r="507" spans="2:21" x14ac:dyDescent="0.25">
      <c r="B507" s="49" t="s">
        <v>9326</v>
      </c>
      <c r="C507" s="53" t="s">
        <v>24184</v>
      </c>
      <c r="D507" t="s">
        <v>901</v>
      </c>
      <c r="E507" s="43" t="s">
        <v>10029</v>
      </c>
      <c r="F507" s="45">
        <v>41153</v>
      </c>
      <c r="G507" t="s">
        <v>16732</v>
      </c>
      <c r="H507" s="41">
        <v>41181</v>
      </c>
      <c r="I507" s="44">
        <v>-18630</v>
      </c>
      <c r="J507" t="s">
        <v>10030</v>
      </c>
      <c r="R507" s="51"/>
      <c r="U507"/>
    </row>
    <row r="508" spans="2:21" x14ac:dyDescent="0.25">
      <c r="B508" s="49" t="s">
        <v>9326</v>
      </c>
      <c r="C508" s="53" t="s">
        <v>24184</v>
      </c>
      <c r="D508" t="s">
        <v>902</v>
      </c>
      <c r="E508" s="43" t="s">
        <v>10031</v>
      </c>
      <c r="F508" s="45">
        <v>41153</v>
      </c>
      <c r="G508" t="s">
        <v>16732</v>
      </c>
      <c r="H508" s="41">
        <v>41181</v>
      </c>
      <c r="I508" s="44">
        <v>-18630</v>
      </c>
      <c r="J508" t="s">
        <v>10032</v>
      </c>
      <c r="R508" s="51"/>
      <c r="U508"/>
    </row>
    <row r="509" spans="2:21" x14ac:dyDescent="0.25">
      <c r="B509" s="49" t="s">
        <v>9326</v>
      </c>
      <c r="C509" s="53" t="s">
        <v>24184</v>
      </c>
      <c r="D509" t="s">
        <v>903</v>
      </c>
      <c r="E509" s="43" t="s">
        <v>10033</v>
      </c>
      <c r="F509" s="45">
        <v>41153</v>
      </c>
      <c r="G509" t="s">
        <v>16732</v>
      </c>
      <c r="H509" s="41">
        <v>41181</v>
      </c>
      <c r="I509" s="44">
        <v>-18630</v>
      </c>
      <c r="J509" t="s">
        <v>10034</v>
      </c>
      <c r="R509" s="51"/>
      <c r="U509"/>
    </row>
    <row r="510" spans="2:21" x14ac:dyDescent="0.25">
      <c r="B510" s="49" t="s">
        <v>9326</v>
      </c>
      <c r="C510" s="53" t="s">
        <v>24184</v>
      </c>
      <c r="D510" t="s">
        <v>904</v>
      </c>
      <c r="E510" s="43" t="s">
        <v>10035</v>
      </c>
      <c r="F510" s="45">
        <v>41153</v>
      </c>
      <c r="G510" t="s">
        <v>16732</v>
      </c>
      <c r="H510" s="41">
        <v>41181</v>
      </c>
      <c r="I510" s="44">
        <v>-18630</v>
      </c>
      <c r="J510" t="s">
        <v>10036</v>
      </c>
      <c r="R510" s="51"/>
      <c r="U510"/>
    </row>
    <row r="511" spans="2:21" x14ac:dyDescent="0.25">
      <c r="B511" s="49" t="s">
        <v>9326</v>
      </c>
      <c r="C511" s="53" t="s">
        <v>24184</v>
      </c>
      <c r="D511" t="s">
        <v>905</v>
      </c>
      <c r="E511" s="43" t="s">
        <v>10037</v>
      </c>
      <c r="F511" s="45">
        <v>41153</v>
      </c>
      <c r="G511" t="s">
        <v>16732</v>
      </c>
      <c r="H511" s="41">
        <v>41181</v>
      </c>
      <c r="I511" s="44">
        <v>-18630</v>
      </c>
      <c r="J511" t="s">
        <v>10038</v>
      </c>
      <c r="R511" s="51"/>
      <c r="U511"/>
    </row>
    <row r="512" spans="2:21" x14ac:dyDescent="0.25">
      <c r="B512" s="49" t="s">
        <v>9735</v>
      </c>
      <c r="C512" s="53" t="s">
        <v>24186</v>
      </c>
      <c r="D512" t="s">
        <v>479</v>
      </c>
      <c r="E512" s="43" t="s">
        <v>9680</v>
      </c>
      <c r="F512" s="45">
        <v>41153</v>
      </c>
      <c r="G512" t="s">
        <v>17683</v>
      </c>
      <c r="H512" s="41">
        <v>41181</v>
      </c>
      <c r="I512" s="44">
        <v>-20000</v>
      </c>
      <c r="J512" t="s">
        <v>10039</v>
      </c>
      <c r="R512" s="51"/>
      <c r="U512"/>
    </row>
    <row r="513" spans="2:21" x14ac:dyDescent="0.25">
      <c r="B513" s="49" t="s">
        <v>9326</v>
      </c>
      <c r="C513" s="53" t="s">
        <v>24184</v>
      </c>
      <c r="D513" t="s">
        <v>906</v>
      </c>
      <c r="E513" s="43" t="s">
        <v>907</v>
      </c>
      <c r="F513" t="s">
        <v>908</v>
      </c>
      <c r="G513" t="s">
        <v>17219</v>
      </c>
      <c r="H513" s="41">
        <v>41183</v>
      </c>
      <c r="I513" s="44">
        <v>-323606.25</v>
      </c>
      <c r="J513" t="s">
        <v>10040</v>
      </c>
      <c r="R513" s="51"/>
      <c r="U513"/>
    </row>
    <row r="514" spans="2:21" x14ac:dyDescent="0.25">
      <c r="B514" s="49" t="s">
        <v>9326</v>
      </c>
      <c r="C514" s="53" t="s">
        <v>24184</v>
      </c>
      <c r="D514" t="s">
        <v>910</v>
      </c>
      <c r="E514" s="43" t="s">
        <v>911</v>
      </c>
      <c r="F514" t="s">
        <v>912</v>
      </c>
      <c r="G514" t="s">
        <v>18151</v>
      </c>
      <c r="H514" s="41">
        <v>41186</v>
      </c>
      <c r="I514" s="44">
        <v>-224606.9</v>
      </c>
      <c r="J514" t="s">
        <v>10042</v>
      </c>
      <c r="R514" s="51"/>
      <c r="U514"/>
    </row>
    <row r="515" spans="2:21" x14ac:dyDescent="0.25">
      <c r="B515" s="49" t="s">
        <v>9326</v>
      </c>
      <c r="C515" s="53" t="s">
        <v>24184</v>
      </c>
      <c r="D515" t="s">
        <v>851</v>
      </c>
      <c r="E515" s="43" t="s">
        <v>852</v>
      </c>
      <c r="F515" t="s">
        <v>909</v>
      </c>
      <c r="G515" t="s">
        <v>20714</v>
      </c>
      <c r="H515" s="41">
        <v>41186</v>
      </c>
      <c r="I515" s="44">
        <v>-4246</v>
      </c>
      <c r="J515" t="s">
        <v>10041</v>
      </c>
      <c r="R515" s="51"/>
      <c r="U515"/>
    </row>
    <row r="516" spans="2:21" x14ac:dyDescent="0.25">
      <c r="B516" s="49" t="s">
        <v>9328</v>
      </c>
      <c r="C516" s="53" t="s">
        <v>24189</v>
      </c>
      <c r="D516" t="s">
        <v>901</v>
      </c>
      <c r="E516" s="43" t="s">
        <v>10029</v>
      </c>
      <c r="G516" t="s">
        <v>913</v>
      </c>
      <c r="H516" s="41">
        <v>41186</v>
      </c>
      <c r="I516" s="44">
        <v>18630</v>
      </c>
      <c r="J516" t="s">
        <v>10043</v>
      </c>
      <c r="R516" s="51"/>
      <c r="U516"/>
    </row>
    <row r="517" spans="2:21" x14ac:dyDescent="0.25">
      <c r="B517" s="49" t="s">
        <v>9328</v>
      </c>
      <c r="C517" s="53" t="s">
        <v>24189</v>
      </c>
      <c r="D517" t="s">
        <v>902</v>
      </c>
      <c r="E517" s="43" t="s">
        <v>10031</v>
      </c>
      <c r="G517" t="s">
        <v>914</v>
      </c>
      <c r="H517" s="41">
        <v>41186</v>
      </c>
      <c r="I517" s="44">
        <v>18630</v>
      </c>
      <c r="J517" t="s">
        <v>10044</v>
      </c>
      <c r="R517" s="51"/>
      <c r="U517"/>
    </row>
    <row r="518" spans="2:21" x14ac:dyDescent="0.25">
      <c r="B518" s="49" t="s">
        <v>9328</v>
      </c>
      <c r="C518" s="53" t="s">
        <v>24189</v>
      </c>
      <c r="D518" t="s">
        <v>903</v>
      </c>
      <c r="E518" s="43" t="s">
        <v>10033</v>
      </c>
      <c r="G518" t="s">
        <v>915</v>
      </c>
      <c r="H518" s="41">
        <v>41186</v>
      </c>
      <c r="I518" s="44">
        <v>18630</v>
      </c>
      <c r="J518" t="s">
        <v>10045</v>
      </c>
      <c r="R518" s="51"/>
      <c r="U518"/>
    </row>
    <row r="519" spans="2:21" x14ac:dyDescent="0.25">
      <c r="B519" s="49" t="s">
        <v>9328</v>
      </c>
      <c r="C519" s="53" t="s">
        <v>24189</v>
      </c>
      <c r="D519" t="s">
        <v>904</v>
      </c>
      <c r="E519" s="43" t="s">
        <v>10035</v>
      </c>
      <c r="G519" t="s">
        <v>916</v>
      </c>
      <c r="H519" s="41">
        <v>41186</v>
      </c>
      <c r="I519" s="44">
        <v>18630</v>
      </c>
      <c r="J519" t="s">
        <v>10046</v>
      </c>
      <c r="R519" s="51"/>
      <c r="U519"/>
    </row>
    <row r="520" spans="2:21" x14ac:dyDescent="0.25">
      <c r="B520" s="49" t="s">
        <v>9328</v>
      </c>
      <c r="C520" s="53" t="s">
        <v>24189</v>
      </c>
      <c r="D520" t="s">
        <v>905</v>
      </c>
      <c r="E520" s="43" t="s">
        <v>10037</v>
      </c>
      <c r="G520" t="s">
        <v>917</v>
      </c>
      <c r="H520" s="41">
        <v>41186</v>
      </c>
      <c r="I520" s="44">
        <v>18630</v>
      </c>
      <c r="J520" t="s">
        <v>10047</v>
      </c>
      <c r="R520" s="51"/>
      <c r="U520"/>
    </row>
    <row r="521" spans="2:21" x14ac:dyDescent="0.25">
      <c r="B521" s="49" t="s">
        <v>9326</v>
      </c>
      <c r="C521" s="53" t="s">
        <v>24184</v>
      </c>
      <c r="D521" t="s">
        <v>918</v>
      </c>
      <c r="E521" s="43" t="s">
        <v>10048</v>
      </c>
      <c r="F521" s="45">
        <v>41183</v>
      </c>
      <c r="G521" t="s">
        <v>16884</v>
      </c>
      <c r="H521" s="41">
        <v>41191</v>
      </c>
      <c r="I521" s="44">
        <v>-11000</v>
      </c>
      <c r="J521" t="s">
        <v>10049</v>
      </c>
      <c r="R521" s="51"/>
      <c r="U521"/>
    </row>
    <row r="522" spans="2:21" x14ac:dyDescent="0.25">
      <c r="B522" s="49" t="s">
        <v>9326</v>
      </c>
      <c r="C522" s="53" t="s">
        <v>24184</v>
      </c>
      <c r="D522" t="s">
        <v>407</v>
      </c>
      <c r="E522" s="43" t="s">
        <v>408</v>
      </c>
      <c r="F522" t="s">
        <v>919</v>
      </c>
      <c r="G522" t="s">
        <v>20715</v>
      </c>
      <c r="H522" s="41">
        <v>41191</v>
      </c>
      <c r="I522" s="44">
        <v>-5112</v>
      </c>
      <c r="J522" t="s">
        <v>10050</v>
      </c>
      <c r="R522" s="51"/>
      <c r="U522"/>
    </row>
    <row r="523" spans="2:21" x14ac:dyDescent="0.25">
      <c r="B523" s="49" t="s">
        <v>9326</v>
      </c>
      <c r="C523" s="53" t="s">
        <v>24184</v>
      </c>
      <c r="D523" t="s">
        <v>407</v>
      </c>
      <c r="E523" s="43" t="s">
        <v>408</v>
      </c>
      <c r="F523">
        <v>-176</v>
      </c>
      <c r="G523" t="s">
        <v>20716</v>
      </c>
      <c r="H523" s="41">
        <v>41191</v>
      </c>
      <c r="I523" s="44">
        <v>-1917</v>
      </c>
      <c r="J523" t="s">
        <v>10051</v>
      </c>
      <c r="R523" s="51"/>
      <c r="U523"/>
    </row>
    <row r="524" spans="2:21" x14ac:dyDescent="0.25">
      <c r="B524" s="49" t="s">
        <v>9326</v>
      </c>
      <c r="C524" s="53" t="s">
        <v>24184</v>
      </c>
      <c r="D524" t="s">
        <v>407</v>
      </c>
      <c r="E524" s="43" t="s">
        <v>408</v>
      </c>
      <c r="F524" t="s">
        <v>921</v>
      </c>
      <c r="G524" t="s">
        <v>20718</v>
      </c>
      <c r="H524" s="41">
        <v>41192</v>
      </c>
      <c r="I524" s="44">
        <v>-1648.5</v>
      </c>
      <c r="J524" t="s">
        <v>10053</v>
      </c>
      <c r="R524" s="51"/>
      <c r="U524"/>
    </row>
    <row r="525" spans="2:21" x14ac:dyDescent="0.25">
      <c r="B525" s="49" t="s">
        <v>9326</v>
      </c>
      <c r="C525" s="53" t="s">
        <v>24184</v>
      </c>
      <c r="D525" t="s">
        <v>407</v>
      </c>
      <c r="E525" s="43" t="s">
        <v>408</v>
      </c>
      <c r="F525" t="s">
        <v>920</v>
      </c>
      <c r="G525" t="s">
        <v>20717</v>
      </c>
      <c r="H525" s="41">
        <v>41192</v>
      </c>
      <c r="I525">
        <v>-549.5</v>
      </c>
      <c r="J525" t="s">
        <v>10052</v>
      </c>
      <c r="R525" s="51"/>
      <c r="U525"/>
    </row>
    <row r="526" spans="2:21" x14ac:dyDescent="0.25">
      <c r="B526" s="49" t="s">
        <v>9328</v>
      </c>
      <c r="C526" s="53" t="s">
        <v>24189</v>
      </c>
      <c r="D526" t="s">
        <v>922</v>
      </c>
      <c r="E526" s="43" t="s">
        <v>10054</v>
      </c>
      <c r="F526" t="s">
        <v>923</v>
      </c>
      <c r="G526" t="s">
        <v>19297</v>
      </c>
      <c r="H526" s="41">
        <v>41193</v>
      </c>
      <c r="I526" s="44">
        <v>-90000</v>
      </c>
      <c r="J526" t="s">
        <v>10055</v>
      </c>
      <c r="R526" s="51"/>
      <c r="U526"/>
    </row>
    <row r="527" spans="2:21" x14ac:dyDescent="0.25">
      <c r="B527" s="49" t="s">
        <v>9326</v>
      </c>
      <c r="C527" s="53" t="s">
        <v>24184</v>
      </c>
      <c r="D527" t="s">
        <v>926</v>
      </c>
      <c r="E527" s="43" t="s">
        <v>10057</v>
      </c>
      <c r="F527" t="s">
        <v>927</v>
      </c>
      <c r="G527" t="s">
        <v>17023</v>
      </c>
      <c r="H527" s="41">
        <v>41194</v>
      </c>
      <c r="I527" s="44">
        <v>-15000</v>
      </c>
      <c r="J527" t="s">
        <v>10058</v>
      </c>
      <c r="R527" s="51"/>
      <c r="U527"/>
    </row>
    <row r="528" spans="2:21" x14ac:dyDescent="0.25">
      <c r="B528" s="49" t="s">
        <v>9735</v>
      </c>
      <c r="C528" s="53" t="s">
        <v>24186</v>
      </c>
      <c r="D528" t="s">
        <v>219</v>
      </c>
      <c r="E528" s="43" t="s">
        <v>9456</v>
      </c>
      <c r="F528" t="s">
        <v>924</v>
      </c>
      <c r="G528" t="s">
        <v>925</v>
      </c>
      <c r="H528" s="41">
        <v>41194</v>
      </c>
      <c r="I528" s="44">
        <v>-4000</v>
      </c>
      <c r="J528" t="s">
        <v>10056</v>
      </c>
      <c r="R528" s="51"/>
      <c r="U528"/>
    </row>
    <row r="529" spans="2:21" x14ac:dyDescent="0.25">
      <c r="B529" s="49" t="s">
        <v>9735</v>
      </c>
      <c r="C529" s="53" t="s">
        <v>24186</v>
      </c>
      <c r="D529" t="s">
        <v>928</v>
      </c>
      <c r="E529" s="43" t="s">
        <v>10059</v>
      </c>
      <c r="F529" t="s">
        <v>929</v>
      </c>
      <c r="G529" t="s">
        <v>930</v>
      </c>
      <c r="H529" s="41">
        <v>41199</v>
      </c>
      <c r="I529" s="44">
        <v>-220624.86</v>
      </c>
      <c r="J529" t="s">
        <v>10060</v>
      </c>
      <c r="R529" s="51"/>
      <c r="U529"/>
    </row>
    <row r="530" spans="2:21" x14ac:dyDescent="0.25">
      <c r="B530" s="49" t="s">
        <v>9735</v>
      </c>
      <c r="C530" s="53" t="s">
        <v>24186</v>
      </c>
      <c r="D530" t="s">
        <v>478</v>
      </c>
      <c r="E530" s="43" t="s">
        <v>9678</v>
      </c>
      <c r="F530" t="s">
        <v>931</v>
      </c>
      <c r="G530" t="s">
        <v>932</v>
      </c>
      <c r="H530" s="41">
        <v>41199</v>
      </c>
      <c r="I530" s="44">
        <v>-24566.12</v>
      </c>
      <c r="J530" t="s">
        <v>10061</v>
      </c>
      <c r="R530" s="51"/>
      <c r="U530"/>
    </row>
    <row r="531" spans="2:21" x14ac:dyDescent="0.25">
      <c r="B531" s="49" t="s">
        <v>9735</v>
      </c>
      <c r="C531" s="53" t="s">
        <v>24186</v>
      </c>
      <c r="D531" t="s">
        <v>321</v>
      </c>
      <c r="E531" s="43" t="s">
        <v>9528</v>
      </c>
      <c r="F531" t="s">
        <v>933</v>
      </c>
      <c r="G531" t="s">
        <v>932</v>
      </c>
      <c r="H531" s="41">
        <v>41199</v>
      </c>
      <c r="I531" s="44">
        <v>-21681.3</v>
      </c>
      <c r="J531" t="s">
        <v>10062</v>
      </c>
      <c r="R531" s="51"/>
      <c r="U531"/>
    </row>
    <row r="532" spans="2:21" x14ac:dyDescent="0.25">
      <c r="B532" s="49" t="s">
        <v>9735</v>
      </c>
      <c r="C532" s="53" t="s">
        <v>24186</v>
      </c>
      <c r="D532" t="s">
        <v>934</v>
      </c>
      <c r="E532" s="43" t="s">
        <v>10063</v>
      </c>
      <c r="F532" t="s">
        <v>935</v>
      </c>
      <c r="G532" t="s">
        <v>936</v>
      </c>
      <c r="H532" s="41">
        <v>41200</v>
      </c>
      <c r="I532" s="44">
        <v>-14286.38</v>
      </c>
      <c r="J532" t="s">
        <v>10064</v>
      </c>
      <c r="R532" s="51"/>
      <c r="U532"/>
    </row>
    <row r="533" spans="2:21" x14ac:dyDescent="0.25">
      <c r="B533" s="49" t="s">
        <v>9735</v>
      </c>
      <c r="C533" s="53" t="s">
        <v>24186</v>
      </c>
      <c r="D533" t="s">
        <v>23</v>
      </c>
      <c r="E533" s="43" t="s">
        <v>9336</v>
      </c>
      <c r="F533" t="s">
        <v>937</v>
      </c>
      <c r="G533" t="s">
        <v>938</v>
      </c>
      <c r="H533" s="41">
        <v>41200</v>
      </c>
      <c r="I533" s="44">
        <v>-10904.43</v>
      </c>
      <c r="J533" t="s">
        <v>10065</v>
      </c>
      <c r="R533" s="51"/>
      <c r="U533"/>
    </row>
    <row r="534" spans="2:21" x14ac:dyDescent="0.25">
      <c r="B534" s="49" t="s">
        <v>9735</v>
      </c>
      <c r="C534" s="53" t="s">
        <v>24186</v>
      </c>
      <c r="D534" t="s">
        <v>894</v>
      </c>
      <c r="E534" s="43" t="s">
        <v>10024</v>
      </c>
      <c r="G534" t="s">
        <v>939</v>
      </c>
      <c r="H534" s="41">
        <v>41200</v>
      </c>
      <c r="I534" s="44">
        <v>43227.86</v>
      </c>
      <c r="J534" t="s">
        <v>10066</v>
      </c>
      <c r="R534" s="51"/>
      <c r="U534"/>
    </row>
    <row r="535" spans="2:21" x14ac:dyDescent="0.25">
      <c r="B535" s="49" t="s">
        <v>9735</v>
      </c>
      <c r="C535" s="53" t="s">
        <v>24186</v>
      </c>
      <c r="D535" t="s">
        <v>940</v>
      </c>
      <c r="E535" s="43" t="s">
        <v>10067</v>
      </c>
      <c r="F535" t="s">
        <v>941</v>
      </c>
      <c r="G535" t="s">
        <v>942</v>
      </c>
      <c r="H535" s="41">
        <v>41201</v>
      </c>
      <c r="I535" s="44">
        <v>-333551.77</v>
      </c>
      <c r="J535" t="s">
        <v>10068</v>
      </c>
      <c r="R535" s="51"/>
      <c r="U535"/>
    </row>
    <row r="536" spans="2:21" x14ac:dyDescent="0.25">
      <c r="B536" s="49" t="s">
        <v>9735</v>
      </c>
      <c r="C536" s="53" t="s">
        <v>24186</v>
      </c>
      <c r="D536" t="s">
        <v>943</v>
      </c>
      <c r="E536" s="43" t="s">
        <v>10069</v>
      </c>
      <c r="F536" t="s">
        <v>944</v>
      </c>
      <c r="G536" t="s">
        <v>942</v>
      </c>
      <c r="H536" s="41">
        <v>41201</v>
      </c>
      <c r="I536" s="44">
        <v>-261032.72</v>
      </c>
      <c r="J536" t="s">
        <v>10070</v>
      </c>
      <c r="R536" s="51"/>
      <c r="U536"/>
    </row>
    <row r="537" spans="2:21" x14ac:dyDescent="0.25">
      <c r="B537" s="49" t="s">
        <v>9326</v>
      </c>
      <c r="C537" s="53" t="s">
        <v>24184</v>
      </c>
      <c r="D537" t="s">
        <v>945</v>
      </c>
      <c r="E537" s="43" t="s">
        <v>946</v>
      </c>
      <c r="F537" t="s">
        <v>947</v>
      </c>
      <c r="G537" t="s">
        <v>20719</v>
      </c>
      <c r="H537" s="41">
        <v>41204</v>
      </c>
      <c r="I537" s="44">
        <v>-282750</v>
      </c>
      <c r="J537" t="s">
        <v>10071</v>
      </c>
      <c r="R537" s="51"/>
      <c r="U537"/>
    </row>
    <row r="538" spans="2:21" x14ac:dyDescent="0.25">
      <c r="B538" s="49" t="s">
        <v>9735</v>
      </c>
      <c r="C538" s="53" t="s">
        <v>24186</v>
      </c>
      <c r="D538" t="s">
        <v>948</v>
      </c>
      <c r="E538" s="43" t="s">
        <v>10072</v>
      </c>
      <c r="F538" t="s">
        <v>949</v>
      </c>
      <c r="G538" t="s">
        <v>950</v>
      </c>
      <c r="H538" s="41">
        <v>41204</v>
      </c>
      <c r="I538" s="44">
        <v>-5229.6400000000003</v>
      </c>
      <c r="J538" t="s">
        <v>10073</v>
      </c>
      <c r="R538" s="51"/>
      <c r="U538"/>
    </row>
    <row r="539" spans="2:21" x14ac:dyDescent="0.25">
      <c r="B539" s="49" t="s">
        <v>9326</v>
      </c>
      <c r="C539" s="53" t="s">
        <v>24184</v>
      </c>
      <c r="D539" t="s">
        <v>855</v>
      </c>
      <c r="E539" s="43" t="s">
        <v>856</v>
      </c>
      <c r="F539" t="s">
        <v>951</v>
      </c>
      <c r="G539" t="s">
        <v>20720</v>
      </c>
      <c r="H539" s="41">
        <v>41206</v>
      </c>
      <c r="I539" s="44">
        <v>-295065</v>
      </c>
      <c r="J539" t="s">
        <v>10074</v>
      </c>
      <c r="R539" s="51"/>
      <c r="U539"/>
    </row>
    <row r="540" spans="2:21" x14ac:dyDescent="0.25">
      <c r="B540" s="49" t="s">
        <v>9735</v>
      </c>
      <c r="C540" s="53" t="s">
        <v>24186</v>
      </c>
      <c r="D540" t="s">
        <v>952</v>
      </c>
      <c r="E540" s="43" t="s">
        <v>10075</v>
      </c>
      <c r="F540" t="s">
        <v>957</v>
      </c>
      <c r="G540" t="s">
        <v>958</v>
      </c>
      <c r="H540" s="41">
        <v>41211</v>
      </c>
      <c r="I540" s="44">
        <v>-95859.6</v>
      </c>
      <c r="J540" t="s">
        <v>10078</v>
      </c>
      <c r="R540" s="51"/>
      <c r="U540"/>
    </row>
    <row r="541" spans="2:21" x14ac:dyDescent="0.25">
      <c r="B541" s="49" t="s">
        <v>9735</v>
      </c>
      <c r="C541" s="53" t="s">
        <v>24186</v>
      </c>
      <c r="D541" t="s">
        <v>952</v>
      </c>
      <c r="E541" s="43" t="s">
        <v>10075</v>
      </c>
      <c r="F541" t="s">
        <v>959</v>
      </c>
      <c r="G541" t="s">
        <v>960</v>
      </c>
      <c r="H541" s="41">
        <v>41211</v>
      </c>
      <c r="I541" s="44">
        <v>-13840</v>
      </c>
      <c r="J541" t="s">
        <v>10079</v>
      </c>
      <c r="R541" s="51"/>
      <c r="U541"/>
    </row>
    <row r="542" spans="2:21" x14ac:dyDescent="0.25">
      <c r="B542" s="49" t="s">
        <v>9735</v>
      </c>
      <c r="C542" s="53" t="s">
        <v>24186</v>
      </c>
      <c r="D542" t="s">
        <v>952</v>
      </c>
      <c r="E542" s="43" t="s">
        <v>10075</v>
      </c>
      <c r="F542" t="s">
        <v>953</v>
      </c>
      <c r="G542" t="s">
        <v>954</v>
      </c>
      <c r="H542" s="41">
        <v>41211</v>
      </c>
      <c r="I542" s="44">
        <v>-4484.1400000000003</v>
      </c>
      <c r="J542" t="s">
        <v>10076</v>
      </c>
      <c r="R542" s="51"/>
      <c r="U542"/>
    </row>
    <row r="543" spans="2:21" x14ac:dyDescent="0.25">
      <c r="B543" s="49" t="s">
        <v>9735</v>
      </c>
      <c r="C543" s="53" t="s">
        <v>24186</v>
      </c>
      <c r="D543" t="s">
        <v>952</v>
      </c>
      <c r="E543" s="43" t="s">
        <v>10075</v>
      </c>
      <c r="F543" t="s">
        <v>955</v>
      </c>
      <c r="G543" t="s">
        <v>956</v>
      </c>
      <c r="H543" s="41">
        <v>41211</v>
      </c>
      <c r="I543" s="44">
        <v>-2991.68</v>
      </c>
      <c r="J543" t="s">
        <v>10077</v>
      </c>
      <c r="R543" s="51"/>
      <c r="U543"/>
    </row>
    <row r="544" spans="2:21" x14ac:dyDescent="0.25">
      <c r="B544" s="49" t="s">
        <v>9735</v>
      </c>
      <c r="C544" s="53" t="s">
        <v>24186</v>
      </c>
      <c r="D544" t="s">
        <v>961</v>
      </c>
      <c r="E544" s="43" t="s">
        <v>10080</v>
      </c>
      <c r="F544" t="s">
        <v>962</v>
      </c>
      <c r="G544" t="s">
        <v>963</v>
      </c>
      <c r="H544" s="41">
        <v>41212</v>
      </c>
      <c r="I544" s="44">
        <v>-48300</v>
      </c>
      <c r="J544" t="s">
        <v>10081</v>
      </c>
      <c r="R544" s="51"/>
      <c r="U544"/>
    </row>
    <row r="545" spans="2:21" x14ac:dyDescent="0.25">
      <c r="B545" s="49" t="s">
        <v>9735</v>
      </c>
      <c r="C545" s="53" t="s">
        <v>24186</v>
      </c>
      <c r="D545" t="s">
        <v>967</v>
      </c>
      <c r="E545" s="43" t="s">
        <v>10084</v>
      </c>
      <c r="F545" t="s">
        <v>968</v>
      </c>
      <c r="G545" t="s">
        <v>969</v>
      </c>
      <c r="H545" s="41">
        <v>41212</v>
      </c>
      <c r="I545" s="44">
        <v>-38800</v>
      </c>
      <c r="J545" t="s">
        <v>10085</v>
      </c>
      <c r="R545" s="51"/>
      <c r="U545"/>
    </row>
    <row r="546" spans="2:21" x14ac:dyDescent="0.25">
      <c r="B546" s="49" t="s">
        <v>9735</v>
      </c>
      <c r="C546" s="53" t="s">
        <v>24186</v>
      </c>
      <c r="D546" t="s">
        <v>967</v>
      </c>
      <c r="E546" s="43" t="s">
        <v>10084</v>
      </c>
      <c r="F546" t="s">
        <v>970</v>
      </c>
      <c r="G546" t="s">
        <v>971</v>
      </c>
      <c r="H546" s="41">
        <v>41212</v>
      </c>
      <c r="I546" s="44">
        <v>-21950</v>
      </c>
      <c r="J546" t="s">
        <v>10086</v>
      </c>
      <c r="R546" s="51"/>
      <c r="U546"/>
    </row>
    <row r="547" spans="2:21" x14ac:dyDescent="0.25">
      <c r="B547" s="49" t="s">
        <v>9735</v>
      </c>
      <c r="C547" s="53" t="s">
        <v>24186</v>
      </c>
      <c r="D547" t="s">
        <v>964</v>
      </c>
      <c r="E547" s="43" t="s">
        <v>10082</v>
      </c>
      <c r="F547" t="s">
        <v>965</v>
      </c>
      <c r="G547" t="s">
        <v>966</v>
      </c>
      <c r="H547" s="41">
        <v>41212</v>
      </c>
      <c r="I547" s="44">
        <v>-5000</v>
      </c>
      <c r="J547" t="s">
        <v>10083</v>
      </c>
      <c r="R547" s="51"/>
      <c r="U547"/>
    </row>
    <row r="548" spans="2:21" x14ac:dyDescent="0.25">
      <c r="B548" s="49" t="s">
        <v>9735</v>
      </c>
      <c r="C548" s="53" t="s">
        <v>24186</v>
      </c>
      <c r="D548" t="s">
        <v>972</v>
      </c>
      <c r="E548" s="43" t="s">
        <v>973</v>
      </c>
      <c r="F548" t="s">
        <v>974</v>
      </c>
      <c r="H548" s="41">
        <v>41214</v>
      </c>
      <c r="I548" s="44">
        <v>-2956.8</v>
      </c>
      <c r="J548" t="s">
        <v>10087</v>
      </c>
      <c r="R548" s="51"/>
      <c r="U548"/>
    </row>
    <row r="549" spans="2:21" x14ac:dyDescent="0.25">
      <c r="B549" s="49" t="s">
        <v>9326</v>
      </c>
      <c r="C549" s="53" t="s">
        <v>24184</v>
      </c>
      <c r="D549" t="s">
        <v>975</v>
      </c>
      <c r="E549" s="43" t="s">
        <v>976</v>
      </c>
      <c r="F549" t="s">
        <v>977</v>
      </c>
      <c r="G549" t="s">
        <v>20721</v>
      </c>
      <c r="H549" s="41">
        <v>41215</v>
      </c>
      <c r="I549" s="44">
        <v>-84205.7</v>
      </c>
      <c r="J549" t="s">
        <v>10088</v>
      </c>
      <c r="R549" s="51"/>
      <c r="U549"/>
    </row>
    <row r="550" spans="2:21" x14ac:dyDescent="0.25">
      <c r="B550" s="49" t="s">
        <v>9735</v>
      </c>
      <c r="C550" s="53" t="s">
        <v>24186</v>
      </c>
      <c r="D550" t="s">
        <v>978</v>
      </c>
      <c r="E550" s="43" t="s">
        <v>10089</v>
      </c>
      <c r="F550" t="s">
        <v>979</v>
      </c>
      <c r="G550" t="s">
        <v>980</v>
      </c>
      <c r="H550" s="41">
        <v>41215</v>
      </c>
      <c r="I550" s="44">
        <v>-37221.93</v>
      </c>
      <c r="J550" t="s">
        <v>10090</v>
      </c>
      <c r="R550" s="51"/>
      <c r="U550"/>
    </row>
    <row r="551" spans="2:21" x14ac:dyDescent="0.25">
      <c r="B551" s="49" t="s">
        <v>9326</v>
      </c>
      <c r="C551" s="53" t="s">
        <v>24184</v>
      </c>
      <c r="D551" t="s">
        <v>981</v>
      </c>
      <c r="E551" s="43" t="s">
        <v>982</v>
      </c>
      <c r="F551" t="s">
        <v>983</v>
      </c>
      <c r="G551" t="s">
        <v>17687</v>
      </c>
      <c r="H551" s="41">
        <v>41219</v>
      </c>
      <c r="I551" s="44">
        <v>-118000</v>
      </c>
      <c r="J551" t="s">
        <v>10091</v>
      </c>
      <c r="R551" s="51"/>
      <c r="U551"/>
    </row>
    <row r="552" spans="2:21" x14ac:dyDescent="0.25">
      <c r="B552" s="49" t="s">
        <v>9326</v>
      </c>
      <c r="C552" s="53" t="s">
        <v>24184</v>
      </c>
      <c r="D552" t="s">
        <v>991</v>
      </c>
      <c r="E552" s="43" t="s">
        <v>10096</v>
      </c>
      <c r="F552" t="s">
        <v>992</v>
      </c>
      <c r="G552" t="s">
        <v>17017</v>
      </c>
      <c r="H552" s="41">
        <v>41220</v>
      </c>
      <c r="I552" s="44">
        <v>-84000</v>
      </c>
      <c r="J552" t="s">
        <v>10097</v>
      </c>
      <c r="R552" s="51"/>
      <c r="U552"/>
    </row>
    <row r="553" spans="2:21" x14ac:dyDescent="0.25">
      <c r="B553" s="49" t="s">
        <v>9735</v>
      </c>
      <c r="C553" s="53" t="s">
        <v>24186</v>
      </c>
      <c r="D553" t="s">
        <v>987</v>
      </c>
      <c r="E553" s="43" t="s">
        <v>988</v>
      </c>
      <c r="F553" t="s">
        <v>989</v>
      </c>
      <c r="G553" t="s">
        <v>990</v>
      </c>
      <c r="H553" s="41">
        <v>41220</v>
      </c>
      <c r="I553" s="44">
        <v>-545193</v>
      </c>
      <c r="J553" t="s">
        <v>10095</v>
      </c>
      <c r="R553" s="51"/>
      <c r="U553"/>
    </row>
    <row r="554" spans="2:21" x14ac:dyDescent="0.25">
      <c r="B554" s="49" t="s">
        <v>9735</v>
      </c>
      <c r="C554" s="53" t="s">
        <v>24186</v>
      </c>
      <c r="D554" t="s">
        <v>723</v>
      </c>
      <c r="E554" s="43" t="s">
        <v>724</v>
      </c>
      <c r="F554" t="s">
        <v>833</v>
      </c>
      <c r="G554" t="s">
        <v>834</v>
      </c>
      <c r="H554" s="41">
        <v>41220</v>
      </c>
      <c r="I554" s="44">
        <v>-22297.43</v>
      </c>
      <c r="J554" t="s">
        <v>10092</v>
      </c>
      <c r="R554" s="51"/>
      <c r="U554"/>
    </row>
    <row r="555" spans="2:21" x14ac:dyDescent="0.25">
      <c r="B555" s="49" t="s">
        <v>9735</v>
      </c>
      <c r="C555" s="53" t="s">
        <v>24186</v>
      </c>
      <c r="D555" t="s">
        <v>984</v>
      </c>
      <c r="E555" s="43" t="s">
        <v>10093</v>
      </c>
      <c r="F555" t="s">
        <v>985</v>
      </c>
      <c r="G555" t="s">
        <v>986</v>
      </c>
      <c r="H555" s="41">
        <v>41220</v>
      </c>
      <c r="I555" s="44">
        <v>-19442.7</v>
      </c>
      <c r="J555" t="s">
        <v>10094</v>
      </c>
      <c r="R555" s="51"/>
      <c r="U555"/>
    </row>
    <row r="556" spans="2:21" x14ac:dyDescent="0.25">
      <c r="B556" s="49" t="s">
        <v>9735</v>
      </c>
      <c r="C556" s="53" t="s">
        <v>24186</v>
      </c>
      <c r="D556" t="s">
        <v>625</v>
      </c>
      <c r="E556" s="43" t="s">
        <v>626</v>
      </c>
      <c r="F556" t="s">
        <v>993</v>
      </c>
      <c r="G556" t="s">
        <v>990</v>
      </c>
      <c r="H556" s="41">
        <v>41221</v>
      </c>
      <c r="I556" s="44">
        <v>-1310860</v>
      </c>
      <c r="J556" t="s">
        <v>10098</v>
      </c>
      <c r="R556" s="51"/>
      <c r="U556"/>
    </row>
    <row r="557" spans="2:21" x14ac:dyDescent="0.25">
      <c r="B557" s="49" t="s">
        <v>9735</v>
      </c>
      <c r="C557" s="53" t="s">
        <v>24186</v>
      </c>
      <c r="D557" t="s">
        <v>996</v>
      </c>
      <c r="E557" s="43" t="s">
        <v>10100</v>
      </c>
      <c r="F557" t="s">
        <v>997</v>
      </c>
      <c r="G557" t="s">
        <v>998</v>
      </c>
      <c r="H557" s="41">
        <v>41221</v>
      </c>
      <c r="I557" s="44">
        <v>-206074.85</v>
      </c>
      <c r="J557" t="s">
        <v>10101</v>
      </c>
      <c r="R557" s="51"/>
      <c r="U557"/>
    </row>
    <row r="558" spans="2:21" x14ac:dyDescent="0.25">
      <c r="B558" s="49" t="s">
        <v>9735</v>
      </c>
      <c r="C558" s="53" t="s">
        <v>24186</v>
      </c>
      <c r="D558" t="s">
        <v>999</v>
      </c>
      <c r="E558" s="43" t="s">
        <v>10102</v>
      </c>
      <c r="F558" t="s">
        <v>985</v>
      </c>
      <c r="G558" t="s">
        <v>1000</v>
      </c>
      <c r="H558" s="41">
        <v>41221</v>
      </c>
      <c r="I558" s="44">
        <v>-19750.66</v>
      </c>
      <c r="J558" t="s">
        <v>10103</v>
      </c>
      <c r="R558" s="51"/>
      <c r="U558"/>
    </row>
    <row r="559" spans="2:21" x14ac:dyDescent="0.25">
      <c r="B559" s="49" t="s">
        <v>9328</v>
      </c>
      <c r="C559" s="53" t="s">
        <v>24189</v>
      </c>
      <c r="D559" t="s">
        <v>981</v>
      </c>
      <c r="E559" s="43" t="s">
        <v>982</v>
      </c>
      <c r="F559" t="s">
        <v>994</v>
      </c>
      <c r="G559" t="s">
        <v>995</v>
      </c>
      <c r="H559" s="41">
        <v>41221</v>
      </c>
      <c r="I559" s="44">
        <v>-1357995.48</v>
      </c>
      <c r="J559" t="s">
        <v>10099</v>
      </c>
      <c r="R559" s="51"/>
      <c r="U559"/>
    </row>
    <row r="560" spans="2:21" x14ac:dyDescent="0.25">
      <c r="B560" s="49" t="s">
        <v>9326</v>
      </c>
      <c r="C560" s="53" t="s">
        <v>24184</v>
      </c>
      <c r="D560" t="s">
        <v>421</v>
      </c>
      <c r="E560" s="43" t="s">
        <v>9621</v>
      </c>
      <c r="F560" s="45">
        <v>41214</v>
      </c>
      <c r="G560" t="s">
        <v>16471</v>
      </c>
      <c r="H560" s="41">
        <v>41222</v>
      </c>
      <c r="I560" s="44">
        <v>-5000</v>
      </c>
      <c r="J560" t="s">
        <v>10104</v>
      </c>
      <c r="R560" s="51"/>
      <c r="U560"/>
    </row>
    <row r="561" spans="2:21" x14ac:dyDescent="0.25">
      <c r="B561" s="49" t="s">
        <v>9326</v>
      </c>
      <c r="C561" s="53" t="s">
        <v>24184</v>
      </c>
      <c r="D561" t="s">
        <v>900</v>
      </c>
      <c r="E561" s="43" t="s">
        <v>10027</v>
      </c>
      <c r="F561" s="45">
        <v>41214</v>
      </c>
      <c r="G561" t="s">
        <v>16471</v>
      </c>
      <c r="H561" s="41">
        <v>41225</v>
      </c>
      <c r="I561" s="44">
        <v>-2000</v>
      </c>
      <c r="J561" t="s">
        <v>10105</v>
      </c>
      <c r="R561" s="51"/>
      <c r="U561"/>
    </row>
    <row r="562" spans="2:21" x14ac:dyDescent="0.25">
      <c r="B562" s="49" t="s">
        <v>9735</v>
      </c>
      <c r="C562" s="53" t="s">
        <v>24186</v>
      </c>
      <c r="D562" t="s">
        <v>1001</v>
      </c>
      <c r="E562" s="43" t="s">
        <v>10106</v>
      </c>
      <c r="F562" t="s">
        <v>1002</v>
      </c>
      <c r="G562" t="s">
        <v>1003</v>
      </c>
      <c r="H562" s="41">
        <v>41227</v>
      </c>
      <c r="I562" s="44">
        <v>-24429.54</v>
      </c>
      <c r="J562" t="s">
        <v>10107</v>
      </c>
      <c r="R562" s="51"/>
      <c r="U562"/>
    </row>
    <row r="563" spans="2:21" x14ac:dyDescent="0.25">
      <c r="B563" s="49" t="s">
        <v>9735</v>
      </c>
      <c r="C563" s="53" t="s">
        <v>24186</v>
      </c>
      <c r="D563" t="s">
        <v>1004</v>
      </c>
      <c r="E563" s="43" t="s">
        <v>10108</v>
      </c>
      <c r="F563" t="s">
        <v>1005</v>
      </c>
      <c r="G563" t="s">
        <v>1006</v>
      </c>
      <c r="H563" s="41">
        <v>41228</v>
      </c>
      <c r="I563" s="44">
        <v>-19442.7</v>
      </c>
      <c r="J563" t="s">
        <v>10109</v>
      </c>
      <c r="R563" s="51"/>
      <c r="U563"/>
    </row>
    <row r="564" spans="2:21" x14ac:dyDescent="0.25">
      <c r="B564" s="49" t="s">
        <v>9326</v>
      </c>
      <c r="C564" s="53" t="s">
        <v>24184</v>
      </c>
      <c r="D564" t="s">
        <v>981</v>
      </c>
      <c r="E564" s="43" t="s">
        <v>982</v>
      </c>
      <c r="F564" t="s">
        <v>1007</v>
      </c>
      <c r="G564" t="s">
        <v>17687</v>
      </c>
      <c r="H564" s="41">
        <v>41229</v>
      </c>
      <c r="I564" s="44">
        <v>-157000</v>
      </c>
      <c r="J564" t="s">
        <v>10110</v>
      </c>
      <c r="R564" s="51"/>
      <c r="U564"/>
    </row>
    <row r="565" spans="2:21" x14ac:dyDescent="0.25">
      <c r="B565" s="49" t="s">
        <v>9328</v>
      </c>
      <c r="C565" s="53" t="s">
        <v>24189</v>
      </c>
      <c r="D565" t="s">
        <v>684</v>
      </c>
      <c r="E565" s="43" t="s">
        <v>9885</v>
      </c>
      <c r="F565" t="s">
        <v>1008</v>
      </c>
      <c r="G565" t="s">
        <v>1009</v>
      </c>
      <c r="H565" s="41">
        <v>41229</v>
      </c>
      <c r="I565" s="44">
        <v>-3968500.18</v>
      </c>
      <c r="J565" t="s">
        <v>10111</v>
      </c>
      <c r="R565" s="51"/>
      <c r="U565"/>
    </row>
    <row r="566" spans="2:21" x14ac:dyDescent="0.25">
      <c r="B566" s="49" t="s">
        <v>9326</v>
      </c>
      <c r="C566" s="53" t="s">
        <v>24184</v>
      </c>
      <c r="D566" t="s">
        <v>1010</v>
      </c>
      <c r="E566" s="43" t="s">
        <v>10112</v>
      </c>
      <c r="F566" t="s">
        <v>1011</v>
      </c>
      <c r="G566" t="s">
        <v>16938</v>
      </c>
      <c r="H566" s="41">
        <v>41230</v>
      </c>
      <c r="I566" s="44">
        <v>-267816</v>
      </c>
      <c r="J566" t="s">
        <v>10113</v>
      </c>
      <c r="R566" s="51"/>
      <c r="U566"/>
    </row>
    <row r="567" spans="2:21" x14ac:dyDescent="0.25">
      <c r="B567" s="49" t="s">
        <v>9735</v>
      </c>
      <c r="C567" s="53" t="s">
        <v>24186</v>
      </c>
      <c r="D567" t="s">
        <v>967</v>
      </c>
      <c r="E567" s="43" t="s">
        <v>10084</v>
      </c>
      <c r="F567" t="s">
        <v>1015</v>
      </c>
      <c r="G567" t="s">
        <v>1016</v>
      </c>
      <c r="H567" s="41">
        <v>41232</v>
      </c>
      <c r="I567" s="44">
        <v>-2801.92</v>
      </c>
      <c r="J567" t="s">
        <v>10116</v>
      </c>
      <c r="R567" s="51"/>
      <c r="U567"/>
    </row>
    <row r="568" spans="2:21" x14ac:dyDescent="0.25">
      <c r="B568" s="49" t="s">
        <v>9735</v>
      </c>
      <c r="C568" s="53" t="s">
        <v>24186</v>
      </c>
      <c r="D568" t="s">
        <v>1012</v>
      </c>
      <c r="E568" s="43" t="s">
        <v>10114</v>
      </c>
      <c r="F568" t="s">
        <v>1013</v>
      </c>
      <c r="G568" t="s">
        <v>1014</v>
      </c>
      <c r="H568" s="41">
        <v>41232</v>
      </c>
      <c r="I568" s="44">
        <v>-1430</v>
      </c>
      <c r="J568" t="s">
        <v>10115</v>
      </c>
      <c r="R568" s="51"/>
      <c r="U568"/>
    </row>
    <row r="569" spans="2:21" x14ac:dyDescent="0.25">
      <c r="B569" s="49" t="s">
        <v>9326</v>
      </c>
      <c r="C569" s="53" t="s">
        <v>24184</v>
      </c>
      <c r="D569" t="s">
        <v>1017</v>
      </c>
      <c r="E569" s="43" t="s">
        <v>10117</v>
      </c>
      <c r="F569" t="s">
        <v>1018</v>
      </c>
      <c r="G569" t="s">
        <v>16904</v>
      </c>
      <c r="H569" s="41">
        <v>41233</v>
      </c>
      <c r="I569" s="44">
        <v>-1715823.34</v>
      </c>
      <c r="J569" t="s">
        <v>10118</v>
      </c>
      <c r="R569" s="51"/>
      <c r="U569"/>
    </row>
    <row r="570" spans="2:21" x14ac:dyDescent="0.25">
      <c r="B570" s="49" t="s">
        <v>9735</v>
      </c>
      <c r="C570" s="53" t="s">
        <v>24186</v>
      </c>
      <c r="D570" t="s">
        <v>1019</v>
      </c>
      <c r="E570" s="43" t="s">
        <v>10119</v>
      </c>
      <c r="F570" t="s">
        <v>1020</v>
      </c>
      <c r="G570" t="s">
        <v>1021</v>
      </c>
      <c r="H570" s="41">
        <v>41233</v>
      </c>
      <c r="I570" s="44">
        <v>-19442.7</v>
      </c>
      <c r="J570" t="s">
        <v>10120</v>
      </c>
      <c r="R570" s="51"/>
      <c r="U570"/>
    </row>
    <row r="571" spans="2:21" x14ac:dyDescent="0.25">
      <c r="B571" s="49" t="s">
        <v>9735</v>
      </c>
      <c r="C571" s="53" t="s">
        <v>24186</v>
      </c>
      <c r="D571" t="s">
        <v>1022</v>
      </c>
      <c r="E571" s="43" t="s">
        <v>10121</v>
      </c>
      <c r="F571" t="s">
        <v>1023</v>
      </c>
      <c r="G571" t="s">
        <v>1024</v>
      </c>
      <c r="H571" s="41">
        <v>41233</v>
      </c>
      <c r="I571" s="44">
        <v>-4500</v>
      </c>
      <c r="J571" t="s">
        <v>10122</v>
      </c>
      <c r="R571" s="51"/>
      <c r="U571"/>
    </row>
    <row r="572" spans="2:21" x14ac:dyDescent="0.25">
      <c r="B572" s="49" t="s">
        <v>9328</v>
      </c>
      <c r="C572" s="53" t="s">
        <v>24189</v>
      </c>
      <c r="D572" t="s">
        <v>1025</v>
      </c>
      <c r="E572" s="43" t="s">
        <v>10123</v>
      </c>
      <c r="F572" t="s">
        <v>1026</v>
      </c>
      <c r="G572" t="s">
        <v>20362</v>
      </c>
      <c r="H572" s="41">
        <v>41233</v>
      </c>
      <c r="I572" s="44">
        <v>-20700</v>
      </c>
      <c r="J572" t="s">
        <v>10124</v>
      </c>
      <c r="R572" s="51"/>
      <c r="U572"/>
    </row>
    <row r="573" spans="2:21" x14ac:dyDescent="0.25">
      <c r="B573" s="49" t="s">
        <v>9326</v>
      </c>
      <c r="C573" s="53" t="s">
        <v>24184</v>
      </c>
      <c r="D573" t="s">
        <v>1029</v>
      </c>
      <c r="E573" s="43" t="s">
        <v>1030</v>
      </c>
      <c r="F573" t="s">
        <v>1031</v>
      </c>
      <c r="G573" t="s">
        <v>18862</v>
      </c>
      <c r="H573" s="41">
        <v>41234</v>
      </c>
      <c r="I573" s="44">
        <v>-274080.15999999997</v>
      </c>
      <c r="J573" t="s">
        <v>10127</v>
      </c>
      <c r="R573" s="51"/>
      <c r="U573"/>
    </row>
    <row r="574" spans="2:21" x14ac:dyDescent="0.25">
      <c r="B574" s="49" t="s">
        <v>9326</v>
      </c>
      <c r="C574" s="53" t="s">
        <v>24184</v>
      </c>
      <c r="D574" t="s">
        <v>483</v>
      </c>
      <c r="E574" s="43" t="s">
        <v>484</v>
      </c>
      <c r="F574" t="s">
        <v>1027</v>
      </c>
      <c r="G574" t="s">
        <v>17797</v>
      </c>
      <c r="H574" s="41">
        <v>41234</v>
      </c>
      <c r="I574" s="44">
        <v>-13166</v>
      </c>
      <c r="J574" t="s">
        <v>10125</v>
      </c>
      <c r="R574" s="51"/>
      <c r="U574"/>
    </row>
    <row r="575" spans="2:21" x14ac:dyDescent="0.25">
      <c r="B575" s="49" t="s">
        <v>9326</v>
      </c>
      <c r="C575" s="53" t="s">
        <v>24184</v>
      </c>
      <c r="D575" t="s">
        <v>483</v>
      </c>
      <c r="E575" s="43" t="s">
        <v>484</v>
      </c>
      <c r="F575" t="s">
        <v>1028</v>
      </c>
      <c r="G575" t="s">
        <v>17797</v>
      </c>
      <c r="H575" s="41">
        <v>41234</v>
      </c>
      <c r="I575" s="44">
        <v>-3074</v>
      </c>
      <c r="J575" t="s">
        <v>10126</v>
      </c>
      <c r="R575" s="51"/>
      <c r="U575"/>
    </row>
    <row r="576" spans="2:21" x14ac:dyDescent="0.25">
      <c r="B576" s="49" t="s">
        <v>9326</v>
      </c>
      <c r="C576" s="53" t="s">
        <v>24184</v>
      </c>
      <c r="D576" t="s">
        <v>1029</v>
      </c>
      <c r="E576" s="43" t="s">
        <v>1030</v>
      </c>
      <c r="G576" t="s">
        <v>1032</v>
      </c>
      <c r="H576" s="41">
        <v>41234</v>
      </c>
      <c r="I576" s="44">
        <v>134599.16</v>
      </c>
      <c r="J576" t="s">
        <v>10128</v>
      </c>
      <c r="R576" s="51"/>
      <c r="U576"/>
    </row>
    <row r="577" spans="2:21" x14ac:dyDescent="0.25">
      <c r="B577" s="49" t="s">
        <v>9735</v>
      </c>
      <c r="C577" s="53" t="s">
        <v>24186</v>
      </c>
      <c r="D577" t="s">
        <v>1033</v>
      </c>
      <c r="E577" s="43" t="s">
        <v>10129</v>
      </c>
      <c r="F577" t="s">
        <v>1034</v>
      </c>
      <c r="G577" t="s">
        <v>1035</v>
      </c>
      <c r="H577" s="41">
        <v>41234</v>
      </c>
      <c r="I577" s="44">
        <v>-12694.32</v>
      </c>
      <c r="J577" t="s">
        <v>10130</v>
      </c>
      <c r="R577" s="51"/>
      <c r="U577"/>
    </row>
    <row r="578" spans="2:21" x14ac:dyDescent="0.25">
      <c r="B578" s="49" t="s">
        <v>9735</v>
      </c>
      <c r="C578" s="53" t="s">
        <v>24186</v>
      </c>
      <c r="D578" t="s">
        <v>952</v>
      </c>
      <c r="E578" s="43" t="s">
        <v>10075</v>
      </c>
      <c r="F578" t="s">
        <v>1036</v>
      </c>
      <c r="G578" t="s">
        <v>1037</v>
      </c>
      <c r="H578" s="41">
        <v>41234</v>
      </c>
      <c r="I578" s="44">
        <v>-12386.25</v>
      </c>
      <c r="J578" t="s">
        <v>10131</v>
      </c>
      <c r="R578" s="51"/>
      <c r="U578"/>
    </row>
    <row r="579" spans="2:21" x14ac:dyDescent="0.25">
      <c r="B579" s="49" t="s">
        <v>9326</v>
      </c>
      <c r="C579" s="53" t="s">
        <v>24184</v>
      </c>
      <c r="D579" t="s">
        <v>432</v>
      </c>
      <c r="E579" s="43" t="s">
        <v>433</v>
      </c>
      <c r="F579" t="s">
        <v>1040</v>
      </c>
      <c r="G579" t="s">
        <v>17319</v>
      </c>
      <c r="H579" s="41">
        <v>41235</v>
      </c>
      <c r="I579" s="44">
        <v>-285299.65000000002</v>
      </c>
      <c r="J579" t="s">
        <v>10134</v>
      </c>
      <c r="R579" s="51"/>
      <c r="U579"/>
    </row>
    <row r="580" spans="2:21" x14ac:dyDescent="0.25">
      <c r="B580" s="49" t="s">
        <v>9326</v>
      </c>
      <c r="C580" s="53" t="s">
        <v>24184</v>
      </c>
      <c r="D580" t="s">
        <v>432</v>
      </c>
      <c r="E580" s="43" t="s">
        <v>433</v>
      </c>
      <c r="F580" t="s">
        <v>1041</v>
      </c>
      <c r="G580" t="s">
        <v>17319</v>
      </c>
      <c r="H580" s="41">
        <v>41235</v>
      </c>
      <c r="I580" s="44">
        <v>-97379.96</v>
      </c>
      <c r="J580" t="s">
        <v>10135</v>
      </c>
      <c r="R580" s="51"/>
      <c r="U580"/>
    </row>
    <row r="581" spans="2:21" x14ac:dyDescent="0.25">
      <c r="B581" s="49" t="s">
        <v>9326</v>
      </c>
      <c r="C581" s="53" t="s">
        <v>24184</v>
      </c>
      <c r="D581" t="s">
        <v>194</v>
      </c>
      <c r="E581" s="43" t="s">
        <v>195</v>
      </c>
      <c r="F581" t="s">
        <v>1038</v>
      </c>
      <c r="G581" t="s">
        <v>17093</v>
      </c>
      <c r="H581" s="41">
        <v>41235</v>
      </c>
      <c r="I581" s="44">
        <v>-76734</v>
      </c>
      <c r="J581" t="s">
        <v>10132</v>
      </c>
      <c r="R581" s="51"/>
      <c r="U581"/>
    </row>
    <row r="582" spans="2:21" x14ac:dyDescent="0.25">
      <c r="B582" s="49" t="s">
        <v>9326</v>
      </c>
      <c r="C582" s="53" t="s">
        <v>24184</v>
      </c>
      <c r="D582" t="s">
        <v>802</v>
      </c>
      <c r="E582" s="43" t="s">
        <v>803</v>
      </c>
      <c r="G582" t="s">
        <v>1039</v>
      </c>
      <c r="H582" s="41">
        <v>41235</v>
      </c>
      <c r="I582" s="44">
        <v>11120.1</v>
      </c>
      <c r="J582" t="s">
        <v>10133</v>
      </c>
      <c r="R582" s="51"/>
      <c r="U582"/>
    </row>
    <row r="583" spans="2:21" x14ac:dyDescent="0.25">
      <c r="B583" s="49" t="s">
        <v>9735</v>
      </c>
      <c r="C583" s="53" t="s">
        <v>24186</v>
      </c>
      <c r="D583" t="s">
        <v>1042</v>
      </c>
      <c r="E583" s="43" t="s">
        <v>10136</v>
      </c>
      <c r="F583" t="s">
        <v>1043</v>
      </c>
      <c r="G583" t="s">
        <v>1044</v>
      </c>
      <c r="H583" s="41">
        <v>41235</v>
      </c>
      <c r="I583" s="44">
        <v>-8616.9699999999993</v>
      </c>
      <c r="J583" t="s">
        <v>10137</v>
      </c>
      <c r="R583" s="51"/>
      <c r="U583"/>
    </row>
    <row r="584" spans="2:21" x14ac:dyDescent="0.25">
      <c r="B584" s="49" t="s">
        <v>9328</v>
      </c>
      <c r="C584" s="53" t="s">
        <v>24189</v>
      </c>
      <c r="D584" t="s">
        <v>653</v>
      </c>
      <c r="E584" s="43" t="s">
        <v>9863</v>
      </c>
      <c r="F584" t="s">
        <v>1045</v>
      </c>
      <c r="G584" t="s">
        <v>1046</v>
      </c>
      <c r="H584" s="41">
        <v>41235</v>
      </c>
      <c r="I584" s="44">
        <v>-7346626.9800000004</v>
      </c>
      <c r="J584" t="s">
        <v>10138</v>
      </c>
      <c r="R584" s="51"/>
      <c r="U584"/>
    </row>
    <row r="585" spans="2:21" x14ac:dyDescent="0.25">
      <c r="B585" s="49" t="s">
        <v>9326</v>
      </c>
      <c r="C585" s="53" t="s">
        <v>24184</v>
      </c>
      <c r="D585" t="s">
        <v>194</v>
      </c>
      <c r="E585" s="43" t="s">
        <v>195</v>
      </c>
      <c r="F585" t="s">
        <v>1047</v>
      </c>
      <c r="G585" t="s">
        <v>17093</v>
      </c>
      <c r="H585" s="41">
        <v>41236</v>
      </c>
      <c r="I585" s="44">
        <v>-76734</v>
      </c>
      <c r="J585" t="s">
        <v>10139</v>
      </c>
      <c r="R585" s="51"/>
      <c r="U585"/>
    </row>
    <row r="586" spans="2:21" x14ac:dyDescent="0.25">
      <c r="B586" s="49" t="s">
        <v>9326</v>
      </c>
      <c r="C586" s="53" t="s">
        <v>24184</v>
      </c>
      <c r="D586" t="s">
        <v>407</v>
      </c>
      <c r="E586" s="43" t="s">
        <v>408</v>
      </c>
      <c r="F586" t="s">
        <v>1048</v>
      </c>
      <c r="G586" t="s">
        <v>17348</v>
      </c>
      <c r="H586" s="41">
        <v>41239</v>
      </c>
      <c r="I586" s="44">
        <v>-1886543.84</v>
      </c>
      <c r="J586" t="s">
        <v>10140</v>
      </c>
      <c r="R586" s="51"/>
      <c r="U586"/>
    </row>
    <row r="587" spans="2:21" x14ac:dyDescent="0.25">
      <c r="B587" s="49" t="s">
        <v>9326</v>
      </c>
      <c r="C587" s="53" t="s">
        <v>24184</v>
      </c>
      <c r="D587" t="s">
        <v>197</v>
      </c>
      <c r="E587" s="43" t="s">
        <v>198</v>
      </c>
      <c r="F587" t="s">
        <v>1049</v>
      </c>
      <c r="G587" t="s">
        <v>17292</v>
      </c>
      <c r="H587" s="41">
        <v>41240</v>
      </c>
      <c r="I587" s="44">
        <v>-230529.79</v>
      </c>
      <c r="J587" t="s">
        <v>10141</v>
      </c>
      <c r="R587" s="51"/>
      <c r="U587"/>
    </row>
    <row r="588" spans="2:21" x14ac:dyDescent="0.25">
      <c r="B588" s="49" t="s">
        <v>9326</v>
      </c>
      <c r="C588" s="53" t="s">
        <v>24184</v>
      </c>
      <c r="D588" t="s">
        <v>407</v>
      </c>
      <c r="E588" s="43" t="s">
        <v>408</v>
      </c>
      <c r="G588" t="s">
        <v>1050</v>
      </c>
      <c r="H588" s="41">
        <v>41240</v>
      </c>
      <c r="I588" s="44">
        <v>1886543.84</v>
      </c>
      <c r="J588" t="s">
        <v>10142</v>
      </c>
      <c r="R588" s="51"/>
      <c r="U588"/>
    </row>
    <row r="589" spans="2:21" x14ac:dyDescent="0.25">
      <c r="B589" s="49" t="s">
        <v>9735</v>
      </c>
      <c r="C589" s="53" t="s">
        <v>24186</v>
      </c>
      <c r="D589" t="s">
        <v>812</v>
      </c>
      <c r="E589" s="43" t="s">
        <v>813</v>
      </c>
      <c r="F589" t="s">
        <v>1051</v>
      </c>
      <c r="G589" t="s">
        <v>19007</v>
      </c>
      <c r="H589" s="41">
        <v>41243</v>
      </c>
      <c r="I589" s="44">
        <v>-13603.32</v>
      </c>
      <c r="J589" t="s">
        <v>10143</v>
      </c>
      <c r="R589" s="51"/>
      <c r="U589"/>
    </row>
    <row r="590" spans="2:21" x14ac:dyDescent="0.25">
      <c r="B590" s="49" t="s">
        <v>9735</v>
      </c>
      <c r="C590" s="53" t="s">
        <v>24186</v>
      </c>
      <c r="D590" t="s">
        <v>1052</v>
      </c>
      <c r="E590" s="43" t="s">
        <v>1053</v>
      </c>
      <c r="F590" t="s">
        <v>1054</v>
      </c>
      <c r="G590" t="s">
        <v>1055</v>
      </c>
      <c r="H590" s="41">
        <v>41244</v>
      </c>
      <c r="I590" s="44">
        <v>-315128</v>
      </c>
      <c r="J590" t="s">
        <v>10144</v>
      </c>
      <c r="R590" s="51"/>
      <c r="U590"/>
    </row>
    <row r="591" spans="2:21" x14ac:dyDescent="0.25">
      <c r="B591" s="49" t="s">
        <v>9735</v>
      </c>
      <c r="C591" s="53" t="s">
        <v>24186</v>
      </c>
      <c r="D591" t="s">
        <v>1052</v>
      </c>
      <c r="E591" s="43" t="s">
        <v>1053</v>
      </c>
      <c r="F591" t="s">
        <v>1057</v>
      </c>
      <c r="G591" t="s">
        <v>1055</v>
      </c>
      <c r="H591" s="41">
        <v>41244</v>
      </c>
      <c r="I591" s="44">
        <v>-314553</v>
      </c>
      <c r="J591" t="s">
        <v>10146</v>
      </c>
      <c r="R591" s="51"/>
      <c r="U591"/>
    </row>
    <row r="592" spans="2:21" x14ac:dyDescent="0.25">
      <c r="B592" s="49" t="s">
        <v>9735</v>
      </c>
      <c r="C592" s="53" t="s">
        <v>24186</v>
      </c>
      <c r="D592" t="s">
        <v>1052</v>
      </c>
      <c r="E592" s="43" t="s">
        <v>1053</v>
      </c>
      <c r="F592" t="s">
        <v>1056</v>
      </c>
      <c r="G592" t="s">
        <v>1055</v>
      </c>
      <c r="H592" s="41">
        <v>41244</v>
      </c>
      <c r="I592" s="44">
        <v>-279958</v>
      </c>
      <c r="J592" t="s">
        <v>10145</v>
      </c>
      <c r="R592" s="51"/>
      <c r="U592"/>
    </row>
    <row r="593" spans="2:21" x14ac:dyDescent="0.25">
      <c r="B593" s="49" t="s">
        <v>9326</v>
      </c>
      <c r="C593" s="53" t="s">
        <v>24184</v>
      </c>
      <c r="D593" t="s">
        <v>57</v>
      </c>
      <c r="E593" s="43" t="s">
        <v>9356</v>
      </c>
      <c r="F593" t="s">
        <v>1058</v>
      </c>
      <c r="G593" t="s">
        <v>16896</v>
      </c>
      <c r="H593" s="41">
        <v>41247</v>
      </c>
      <c r="I593" s="44">
        <v>-600436.76</v>
      </c>
      <c r="J593" t="s">
        <v>10147</v>
      </c>
      <c r="R593" s="51"/>
      <c r="U593"/>
    </row>
    <row r="594" spans="2:21" x14ac:dyDescent="0.25">
      <c r="B594" s="49" t="s">
        <v>9328</v>
      </c>
      <c r="C594" s="53" t="s">
        <v>24189</v>
      </c>
      <c r="D594" t="s">
        <v>1059</v>
      </c>
      <c r="E594" s="43" t="s">
        <v>10148</v>
      </c>
      <c r="F594" t="s">
        <v>1060</v>
      </c>
      <c r="G594" t="s">
        <v>1061</v>
      </c>
      <c r="H594" s="41">
        <v>41247</v>
      </c>
      <c r="I594" s="44">
        <v>-2926053.2</v>
      </c>
      <c r="J594" t="s">
        <v>10149</v>
      </c>
      <c r="R594" s="51"/>
      <c r="U594"/>
    </row>
    <row r="595" spans="2:21" x14ac:dyDescent="0.25">
      <c r="B595" s="49" t="s">
        <v>9326</v>
      </c>
      <c r="C595" s="53" t="s">
        <v>24184</v>
      </c>
      <c r="D595" t="s">
        <v>1064</v>
      </c>
      <c r="E595" s="43" t="s">
        <v>1065</v>
      </c>
      <c r="F595" t="s">
        <v>1067</v>
      </c>
      <c r="G595" t="s">
        <v>17797</v>
      </c>
      <c r="H595" s="41">
        <v>41248</v>
      </c>
      <c r="I595" s="44">
        <v>-82312.05</v>
      </c>
      <c r="J595" t="s">
        <v>10153</v>
      </c>
      <c r="R595" s="51"/>
      <c r="U595"/>
    </row>
    <row r="596" spans="2:21" x14ac:dyDescent="0.25">
      <c r="B596" s="49" t="s">
        <v>9326</v>
      </c>
      <c r="C596" s="53" t="s">
        <v>24184</v>
      </c>
      <c r="D596" t="s">
        <v>1064</v>
      </c>
      <c r="E596" s="43" t="s">
        <v>1065</v>
      </c>
      <c r="F596" t="s">
        <v>705</v>
      </c>
      <c r="G596" t="s">
        <v>17797</v>
      </c>
      <c r="H596" s="41">
        <v>41248</v>
      </c>
      <c r="I596" s="44">
        <v>-48507</v>
      </c>
      <c r="J596" t="s">
        <v>10156</v>
      </c>
      <c r="R596" s="51"/>
      <c r="U596"/>
    </row>
    <row r="597" spans="2:21" x14ac:dyDescent="0.25">
      <c r="B597" s="49" t="s">
        <v>9326</v>
      </c>
      <c r="C597" s="53" t="s">
        <v>24184</v>
      </c>
      <c r="D597" t="s">
        <v>1064</v>
      </c>
      <c r="E597" s="43" t="s">
        <v>1065</v>
      </c>
      <c r="F597" t="s">
        <v>1069</v>
      </c>
      <c r="G597" t="s">
        <v>17797</v>
      </c>
      <c r="H597" s="41">
        <v>41248</v>
      </c>
      <c r="I597" s="44">
        <v>-47008.5</v>
      </c>
      <c r="J597" t="s">
        <v>10155</v>
      </c>
      <c r="R597" s="51"/>
      <c r="U597"/>
    </row>
    <row r="598" spans="2:21" x14ac:dyDescent="0.25">
      <c r="B598" s="49" t="s">
        <v>9326</v>
      </c>
      <c r="C598" s="53" t="s">
        <v>24184</v>
      </c>
      <c r="D598" t="s">
        <v>1064</v>
      </c>
      <c r="E598" s="43" t="s">
        <v>1065</v>
      </c>
      <c r="F598" t="s">
        <v>1066</v>
      </c>
      <c r="G598" t="s">
        <v>17797</v>
      </c>
      <c r="H598" s="41">
        <v>41248</v>
      </c>
      <c r="I598" s="44">
        <v>-24281.25</v>
      </c>
      <c r="J598" t="s">
        <v>10152</v>
      </c>
      <c r="R598" s="51"/>
      <c r="U598"/>
    </row>
    <row r="599" spans="2:21" x14ac:dyDescent="0.25">
      <c r="B599" s="49" t="s">
        <v>9326</v>
      </c>
      <c r="C599" s="53" t="s">
        <v>24184</v>
      </c>
      <c r="D599" t="s">
        <v>1064</v>
      </c>
      <c r="E599" s="43" t="s">
        <v>1065</v>
      </c>
      <c r="F599" t="s">
        <v>1068</v>
      </c>
      <c r="G599" t="s">
        <v>17797</v>
      </c>
      <c r="H599" s="41">
        <v>41248</v>
      </c>
      <c r="I599" s="44">
        <v>-13986</v>
      </c>
      <c r="J599" t="s">
        <v>10154</v>
      </c>
      <c r="R599" s="51"/>
      <c r="U599"/>
    </row>
    <row r="600" spans="2:21" x14ac:dyDescent="0.25">
      <c r="B600" s="49" t="s">
        <v>9735</v>
      </c>
      <c r="C600" s="53" t="s">
        <v>24186</v>
      </c>
      <c r="D600" t="s">
        <v>812</v>
      </c>
      <c r="E600" s="43" t="s">
        <v>813</v>
      </c>
      <c r="F600" t="s">
        <v>1073</v>
      </c>
      <c r="G600" t="s">
        <v>1071</v>
      </c>
      <c r="H600" s="41">
        <v>41248</v>
      </c>
      <c r="I600" s="44">
        <v>-288474</v>
      </c>
      <c r="J600" t="s">
        <v>10159</v>
      </c>
      <c r="R600" s="51"/>
      <c r="U600"/>
    </row>
    <row r="601" spans="2:21" x14ac:dyDescent="0.25">
      <c r="B601" s="49" t="s">
        <v>9735</v>
      </c>
      <c r="C601" s="53" t="s">
        <v>24186</v>
      </c>
      <c r="D601" t="s">
        <v>812</v>
      </c>
      <c r="E601" s="43" t="s">
        <v>813</v>
      </c>
      <c r="F601" t="s">
        <v>1070</v>
      </c>
      <c r="G601" t="s">
        <v>1071</v>
      </c>
      <c r="H601" s="41">
        <v>41248</v>
      </c>
      <c r="I601" s="44">
        <v>-44666</v>
      </c>
      <c r="J601" t="s">
        <v>10157</v>
      </c>
      <c r="R601" s="51"/>
      <c r="U601"/>
    </row>
    <row r="602" spans="2:21" x14ac:dyDescent="0.25">
      <c r="B602" s="49" t="s">
        <v>9735</v>
      </c>
      <c r="C602" s="53" t="s">
        <v>24186</v>
      </c>
      <c r="D602" t="s">
        <v>812</v>
      </c>
      <c r="E602" s="43" t="s">
        <v>813</v>
      </c>
      <c r="F602" t="s">
        <v>1072</v>
      </c>
      <c r="G602" t="s">
        <v>1071</v>
      </c>
      <c r="H602" s="41">
        <v>41248</v>
      </c>
      <c r="I602" s="44">
        <v>-43685.42</v>
      </c>
      <c r="J602" t="s">
        <v>10158</v>
      </c>
      <c r="R602" s="51"/>
      <c r="U602"/>
    </row>
    <row r="603" spans="2:21" x14ac:dyDescent="0.25">
      <c r="B603" s="49" t="s">
        <v>9735</v>
      </c>
      <c r="C603" s="53" t="s">
        <v>24186</v>
      </c>
      <c r="D603" t="s">
        <v>812</v>
      </c>
      <c r="E603" s="43" t="s">
        <v>813</v>
      </c>
      <c r="F603" t="s">
        <v>1074</v>
      </c>
      <c r="G603" t="s">
        <v>1075</v>
      </c>
      <c r="H603" s="41">
        <v>41248</v>
      </c>
      <c r="I603" s="44">
        <v>-5174.5</v>
      </c>
      <c r="J603" t="s">
        <v>10160</v>
      </c>
      <c r="R603" s="51"/>
      <c r="U603"/>
    </row>
    <row r="604" spans="2:21" x14ac:dyDescent="0.25">
      <c r="B604" s="49" t="s">
        <v>9328</v>
      </c>
      <c r="C604" s="53" t="s">
        <v>24189</v>
      </c>
      <c r="D604" t="s">
        <v>265</v>
      </c>
      <c r="E604" s="43" t="s">
        <v>266</v>
      </c>
      <c r="F604" t="s">
        <v>1063</v>
      </c>
      <c r="G604" t="s">
        <v>20133</v>
      </c>
      <c r="H604" s="41">
        <v>41248</v>
      </c>
      <c r="I604" s="44">
        <v>-27840</v>
      </c>
      <c r="J604" t="s">
        <v>10151</v>
      </c>
      <c r="R604" s="51"/>
      <c r="U604"/>
    </row>
    <row r="605" spans="2:21" x14ac:dyDescent="0.25">
      <c r="B605" s="49" t="s">
        <v>9328</v>
      </c>
      <c r="C605" s="53" t="s">
        <v>24189</v>
      </c>
      <c r="D605" t="s">
        <v>265</v>
      </c>
      <c r="E605" s="43" t="s">
        <v>266</v>
      </c>
      <c r="F605" t="s">
        <v>1062</v>
      </c>
      <c r="G605" t="s">
        <v>20133</v>
      </c>
      <c r="H605" s="41">
        <v>41248</v>
      </c>
      <c r="I605" s="44">
        <v>-17400</v>
      </c>
      <c r="J605" t="s">
        <v>10150</v>
      </c>
      <c r="R605" s="51"/>
      <c r="U605"/>
    </row>
    <row r="606" spans="2:21" x14ac:dyDescent="0.25">
      <c r="B606" s="49" t="s">
        <v>9326</v>
      </c>
      <c r="C606" s="53" t="s">
        <v>24184</v>
      </c>
      <c r="D606" t="s">
        <v>796</v>
      </c>
      <c r="E606" s="43" t="s">
        <v>797</v>
      </c>
      <c r="G606" t="s">
        <v>1076</v>
      </c>
      <c r="H606" s="41">
        <v>41249</v>
      </c>
      <c r="I606" s="44">
        <v>52612.47</v>
      </c>
      <c r="J606" t="s">
        <v>10161</v>
      </c>
      <c r="R606" s="51"/>
      <c r="U606"/>
    </row>
    <row r="607" spans="2:21" x14ac:dyDescent="0.25">
      <c r="B607" s="49" t="s">
        <v>9326</v>
      </c>
      <c r="C607" s="53" t="s">
        <v>24184</v>
      </c>
      <c r="D607" t="s">
        <v>432</v>
      </c>
      <c r="E607" s="43" t="s">
        <v>433</v>
      </c>
      <c r="G607" t="s">
        <v>1077</v>
      </c>
      <c r="H607" s="41">
        <v>41249</v>
      </c>
      <c r="I607" s="44">
        <v>188833.17</v>
      </c>
      <c r="J607" t="s">
        <v>10162</v>
      </c>
      <c r="R607" s="51"/>
      <c r="U607"/>
    </row>
    <row r="608" spans="2:21" x14ac:dyDescent="0.25">
      <c r="B608" s="49" t="s">
        <v>9326</v>
      </c>
      <c r="C608" s="53" t="s">
        <v>24184</v>
      </c>
      <c r="D608" t="s">
        <v>432</v>
      </c>
      <c r="E608" s="43" t="s">
        <v>433</v>
      </c>
      <c r="G608" t="s">
        <v>1078</v>
      </c>
      <c r="H608" s="41">
        <v>41249</v>
      </c>
      <c r="I608" s="44">
        <v>468748.86</v>
      </c>
      <c r="J608" t="s">
        <v>10163</v>
      </c>
      <c r="R608" s="51"/>
      <c r="U608"/>
    </row>
    <row r="609" spans="2:21" x14ac:dyDescent="0.25">
      <c r="B609" s="49" t="s">
        <v>9328</v>
      </c>
      <c r="C609" s="53" t="s">
        <v>24189</v>
      </c>
      <c r="D609" t="s">
        <v>1079</v>
      </c>
      <c r="E609" s="43" t="s">
        <v>1080</v>
      </c>
      <c r="F609" t="s">
        <v>1081</v>
      </c>
      <c r="G609" t="s">
        <v>18183</v>
      </c>
      <c r="H609" s="41">
        <v>41251</v>
      </c>
      <c r="I609" s="44">
        <v>-1682886.64</v>
      </c>
      <c r="J609" t="s">
        <v>10164</v>
      </c>
      <c r="R609" s="51"/>
      <c r="U609"/>
    </row>
    <row r="610" spans="2:21" x14ac:dyDescent="0.25">
      <c r="B610" s="49" t="s">
        <v>9328</v>
      </c>
      <c r="C610" s="53" t="s">
        <v>24189</v>
      </c>
      <c r="D610" t="s">
        <v>1079</v>
      </c>
      <c r="E610" s="43" t="s">
        <v>1080</v>
      </c>
      <c r="G610" t="s">
        <v>1082</v>
      </c>
      <c r="H610" s="41">
        <v>41251</v>
      </c>
      <c r="I610" s="44">
        <v>1682886.64</v>
      </c>
      <c r="J610" t="s">
        <v>10165</v>
      </c>
      <c r="R610" s="51"/>
      <c r="U610"/>
    </row>
    <row r="611" spans="2:21" x14ac:dyDescent="0.25">
      <c r="B611" s="49" t="s">
        <v>9735</v>
      </c>
      <c r="C611" s="53" t="s">
        <v>24186</v>
      </c>
      <c r="D611" t="s">
        <v>1083</v>
      </c>
      <c r="E611" s="43" t="s">
        <v>1084</v>
      </c>
      <c r="F611" t="s">
        <v>1085</v>
      </c>
      <c r="G611" t="s">
        <v>19006</v>
      </c>
      <c r="H611" s="41">
        <v>41253</v>
      </c>
      <c r="I611">
        <v>-990</v>
      </c>
      <c r="J611" t="s">
        <v>10166</v>
      </c>
      <c r="R611" s="51"/>
      <c r="U611"/>
    </row>
    <row r="612" spans="2:21" x14ac:dyDescent="0.25">
      <c r="B612" s="49" t="s">
        <v>9326</v>
      </c>
      <c r="C612" s="53" t="s">
        <v>24184</v>
      </c>
      <c r="D612" t="s">
        <v>1089</v>
      </c>
      <c r="E612" s="43" t="s">
        <v>10168</v>
      </c>
      <c r="F612" t="s">
        <v>1090</v>
      </c>
      <c r="G612" t="s">
        <v>16476</v>
      </c>
      <c r="H612" s="41">
        <v>41254</v>
      </c>
      <c r="I612" s="44">
        <v>-2881742.77</v>
      </c>
      <c r="J612" t="s">
        <v>10169</v>
      </c>
      <c r="R612" s="51"/>
      <c r="U612"/>
    </row>
    <row r="613" spans="2:21" x14ac:dyDescent="0.25">
      <c r="B613" s="49" t="s">
        <v>9326</v>
      </c>
      <c r="C613" s="53" t="s">
        <v>24184</v>
      </c>
      <c r="D613" t="s">
        <v>1086</v>
      </c>
      <c r="E613" s="43" t="s">
        <v>1087</v>
      </c>
      <c r="F613" t="s">
        <v>1088</v>
      </c>
      <c r="G613" t="s">
        <v>17815</v>
      </c>
      <c r="H613" s="41">
        <v>41254</v>
      </c>
      <c r="I613" s="44">
        <v>-403946.8</v>
      </c>
      <c r="J613" t="s">
        <v>10167</v>
      </c>
      <c r="R613" s="51"/>
      <c r="U613"/>
    </row>
    <row r="614" spans="2:21" x14ac:dyDescent="0.25">
      <c r="B614" s="49" t="s">
        <v>9735</v>
      </c>
      <c r="C614" s="53" t="s">
        <v>24186</v>
      </c>
      <c r="D614" t="s">
        <v>1094</v>
      </c>
      <c r="E614" s="43" t="s">
        <v>10172</v>
      </c>
      <c r="F614" t="s">
        <v>1095</v>
      </c>
      <c r="G614" t="s">
        <v>1096</v>
      </c>
      <c r="H614" s="41">
        <v>41257</v>
      </c>
      <c r="I614" s="44">
        <v>-27311.3</v>
      </c>
      <c r="J614" t="s">
        <v>10173</v>
      </c>
      <c r="R614" s="51"/>
      <c r="U614"/>
    </row>
    <row r="615" spans="2:21" x14ac:dyDescent="0.25">
      <c r="B615" s="49" t="s">
        <v>9735</v>
      </c>
      <c r="C615" s="53" t="s">
        <v>24186</v>
      </c>
      <c r="D615" t="s">
        <v>1091</v>
      </c>
      <c r="E615" s="43" t="s">
        <v>10170</v>
      </c>
      <c r="F615" t="s">
        <v>1092</v>
      </c>
      <c r="G615" t="s">
        <v>1093</v>
      </c>
      <c r="H615" s="41">
        <v>41257</v>
      </c>
      <c r="I615" s="44">
        <v>-16701</v>
      </c>
      <c r="J615" t="s">
        <v>10171</v>
      </c>
      <c r="R615" s="51"/>
      <c r="U615"/>
    </row>
    <row r="616" spans="2:21" x14ac:dyDescent="0.25">
      <c r="B616" s="49" t="s">
        <v>9326</v>
      </c>
      <c r="C616" s="53" t="s">
        <v>24184</v>
      </c>
      <c r="D616" t="s">
        <v>1097</v>
      </c>
      <c r="E616" s="43" t="s">
        <v>10174</v>
      </c>
      <c r="F616" s="50" t="s">
        <v>1098</v>
      </c>
      <c r="G616" t="s">
        <v>1099</v>
      </c>
      <c r="H616" s="41">
        <v>41260</v>
      </c>
      <c r="I616" s="44">
        <v>-278987.53999999998</v>
      </c>
      <c r="J616" t="s">
        <v>10175</v>
      </c>
      <c r="R616" s="51"/>
      <c r="U616"/>
    </row>
    <row r="617" spans="2:21" x14ac:dyDescent="0.25">
      <c r="B617" s="49" t="s">
        <v>9735</v>
      </c>
      <c r="C617" s="53" t="s">
        <v>24186</v>
      </c>
      <c r="D617" t="s">
        <v>1100</v>
      </c>
      <c r="E617" s="43" t="s">
        <v>10176</v>
      </c>
      <c r="F617" t="s">
        <v>1101</v>
      </c>
      <c r="G617" t="s">
        <v>1102</v>
      </c>
      <c r="H617" s="41">
        <v>41260</v>
      </c>
      <c r="I617" s="44">
        <v>-41127.21</v>
      </c>
      <c r="J617" t="s">
        <v>10177</v>
      </c>
      <c r="R617" s="51"/>
      <c r="U617"/>
    </row>
    <row r="618" spans="2:21" x14ac:dyDescent="0.25">
      <c r="B618" s="49" t="s">
        <v>9735</v>
      </c>
      <c r="C618" s="53" t="s">
        <v>24186</v>
      </c>
      <c r="D618" t="s">
        <v>219</v>
      </c>
      <c r="E618" s="43" t="s">
        <v>9456</v>
      </c>
      <c r="F618" t="s">
        <v>1103</v>
      </c>
      <c r="G618" t="s">
        <v>1104</v>
      </c>
      <c r="H618" s="41">
        <v>41261</v>
      </c>
      <c r="I618" s="44">
        <v>-4000</v>
      </c>
      <c r="J618" t="s">
        <v>10178</v>
      </c>
      <c r="R618" s="51"/>
      <c r="U618"/>
    </row>
    <row r="619" spans="2:21" x14ac:dyDescent="0.25">
      <c r="B619" s="49" t="s">
        <v>9735</v>
      </c>
      <c r="C619" s="53" t="s">
        <v>24186</v>
      </c>
      <c r="D619" t="s">
        <v>1105</v>
      </c>
      <c r="E619" s="43" t="s">
        <v>10179</v>
      </c>
      <c r="F619" t="s">
        <v>1103</v>
      </c>
      <c r="G619" t="s">
        <v>1104</v>
      </c>
      <c r="H619" s="41">
        <v>41261</v>
      </c>
      <c r="I619" s="44">
        <v>-4000</v>
      </c>
      <c r="J619" t="s">
        <v>10180</v>
      </c>
      <c r="R619" s="51"/>
      <c r="U619"/>
    </row>
    <row r="620" spans="2:21" x14ac:dyDescent="0.25">
      <c r="B620" s="49" t="s">
        <v>9735</v>
      </c>
      <c r="C620" s="53" t="s">
        <v>24186</v>
      </c>
      <c r="D620" t="s">
        <v>1106</v>
      </c>
      <c r="E620" s="43" t="s">
        <v>1107</v>
      </c>
      <c r="F620" t="s">
        <v>1108</v>
      </c>
      <c r="G620" t="s">
        <v>19023</v>
      </c>
      <c r="H620" s="41">
        <v>41263</v>
      </c>
      <c r="I620" s="44">
        <v>-74815.100000000006</v>
      </c>
      <c r="J620" t="s">
        <v>10181</v>
      </c>
      <c r="R620" s="51"/>
      <c r="U620"/>
    </row>
    <row r="621" spans="2:21" x14ac:dyDescent="0.25">
      <c r="B621" s="49" t="s">
        <v>9735</v>
      </c>
      <c r="C621" s="53" t="s">
        <v>24186</v>
      </c>
      <c r="D621" t="s">
        <v>1111</v>
      </c>
      <c r="E621" s="43" t="s">
        <v>10184</v>
      </c>
      <c r="F621" t="s">
        <v>1112</v>
      </c>
      <c r="G621" t="s">
        <v>715</v>
      </c>
      <c r="H621" s="41">
        <v>41264</v>
      </c>
      <c r="I621" s="44">
        <v>-48859.08</v>
      </c>
      <c r="J621" t="s">
        <v>10185</v>
      </c>
      <c r="R621" s="51"/>
      <c r="U621"/>
    </row>
    <row r="622" spans="2:21" x14ac:dyDescent="0.25">
      <c r="B622" s="49" t="s">
        <v>9735</v>
      </c>
      <c r="C622" s="53" t="s">
        <v>24186</v>
      </c>
      <c r="D622" t="s">
        <v>1109</v>
      </c>
      <c r="E622" s="43" t="s">
        <v>10182</v>
      </c>
      <c r="F622" t="s">
        <v>1110</v>
      </c>
      <c r="G622" t="s">
        <v>715</v>
      </c>
      <c r="H622" s="41">
        <v>41264</v>
      </c>
      <c r="I622" s="44">
        <v>-34996.86</v>
      </c>
      <c r="J622" t="s">
        <v>10183</v>
      </c>
      <c r="R622" s="51"/>
      <c r="U622"/>
    </row>
    <row r="623" spans="2:21" x14ac:dyDescent="0.25">
      <c r="B623" s="49" t="s">
        <v>9326</v>
      </c>
      <c r="C623" s="53" t="s">
        <v>24184</v>
      </c>
      <c r="D623" t="s">
        <v>1113</v>
      </c>
      <c r="E623" s="43" t="s">
        <v>1114</v>
      </c>
      <c r="F623" t="s">
        <v>1115</v>
      </c>
      <c r="G623" t="s">
        <v>17891</v>
      </c>
      <c r="H623" s="41">
        <v>41265</v>
      </c>
      <c r="I623" s="44">
        <v>-224528</v>
      </c>
      <c r="J623" t="s">
        <v>10186</v>
      </c>
      <c r="R623" s="51"/>
      <c r="U623"/>
    </row>
    <row r="624" spans="2:21" x14ac:dyDescent="0.25">
      <c r="B624" s="49" t="s">
        <v>9326</v>
      </c>
      <c r="C624" s="53" t="s">
        <v>24184</v>
      </c>
      <c r="D624" t="s">
        <v>407</v>
      </c>
      <c r="E624" s="43" t="s">
        <v>408</v>
      </c>
      <c r="F624" t="s">
        <v>1119</v>
      </c>
      <c r="G624" t="s">
        <v>17349</v>
      </c>
      <c r="H624" s="41">
        <v>41266</v>
      </c>
      <c r="I624" s="44">
        <v>-6390</v>
      </c>
      <c r="J624" t="s">
        <v>10188</v>
      </c>
      <c r="R624" s="51"/>
      <c r="U624"/>
    </row>
    <row r="625" spans="2:21" x14ac:dyDescent="0.25">
      <c r="B625" s="49" t="s">
        <v>9326</v>
      </c>
      <c r="C625" s="53" t="s">
        <v>24184</v>
      </c>
      <c r="D625" t="s">
        <v>407</v>
      </c>
      <c r="E625" s="43" t="s">
        <v>408</v>
      </c>
      <c r="F625" t="s">
        <v>1121</v>
      </c>
      <c r="G625" t="s">
        <v>17350</v>
      </c>
      <c r="H625" s="41">
        <v>41266</v>
      </c>
      <c r="I625" s="44">
        <v>-6390</v>
      </c>
      <c r="J625" t="s">
        <v>10190</v>
      </c>
      <c r="R625" s="51"/>
      <c r="U625"/>
    </row>
    <row r="626" spans="2:21" x14ac:dyDescent="0.25">
      <c r="B626" s="49" t="s">
        <v>9326</v>
      </c>
      <c r="C626" s="53" t="s">
        <v>24184</v>
      </c>
      <c r="D626" t="s">
        <v>407</v>
      </c>
      <c r="E626" s="43" t="s">
        <v>408</v>
      </c>
      <c r="F626" t="s">
        <v>1120</v>
      </c>
      <c r="G626" t="s">
        <v>17350</v>
      </c>
      <c r="H626" s="41">
        <v>41266</v>
      </c>
      <c r="I626" s="44">
        <v>-4473</v>
      </c>
      <c r="J626" t="s">
        <v>10189</v>
      </c>
      <c r="R626" s="51"/>
      <c r="U626"/>
    </row>
    <row r="627" spans="2:21" x14ac:dyDescent="0.25">
      <c r="B627" s="49" t="s">
        <v>9328</v>
      </c>
      <c r="C627" s="53" t="s">
        <v>24189</v>
      </c>
      <c r="D627" t="s">
        <v>1116</v>
      </c>
      <c r="E627" s="43" t="s">
        <v>1117</v>
      </c>
      <c r="F627" t="s">
        <v>1118</v>
      </c>
      <c r="G627" t="s">
        <v>20157</v>
      </c>
      <c r="H627" s="41">
        <v>41266</v>
      </c>
      <c r="I627" s="44">
        <v>-700501.15</v>
      </c>
      <c r="J627" t="s">
        <v>10187</v>
      </c>
      <c r="R627" s="51"/>
      <c r="U627"/>
    </row>
    <row r="628" spans="2:21" x14ac:dyDescent="0.25">
      <c r="B628" s="49" t="s">
        <v>9326</v>
      </c>
      <c r="C628" s="53" t="s">
        <v>24184</v>
      </c>
      <c r="D628" t="s">
        <v>664</v>
      </c>
      <c r="E628" s="43" t="s">
        <v>665</v>
      </c>
      <c r="G628" t="s">
        <v>1122</v>
      </c>
      <c r="H628" s="41">
        <v>41267</v>
      </c>
      <c r="I628" s="44">
        <v>6937.5</v>
      </c>
      <c r="J628" t="s">
        <v>10191</v>
      </c>
      <c r="R628" s="51"/>
      <c r="U628"/>
    </row>
    <row r="629" spans="2:21" x14ac:dyDescent="0.25">
      <c r="B629" s="49" t="s">
        <v>9326</v>
      </c>
      <c r="C629" s="53" t="s">
        <v>24184</v>
      </c>
      <c r="D629" t="s">
        <v>57</v>
      </c>
      <c r="E629" s="43" t="s">
        <v>9356</v>
      </c>
      <c r="F629" t="s">
        <v>1152</v>
      </c>
      <c r="G629" t="s">
        <v>16897</v>
      </c>
      <c r="H629" s="41">
        <v>41269</v>
      </c>
      <c r="I629" s="44">
        <v>-509366.48</v>
      </c>
      <c r="J629" t="s">
        <v>10220</v>
      </c>
      <c r="R629" s="51"/>
      <c r="U629"/>
    </row>
    <row r="630" spans="2:21" x14ac:dyDescent="0.25">
      <c r="B630" s="49" t="s">
        <v>9735</v>
      </c>
      <c r="C630" s="53" t="s">
        <v>24186</v>
      </c>
      <c r="D630" t="s">
        <v>1128</v>
      </c>
      <c r="E630" s="43" t="s">
        <v>1129</v>
      </c>
      <c r="F630" t="s">
        <v>1147</v>
      </c>
      <c r="G630" t="s">
        <v>1131</v>
      </c>
      <c r="H630" s="41">
        <v>41269</v>
      </c>
      <c r="I630" s="44">
        <v>-27422.48</v>
      </c>
      <c r="J630" t="s">
        <v>10215</v>
      </c>
      <c r="R630" s="51"/>
      <c r="U630"/>
    </row>
    <row r="631" spans="2:21" x14ac:dyDescent="0.25">
      <c r="B631" s="49" t="s">
        <v>9735</v>
      </c>
      <c r="C631" s="53" t="s">
        <v>24186</v>
      </c>
      <c r="D631" t="s">
        <v>1126</v>
      </c>
      <c r="E631" s="43" t="s">
        <v>10195</v>
      </c>
      <c r="F631" t="s">
        <v>1112</v>
      </c>
      <c r="G631" t="s">
        <v>715</v>
      </c>
      <c r="H631" s="41">
        <v>41269</v>
      </c>
      <c r="I631" s="44">
        <v>-21603</v>
      </c>
      <c r="J631" t="s">
        <v>10196</v>
      </c>
      <c r="R631" s="51"/>
      <c r="U631"/>
    </row>
    <row r="632" spans="2:21" x14ac:dyDescent="0.25">
      <c r="B632" s="49" t="s">
        <v>9735</v>
      </c>
      <c r="C632" s="53" t="s">
        <v>24186</v>
      </c>
      <c r="D632" t="s">
        <v>1127</v>
      </c>
      <c r="E632" s="43" t="s">
        <v>10197</v>
      </c>
      <c r="F632" t="s">
        <v>1112</v>
      </c>
      <c r="G632" t="s">
        <v>715</v>
      </c>
      <c r="H632" s="41">
        <v>41269</v>
      </c>
      <c r="I632" s="44">
        <v>-21603</v>
      </c>
      <c r="J632" t="s">
        <v>10198</v>
      </c>
      <c r="R632" s="51"/>
      <c r="U632"/>
    </row>
    <row r="633" spans="2:21" x14ac:dyDescent="0.25">
      <c r="B633" s="49" t="s">
        <v>9735</v>
      </c>
      <c r="C633" s="53" t="s">
        <v>24186</v>
      </c>
      <c r="D633" t="s">
        <v>1128</v>
      </c>
      <c r="E633" s="43" t="s">
        <v>1129</v>
      </c>
      <c r="F633" t="s">
        <v>1132</v>
      </c>
      <c r="G633" t="s">
        <v>1131</v>
      </c>
      <c r="H633" s="41">
        <v>41269</v>
      </c>
      <c r="I633" s="44">
        <v>-11130.1</v>
      </c>
      <c r="J633" t="s">
        <v>10200</v>
      </c>
      <c r="R633" s="51"/>
      <c r="U633"/>
    </row>
    <row r="634" spans="2:21" x14ac:dyDescent="0.25">
      <c r="B634" s="49" t="s">
        <v>9735</v>
      </c>
      <c r="C634" s="53" t="s">
        <v>24186</v>
      </c>
      <c r="D634" t="s">
        <v>1128</v>
      </c>
      <c r="E634" s="43" t="s">
        <v>1129</v>
      </c>
      <c r="F634" t="s">
        <v>1133</v>
      </c>
      <c r="G634" t="s">
        <v>1131</v>
      </c>
      <c r="H634" s="41">
        <v>41269</v>
      </c>
      <c r="I634" s="44">
        <v>-10966.4</v>
      </c>
      <c r="J634" t="s">
        <v>10201</v>
      </c>
      <c r="R634" s="51"/>
      <c r="U634"/>
    </row>
    <row r="635" spans="2:21" x14ac:dyDescent="0.25">
      <c r="B635" s="49" t="s">
        <v>9735</v>
      </c>
      <c r="C635" s="53" t="s">
        <v>24186</v>
      </c>
      <c r="D635" t="s">
        <v>855</v>
      </c>
      <c r="E635" s="43" t="s">
        <v>856</v>
      </c>
      <c r="F635" t="s">
        <v>1123</v>
      </c>
      <c r="G635" t="s">
        <v>19089</v>
      </c>
      <c r="H635" s="41">
        <v>41269</v>
      </c>
      <c r="I635" s="44">
        <v>-8100</v>
      </c>
      <c r="J635" t="s">
        <v>10192</v>
      </c>
      <c r="R635" s="51"/>
      <c r="U635"/>
    </row>
    <row r="636" spans="2:21" x14ac:dyDescent="0.25">
      <c r="B636" s="49" t="s">
        <v>9735</v>
      </c>
      <c r="C636" s="53" t="s">
        <v>24186</v>
      </c>
      <c r="D636" t="s">
        <v>855</v>
      </c>
      <c r="E636" s="43" t="s">
        <v>856</v>
      </c>
      <c r="F636" t="s">
        <v>1124</v>
      </c>
      <c r="G636" t="s">
        <v>19089</v>
      </c>
      <c r="H636" s="41">
        <v>41269</v>
      </c>
      <c r="I636" s="44">
        <v>-8100</v>
      </c>
      <c r="J636" t="s">
        <v>10193</v>
      </c>
      <c r="R636" s="51"/>
      <c r="U636"/>
    </row>
    <row r="637" spans="2:21" x14ac:dyDescent="0.25">
      <c r="B637" s="49" t="s">
        <v>9735</v>
      </c>
      <c r="C637" s="53" t="s">
        <v>24186</v>
      </c>
      <c r="D637" t="s">
        <v>855</v>
      </c>
      <c r="E637" s="43" t="s">
        <v>856</v>
      </c>
      <c r="F637" t="s">
        <v>1125</v>
      </c>
      <c r="G637" t="s">
        <v>19089</v>
      </c>
      <c r="H637" s="41">
        <v>41269</v>
      </c>
      <c r="I637" s="44">
        <v>-8100</v>
      </c>
      <c r="J637" t="s">
        <v>10194</v>
      </c>
      <c r="R637" s="51"/>
      <c r="U637"/>
    </row>
    <row r="638" spans="2:21" x14ac:dyDescent="0.25">
      <c r="B638" s="49" t="s">
        <v>9735</v>
      </c>
      <c r="C638" s="53" t="s">
        <v>24186</v>
      </c>
      <c r="D638" t="s">
        <v>1128</v>
      </c>
      <c r="E638" s="43" t="s">
        <v>1129</v>
      </c>
      <c r="F638" t="s">
        <v>1149</v>
      </c>
      <c r="G638" t="s">
        <v>1131</v>
      </c>
      <c r="H638" s="41">
        <v>41269</v>
      </c>
      <c r="I638" s="44">
        <v>-6029.92</v>
      </c>
      <c r="J638" t="s">
        <v>10217</v>
      </c>
      <c r="R638" s="51"/>
      <c r="U638"/>
    </row>
    <row r="639" spans="2:21" x14ac:dyDescent="0.25">
      <c r="B639" s="49" t="s">
        <v>9735</v>
      </c>
      <c r="C639" s="53" t="s">
        <v>24186</v>
      </c>
      <c r="D639" t="s">
        <v>1128</v>
      </c>
      <c r="E639" s="43" t="s">
        <v>1129</v>
      </c>
      <c r="F639" t="s">
        <v>1148</v>
      </c>
      <c r="G639" t="s">
        <v>1131</v>
      </c>
      <c r="H639" s="41">
        <v>41269</v>
      </c>
      <c r="I639" s="44">
        <v>-4627.6400000000003</v>
      </c>
      <c r="J639" t="s">
        <v>10216</v>
      </c>
      <c r="R639" s="51"/>
      <c r="U639"/>
    </row>
    <row r="640" spans="2:21" x14ac:dyDescent="0.25">
      <c r="B640" s="49" t="s">
        <v>9735</v>
      </c>
      <c r="C640" s="53" t="s">
        <v>24186</v>
      </c>
      <c r="D640" t="s">
        <v>1128</v>
      </c>
      <c r="E640" s="43" t="s">
        <v>1129</v>
      </c>
      <c r="F640" t="s">
        <v>1130</v>
      </c>
      <c r="G640" t="s">
        <v>1131</v>
      </c>
      <c r="H640" s="41">
        <v>41269</v>
      </c>
      <c r="I640" s="44">
        <v>-4553.28</v>
      </c>
      <c r="J640" t="s">
        <v>10199</v>
      </c>
      <c r="R640" s="51"/>
      <c r="U640"/>
    </row>
    <row r="641" spans="2:21" x14ac:dyDescent="0.25">
      <c r="B641" s="49" t="s">
        <v>9735</v>
      </c>
      <c r="C641" s="53" t="s">
        <v>24186</v>
      </c>
      <c r="D641" t="s">
        <v>1128</v>
      </c>
      <c r="E641" s="43" t="s">
        <v>1129</v>
      </c>
      <c r="F641" t="s">
        <v>1134</v>
      </c>
      <c r="G641" t="s">
        <v>1131</v>
      </c>
      <c r="H641" s="41">
        <v>41269</v>
      </c>
      <c r="I641" s="44">
        <v>-4451.68</v>
      </c>
      <c r="J641" t="s">
        <v>10202</v>
      </c>
      <c r="R641" s="51"/>
      <c r="U641"/>
    </row>
    <row r="642" spans="2:21" x14ac:dyDescent="0.25">
      <c r="B642" s="49" t="s">
        <v>9735</v>
      </c>
      <c r="C642" s="53" t="s">
        <v>24186</v>
      </c>
      <c r="D642" t="s">
        <v>1128</v>
      </c>
      <c r="E642" s="43" t="s">
        <v>1129</v>
      </c>
      <c r="F642" t="s">
        <v>1141</v>
      </c>
      <c r="G642" t="s">
        <v>1131</v>
      </c>
      <c r="H642" s="41">
        <v>41269</v>
      </c>
      <c r="I642" s="44">
        <v>-4441.57</v>
      </c>
      <c r="J642" t="s">
        <v>10209</v>
      </c>
      <c r="R642" s="51"/>
      <c r="U642"/>
    </row>
    <row r="643" spans="2:21" x14ac:dyDescent="0.25">
      <c r="B643" s="49" t="s">
        <v>9735</v>
      </c>
      <c r="C643" s="53" t="s">
        <v>24186</v>
      </c>
      <c r="D643" t="s">
        <v>1128</v>
      </c>
      <c r="E643" s="43" t="s">
        <v>1129</v>
      </c>
      <c r="F643" t="s">
        <v>1136</v>
      </c>
      <c r="G643" t="s">
        <v>1131</v>
      </c>
      <c r="H643" s="41">
        <v>41269</v>
      </c>
      <c r="I643" s="44">
        <v>-4326.5600000000004</v>
      </c>
      <c r="J643" t="s">
        <v>10204</v>
      </c>
      <c r="R643" s="51"/>
      <c r="U643"/>
    </row>
    <row r="644" spans="2:21" x14ac:dyDescent="0.25">
      <c r="B644" s="49" t="s">
        <v>9735</v>
      </c>
      <c r="C644" s="53" t="s">
        <v>24186</v>
      </c>
      <c r="D644" t="s">
        <v>1128</v>
      </c>
      <c r="E644" s="43" t="s">
        <v>1129</v>
      </c>
      <c r="F644" t="s">
        <v>1144</v>
      </c>
      <c r="G644" t="s">
        <v>1131</v>
      </c>
      <c r="H644" s="41">
        <v>41269</v>
      </c>
      <c r="I644" s="44">
        <v>-2226.4699999999998</v>
      </c>
      <c r="J644" t="s">
        <v>10212</v>
      </c>
      <c r="R644" s="51"/>
      <c r="U644"/>
    </row>
    <row r="645" spans="2:21" x14ac:dyDescent="0.25">
      <c r="B645" s="49" t="s">
        <v>9735</v>
      </c>
      <c r="C645" s="53" t="s">
        <v>24186</v>
      </c>
      <c r="D645" t="s">
        <v>1128</v>
      </c>
      <c r="E645" s="43" t="s">
        <v>1129</v>
      </c>
      <c r="F645" t="s">
        <v>1142</v>
      </c>
      <c r="G645" t="s">
        <v>1131</v>
      </c>
      <c r="H645" s="41">
        <v>41269</v>
      </c>
      <c r="I645" s="44">
        <v>-2225.17</v>
      </c>
      <c r="J645" t="s">
        <v>10210</v>
      </c>
      <c r="R645" s="51"/>
      <c r="U645"/>
    </row>
    <row r="646" spans="2:21" x14ac:dyDescent="0.25">
      <c r="B646" s="49" t="s">
        <v>9735</v>
      </c>
      <c r="C646" s="53" t="s">
        <v>24186</v>
      </c>
      <c r="D646" t="s">
        <v>1128</v>
      </c>
      <c r="E646" s="43" t="s">
        <v>1129</v>
      </c>
      <c r="F646" t="s">
        <v>1139</v>
      </c>
      <c r="G646" t="s">
        <v>1131</v>
      </c>
      <c r="H646" s="41">
        <v>41269</v>
      </c>
      <c r="I646" s="44">
        <v>-2223.29</v>
      </c>
      <c r="J646" t="s">
        <v>10207</v>
      </c>
      <c r="R646" s="51"/>
      <c r="U646"/>
    </row>
    <row r="647" spans="2:21" x14ac:dyDescent="0.25">
      <c r="B647" s="49" t="s">
        <v>9735</v>
      </c>
      <c r="C647" s="53" t="s">
        <v>24186</v>
      </c>
      <c r="D647" t="s">
        <v>1128</v>
      </c>
      <c r="E647" s="43" t="s">
        <v>1129</v>
      </c>
      <c r="F647" t="s">
        <v>1145</v>
      </c>
      <c r="G647" t="s">
        <v>1131</v>
      </c>
      <c r="H647" s="41">
        <v>41269</v>
      </c>
      <c r="I647" s="44">
        <v>-2222.41</v>
      </c>
      <c r="J647" t="s">
        <v>10213</v>
      </c>
      <c r="R647" s="51"/>
      <c r="U647"/>
    </row>
    <row r="648" spans="2:21" x14ac:dyDescent="0.25">
      <c r="B648" s="49" t="s">
        <v>9735</v>
      </c>
      <c r="C648" s="53" t="s">
        <v>24186</v>
      </c>
      <c r="D648" t="s">
        <v>1128</v>
      </c>
      <c r="E648" s="43" t="s">
        <v>1129</v>
      </c>
      <c r="F648" t="s">
        <v>1137</v>
      </c>
      <c r="G648" t="s">
        <v>1131</v>
      </c>
      <c r="H648" s="41">
        <v>41269</v>
      </c>
      <c r="I648" s="44">
        <v>-2219.64</v>
      </c>
      <c r="J648" t="s">
        <v>10205</v>
      </c>
      <c r="R648" s="51"/>
      <c r="U648"/>
    </row>
    <row r="649" spans="2:21" x14ac:dyDescent="0.25">
      <c r="B649" s="49" t="s">
        <v>9735</v>
      </c>
      <c r="C649" s="53" t="s">
        <v>24186</v>
      </c>
      <c r="D649" t="s">
        <v>1128</v>
      </c>
      <c r="E649" s="43" t="s">
        <v>1129</v>
      </c>
      <c r="F649" t="s">
        <v>1135</v>
      </c>
      <c r="G649" t="s">
        <v>1131</v>
      </c>
      <c r="H649" s="41">
        <v>41269</v>
      </c>
      <c r="I649" s="44">
        <v>-2163.2800000000002</v>
      </c>
      <c r="J649" t="s">
        <v>10203</v>
      </c>
      <c r="R649" s="51"/>
      <c r="U649"/>
    </row>
    <row r="650" spans="2:21" x14ac:dyDescent="0.25">
      <c r="B650" s="49" t="s">
        <v>9735</v>
      </c>
      <c r="C650" s="53" t="s">
        <v>24186</v>
      </c>
      <c r="D650" t="s">
        <v>1128</v>
      </c>
      <c r="E650" s="43" t="s">
        <v>1129</v>
      </c>
      <c r="F650" t="s">
        <v>1138</v>
      </c>
      <c r="G650" t="s">
        <v>1131</v>
      </c>
      <c r="H650" s="41">
        <v>41269</v>
      </c>
      <c r="I650" s="44">
        <v>-2163.2800000000002</v>
      </c>
      <c r="J650" t="s">
        <v>10206</v>
      </c>
      <c r="R650" s="51"/>
      <c r="U650"/>
    </row>
    <row r="651" spans="2:21" x14ac:dyDescent="0.25">
      <c r="B651" s="49" t="s">
        <v>9735</v>
      </c>
      <c r="C651" s="53" t="s">
        <v>24186</v>
      </c>
      <c r="D651" t="s">
        <v>1128</v>
      </c>
      <c r="E651" s="43" t="s">
        <v>1129</v>
      </c>
      <c r="F651" t="s">
        <v>1140</v>
      </c>
      <c r="G651" t="s">
        <v>1131</v>
      </c>
      <c r="H651" s="41">
        <v>41269</v>
      </c>
      <c r="I651" s="44">
        <v>-2163.2800000000002</v>
      </c>
      <c r="J651" t="s">
        <v>10208</v>
      </c>
      <c r="R651" s="51"/>
      <c r="U651"/>
    </row>
    <row r="652" spans="2:21" x14ac:dyDescent="0.25">
      <c r="B652" s="49" t="s">
        <v>9735</v>
      </c>
      <c r="C652" s="53" t="s">
        <v>24186</v>
      </c>
      <c r="D652" t="s">
        <v>1128</v>
      </c>
      <c r="E652" s="43" t="s">
        <v>1129</v>
      </c>
      <c r="F652" t="s">
        <v>1143</v>
      </c>
      <c r="G652" t="s">
        <v>1131</v>
      </c>
      <c r="H652" s="41">
        <v>41269</v>
      </c>
      <c r="I652" s="44">
        <v>-2163.2800000000002</v>
      </c>
      <c r="J652" t="s">
        <v>10211</v>
      </c>
      <c r="R652" s="51"/>
      <c r="U652"/>
    </row>
    <row r="653" spans="2:21" x14ac:dyDescent="0.25">
      <c r="B653" s="49" t="s">
        <v>9735</v>
      </c>
      <c r="C653" s="53" t="s">
        <v>24186</v>
      </c>
      <c r="D653" t="s">
        <v>1128</v>
      </c>
      <c r="E653" s="43" t="s">
        <v>1129</v>
      </c>
      <c r="F653" t="s">
        <v>1150</v>
      </c>
      <c r="G653" t="s">
        <v>1131</v>
      </c>
      <c r="H653" s="41">
        <v>41269</v>
      </c>
      <c r="I653" s="44">
        <v>-2163.2800000000002</v>
      </c>
      <c r="J653" t="s">
        <v>10218</v>
      </c>
      <c r="R653" s="51"/>
      <c r="U653"/>
    </row>
    <row r="654" spans="2:21" x14ac:dyDescent="0.25">
      <c r="B654" s="49" t="s">
        <v>9735</v>
      </c>
      <c r="C654" s="53" t="s">
        <v>24186</v>
      </c>
      <c r="D654" t="s">
        <v>1128</v>
      </c>
      <c r="E654" s="43" t="s">
        <v>1129</v>
      </c>
      <c r="F654" t="s">
        <v>1146</v>
      </c>
      <c r="G654" t="s">
        <v>1131</v>
      </c>
      <c r="H654" s="41">
        <v>41269</v>
      </c>
      <c r="I654" s="44">
        <v>-1925.93</v>
      </c>
      <c r="J654" t="s">
        <v>10214</v>
      </c>
      <c r="R654" s="51"/>
      <c r="U654"/>
    </row>
    <row r="655" spans="2:21" x14ac:dyDescent="0.25">
      <c r="B655" s="49" t="s">
        <v>9735</v>
      </c>
      <c r="C655" s="53" t="s">
        <v>24186</v>
      </c>
      <c r="D655" t="s">
        <v>1128</v>
      </c>
      <c r="E655" s="43" t="s">
        <v>1129</v>
      </c>
      <c r="F655" t="s">
        <v>1151</v>
      </c>
      <c r="G655" t="s">
        <v>1131</v>
      </c>
      <c r="H655" s="41">
        <v>41269</v>
      </c>
      <c r="I655">
        <v>-135.16</v>
      </c>
      <c r="J655" t="s">
        <v>10219</v>
      </c>
      <c r="R655" s="51"/>
      <c r="U655"/>
    </row>
    <row r="656" spans="2:21" x14ac:dyDescent="0.25">
      <c r="B656" s="49" t="s">
        <v>9326</v>
      </c>
      <c r="C656" s="53" t="s">
        <v>24184</v>
      </c>
      <c r="D656" t="s">
        <v>1153</v>
      </c>
      <c r="E656" s="43" t="s">
        <v>1154</v>
      </c>
      <c r="F656" t="s">
        <v>1155</v>
      </c>
      <c r="G656" t="s">
        <v>17682</v>
      </c>
      <c r="H656" s="41">
        <v>41270</v>
      </c>
      <c r="I656" s="44">
        <v>-28710</v>
      </c>
      <c r="J656" t="s">
        <v>10221</v>
      </c>
      <c r="R656" s="51"/>
      <c r="U656"/>
    </row>
    <row r="657" spans="2:21" x14ac:dyDescent="0.25">
      <c r="B657" s="49" t="s">
        <v>9326</v>
      </c>
      <c r="C657" s="53" t="s">
        <v>24184</v>
      </c>
      <c r="D657" t="s">
        <v>1156</v>
      </c>
      <c r="E657" s="43" t="s">
        <v>1157</v>
      </c>
      <c r="F657" t="s">
        <v>1159</v>
      </c>
      <c r="G657" t="s">
        <v>17797</v>
      </c>
      <c r="H657" s="41">
        <v>41270</v>
      </c>
      <c r="I657" s="44">
        <v>-14785.2</v>
      </c>
      <c r="J657" t="s">
        <v>10223</v>
      </c>
      <c r="R657" s="51"/>
      <c r="U657"/>
    </row>
    <row r="658" spans="2:21" x14ac:dyDescent="0.25">
      <c r="B658" s="49" t="s">
        <v>9326</v>
      </c>
      <c r="C658" s="53" t="s">
        <v>24184</v>
      </c>
      <c r="D658" t="s">
        <v>1156</v>
      </c>
      <c r="E658" s="43" t="s">
        <v>1157</v>
      </c>
      <c r="F658" t="s">
        <v>1158</v>
      </c>
      <c r="G658" t="s">
        <v>17797</v>
      </c>
      <c r="H658" s="41">
        <v>41270</v>
      </c>
      <c r="I658" s="44">
        <v>-13697.4</v>
      </c>
      <c r="J658" t="s">
        <v>10222</v>
      </c>
      <c r="R658" s="51"/>
      <c r="U658"/>
    </row>
    <row r="659" spans="2:21" x14ac:dyDescent="0.25">
      <c r="B659" s="49" t="s">
        <v>9326</v>
      </c>
      <c r="C659" s="53" t="s">
        <v>24184</v>
      </c>
      <c r="D659" t="s">
        <v>1156</v>
      </c>
      <c r="E659" s="43" t="s">
        <v>1157</v>
      </c>
      <c r="F659" t="s">
        <v>1160</v>
      </c>
      <c r="G659" t="s">
        <v>17797</v>
      </c>
      <c r="H659" s="41">
        <v>41270</v>
      </c>
      <c r="I659" s="44">
        <v>-7620.15</v>
      </c>
      <c r="J659" t="s">
        <v>10224</v>
      </c>
      <c r="R659" s="51"/>
      <c r="U659"/>
    </row>
    <row r="660" spans="2:21" x14ac:dyDescent="0.25">
      <c r="B660" s="49" t="s">
        <v>9326</v>
      </c>
      <c r="C660" s="53" t="s">
        <v>24184</v>
      </c>
      <c r="D660" t="s">
        <v>1162</v>
      </c>
      <c r="E660" s="43" t="s">
        <v>10226</v>
      </c>
      <c r="F660" t="s">
        <v>1163</v>
      </c>
      <c r="G660" t="s">
        <v>16780</v>
      </c>
      <c r="H660" s="41">
        <v>41271</v>
      </c>
      <c r="I660" s="44">
        <v>-1470728</v>
      </c>
      <c r="J660" t="s">
        <v>10227</v>
      </c>
      <c r="R660" s="51"/>
      <c r="U660"/>
    </row>
    <row r="661" spans="2:21" x14ac:dyDescent="0.25">
      <c r="B661" s="49" t="s">
        <v>9326</v>
      </c>
      <c r="C661" s="53" t="s">
        <v>24184</v>
      </c>
      <c r="D661" t="s">
        <v>1164</v>
      </c>
      <c r="E661" s="43" t="s">
        <v>10228</v>
      </c>
      <c r="F661" t="s">
        <v>1165</v>
      </c>
      <c r="G661" t="s">
        <v>16906</v>
      </c>
      <c r="H661" s="41">
        <v>41271</v>
      </c>
      <c r="I661" s="44">
        <v>-84000</v>
      </c>
      <c r="J661" t="s">
        <v>10229</v>
      </c>
      <c r="R661" s="51"/>
      <c r="U661"/>
    </row>
    <row r="662" spans="2:21" x14ac:dyDescent="0.25">
      <c r="B662" s="49" t="s">
        <v>9326</v>
      </c>
      <c r="C662" s="53" t="s">
        <v>24184</v>
      </c>
      <c r="D662" t="s">
        <v>194</v>
      </c>
      <c r="E662" s="43" t="s">
        <v>195</v>
      </c>
      <c r="F662" t="s">
        <v>1161</v>
      </c>
      <c r="G662" t="s">
        <v>17094</v>
      </c>
      <c r="H662" s="41">
        <v>41271</v>
      </c>
      <c r="I662" s="44">
        <v>-1905.75</v>
      </c>
      <c r="J662" t="s">
        <v>10225</v>
      </c>
      <c r="R662" s="51"/>
      <c r="U662"/>
    </row>
    <row r="663" spans="2:21" x14ac:dyDescent="0.25">
      <c r="B663" s="49" t="s">
        <v>9328</v>
      </c>
      <c r="C663" s="53" t="s">
        <v>24189</v>
      </c>
      <c r="D663" t="s">
        <v>1166</v>
      </c>
      <c r="E663" s="43" t="s">
        <v>10230</v>
      </c>
      <c r="F663" t="s">
        <v>1167</v>
      </c>
      <c r="G663" t="s">
        <v>1168</v>
      </c>
      <c r="H663" s="41">
        <v>41271</v>
      </c>
      <c r="I663" s="44">
        <v>-3738882.9</v>
      </c>
      <c r="J663" t="s">
        <v>10231</v>
      </c>
      <c r="R663" s="51"/>
      <c r="U663"/>
    </row>
    <row r="664" spans="2:21" x14ac:dyDescent="0.25">
      <c r="B664" s="49" t="s">
        <v>9328</v>
      </c>
      <c r="C664" s="53" t="s">
        <v>24189</v>
      </c>
      <c r="D664" t="s">
        <v>751</v>
      </c>
      <c r="E664" s="43" t="s">
        <v>752</v>
      </c>
      <c r="F664" t="s">
        <v>1169</v>
      </c>
      <c r="G664" t="s">
        <v>1170</v>
      </c>
      <c r="H664" s="41">
        <v>41271</v>
      </c>
      <c r="I664" s="44">
        <v>-1230039.49</v>
      </c>
      <c r="J664" t="s">
        <v>10232</v>
      </c>
      <c r="R664" s="51"/>
      <c r="U664"/>
    </row>
    <row r="665" spans="2:21" x14ac:dyDescent="0.25">
      <c r="B665" s="49" t="s">
        <v>9326</v>
      </c>
      <c r="C665" s="53" t="s">
        <v>24184</v>
      </c>
      <c r="D665" t="s">
        <v>407</v>
      </c>
      <c r="E665" s="43" t="s">
        <v>408</v>
      </c>
      <c r="F665" t="s">
        <v>1175</v>
      </c>
      <c r="G665" t="s">
        <v>17351</v>
      </c>
      <c r="H665" s="41">
        <v>41272</v>
      </c>
      <c r="I665" s="44">
        <v>-1959182.58</v>
      </c>
      <c r="J665" t="s">
        <v>10235</v>
      </c>
      <c r="R665" s="51"/>
      <c r="U665"/>
    </row>
    <row r="666" spans="2:21" x14ac:dyDescent="0.25">
      <c r="B666" s="49" t="s">
        <v>9326</v>
      </c>
      <c r="C666" s="53" t="s">
        <v>24184</v>
      </c>
      <c r="D666" t="s">
        <v>1162</v>
      </c>
      <c r="E666" s="43" t="s">
        <v>10226</v>
      </c>
      <c r="F666" t="s">
        <v>1174</v>
      </c>
      <c r="G666" t="s">
        <v>16781</v>
      </c>
      <c r="H666" s="41">
        <v>41272</v>
      </c>
      <c r="I666" s="44">
        <v>-735364</v>
      </c>
      <c r="J666" t="s">
        <v>10234</v>
      </c>
      <c r="R666" s="51"/>
      <c r="U666"/>
    </row>
    <row r="667" spans="2:21" x14ac:dyDescent="0.25">
      <c r="B667" s="49" t="s">
        <v>9326</v>
      </c>
      <c r="C667" s="53" t="s">
        <v>24184</v>
      </c>
      <c r="D667" t="s">
        <v>1171</v>
      </c>
      <c r="E667" s="43" t="s">
        <v>1172</v>
      </c>
      <c r="F667" t="s">
        <v>1173</v>
      </c>
      <c r="G667" t="s">
        <v>17415</v>
      </c>
      <c r="H667" s="41">
        <v>41272</v>
      </c>
      <c r="I667" s="44">
        <v>-48140</v>
      </c>
      <c r="J667" t="s">
        <v>10233</v>
      </c>
      <c r="R667" s="51"/>
      <c r="U667"/>
    </row>
    <row r="668" spans="2:21" x14ac:dyDescent="0.25">
      <c r="B668" s="49" t="s">
        <v>9326</v>
      </c>
      <c r="C668" s="53" t="s">
        <v>24184</v>
      </c>
      <c r="D668" t="s">
        <v>1179</v>
      </c>
      <c r="E668" s="43" t="s">
        <v>10237</v>
      </c>
      <c r="F668" t="s">
        <v>1180</v>
      </c>
      <c r="G668" t="s">
        <v>16508</v>
      </c>
      <c r="H668" s="41">
        <v>41273</v>
      </c>
      <c r="I668" s="44">
        <v>-27750</v>
      </c>
      <c r="J668" t="s">
        <v>10238</v>
      </c>
      <c r="R668" s="51"/>
      <c r="U668"/>
    </row>
    <row r="669" spans="2:21" x14ac:dyDescent="0.25">
      <c r="B669" s="49" t="s">
        <v>9735</v>
      </c>
      <c r="C669" s="53" t="s">
        <v>24186</v>
      </c>
      <c r="D669" t="s">
        <v>1176</v>
      </c>
      <c r="E669" s="43" t="s">
        <v>1177</v>
      </c>
      <c r="F669" t="s">
        <v>1178</v>
      </c>
      <c r="G669" t="s">
        <v>17240</v>
      </c>
      <c r="H669" s="41">
        <v>41273</v>
      </c>
      <c r="I669" s="44">
        <v>-13142.13</v>
      </c>
      <c r="J669" t="s">
        <v>10236</v>
      </c>
      <c r="R669" s="51"/>
      <c r="U669"/>
    </row>
    <row r="670" spans="2:21" x14ac:dyDescent="0.25">
      <c r="B670" s="49" t="s">
        <v>9326</v>
      </c>
      <c r="C670" s="53" t="s">
        <v>24184</v>
      </c>
      <c r="D670" t="s">
        <v>1184</v>
      </c>
      <c r="E670" s="43" t="s">
        <v>1185</v>
      </c>
      <c r="F670" t="s">
        <v>1186</v>
      </c>
      <c r="G670" t="s">
        <v>1187</v>
      </c>
      <c r="H670" s="41">
        <v>41274</v>
      </c>
      <c r="I670" s="44">
        <v>-740917.22</v>
      </c>
      <c r="J670" t="s">
        <v>10241</v>
      </c>
      <c r="R670" s="51"/>
      <c r="U670"/>
    </row>
    <row r="671" spans="2:21" x14ac:dyDescent="0.25">
      <c r="B671" s="49" t="s">
        <v>9326</v>
      </c>
      <c r="C671" s="53" t="s">
        <v>24184</v>
      </c>
      <c r="D671" t="s">
        <v>1184</v>
      </c>
      <c r="E671" s="43" t="s">
        <v>1185</v>
      </c>
      <c r="F671" t="s">
        <v>1188</v>
      </c>
      <c r="G671" t="s">
        <v>1189</v>
      </c>
      <c r="H671" s="41">
        <v>41274</v>
      </c>
      <c r="I671" s="44">
        <v>-85946.4</v>
      </c>
      <c r="J671" t="s">
        <v>10242</v>
      </c>
      <c r="R671" s="51"/>
      <c r="U671"/>
    </row>
    <row r="672" spans="2:21" x14ac:dyDescent="0.25">
      <c r="B672" s="49" t="s">
        <v>9326</v>
      </c>
      <c r="C672" s="53" t="s">
        <v>24184</v>
      </c>
      <c r="D672" t="s">
        <v>194</v>
      </c>
      <c r="E672" s="43" t="s">
        <v>195</v>
      </c>
      <c r="F672" t="s">
        <v>1181</v>
      </c>
      <c r="G672" t="s">
        <v>1182</v>
      </c>
      <c r="H672" s="41">
        <v>41274</v>
      </c>
      <c r="I672" s="44">
        <v>-38367</v>
      </c>
      <c r="J672" t="s">
        <v>10239</v>
      </c>
      <c r="R672" s="51"/>
      <c r="U672"/>
    </row>
    <row r="673" spans="2:21" x14ac:dyDescent="0.25">
      <c r="B673" s="49" t="s">
        <v>9326</v>
      </c>
      <c r="C673" s="53" t="s">
        <v>24184</v>
      </c>
      <c r="D673" t="s">
        <v>1156</v>
      </c>
      <c r="E673" s="43" t="s">
        <v>1157</v>
      </c>
      <c r="G673" t="s">
        <v>1183</v>
      </c>
      <c r="H673" s="41">
        <v>41274</v>
      </c>
      <c r="I673" s="44">
        <v>36102.75</v>
      </c>
      <c r="J673" t="s">
        <v>10240</v>
      </c>
      <c r="R673" s="51"/>
      <c r="U673"/>
    </row>
    <row r="674" spans="2:21" x14ac:dyDescent="0.25">
      <c r="B674" s="49" t="s">
        <v>9735</v>
      </c>
      <c r="C674" s="53" t="s">
        <v>24186</v>
      </c>
      <c r="D674" t="s">
        <v>1193</v>
      </c>
      <c r="E674" s="43" t="s">
        <v>10246</v>
      </c>
      <c r="F674" t="s">
        <v>1194</v>
      </c>
      <c r="G674" t="s">
        <v>1195</v>
      </c>
      <c r="H674" s="41">
        <v>41274</v>
      </c>
      <c r="I674" s="44">
        <v>-22950</v>
      </c>
      <c r="J674" t="s">
        <v>10247</v>
      </c>
      <c r="R674" s="51"/>
      <c r="U674"/>
    </row>
    <row r="675" spans="2:21" x14ac:dyDescent="0.25">
      <c r="B675" s="49" t="s">
        <v>9328</v>
      </c>
      <c r="C675" s="53" t="s">
        <v>24189</v>
      </c>
      <c r="D675" t="s">
        <v>1197</v>
      </c>
      <c r="E675" s="43" t="s">
        <v>10249</v>
      </c>
      <c r="G675" t="s">
        <v>20722</v>
      </c>
      <c r="H675" s="41">
        <v>41274</v>
      </c>
      <c r="I675" s="44">
        <v>-11789041.33</v>
      </c>
      <c r="J675" t="s">
        <v>10250</v>
      </c>
      <c r="R675" s="51"/>
      <c r="U675"/>
    </row>
    <row r="676" spans="2:21" x14ac:dyDescent="0.25">
      <c r="B676" s="49" t="s">
        <v>9328</v>
      </c>
      <c r="C676" s="53" t="s">
        <v>24189</v>
      </c>
      <c r="D676" t="s">
        <v>749</v>
      </c>
      <c r="E676" s="43" t="s">
        <v>9938</v>
      </c>
      <c r="F676" t="s">
        <v>1196</v>
      </c>
      <c r="G676" t="s">
        <v>19687</v>
      </c>
      <c r="H676" s="41">
        <v>41274</v>
      </c>
      <c r="I676" s="44">
        <v>-495592.35</v>
      </c>
      <c r="J676" t="s">
        <v>10248</v>
      </c>
      <c r="R676" s="51"/>
      <c r="U676"/>
    </row>
    <row r="677" spans="2:21" x14ac:dyDescent="0.25">
      <c r="B677" s="49" t="s">
        <v>9328</v>
      </c>
      <c r="C677" s="53" t="s">
        <v>24189</v>
      </c>
      <c r="D677" t="s">
        <v>855</v>
      </c>
      <c r="E677" s="43" t="s">
        <v>856</v>
      </c>
      <c r="F677" t="s">
        <v>1192</v>
      </c>
      <c r="G677" t="s">
        <v>2107</v>
      </c>
      <c r="H677" s="41">
        <v>41274</v>
      </c>
      <c r="I677" s="44">
        <v>-89824.02</v>
      </c>
      <c r="J677" t="s">
        <v>10245</v>
      </c>
      <c r="R677" s="51"/>
      <c r="U677"/>
    </row>
    <row r="678" spans="2:21" x14ac:dyDescent="0.25">
      <c r="B678" s="49" t="s">
        <v>9328</v>
      </c>
      <c r="C678" s="53" t="s">
        <v>24189</v>
      </c>
      <c r="D678" t="s">
        <v>1190</v>
      </c>
      <c r="E678" s="43" t="s">
        <v>10243</v>
      </c>
      <c r="F678" t="s">
        <v>1191</v>
      </c>
      <c r="G678" t="s">
        <v>20086</v>
      </c>
      <c r="H678" s="41">
        <v>41274</v>
      </c>
      <c r="I678" s="44">
        <v>-42000.12</v>
      </c>
      <c r="J678" t="s">
        <v>10244</v>
      </c>
      <c r="R678" s="51"/>
      <c r="U678"/>
    </row>
    <row r="679" spans="2:21" x14ac:dyDescent="0.25">
      <c r="B679" s="49" t="s">
        <v>9328</v>
      </c>
      <c r="C679" s="53" t="s">
        <v>24189</v>
      </c>
      <c r="D679" t="s">
        <v>1197</v>
      </c>
      <c r="E679" s="43" t="s">
        <v>10249</v>
      </c>
      <c r="G679" t="s">
        <v>1198</v>
      </c>
      <c r="H679" s="41">
        <v>41274</v>
      </c>
      <c r="I679" s="44">
        <v>11789041.33</v>
      </c>
      <c r="J679" t="s">
        <v>10251</v>
      </c>
      <c r="R679" s="51"/>
      <c r="U679"/>
    </row>
    <row r="680" spans="2:21" x14ac:dyDescent="0.25">
      <c r="B680" s="49" t="s">
        <v>9326</v>
      </c>
      <c r="C680" s="53" t="s">
        <v>24184</v>
      </c>
      <c r="D680" t="s">
        <v>664</v>
      </c>
      <c r="E680" s="43" t="s">
        <v>665</v>
      </c>
      <c r="F680" t="s">
        <v>1199</v>
      </c>
      <c r="G680" t="s">
        <v>17797</v>
      </c>
      <c r="H680" s="41">
        <v>41277</v>
      </c>
      <c r="I680" s="44">
        <v>-11442.94</v>
      </c>
      <c r="J680" t="s">
        <v>10252</v>
      </c>
      <c r="R680" s="51"/>
      <c r="U680"/>
    </row>
    <row r="681" spans="2:21" x14ac:dyDescent="0.25">
      <c r="B681" s="49" t="s">
        <v>9735</v>
      </c>
      <c r="C681" s="53" t="s">
        <v>24186</v>
      </c>
      <c r="D681" t="s">
        <v>835</v>
      </c>
      <c r="E681" s="43" t="s">
        <v>836</v>
      </c>
      <c r="F681" t="s">
        <v>1200</v>
      </c>
      <c r="G681" t="s">
        <v>19019</v>
      </c>
      <c r="H681" s="41">
        <v>41278</v>
      </c>
      <c r="I681" s="44">
        <v>-32242</v>
      </c>
      <c r="J681" t="s">
        <v>10253</v>
      </c>
      <c r="R681" s="51"/>
      <c r="U681"/>
    </row>
    <row r="682" spans="2:21" x14ac:dyDescent="0.25">
      <c r="B682" s="49" t="s">
        <v>9326</v>
      </c>
      <c r="C682" s="53" t="s">
        <v>24184</v>
      </c>
      <c r="D682" t="s">
        <v>194</v>
      </c>
      <c r="E682" s="43" t="s">
        <v>195</v>
      </c>
      <c r="F682" t="s">
        <v>1201</v>
      </c>
      <c r="G682" t="s">
        <v>17093</v>
      </c>
      <c r="H682" s="41">
        <v>41283</v>
      </c>
      <c r="I682" s="44">
        <v>-4095</v>
      </c>
      <c r="J682" t="s">
        <v>10254</v>
      </c>
      <c r="R682" s="51"/>
      <c r="U682"/>
    </row>
    <row r="683" spans="2:21" x14ac:dyDescent="0.25">
      <c r="B683" s="49" t="s">
        <v>9326</v>
      </c>
      <c r="C683" s="53" t="s">
        <v>24184</v>
      </c>
      <c r="D683" t="s">
        <v>1202</v>
      </c>
      <c r="E683" s="43" t="s">
        <v>1203</v>
      </c>
      <c r="F683" t="s">
        <v>1204</v>
      </c>
      <c r="G683" t="s">
        <v>17854</v>
      </c>
      <c r="H683" s="41">
        <v>41297</v>
      </c>
      <c r="I683" s="44">
        <v>-41647.64</v>
      </c>
      <c r="J683" t="s">
        <v>10255</v>
      </c>
      <c r="R683" s="51"/>
      <c r="U683"/>
    </row>
    <row r="684" spans="2:21" x14ac:dyDescent="0.25">
      <c r="B684" s="49" t="s">
        <v>9326</v>
      </c>
      <c r="C684" s="53" t="s">
        <v>24184</v>
      </c>
      <c r="D684" t="s">
        <v>483</v>
      </c>
      <c r="E684" s="43" t="s">
        <v>484</v>
      </c>
      <c r="F684" t="s">
        <v>1205</v>
      </c>
      <c r="G684" t="s">
        <v>17797</v>
      </c>
      <c r="H684" s="41">
        <v>41297</v>
      </c>
      <c r="I684" s="44">
        <v>-32152.639999999999</v>
      </c>
      <c r="J684" t="s">
        <v>10256</v>
      </c>
      <c r="R684" s="51"/>
      <c r="U684"/>
    </row>
    <row r="685" spans="2:21" x14ac:dyDescent="0.25">
      <c r="B685" s="49" t="s">
        <v>9735</v>
      </c>
      <c r="C685" s="53" t="s">
        <v>24186</v>
      </c>
      <c r="D685" t="s">
        <v>1206</v>
      </c>
      <c r="E685" s="43" t="s">
        <v>10257</v>
      </c>
      <c r="F685" t="s">
        <v>1207</v>
      </c>
      <c r="G685" t="s">
        <v>20723</v>
      </c>
      <c r="H685" s="41">
        <v>41299</v>
      </c>
      <c r="I685" s="44">
        <v>-1397.04</v>
      </c>
      <c r="J685" t="s">
        <v>10258</v>
      </c>
      <c r="R685" s="51"/>
      <c r="U685"/>
    </row>
    <row r="686" spans="2:21" x14ac:dyDescent="0.25">
      <c r="B686" s="49" t="s">
        <v>9326</v>
      </c>
      <c r="C686" s="53" t="s">
        <v>24184</v>
      </c>
      <c r="D686" t="s">
        <v>483</v>
      </c>
      <c r="E686" s="43" t="s">
        <v>484</v>
      </c>
      <c r="F686" t="s">
        <v>1208</v>
      </c>
      <c r="G686" t="s">
        <v>17797</v>
      </c>
      <c r="H686" s="41">
        <v>41302</v>
      </c>
      <c r="I686" s="44">
        <v>-3363</v>
      </c>
      <c r="J686" t="s">
        <v>10259</v>
      </c>
      <c r="R686" s="51"/>
      <c r="U686"/>
    </row>
    <row r="687" spans="2:21" x14ac:dyDescent="0.25">
      <c r="B687" s="49" t="s">
        <v>9326</v>
      </c>
      <c r="C687" s="53" t="s">
        <v>24184</v>
      </c>
      <c r="D687" t="s">
        <v>1179</v>
      </c>
      <c r="E687" s="43" t="s">
        <v>10237</v>
      </c>
      <c r="F687" t="s">
        <v>1209</v>
      </c>
      <c r="G687" t="s">
        <v>16508</v>
      </c>
      <c r="H687" s="41">
        <v>41304</v>
      </c>
      <c r="I687" s="44">
        <v>-28250</v>
      </c>
      <c r="J687" t="s">
        <v>10260</v>
      </c>
      <c r="R687" s="51"/>
      <c r="U687"/>
    </row>
    <row r="688" spans="2:21" x14ac:dyDescent="0.25">
      <c r="B688" s="49" t="s">
        <v>9735</v>
      </c>
      <c r="C688" s="53" t="s">
        <v>24186</v>
      </c>
      <c r="D688" t="s">
        <v>1176</v>
      </c>
      <c r="E688" s="43" t="s">
        <v>1177</v>
      </c>
      <c r="F688" t="s">
        <v>1210</v>
      </c>
      <c r="G688" t="s">
        <v>19005</v>
      </c>
      <c r="H688" s="41">
        <v>41305</v>
      </c>
      <c r="I688" s="44">
        <v>-146518.51</v>
      </c>
      <c r="J688" t="s">
        <v>10261</v>
      </c>
      <c r="R688" s="51"/>
      <c r="U688"/>
    </row>
    <row r="689" spans="2:21" x14ac:dyDescent="0.25">
      <c r="B689" s="49" t="s">
        <v>9326</v>
      </c>
      <c r="C689" s="53" t="s">
        <v>24184</v>
      </c>
      <c r="D689" t="s">
        <v>1212</v>
      </c>
      <c r="E689" s="43" t="s">
        <v>1213</v>
      </c>
      <c r="F689" t="s">
        <v>1214</v>
      </c>
      <c r="G689" t="s">
        <v>17173</v>
      </c>
      <c r="H689" s="41">
        <v>41309</v>
      </c>
      <c r="I689" s="44">
        <v>-91118.37</v>
      </c>
      <c r="J689" t="s">
        <v>10262</v>
      </c>
      <c r="R689" s="51"/>
      <c r="U689"/>
    </row>
    <row r="690" spans="2:21" x14ac:dyDescent="0.25">
      <c r="B690" s="49" t="s">
        <v>9326</v>
      </c>
      <c r="C690" s="53" t="s">
        <v>24184</v>
      </c>
      <c r="D690" t="s">
        <v>1218</v>
      </c>
      <c r="E690" s="43" t="s">
        <v>1219</v>
      </c>
      <c r="G690" t="s">
        <v>20724</v>
      </c>
      <c r="H690" s="41">
        <v>41310</v>
      </c>
      <c r="I690" s="44">
        <v>-2207381.46</v>
      </c>
      <c r="J690" t="s">
        <v>10263</v>
      </c>
      <c r="R690" s="51"/>
      <c r="U690"/>
    </row>
    <row r="691" spans="2:21" x14ac:dyDescent="0.25">
      <c r="B691" s="49" t="s">
        <v>9326</v>
      </c>
      <c r="C691" s="53" t="s">
        <v>24184</v>
      </c>
      <c r="D691" t="s">
        <v>815</v>
      </c>
      <c r="E691" s="43" t="s">
        <v>816</v>
      </c>
      <c r="G691" t="s">
        <v>20725</v>
      </c>
      <c r="H691" s="41">
        <v>41310</v>
      </c>
      <c r="I691" s="44">
        <v>-367896.91</v>
      </c>
      <c r="J691" t="s">
        <v>10265</v>
      </c>
      <c r="R691" s="51"/>
      <c r="U691"/>
    </row>
    <row r="692" spans="2:21" x14ac:dyDescent="0.25">
      <c r="B692" s="49" t="s">
        <v>9326</v>
      </c>
      <c r="C692" s="53" t="s">
        <v>24184</v>
      </c>
      <c r="D692" t="s">
        <v>815</v>
      </c>
      <c r="E692" s="43" t="s">
        <v>816</v>
      </c>
      <c r="G692" t="s">
        <v>1216</v>
      </c>
      <c r="H692" s="41">
        <v>41310</v>
      </c>
      <c r="I692" s="44">
        <v>367896.91</v>
      </c>
      <c r="J692" t="s">
        <v>10264</v>
      </c>
      <c r="R692" s="51"/>
      <c r="U692"/>
    </row>
    <row r="693" spans="2:21" x14ac:dyDescent="0.25">
      <c r="B693" s="49" t="s">
        <v>9326</v>
      </c>
      <c r="C693" s="53" t="s">
        <v>24184</v>
      </c>
      <c r="D693" t="s">
        <v>815</v>
      </c>
      <c r="E693" s="43" t="s">
        <v>816</v>
      </c>
      <c r="G693" t="s">
        <v>1217</v>
      </c>
      <c r="H693" s="41">
        <v>41310</v>
      </c>
      <c r="I693" s="44">
        <v>367896.91</v>
      </c>
      <c r="J693" t="s">
        <v>10266</v>
      </c>
      <c r="R693" s="51"/>
      <c r="U693"/>
    </row>
    <row r="694" spans="2:21" x14ac:dyDescent="0.25">
      <c r="B694" s="49" t="s">
        <v>9735</v>
      </c>
      <c r="C694" s="53" t="s">
        <v>24186</v>
      </c>
      <c r="D694" t="s">
        <v>1218</v>
      </c>
      <c r="E694" s="43" t="s">
        <v>1219</v>
      </c>
      <c r="G694" t="s">
        <v>20724</v>
      </c>
      <c r="H694" s="41">
        <v>41310</v>
      </c>
      <c r="I694" s="44">
        <v>-10079903.699999999</v>
      </c>
      <c r="J694" t="s">
        <v>10263</v>
      </c>
      <c r="R694" s="51"/>
      <c r="U694"/>
    </row>
    <row r="695" spans="2:21" x14ac:dyDescent="0.25">
      <c r="B695" s="49" t="s">
        <v>9735</v>
      </c>
      <c r="C695" s="53" t="s">
        <v>24186</v>
      </c>
      <c r="D695" t="s">
        <v>16</v>
      </c>
      <c r="E695" s="43" t="s">
        <v>17</v>
      </c>
      <c r="G695" t="s">
        <v>1216</v>
      </c>
      <c r="H695" s="41">
        <v>41310</v>
      </c>
      <c r="I695" s="44">
        <v>83144.289999999994</v>
      </c>
      <c r="J695" t="s">
        <v>10267</v>
      </c>
      <c r="R695" s="51"/>
      <c r="U695"/>
    </row>
    <row r="696" spans="2:21" x14ac:dyDescent="0.25">
      <c r="B696" s="49" t="s">
        <v>9735</v>
      </c>
      <c r="C696" s="53" t="s">
        <v>24186</v>
      </c>
      <c r="D696" t="s">
        <v>1222</v>
      </c>
      <c r="E696" s="43" t="s">
        <v>10269</v>
      </c>
      <c r="F696" t="s">
        <v>1223</v>
      </c>
      <c r="G696" t="s">
        <v>1224</v>
      </c>
      <c r="H696" s="41">
        <v>41311</v>
      </c>
      <c r="I696" s="44">
        <v>-55376.1</v>
      </c>
      <c r="J696" t="s">
        <v>10270</v>
      </c>
      <c r="R696" s="51"/>
      <c r="U696"/>
    </row>
    <row r="697" spans="2:21" x14ac:dyDescent="0.25">
      <c r="B697" s="49" t="s">
        <v>9328</v>
      </c>
      <c r="C697" s="53" t="s">
        <v>24189</v>
      </c>
      <c r="D697" t="s">
        <v>981</v>
      </c>
      <c r="E697" s="43" t="s">
        <v>982</v>
      </c>
      <c r="F697" t="s">
        <v>1220</v>
      </c>
      <c r="G697" t="s">
        <v>1221</v>
      </c>
      <c r="H697" s="41">
        <v>41311</v>
      </c>
      <c r="I697" s="44">
        <v>-378500</v>
      </c>
      <c r="J697" t="s">
        <v>10268</v>
      </c>
      <c r="R697" s="51"/>
      <c r="U697"/>
    </row>
    <row r="698" spans="2:21" x14ac:dyDescent="0.25">
      <c r="B698" s="49" t="s">
        <v>9735</v>
      </c>
      <c r="C698" s="53" t="s">
        <v>24186</v>
      </c>
      <c r="D698" t="s">
        <v>1225</v>
      </c>
      <c r="E698" s="43" t="s">
        <v>10271</v>
      </c>
      <c r="F698" t="s">
        <v>1226</v>
      </c>
      <c r="G698" t="s">
        <v>18983</v>
      </c>
      <c r="H698" s="41">
        <v>41317</v>
      </c>
      <c r="I698" s="44">
        <v>-131080</v>
      </c>
      <c r="J698" t="s">
        <v>10272</v>
      </c>
      <c r="R698" s="51"/>
      <c r="U698"/>
    </row>
    <row r="699" spans="2:21" x14ac:dyDescent="0.25">
      <c r="B699" s="49" t="s">
        <v>9735</v>
      </c>
      <c r="C699" s="53" t="s">
        <v>24186</v>
      </c>
      <c r="D699" t="s">
        <v>802</v>
      </c>
      <c r="E699" s="43" t="s">
        <v>803</v>
      </c>
      <c r="F699" s="50" t="s">
        <v>1227</v>
      </c>
      <c r="G699" t="s">
        <v>1228</v>
      </c>
      <c r="H699" s="41">
        <v>41317</v>
      </c>
      <c r="I699" s="44">
        <v>-102400.75</v>
      </c>
      <c r="J699" t="s">
        <v>10273</v>
      </c>
      <c r="R699" s="51"/>
      <c r="U699"/>
    </row>
    <row r="700" spans="2:21" x14ac:dyDescent="0.25">
      <c r="B700" s="49" t="s">
        <v>9735</v>
      </c>
      <c r="C700" s="53" t="s">
        <v>24186</v>
      </c>
      <c r="D700" t="s">
        <v>1233</v>
      </c>
      <c r="E700" s="43" t="s">
        <v>10276</v>
      </c>
      <c r="F700" t="s">
        <v>1234</v>
      </c>
      <c r="G700" t="s">
        <v>1235</v>
      </c>
      <c r="H700" s="41">
        <v>41317</v>
      </c>
      <c r="I700" s="44">
        <v>-30000</v>
      </c>
      <c r="J700" t="s">
        <v>10277</v>
      </c>
      <c r="R700" s="51"/>
      <c r="U700"/>
    </row>
    <row r="701" spans="2:21" x14ac:dyDescent="0.25">
      <c r="B701" s="49" t="s">
        <v>9735</v>
      </c>
      <c r="C701" s="53" t="s">
        <v>24186</v>
      </c>
      <c r="D701" t="s">
        <v>802</v>
      </c>
      <c r="E701" s="43" t="s">
        <v>803</v>
      </c>
      <c r="F701" t="s">
        <v>1229</v>
      </c>
      <c r="G701" t="s">
        <v>1230</v>
      </c>
      <c r="H701" s="41">
        <v>41317</v>
      </c>
      <c r="I701" s="44">
        <v>-11495.6</v>
      </c>
      <c r="J701" t="s">
        <v>10274</v>
      </c>
      <c r="R701" s="51"/>
      <c r="U701"/>
    </row>
    <row r="702" spans="2:21" x14ac:dyDescent="0.25">
      <c r="B702" s="49" t="s">
        <v>9735</v>
      </c>
      <c r="C702" s="53" t="s">
        <v>24186</v>
      </c>
      <c r="D702" t="s">
        <v>802</v>
      </c>
      <c r="E702" s="43" t="s">
        <v>803</v>
      </c>
      <c r="F702" t="s">
        <v>1231</v>
      </c>
      <c r="G702" t="s">
        <v>1232</v>
      </c>
      <c r="H702" s="41">
        <v>41317</v>
      </c>
      <c r="I702" s="44">
        <v>-10857.6</v>
      </c>
      <c r="J702" t="s">
        <v>10275</v>
      </c>
      <c r="R702" s="51"/>
      <c r="U702"/>
    </row>
    <row r="703" spans="2:21" x14ac:dyDescent="0.25">
      <c r="B703" s="49" t="s">
        <v>9326</v>
      </c>
      <c r="C703" s="53" t="s">
        <v>24184</v>
      </c>
      <c r="D703" t="s">
        <v>1236</v>
      </c>
      <c r="E703" s="43" t="s">
        <v>10278</v>
      </c>
      <c r="F703" t="s">
        <v>1237</v>
      </c>
      <c r="G703" t="s">
        <v>1238</v>
      </c>
      <c r="H703" s="41">
        <v>41323</v>
      </c>
      <c r="I703" s="44">
        <v>-100431</v>
      </c>
      <c r="J703" t="s">
        <v>10279</v>
      </c>
      <c r="R703" s="51"/>
      <c r="U703"/>
    </row>
    <row r="704" spans="2:21" x14ac:dyDescent="0.25">
      <c r="B704" s="49" t="s">
        <v>9326</v>
      </c>
      <c r="C704" s="53" t="s">
        <v>24184</v>
      </c>
      <c r="D704" t="s">
        <v>1236</v>
      </c>
      <c r="E704" s="43" t="s">
        <v>10278</v>
      </c>
      <c r="F704" t="s">
        <v>1239</v>
      </c>
      <c r="G704" t="s">
        <v>1238</v>
      </c>
      <c r="H704" s="41">
        <v>41323</v>
      </c>
      <c r="I704" s="44">
        <v>-33477</v>
      </c>
      <c r="J704" t="s">
        <v>10280</v>
      </c>
      <c r="R704" s="51"/>
      <c r="U704"/>
    </row>
    <row r="705" spans="2:21" x14ac:dyDescent="0.25">
      <c r="B705" s="49" t="s">
        <v>9326</v>
      </c>
      <c r="C705" s="53" t="s">
        <v>24184</v>
      </c>
      <c r="D705" t="s">
        <v>1064</v>
      </c>
      <c r="E705" s="43" t="s">
        <v>1065</v>
      </c>
      <c r="G705" t="s">
        <v>1240</v>
      </c>
      <c r="H705" s="41">
        <v>41323</v>
      </c>
      <c r="I705" s="44">
        <v>216094.8</v>
      </c>
      <c r="J705" t="s">
        <v>10281</v>
      </c>
      <c r="R705" s="51"/>
      <c r="U705"/>
    </row>
    <row r="706" spans="2:21" x14ac:dyDescent="0.25">
      <c r="B706" s="49" t="s">
        <v>9735</v>
      </c>
      <c r="C706" s="53" t="s">
        <v>24186</v>
      </c>
      <c r="D706" t="s">
        <v>1241</v>
      </c>
      <c r="E706" s="43" t="s">
        <v>10282</v>
      </c>
      <c r="F706" t="s">
        <v>1242</v>
      </c>
      <c r="G706" t="s">
        <v>9235</v>
      </c>
      <c r="H706" s="41">
        <v>41323</v>
      </c>
      <c r="I706" s="44">
        <v>-16800</v>
      </c>
      <c r="J706" t="s">
        <v>10283</v>
      </c>
      <c r="R706" s="51"/>
      <c r="U706"/>
    </row>
    <row r="707" spans="2:21" x14ac:dyDescent="0.25">
      <c r="B707" s="49" t="s">
        <v>9328</v>
      </c>
      <c r="C707" s="53" t="s">
        <v>24189</v>
      </c>
      <c r="D707" t="s">
        <v>1249</v>
      </c>
      <c r="E707" s="43" t="s">
        <v>10287</v>
      </c>
      <c r="F707" t="s">
        <v>1250</v>
      </c>
      <c r="G707" t="s">
        <v>1251</v>
      </c>
      <c r="H707" s="41">
        <v>41323</v>
      </c>
      <c r="I707" s="44">
        <v>-551385.02</v>
      </c>
      <c r="J707" t="s">
        <v>10288</v>
      </c>
      <c r="R707" s="51"/>
      <c r="U707"/>
    </row>
    <row r="708" spans="2:21" x14ac:dyDescent="0.25">
      <c r="B708" s="49" t="s">
        <v>9328</v>
      </c>
      <c r="C708" s="53" t="s">
        <v>24189</v>
      </c>
      <c r="D708" t="s">
        <v>1244</v>
      </c>
      <c r="E708" s="43" t="s">
        <v>10284</v>
      </c>
      <c r="F708" t="s">
        <v>1245</v>
      </c>
      <c r="G708" t="s">
        <v>1246</v>
      </c>
      <c r="H708" s="41">
        <v>41323</v>
      </c>
      <c r="I708" s="44">
        <v>-238688.32</v>
      </c>
      <c r="J708" t="s">
        <v>10285</v>
      </c>
      <c r="R708" s="51"/>
      <c r="U708"/>
    </row>
    <row r="709" spans="2:21" x14ac:dyDescent="0.25">
      <c r="B709" s="49" t="s">
        <v>9328</v>
      </c>
      <c r="C709" s="53" t="s">
        <v>24189</v>
      </c>
      <c r="D709" t="s">
        <v>12</v>
      </c>
      <c r="E709" s="43" t="s">
        <v>9329</v>
      </c>
      <c r="F709" t="s">
        <v>1247</v>
      </c>
      <c r="G709" t="s">
        <v>1248</v>
      </c>
      <c r="H709" s="41">
        <v>41323</v>
      </c>
      <c r="I709" s="44">
        <v>-88708.57</v>
      </c>
      <c r="J709" t="s">
        <v>10286</v>
      </c>
      <c r="R709" s="51"/>
      <c r="U709"/>
    </row>
    <row r="710" spans="2:21" x14ac:dyDescent="0.25">
      <c r="B710" s="49" t="s">
        <v>9735</v>
      </c>
      <c r="C710" s="53" t="s">
        <v>24186</v>
      </c>
      <c r="D710" t="s">
        <v>1218</v>
      </c>
      <c r="E710" s="43" t="s">
        <v>1219</v>
      </c>
      <c r="F710" t="s">
        <v>1252</v>
      </c>
      <c r="G710" t="s">
        <v>1253</v>
      </c>
      <c r="H710" s="41">
        <v>41324</v>
      </c>
      <c r="I710" s="44">
        <v>-4269000</v>
      </c>
      <c r="J710" t="s">
        <v>10289</v>
      </c>
      <c r="R710" s="51"/>
      <c r="U710"/>
    </row>
    <row r="711" spans="2:21" x14ac:dyDescent="0.25">
      <c r="B711" s="49" t="s">
        <v>9326</v>
      </c>
      <c r="C711" s="53" t="s">
        <v>24184</v>
      </c>
      <c r="D711" t="s">
        <v>1257</v>
      </c>
      <c r="E711" s="43" t="s">
        <v>1258</v>
      </c>
      <c r="F711" t="s">
        <v>1259</v>
      </c>
      <c r="G711" t="s">
        <v>1256</v>
      </c>
      <c r="H711" s="41">
        <v>41325</v>
      </c>
      <c r="I711" s="44">
        <v>-2497040.79</v>
      </c>
      <c r="J711" t="s">
        <v>10292</v>
      </c>
      <c r="R711" s="51"/>
      <c r="U711"/>
    </row>
    <row r="712" spans="2:21" x14ac:dyDescent="0.25">
      <c r="B712" s="49" t="s">
        <v>9326</v>
      </c>
      <c r="C712" s="53" t="s">
        <v>24184</v>
      </c>
      <c r="D712" t="s">
        <v>1254</v>
      </c>
      <c r="E712" s="43" t="s">
        <v>10290</v>
      </c>
      <c r="F712" t="s">
        <v>1255</v>
      </c>
      <c r="G712" t="s">
        <v>1256</v>
      </c>
      <c r="H712" s="41">
        <v>41325</v>
      </c>
      <c r="I712" s="44">
        <v>-736174.13</v>
      </c>
      <c r="J712" t="s">
        <v>10291</v>
      </c>
      <c r="R712" s="51"/>
      <c r="U712"/>
    </row>
    <row r="713" spans="2:21" x14ac:dyDescent="0.25">
      <c r="B713" s="49" t="s">
        <v>9735</v>
      </c>
      <c r="C713" s="53" t="s">
        <v>24186</v>
      </c>
      <c r="D713" t="s">
        <v>1260</v>
      </c>
      <c r="E713" s="43" t="s">
        <v>1261</v>
      </c>
      <c r="F713" t="s">
        <v>1262</v>
      </c>
      <c r="G713" t="s">
        <v>17119</v>
      </c>
      <c r="H713" s="41">
        <v>41325</v>
      </c>
      <c r="I713" s="44">
        <v>-72200</v>
      </c>
      <c r="J713" t="s">
        <v>10293</v>
      </c>
      <c r="R713" s="51"/>
      <c r="U713"/>
    </row>
    <row r="714" spans="2:21" x14ac:dyDescent="0.25">
      <c r="B714" s="49" t="s">
        <v>9326</v>
      </c>
      <c r="C714" s="53" t="s">
        <v>24184</v>
      </c>
      <c r="D714" t="s">
        <v>632</v>
      </c>
      <c r="E714" s="43" t="s">
        <v>9848</v>
      </c>
      <c r="G714" t="s">
        <v>1263</v>
      </c>
      <c r="H714" s="41">
        <v>41331</v>
      </c>
      <c r="I714" s="44">
        <v>265874.33</v>
      </c>
      <c r="J714" t="s">
        <v>10294</v>
      </c>
      <c r="R714" s="51"/>
      <c r="U714"/>
    </row>
    <row r="715" spans="2:21" x14ac:dyDescent="0.25">
      <c r="B715" s="49" t="s">
        <v>9326</v>
      </c>
      <c r="C715" s="53" t="s">
        <v>24184</v>
      </c>
      <c r="D715" t="s">
        <v>1264</v>
      </c>
      <c r="E715" s="43" t="s">
        <v>1265</v>
      </c>
      <c r="F715" t="s">
        <v>1266</v>
      </c>
      <c r="G715" t="s">
        <v>17308</v>
      </c>
      <c r="H715" s="41">
        <v>41334</v>
      </c>
      <c r="I715" s="44">
        <v>-1116496.97</v>
      </c>
      <c r="J715" t="s">
        <v>10295</v>
      </c>
      <c r="R715" s="51"/>
      <c r="U715"/>
    </row>
    <row r="716" spans="2:21" x14ac:dyDescent="0.25">
      <c r="B716" s="49" t="s">
        <v>9735</v>
      </c>
      <c r="C716" s="53" t="s">
        <v>24186</v>
      </c>
      <c r="D716" t="s">
        <v>1218</v>
      </c>
      <c r="E716" s="43" t="s">
        <v>1219</v>
      </c>
      <c r="G716" t="s">
        <v>1252</v>
      </c>
      <c r="H716" s="41">
        <v>41335</v>
      </c>
      <c r="I716" s="44">
        <v>4269000</v>
      </c>
      <c r="J716" t="s">
        <v>10296</v>
      </c>
      <c r="R716" s="51"/>
      <c r="U716"/>
    </row>
    <row r="717" spans="2:21" x14ac:dyDescent="0.25">
      <c r="B717" s="49" t="s">
        <v>9326</v>
      </c>
      <c r="C717" s="53" t="s">
        <v>24184</v>
      </c>
      <c r="D717" t="s">
        <v>664</v>
      </c>
      <c r="E717" s="43" t="s">
        <v>665</v>
      </c>
      <c r="F717" t="s">
        <v>1267</v>
      </c>
      <c r="G717" t="s">
        <v>17797</v>
      </c>
      <c r="H717" s="41">
        <v>41340</v>
      </c>
      <c r="I717" s="44">
        <v>-112454</v>
      </c>
      <c r="J717" t="s">
        <v>10297</v>
      </c>
      <c r="R717" s="51"/>
      <c r="U717"/>
    </row>
    <row r="718" spans="2:21" x14ac:dyDescent="0.25">
      <c r="B718" s="49" t="s">
        <v>9326</v>
      </c>
      <c r="C718" s="53" t="s">
        <v>24184</v>
      </c>
      <c r="D718" t="s">
        <v>1268</v>
      </c>
      <c r="E718" s="43" t="s">
        <v>10298</v>
      </c>
      <c r="F718" t="s">
        <v>1269</v>
      </c>
      <c r="G718" t="s">
        <v>16617</v>
      </c>
      <c r="H718" s="41">
        <v>41341</v>
      </c>
      <c r="I718" s="44">
        <v>-2609344.67</v>
      </c>
      <c r="J718" t="s">
        <v>10299</v>
      </c>
      <c r="R718" s="51"/>
      <c r="U718"/>
    </row>
    <row r="719" spans="2:21" x14ac:dyDescent="0.25">
      <c r="B719" s="49" t="s">
        <v>9326</v>
      </c>
      <c r="C719" s="53" t="s">
        <v>24184</v>
      </c>
      <c r="D719" t="s">
        <v>1268</v>
      </c>
      <c r="E719" s="43" t="s">
        <v>10298</v>
      </c>
      <c r="F719" t="s">
        <v>1270</v>
      </c>
      <c r="G719" t="s">
        <v>1270</v>
      </c>
      <c r="H719" s="41">
        <v>41341</v>
      </c>
      <c r="I719" s="44">
        <v>521868.93</v>
      </c>
      <c r="J719" t="s">
        <v>10300</v>
      </c>
      <c r="R719" s="51"/>
      <c r="U719"/>
    </row>
    <row r="720" spans="2:21" x14ac:dyDescent="0.25">
      <c r="B720" s="49" t="s">
        <v>9326</v>
      </c>
      <c r="C720" s="53" t="s">
        <v>24184</v>
      </c>
      <c r="D720" t="s">
        <v>432</v>
      </c>
      <c r="E720" s="43" t="s">
        <v>433</v>
      </c>
      <c r="F720">
        <v>9123</v>
      </c>
      <c r="G720" t="s">
        <v>1271</v>
      </c>
      <c r="H720" s="41">
        <v>41345</v>
      </c>
      <c r="I720" s="44">
        <v>-171824.52</v>
      </c>
      <c r="J720" t="s">
        <v>10302</v>
      </c>
      <c r="R720" s="51"/>
      <c r="U720"/>
    </row>
    <row r="721" spans="2:21" x14ac:dyDescent="0.25">
      <c r="B721" s="49" t="s">
        <v>9326</v>
      </c>
      <c r="C721" s="53" t="s">
        <v>24184</v>
      </c>
      <c r="D721" t="s">
        <v>432</v>
      </c>
      <c r="E721" s="43" t="s">
        <v>433</v>
      </c>
      <c r="F721">
        <v>9127</v>
      </c>
      <c r="G721" t="s">
        <v>1271</v>
      </c>
      <c r="H721" s="41">
        <v>41345</v>
      </c>
      <c r="I721" s="44">
        <v>-84267.34</v>
      </c>
      <c r="J721" t="s">
        <v>10306</v>
      </c>
      <c r="R721" s="51"/>
      <c r="U721"/>
    </row>
    <row r="722" spans="2:21" x14ac:dyDescent="0.25">
      <c r="B722" s="49" t="s">
        <v>9326</v>
      </c>
      <c r="C722" s="53" t="s">
        <v>24184</v>
      </c>
      <c r="D722" t="s">
        <v>432</v>
      </c>
      <c r="E722" s="43" t="s">
        <v>433</v>
      </c>
      <c r="F722">
        <v>9125</v>
      </c>
      <c r="G722" t="s">
        <v>1271</v>
      </c>
      <c r="H722" s="41">
        <v>41345</v>
      </c>
      <c r="I722" s="44">
        <v>-50478.04</v>
      </c>
      <c r="J722" t="s">
        <v>10304</v>
      </c>
      <c r="R722" s="51"/>
      <c r="U722"/>
    </row>
    <row r="723" spans="2:21" x14ac:dyDescent="0.25">
      <c r="B723" s="49" t="s">
        <v>9326</v>
      </c>
      <c r="C723" s="53" t="s">
        <v>24184</v>
      </c>
      <c r="D723" t="s">
        <v>432</v>
      </c>
      <c r="E723" s="43" t="s">
        <v>433</v>
      </c>
      <c r="F723">
        <v>9126</v>
      </c>
      <c r="G723" t="s">
        <v>1271</v>
      </c>
      <c r="H723" s="41">
        <v>41345</v>
      </c>
      <c r="I723" s="44">
        <v>-48613.64</v>
      </c>
      <c r="J723" t="s">
        <v>10305</v>
      </c>
      <c r="R723" s="51"/>
      <c r="U723"/>
    </row>
    <row r="724" spans="2:21" x14ac:dyDescent="0.25">
      <c r="B724" s="49" t="s">
        <v>9326</v>
      </c>
      <c r="C724" s="53" t="s">
        <v>24184</v>
      </c>
      <c r="D724" t="s">
        <v>432</v>
      </c>
      <c r="E724" s="43" t="s">
        <v>433</v>
      </c>
      <c r="F724">
        <v>9129</v>
      </c>
      <c r="G724" t="s">
        <v>1271</v>
      </c>
      <c r="H724" s="41">
        <v>41345</v>
      </c>
      <c r="I724" s="44">
        <v>-48518.06</v>
      </c>
      <c r="J724" t="s">
        <v>10308</v>
      </c>
      <c r="R724" s="51"/>
      <c r="U724"/>
    </row>
    <row r="725" spans="2:21" x14ac:dyDescent="0.25">
      <c r="B725" s="49" t="s">
        <v>9326</v>
      </c>
      <c r="C725" s="53" t="s">
        <v>24184</v>
      </c>
      <c r="D725" t="s">
        <v>432</v>
      </c>
      <c r="E725" s="43" t="s">
        <v>433</v>
      </c>
      <c r="F725">
        <v>9128</v>
      </c>
      <c r="G725" t="s">
        <v>1271</v>
      </c>
      <c r="H725" s="41">
        <v>41345</v>
      </c>
      <c r="I725" s="44">
        <v>-21493.7</v>
      </c>
      <c r="J725" t="s">
        <v>10307</v>
      </c>
      <c r="R725" s="51"/>
      <c r="U725"/>
    </row>
    <row r="726" spans="2:21" x14ac:dyDescent="0.25">
      <c r="B726" s="49" t="s">
        <v>9326</v>
      </c>
      <c r="C726" s="53" t="s">
        <v>24184</v>
      </c>
      <c r="D726" t="s">
        <v>432</v>
      </c>
      <c r="E726" s="43" t="s">
        <v>433</v>
      </c>
      <c r="F726">
        <v>9122</v>
      </c>
      <c r="G726" t="s">
        <v>1271</v>
      </c>
      <c r="H726" s="41">
        <v>41345</v>
      </c>
      <c r="I726" s="44">
        <v>-16713.52</v>
      </c>
      <c r="J726" t="s">
        <v>10301</v>
      </c>
      <c r="R726" s="51"/>
      <c r="U726"/>
    </row>
    <row r="727" spans="2:21" x14ac:dyDescent="0.25">
      <c r="B727" s="49" t="s">
        <v>9326</v>
      </c>
      <c r="C727" s="53" t="s">
        <v>24184</v>
      </c>
      <c r="D727" t="s">
        <v>432</v>
      </c>
      <c r="E727" s="43" t="s">
        <v>433</v>
      </c>
      <c r="F727">
        <v>9124</v>
      </c>
      <c r="G727" t="s">
        <v>1271</v>
      </c>
      <c r="H727" s="41">
        <v>41345</v>
      </c>
      <c r="I727" s="44">
        <v>-7739.62</v>
      </c>
      <c r="J727" t="s">
        <v>10303</v>
      </c>
      <c r="R727" s="51"/>
      <c r="U727"/>
    </row>
    <row r="728" spans="2:21" x14ac:dyDescent="0.25">
      <c r="B728" s="49" t="s">
        <v>9735</v>
      </c>
      <c r="C728" s="53" t="s">
        <v>24186</v>
      </c>
      <c r="D728" t="s">
        <v>1218</v>
      </c>
      <c r="E728" s="43" t="s">
        <v>1219</v>
      </c>
      <c r="F728" t="s">
        <v>1272</v>
      </c>
      <c r="G728" t="s">
        <v>1273</v>
      </c>
      <c r="H728" s="41">
        <v>41346</v>
      </c>
      <c r="I728" s="44">
        <v>-1849526.68</v>
      </c>
      <c r="J728" t="s">
        <v>10309</v>
      </c>
      <c r="R728" s="51"/>
      <c r="U728"/>
    </row>
    <row r="729" spans="2:21" x14ac:dyDescent="0.25">
      <c r="B729" s="49" t="s">
        <v>9326</v>
      </c>
      <c r="C729" s="53" t="s">
        <v>24184</v>
      </c>
      <c r="D729" t="s">
        <v>1274</v>
      </c>
      <c r="E729" s="43" t="s">
        <v>1275</v>
      </c>
      <c r="F729" t="s">
        <v>1276</v>
      </c>
      <c r="G729" t="s">
        <v>18213</v>
      </c>
      <c r="H729" s="41">
        <v>41355</v>
      </c>
      <c r="I729" s="44">
        <v>-712402.42</v>
      </c>
      <c r="J729" t="s">
        <v>10310</v>
      </c>
      <c r="R729" s="51"/>
      <c r="U729"/>
    </row>
    <row r="730" spans="2:21" x14ac:dyDescent="0.25">
      <c r="B730" s="49" t="s">
        <v>9326</v>
      </c>
      <c r="C730" s="53" t="s">
        <v>24184</v>
      </c>
      <c r="D730" t="s">
        <v>1277</v>
      </c>
      <c r="E730" s="43" t="s">
        <v>1278</v>
      </c>
      <c r="G730" t="s">
        <v>1279</v>
      </c>
      <c r="H730" s="41">
        <v>41356</v>
      </c>
      <c r="I730" s="44">
        <v>1852933.5</v>
      </c>
      <c r="J730" t="s">
        <v>10311</v>
      </c>
      <c r="R730" s="51"/>
      <c r="U730"/>
    </row>
    <row r="731" spans="2:21" x14ac:dyDescent="0.25">
      <c r="B731" s="49" t="s">
        <v>9328</v>
      </c>
      <c r="C731" s="53" t="s">
        <v>24189</v>
      </c>
      <c r="D731" t="s">
        <v>1277</v>
      </c>
      <c r="E731" s="43" t="s">
        <v>1278</v>
      </c>
      <c r="G731" t="s">
        <v>20726</v>
      </c>
      <c r="H731" s="41">
        <v>41356</v>
      </c>
      <c r="I731" s="44">
        <v>-1852933.5</v>
      </c>
      <c r="J731" t="s">
        <v>10312</v>
      </c>
      <c r="R731" s="51"/>
      <c r="U731"/>
    </row>
    <row r="732" spans="2:21" x14ac:dyDescent="0.25">
      <c r="B732" s="49" t="s">
        <v>9326</v>
      </c>
      <c r="C732" s="53" t="s">
        <v>24184</v>
      </c>
      <c r="D732" t="s">
        <v>1280</v>
      </c>
      <c r="E732" s="43" t="s">
        <v>1281</v>
      </c>
      <c r="F732" t="s">
        <v>1282</v>
      </c>
      <c r="G732" t="s">
        <v>17771</v>
      </c>
      <c r="H732" s="41">
        <v>41358</v>
      </c>
      <c r="I732" s="44">
        <v>-144179.20000000001</v>
      </c>
      <c r="J732" t="s">
        <v>10313</v>
      </c>
      <c r="R732" s="51"/>
      <c r="U732"/>
    </row>
    <row r="733" spans="2:21" x14ac:dyDescent="0.25">
      <c r="B733" s="49" t="s">
        <v>9328</v>
      </c>
      <c r="C733" s="53" t="s">
        <v>24189</v>
      </c>
      <c r="D733" t="s">
        <v>1283</v>
      </c>
      <c r="E733" s="43" t="s">
        <v>10314</v>
      </c>
      <c r="F733" t="s">
        <v>1284</v>
      </c>
      <c r="G733" t="s">
        <v>1285</v>
      </c>
      <c r="H733" s="41">
        <v>41361</v>
      </c>
      <c r="I733" s="44">
        <v>-285056.64000000001</v>
      </c>
      <c r="J733" t="s">
        <v>10315</v>
      </c>
      <c r="R733" s="51"/>
      <c r="U733"/>
    </row>
    <row r="734" spans="2:21" x14ac:dyDescent="0.25">
      <c r="B734" s="49" t="s">
        <v>9328</v>
      </c>
      <c r="C734" s="53" t="s">
        <v>24189</v>
      </c>
      <c r="D734" t="s">
        <v>1286</v>
      </c>
      <c r="E734" s="43" t="s">
        <v>1287</v>
      </c>
      <c r="F734" t="s">
        <v>1288</v>
      </c>
      <c r="G734" t="s">
        <v>1289</v>
      </c>
      <c r="H734" s="41">
        <v>41365</v>
      </c>
      <c r="I734" s="44">
        <v>-31405.83</v>
      </c>
      <c r="J734" t="s">
        <v>10316</v>
      </c>
      <c r="R734" s="51"/>
      <c r="U734"/>
    </row>
    <row r="735" spans="2:21" x14ac:dyDescent="0.25">
      <c r="B735" s="49" t="s">
        <v>9735</v>
      </c>
      <c r="C735" s="53" t="s">
        <v>24186</v>
      </c>
      <c r="D735" t="s">
        <v>1176</v>
      </c>
      <c r="E735" s="43" t="s">
        <v>1177</v>
      </c>
      <c r="F735" t="s">
        <v>1290</v>
      </c>
      <c r="G735" t="s">
        <v>1291</v>
      </c>
      <c r="H735" s="41">
        <v>41368</v>
      </c>
      <c r="I735" s="44">
        <v>-18481.46</v>
      </c>
      <c r="J735" t="s">
        <v>10317</v>
      </c>
      <c r="R735" s="51"/>
      <c r="U735"/>
    </row>
    <row r="736" spans="2:21" x14ac:dyDescent="0.25">
      <c r="B736" s="49" t="s">
        <v>9735</v>
      </c>
      <c r="C736" s="53" t="s">
        <v>24186</v>
      </c>
      <c r="D736" t="s">
        <v>1292</v>
      </c>
      <c r="E736" s="43" t="s">
        <v>10318</v>
      </c>
      <c r="F736" t="s">
        <v>1293</v>
      </c>
      <c r="G736" t="s">
        <v>1294</v>
      </c>
      <c r="H736" s="41">
        <v>41372</v>
      </c>
      <c r="I736" s="44">
        <v>-47200</v>
      </c>
      <c r="J736" t="s">
        <v>10319</v>
      </c>
      <c r="R736" s="51"/>
      <c r="U736"/>
    </row>
    <row r="737" spans="2:21" x14ac:dyDescent="0.25">
      <c r="B737" s="49" t="s">
        <v>9735</v>
      </c>
      <c r="C737" s="53" t="s">
        <v>24186</v>
      </c>
      <c r="D737" t="s">
        <v>1295</v>
      </c>
      <c r="E737" s="43" t="s">
        <v>10320</v>
      </c>
      <c r="F737" t="s">
        <v>1293</v>
      </c>
      <c r="G737" t="s">
        <v>1294</v>
      </c>
      <c r="H737" s="41">
        <v>41372</v>
      </c>
      <c r="I737" s="44">
        <v>-47200</v>
      </c>
      <c r="J737" t="s">
        <v>10321</v>
      </c>
      <c r="R737" s="51"/>
      <c r="U737"/>
    </row>
    <row r="738" spans="2:21" x14ac:dyDescent="0.25">
      <c r="B738" s="49" t="s">
        <v>9735</v>
      </c>
      <c r="C738" s="53" t="s">
        <v>24186</v>
      </c>
      <c r="D738" t="s">
        <v>1296</v>
      </c>
      <c r="E738" s="43" t="s">
        <v>10322</v>
      </c>
      <c r="F738" t="s">
        <v>1293</v>
      </c>
      <c r="G738" t="s">
        <v>1294</v>
      </c>
      <c r="H738" s="41">
        <v>41372</v>
      </c>
      <c r="I738" s="44">
        <v>-47200</v>
      </c>
      <c r="J738" t="s">
        <v>10323</v>
      </c>
      <c r="R738" s="51"/>
      <c r="U738"/>
    </row>
    <row r="739" spans="2:21" x14ac:dyDescent="0.25">
      <c r="B739" s="49" t="s">
        <v>9735</v>
      </c>
      <c r="C739" s="53" t="s">
        <v>24186</v>
      </c>
      <c r="D739" t="s">
        <v>835</v>
      </c>
      <c r="E739" s="43" t="s">
        <v>836</v>
      </c>
      <c r="F739" s="50" t="s">
        <v>1297</v>
      </c>
      <c r="G739" t="s">
        <v>1298</v>
      </c>
      <c r="H739" s="41">
        <v>41374</v>
      </c>
      <c r="I739" s="44">
        <v>-99960</v>
      </c>
      <c r="J739" t="s">
        <v>10324</v>
      </c>
      <c r="R739" s="51"/>
      <c r="U739"/>
    </row>
    <row r="740" spans="2:21" x14ac:dyDescent="0.25">
      <c r="B740" s="49" t="s">
        <v>9735</v>
      </c>
      <c r="C740" s="53" t="s">
        <v>24186</v>
      </c>
      <c r="D740" t="s">
        <v>835</v>
      </c>
      <c r="E740" s="43" t="s">
        <v>836</v>
      </c>
      <c r="F740" s="50" t="s">
        <v>1299</v>
      </c>
      <c r="G740" t="s">
        <v>1300</v>
      </c>
      <c r="H740" s="41">
        <v>41374</v>
      </c>
      <c r="I740" s="44">
        <v>-1970</v>
      </c>
      <c r="J740" t="s">
        <v>10325</v>
      </c>
      <c r="R740" s="51"/>
      <c r="U740"/>
    </row>
    <row r="741" spans="2:21" x14ac:dyDescent="0.25">
      <c r="B741" s="49" t="s">
        <v>9735</v>
      </c>
      <c r="C741" s="53" t="s">
        <v>24186</v>
      </c>
      <c r="D741" t="s">
        <v>1301</v>
      </c>
      <c r="E741" s="43" t="s">
        <v>10326</v>
      </c>
      <c r="F741" t="s">
        <v>1302</v>
      </c>
      <c r="G741" t="s">
        <v>1303</v>
      </c>
      <c r="H741" s="41">
        <v>41376</v>
      </c>
      <c r="I741" s="44">
        <v>-25456.43</v>
      </c>
      <c r="J741" t="s">
        <v>10327</v>
      </c>
      <c r="R741" s="51"/>
      <c r="U741"/>
    </row>
    <row r="742" spans="2:21" x14ac:dyDescent="0.25">
      <c r="B742" s="49" t="s">
        <v>9735</v>
      </c>
      <c r="C742" s="53" t="s">
        <v>24186</v>
      </c>
      <c r="D742" t="s">
        <v>1304</v>
      </c>
      <c r="E742" s="43" t="s">
        <v>10328</v>
      </c>
      <c r="F742" t="s">
        <v>1302</v>
      </c>
      <c r="G742" t="s">
        <v>1303</v>
      </c>
      <c r="H742" s="41">
        <v>41376</v>
      </c>
      <c r="I742" s="44">
        <v>-20123.32</v>
      </c>
      <c r="J742" t="s">
        <v>10329</v>
      </c>
      <c r="R742" s="51"/>
      <c r="U742"/>
    </row>
    <row r="743" spans="2:21" x14ac:dyDescent="0.25">
      <c r="B743" s="49" t="s">
        <v>9328</v>
      </c>
      <c r="C743" s="53" t="s">
        <v>24189</v>
      </c>
      <c r="D743" t="s">
        <v>1305</v>
      </c>
      <c r="E743" s="43" t="s">
        <v>10330</v>
      </c>
      <c r="F743" t="s">
        <v>1306</v>
      </c>
      <c r="G743" t="s">
        <v>19347</v>
      </c>
      <c r="H743" s="41">
        <v>41376</v>
      </c>
      <c r="I743" s="44">
        <v>-6000</v>
      </c>
      <c r="J743" t="s">
        <v>10331</v>
      </c>
      <c r="R743" s="51"/>
      <c r="U743"/>
    </row>
    <row r="744" spans="2:21" x14ac:dyDescent="0.25">
      <c r="B744" s="49" t="s">
        <v>9735</v>
      </c>
      <c r="C744" s="53" t="s">
        <v>24186</v>
      </c>
      <c r="D744" t="s">
        <v>1307</v>
      </c>
      <c r="E744" s="43" t="s">
        <v>10332</v>
      </c>
      <c r="F744" t="s">
        <v>1302</v>
      </c>
      <c r="G744" t="s">
        <v>1303</v>
      </c>
      <c r="H744" s="41">
        <v>41379</v>
      </c>
      <c r="I744" s="44">
        <v>-43973.17</v>
      </c>
      <c r="J744" t="s">
        <v>10333</v>
      </c>
      <c r="R744" s="51"/>
      <c r="U744"/>
    </row>
    <row r="745" spans="2:21" x14ac:dyDescent="0.25">
      <c r="B745" s="49" t="s">
        <v>9326</v>
      </c>
      <c r="C745" s="53" t="s">
        <v>24184</v>
      </c>
      <c r="D745" t="s">
        <v>910</v>
      </c>
      <c r="E745" s="43" t="s">
        <v>911</v>
      </c>
      <c r="F745">
        <v>20120002</v>
      </c>
      <c r="G745" t="s">
        <v>1308</v>
      </c>
      <c r="H745" s="41">
        <v>41380</v>
      </c>
      <c r="I745" s="44">
        <v>-224606.91</v>
      </c>
      <c r="J745" t="s">
        <v>10334</v>
      </c>
      <c r="R745" s="51"/>
      <c r="U745"/>
    </row>
    <row r="746" spans="2:21" x14ac:dyDescent="0.25">
      <c r="B746" s="49" t="s">
        <v>9328</v>
      </c>
      <c r="C746" s="53" t="s">
        <v>24189</v>
      </c>
      <c r="D746" t="s">
        <v>1309</v>
      </c>
      <c r="E746" s="43" t="s">
        <v>10335</v>
      </c>
      <c r="F746" s="50" t="s">
        <v>1310</v>
      </c>
      <c r="G746" t="s">
        <v>1311</v>
      </c>
      <c r="H746" s="41">
        <v>41386</v>
      </c>
      <c r="I746" s="44">
        <v>-4602</v>
      </c>
      <c r="J746" t="s">
        <v>10336</v>
      </c>
      <c r="R746" s="51"/>
      <c r="U746"/>
    </row>
    <row r="747" spans="2:21" x14ac:dyDescent="0.25">
      <c r="B747" s="49" t="s">
        <v>9328</v>
      </c>
      <c r="C747" s="53" t="s">
        <v>24189</v>
      </c>
      <c r="D747" t="s">
        <v>1316</v>
      </c>
      <c r="E747" s="43" t="s">
        <v>10341</v>
      </c>
      <c r="F747" t="s">
        <v>1317</v>
      </c>
      <c r="G747" t="s">
        <v>19569</v>
      </c>
      <c r="H747" s="41">
        <v>41387</v>
      </c>
      <c r="I747" s="44">
        <v>-130000</v>
      </c>
      <c r="J747" t="s">
        <v>10342</v>
      </c>
      <c r="R747" s="51"/>
      <c r="U747"/>
    </row>
    <row r="748" spans="2:21" x14ac:dyDescent="0.25">
      <c r="B748" s="49" t="s">
        <v>9328</v>
      </c>
      <c r="C748" s="53" t="s">
        <v>24189</v>
      </c>
      <c r="D748" t="s">
        <v>1312</v>
      </c>
      <c r="E748" s="43" t="s">
        <v>10337</v>
      </c>
      <c r="F748" t="s">
        <v>1313</v>
      </c>
      <c r="G748" t="s">
        <v>19390</v>
      </c>
      <c r="H748" s="41">
        <v>41387</v>
      </c>
      <c r="I748" s="44">
        <v>-90000</v>
      </c>
      <c r="J748" t="s">
        <v>10338</v>
      </c>
      <c r="R748" s="51"/>
      <c r="U748"/>
    </row>
    <row r="749" spans="2:21" x14ac:dyDescent="0.25">
      <c r="B749" s="49" t="s">
        <v>9328</v>
      </c>
      <c r="C749" s="53" t="s">
        <v>24189</v>
      </c>
      <c r="D749" t="s">
        <v>1314</v>
      </c>
      <c r="E749" s="43" t="s">
        <v>10339</v>
      </c>
      <c r="F749" t="s">
        <v>1315</v>
      </c>
      <c r="G749" t="s">
        <v>19451</v>
      </c>
      <c r="H749" s="41">
        <v>41387</v>
      </c>
      <c r="I749" s="44">
        <v>-20060</v>
      </c>
      <c r="J749" t="s">
        <v>10340</v>
      </c>
      <c r="R749" s="51"/>
      <c r="U749"/>
    </row>
    <row r="750" spans="2:21" x14ac:dyDescent="0.25">
      <c r="B750" s="49" t="s">
        <v>9735</v>
      </c>
      <c r="C750" s="53" t="s">
        <v>24186</v>
      </c>
      <c r="D750" t="s">
        <v>972</v>
      </c>
      <c r="E750" s="43" t="s">
        <v>973</v>
      </c>
      <c r="F750" t="s">
        <v>1318</v>
      </c>
      <c r="G750" t="s">
        <v>18114</v>
      </c>
      <c r="H750" s="41">
        <v>41388</v>
      </c>
      <c r="I750" s="44">
        <v>-73070.34</v>
      </c>
      <c r="J750" t="s">
        <v>10343</v>
      </c>
      <c r="R750" s="51"/>
      <c r="U750"/>
    </row>
    <row r="751" spans="2:21" x14ac:dyDescent="0.25">
      <c r="B751" s="49" t="s">
        <v>9328</v>
      </c>
      <c r="C751" s="53" t="s">
        <v>24189</v>
      </c>
      <c r="D751" t="s">
        <v>1319</v>
      </c>
      <c r="E751" s="43" t="s">
        <v>10344</v>
      </c>
      <c r="F751" t="s">
        <v>1320</v>
      </c>
      <c r="G751" t="s">
        <v>19590</v>
      </c>
      <c r="H751" s="41">
        <v>41388</v>
      </c>
      <c r="I751" s="44">
        <v>-100000</v>
      </c>
      <c r="J751" t="s">
        <v>10345</v>
      </c>
      <c r="R751" s="51"/>
      <c r="U751"/>
    </row>
    <row r="752" spans="2:21" x14ac:dyDescent="0.25">
      <c r="B752" s="49" t="s">
        <v>9735</v>
      </c>
      <c r="C752" s="53" t="s">
        <v>24186</v>
      </c>
      <c r="D752" t="s">
        <v>835</v>
      </c>
      <c r="E752" s="43" t="s">
        <v>836</v>
      </c>
      <c r="F752" s="50" t="s">
        <v>1321</v>
      </c>
      <c r="G752" t="s">
        <v>1322</v>
      </c>
      <c r="H752" s="41">
        <v>41390</v>
      </c>
      <c r="I752" s="44">
        <v>-32456.35</v>
      </c>
      <c r="J752" t="s">
        <v>10346</v>
      </c>
      <c r="R752" s="51"/>
      <c r="U752"/>
    </row>
    <row r="753" spans="2:21" x14ac:dyDescent="0.25">
      <c r="B753" s="49" t="s">
        <v>9735</v>
      </c>
      <c r="C753" s="53" t="s">
        <v>24186</v>
      </c>
      <c r="D753" t="s">
        <v>835</v>
      </c>
      <c r="E753" s="43" t="s">
        <v>836</v>
      </c>
      <c r="F753" s="50" t="s">
        <v>1323</v>
      </c>
      <c r="G753" t="s">
        <v>1324</v>
      </c>
      <c r="H753" s="41">
        <v>41390</v>
      </c>
      <c r="I753">
        <v>-791.74</v>
      </c>
      <c r="J753" t="s">
        <v>10347</v>
      </c>
      <c r="R753" s="51"/>
      <c r="U753"/>
    </row>
    <row r="754" spans="2:21" x14ac:dyDescent="0.25">
      <c r="B754" s="49" t="s">
        <v>9326</v>
      </c>
      <c r="C754" s="53" t="s">
        <v>24184</v>
      </c>
      <c r="D754" t="s">
        <v>1325</v>
      </c>
      <c r="E754" s="43" t="s">
        <v>1326</v>
      </c>
      <c r="F754" t="s">
        <v>1328</v>
      </c>
      <c r="G754" t="s">
        <v>16617</v>
      </c>
      <c r="H754" s="41">
        <v>41394</v>
      </c>
      <c r="I754" s="44">
        <v>-3075334.9</v>
      </c>
      <c r="J754" t="s">
        <v>10349</v>
      </c>
      <c r="R754" s="51"/>
      <c r="U754"/>
    </row>
    <row r="755" spans="2:21" x14ac:dyDescent="0.25">
      <c r="B755" s="49" t="s">
        <v>9326</v>
      </c>
      <c r="C755" s="53" t="s">
        <v>24184</v>
      </c>
      <c r="D755" t="s">
        <v>1325</v>
      </c>
      <c r="E755" s="43" t="s">
        <v>1326</v>
      </c>
      <c r="F755" t="s">
        <v>1327</v>
      </c>
      <c r="G755" t="s">
        <v>16617</v>
      </c>
      <c r="H755" s="41">
        <v>41394</v>
      </c>
      <c r="I755" s="44">
        <v>-2722418.77</v>
      </c>
      <c r="J755" t="s">
        <v>10348</v>
      </c>
      <c r="R755" s="51"/>
      <c r="U755"/>
    </row>
    <row r="756" spans="2:21" x14ac:dyDescent="0.25">
      <c r="B756" s="49" t="s">
        <v>9735</v>
      </c>
      <c r="C756" s="53" t="s">
        <v>24186</v>
      </c>
      <c r="D756" t="s">
        <v>1296</v>
      </c>
      <c r="E756" s="43" t="s">
        <v>10322</v>
      </c>
      <c r="F756" t="s">
        <v>1331</v>
      </c>
      <c r="G756" t="s">
        <v>1332</v>
      </c>
      <c r="H756" s="41">
        <v>41396</v>
      </c>
      <c r="I756" s="44">
        <v>-55696</v>
      </c>
      <c r="J756" t="s">
        <v>10351</v>
      </c>
      <c r="R756" s="51"/>
      <c r="U756"/>
    </row>
    <row r="757" spans="2:21" x14ac:dyDescent="0.25">
      <c r="B757" s="49" t="s">
        <v>9735</v>
      </c>
      <c r="C757" s="53" t="s">
        <v>24186</v>
      </c>
      <c r="D757" t="s">
        <v>1295</v>
      </c>
      <c r="E757" s="43" t="s">
        <v>10320</v>
      </c>
      <c r="F757" t="s">
        <v>1329</v>
      </c>
      <c r="G757" t="s">
        <v>1330</v>
      </c>
      <c r="H757" s="41">
        <v>41396</v>
      </c>
      <c r="I757" s="44">
        <v>-42480</v>
      </c>
      <c r="J757" t="s">
        <v>10350</v>
      </c>
      <c r="R757" s="51"/>
      <c r="U757"/>
    </row>
    <row r="758" spans="2:21" x14ac:dyDescent="0.25">
      <c r="B758" s="49" t="s">
        <v>9328</v>
      </c>
      <c r="C758" s="53" t="s">
        <v>24189</v>
      </c>
      <c r="D758" t="s">
        <v>1333</v>
      </c>
      <c r="E758" s="43" t="s">
        <v>10352</v>
      </c>
      <c r="F758" t="s">
        <v>1334</v>
      </c>
      <c r="G758" t="s">
        <v>19880</v>
      </c>
      <c r="H758" s="41">
        <v>41397</v>
      </c>
      <c r="I758" s="44">
        <v>-2475000</v>
      </c>
      <c r="J758" t="s">
        <v>10353</v>
      </c>
      <c r="R758" s="51"/>
      <c r="U758"/>
    </row>
    <row r="759" spans="2:21" x14ac:dyDescent="0.25">
      <c r="B759" s="49" t="s">
        <v>9328</v>
      </c>
      <c r="C759" s="53" t="s">
        <v>24189</v>
      </c>
      <c r="D759" t="s">
        <v>1333</v>
      </c>
      <c r="E759" s="43" t="s">
        <v>10352</v>
      </c>
      <c r="G759" t="s">
        <v>1335</v>
      </c>
      <c r="H759" s="41">
        <v>41397</v>
      </c>
      <c r="I759" s="44">
        <v>2351250</v>
      </c>
      <c r="J759" t="s">
        <v>10354</v>
      </c>
      <c r="R759" s="51"/>
      <c r="U759"/>
    </row>
    <row r="760" spans="2:21" x14ac:dyDescent="0.25">
      <c r="B760" s="49" t="s">
        <v>9326</v>
      </c>
      <c r="C760" s="53" t="s">
        <v>24184</v>
      </c>
      <c r="D760" t="s">
        <v>1336</v>
      </c>
      <c r="E760" s="43" t="s">
        <v>1337</v>
      </c>
      <c r="F760" t="s">
        <v>1338</v>
      </c>
      <c r="G760" t="s">
        <v>17124</v>
      </c>
      <c r="H760" s="41">
        <v>41400</v>
      </c>
      <c r="I760" s="44">
        <v>-43185</v>
      </c>
      <c r="J760" t="s">
        <v>10355</v>
      </c>
      <c r="R760" s="51"/>
      <c r="U760"/>
    </row>
    <row r="761" spans="2:21" x14ac:dyDescent="0.25">
      <c r="B761" s="49" t="s">
        <v>9326</v>
      </c>
      <c r="C761" s="53" t="s">
        <v>24184</v>
      </c>
      <c r="D761" t="s">
        <v>194</v>
      </c>
      <c r="E761" s="43" t="s">
        <v>195</v>
      </c>
      <c r="G761" t="s">
        <v>1339</v>
      </c>
      <c r="H761" s="41">
        <v>41405</v>
      </c>
      <c r="I761" s="44">
        <v>146853</v>
      </c>
      <c r="J761" t="s">
        <v>10356</v>
      </c>
      <c r="R761" s="51"/>
      <c r="U761"/>
    </row>
    <row r="762" spans="2:21" x14ac:dyDescent="0.25">
      <c r="B762" s="49" t="s">
        <v>9326</v>
      </c>
      <c r="C762" s="53" t="s">
        <v>24184</v>
      </c>
      <c r="D762" t="s">
        <v>1340</v>
      </c>
      <c r="E762" s="43" t="s">
        <v>1341</v>
      </c>
      <c r="G762" t="s">
        <v>20727</v>
      </c>
      <c r="H762" s="41">
        <v>41407</v>
      </c>
      <c r="I762" s="44">
        <v>75320</v>
      </c>
      <c r="J762" t="s">
        <v>10357</v>
      </c>
      <c r="R762" s="51"/>
      <c r="U762"/>
    </row>
    <row r="763" spans="2:21" x14ac:dyDescent="0.25">
      <c r="B763" s="49" t="s">
        <v>9735</v>
      </c>
      <c r="C763" s="53" t="s">
        <v>24186</v>
      </c>
      <c r="D763" t="s">
        <v>1342</v>
      </c>
      <c r="E763" s="43" t="s">
        <v>1343</v>
      </c>
      <c r="F763" t="s">
        <v>1344</v>
      </c>
      <c r="G763" t="s">
        <v>17934</v>
      </c>
      <c r="H763" s="41">
        <v>41407</v>
      </c>
      <c r="I763" s="44">
        <v>-53102.3</v>
      </c>
      <c r="J763" t="s">
        <v>10358</v>
      </c>
      <c r="R763" s="51"/>
      <c r="U763"/>
    </row>
    <row r="764" spans="2:21" x14ac:dyDescent="0.25">
      <c r="B764" s="49" t="s">
        <v>9735</v>
      </c>
      <c r="C764" s="53" t="s">
        <v>24186</v>
      </c>
      <c r="D764" t="s">
        <v>1348</v>
      </c>
      <c r="E764" s="43" t="s">
        <v>10362</v>
      </c>
      <c r="G764" t="s">
        <v>1349</v>
      </c>
      <c r="H764" s="41">
        <v>41407</v>
      </c>
      <c r="I764" s="44">
        <v>-23294.080000000002</v>
      </c>
      <c r="J764" t="s">
        <v>10363</v>
      </c>
      <c r="R764" s="51"/>
      <c r="U764"/>
    </row>
    <row r="765" spans="2:21" x14ac:dyDescent="0.25">
      <c r="B765" s="49" t="s">
        <v>9735</v>
      </c>
      <c r="C765" s="53" t="s">
        <v>24186</v>
      </c>
      <c r="D765" t="s">
        <v>1345</v>
      </c>
      <c r="E765" s="43" t="s">
        <v>10359</v>
      </c>
      <c r="F765" t="s">
        <v>1346</v>
      </c>
      <c r="G765" t="s">
        <v>1347</v>
      </c>
      <c r="H765" s="41">
        <v>41407</v>
      </c>
      <c r="I765" s="44">
        <v>-6000</v>
      </c>
      <c r="J765" t="s">
        <v>10360</v>
      </c>
      <c r="R765" s="51"/>
      <c r="U765"/>
    </row>
    <row r="766" spans="2:21" x14ac:dyDescent="0.25">
      <c r="B766" s="49" t="s">
        <v>9735</v>
      </c>
      <c r="C766" s="53" t="s">
        <v>24186</v>
      </c>
      <c r="D766" t="s">
        <v>219</v>
      </c>
      <c r="E766" s="43" t="s">
        <v>9456</v>
      </c>
      <c r="F766" t="s">
        <v>1346</v>
      </c>
      <c r="G766" t="s">
        <v>1347</v>
      </c>
      <c r="H766" s="41">
        <v>41407</v>
      </c>
      <c r="I766" s="44">
        <v>-6000</v>
      </c>
      <c r="J766" t="s">
        <v>10361</v>
      </c>
      <c r="R766" s="51"/>
      <c r="U766"/>
    </row>
    <row r="767" spans="2:21" x14ac:dyDescent="0.25">
      <c r="B767" s="49" t="s">
        <v>9735</v>
      </c>
      <c r="C767" s="53" t="s">
        <v>24186</v>
      </c>
      <c r="D767" t="s">
        <v>855</v>
      </c>
      <c r="E767" s="43" t="s">
        <v>856</v>
      </c>
      <c r="G767" t="s">
        <v>1350</v>
      </c>
      <c r="H767" s="41">
        <v>41410</v>
      </c>
      <c r="I767" s="44">
        <v>23252.58</v>
      </c>
      <c r="J767" t="s">
        <v>10364</v>
      </c>
      <c r="R767" s="51"/>
      <c r="U767"/>
    </row>
    <row r="768" spans="2:21" x14ac:dyDescent="0.25">
      <c r="B768" s="49" t="s">
        <v>9326</v>
      </c>
      <c r="C768" s="53" t="s">
        <v>24184</v>
      </c>
      <c r="D768" t="s">
        <v>432</v>
      </c>
      <c r="E768" s="43" t="s">
        <v>433</v>
      </c>
      <c r="F768" t="s">
        <v>1351</v>
      </c>
      <c r="G768" t="s">
        <v>1400</v>
      </c>
      <c r="H768" s="41">
        <v>41411</v>
      </c>
      <c r="I768" s="44">
        <v>-28753.06</v>
      </c>
      <c r="J768" t="s">
        <v>10365</v>
      </c>
      <c r="R768" s="51"/>
      <c r="U768"/>
    </row>
    <row r="769" spans="2:21" x14ac:dyDescent="0.25">
      <c r="B769" s="49" t="s">
        <v>9326</v>
      </c>
      <c r="C769" s="53" t="s">
        <v>24184</v>
      </c>
      <c r="D769" t="s">
        <v>1352</v>
      </c>
      <c r="E769" s="43" t="s">
        <v>1353</v>
      </c>
      <c r="F769" t="s">
        <v>1354</v>
      </c>
      <c r="G769" t="s">
        <v>16617</v>
      </c>
      <c r="H769" s="41">
        <v>41418</v>
      </c>
      <c r="I769" s="44">
        <v>-153809.26</v>
      </c>
      <c r="J769" t="s">
        <v>10366</v>
      </c>
      <c r="R769" s="51"/>
      <c r="U769"/>
    </row>
    <row r="770" spans="2:21" x14ac:dyDescent="0.25">
      <c r="B770" s="49" t="s">
        <v>9735</v>
      </c>
      <c r="C770" s="53" t="s">
        <v>24186</v>
      </c>
      <c r="D770" t="s">
        <v>1355</v>
      </c>
      <c r="E770" s="43" t="s">
        <v>1356</v>
      </c>
      <c r="F770" t="s">
        <v>1357</v>
      </c>
      <c r="G770" t="s">
        <v>19273</v>
      </c>
      <c r="H770" s="41">
        <v>41418</v>
      </c>
      <c r="I770" s="44">
        <v>-62920</v>
      </c>
      <c r="J770" t="s">
        <v>10367</v>
      </c>
      <c r="R770" s="51"/>
      <c r="U770"/>
    </row>
    <row r="771" spans="2:21" x14ac:dyDescent="0.25">
      <c r="B771" s="49" t="s">
        <v>9328</v>
      </c>
      <c r="C771" s="53" t="s">
        <v>24189</v>
      </c>
      <c r="D771" t="s">
        <v>1358</v>
      </c>
      <c r="E771" s="43" t="s">
        <v>10368</v>
      </c>
      <c r="F771" t="s">
        <v>1359</v>
      </c>
      <c r="G771" t="s">
        <v>19416</v>
      </c>
      <c r="H771" s="41">
        <v>41419</v>
      </c>
      <c r="I771" s="44">
        <v>-55000</v>
      </c>
      <c r="J771" t="s">
        <v>10369</v>
      </c>
      <c r="R771" s="51"/>
      <c r="U771"/>
    </row>
    <row r="772" spans="2:21" x14ac:dyDescent="0.25">
      <c r="B772" s="49" t="s">
        <v>9328</v>
      </c>
      <c r="C772" s="53" t="s">
        <v>24189</v>
      </c>
      <c r="D772" t="s">
        <v>1362</v>
      </c>
      <c r="E772" s="43" t="s">
        <v>10372</v>
      </c>
      <c r="F772" t="s">
        <v>1363</v>
      </c>
      <c r="G772" t="s">
        <v>19416</v>
      </c>
      <c r="H772" s="41">
        <v>41419</v>
      </c>
      <c r="I772" s="44">
        <v>-45000</v>
      </c>
      <c r="J772" t="s">
        <v>10373</v>
      </c>
      <c r="R772" s="51"/>
      <c r="U772"/>
    </row>
    <row r="773" spans="2:21" x14ac:dyDescent="0.25">
      <c r="B773" s="49" t="s">
        <v>9328</v>
      </c>
      <c r="C773" s="53" t="s">
        <v>24189</v>
      </c>
      <c r="D773" t="s">
        <v>1360</v>
      </c>
      <c r="E773" s="43" t="s">
        <v>10370</v>
      </c>
      <c r="F773" t="s">
        <v>1361</v>
      </c>
      <c r="G773" t="s">
        <v>19416</v>
      </c>
      <c r="H773" s="41">
        <v>41419</v>
      </c>
      <c r="I773" s="44">
        <v>-20000</v>
      </c>
      <c r="J773" t="s">
        <v>10371</v>
      </c>
      <c r="R773" s="51"/>
      <c r="U773"/>
    </row>
    <row r="774" spans="2:21" x14ac:dyDescent="0.25">
      <c r="B774" s="49" t="s">
        <v>9326</v>
      </c>
      <c r="C774" s="53" t="s">
        <v>24184</v>
      </c>
      <c r="D774" t="s">
        <v>1364</v>
      </c>
      <c r="E774" s="43" t="s">
        <v>10374</v>
      </c>
      <c r="F774" t="s">
        <v>1365</v>
      </c>
      <c r="G774" t="s">
        <v>16617</v>
      </c>
      <c r="H774" s="41">
        <v>41421</v>
      </c>
      <c r="I774" s="44">
        <v>-1035022.7</v>
      </c>
      <c r="J774" t="s">
        <v>10375</v>
      </c>
      <c r="R774" s="51"/>
      <c r="U774"/>
    </row>
    <row r="775" spans="2:21" x14ac:dyDescent="0.25">
      <c r="B775" s="49" t="s">
        <v>9735</v>
      </c>
      <c r="C775" s="53" t="s">
        <v>24186</v>
      </c>
      <c r="D775" t="s">
        <v>1295</v>
      </c>
      <c r="E775" s="43" t="s">
        <v>10320</v>
      </c>
      <c r="F775" t="s">
        <v>1366</v>
      </c>
      <c r="G775" t="s">
        <v>1367</v>
      </c>
      <c r="H775" s="41">
        <v>41422</v>
      </c>
      <c r="I775" s="44">
        <v>-47200</v>
      </c>
      <c r="J775" t="s">
        <v>10376</v>
      </c>
      <c r="R775" s="51"/>
      <c r="U775"/>
    </row>
    <row r="776" spans="2:21" x14ac:dyDescent="0.25">
      <c r="B776" s="49" t="s">
        <v>9328</v>
      </c>
      <c r="C776" s="53" t="s">
        <v>24189</v>
      </c>
      <c r="D776" t="s">
        <v>751</v>
      </c>
      <c r="E776" s="43" t="s">
        <v>752</v>
      </c>
      <c r="G776" t="s">
        <v>1368</v>
      </c>
      <c r="H776" s="41">
        <v>41422</v>
      </c>
      <c r="I776" s="44">
        <v>1119467.57</v>
      </c>
      <c r="J776" t="s">
        <v>10377</v>
      </c>
      <c r="R776" s="51"/>
      <c r="U776"/>
    </row>
    <row r="777" spans="2:21" x14ac:dyDescent="0.25">
      <c r="B777" s="49" t="s">
        <v>9328</v>
      </c>
      <c r="C777" s="53" t="s">
        <v>24189</v>
      </c>
      <c r="D777" t="s">
        <v>1372</v>
      </c>
      <c r="E777" s="43" t="s">
        <v>10380</v>
      </c>
      <c r="F777" t="s">
        <v>1373</v>
      </c>
      <c r="G777" t="s">
        <v>1374</v>
      </c>
      <c r="H777" s="41">
        <v>41423</v>
      </c>
      <c r="I777" s="44">
        <v>-1663661.46</v>
      </c>
      <c r="J777" t="s">
        <v>10381</v>
      </c>
      <c r="R777" s="51"/>
      <c r="U777"/>
    </row>
    <row r="778" spans="2:21" x14ac:dyDescent="0.25">
      <c r="B778" s="49" t="s">
        <v>9328</v>
      </c>
      <c r="C778" s="53" t="s">
        <v>24189</v>
      </c>
      <c r="D778" t="s">
        <v>1369</v>
      </c>
      <c r="E778" s="43" t="s">
        <v>10378</v>
      </c>
      <c r="F778" t="s">
        <v>1370</v>
      </c>
      <c r="G778" t="s">
        <v>1371</v>
      </c>
      <c r="H778" s="41">
        <v>41423</v>
      </c>
      <c r="I778" s="44">
        <v>-113280</v>
      </c>
      <c r="J778" t="s">
        <v>10379</v>
      </c>
      <c r="R778" s="51"/>
      <c r="U778"/>
    </row>
    <row r="779" spans="2:21" x14ac:dyDescent="0.25">
      <c r="B779" s="49" t="s">
        <v>9326</v>
      </c>
      <c r="C779" s="53" t="s">
        <v>24184</v>
      </c>
      <c r="D779" t="s">
        <v>197</v>
      </c>
      <c r="E779" s="43" t="s">
        <v>198</v>
      </c>
      <c r="F779" t="s">
        <v>1375</v>
      </c>
      <c r="G779" t="s">
        <v>17292</v>
      </c>
      <c r="H779" s="41">
        <v>41425</v>
      </c>
      <c r="I779" s="44">
        <v>-5966.58</v>
      </c>
      <c r="J779" t="s">
        <v>10382</v>
      </c>
      <c r="R779" s="51"/>
      <c r="U779"/>
    </row>
    <row r="780" spans="2:21" x14ac:dyDescent="0.25">
      <c r="B780" s="49" t="s">
        <v>9328</v>
      </c>
      <c r="C780" s="53" t="s">
        <v>24189</v>
      </c>
      <c r="D780" t="s">
        <v>1372</v>
      </c>
      <c r="E780" s="43" t="s">
        <v>10380</v>
      </c>
      <c r="G780" t="s">
        <v>1376</v>
      </c>
      <c r="H780" s="41">
        <v>41428</v>
      </c>
      <c r="I780">
        <v>817.37</v>
      </c>
      <c r="J780" t="s">
        <v>10386</v>
      </c>
      <c r="R780" s="51"/>
      <c r="U780"/>
    </row>
    <row r="781" spans="2:21" x14ac:dyDescent="0.25">
      <c r="B781" s="49" t="s">
        <v>9328</v>
      </c>
      <c r="C781" s="53" t="s">
        <v>24189</v>
      </c>
      <c r="D781" t="s">
        <v>1372</v>
      </c>
      <c r="E781" s="43" t="s">
        <v>10380</v>
      </c>
      <c r="G781" t="s">
        <v>1376</v>
      </c>
      <c r="H781" s="41">
        <v>41428</v>
      </c>
      <c r="I781" s="44">
        <v>14462</v>
      </c>
      <c r="J781" t="s">
        <v>10387</v>
      </c>
      <c r="R781" s="51"/>
      <c r="U781"/>
    </row>
    <row r="782" spans="2:21" x14ac:dyDescent="0.25">
      <c r="B782" s="49" t="s">
        <v>9328</v>
      </c>
      <c r="C782" s="53" t="s">
        <v>24189</v>
      </c>
      <c r="D782" t="s">
        <v>1372</v>
      </c>
      <c r="E782" s="43" t="s">
        <v>10380</v>
      </c>
      <c r="G782" t="s">
        <v>1376</v>
      </c>
      <c r="H782" s="41">
        <v>41428</v>
      </c>
      <c r="I782" s="44">
        <v>38439.46</v>
      </c>
      <c r="J782" t="s">
        <v>10385</v>
      </c>
      <c r="R782" s="51"/>
      <c r="U782"/>
    </row>
    <row r="783" spans="2:21" x14ac:dyDescent="0.25">
      <c r="B783" s="49" t="s">
        <v>9328</v>
      </c>
      <c r="C783" s="53" t="s">
        <v>24189</v>
      </c>
      <c r="D783" t="s">
        <v>1372</v>
      </c>
      <c r="E783" s="43" t="s">
        <v>10380</v>
      </c>
      <c r="G783" t="s">
        <v>1376</v>
      </c>
      <c r="H783" s="41">
        <v>41428</v>
      </c>
      <c r="I783" s="44">
        <v>40868.42</v>
      </c>
      <c r="J783" t="s">
        <v>10384</v>
      </c>
      <c r="R783" s="51"/>
      <c r="U783"/>
    </row>
    <row r="784" spans="2:21" x14ac:dyDescent="0.25">
      <c r="B784" s="49" t="s">
        <v>9328</v>
      </c>
      <c r="C784" s="53" t="s">
        <v>24189</v>
      </c>
      <c r="D784" t="s">
        <v>1372</v>
      </c>
      <c r="E784" s="43" t="s">
        <v>10380</v>
      </c>
      <c r="G784" t="s">
        <v>1376</v>
      </c>
      <c r="H784" s="41">
        <v>41428</v>
      </c>
      <c r="I784" s="44">
        <v>737243.48</v>
      </c>
      <c r="J784" t="s">
        <v>10383</v>
      </c>
      <c r="R784" s="51"/>
      <c r="U784"/>
    </row>
    <row r="785" spans="2:21" x14ac:dyDescent="0.25">
      <c r="B785" s="49" t="s">
        <v>9328</v>
      </c>
      <c r="C785" s="53" t="s">
        <v>24189</v>
      </c>
      <c r="D785" t="s">
        <v>1377</v>
      </c>
      <c r="E785" s="43" t="s">
        <v>10388</v>
      </c>
      <c r="G785" t="s">
        <v>1378</v>
      </c>
      <c r="H785" s="41">
        <v>41430</v>
      </c>
      <c r="I785" s="44">
        <v>3600</v>
      </c>
      <c r="J785" t="s">
        <v>10389</v>
      </c>
      <c r="R785" s="51"/>
      <c r="U785"/>
    </row>
    <row r="786" spans="2:21" x14ac:dyDescent="0.25">
      <c r="B786" s="49" t="s">
        <v>9735</v>
      </c>
      <c r="C786" s="53" t="s">
        <v>24186</v>
      </c>
      <c r="D786" t="s">
        <v>1379</v>
      </c>
      <c r="E786" s="43" t="s">
        <v>10390</v>
      </c>
      <c r="F786" t="s">
        <v>1380</v>
      </c>
      <c r="G786" t="s">
        <v>1381</v>
      </c>
      <c r="H786" s="41">
        <v>41435</v>
      </c>
      <c r="I786" s="44">
        <v>-11626.6</v>
      </c>
      <c r="J786" t="s">
        <v>10391</v>
      </c>
      <c r="R786" s="51"/>
      <c r="U786"/>
    </row>
    <row r="787" spans="2:21" x14ac:dyDescent="0.25">
      <c r="B787" s="49" t="s">
        <v>9735</v>
      </c>
      <c r="C787" s="53" t="s">
        <v>24186</v>
      </c>
      <c r="D787" t="s">
        <v>1382</v>
      </c>
      <c r="E787" s="43" t="s">
        <v>10392</v>
      </c>
      <c r="F787" t="s">
        <v>1383</v>
      </c>
      <c r="G787" t="s">
        <v>1384</v>
      </c>
      <c r="H787" s="41">
        <v>41436</v>
      </c>
      <c r="I787" s="44">
        <v>-82700</v>
      </c>
      <c r="J787" t="s">
        <v>10393</v>
      </c>
      <c r="R787" s="51"/>
      <c r="U787"/>
    </row>
    <row r="788" spans="2:21" x14ac:dyDescent="0.25">
      <c r="B788" s="49" t="s">
        <v>9735</v>
      </c>
      <c r="C788" s="53" t="s">
        <v>24186</v>
      </c>
      <c r="D788" t="s">
        <v>1385</v>
      </c>
      <c r="E788" s="43" t="s">
        <v>10394</v>
      </c>
      <c r="F788" t="s">
        <v>1386</v>
      </c>
      <c r="G788" t="s">
        <v>1387</v>
      </c>
      <c r="H788" s="41">
        <v>41436</v>
      </c>
      <c r="I788" s="44">
        <v>-48030.96</v>
      </c>
      <c r="J788" t="s">
        <v>10395</v>
      </c>
      <c r="R788" s="51"/>
      <c r="U788"/>
    </row>
    <row r="789" spans="2:21" x14ac:dyDescent="0.25">
      <c r="B789" s="49" t="s">
        <v>9328</v>
      </c>
      <c r="C789" s="53" t="s">
        <v>24189</v>
      </c>
      <c r="D789" t="s">
        <v>1249</v>
      </c>
      <c r="E789" s="43" t="s">
        <v>10287</v>
      </c>
      <c r="F789" t="s">
        <v>1390</v>
      </c>
      <c r="G789" t="s">
        <v>1251</v>
      </c>
      <c r="H789" s="41">
        <v>41436</v>
      </c>
      <c r="I789" s="44">
        <v>-551385.02</v>
      </c>
      <c r="J789" t="s">
        <v>10397</v>
      </c>
      <c r="R789" s="51"/>
      <c r="U789"/>
    </row>
    <row r="790" spans="2:21" x14ac:dyDescent="0.25">
      <c r="B790" s="49" t="s">
        <v>9328</v>
      </c>
      <c r="C790" s="53" t="s">
        <v>24189</v>
      </c>
      <c r="D790" t="s">
        <v>12</v>
      </c>
      <c r="E790" s="43" t="s">
        <v>9329</v>
      </c>
      <c r="F790" t="s">
        <v>1388</v>
      </c>
      <c r="G790" t="s">
        <v>1389</v>
      </c>
      <c r="H790" s="41">
        <v>41436</v>
      </c>
      <c r="I790" s="44">
        <v>-88708.57</v>
      </c>
      <c r="J790" t="s">
        <v>10396</v>
      </c>
      <c r="R790" s="51"/>
      <c r="U790"/>
    </row>
    <row r="791" spans="2:21" x14ac:dyDescent="0.25">
      <c r="B791" s="49" t="s">
        <v>9326</v>
      </c>
      <c r="C791" s="53" t="s">
        <v>24184</v>
      </c>
      <c r="D791" t="s">
        <v>1280</v>
      </c>
      <c r="E791" s="43" t="s">
        <v>1281</v>
      </c>
      <c r="F791" t="s">
        <v>1391</v>
      </c>
      <c r="G791" t="s">
        <v>17770</v>
      </c>
      <c r="H791" s="41">
        <v>41437</v>
      </c>
      <c r="I791" s="44">
        <v>-233996.6</v>
      </c>
      <c r="J791" t="s">
        <v>10398</v>
      </c>
      <c r="R791" s="51"/>
      <c r="U791"/>
    </row>
    <row r="792" spans="2:21" x14ac:dyDescent="0.25">
      <c r="B792" s="49" t="s">
        <v>9735</v>
      </c>
      <c r="C792" s="53" t="s">
        <v>24186</v>
      </c>
      <c r="D792" t="s">
        <v>1392</v>
      </c>
      <c r="E792" s="43" t="s">
        <v>1393</v>
      </c>
      <c r="F792" s="50" t="s">
        <v>1394</v>
      </c>
      <c r="G792" t="s">
        <v>1395</v>
      </c>
      <c r="H792" s="41">
        <v>41437</v>
      </c>
      <c r="I792" s="44">
        <v>-113400</v>
      </c>
      <c r="J792" t="s">
        <v>10399</v>
      </c>
      <c r="R792" s="51"/>
      <c r="U792"/>
    </row>
    <row r="793" spans="2:21" x14ac:dyDescent="0.25">
      <c r="B793" s="49" t="s">
        <v>9328</v>
      </c>
      <c r="C793" s="53" t="s">
        <v>24189</v>
      </c>
      <c r="D793" t="s">
        <v>1396</v>
      </c>
      <c r="E793" s="43" t="s">
        <v>10400</v>
      </c>
      <c r="F793" t="s">
        <v>1397</v>
      </c>
      <c r="G793" t="s">
        <v>1398</v>
      </c>
      <c r="H793" s="41">
        <v>41437</v>
      </c>
      <c r="I793" s="44">
        <v>-165200</v>
      </c>
      <c r="J793" t="s">
        <v>10401</v>
      </c>
      <c r="R793" s="51"/>
      <c r="U793"/>
    </row>
    <row r="794" spans="2:21" x14ac:dyDescent="0.25">
      <c r="B794" s="49" t="s">
        <v>9326</v>
      </c>
      <c r="C794" s="53" t="s">
        <v>24184</v>
      </c>
      <c r="D794" t="s">
        <v>432</v>
      </c>
      <c r="E794" s="43" t="s">
        <v>433</v>
      </c>
      <c r="F794" s="50" t="s">
        <v>1399</v>
      </c>
      <c r="G794" t="s">
        <v>1400</v>
      </c>
      <c r="H794" s="41">
        <v>41438</v>
      </c>
      <c r="I794" s="44">
        <v>-13767.06</v>
      </c>
      <c r="J794" t="s">
        <v>10402</v>
      </c>
      <c r="R794" s="51"/>
      <c r="U794"/>
    </row>
    <row r="795" spans="2:21" x14ac:dyDescent="0.25">
      <c r="B795" s="49" t="s">
        <v>9328</v>
      </c>
      <c r="C795" s="53" t="s">
        <v>24189</v>
      </c>
      <c r="D795" t="s">
        <v>1244</v>
      </c>
      <c r="E795" s="43" t="s">
        <v>10284</v>
      </c>
      <c r="F795" t="s">
        <v>1401</v>
      </c>
      <c r="G795" t="s">
        <v>1402</v>
      </c>
      <c r="H795" s="41">
        <v>41440</v>
      </c>
      <c r="I795" s="44">
        <v>-238688.32</v>
      </c>
      <c r="J795" t="s">
        <v>10403</v>
      </c>
      <c r="R795" s="51"/>
      <c r="U795"/>
    </row>
    <row r="796" spans="2:21" x14ac:dyDescent="0.25">
      <c r="B796" s="49" t="s">
        <v>9328</v>
      </c>
      <c r="C796" s="53" t="s">
        <v>24189</v>
      </c>
      <c r="D796" t="s">
        <v>738</v>
      </c>
      <c r="E796" s="43" t="s">
        <v>9929</v>
      </c>
      <c r="F796" t="s">
        <v>1403</v>
      </c>
      <c r="G796" t="s">
        <v>1404</v>
      </c>
      <c r="H796" s="41">
        <v>41442</v>
      </c>
      <c r="I796" s="44">
        <v>-1653665.31</v>
      </c>
      <c r="J796" t="s">
        <v>10404</v>
      </c>
      <c r="R796" s="51"/>
      <c r="U796"/>
    </row>
    <row r="797" spans="2:21" x14ac:dyDescent="0.25">
      <c r="B797" s="49" t="s">
        <v>9328</v>
      </c>
      <c r="C797" s="53" t="s">
        <v>24189</v>
      </c>
      <c r="D797" t="s">
        <v>1405</v>
      </c>
      <c r="E797" s="43" t="s">
        <v>10405</v>
      </c>
      <c r="F797" t="s">
        <v>1406</v>
      </c>
      <c r="G797" t="s">
        <v>1407</v>
      </c>
      <c r="H797" s="41">
        <v>41443</v>
      </c>
      <c r="I797" s="44">
        <v>-2269256.87</v>
      </c>
      <c r="J797" t="s">
        <v>10406</v>
      </c>
      <c r="R797" s="51"/>
      <c r="U797"/>
    </row>
    <row r="798" spans="2:21" x14ac:dyDescent="0.25">
      <c r="B798" s="49" t="s">
        <v>9735</v>
      </c>
      <c r="C798" s="53" t="s">
        <v>24186</v>
      </c>
      <c r="D798" t="s">
        <v>299</v>
      </c>
      <c r="E798" s="43" t="s">
        <v>300</v>
      </c>
      <c r="F798" t="s">
        <v>1408</v>
      </c>
      <c r="G798" t="s">
        <v>1409</v>
      </c>
      <c r="H798" s="41">
        <v>41445</v>
      </c>
      <c r="I798" s="44">
        <v>-140250</v>
      </c>
      <c r="J798" t="s">
        <v>10407</v>
      </c>
      <c r="R798" s="51"/>
      <c r="U798"/>
    </row>
    <row r="799" spans="2:21" x14ac:dyDescent="0.25">
      <c r="B799" s="49" t="s">
        <v>9326</v>
      </c>
      <c r="C799" s="53" t="s">
        <v>24184</v>
      </c>
      <c r="D799" t="s">
        <v>1097</v>
      </c>
      <c r="E799" s="43" t="s">
        <v>10174</v>
      </c>
      <c r="G799" t="s">
        <v>20728</v>
      </c>
      <c r="H799" s="41">
        <v>41446</v>
      </c>
      <c r="I799" s="44">
        <v>264952.11</v>
      </c>
      <c r="J799" t="s">
        <v>10408</v>
      </c>
      <c r="R799" s="51"/>
      <c r="U799"/>
    </row>
    <row r="800" spans="2:21" x14ac:dyDescent="0.25">
      <c r="B800" s="49" t="s">
        <v>9326</v>
      </c>
      <c r="C800" s="53" t="s">
        <v>24184</v>
      </c>
      <c r="D800" t="s">
        <v>1410</v>
      </c>
      <c r="E800" s="43" t="s">
        <v>1411</v>
      </c>
      <c r="F800" t="s">
        <v>1412</v>
      </c>
      <c r="G800" t="s">
        <v>17887</v>
      </c>
      <c r="H800" s="41">
        <v>41452</v>
      </c>
      <c r="I800" s="44">
        <v>-11673.75</v>
      </c>
      <c r="J800" t="s">
        <v>10409</v>
      </c>
      <c r="R800" s="51"/>
      <c r="U800"/>
    </row>
    <row r="801" spans="2:21" x14ac:dyDescent="0.25">
      <c r="B801" s="49" t="s">
        <v>9326</v>
      </c>
      <c r="C801" s="53" t="s">
        <v>24184</v>
      </c>
      <c r="D801" t="s">
        <v>1413</v>
      </c>
      <c r="E801" s="43" t="s">
        <v>10410</v>
      </c>
      <c r="F801" s="50" t="s">
        <v>1414</v>
      </c>
      <c r="G801" t="s">
        <v>1415</v>
      </c>
      <c r="H801" s="41">
        <v>41460</v>
      </c>
      <c r="I801" s="44">
        <v>-60000.17</v>
      </c>
      <c r="J801" t="s">
        <v>10411</v>
      </c>
      <c r="R801" s="51"/>
      <c r="U801"/>
    </row>
    <row r="802" spans="2:21" x14ac:dyDescent="0.25">
      <c r="B802" s="49" t="s">
        <v>9326</v>
      </c>
      <c r="C802" s="53" t="s">
        <v>24184</v>
      </c>
      <c r="D802" t="s">
        <v>1413</v>
      </c>
      <c r="E802" s="43" t="s">
        <v>10410</v>
      </c>
      <c r="F802" s="50" t="s">
        <v>1416</v>
      </c>
      <c r="G802" t="s">
        <v>1417</v>
      </c>
      <c r="H802" s="41">
        <v>41460</v>
      </c>
      <c r="I802">
        <v>-531</v>
      </c>
      <c r="J802" t="s">
        <v>10412</v>
      </c>
      <c r="R802" s="51"/>
      <c r="U802"/>
    </row>
    <row r="803" spans="2:21" x14ac:dyDescent="0.25">
      <c r="B803" s="49" t="s">
        <v>9735</v>
      </c>
      <c r="C803" s="53" t="s">
        <v>24186</v>
      </c>
      <c r="D803" t="s">
        <v>815</v>
      </c>
      <c r="E803" s="43" t="s">
        <v>816</v>
      </c>
      <c r="F803" t="s">
        <v>1418</v>
      </c>
      <c r="G803" t="s">
        <v>1419</v>
      </c>
      <c r="H803" s="41">
        <v>41463</v>
      </c>
      <c r="I803" s="44">
        <v>-143916.91</v>
      </c>
      <c r="J803" t="s">
        <v>10413</v>
      </c>
      <c r="R803" s="51"/>
      <c r="U803"/>
    </row>
    <row r="804" spans="2:21" x14ac:dyDescent="0.25">
      <c r="B804" s="49" t="s">
        <v>9735</v>
      </c>
      <c r="C804" s="53" t="s">
        <v>24186</v>
      </c>
      <c r="D804" t="s">
        <v>815</v>
      </c>
      <c r="E804" s="43" t="s">
        <v>816</v>
      </c>
      <c r="G804" t="s">
        <v>1422</v>
      </c>
      <c r="H804" s="41">
        <v>41464</v>
      </c>
      <c r="I804" s="44">
        <v>-2551.59</v>
      </c>
      <c r="J804" t="s">
        <v>10416</v>
      </c>
      <c r="R804" s="51"/>
      <c r="U804"/>
    </row>
    <row r="805" spans="2:21" x14ac:dyDescent="0.25">
      <c r="B805" s="49" t="s">
        <v>9735</v>
      </c>
      <c r="C805" s="53" t="s">
        <v>24186</v>
      </c>
      <c r="D805" t="s">
        <v>815</v>
      </c>
      <c r="E805" s="43" t="s">
        <v>816</v>
      </c>
      <c r="G805" t="s">
        <v>1420</v>
      </c>
      <c r="H805" s="41">
        <v>41464</v>
      </c>
      <c r="I805" s="44">
        <v>-2408.91</v>
      </c>
      <c r="J805" t="s">
        <v>10414</v>
      </c>
      <c r="R805" s="51"/>
      <c r="U805"/>
    </row>
    <row r="806" spans="2:21" x14ac:dyDescent="0.25">
      <c r="B806" s="49" t="s">
        <v>9735</v>
      </c>
      <c r="C806" s="53" t="s">
        <v>24186</v>
      </c>
      <c r="D806" t="s">
        <v>815</v>
      </c>
      <c r="E806" s="43" t="s">
        <v>816</v>
      </c>
      <c r="G806" t="s">
        <v>1421</v>
      </c>
      <c r="H806" s="41">
        <v>41464</v>
      </c>
      <c r="I806">
        <v>-826.4</v>
      </c>
      <c r="J806" t="s">
        <v>10415</v>
      </c>
      <c r="R806" s="51"/>
      <c r="U806"/>
    </row>
    <row r="807" spans="2:21" x14ac:dyDescent="0.25">
      <c r="B807" s="49" t="s">
        <v>9328</v>
      </c>
      <c r="C807" s="53" t="s">
        <v>24189</v>
      </c>
      <c r="D807" t="s">
        <v>1423</v>
      </c>
      <c r="E807" s="43" t="s">
        <v>10417</v>
      </c>
      <c r="F807" t="s">
        <v>1424</v>
      </c>
      <c r="G807" t="s">
        <v>19672</v>
      </c>
      <c r="H807" s="41">
        <v>41464</v>
      </c>
      <c r="I807" s="44">
        <v>-18107500</v>
      </c>
      <c r="J807" t="s">
        <v>10418</v>
      </c>
      <c r="R807" s="51"/>
      <c r="U807"/>
    </row>
    <row r="808" spans="2:21" x14ac:dyDescent="0.25">
      <c r="B808" s="49" t="s">
        <v>9328</v>
      </c>
      <c r="C808" s="53" t="s">
        <v>24189</v>
      </c>
      <c r="D808" t="s">
        <v>1425</v>
      </c>
      <c r="E808" s="43" t="s">
        <v>10419</v>
      </c>
      <c r="F808" t="s">
        <v>1426</v>
      </c>
      <c r="G808" t="s">
        <v>19322</v>
      </c>
      <c r="H808" s="41">
        <v>41464</v>
      </c>
      <c r="I808" s="44">
        <v>-11779691</v>
      </c>
      <c r="J808" t="s">
        <v>10420</v>
      </c>
      <c r="R808" s="51"/>
      <c r="U808"/>
    </row>
    <row r="809" spans="2:21" x14ac:dyDescent="0.25">
      <c r="B809" s="49" t="s">
        <v>9735</v>
      </c>
      <c r="C809" s="53" t="s">
        <v>24186</v>
      </c>
      <c r="D809" t="s">
        <v>1427</v>
      </c>
      <c r="E809" s="43" t="s">
        <v>1428</v>
      </c>
      <c r="F809" s="50" t="s">
        <v>1429</v>
      </c>
      <c r="G809" t="s">
        <v>1430</v>
      </c>
      <c r="H809" s="41">
        <v>41465</v>
      </c>
      <c r="I809" s="44">
        <v>-112745</v>
      </c>
      <c r="J809" t="s">
        <v>10421</v>
      </c>
      <c r="R809" s="51"/>
      <c r="U809"/>
    </row>
    <row r="810" spans="2:21" x14ac:dyDescent="0.25">
      <c r="B810" s="49" t="s">
        <v>9735</v>
      </c>
      <c r="C810" s="53" t="s">
        <v>24186</v>
      </c>
      <c r="D810" t="s">
        <v>1427</v>
      </c>
      <c r="E810" s="43" t="s">
        <v>1428</v>
      </c>
      <c r="F810" t="s">
        <v>1431</v>
      </c>
      <c r="G810" t="s">
        <v>1432</v>
      </c>
      <c r="H810" s="41">
        <v>41465</v>
      </c>
      <c r="I810" s="44">
        <v>-48920</v>
      </c>
      <c r="J810" t="s">
        <v>10422</v>
      </c>
      <c r="R810" s="51"/>
      <c r="U810"/>
    </row>
    <row r="811" spans="2:21" x14ac:dyDescent="0.25">
      <c r="B811" s="49" t="s">
        <v>9328</v>
      </c>
      <c r="C811" s="53" t="s">
        <v>24189</v>
      </c>
      <c r="D811" t="s">
        <v>1433</v>
      </c>
      <c r="E811" s="43" t="s">
        <v>10423</v>
      </c>
      <c r="F811" t="s">
        <v>1434</v>
      </c>
      <c r="G811" t="s">
        <v>16883</v>
      </c>
      <c r="H811" s="41">
        <v>41467</v>
      </c>
      <c r="I811" s="44">
        <v>-5173286.54</v>
      </c>
      <c r="J811" t="s">
        <v>10425</v>
      </c>
      <c r="R811" s="51"/>
      <c r="U811"/>
    </row>
    <row r="812" spans="2:21" x14ac:dyDescent="0.25">
      <c r="B812" s="49" t="s">
        <v>9328</v>
      </c>
      <c r="C812" s="53" t="s">
        <v>24189</v>
      </c>
      <c r="D812" t="s">
        <v>1433</v>
      </c>
      <c r="E812" s="43" t="s">
        <v>10423</v>
      </c>
      <c r="F812" t="s">
        <v>1434</v>
      </c>
      <c r="G812" t="s">
        <v>1434</v>
      </c>
      <c r="H812" s="41">
        <v>41467</v>
      </c>
      <c r="I812" s="44">
        <v>1034657.31</v>
      </c>
      <c r="J812" t="s">
        <v>10424</v>
      </c>
      <c r="R812" s="51"/>
      <c r="U812"/>
    </row>
    <row r="813" spans="2:21" x14ac:dyDescent="0.25">
      <c r="B813" s="49" t="s">
        <v>9326</v>
      </c>
      <c r="C813" s="53" t="s">
        <v>24184</v>
      </c>
      <c r="D813" t="s">
        <v>815</v>
      </c>
      <c r="E813" s="43" t="s">
        <v>816</v>
      </c>
      <c r="G813" t="s">
        <v>1436</v>
      </c>
      <c r="H813" s="41">
        <v>41470</v>
      </c>
      <c r="I813" s="44">
        <v>-1884.8</v>
      </c>
      <c r="J813" t="s">
        <v>10427</v>
      </c>
      <c r="R813" s="51"/>
      <c r="U813"/>
    </row>
    <row r="814" spans="2:21" x14ac:dyDescent="0.25">
      <c r="B814" s="49" t="s">
        <v>9326</v>
      </c>
      <c r="C814" s="53" t="s">
        <v>24184</v>
      </c>
      <c r="D814" t="s">
        <v>815</v>
      </c>
      <c r="E814" s="43" t="s">
        <v>816</v>
      </c>
      <c r="G814" t="s">
        <v>1435</v>
      </c>
      <c r="H814" s="41">
        <v>41470</v>
      </c>
      <c r="I814" s="44">
        <v>-1779.4</v>
      </c>
      <c r="J814" t="s">
        <v>10426</v>
      </c>
      <c r="R814" s="51"/>
      <c r="U814"/>
    </row>
    <row r="815" spans="2:21" x14ac:dyDescent="0.25">
      <c r="B815" s="49" t="s">
        <v>9326</v>
      </c>
      <c r="C815" s="53" t="s">
        <v>24184</v>
      </c>
      <c r="D815" t="s">
        <v>815</v>
      </c>
      <c r="E815" s="43" t="s">
        <v>816</v>
      </c>
      <c r="G815" t="s">
        <v>1438</v>
      </c>
      <c r="H815" s="41">
        <v>41470</v>
      </c>
      <c r="I815" s="44">
        <v>-1127.44</v>
      </c>
      <c r="J815" t="s">
        <v>10429</v>
      </c>
      <c r="R815" s="51"/>
      <c r="U815"/>
    </row>
    <row r="816" spans="2:21" x14ac:dyDescent="0.25">
      <c r="B816" s="49" t="s">
        <v>9326</v>
      </c>
      <c r="C816" s="53" t="s">
        <v>24184</v>
      </c>
      <c r="D816" t="s">
        <v>815</v>
      </c>
      <c r="E816" s="43" t="s">
        <v>816</v>
      </c>
      <c r="G816" t="s">
        <v>1437</v>
      </c>
      <c r="H816" s="41">
        <v>41470</v>
      </c>
      <c r="I816" s="44">
        <v>-1064.4000000000001</v>
      </c>
      <c r="J816" t="s">
        <v>10428</v>
      </c>
      <c r="R816" s="51"/>
      <c r="U816"/>
    </row>
    <row r="817" spans="2:21" x14ac:dyDescent="0.25">
      <c r="B817" s="49" t="s">
        <v>9328</v>
      </c>
      <c r="C817" s="53" t="s">
        <v>24189</v>
      </c>
      <c r="D817" t="s">
        <v>1441</v>
      </c>
      <c r="E817" s="43" t="s">
        <v>1442</v>
      </c>
      <c r="F817" t="s">
        <v>1443</v>
      </c>
      <c r="G817" t="s">
        <v>19322</v>
      </c>
      <c r="H817" s="41">
        <v>41470</v>
      </c>
      <c r="I817" s="44">
        <v>-1600844</v>
      </c>
      <c r="J817" t="s">
        <v>10432</v>
      </c>
      <c r="R817" s="51"/>
      <c r="U817"/>
    </row>
    <row r="818" spans="2:21" x14ac:dyDescent="0.25">
      <c r="B818" s="49" t="s">
        <v>9328</v>
      </c>
      <c r="C818" s="53" t="s">
        <v>24189</v>
      </c>
      <c r="D818" t="s">
        <v>1439</v>
      </c>
      <c r="E818" s="43" t="s">
        <v>10430</v>
      </c>
      <c r="F818" t="s">
        <v>1440</v>
      </c>
      <c r="G818" t="s">
        <v>19672</v>
      </c>
      <c r="H818" s="41">
        <v>41470</v>
      </c>
      <c r="I818" s="44">
        <v>-568953</v>
      </c>
      <c r="J818" t="s">
        <v>10431</v>
      </c>
      <c r="R818" s="51"/>
      <c r="U818"/>
    </row>
    <row r="819" spans="2:21" x14ac:dyDescent="0.25">
      <c r="B819" s="49" t="s">
        <v>9735</v>
      </c>
      <c r="C819" s="53" t="s">
        <v>24186</v>
      </c>
      <c r="D819" t="s">
        <v>1427</v>
      </c>
      <c r="E819" s="43" t="s">
        <v>1428</v>
      </c>
      <c r="F819" s="50" t="s">
        <v>1444</v>
      </c>
      <c r="G819" t="s">
        <v>1445</v>
      </c>
      <c r="H819" s="41">
        <v>41471</v>
      </c>
      <c r="I819" s="44">
        <v>-454440</v>
      </c>
      <c r="J819" t="s">
        <v>10433</v>
      </c>
      <c r="R819" s="51"/>
      <c r="U819"/>
    </row>
    <row r="820" spans="2:21" x14ac:dyDescent="0.25">
      <c r="B820" s="49" t="s">
        <v>9735</v>
      </c>
      <c r="C820" s="53" t="s">
        <v>24186</v>
      </c>
      <c r="D820" t="s">
        <v>1427</v>
      </c>
      <c r="E820" s="43" t="s">
        <v>1428</v>
      </c>
      <c r="F820" t="s">
        <v>1446</v>
      </c>
      <c r="G820" t="s">
        <v>1447</v>
      </c>
      <c r="H820" s="41">
        <v>41471</v>
      </c>
      <c r="I820" s="44">
        <v>-45500</v>
      </c>
      <c r="J820" t="s">
        <v>10434</v>
      </c>
      <c r="R820" s="51"/>
      <c r="U820"/>
    </row>
    <row r="821" spans="2:21" x14ac:dyDescent="0.25">
      <c r="B821" s="49" t="s">
        <v>9735</v>
      </c>
      <c r="C821" s="53" t="s">
        <v>24186</v>
      </c>
      <c r="D821" t="s">
        <v>1448</v>
      </c>
      <c r="E821" s="43" t="s">
        <v>10435</v>
      </c>
      <c r="F821" t="s">
        <v>1449</v>
      </c>
      <c r="G821" t="s">
        <v>1450</v>
      </c>
      <c r="H821" s="41">
        <v>41471</v>
      </c>
      <c r="I821" s="44">
        <v>-31500</v>
      </c>
      <c r="J821" t="s">
        <v>10436</v>
      </c>
      <c r="R821" s="51"/>
      <c r="U821"/>
    </row>
    <row r="822" spans="2:21" x14ac:dyDescent="0.25">
      <c r="B822" s="49" t="s">
        <v>9328</v>
      </c>
      <c r="C822" s="53" t="s">
        <v>24189</v>
      </c>
      <c r="D822" t="s">
        <v>1309</v>
      </c>
      <c r="E822" s="43" t="s">
        <v>10335</v>
      </c>
      <c r="F822" s="50" t="s">
        <v>1451</v>
      </c>
      <c r="G822" t="s">
        <v>1452</v>
      </c>
      <c r="H822" s="41">
        <v>41473</v>
      </c>
      <c r="I822" s="44">
        <v>-21150</v>
      </c>
      <c r="J822" t="s">
        <v>10437</v>
      </c>
      <c r="R822" s="51"/>
      <c r="U822"/>
    </row>
    <row r="823" spans="2:21" x14ac:dyDescent="0.25">
      <c r="B823" s="49" t="s">
        <v>9735</v>
      </c>
      <c r="C823" s="53" t="s">
        <v>24186</v>
      </c>
      <c r="D823" t="s">
        <v>1355</v>
      </c>
      <c r="E823" s="43" t="s">
        <v>1356</v>
      </c>
      <c r="F823" t="s">
        <v>1453</v>
      </c>
      <c r="G823" t="s">
        <v>19274</v>
      </c>
      <c r="H823" s="41">
        <v>41474</v>
      </c>
      <c r="I823" s="44">
        <v>-389220</v>
      </c>
      <c r="J823" t="s">
        <v>10438</v>
      </c>
      <c r="R823" s="51"/>
      <c r="U823"/>
    </row>
    <row r="824" spans="2:21" x14ac:dyDescent="0.25">
      <c r="B824" s="49" t="s">
        <v>9328</v>
      </c>
      <c r="C824" s="53" t="s">
        <v>24189</v>
      </c>
      <c r="D824" t="s">
        <v>1454</v>
      </c>
      <c r="E824" s="43" t="s">
        <v>10439</v>
      </c>
      <c r="G824" t="s">
        <v>1455</v>
      </c>
      <c r="H824" s="41">
        <v>41479</v>
      </c>
      <c r="I824" s="44">
        <v>-5935096.5899999999</v>
      </c>
      <c r="J824" t="s">
        <v>10440</v>
      </c>
      <c r="R824" s="51"/>
      <c r="U824"/>
    </row>
    <row r="825" spans="2:21" x14ac:dyDescent="0.25">
      <c r="B825" s="49" t="s">
        <v>9735</v>
      </c>
      <c r="C825" s="53" t="s">
        <v>24186</v>
      </c>
      <c r="D825" t="s">
        <v>987</v>
      </c>
      <c r="E825" s="43" t="s">
        <v>988</v>
      </c>
      <c r="F825" t="s">
        <v>1463</v>
      </c>
      <c r="G825" t="s">
        <v>1464</v>
      </c>
      <c r="H825" s="41">
        <v>41484</v>
      </c>
      <c r="I825" s="44">
        <v>-1681333</v>
      </c>
      <c r="J825" t="s">
        <v>10446</v>
      </c>
      <c r="R825" s="51"/>
      <c r="U825"/>
    </row>
    <row r="826" spans="2:21" x14ac:dyDescent="0.25">
      <c r="B826" s="49" t="s">
        <v>9735</v>
      </c>
      <c r="C826" s="53" t="s">
        <v>24186</v>
      </c>
      <c r="D826" t="s">
        <v>987</v>
      </c>
      <c r="E826" s="43" t="s">
        <v>988</v>
      </c>
      <c r="F826" t="s">
        <v>1465</v>
      </c>
      <c r="G826" t="s">
        <v>1464</v>
      </c>
      <c r="H826" s="41">
        <v>41484</v>
      </c>
      <c r="I826" s="44">
        <v>-1653737.5</v>
      </c>
      <c r="J826" t="s">
        <v>10447</v>
      </c>
      <c r="R826" s="51"/>
      <c r="U826"/>
    </row>
    <row r="827" spans="2:21" x14ac:dyDescent="0.25">
      <c r="B827" s="49" t="s">
        <v>9735</v>
      </c>
      <c r="C827" s="53" t="s">
        <v>24186</v>
      </c>
      <c r="D827" t="s">
        <v>1456</v>
      </c>
      <c r="E827" s="43" t="s">
        <v>10441</v>
      </c>
      <c r="F827" t="s">
        <v>1457</v>
      </c>
      <c r="G827" t="s">
        <v>1458</v>
      </c>
      <c r="H827" s="41">
        <v>41484</v>
      </c>
      <c r="I827" s="44">
        <v>-16436.599999999999</v>
      </c>
      <c r="J827" t="s">
        <v>10442</v>
      </c>
      <c r="R827" s="51"/>
      <c r="U827"/>
    </row>
    <row r="828" spans="2:21" x14ac:dyDescent="0.25">
      <c r="B828" s="49" t="s">
        <v>9735</v>
      </c>
      <c r="C828" s="53" t="s">
        <v>24186</v>
      </c>
      <c r="D828" t="s">
        <v>1456</v>
      </c>
      <c r="E828" s="43" t="s">
        <v>10441</v>
      </c>
      <c r="F828" t="s">
        <v>1459</v>
      </c>
      <c r="G828" t="s">
        <v>1460</v>
      </c>
      <c r="H828" s="41">
        <v>41484</v>
      </c>
      <c r="I828" s="44">
        <v>-16436.599999999999</v>
      </c>
      <c r="J828" t="s">
        <v>10443</v>
      </c>
      <c r="R828" s="51"/>
      <c r="U828"/>
    </row>
    <row r="829" spans="2:21" x14ac:dyDescent="0.25">
      <c r="B829" s="49" t="s">
        <v>9735</v>
      </c>
      <c r="C829" s="53" t="s">
        <v>24186</v>
      </c>
      <c r="D829" t="s">
        <v>1461</v>
      </c>
      <c r="E829" s="43" t="s">
        <v>10444</v>
      </c>
      <c r="F829" t="s">
        <v>1462</v>
      </c>
      <c r="G829" t="s">
        <v>1458</v>
      </c>
      <c r="H829" s="41">
        <v>41484</v>
      </c>
      <c r="I829" s="44">
        <v>-4730.55</v>
      </c>
      <c r="J829" t="s">
        <v>10445</v>
      </c>
      <c r="R829" s="51"/>
      <c r="U829"/>
    </row>
    <row r="830" spans="2:21" x14ac:dyDescent="0.25">
      <c r="B830" s="49" t="s">
        <v>9326</v>
      </c>
      <c r="C830" s="53" t="s">
        <v>24184</v>
      </c>
      <c r="D830" t="s">
        <v>1184</v>
      </c>
      <c r="E830" s="43" t="s">
        <v>1185</v>
      </c>
      <c r="F830">
        <v>396</v>
      </c>
      <c r="G830" t="s">
        <v>20729</v>
      </c>
      <c r="H830" s="41">
        <v>41485</v>
      </c>
      <c r="I830" s="44">
        <v>-768714.48</v>
      </c>
      <c r="J830" t="s">
        <v>10448</v>
      </c>
      <c r="R830" s="51"/>
      <c r="U830"/>
    </row>
    <row r="831" spans="2:21" x14ac:dyDescent="0.25">
      <c r="B831" s="49" t="s">
        <v>9326</v>
      </c>
      <c r="C831" s="53" t="s">
        <v>24184</v>
      </c>
      <c r="D831" t="s">
        <v>815</v>
      </c>
      <c r="E831" s="43" t="s">
        <v>816</v>
      </c>
      <c r="G831" t="s">
        <v>20730</v>
      </c>
      <c r="H831" s="41">
        <v>41487</v>
      </c>
      <c r="I831" s="44">
        <v>-367896.91</v>
      </c>
      <c r="J831" t="s">
        <v>10449</v>
      </c>
      <c r="R831" s="51"/>
      <c r="U831"/>
    </row>
    <row r="832" spans="2:21" x14ac:dyDescent="0.25">
      <c r="B832" s="49" t="s">
        <v>9735</v>
      </c>
      <c r="C832" s="53" t="s">
        <v>24186</v>
      </c>
      <c r="D832" t="s">
        <v>1466</v>
      </c>
      <c r="E832" s="43" t="s">
        <v>1467</v>
      </c>
      <c r="F832" t="s">
        <v>1468</v>
      </c>
      <c r="G832" t="s">
        <v>19208</v>
      </c>
      <c r="H832" s="41">
        <v>41487</v>
      </c>
      <c r="I832" s="44">
        <v>-116938</v>
      </c>
      <c r="J832" t="s">
        <v>10450</v>
      </c>
      <c r="R832" s="51"/>
      <c r="U832"/>
    </row>
    <row r="833" spans="2:21" x14ac:dyDescent="0.25">
      <c r="B833" s="49" t="s">
        <v>9735</v>
      </c>
      <c r="C833" s="53" t="s">
        <v>24186</v>
      </c>
      <c r="D833" t="s">
        <v>16</v>
      </c>
      <c r="E833" s="43" t="s">
        <v>17</v>
      </c>
      <c r="G833" t="s">
        <v>20730</v>
      </c>
      <c r="H833" s="41">
        <v>41487</v>
      </c>
      <c r="I833" s="44">
        <v>-83144.289999999994</v>
      </c>
      <c r="J833" t="s">
        <v>10451</v>
      </c>
      <c r="R833" s="51"/>
      <c r="U833"/>
    </row>
    <row r="834" spans="2:21" x14ac:dyDescent="0.25">
      <c r="B834" s="49" t="s">
        <v>9328</v>
      </c>
      <c r="C834" s="53" t="s">
        <v>24189</v>
      </c>
      <c r="D834" t="s">
        <v>1470</v>
      </c>
      <c r="E834" s="43" t="s">
        <v>10452</v>
      </c>
      <c r="F834" t="s">
        <v>1471</v>
      </c>
      <c r="G834" t="s">
        <v>1472</v>
      </c>
      <c r="H834" s="41">
        <v>41488</v>
      </c>
      <c r="I834" s="44">
        <v>653165.4</v>
      </c>
      <c r="J834" t="s">
        <v>10453</v>
      </c>
      <c r="R834" s="51"/>
      <c r="U834"/>
    </row>
    <row r="835" spans="2:21" x14ac:dyDescent="0.25">
      <c r="B835" s="49" t="s">
        <v>9328</v>
      </c>
      <c r="C835" s="53" t="s">
        <v>24189</v>
      </c>
      <c r="D835" t="s">
        <v>1473</v>
      </c>
      <c r="E835" s="43" t="s">
        <v>10454</v>
      </c>
      <c r="F835" t="s">
        <v>1474</v>
      </c>
      <c r="G835" t="s">
        <v>9145</v>
      </c>
      <c r="H835" s="41">
        <v>41489</v>
      </c>
      <c r="I835" s="44">
        <v>-1724856.76</v>
      </c>
      <c r="J835" t="s">
        <v>10455</v>
      </c>
      <c r="R835" s="51"/>
      <c r="U835"/>
    </row>
    <row r="836" spans="2:21" x14ac:dyDescent="0.25">
      <c r="B836" s="49" t="s">
        <v>9326</v>
      </c>
      <c r="C836" s="53" t="s">
        <v>24184</v>
      </c>
      <c r="D836" t="s">
        <v>1475</v>
      </c>
      <c r="E836" s="43" t="s">
        <v>1476</v>
      </c>
      <c r="F836" s="50" t="s">
        <v>1477</v>
      </c>
      <c r="G836" t="s">
        <v>1478</v>
      </c>
      <c r="H836" s="41">
        <v>41491</v>
      </c>
      <c r="I836" s="44">
        <v>-27355.93</v>
      </c>
      <c r="J836" t="s">
        <v>10456</v>
      </c>
      <c r="R836" s="51"/>
      <c r="U836"/>
    </row>
    <row r="837" spans="2:21" x14ac:dyDescent="0.25">
      <c r="B837" s="49" t="s">
        <v>9326</v>
      </c>
      <c r="C837" s="53" t="s">
        <v>24184</v>
      </c>
      <c r="D837" t="s">
        <v>1479</v>
      </c>
      <c r="E837" s="43" t="s">
        <v>1480</v>
      </c>
      <c r="F837" t="s">
        <v>1481</v>
      </c>
      <c r="G837" t="s">
        <v>1482</v>
      </c>
      <c r="H837" s="41">
        <v>41492</v>
      </c>
      <c r="I837" s="44">
        <v>-928513.3</v>
      </c>
      <c r="J837" t="s">
        <v>10457</v>
      </c>
      <c r="R837" s="51"/>
      <c r="U837"/>
    </row>
    <row r="838" spans="2:21" x14ac:dyDescent="0.25">
      <c r="B838" s="49" t="s">
        <v>9328</v>
      </c>
      <c r="C838" s="53" t="s">
        <v>24189</v>
      </c>
      <c r="D838" t="s">
        <v>1483</v>
      </c>
      <c r="E838" s="43" t="s">
        <v>10458</v>
      </c>
      <c r="F838" s="50" t="s">
        <v>1484</v>
      </c>
      <c r="G838" t="s">
        <v>1485</v>
      </c>
      <c r="H838" s="41">
        <v>41492</v>
      </c>
      <c r="I838" s="44">
        <v>-3150</v>
      </c>
      <c r="J838" t="s">
        <v>10459</v>
      </c>
      <c r="R838" s="51"/>
      <c r="U838"/>
    </row>
    <row r="839" spans="2:21" x14ac:dyDescent="0.25">
      <c r="B839" s="49" t="s">
        <v>9328</v>
      </c>
      <c r="C839" s="53" t="s">
        <v>24189</v>
      </c>
      <c r="D839" t="s">
        <v>1486</v>
      </c>
      <c r="E839" s="43" t="s">
        <v>10460</v>
      </c>
      <c r="F839" t="s">
        <v>1487</v>
      </c>
      <c r="G839" t="s">
        <v>19350</v>
      </c>
      <c r="H839" s="41">
        <v>41493</v>
      </c>
      <c r="I839" s="44">
        <v>-4720</v>
      </c>
      <c r="J839" t="s">
        <v>10461</v>
      </c>
      <c r="R839" s="51"/>
      <c r="U839"/>
    </row>
    <row r="840" spans="2:21" x14ac:dyDescent="0.25">
      <c r="B840" s="49" t="s">
        <v>9326</v>
      </c>
      <c r="C840" s="53" t="s">
        <v>24184</v>
      </c>
      <c r="D840" t="s">
        <v>815</v>
      </c>
      <c r="E840" s="43" t="s">
        <v>816</v>
      </c>
      <c r="G840" t="s">
        <v>1489</v>
      </c>
      <c r="H840" s="41">
        <v>41494</v>
      </c>
      <c r="I840">
        <v>-409.02</v>
      </c>
      <c r="J840" t="s">
        <v>10463</v>
      </c>
      <c r="R840" s="51"/>
      <c r="U840"/>
    </row>
    <row r="841" spans="2:21" x14ac:dyDescent="0.25">
      <c r="B841" s="49" t="s">
        <v>9326</v>
      </c>
      <c r="C841" s="53" t="s">
        <v>24184</v>
      </c>
      <c r="D841" t="s">
        <v>815</v>
      </c>
      <c r="E841" s="43" t="s">
        <v>816</v>
      </c>
      <c r="G841" t="s">
        <v>1488</v>
      </c>
      <c r="H841" s="41">
        <v>41494</v>
      </c>
      <c r="I841">
        <v>-386.14</v>
      </c>
      <c r="J841" t="s">
        <v>10462</v>
      </c>
      <c r="R841" s="51"/>
      <c r="U841"/>
    </row>
    <row r="842" spans="2:21" x14ac:dyDescent="0.25">
      <c r="B842" s="49" t="s">
        <v>9735</v>
      </c>
      <c r="C842" s="53" t="s">
        <v>24186</v>
      </c>
      <c r="D842" t="s">
        <v>16</v>
      </c>
      <c r="E842" s="43" t="s">
        <v>17</v>
      </c>
      <c r="G842" t="s">
        <v>1492</v>
      </c>
      <c r="H842" s="41">
        <v>41494</v>
      </c>
      <c r="I842" s="44">
        <v>-4153.12</v>
      </c>
      <c r="J842" t="s">
        <v>10466</v>
      </c>
      <c r="R842" s="51"/>
      <c r="U842"/>
    </row>
    <row r="843" spans="2:21" x14ac:dyDescent="0.25">
      <c r="B843" s="49" t="s">
        <v>9328</v>
      </c>
      <c r="C843" s="53" t="s">
        <v>24189</v>
      </c>
      <c r="D843" t="s">
        <v>1490</v>
      </c>
      <c r="E843" s="43" t="s">
        <v>10464</v>
      </c>
      <c r="F843" t="s">
        <v>1491</v>
      </c>
      <c r="G843" t="s">
        <v>19583</v>
      </c>
      <c r="H843" s="41">
        <v>41494</v>
      </c>
      <c r="I843" s="44">
        <v>-75000</v>
      </c>
      <c r="J843" t="s">
        <v>10465</v>
      </c>
      <c r="R843" s="51"/>
      <c r="U843"/>
    </row>
    <row r="844" spans="2:21" x14ac:dyDescent="0.25">
      <c r="B844" s="49" t="s">
        <v>9328</v>
      </c>
      <c r="C844" s="53" t="s">
        <v>24189</v>
      </c>
      <c r="D844" t="s">
        <v>1493</v>
      </c>
      <c r="E844" s="43" t="s">
        <v>10467</v>
      </c>
      <c r="F844" t="s">
        <v>1494</v>
      </c>
      <c r="G844" t="s">
        <v>1495</v>
      </c>
      <c r="H844" s="41">
        <v>41498</v>
      </c>
      <c r="I844" s="44">
        <v>-16240</v>
      </c>
      <c r="J844" t="s">
        <v>10468</v>
      </c>
      <c r="R844" s="51"/>
      <c r="U844"/>
    </row>
    <row r="845" spans="2:21" x14ac:dyDescent="0.25">
      <c r="B845" s="49" t="s">
        <v>9735</v>
      </c>
      <c r="C845" s="53" t="s">
        <v>24186</v>
      </c>
      <c r="D845" t="s">
        <v>987</v>
      </c>
      <c r="E845" s="43" t="s">
        <v>988</v>
      </c>
      <c r="F845" t="s">
        <v>1498</v>
      </c>
      <c r="G845" t="s">
        <v>1499</v>
      </c>
      <c r="H845" s="41">
        <v>41499</v>
      </c>
      <c r="I845" s="44">
        <v>-1671613</v>
      </c>
      <c r="J845" t="s">
        <v>10471</v>
      </c>
      <c r="R845" s="51"/>
      <c r="U845"/>
    </row>
    <row r="846" spans="2:21" x14ac:dyDescent="0.25">
      <c r="B846" s="49" t="s">
        <v>9735</v>
      </c>
      <c r="C846" s="53" t="s">
        <v>24186</v>
      </c>
      <c r="D846" t="s">
        <v>987</v>
      </c>
      <c r="E846" s="43" t="s">
        <v>988</v>
      </c>
      <c r="F846" t="s">
        <v>1500</v>
      </c>
      <c r="G846" t="s">
        <v>1501</v>
      </c>
      <c r="H846" s="41">
        <v>41499</v>
      </c>
      <c r="I846" s="44">
        <v>-1611238.06</v>
      </c>
      <c r="J846" t="s">
        <v>10472</v>
      </c>
      <c r="R846" s="51"/>
      <c r="U846"/>
    </row>
    <row r="847" spans="2:21" x14ac:dyDescent="0.25">
      <c r="B847" s="49" t="s">
        <v>9735</v>
      </c>
      <c r="C847" s="53" t="s">
        <v>24186</v>
      </c>
      <c r="D847" t="s">
        <v>1496</v>
      </c>
      <c r="E847" s="43" t="s">
        <v>10469</v>
      </c>
      <c r="F847" t="s">
        <v>1497</v>
      </c>
      <c r="G847" t="s">
        <v>20731</v>
      </c>
      <c r="H847" s="41">
        <v>41499</v>
      </c>
      <c r="I847" s="44">
        <v>-24429.54</v>
      </c>
      <c r="J847" t="s">
        <v>10470</v>
      </c>
      <c r="R847" s="51"/>
      <c r="U847"/>
    </row>
    <row r="848" spans="2:21" x14ac:dyDescent="0.25">
      <c r="B848" s="49" t="s">
        <v>9326</v>
      </c>
      <c r="C848" s="53" t="s">
        <v>24184</v>
      </c>
      <c r="D848" t="s">
        <v>815</v>
      </c>
      <c r="E848" s="43" t="s">
        <v>816</v>
      </c>
      <c r="G848" t="s">
        <v>1502</v>
      </c>
      <c r="H848" s="41">
        <v>41512</v>
      </c>
      <c r="I848" s="44">
        <v>-7569.99</v>
      </c>
      <c r="J848" t="s">
        <v>10473</v>
      </c>
      <c r="R848" s="51"/>
      <c r="U848"/>
    </row>
    <row r="849" spans="2:21" x14ac:dyDescent="0.25">
      <c r="B849" s="49" t="s">
        <v>9326</v>
      </c>
      <c r="C849" s="53" t="s">
        <v>24184</v>
      </c>
      <c r="D849" t="s">
        <v>815</v>
      </c>
      <c r="E849" s="43" t="s">
        <v>816</v>
      </c>
      <c r="G849" t="s">
        <v>1504</v>
      </c>
      <c r="H849" s="41">
        <v>41512</v>
      </c>
      <c r="I849" s="44">
        <v>-1272.23</v>
      </c>
      <c r="J849" t="s">
        <v>10475</v>
      </c>
      <c r="R849" s="51"/>
      <c r="U849"/>
    </row>
    <row r="850" spans="2:21" x14ac:dyDescent="0.25">
      <c r="B850" s="49" t="s">
        <v>9326</v>
      </c>
      <c r="C850" s="53" t="s">
        <v>24184</v>
      </c>
      <c r="D850" t="s">
        <v>815</v>
      </c>
      <c r="E850" s="43" t="s">
        <v>816</v>
      </c>
      <c r="G850" t="s">
        <v>1503</v>
      </c>
      <c r="H850" s="41">
        <v>41512</v>
      </c>
      <c r="I850" s="44">
        <v>-1201.0999999999999</v>
      </c>
      <c r="J850" t="s">
        <v>10474</v>
      </c>
      <c r="R850" s="51"/>
      <c r="U850"/>
    </row>
    <row r="851" spans="2:21" x14ac:dyDescent="0.25">
      <c r="B851" s="49" t="s">
        <v>9326</v>
      </c>
      <c r="C851" s="53" t="s">
        <v>24184</v>
      </c>
      <c r="D851" t="s">
        <v>815</v>
      </c>
      <c r="E851" s="43" t="s">
        <v>816</v>
      </c>
      <c r="G851" t="s">
        <v>1505</v>
      </c>
      <c r="H851" s="41">
        <v>41512</v>
      </c>
      <c r="I851">
        <v>-50</v>
      </c>
      <c r="J851" t="s">
        <v>10476</v>
      </c>
      <c r="R851" s="51"/>
      <c r="U851"/>
    </row>
    <row r="852" spans="2:21" x14ac:dyDescent="0.25">
      <c r="B852" s="49" t="s">
        <v>9326</v>
      </c>
      <c r="C852" s="53" t="s">
        <v>24184</v>
      </c>
      <c r="D852" t="s">
        <v>815</v>
      </c>
      <c r="E852" s="43" t="s">
        <v>816</v>
      </c>
      <c r="G852" t="s">
        <v>1506</v>
      </c>
      <c r="H852" s="41">
        <v>41512</v>
      </c>
      <c r="I852" s="44">
        <v>7569.99</v>
      </c>
      <c r="J852" t="s">
        <v>10477</v>
      </c>
      <c r="R852" s="51"/>
      <c r="U852"/>
    </row>
    <row r="853" spans="2:21" x14ac:dyDescent="0.25">
      <c r="B853" s="49" t="s">
        <v>9735</v>
      </c>
      <c r="C853" s="53" t="s">
        <v>24186</v>
      </c>
      <c r="D853" t="s">
        <v>815</v>
      </c>
      <c r="E853" s="43" t="s">
        <v>816</v>
      </c>
      <c r="G853" t="s">
        <v>1502</v>
      </c>
      <c r="H853" s="41">
        <v>41512</v>
      </c>
      <c r="I853" s="44">
        <v>-117980.01</v>
      </c>
      <c r="J853" t="s">
        <v>10473</v>
      </c>
      <c r="R853" s="51"/>
      <c r="U853"/>
    </row>
    <row r="854" spans="2:21" x14ac:dyDescent="0.25">
      <c r="B854" s="49" t="s">
        <v>9735</v>
      </c>
      <c r="C854" s="53" t="s">
        <v>24186</v>
      </c>
      <c r="D854" t="s">
        <v>815</v>
      </c>
      <c r="E854" s="43" t="s">
        <v>816</v>
      </c>
      <c r="G854" t="s">
        <v>1506</v>
      </c>
      <c r="H854" s="41">
        <v>41512</v>
      </c>
      <c r="I854" s="44">
        <v>117980.01</v>
      </c>
      <c r="J854" t="s">
        <v>10477</v>
      </c>
      <c r="R854" s="51"/>
      <c r="U854"/>
    </row>
    <row r="855" spans="2:21" x14ac:dyDescent="0.25">
      <c r="B855" s="49" t="s">
        <v>9326</v>
      </c>
      <c r="C855" s="53" t="s">
        <v>24184</v>
      </c>
      <c r="D855" t="s">
        <v>815</v>
      </c>
      <c r="E855" s="43" t="s">
        <v>816</v>
      </c>
      <c r="G855" t="s">
        <v>1513</v>
      </c>
      <c r="H855" s="41">
        <v>41513</v>
      </c>
      <c r="I855" s="44">
        <v>-29773.38</v>
      </c>
      <c r="J855" t="s">
        <v>10484</v>
      </c>
      <c r="R855" s="51"/>
      <c r="U855"/>
    </row>
    <row r="856" spans="2:21" x14ac:dyDescent="0.25">
      <c r="B856" s="49" t="s">
        <v>9326</v>
      </c>
      <c r="C856" s="53" t="s">
        <v>24184</v>
      </c>
      <c r="D856" t="s">
        <v>815</v>
      </c>
      <c r="E856" s="43" t="s">
        <v>816</v>
      </c>
      <c r="G856" t="s">
        <v>1507</v>
      </c>
      <c r="H856" s="41">
        <v>41513</v>
      </c>
      <c r="I856" s="44">
        <v>-24086.87</v>
      </c>
      <c r="J856" t="s">
        <v>10478</v>
      </c>
      <c r="R856" s="51"/>
      <c r="U856"/>
    </row>
    <row r="857" spans="2:21" x14ac:dyDescent="0.25">
      <c r="B857" s="49" t="s">
        <v>9326</v>
      </c>
      <c r="C857" s="53" t="s">
        <v>24184</v>
      </c>
      <c r="D857" t="s">
        <v>815</v>
      </c>
      <c r="E857" s="43" t="s">
        <v>816</v>
      </c>
      <c r="G857" t="s">
        <v>1508</v>
      </c>
      <c r="H857" s="41">
        <v>41513</v>
      </c>
      <c r="I857" s="44">
        <v>-20664.45</v>
      </c>
      <c r="J857" t="s">
        <v>10479</v>
      </c>
      <c r="R857" s="51"/>
      <c r="U857"/>
    </row>
    <row r="858" spans="2:21" x14ac:dyDescent="0.25">
      <c r="B858" s="49" t="s">
        <v>9326</v>
      </c>
      <c r="C858" s="53" t="s">
        <v>24184</v>
      </c>
      <c r="D858" t="s">
        <v>815</v>
      </c>
      <c r="E858" s="43" t="s">
        <v>816</v>
      </c>
      <c r="G858" t="s">
        <v>1511</v>
      </c>
      <c r="H858" s="41">
        <v>41513</v>
      </c>
      <c r="I858" s="44">
        <v>-16158.42</v>
      </c>
      <c r="J858" t="s">
        <v>10482</v>
      </c>
      <c r="R858" s="51"/>
      <c r="U858"/>
    </row>
    <row r="859" spans="2:21" x14ac:dyDescent="0.25">
      <c r="B859" s="49" t="s">
        <v>9326</v>
      </c>
      <c r="C859" s="53" t="s">
        <v>24184</v>
      </c>
      <c r="D859" t="s">
        <v>815</v>
      </c>
      <c r="E859" s="43" t="s">
        <v>816</v>
      </c>
      <c r="G859" t="s">
        <v>1509</v>
      </c>
      <c r="H859" s="41">
        <v>41513</v>
      </c>
      <c r="I859" s="44">
        <v>-15768.48</v>
      </c>
      <c r="J859" t="s">
        <v>10480</v>
      </c>
      <c r="R859" s="51"/>
      <c r="U859"/>
    </row>
    <row r="860" spans="2:21" x14ac:dyDescent="0.25">
      <c r="B860" s="49" t="s">
        <v>9326</v>
      </c>
      <c r="C860" s="53" t="s">
        <v>24184</v>
      </c>
      <c r="D860" t="s">
        <v>815</v>
      </c>
      <c r="E860" s="43" t="s">
        <v>816</v>
      </c>
      <c r="G860" t="s">
        <v>1510</v>
      </c>
      <c r="H860" s="41">
        <v>41513</v>
      </c>
      <c r="I860" s="44">
        <v>-15254.82</v>
      </c>
      <c r="J860" t="s">
        <v>10481</v>
      </c>
      <c r="R860" s="51"/>
      <c r="U860"/>
    </row>
    <row r="861" spans="2:21" x14ac:dyDescent="0.25">
      <c r="B861" s="49" t="s">
        <v>9326</v>
      </c>
      <c r="C861" s="53" t="s">
        <v>24184</v>
      </c>
      <c r="D861" t="s">
        <v>815</v>
      </c>
      <c r="E861" s="43" t="s">
        <v>816</v>
      </c>
      <c r="G861" t="s">
        <v>1514</v>
      </c>
      <c r="H861" s="41">
        <v>41513</v>
      </c>
      <c r="I861" s="44">
        <v>-6888</v>
      </c>
      <c r="J861" t="s">
        <v>10485</v>
      </c>
      <c r="R861" s="51"/>
      <c r="U861"/>
    </row>
    <row r="862" spans="2:21" x14ac:dyDescent="0.25">
      <c r="B862" s="49" t="s">
        <v>9326</v>
      </c>
      <c r="C862" s="53" t="s">
        <v>24184</v>
      </c>
      <c r="D862" t="s">
        <v>815</v>
      </c>
      <c r="E862" s="43" t="s">
        <v>816</v>
      </c>
      <c r="G862" t="s">
        <v>1515</v>
      </c>
      <c r="H862" s="41">
        <v>41513</v>
      </c>
      <c r="I862" s="44">
        <v>-5256.16</v>
      </c>
      <c r="J862" t="s">
        <v>10486</v>
      </c>
      <c r="R862" s="51"/>
      <c r="U862"/>
    </row>
    <row r="863" spans="2:21" x14ac:dyDescent="0.25">
      <c r="B863" s="49" t="s">
        <v>9326</v>
      </c>
      <c r="C863" s="53" t="s">
        <v>24184</v>
      </c>
      <c r="D863" t="s">
        <v>815</v>
      </c>
      <c r="E863" s="43" t="s">
        <v>816</v>
      </c>
      <c r="G863" t="s">
        <v>1512</v>
      </c>
      <c r="H863" s="41">
        <v>41513</v>
      </c>
      <c r="I863">
        <v>-214.5</v>
      </c>
      <c r="J863" t="s">
        <v>10483</v>
      </c>
      <c r="R863" s="51"/>
      <c r="U863"/>
    </row>
    <row r="864" spans="2:21" x14ac:dyDescent="0.25">
      <c r="B864" s="49" t="s">
        <v>9328</v>
      </c>
      <c r="C864" s="53" t="s">
        <v>24189</v>
      </c>
      <c r="D864" t="s">
        <v>479</v>
      </c>
      <c r="E864" s="43" t="s">
        <v>9680</v>
      </c>
      <c r="F864" t="s">
        <v>1516</v>
      </c>
      <c r="G864" t="s">
        <v>20333</v>
      </c>
      <c r="H864" s="41">
        <v>41513</v>
      </c>
      <c r="I864" s="44">
        <v>-23600</v>
      </c>
      <c r="J864" t="s">
        <v>10487</v>
      </c>
      <c r="R864" s="51"/>
      <c r="U864"/>
    </row>
    <row r="865" spans="2:21" x14ac:dyDescent="0.25">
      <c r="B865" s="49" t="s">
        <v>9326</v>
      </c>
      <c r="C865" s="53" t="s">
        <v>24184</v>
      </c>
      <c r="D865" t="s">
        <v>815</v>
      </c>
      <c r="E865" s="43" t="s">
        <v>816</v>
      </c>
      <c r="G865" t="s">
        <v>1517</v>
      </c>
      <c r="H865" s="41">
        <v>41516</v>
      </c>
      <c r="I865" s="44">
        <v>-7061.35</v>
      </c>
      <c r="J865" t="s">
        <v>10488</v>
      </c>
      <c r="R865" s="51"/>
      <c r="U865"/>
    </row>
    <row r="866" spans="2:21" x14ac:dyDescent="0.25">
      <c r="B866" s="49" t="s">
        <v>9326</v>
      </c>
      <c r="C866" s="53" t="s">
        <v>24184</v>
      </c>
      <c r="D866" t="s">
        <v>815</v>
      </c>
      <c r="E866" s="43" t="s">
        <v>816</v>
      </c>
      <c r="G866" t="s">
        <v>1518</v>
      </c>
      <c r="H866" s="41">
        <v>41516</v>
      </c>
      <c r="I866" s="44">
        <v>-4851.54</v>
      </c>
      <c r="J866" t="s">
        <v>10489</v>
      </c>
      <c r="R866" s="51"/>
      <c r="U866"/>
    </row>
    <row r="867" spans="2:21" x14ac:dyDescent="0.25">
      <c r="B867" s="49" t="s">
        <v>9326</v>
      </c>
      <c r="C867" s="53" t="s">
        <v>24184</v>
      </c>
      <c r="D867" t="s">
        <v>815</v>
      </c>
      <c r="E867" s="43" t="s">
        <v>816</v>
      </c>
      <c r="G867" t="s">
        <v>1520</v>
      </c>
      <c r="H867" s="41">
        <v>41516</v>
      </c>
      <c r="I867">
        <v>-940.77</v>
      </c>
      <c r="J867" t="s">
        <v>10491</v>
      </c>
      <c r="R867" s="51"/>
      <c r="U867"/>
    </row>
    <row r="868" spans="2:21" x14ac:dyDescent="0.25">
      <c r="B868" s="49" t="s">
        <v>9326</v>
      </c>
      <c r="C868" s="53" t="s">
        <v>24184</v>
      </c>
      <c r="D868" t="s">
        <v>815</v>
      </c>
      <c r="E868" s="43" t="s">
        <v>816</v>
      </c>
      <c r="G868" t="s">
        <v>1519</v>
      </c>
      <c r="H868" s="41">
        <v>41516</v>
      </c>
      <c r="I868">
        <v>-888.17</v>
      </c>
      <c r="J868" t="s">
        <v>10490</v>
      </c>
      <c r="R868" s="51"/>
      <c r="U868"/>
    </row>
    <row r="869" spans="2:21" x14ac:dyDescent="0.25">
      <c r="B869" s="49" t="s">
        <v>9328</v>
      </c>
      <c r="C869" s="53" t="s">
        <v>24189</v>
      </c>
      <c r="D869" t="s">
        <v>1521</v>
      </c>
      <c r="E869" s="43" t="s">
        <v>10492</v>
      </c>
      <c r="F869" t="s">
        <v>1522</v>
      </c>
      <c r="G869" t="s">
        <v>1523</v>
      </c>
      <c r="H869" s="41">
        <v>41516</v>
      </c>
      <c r="I869" s="44">
        <v>600403.98</v>
      </c>
      <c r="J869" t="s">
        <v>10493</v>
      </c>
      <c r="R869" s="51"/>
      <c r="U869"/>
    </row>
    <row r="870" spans="2:21" x14ac:dyDescent="0.25">
      <c r="B870" s="49" t="s">
        <v>9328</v>
      </c>
      <c r="C870" s="53" t="s">
        <v>24189</v>
      </c>
      <c r="D870" t="s">
        <v>1454</v>
      </c>
      <c r="E870" s="43" t="s">
        <v>10439</v>
      </c>
      <c r="G870" t="s">
        <v>1524</v>
      </c>
      <c r="H870" s="41">
        <v>41516</v>
      </c>
      <c r="I870" s="44">
        <v>5935096.5899999999</v>
      </c>
      <c r="J870" t="s">
        <v>10494</v>
      </c>
      <c r="R870" s="51"/>
      <c r="U870"/>
    </row>
    <row r="871" spans="2:21" x14ac:dyDescent="0.25">
      <c r="B871" s="49" t="s">
        <v>9735</v>
      </c>
      <c r="C871" s="53" t="s">
        <v>24186</v>
      </c>
      <c r="D871" t="s">
        <v>1536</v>
      </c>
      <c r="E871" s="43" t="s">
        <v>10503</v>
      </c>
      <c r="F871" t="s">
        <v>1537</v>
      </c>
      <c r="G871" t="s">
        <v>1538</v>
      </c>
      <c r="H871" s="41">
        <v>41520</v>
      </c>
      <c r="I871" s="44">
        <v>-44718.48</v>
      </c>
      <c r="J871" t="s">
        <v>10504</v>
      </c>
      <c r="R871" s="51"/>
      <c r="U871"/>
    </row>
    <row r="872" spans="2:21" x14ac:dyDescent="0.25">
      <c r="B872" s="49" t="s">
        <v>9735</v>
      </c>
      <c r="C872" s="53" t="s">
        <v>24186</v>
      </c>
      <c r="D872" t="s">
        <v>1527</v>
      </c>
      <c r="E872" s="43" t="s">
        <v>10497</v>
      </c>
      <c r="F872" t="s">
        <v>1528</v>
      </c>
      <c r="G872" t="s">
        <v>1529</v>
      </c>
      <c r="H872" s="41">
        <v>41520</v>
      </c>
      <c r="I872" s="44">
        <v>-40246.629999999997</v>
      </c>
      <c r="J872" t="s">
        <v>10498</v>
      </c>
      <c r="R872" s="51"/>
      <c r="U872"/>
    </row>
    <row r="873" spans="2:21" x14ac:dyDescent="0.25">
      <c r="B873" s="49" t="s">
        <v>9735</v>
      </c>
      <c r="C873" s="53" t="s">
        <v>24186</v>
      </c>
      <c r="D873" t="s">
        <v>1525</v>
      </c>
      <c r="E873" s="43" t="s">
        <v>10495</v>
      </c>
      <c r="F873" t="s">
        <v>1526</v>
      </c>
      <c r="G873" t="s">
        <v>16699</v>
      </c>
      <c r="H873" s="41">
        <v>41520</v>
      </c>
      <c r="I873" s="44">
        <v>-24072</v>
      </c>
      <c r="J873" t="s">
        <v>10496</v>
      </c>
      <c r="R873" s="51"/>
      <c r="U873"/>
    </row>
    <row r="874" spans="2:21" x14ac:dyDescent="0.25">
      <c r="B874" s="49" t="s">
        <v>9735</v>
      </c>
      <c r="C874" s="53" t="s">
        <v>24186</v>
      </c>
      <c r="D874" t="s">
        <v>1530</v>
      </c>
      <c r="E874" s="43" t="s">
        <v>10499</v>
      </c>
      <c r="F874" t="s">
        <v>1531</v>
      </c>
      <c r="G874" t="s">
        <v>1532</v>
      </c>
      <c r="H874" s="41">
        <v>41520</v>
      </c>
      <c r="I874" s="44">
        <v>-21241.279999999999</v>
      </c>
      <c r="J874" t="s">
        <v>10500</v>
      </c>
      <c r="R874" s="51"/>
      <c r="U874"/>
    </row>
    <row r="875" spans="2:21" x14ac:dyDescent="0.25">
      <c r="B875" s="49" t="s">
        <v>9735</v>
      </c>
      <c r="C875" s="53" t="s">
        <v>24186</v>
      </c>
      <c r="D875" t="s">
        <v>1533</v>
      </c>
      <c r="E875" s="43" t="s">
        <v>10501</v>
      </c>
      <c r="F875" t="s">
        <v>1534</v>
      </c>
      <c r="G875" t="s">
        <v>1535</v>
      </c>
      <c r="H875" s="41">
        <v>41520</v>
      </c>
      <c r="I875" s="44">
        <v>-20868.62</v>
      </c>
      <c r="J875" t="s">
        <v>10502</v>
      </c>
      <c r="R875" s="51"/>
      <c r="U875"/>
    </row>
    <row r="876" spans="2:21" x14ac:dyDescent="0.25">
      <c r="B876" s="49" t="s">
        <v>9735</v>
      </c>
      <c r="C876" s="53" t="s">
        <v>24186</v>
      </c>
      <c r="D876" t="s">
        <v>1525</v>
      </c>
      <c r="E876" s="43" t="s">
        <v>10495</v>
      </c>
      <c r="F876" t="s">
        <v>1539</v>
      </c>
      <c r="G876" t="s">
        <v>16699</v>
      </c>
      <c r="H876" s="41">
        <v>41521</v>
      </c>
      <c r="I876" s="44">
        <v>-26019</v>
      </c>
      <c r="J876" t="s">
        <v>10505</v>
      </c>
      <c r="R876" s="51"/>
      <c r="U876"/>
    </row>
    <row r="877" spans="2:21" x14ac:dyDescent="0.25">
      <c r="B877" s="49" t="s">
        <v>9735</v>
      </c>
      <c r="C877" s="53" t="s">
        <v>24186</v>
      </c>
      <c r="D877" t="s">
        <v>1540</v>
      </c>
      <c r="E877" s="43" t="s">
        <v>10506</v>
      </c>
      <c r="F877" t="s">
        <v>1541</v>
      </c>
      <c r="G877" t="s">
        <v>1542</v>
      </c>
      <c r="H877" s="41">
        <v>41523</v>
      </c>
      <c r="I877" s="44">
        <v>-40246.629999999997</v>
      </c>
      <c r="J877" t="s">
        <v>10507</v>
      </c>
      <c r="R877" s="51"/>
      <c r="U877"/>
    </row>
    <row r="878" spans="2:21" x14ac:dyDescent="0.25">
      <c r="B878" s="49" t="s">
        <v>9326</v>
      </c>
      <c r="C878" s="53" t="s">
        <v>24184</v>
      </c>
      <c r="D878" t="s">
        <v>815</v>
      </c>
      <c r="E878" s="43" t="s">
        <v>816</v>
      </c>
      <c r="G878" t="s">
        <v>1546</v>
      </c>
      <c r="H878" s="41">
        <v>41527</v>
      </c>
      <c r="I878">
        <v>-904.59</v>
      </c>
      <c r="J878" t="s">
        <v>10511</v>
      </c>
      <c r="R878" s="51"/>
      <c r="U878"/>
    </row>
    <row r="879" spans="2:21" x14ac:dyDescent="0.25">
      <c r="B879" s="49" t="s">
        <v>9326</v>
      </c>
      <c r="C879" s="53" t="s">
        <v>24184</v>
      </c>
      <c r="D879" t="s">
        <v>815</v>
      </c>
      <c r="E879" s="43" t="s">
        <v>816</v>
      </c>
      <c r="G879" t="s">
        <v>1545</v>
      </c>
      <c r="H879" s="41">
        <v>41527</v>
      </c>
      <c r="I879">
        <v>-854</v>
      </c>
      <c r="J879" t="s">
        <v>10510</v>
      </c>
      <c r="R879" s="51"/>
      <c r="U879"/>
    </row>
    <row r="880" spans="2:21" x14ac:dyDescent="0.25">
      <c r="B880" s="49" t="s">
        <v>9326</v>
      </c>
      <c r="C880" s="53" t="s">
        <v>24184</v>
      </c>
      <c r="D880" t="s">
        <v>815</v>
      </c>
      <c r="E880" s="43" t="s">
        <v>816</v>
      </c>
      <c r="G880" t="s">
        <v>1544</v>
      </c>
      <c r="H880" s="41">
        <v>41527</v>
      </c>
      <c r="I880">
        <v>-204.51</v>
      </c>
      <c r="J880" t="s">
        <v>10509</v>
      </c>
      <c r="R880" s="51"/>
      <c r="U880"/>
    </row>
    <row r="881" spans="2:21" x14ac:dyDescent="0.25">
      <c r="B881" s="49" t="s">
        <v>9326</v>
      </c>
      <c r="C881" s="53" t="s">
        <v>24184</v>
      </c>
      <c r="D881" t="s">
        <v>815</v>
      </c>
      <c r="E881" s="43" t="s">
        <v>816</v>
      </c>
      <c r="G881" t="s">
        <v>1543</v>
      </c>
      <c r="H881" s="41">
        <v>41527</v>
      </c>
      <c r="I881">
        <v>-193.07</v>
      </c>
      <c r="J881" t="s">
        <v>10508</v>
      </c>
      <c r="R881" s="51"/>
      <c r="U881"/>
    </row>
    <row r="882" spans="2:21" x14ac:dyDescent="0.25">
      <c r="B882" s="49" t="s">
        <v>9326</v>
      </c>
      <c r="C882" s="53" t="s">
        <v>24184</v>
      </c>
      <c r="D882" t="s">
        <v>815</v>
      </c>
      <c r="E882" s="43" t="s">
        <v>816</v>
      </c>
      <c r="G882" t="s">
        <v>1548</v>
      </c>
      <c r="H882" s="41">
        <v>41533</v>
      </c>
      <c r="I882" s="44">
        <v>-2543.1</v>
      </c>
      <c r="J882" t="s">
        <v>10513</v>
      </c>
      <c r="R882" s="51"/>
      <c r="U882"/>
    </row>
    <row r="883" spans="2:21" x14ac:dyDescent="0.25">
      <c r="B883" s="49" t="s">
        <v>9326</v>
      </c>
      <c r="C883" s="53" t="s">
        <v>24184</v>
      </c>
      <c r="D883" t="s">
        <v>815</v>
      </c>
      <c r="E883" s="43" t="s">
        <v>816</v>
      </c>
      <c r="G883" t="s">
        <v>1547</v>
      </c>
      <c r="H883" s="41">
        <v>41533</v>
      </c>
      <c r="I883" s="44">
        <v>-2400.88</v>
      </c>
      <c r="J883" t="s">
        <v>10512</v>
      </c>
      <c r="R883" s="51"/>
      <c r="U883"/>
    </row>
    <row r="884" spans="2:21" x14ac:dyDescent="0.25">
      <c r="B884" s="49" t="s">
        <v>9326</v>
      </c>
      <c r="C884" s="53" t="s">
        <v>24184</v>
      </c>
      <c r="D884" t="s">
        <v>815</v>
      </c>
      <c r="E884" s="43" t="s">
        <v>816</v>
      </c>
      <c r="G884" t="s">
        <v>1549</v>
      </c>
      <c r="H884" s="41">
        <v>41533</v>
      </c>
      <c r="I884">
        <v>-507</v>
      </c>
      <c r="J884" t="s">
        <v>10514</v>
      </c>
      <c r="R884" s="51"/>
      <c r="U884"/>
    </row>
    <row r="885" spans="2:21" x14ac:dyDescent="0.25">
      <c r="B885" s="49" t="s">
        <v>9735</v>
      </c>
      <c r="C885" s="53" t="s">
        <v>24186</v>
      </c>
      <c r="D885" t="s">
        <v>1553</v>
      </c>
      <c r="E885" s="43" t="s">
        <v>10517</v>
      </c>
      <c r="F885" t="s">
        <v>1554</v>
      </c>
      <c r="G885" t="s">
        <v>1555</v>
      </c>
      <c r="H885" s="41">
        <v>41534</v>
      </c>
      <c r="I885" s="44">
        <v>-19750.66</v>
      </c>
      <c r="J885" t="s">
        <v>10518</v>
      </c>
      <c r="R885" s="51"/>
      <c r="U885"/>
    </row>
    <row r="886" spans="2:21" x14ac:dyDescent="0.25">
      <c r="B886" s="49" t="s">
        <v>9735</v>
      </c>
      <c r="C886" s="53" t="s">
        <v>24186</v>
      </c>
      <c r="D886" t="s">
        <v>1550</v>
      </c>
      <c r="E886" s="43" t="s">
        <v>10515</v>
      </c>
      <c r="F886" t="s">
        <v>1551</v>
      </c>
      <c r="G886" t="s">
        <v>1552</v>
      </c>
      <c r="H886" s="41">
        <v>41534</v>
      </c>
      <c r="I886" s="44">
        <v>-7720.04</v>
      </c>
      <c r="J886" t="s">
        <v>10516</v>
      </c>
      <c r="R886" s="51"/>
      <c r="U886"/>
    </row>
    <row r="887" spans="2:21" x14ac:dyDescent="0.25">
      <c r="B887" s="49" t="s">
        <v>9328</v>
      </c>
      <c r="C887" s="53" t="s">
        <v>24189</v>
      </c>
      <c r="D887" t="s">
        <v>1556</v>
      </c>
      <c r="E887" s="43" t="s">
        <v>1557</v>
      </c>
      <c r="F887" t="s">
        <v>1558</v>
      </c>
      <c r="G887" t="s">
        <v>23556</v>
      </c>
      <c r="H887" s="41">
        <v>41534</v>
      </c>
      <c r="I887" s="44">
        <v>-135000</v>
      </c>
      <c r="J887" t="s">
        <v>10519</v>
      </c>
      <c r="R887" s="51"/>
      <c r="U887"/>
    </row>
    <row r="888" spans="2:21" x14ac:dyDescent="0.25">
      <c r="B888" s="49" t="s">
        <v>9735</v>
      </c>
      <c r="C888" s="53" t="s">
        <v>24186</v>
      </c>
      <c r="D888" t="s">
        <v>1559</v>
      </c>
      <c r="E888" s="43" t="s">
        <v>1560</v>
      </c>
      <c r="F888" s="50" t="s">
        <v>1561</v>
      </c>
      <c r="G888" t="s">
        <v>1562</v>
      </c>
      <c r="H888" s="41">
        <v>41535</v>
      </c>
      <c r="I888" s="44">
        <v>-23600</v>
      </c>
      <c r="J888" t="s">
        <v>10520</v>
      </c>
      <c r="R888" s="51"/>
      <c r="U888"/>
    </row>
    <row r="889" spans="2:21" x14ac:dyDescent="0.25">
      <c r="B889" s="49" t="s">
        <v>9326</v>
      </c>
      <c r="C889" s="53" t="s">
        <v>24184</v>
      </c>
      <c r="D889" t="s">
        <v>1563</v>
      </c>
      <c r="E889" s="43" t="s">
        <v>1564</v>
      </c>
      <c r="F889" t="s">
        <v>1565</v>
      </c>
      <c r="G889" t="s">
        <v>17887</v>
      </c>
      <c r="H889" s="41">
        <v>41536</v>
      </c>
      <c r="I889" s="44">
        <v>-8791</v>
      </c>
      <c r="J889" t="s">
        <v>10521</v>
      </c>
      <c r="R889" s="51"/>
      <c r="U889"/>
    </row>
    <row r="890" spans="2:21" x14ac:dyDescent="0.25">
      <c r="B890" s="49" t="s">
        <v>9735</v>
      </c>
      <c r="C890" s="53" t="s">
        <v>24186</v>
      </c>
      <c r="D890" t="s">
        <v>1176</v>
      </c>
      <c r="E890" s="43" t="s">
        <v>1177</v>
      </c>
      <c r="G890" t="s">
        <v>20732</v>
      </c>
      <c r="H890" s="41">
        <v>41536</v>
      </c>
      <c r="I890" s="44">
        <v>133605.01999999999</v>
      </c>
      <c r="J890" t="s">
        <v>10522</v>
      </c>
      <c r="R890" s="51"/>
      <c r="U890"/>
    </row>
    <row r="891" spans="2:21" x14ac:dyDescent="0.25">
      <c r="B891" s="49" t="s">
        <v>9326</v>
      </c>
      <c r="C891" s="53" t="s">
        <v>24184</v>
      </c>
      <c r="D891" t="s">
        <v>1580</v>
      </c>
      <c r="E891" s="43" t="s">
        <v>1581</v>
      </c>
      <c r="F891" t="s">
        <v>1582</v>
      </c>
      <c r="G891" t="s">
        <v>17914</v>
      </c>
      <c r="H891" s="41">
        <v>41537</v>
      </c>
      <c r="I891" s="44">
        <v>-42139.27</v>
      </c>
      <c r="J891" t="s">
        <v>10529</v>
      </c>
      <c r="R891" s="51"/>
      <c r="U891"/>
    </row>
    <row r="892" spans="2:21" x14ac:dyDescent="0.25">
      <c r="B892" s="49" t="s">
        <v>9326</v>
      </c>
      <c r="C892" s="53" t="s">
        <v>24184</v>
      </c>
      <c r="D892" t="s">
        <v>1566</v>
      </c>
      <c r="E892" s="43" t="s">
        <v>1567</v>
      </c>
      <c r="F892" t="s">
        <v>1574</v>
      </c>
      <c r="G892" t="s">
        <v>1575</v>
      </c>
      <c r="H892" s="41">
        <v>41537</v>
      </c>
      <c r="I892" s="44">
        <v>-27004.799999999999</v>
      </c>
      <c r="J892" t="s">
        <v>10526</v>
      </c>
      <c r="R892" s="51"/>
      <c r="U892"/>
    </row>
    <row r="893" spans="2:21" x14ac:dyDescent="0.25">
      <c r="B893" s="49" t="s">
        <v>9326</v>
      </c>
      <c r="C893" s="53" t="s">
        <v>24184</v>
      </c>
      <c r="D893" t="s">
        <v>1566</v>
      </c>
      <c r="E893" s="43" t="s">
        <v>1567</v>
      </c>
      <c r="F893" s="50" t="s">
        <v>1568</v>
      </c>
      <c r="G893" t="s">
        <v>1569</v>
      </c>
      <c r="H893" s="41">
        <v>41537</v>
      </c>
      <c r="I893" s="44">
        <v>-6076.08</v>
      </c>
      <c r="J893" t="s">
        <v>10523</v>
      </c>
      <c r="R893" s="51"/>
      <c r="U893"/>
    </row>
    <row r="894" spans="2:21" x14ac:dyDescent="0.25">
      <c r="B894" s="49" t="s">
        <v>9326</v>
      </c>
      <c r="C894" s="53" t="s">
        <v>24184</v>
      </c>
      <c r="D894" t="s">
        <v>1566</v>
      </c>
      <c r="E894" s="43" t="s">
        <v>1567</v>
      </c>
      <c r="F894" t="s">
        <v>1578</v>
      </c>
      <c r="G894" t="s">
        <v>1579</v>
      </c>
      <c r="H894" s="41">
        <v>41537</v>
      </c>
      <c r="I894">
        <v>-652.62</v>
      </c>
      <c r="J894" t="s">
        <v>10528</v>
      </c>
      <c r="R894" s="51"/>
      <c r="U894"/>
    </row>
    <row r="895" spans="2:21" x14ac:dyDescent="0.25">
      <c r="B895" s="49" t="s">
        <v>9326</v>
      </c>
      <c r="C895" s="53" t="s">
        <v>24184</v>
      </c>
      <c r="D895" t="s">
        <v>1566</v>
      </c>
      <c r="E895" s="43" t="s">
        <v>1567</v>
      </c>
      <c r="F895" t="s">
        <v>1576</v>
      </c>
      <c r="G895" t="s">
        <v>1577</v>
      </c>
      <c r="H895" s="41">
        <v>41537</v>
      </c>
      <c r="I895">
        <v>-202.54</v>
      </c>
      <c r="J895" t="s">
        <v>10527</v>
      </c>
      <c r="R895" s="51"/>
      <c r="U895"/>
    </row>
    <row r="896" spans="2:21" x14ac:dyDescent="0.25">
      <c r="B896" s="49" t="s">
        <v>9326</v>
      </c>
      <c r="C896" s="53" t="s">
        <v>24184</v>
      </c>
      <c r="D896" t="s">
        <v>1566</v>
      </c>
      <c r="E896" s="43" t="s">
        <v>1567</v>
      </c>
      <c r="F896" t="s">
        <v>1572</v>
      </c>
      <c r="G896" t="s">
        <v>1573</v>
      </c>
      <c r="H896" s="41">
        <v>41537</v>
      </c>
      <c r="I896">
        <v>-151.9</v>
      </c>
      <c r="J896" t="s">
        <v>10525</v>
      </c>
      <c r="R896" s="51"/>
      <c r="U896"/>
    </row>
    <row r="897" spans="2:21" x14ac:dyDescent="0.25">
      <c r="B897" s="49" t="s">
        <v>9326</v>
      </c>
      <c r="C897" s="53" t="s">
        <v>24184</v>
      </c>
      <c r="D897" t="s">
        <v>1566</v>
      </c>
      <c r="E897" s="43" t="s">
        <v>1567</v>
      </c>
      <c r="F897" t="s">
        <v>1570</v>
      </c>
      <c r="G897" t="s">
        <v>1571</v>
      </c>
      <c r="H897" s="41">
        <v>41537</v>
      </c>
      <c r="I897">
        <v>-67.510000000000005</v>
      </c>
      <c r="J897" t="s">
        <v>10524</v>
      </c>
      <c r="R897" s="51"/>
      <c r="U897"/>
    </row>
    <row r="898" spans="2:21" x14ac:dyDescent="0.25">
      <c r="B898" s="49" t="s">
        <v>9735</v>
      </c>
      <c r="C898" s="53" t="s">
        <v>24186</v>
      </c>
      <c r="D898" t="s">
        <v>1583</v>
      </c>
      <c r="E898" s="43" t="s">
        <v>1584</v>
      </c>
      <c r="F898" s="50" t="s">
        <v>1585</v>
      </c>
      <c r="G898" t="s">
        <v>1586</v>
      </c>
      <c r="H898" s="41">
        <v>41537</v>
      </c>
      <c r="I898" s="44">
        <v>-236000</v>
      </c>
      <c r="J898" t="s">
        <v>10530</v>
      </c>
      <c r="R898" s="51"/>
      <c r="U898"/>
    </row>
    <row r="899" spans="2:21" x14ac:dyDescent="0.25">
      <c r="B899" s="49" t="s">
        <v>9735</v>
      </c>
      <c r="C899" s="53" t="s">
        <v>24186</v>
      </c>
      <c r="D899" t="s">
        <v>1466</v>
      </c>
      <c r="E899" s="43" t="s">
        <v>1467</v>
      </c>
      <c r="F899" t="s">
        <v>1587</v>
      </c>
      <c r="G899" t="s">
        <v>18065</v>
      </c>
      <c r="H899" s="41">
        <v>41543</v>
      </c>
      <c r="I899" s="44">
        <v>-183932.5</v>
      </c>
      <c r="J899" t="s">
        <v>10531</v>
      </c>
      <c r="R899" s="51"/>
      <c r="U899"/>
    </row>
    <row r="900" spans="2:21" x14ac:dyDescent="0.25">
      <c r="B900" s="49" t="s">
        <v>9326</v>
      </c>
      <c r="C900" s="53" t="s">
        <v>24184</v>
      </c>
      <c r="D900" t="s">
        <v>815</v>
      </c>
      <c r="E900" s="43" t="s">
        <v>816</v>
      </c>
      <c r="G900" t="s">
        <v>1591</v>
      </c>
      <c r="H900" s="41">
        <v>41544</v>
      </c>
      <c r="I900" s="44">
        <v>-7384.16</v>
      </c>
      <c r="J900" t="s">
        <v>10536</v>
      </c>
      <c r="R900" s="51"/>
      <c r="U900"/>
    </row>
    <row r="901" spans="2:21" x14ac:dyDescent="0.25">
      <c r="B901" s="49" t="s">
        <v>9326</v>
      </c>
      <c r="C901" s="53" t="s">
        <v>24184</v>
      </c>
      <c r="D901" t="s">
        <v>815</v>
      </c>
      <c r="E901" s="43" t="s">
        <v>816</v>
      </c>
      <c r="G901" t="s">
        <v>1592</v>
      </c>
      <c r="H901" s="41">
        <v>41544</v>
      </c>
      <c r="I901" s="44">
        <v>-7382.36</v>
      </c>
      <c r="J901" t="s">
        <v>10537</v>
      </c>
      <c r="R901" s="51"/>
      <c r="U901"/>
    </row>
    <row r="902" spans="2:21" x14ac:dyDescent="0.25">
      <c r="B902" s="49" t="s">
        <v>9326</v>
      </c>
      <c r="C902" s="53" t="s">
        <v>24184</v>
      </c>
      <c r="D902" t="s">
        <v>815</v>
      </c>
      <c r="E902" s="43" t="s">
        <v>816</v>
      </c>
      <c r="G902" t="s">
        <v>1590</v>
      </c>
      <c r="H902" s="41">
        <v>41544</v>
      </c>
      <c r="I902" s="44">
        <v>-2725.61</v>
      </c>
      <c r="J902" t="s">
        <v>10534</v>
      </c>
      <c r="R902" s="51"/>
      <c r="U902"/>
    </row>
    <row r="903" spans="2:21" x14ac:dyDescent="0.25">
      <c r="B903" s="49" t="s">
        <v>9326</v>
      </c>
      <c r="C903" s="53" t="s">
        <v>24184</v>
      </c>
      <c r="D903" t="s">
        <v>815</v>
      </c>
      <c r="E903" s="43" t="s">
        <v>816</v>
      </c>
      <c r="G903" t="s">
        <v>1590</v>
      </c>
      <c r="H903" s="41">
        <v>41544</v>
      </c>
      <c r="I903" s="44">
        <v>-2628.08</v>
      </c>
      <c r="J903" t="s">
        <v>10535</v>
      </c>
      <c r="R903" s="51"/>
      <c r="U903"/>
    </row>
    <row r="904" spans="2:21" x14ac:dyDescent="0.25">
      <c r="B904" s="49" t="s">
        <v>9326</v>
      </c>
      <c r="C904" s="53" t="s">
        <v>24184</v>
      </c>
      <c r="D904" t="s">
        <v>815</v>
      </c>
      <c r="E904" s="43" t="s">
        <v>816</v>
      </c>
      <c r="G904" t="s">
        <v>1589</v>
      </c>
      <c r="H904" s="41">
        <v>41544</v>
      </c>
      <c r="I904" s="44">
        <v>-2432</v>
      </c>
      <c r="J904" t="s">
        <v>10533</v>
      </c>
      <c r="R904" s="51"/>
      <c r="U904"/>
    </row>
    <row r="905" spans="2:21" x14ac:dyDescent="0.25">
      <c r="B905" s="49" t="s">
        <v>9326</v>
      </c>
      <c r="C905" s="53" t="s">
        <v>24184</v>
      </c>
      <c r="D905" t="s">
        <v>815</v>
      </c>
      <c r="E905" s="43" t="s">
        <v>816</v>
      </c>
      <c r="G905" t="s">
        <v>1588</v>
      </c>
      <c r="H905" s="41">
        <v>41544</v>
      </c>
      <c r="I905" s="44">
        <v>-2296</v>
      </c>
      <c r="J905" t="s">
        <v>10532</v>
      </c>
      <c r="R905" s="51"/>
      <c r="U905"/>
    </row>
    <row r="906" spans="2:21" x14ac:dyDescent="0.25">
      <c r="B906" s="49" t="s">
        <v>9735</v>
      </c>
      <c r="C906" s="53" t="s">
        <v>24186</v>
      </c>
      <c r="D906" t="s">
        <v>1345</v>
      </c>
      <c r="E906" s="43" t="s">
        <v>10359</v>
      </c>
      <c r="F906" t="s">
        <v>1593</v>
      </c>
      <c r="G906" t="s">
        <v>1594</v>
      </c>
      <c r="H906" s="41">
        <v>41544</v>
      </c>
      <c r="I906" s="44">
        <v>-6000</v>
      </c>
      <c r="J906" t="s">
        <v>10538</v>
      </c>
      <c r="R906" s="51"/>
      <c r="U906"/>
    </row>
    <row r="907" spans="2:21" x14ac:dyDescent="0.25">
      <c r="B907" s="49" t="s">
        <v>9326</v>
      </c>
      <c r="C907" s="53" t="s">
        <v>24184</v>
      </c>
      <c r="D907" t="s">
        <v>815</v>
      </c>
      <c r="E907" s="43" t="s">
        <v>816</v>
      </c>
      <c r="G907" t="s">
        <v>1595</v>
      </c>
      <c r="H907" s="41">
        <v>41547</v>
      </c>
      <c r="I907" s="44">
        <v>-32594.48</v>
      </c>
      <c r="J907" t="s">
        <v>10539</v>
      </c>
      <c r="R907" s="51"/>
      <c r="U907"/>
    </row>
    <row r="908" spans="2:21" x14ac:dyDescent="0.25">
      <c r="B908" s="49" t="s">
        <v>9326</v>
      </c>
      <c r="C908" s="53" t="s">
        <v>24184</v>
      </c>
      <c r="D908" t="s">
        <v>815</v>
      </c>
      <c r="E908" s="43" t="s">
        <v>816</v>
      </c>
      <c r="G908" t="s">
        <v>1596</v>
      </c>
      <c r="H908" s="41">
        <v>41547</v>
      </c>
      <c r="I908" s="44">
        <v>-31912.57</v>
      </c>
      <c r="J908" t="s">
        <v>10540</v>
      </c>
      <c r="R908" s="51"/>
      <c r="U908"/>
    </row>
    <row r="909" spans="2:21" x14ac:dyDescent="0.25">
      <c r="B909" s="49" t="s">
        <v>9326</v>
      </c>
      <c r="C909" s="53" t="s">
        <v>24184</v>
      </c>
      <c r="D909" t="s">
        <v>815</v>
      </c>
      <c r="E909" s="43" t="s">
        <v>816</v>
      </c>
      <c r="G909" t="s">
        <v>1598</v>
      </c>
      <c r="H909" s="41">
        <v>41547</v>
      </c>
      <c r="I909" s="44">
        <v>-1953.39</v>
      </c>
      <c r="J909" t="s">
        <v>10542</v>
      </c>
      <c r="R909" s="51"/>
      <c r="U909"/>
    </row>
    <row r="910" spans="2:21" x14ac:dyDescent="0.25">
      <c r="B910" s="49" t="s">
        <v>9326</v>
      </c>
      <c r="C910" s="53" t="s">
        <v>24184</v>
      </c>
      <c r="D910" t="s">
        <v>815</v>
      </c>
      <c r="E910" s="43" t="s">
        <v>816</v>
      </c>
      <c r="G910" t="s">
        <v>1597</v>
      </c>
      <c r="H910" s="41">
        <v>41547</v>
      </c>
      <c r="I910" s="44">
        <v>-1844.15</v>
      </c>
      <c r="J910" t="s">
        <v>10541</v>
      </c>
      <c r="R910" s="51"/>
      <c r="U910"/>
    </row>
    <row r="911" spans="2:21" x14ac:dyDescent="0.25">
      <c r="B911" s="49" t="s">
        <v>9735</v>
      </c>
      <c r="C911" s="53" t="s">
        <v>24186</v>
      </c>
      <c r="D911" t="s">
        <v>1599</v>
      </c>
      <c r="E911" s="43" t="s">
        <v>10543</v>
      </c>
      <c r="F911" t="s">
        <v>1600</v>
      </c>
      <c r="G911" t="s">
        <v>1601</v>
      </c>
      <c r="H911" s="41">
        <v>41547</v>
      </c>
      <c r="I911" s="44">
        <v>-31795.23</v>
      </c>
      <c r="J911" t="s">
        <v>10544</v>
      </c>
      <c r="R911" s="51"/>
      <c r="U911"/>
    </row>
    <row r="912" spans="2:21" x14ac:dyDescent="0.25">
      <c r="B912" s="49" t="s">
        <v>9735</v>
      </c>
      <c r="C912" s="53" t="s">
        <v>24186</v>
      </c>
      <c r="D912" t="s">
        <v>1602</v>
      </c>
      <c r="E912" s="43" t="s">
        <v>10545</v>
      </c>
      <c r="F912" t="s">
        <v>1600</v>
      </c>
      <c r="G912" t="s">
        <v>1603</v>
      </c>
      <c r="H912" s="41">
        <v>41547</v>
      </c>
      <c r="I912" s="44">
        <v>-21945.18</v>
      </c>
      <c r="J912" t="s">
        <v>10546</v>
      </c>
      <c r="R912" s="51"/>
      <c r="U912"/>
    </row>
    <row r="913" spans="2:21" x14ac:dyDescent="0.25">
      <c r="B913" s="49" t="s">
        <v>9328</v>
      </c>
      <c r="C913" s="53" t="s">
        <v>24189</v>
      </c>
      <c r="D913" t="s">
        <v>1604</v>
      </c>
      <c r="E913" s="43" t="s">
        <v>10547</v>
      </c>
      <c r="F913" t="s">
        <v>1605</v>
      </c>
      <c r="G913" t="s">
        <v>19477</v>
      </c>
      <c r="H913" s="41">
        <v>41547</v>
      </c>
      <c r="I913" s="44">
        <v>-1093708.2</v>
      </c>
      <c r="J913" t="s">
        <v>10548</v>
      </c>
      <c r="R913" s="51"/>
      <c r="U913"/>
    </row>
    <row r="914" spans="2:21" x14ac:dyDescent="0.25">
      <c r="B914" s="49" t="s">
        <v>9326</v>
      </c>
      <c r="C914" s="53" t="s">
        <v>24184</v>
      </c>
      <c r="D914" t="s">
        <v>815</v>
      </c>
      <c r="E914" s="43" t="s">
        <v>816</v>
      </c>
      <c r="G914" t="s">
        <v>1614</v>
      </c>
      <c r="H914" s="41">
        <v>41548</v>
      </c>
      <c r="I914" s="44">
        <v>-15344.63</v>
      </c>
      <c r="J914" t="s">
        <v>10557</v>
      </c>
      <c r="R914" s="51"/>
      <c r="U914"/>
    </row>
    <row r="915" spans="2:21" x14ac:dyDescent="0.25">
      <c r="B915" s="49" t="s">
        <v>9326</v>
      </c>
      <c r="C915" s="53" t="s">
        <v>24184</v>
      </c>
      <c r="D915" t="s">
        <v>815</v>
      </c>
      <c r="E915" s="43" t="s">
        <v>816</v>
      </c>
      <c r="G915" t="s">
        <v>1613</v>
      </c>
      <c r="H915" s="41">
        <v>41548</v>
      </c>
      <c r="I915" s="44">
        <v>-14486.54</v>
      </c>
      <c r="J915" t="s">
        <v>10556</v>
      </c>
      <c r="R915" s="51"/>
      <c r="U915"/>
    </row>
    <row r="916" spans="2:21" x14ac:dyDescent="0.25">
      <c r="B916" s="49" t="s">
        <v>9326</v>
      </c>
      <c r="C916" s="53" t="s">
        <v>24184</v>
      </c>
      <c r="D916" t="s">
        <v>815</v>
      </c>
      <c r="E916" s="43" t="s">
        <v>816</v>
      </c>
      <c r="G916" t="s">
        <v>1608</v>
      </c>
      <c r="H916" s="41">
        <v>41548</v>
      </c>
      <c r="I916" s="44">
        <v>-8021.54</v>
      </c>
      <c r="J916" t="s">
        <v>10551</v>
      </c>
      <c r="R916" s="51"/>
      <c r="U916"/>
    </row>
    <row r="917" spans="2:21" x14ac:dyDescent="0.25">
      <c r="B917" s="49" t="s">
        <v>9326</v>
      </c>
      <c r="C917" s="53" t="s">
        <v>24184</v>
      </c>
      <c r="D917" t="s">
        <v>815</v>
      </c>
      <c r="E917" s="43" t="s">
        <v>816</v>
      </c>
      <c r="G917" t="s">
        <v>1612</v>
      </c>
      <c r="H917" s="41">
        <v>41548</v>
      </c>
      <c r="I917" s="44">
        <v>-7886.72</v>
      </c>
      <c r="J917" t="s">
        <v>10555</v>
      </c>
      <c r="R917" s="51"/>
      <c r="U917"/>
    </row>
    <row r="918" spans="2:21" x14ac:dyDescent="0.25">
      <c r="B918" s="49" t="s">
        <v>9326</v>
      </c>
      <c r="C918" s="53" t="s">
        <v>24184</v>
      </c>
      <c r="D918" t="s">
        <v>815</v>
      </c>
      <c r="E918" s="43" t="s">
        <v>816</v>
      </c>
      <c r="G918" t="s">
        <v>1609</v>
      </c>
      <c r="H918" s="41">
        <v>41548</v>
      </c>
      <c r="I918" s="44">
        <v>-7780.77</v>
      </c>
      <c r="J918" t="s">
        <v>10552</v>
      </c>
      <c r="R918" s="51"/>
      <c r="U918"/>
    </row>
    <row r="919" spans="2:21" x14ac:dyDescent="0.25">
      <c r="B919" s="49" t="s">
        <v>9326</v>
      </c>
      <c r="C919" s="53" t="s">
        <v>24184</v>
      </c>
      <c r="D919" t="s">
        <v>815</v>
      </c>
      <c r="E919" s="43" t="s">
        <v>816</v>
      </c>
      <c r="G919" t="s">
        <v>1611</v>
      </c>
      <c r="H919" s="41">
        <v>41548</v>
      </c>
      <c r="I919" s="44">
        <v>-7445.69</v>
      </c>
      <c r="J919" t="s">
        <v>10554</v>
      </c>
      <c r="R919" s="51"/>
      <c r="U919"/>
    </row>
    <row r="920" spans="2:21" x14ac:dyDescent="0.25">
      <c r="B920" s="49" t="s">
        <v>9326</v>
      </c>
      <c r="C920" s="53" t="s">
        <v>24184</v>
      </c>
      <c r="D920" t="s">
        <v>815</v>
      </c>
      <c r="E920" s="43" t="s">
        <v>816</v>
      </c>
      <c r="G920" t="s">
        <v>1606</v>
      </c>
      <c r="H920" s="41">
        <v>41548</v>
      </c>
      <c r="I920" s="44">
        <v>-1227.71</v>
      </c>
      <c r="J920" t="s">
        <v>10549</v>
      </c>
      <c r="R920" s="51"/>
      <c r="U920"/>
    </row>
    <row r="921" spans="2:21" x14ac:dyDescent="0.25">
      <c r="B921" s="49" t="s">
        <v>9326</v>
      </c>
      <c r="C921" s="53" t="s">
        <v>24184</v>
      </c>
      <c r="D921" t="s">
        <v>815</v>
      </c>
      <c r="E921" s="43" t="s">
        <v>816</v>
      </c>
      <c r="G921" t="s">
        <v>1607</v>
      </c>
      <c r="H921" s="41">
        <v>41548</v>
      </c>
      <c r="I921" s="44">
        <v>-1159.05</v>
      </c>
      <c r="J921" t="s">
        <v>10550</v>
      </c>
      <c r="R921" s="51"/>
      <c r="U921"/>
    </row>
    <row r="922" spans="2:21" x14ac:dyDescent="0.25">
      <c r="B922" s="49" t="s">
        <v>9326</v>
      </c>
      <c r="C922" s="53" t="s">
        <v>24184</v>
      </c>
      <c r="D922" t="s">
        <v>815</v>
      </c>
      <c r="E922" s="43" t="s">
        <v>816</v>
      </c>
      <c r="G922" t="s">
        <v>1610</v>
      </c>
      <c r="H922" s="41">
        <v>41548</v>
      </c>
      <c r="I922">
        <v>-843.39</v>
      </c>
      <c r="J922" t="s">
        <v>10553</v>
      </c>
      <c r="R922" s="51"/>
      <c r="U922"/>
    </row>
    <row r="923" spans="2:21" x14ac:dyDescent="0.25">
      <c r="B923" s="49" t="s">
        <v>9326</v>
      </c>
      <c r="C923" s="53" t="s">
        <v>24184</v>
      </c>
      <c r="D923" t="s">
        <v>815</v>
      </c>
      <c r="E923" s="43" t="s">
        <v>816</v>
      </c>
      <c r="G923" t="s">
        <v>1616</v>
      </c>
      <c r="H923" s="41">
        <v>41549</v>
      </c>
      <c r="I923" s="44">
        <v>-4675.9399999999996</v>
      </c>
      <c r="J923" t="s">
        <v>10559</v>
      </c>
      <c r="R923" s="51"/>
      <c r="U923"/>
    </row>
    <row r="924" spans="2:21" x14ac:dyDescent="0.25">
      <c r="B924" s="49" t="s">
        <v>9326</v>
      </c>
      <c r="C924" s="53" t="s">
        <v>24184</v>
      </c>
      <c r="D924" t="s">
        <v>815</v>
      </c>
      <c r="E924" s="43" t="s">
        <v>816</v>
      </c>
      <c r="G924" t="s">
        <v>1615</v>
      </c>
      <c r="H924" s="41">
        <v>41549</v>
      </c>
      <c r="I924" s="44">
        <v>-4414.46</v>
      </c>
      <c r="J924" t="s">
        <v>10558</v>
      </c>
      <c r="R924" s="51"/>
      <c r="U924"/>
    </row>
    <row r="925" spans="2:21" x14ac:dyDescent="0.25">
      <c r="B925" s="49" t="s">
        <v>9326</v>
      </c>
      <c r="C925" s="53" t="s">
        <v>24184</v>
      </c>
      <c r="D925" t="s">
        <v>815</v>
      </c>
      <c r="E925" s="43" t="s">
        <v>816</v>
      </c>
      <c r="G925" t="s">
        <v>1617</v>
      </c>
      <c r="H925" s="41">
        <v>41549</v>
      </c>
      <c r="I925">
        <v>-484.52</v>
      </c>
      <c r="J925" t="s">
        <v>10560</v>
      </c>
      <c r="R925" s="51"/>
      <c r="U925"/>
    </row>
    <row r="926" spans="2:21" x14ac:dyDescent="0.25">
      <c r="B926" s="49" t="s">
        <v>9735</v>
      </c>
      <c r="C926" s="53" t="s">
        <v>24186</v>
      </c>
      <c r="D926" t="s">
        <v>1466</v>
      </c>
      <c r="E926" s="43" t="s">
        <v>1467</v>
      </c>
      <c r="F926" t="s">
        <v>1618</v>
      </c>
      <c r="G926" t="s">
        <v>19208</v>
      </c>
      <c r="H926" s="41">
        <v>41549</v>
      </c>
      <c r="I926" s="44">
        <v>-116808.2</v>
      </c>
      <c r="J926" t="s">
        <v>10561</v>
      </c>
      <c r="R926" s="51"/>
      <c r="U926"/>
    </row>
    <row r="927" spans="2:21" x14ac:dyDescent="0.25">
      <c r="B927" s="49" t="s">
        <v>9326</v>
      </c>
      <c r="C927" s="53" t="s">
        <v>24184</v>
      </c>
      <c r="D927" t="s">
        <v>664</v>
      </c>
      <c r="E927" s="43" t="s">
        <v>665</v>
      </c>
      <c r="F927" s="50" t="s">
        <v>1619</v>
      </c>
      <c r="G927" t="s">
        <v>1620</v>
      </c>
      <c r="H927" s="41">
        <v>41551</v>
      </c>
      <c r="I927" s="44">
        <v>-5228.57</v>
      </c>
      <c r="J927" t="s">
        <v>10562</v>
      </c>
      <c r="R927" s="51"/>
      <c r="U927"/>
    </row>
    <row r="928" spans="2:21" x14ac:dyDescent="0.25">
      <c r="B928" s="49" t="s">
        <v>9735</v>
      </c>
      <c r="C928" s="53" t="s">
        <v>24186</v>
      </c>
      <c r="D928" t="s">
        <v>1466</v>
      </c>
      <c r="E928" s="43" t="s">
        <v>1467</v>
      </c>
      <c r="F928" t="s">
        <v>1624</v>
      </c>
      <c r="G928" t="s">
        <v>18065</v>
      </c>
      <c r="H928" s="41">
        <v>41551</v>
      </c>
      <c r="I928" s="44">
        <v>-59472</v>
      </c>
      <c r="J928" t="s">
        <v>10564</v>
      </c>
      <c r="R928" s="51"/>
      <c r="U928"/>
    </row>
    <row r="929" spans="2:21" x14ac:dyDescent="0.25">
      <c r="B929" s="49" t="s">
        <v>9735</v>
      </c>
      <c r="C929" s="53" t="s">
        <v>24186</v>
      </c>
      <c r="D929" t="s">
        <v>1466</v>
      </c>
      <c r="E929" s="43" t="s">
        <v>1467</v>
      </c>
      <c r="F929" t="s">
        <v>1624</v>
      </c>
      <c r="G929" t="s">
        <v>1625</v>
      </c>
      <c r="H929" s="41">
        <v>41551</v>
      </c>
      <c r="I929" s="44">
        <v>-59472</v>
      </c>
      <c r="J929" t="s">
        <v>10565</v>
      </c>
      <c r="R929" s="51"/>
      <c r="U929"/>
    </row>
    <row r="930" spans="2:21" x14ac:dyDescent="0.25">
      <c r="B930" s="49" t="s">
        <v>9735</v>
      </c>
      <c r="C930" s="53" t="s">
        <v>24186</v>
      </c>
      <c r="D930" t="s">
        <v>1621</v>
      </c>
      <c r="E930" s="43" t="s">
        <v>1622</v>
      </c>
      <c r="F930" t="s">
        <v>1623</v>
      </c>
      <c r="G930" t="s">
        <v>19008</v>
      </c>
      <c r="H930" s="41">
        <v>41551</v>
      </c>
      <c r="I930" s="44">
        <v>-10913.77</v>
      </c>
      <c r="J930" t="s">
        <v>10563</v>
      </c>
      <c r="R930" s="51"/>
      <c r="U930"/>
    </row>
    <row r="931" spans="2:21" x14ac:dyDescent="0.25">
      <c r="B931" s="49" t="s">
        <v>9326</v>
      </c>
      <c r="C931" s="53" t="s">
        <v>24184</v>
      </c>
      <c r="D931" t="s">
        <v>815</v>
      </c>
      <c r="E931" s="43" t="s">
        <v>816</v>
      </c>
      <c r="G931" t="s">
        <v>1627</v>
      </c>
      <c r="H931" s="41">
        <v>41554</v>
      </c>
      <c r="I931" s="44">
        <v>-5634.67</v>
      </c>
      <c r="J931" t="s">
        <v>10567</v>
      </c>
      <c r="R931" s="51"/>
      <c r="U931"/>
    </row>
    <row r="932" spans="2:21" x14ac:dyDescent="0.25">
      <c r="B932" s="49" t="s">
        <v>9326</v>
      </c>
      <c r="C932" s="53" t="s">
        <v>24184</v>
      </c>
      <c r="D932" t="s">
        <v>815</v>
      </c>
      <c r="E932" s="43" t="s">
        <v>816</v>
      </c>
      <c r="G932" t="s">
        <v>1626</v>
      </c>
      <c r="H932" s="41">
        <v>41554</v>
      </c>
      <c r="I932" s="44">
        <v>-5319.58</v>
      </c>
      <c r="J932" t="s">
        <v>10566</v>
      </c>
      <c r="R932" s="51"/>
      <c r="U932"/>
    </row>
    <row r="933" spans="2:21" x14ac:dyDescent="0.25">
      <c r="B933" s="49" t="s">
        <v>9328</v>
      </c>
      <c r="C933" s="53" t="s">
        <v>24189</v>
      </c>
      <c r="D933" t="s">
        <v>423</v>
      </c>
      <c r="E933" s="43" t="s">
        <v>9623</v>
      </c>
      <c r="F933" t="s">
        <v>1628</v>
      </c>
      <c r="G933" t="s">
        <v>20082</v>
      </c>
      <c r="H933" s="41">
        <v>41554</v>
      </c>
      <c r="I933" s="44">
        <v>-11800</v>
      </c>
      <c r="J933" t="s">
        <v>10568</v>
      </c>
      <c r="R933" s="51"/>
      <c r="U933"/>
    </row>
    <row r="934" spans="2:21" x14ac:dyDescent="0.25">
      <c r="B934" s="49" t="s">
        <v>9326</v>
      </c>
      <c r="C934" s="53" t="s">
        <v>24184</v>
      </c>
      <c r="D934" t="s">
        <v>815</v>
      </c>
      <c r="E934" s="43" t="s">
        <v>816</v>
      </c>
      <c r="G934" t="s">
        <v>1630</v>
      </c>
      <c r="H934" s="41">
        <v>41556</v>
      </c>
      <c r="I934" s="44">
        <v>-1854.49</v>
      </c>
      <c r="J934" t="s">
        <v>10570</v>
      </c>
      <c r="R934" s="51"/>
      <c r="U934"/>
    </row>
    <row r="935" spans="2:21" x14ac:dyDescent="0.25">
      <c r="B935" s="49" t="s">
        <v>9326</v>
      </c>
      <c r="C935" s="53" t="s">
        <v>24184</v>
      </c>
      <c r="D935" t="s">
        <v>815</v>
      </c>
      <c r="E935" s="43" t="s">
        <v>816</v>
      </c>
      <c r="G935" t="s">
        <v>1629</v>
      </c>
      <c r="H935" s="41">
        <v>41556</v>
      </c>
      <c r="I935" s="44">
        <v>-1750.78</v>
      </c>
      <c r="J935" t="s">
        <v>10569</v>
      </c>
      <c r="R935" s="51"/>
      <c r="U935"/>
    </row>
    <row r="936" spans="2:21" x14ac:dyDescent="0.25">
      <c r="B936" s="49" t="s">
        <v>9326</v>
      </c>
      <c r="C936" s="53" t="s">
        <v>24184</v>
      </c>
      <c r="D936" t="s">
        <v>815</v>
      </c>
      <c r="E936" s="43" t="s">
        <v>816</v>
      </c>
      <c r="G936" t="s">
        <v>1632</v>
      </c>
      <c r="H936" s="41">
        <v>41557</v>
      </c>
      <c r="I936" s="44">
        <v>-1953.39</v>
      </c>
      <c r="J936" t="s">
        <v>10572</v>
      </c>
      <c r="R936" s="51"/>
      <c r="U936"/>
    </row>
    <row r="937" spans="2:21" x14ac:dyDescent="0.25">
      <c r="B937" s="49" t="s">
        <v>9326</v>
      </c>
      <c r="C937" s="53" t="s">
        <v>24184</v>
      </c>
      <c r="D937" t="s">
        <v>815</v>
      </c>
      <c r="E937" s="43" t="s">
        <v>816</v>
      </c>
      <c r="G937" t="s">
        <v>1631</v>
      </c>
      <c r="H937" s="41">
        <v>41557</v>
      </c>
      <c r="I937" s="44">
        <v>-1844.15</v>
      </c>
      <c r="J937" t="s">
        <v>10571</v>
      </c>
      <c r="R937" s="51"/>
      <c r="U937"/>
    </row>
    <row r="938" spans="2:21" x14ac:dyDescent="0.25">
      <c r="B938" s="49" t="s">
        <v>9326</v>
      </c>
      <c r="C938" s="53" t="s">
        <v>24184</v>
      </c>
      <c r="D938" t="s">
        <v>815</v>
      </c>
      <c r="E938" s="43" t="s">
        <v>816</v>
      </c>
      <c r="G938" t="s">
        <v>1634</v>
      </c>
      <c r="H938" s="41">
        <v>41557</v>
      </c>
      <c r="I938">
        <v>-491</v>
      </c>
      <c r="J938" t="s">
        <v>10574</v>
      </c>
      <c r="R938" s="51"/>
      <c r="U938"/>
    </row>
    <row r="939" spans="2:21" x14ac:dyDescent="0.25">
      <c r="B939" s="49" t="s">
        <v>9326</v>
      </c>
      <c r="C939" s="53" t="s">
        <v>24184</v>
      </c>
      <c r="D939" t="s">
        <v>815</v>
      </c>
      <c r="E939" s="43" t="s">
        <v>816</v>
      </c>
      <c r="G939" t="s">
        <v>1633</v>
      </c>
      <c r="H939" s="41">
        <v>41557</v>
      </c>
      <c r="I939">
        <v>-463.54</v>
      </c>
      <c r="J939" t="s">
        <v>10573</v>
      </c>
      <c r="R939" s="51"/>
      <c r="U939"/>
    </row>
    <row r="940" spans="2:21" x14ac:dyDescent="0.25">
      <c r="B940" s="49" t="s">
        <v>9328</v>
      </c>
      <c r="C940" s="53" t="s">
        <v>24189</v>
      </c>
      <c r="D940" t="s">
        <v>1635</v>
      </c>
      <c r="E940" s="43" t="s">
        <v>1636</v>
      </c>
      <c r="F940" t="s">
        <v>1637</v>
      </c>
      <c r="G940" t="s">
        <v>1638</v>
      </c>
      <c r="H940" s="41">
        <v>41558</v>
      </c>
      <c r="I940" s="44">
        <v>-105601.27</v>
      </c>
      <c r="J940" t="s">
        <v>10575</v>
      </c>
      <c r="R940" s="51"/>
      <c r="U940"/>
    </row>
    <row r="941" spans="2:21" x14ac:dyDescent="0.25">
      <c r="B941" s="49" t="s">
        <v>9326</v>
      </c>
      <c r="C941" s="53" t="s">
        <v>24184</v>
      </c>
      <c r="D941" t="s">
        <v>815</v>
      </c>
      <c r="E941" s="43" t="s">
        <v>816</v>
      </c>
      <c r="G941" t="s">
        <v>1641</v>
      </c>
      <c r="H941" s="41">
        <v>41561</v>
      </c>
      <c r="I941" s="44">
        <v>-5481.88</v>
      </c>
      <c r="J941" t="s">
        <v>10578</v>
      </c>
      <c r="R941" s="51"/>
      <c r="U941"/>
    </row>
    <row r="942" spans="2:21" x14ac:dyDescent="0.25">
      <c r="B942" s="49" t="s">
        <v>9326</v>
      </c>
      <c r="C942" s="53" t="s">
        <v>24184</v>
      </c>
      <c r="D942" t="s">
        <v>815</v>
      </c>
      <c r="E942" s="43" t="s">
        <v>816</v>
      </c>
      <c r="G942" t="s">
        <v>1642</v>
      </c>
      <c r="H942" s="41">
        <v>41561</v>
      </c>
      <c r="I942" s="44">
        <v>-4188.1499999999996</v>
      </c>
      <c r="J942" t="s">
        <v>10579</v>
      </c>
      <c r="R942" s="51"/>
      <c r="U942"/>
    </row>
    <row r="943" spans="2:21" x14ac:dyDescent="0.25">
      <c r="B943" s="49" t="s">
        <v>9326</v>
      </c>
      <c r="C943" s="53" t="s">
        <v>24184</v>
      </c>
      <c r="D943" t="s">
        <v>815</v>
      </c>
      <c r="E943" s="43" t="s">
        <v>816</v>
      </c>
      <c r="G943" t="s">
        <v>1640</v>
      </c>
      <c r="H943" s="41">
        <v>41561</v>
      </c>
      <c r="I943" s="44">
        <v>-1809.18</v>
      </c>
      <c r="J943" t="s">
        <v>10577</v>
      </c>
      <c r="R943" s="51"/>
      <c r="U943"/>
    </row>
    <row r="944" spans="2:21" x14ac:dyDescent="0.25">
      <c r="B944" s="49" t="s">
        <v>9326</v>
      </c>
      <c r="C944" s="53" t="s">
        <v>24184</v>
      </c>
      <c r="D944" t="s">
        <v>815</v>
      </c>
      <c r="E944" s="43" t="s">
        <v>816</v>
      </c>
      <c r="G944" t="s">
        <v>1639</v>
      </c>
      <c r="H944" s="41">
        <v>41561</v>
      </c>
      <c r="I944" s="44">
        <v>-1708.01</v>
      </c>
      <c r="J944" t="s">
        <v>10576</v>
      </c>
      <c r="R944" s="51"/>
      <c r="U944"/>
    </row>
    <row r="945" spans="2:21" x14ac:dyDescent="0.25">
      <c r="B945" s="49" t="s">
        <v>9326</v>
      </c>
      <c r="C945" s="53" t="s">
        <v>24184</v>
      </c>
      <c r="D945" t="s">
        <v>815</v>
      </c>
      <c r="E945" s="43" t="s">
        <v>816</v>
      </c>
      <c r="G945" t="s">
        <v>1644</v>
      </c>
      <c r="H945" s="41">
        <v>41561</v>
      </c>
      <c r="I945">
        <v>-892.14</v>
      </c>
      <c r="J945" t="s">
        <v>10581</v>
      </c>
      <c r="R945" s="51"/>
      <c r="U945"/>
    </row>
    <row r="946" spans="2:21" x14ac:dyDescent="0.25">
      <c r="B946" s="49" t="s">
        <v>9326</v>
      </c>
      <c r="C946" s="53" t="s">
        <v>24184</v>
      </c>
      <c r="D946" t="s">
        <v>815</v>
      </c>
      <c r="E946" s="43" t="s">
        <v>816</v>
      </c>
      <c r="G946" t="s">
        <v>1643</v>
      </c>
      <c r="H946" s="41">
        <v>41561</v>
      </c>
      <c r="I946">
        <v>-842.25</v>
      </c>
      <c r="J946" t="s">
        <v>10580</v>
      </c>
      <c r="R946" s="51"/>
      <c r="U946"/>
    </row>
    <row r="947" spans="2:21" x14ac:dyDescent="0.25">
      <c r="B947" s="49" t="s">
        <v>9328</v>
      </c>
      <c r="C947" s="53" t="s">
        <v>24189</v>
      </c>
      <c r="D947" t="s">
        <v>1645</v>
      </c>
      <c r="E947" s="43" t="s">
        <v>1646</v>
      </c>
      <c r="F947" t="s">
        <v>1647</v>
      </c>
      <c r="G947" t="s">
        <v>17879</v>
      </c>
      <c r="H947" s="41">
        <v>41561</v>
      </c>
      <c r="I947" s="44">
        <v>-2661652.09</v>
      </c>
      <c r="J947" t="s">
        <v>10582</v>
      </c>
      <c r="R947" s="51"/>
      <c r="U947"/>
    </row>
    <row r="948" spans="2:21" x14ac:dyDescent="0.25">
      <c r="B948" s="49" t="s">
        <v>9328</v>
      </c>
      <c r="C948" s="53" t="s">
        <v>24189</v>
      </c>
      <c r="D948" t="s">
        <v>1645</v>
      </c>
      <c r="E948" s="43" t="s">
        <v>1646</v>
      </c>
      <c r="F948" t="s">
        <v>1647</v>
      </c>
      <c r="G948" t="s">
        <v>1647</v>
      </c>
      <c r="H948" s="41">
        <v>41561</v>
      </c>
      <c r="I948" s="44">
        <v>532330.42000000004</v>
      </c>
      <c r="J948" t="s">
        <v>10583</v>
      </c>
      <c r="R948" s="51"/>
      <c r="U948"/>
    </row>
    <row r="949" spans="2:21" x14ac:dyDescent="0.25">
      <c r="B949" s="49" t="s">
        <v>9326</v>
      </c>
      <c r="C949" s="53" t="s">
        <v>24184</v>
      </c>
      <c r="D949" t="s">
        <v>815</v>
      </c>
      <c r="E949" s="43" t="s">
        <v>816</v>
      </c>
      <c r="G949" t="s">
        <v>1649</v>
      </c>
      <c r="H949" s="41">
        <v>41562</v>
      </c>
      <c r="I949" s="44">
        <v>-4700.03</v>
      </c>
      <c r="J949" t="s">
        <v>10585</v>
      </c>
      <c r="R949" s="51"/>
      <c r="U949"/>
    </row>
    <row r="950" spans="2:21" x14ac:dyDescent="0.25">
      <c r="B950" s="49" t="s">
        <v>9326</v>
      </c>
      <c r="C950" s="53" t="s">
        <v>24184</v>
      </c>
      <c r="D950" t="s">
        <v>815</v>
      </c>
      <c r="E950" s="43" t="s">
        <v>816</v>
      </c>
      <c r="G950" t="s">
        <v>1648</v>
      </c>
      <c r="H950" s="41">
        <v>41562</v>
      </c>
      <c r="I950" s="44">
        <v>-4437.2</v>
      </c>
      <c r="J950" t="s">
        <v>10584</v>
      </c>
      <c r="R950" s="51"/>
      <c r="U950"/>
    </row>
    <row r="951" spans="2:21" x14ac:dyDescent="0.25">
      <c r="B951" s="49" t="s">
        <v>9735</v>
      </c>
      <c r="C951" s="53" t="s">
        <v>24186</v>
      </c>
      <c r="D951" t="s">
        <v>1466</v>
      </c>
      <c r="E951" s="43" t="s">
        <v>1467</v>
      </c>
      <c r="F951" t="s">
        <v>1650</v>
      </c>
      <c r="G951" t="s">
        <v>16697</v>
      </c>
      <c r="H951" s="41">
        <v>41563</v>
      </c>
      <c r="I951" s="44">
        <v>-42952</v>
      </c>
      <c r="J951" t="s">
        <v>10586</v>
      </c>
      <c r="R951" s="51"/>
      <c r="U951"/>
    </row>
    <row r="952" spans="2:21" x14ac:dyDescent="0.25">
      <c r="B952" s="49" t="s">
        <v>9328</v>
      </c>
      <c r="C952" s="53" t="s">
        <v>24189</v>
      </c>
      <c r="D952" t="s">
        <v>1314</v>
      </c>
      <c r="E952" s="43" t="s">
        <v>10339</v>
      </c>
      <c r="G952" t="s">
        <v>1651</v>
      </c>
      <c r="H952" s="41">
        <v>41564</v>
      </c>
      <c r="I952" s="44">
        <v>15300</v>
      </c>
      <c r="J952" t="s">
        <v>10587</v>
      </c>
      <c r="R952" s="51"/>
      <c r="U952"/>
    </row>
    <row r="953" spans="2:21" x14ac:dyDescent="0.25">
      <c r="B953" s="49" t="s">
        <v>9326</v>
      </c>
      <c r="C953" s="53" t="s">
        <v>24184</v>
      </c>
      <c r="D953" t="s">
        <v>815</v>
      </c>
      <c r="E953" s="43" t="s">
        <v>816</v>
      </c>
      <c r="G953" t="s">
        <v>1653</v>
      </c>
      <c r="H953" s="41">
        <v>41565</v>
      </c>
      <c r="I953" s="44">
        <v>-5283.68</v>
      </c>
      <c r="J953" t="s">
        <v>10589</v>
      </c>
      <c r="R953" s="51"/>
      <c r="U953"/>
    </row>
    <row r="954" spans="2:21" x14ac:dyDescent="0.25">
      <c r="B954" s="49" t="s">
        <v>9326</v>
      </c>
      <c r="C954" s="53" t="s">
        <v>24184</v>
      </c>
      <c r="D954" t="s">
        <v>815</v>
      </c>
      <c r="E954" s="43" t="s">
        <v>816</v>
      </c>
      <c r="G954" t="s">
        <v>1652</v>
      </c>
      <c r="H954" s="41">
        <v>41565</v>
      </c>
      <c r="I954" s="44">
        <v>-4988.2</v>
      </c>
      <c r="J954" t="s">
        <v>10588</v>
      </c>
      <c r="R954" s="51"/>
      <c r="U954"/>
    </row>
    <row r="955" spans="2:21" x14ac:dyDescent="0.25">
      <c r="B955" s="49" t="s">
        <v>9326</v>
      </c>
      <c r="C955" s="53" t="s">
        <v>24184</v>
      </c>
      <c r="D955" t="s">
        <v>815</v>
      </c>
      <c r="E955" s="43" t="s">
        <v>816</v>
      </c>
      <c r="G955" t="s">
        <v>1655</v>
      </c>
      <c r="H955" s="41">
        <v>41569</v>
      </c>
      <c r="I955">
        <v>-608</v>
      </c>
      <c r="J955" t="s">
        <v>10591</v>
      </c>
      <c r="R955" s="51"/>
      <c r="U955"/>
    </row>
    <row r="956" spans="2:21" x14ac:dyDescent="0.25">
      <c r="B956" s="49" t="s">
        <v>9326</v>
      </c>
      <c r="C956" s="53" t="s">
        <v>24184</v>
      </c>
      <c r="D956" t="s">
        <v>815</v>
      </c>
      <c r="E956" s="43" t="s">
        <v>816</v>
      </c>
      <c r="G956" t="s">
        <v>1654</v>
      </c>
      <c r="H956" s="41">
        <v>41569</v>
      </c>
      <c r="I956">
        <v>-574</v>
      </c>
      <c r="J956" t="s">
        <v>10590</v>
      </c>
      <c r="R956" s="51"/>
      <c r="U956"/>
    </row>
    <row r="957" spans="2:21" x14ac:dyDescent="0.25">
      <c r="B957" s="49" t="s">
        <v>9328</v>
      </c>
      <c r="C957" s="53" t="s">
        <v>24189</v>
      </c>
      <c r="D957" t="s">
        <v>1658</v>
      </c>
      <c r="E957" s="43" t="s">
        <v>10595</v>
      </c>
      <c r="F957" t="s">
        <v>1659</v>
      </c>
      <c r="G957" t="s">
        <v>19420</v>
      </c>
      <c r="H957" s="41">
        <v>41571</v>
      </c>
      <c r="I957" s="44">
        <v>-2897485.71</v>
      </c>
      <c r="J957" t="s">
        <v>10596</v>
      </c>
      <c r="R957" s="51"/>
      <c r="U957"/>
    </row>
    <row r="958" spans="2:21" x14ac:dyDescent="0.25">
      <c r="B958" s="49" t="s">
        <v>9328</v>
      </c>
      <c r="C958" s="53" t="s">
        <v>24189</v>
      </c>
      <c r="D958" t="s">
        <v>1656</v>
      </c>
      <c r="E958" s="43" t="s">
        <v>10592</v>
      </c>
      <c r="F958" t="s">
        <v>1657</v>
      </c>
      <c r="G958" t="s">
        <v>9145</v>
      </c>
      <c r="H958" s="41">
        <v>41571</v>
      </c>
      <c r="I958" s="44">
        <v>-773460.77</v>
      </c>
      <c r="J958" t="s">
        <v>10593</v>
      </c>
      <c r="R958" s="51"/>
      <c r="U958"/>
    </row>
    <row r="959" spans="2:21" x14ac:dyDescent="0.25">
      <c r="B959" s="49" t="s">
        <v>9328</v>
      </c>
      <c r="C959" s="53" t="s">
        <v>24189</v>
      </c>
      <c r="D959" t="s">
        <v>1656</v>
      </c>
      <c r="E959" s="43" t="s">
        <v>10592</v>
      </c>
      <c r="F959" t="s">
        <v>1657</v>
      </c>
      <c r="G959" t="s">
        <v>20733</v>
      </c>
      <c r="H959" s="41">
        <v>41571</v>
      </c>
      <c r="I959" s="44">
        <v>181099.55</v>
      </c>
      <c r="J959" t="s">
        <v>10594</v>
      </c>
      <c r="R959" s="51"/>
      <c r="U959"/>
    </row>
    <row r="960" spans="2:21" x14ac:dyDescent="0.25">
      <c r="B960" s="49" t="s">
        <v>9328</v>
      </c>
      <c r="C960" s="53" t="s">
        <v>24189</v>
      </c>
      <c r="D960" t="s">
        <v>1658</v>
      </c>
      <c r="E960" s="43" t="s">
        <v>10595</v>
      </c>
      <c r="F960" t="s">
        <v>1659</v>
      </c>
      <c r="G960" t="s">
        <v>1659</v>
      </c>
      <c r="H960" s="41">
        <v>41571</v>
      </c>
      <c r="I960" s="44">
        <v>579497.14</v>
      </c>
      <c r="J960" t="s">
        <v>10597</v>
      </c>
      <c r="R960" s="51"/>
      <c r="U960"/>
    </row>
    <row r="961" spans="2:21" x14ac:dyDescent="0.25">
      <c r="B961" s="49" t="s">
        <v>9326</v>
      </c>
      <c r="C961" s="53" t="s">
        <v>24184</v>
      </c>
      <c r="D961" t="s">
        <v>1664</v>
      </c>
      <c r="E961" s="43" t="s">
        <v>1665</v>
      </c>
      <c r="F961" t="s">
        <v>1666</v>
      </c>
      <c r="G961" t="s">
        <v>17764</v>
      </c>
      <c r="H961" s="41">
        <v>41572</v>
      </c>
      <c r="I961" s="44">
        <v>-59000</v>
      </c>
      <c r="J961" t="s">
        <v>10599</v>
      </c>
      <c r="R961" s="51"/>
      <c r="U961"/>
    </row>
    <row r="962" spans="2:21" x14ac:dyDescent="0.25">
      <c r="B962" s="49" t="s">
        <v>9326</v>
      </c>
      <c r="C962" s="53" t="s">
        <v>24184</v>
      </c>
      <c r="D962" t="s">
        <v>1660</v>
      </c>
      <c r="E962" s="43" t="s">
        <v>1661</v>
      </c>
      <c r="F962" s="50" t="s">
        <v>1662</v>
      </c>
      <c r="G962" t="s">
        <v>1663</v>
      </c>
      <c r="H962" s="41">
        <v>41572</v>
      </c>
      <c r="I962" s="44">
        <v>-18880</v>
      </c>
      <c r="J962" t="s">
        <v>10598</v>
      </c>
      <c r="R962" s="51"/>
      <c r="U962"/>
    </row>
    <row r="963" spans="2:21" x14ac:dyDescent="0.25">
      <c r="B963" s="49" t="s">
        <v>9328</v>
      </c>
      <c r="C963" s="53" t="s">
        <v>24189</v>
      </c>
      <c r="D963" t="s">
        <v>1656</v>
      </c>
      <c r="E963" s="43" t="s">
        <v>10592</v>
      </c>
      <c r="G963" t="s">
        <v>1667</v>
      </c>
      <c r="H963" s="41">
        <v>41572</v>
      </c>
      <c r="I963" s="44">
        <v>592361.22</v>
      </c>
      <c r="J963" t="s">
        <v>10600</v>
      </c>
      <c r="R963" s="51"/>
      <c r="U963"/>
    </row>
    <row r="964" spans="2:21" x14ac:dyDescent="0.25">
      <c r="B964" s="49" t="s">
        <v>9328</v>
      </c>
      <c r="C964" s="53" t="s">
        <v>24189</v>
      </c>
      <c r="D964" t="s">
        <v>1658</v>
      </c>
      <c r="E964" s="43" t="s">
        <v>10595</v>
      </c>
      <c r="G964" t="s">
        <v>1668</v>
      </c>
      <c r="H964" s="41">
        <v>41572</v>
      </c>
      <c r="I964" s="44">
        <v>1896566.87</v>
      </c>
      <c r="J964" t="s">
        <v>10601</v>
      </c>
      <c r="R964" s="51"/>
      <c r="U964"/>
    </row>
    <row r="965" spans="2:21" x14ac:dyDescent="0.25">
      <c r="B965" s="49" t="s">
        <v>9735</v>
      </c>
      <c r="C965" s="53" t="s">
        <v>24186</v>
      </c>
      <c r="D965" t="s">
        <v>1669</v>
      </c>
      <c r="E965" s="43" t="s">
        <v>1670</v>
      </c>
      <c r="F965" s="50" t="s">
        <v>1671</v>
      </c>
      <c r="G965" t="s">
        <v>1672</v>
      </c>
      <c r="H965" s="41">
        <v>41575</v>
      </c>
      <c r="I965" s="44">
        <v>-47200</v>
      </c>
      <c r="J965" t="s">
        <v>10602</v>
      </c>
      <c r="R965" s="51"/>
      <c r="U965"/>
    </row>
    <row r="966" spans="2:21" x14ac:dyDescent="0.25">
      <c r="B966" s="49" t="s">
        <v>9328</v>
      </c>
      <c r="C966" s="53" t="s">
        <v>24189</v>
      </c>
      <c r="D966" t="s">
        <v>1673</v>
      </c>
      <c r="E966" s="43" t="s">
        <v>10603</v>
      </c>
      <c r="F966" t="s">
        <v>1674</v>
      </c>
      <c r="G966" t="s">
        <v>19916</v>
      </c>
      <c r="H966" s="41">
        <v>41575</v>
      </c>
      <c r="I966" s="44">
        <v>-120000</v>
      </c>
      <c r="J966" t="s">
        <v>10604</v>
      </c>
      <c r="R966" s="51"/>
      <c r="U966"/>
    </row>
    <row r="967" spans="2:21" x14ac:dyDescent="0.25">
      <c r="B967" s="49" t="s">
        <v>9326</v>
      </c>
      <c r="C967" s="53" t="s">
        <v>24184</v>
      </c>
      <c r="D967" t="s">
        <v>815</v>
      </c>
      <c r="E967" s="43" t="s">
        <v>816</v>
      </c>
      <c r="G967" t="s">
        <v>1678</v>
      </c>
      <c r="H967" s="41">
        <v>41576</v>
      </c>
      <c r="I967" s="44">
        <v>-4009.04</v>
      </c>
      <c r="J967" t="s">
        <v>10608</v>
      </c>
      <c r="R967" s="51"/>
      <c r="U967"/>
    </row>
    <row r="968" spans="2:21" x14ac:dyDescent="0.25">
      <c r="B968" s="49" t="s">
        <v>9326</v>
      </c>
      <c r="C968" s="53" t="s">
        <v>24184</v>
      </c>
      <c r="D968" t="s">
        <v>815</v>
      </c>
      <c r="E968" s="43" t="s">
        <v>816</v>
      </c>
      <c r="G968" t="s">
        <v>1677</v>
      </c>
      <c r="H968" s="41">
        <v>41576</v>
      </c>
      <c r="I968" s="44">
        <v>-3784.85</v>
      </c>
      <c r="J968" t="s">
        <v>10607</v>
      </c>
      <c r="R968" s="51"/>
      <c r="U968"/>
    </row>
    <row r="969" spans="2:21" x14ac:dyDescent="0.25">
      <c r="B969" s="49" t="s">
        <v>9326</v>
      </c>
      <c r="C969" s="53" t="s">
        <v>24184</v>
      </c>
      <c r="D969" t="s">
        <v>815</v>
      </c>
      <c r="E969" s="43" t="s">
        <v>816</v>
      </c>
      <c r="G969" t="s">
        <v>1680</v>
      </c>
      <c r="H969" s="41">
        <v>41576</v>
      </c>
      <c r="I969" s="44">
        <v>-2356</v>
      </c>
      <c r="J969" t="s">
        <v>10610</v>
      </c>
      <c r="R969" s="51"/>
      <c r="U969"/>
    </row>
    <row r="970" spans="2:21" x14ac:dyDescent="0.25">
      <c r="B970" s="49" t="s">
        <v>9326</v>
      </c>
      <c r="C970" s="53" t="s">
        <v>24184</v>
      </c>
      <c r="D970" t="s">
        <v>815</v>
      </c>
      <c r="E970" s="43" t="s">
        <v>816</v>
      </c>
      <c r="G970" t="s">
        <v>1679</v>
      </c>
      <c r="H970" s="41">
        <v>41576</v>
      </c>
      <c r="I970" s="44">
        <v>-2224.25</v>
      </c>
      <c r="J970" t="s">
        <v>10609</v>
      </c>
      <c r="R970" s="51"/>
      <c r="U970"/>
    </row>
    <row r="971" spans="2:21" x14ac:dyDescent="0.25">
      <c r="B971" s="49" t="s">
        <v>9326</v>
      </c>
      <c r="C971" s="53" t="s">
        <v>24184</v>
      </c>
      <c r="D971" t="s">
        <v>815</v>
      </c>
      <c r="E971" s="43" t="s">
        <v>816</v>
      </c>
      <c r="G971" t="s">
        <v>1676</v>
      </c>
      <c r="H971" s="41">
        <v>41576</v>
      </c>
      <c r="I971" s="44">
        <v>-1272.23</v>
      </c>
      <c r="J971" t="s">
        <v>10606</v>
      </c>
      <c r="R971" s="51"/>
      <c r="U971"/>
    </row>
    <row r="972" spans="2:21" x14ac:dyDescent="0.25">
      <c r="B972" s="49" t="s">
        <v>9326</v>
      </c>
      <c r="C972" s="53" t="s">
        <v>24184</v>
      </c>
      <c r="D972" t="s">
        <v>815</v>
      </c>
      <c r="E972" s="43" t="s">
        <v>816</v>
      </c>
      <c r="G972" t="s">
        <v>1675</v>
      </c>
      <c r="H972" s="41">
        <v>41576</v>
      </c>
      <c r="I972" s="44">
        <v>-1201.0999999999999</v>
      </c>
      <c r="J972" t="s">
        <v>10605</v>
      </c>
      <c r="R972" s="51"/>
      <c r="U972"/>
    </row>
    <row r="973" spans="2:21" x14ac:dyDescent="0.25">
      <c r="B973" s="49" t="s">
        <v>9328</v>
      </c>
      <c r="C973" s="53" t="s">
        <v>24189</v>
      </c>
      <c r="D973" t="s">
        <v>1681</v>
      </c>
      <c r="E973" s="43" t="s">
        <v>10611</v>
      </c>
      <c r="F973" t="s">
        <v>1682</v>
      </c>
      <c r="G973" t="s">
        <v>19338</v>
      </c>
      <c r="H973" s="41">
        <v>41577</v>
      </c>
      <c r="I973" s="44">
        <v>-2378388.92</v>
      </c>
      <c r="J973" t="s">
        <v>10613</v>
      </c>
      <c r="R973" s="51"/>
      <c r="U973"/>
    </row>
    <row r="974" spans="2:21" x14ac:dyDescent="0.25">
      <c r="B974" s="49" t="s">
        <v>9328</v>
      </c>
      <c r="C974" s="53" t="s">
        <v>24189</v>
      </c>
      <c r="D974" t="s">
        <v>1681</v>
      </c>
      <c r="E974" s="43" t="s">
        <v>10611</v>
      </c>
      <c r="F974" t="s">
        <v>1682</v>
      </c>
      <c r="G974" t="s">
        <v>1682</v>
      </c>
      <c r="H974" s="41">
        <v>41577</v>
      </c>
      <c r="I974" s="44">
        <v>475677.78</v>
      </c>
      <c r="J974" t="s">
        <v>10612</v>
      </c>
      <c r="R974" s="51"/>
      <c r="U974"/>
    </row>
    <row r="975" spans="2:21" x14ac:dyDescent="0.25">
      <c r="B975" s="49" t="s">
        <v>9326</v>
      </c>
      <c r="C975" s="53" t="s">
        <v>24184</v>
      </c>
      <c r="D975" t="s">
        <v>1683</v>
      </c>
      <c r="E975" s="43" t="s">
        <v>1684</v>
      </c>
      <c r="F975" t="s">
        <v>1685</v>
      </c>
      <c r="G975" t="s">
        <v>8956</v>
      </c>
      <c r="H975" s="41">
        <v>41578</v>
      </c>
      <c r="I975" s="44">
        <v>-11328338.02</v>
      </c>
      <c r="J975" t="s">
        <v>10614</v>
      </c>
      <c r="R975" s="51"/>
      <c r="U975"/>
    </row>
    <row r="976" spans="2:21" x14ac:dyDescent="0.25">
      <c r="B976" s="49" t="s">
        <v>9326</v>
      </c>
      <c r="C976" s="53" t="s">
        <v>24184</v>
      </c>
      <c r="D976" t="s">
        <v>1683</v>
      </c>
      <c r="E976" s="43" t="s">
        <v>1684</v>
      </c>
      <c r="G976" t="s">
        <v>1686</v>
      </c>
      <c r="H976" s="41">
        <v>41578</v>
      </c>
      <c r="I976" s="44">
        <v>5664169.0099999998</v>
      </c>
      <c r="J976" t="s">
        <v>10615</v>
      </c>
      <c r="R976" s="51"/>
      <c r="U976"/>
    </row>
    <row r="977" spans="2:21" x14ac:dyDescent="0.25">
      <c r="B977" s="49" t="s">
        <v>9326</v>
      </c>
      <c r="C977" s="53" t="s">
        <v>24184</v>
      </c>
      <c r="D977" t="s">
        <v>815</v>
      </c>
      <c r="E977" s="43" t="s">
        <v>816</v>
      </c>
      <c r="G977" t="s">
        <v>1693</v>
      </c>
      <c r="H977" s="41">
        <v>41579</v>
      </c>
      <c r="I977" s="44">
        <v>-10950.73</v>
      </c>
      <c r="J977" t="s">
        <v>10622</v>
      </c>
      <c r="R977" s="51"/>
      <c r="U977"/>
    </row>
    <row r="978" spans="2:21" x14ac:dyDescent="0.25">
      <c r="B978" s="49" t="s">
        <v>9326</v>
      </c>
      <c r="C978" s="53" t="s">
        <v>24184</v>
      </c>
      <c r="D978" t="s">
        <v>815</v>
      </c>
      <c r="E978" s="43" t="s">
        <v>816</v>
      </c>
      <c r="G978" t="s">
        <v>1694</v>
      </c>
      <c r="H978" s="41">
        <v>41579</v>
      </c>
      <c r="I978" s="44">
        <v>-10338.35</v>
      </c>
      <c r="J978" t="s">
        <v>10623</v>
      </c>
      <c r="R978" s="51"/>
      <c r="U978"/>
    </row>
    <row r="979" spans="2:21" x14ac:dyDescent="0.25">
      <c r="B979" s="49" t="s">
        <v>9326</v>
      </c>
      <c r="C979" s="53" t="s">
        <v>24184</v>
      </c>
      <c r="D979" t="s">
        <v>815</v>
      </c>
      <c r="E979" s="43" t="s">
        <v>816</v>
      </c>
      <c r="G979" t="s">
        <v>1690</v>
      </c>
      <c r="H979" s="41">
        <v>41579</v>
      </c>
      <c r="I979" s="44">
        <v>-8603.2000000000007</v>
      </c>
      <c r="J979" t="s">
        <v>10619</v>
      </c>
      <c r="R979" s="51"/>
      <c r="U979"/>
    </row>
    <row r="980" spans="2:21" x14ac:dyDescent="0.25">
      <c r="B980" s="49" t="s">
        <v>9326</v>
      </c>
      <c r="C980" s="53" t="s">
        <v>24184</v>
      </c>
      <c r="D980" t="s">
        <v>815</v>
      </c>
      <c r="E980" s="43" t="s">
        <v>816</v>
      </c>
      <c r="G980" t="s">
        <v>1689</v>
      </c>
      <c r="H980" s="41">
        <v>41579</v>
      </c>
      <c r="I980" s="44">
        <v>-8122.1</v>
      </c>
      <c r="J980" t="s">
        <v>10618</v>
      </c>
      <c r="R980" s="51"/>
      <c r="U980"/>
    </row>
    <row r="981" spans="2:21" x14ac:dyDescent="0.25">
      <c r="B981" s="49" t="s">
        <v>9326</v>
      </c>
      <c r="C981" s="53" t="s">
        <v>24184</v>
      </c>
      <c r="D981" t="s">
        <v>815</v>
      </c>
      <c r="E981" s="43" t="s">
        <v>816</v>
      </c>
      <c r="G981" t="s">
        <v>1688</v>
      </c>
      <c r="H981" s="41">
        <v>41579</v>
      </c>
      <c r="I981" s="44">
        <v>-2675.2</v>
      </c>
      <c r="J981" t="s">
        <v>10617</v>
      </c>
      <c r="R981" s="51"/>
      <c r="U981"/>
    </row>
    <row r="982" spans="2:21" x14ac:dyDescent="0.25">
      <c r="B982" s="49" t="s">
        <v>9326</v>
      </c>
      <c r="C982" s="53" t="s">
        <v>24184</v>
      </c>
      <c r="D982" t="s">
        <v>815</v>
      </c>
      <c r="E982" s="43" t="s">
        <v>816</v>
      </c>
      <c r="G982" t="s">
        <v>1687</v>
      </c>
      <c r="H982" s="41">
        <v>41579</v>
      </c>
      <c r="I982" s="44">
        <v>-2525.6</v>
      </c>
      <c r="J982" t="s">
        <v>10616</v>
      </c>
      <c r="R982" s="51"/>
      <c r="U982"/>
    </row>
    <row r="983" spans="2:21" x14ac:dyDescent="0.25">
      <c r="B983" s="49" t="s">
        <v>9326</v>
      </c>
      <c r="C983" s="53" t="s">
        <v>24184</v>
      </c>
      <c r="D983" t="s">
        <v>815</v>
      </c>
      <c r="E983" s="43" t="s">
        <v>816</v>
      </c>
      <c r="G983" t="s">
        <v>1696</v>
      </c>
      <c r="H983" s="41">
        <v>41579</v>
      </c>
      <c r="I983" s="44">
        <v>-1809.18</v>
      </c>
      <c r="J983" t="s">
        <v>10625</v>
      </c>
      <c r="R983" s="51"/>
      <c r="U983"/>
    </row>
    <row r="984" spans="2:21" x14ac:dyDescent="0.25">
      <c r="B984" s="49" t="s">
        <v>9326</v>
      </c>
      <c r="C984" s="53" t="s">
        <v>24184</v>
      </c>
      <c r="D984" t="s">
        <v>815</v>
      </c>
      <c r="E984" s="43" t="s">
        <v>816</v>
      </c>
      <c r="G984" t="s">
        <v>1695</v>
      </c>
      <c r="H984" s="41">
        <v>41579</v>
      </c>
      <c r="I984" s="44">
        <v>-1708.01</v>
      </c>
      <c r="J984" t="s">
        <v>10624</v>
      </c>
      <c r="R984" s="51"/>
      <c r="U984"/>
    </row>
    <row r="985" spans="2:21" x14ac:dyDescent="0.25">
      <c r="B985" s="49" t="s">
        <v>9326</v>
      </c>
      <c r="C985" s="53" t="s">
        <v>24184</v>
      </c>
      <c r="D985" t="s">
        <v>815</v>
      </c>
      <c r="E985" s="43" t="s">
        <v>816</v>
      </c>
      <c r="G985" t="s">
        <v>1698</v>
      </c>
      <c r="H985" s="41">
        <v>41579</v>
      </c>
      <c r="I985" s="44">
        <v>-1363.44</v>
      </c>
      <c r="J985" t="s">
        <v>10627</v>
      </c>
      <c r="R985" s="51"/>
      <c r="U985"/>
    </row>
    <row r="986" spans="2:21" x14ac:dyDescent="0.25">
      <c r="B986" s="49" t="s">
        <v>9326</v>
      </c>
      <c r="C986" s="53" t="s">
        <v>24184</v>
      </c>
      <c r="D986" t="s">
        <v>815</v>
      </c>
      <c r="E986" s="43" t="s">
        <v>816</v>
      </c>
      <c r="G986" t="s">
        <v>1697</v>
      </c>
      <c r="H986" s="41">
        <v>41579</v>
      </c>
      <c r="I986" s="44">
        <v>-1287.2</v>
      </c>
      <c r="J986" t="s">
        <v>10626</v>
      </c>
      <c r="R986" s="51"/>
      <c r="U986"/>
    </row>
    <row r="987" spans="2:21" x14ac:dyDescent="0.25">
      <c r="B987" s="49" t="s">
        <v>9326</v>
      </c>
      <c r="C987" s="53" t="s">
        <v>24184</v>
      </c>
      <c r="D987" t="s">
        <v>815</v>
      </c>
      <c r="E987" s="43" t="s">
        <v>816</v>
      </c>
      <c r="G987" t="s">
        <v>1692</v>
      </c>
      <c r="H987" s="41">
        <v>41579</v>
      </c>
      <c r="I987">
        <v>-904.59</v>
      </c>
      <c r="J987" t="s">
        <v>10621</v>
      </c>
      <c r="R987" s="51"/>
      <c r="U987"/>
    </row>
    <row r="988" spans="2:21" x14ac:dyDescent="0.25">
      <c r="B988" s="49" t="s">
        <v>9326</v>
      </c>
      <c r="C988" s="53" t="s">
        <v>24184</v>
      </c>
      <c r="D988" t="s">
        <v>815</v>
      </c>
      <c r="E988" s="43" t="s">
        <v>816</v>
      </c>
      <c r="G988" t="s">
        <v>1691</v>
      </c>
      <c r="H988" s="41">
        <v>41579</v>
      </c>
      <c r="I988">
        <v>-854</v>
      </c>
      <c r="J988" t="s">
        <v>10620</v>
      </c>
      <c r="R988" s="51"/>
      <c r="U988"/>
    </row>
    <row r="989" spans="2:21" x14ac:dyDescent="0.25">
      <c r="B989" s="49" t="s">
        <v>9328</v>
      </c>
      <c r="C989" s="53" t="s">
        <v>24189</v>
      </c>
      <c r="D989" t="s">
        <v>1699</v>
      </c>
      <c r="E989" s="43" t="s">
        <v>10628</v>
      </c>
      <c r="F989" t="s">
        <v>1700</v>
      </c>
      <c r="G989" t="s">
        <v>16883</v>
      </c>
      <c r="H989" s="41">
        <v>41583</v>
      </c>
      <c r="I989" s="44">
        <v>-5694763.96</v>
      </c>
      <c r="J989" t="s">
        <v>10629</v>
      </c>
      <c r="R989" s="51"/>
      <c r="U989"/>
    </row>
    <row r="990" spans="2:21" x14ac:dyDescent="0.25">
      <c r="B990" s="49" t="s">
        <v>9328</v>
      </c>
      <c r="C990" s="53" t="s">
        <v>24189</v>
      </c>
      <c r="D990" t="s">
        <v>1701</v>
      </c>
      <c r="E990" s="43" t="s">
        <v>10630</v>
      </c>
      <c r="F990" t="s">
        <v>1702</v>
      </c>
      <c r="G990" t="s">
        <v>19879</v>
      </c>
      <c r="H990" s="41">
        <v>41585</v>
      </c>
      <c r="I990" s="44">
        <v>-59400</v>
      </c>
      <c r="J990" t="s">
        <v>10631</v>
      </c>
      <c r="R990" s="51"/>
      <c r="U990"/>
    </row>
    <row r="991" spans="2:21" x14ac:dyDescent="0.25">
      <c r="B991" s="49" t="s">
        <v>9326</v>
      </c>
      <c r="C991" s="53" t="s">
        <v>24184</v>
      </c>
      <c r="D991" t="s">
        <v>815</v>
      </c>
      <c r="E991" s="43" t="s">
        <v>816</v>
      </c>
      <c r="G991" t="s">
        <v>1704</v>
      </c>
      <c r="H991" s="41">
        <v>41589</v>
      </c>
      <c r="I991" s="44">
        <v>-1565.09</v>
      </c>
      <c r="J991" t="s">
        <v>10633</v>
      </c>
      <c r="R991" s="51"/>
      <c r="U991"/>
    </row>
    <row r="992" spans="2:21" x14ac:dyDescent="0.25">
      <c r="B992" s="49" t="s">
        <v>9326</v>
      </c>
      <c r="C992" s="53" t="s">
        <v>24184</v>
      </c>
      <c r="D992" t="s">
        <v>815</v>
      </c>
      <c r="E992" s="43" t="s">
        <v>816</v>
      </c>
      <c r="G992" t="s">
        <v>1703</v>
      </c>
      <c r="H992" s="41">
        <v>41589</v>
      </c>
      <c r="I992" s="44">
        <v>-1477.56</v>
      </c>
      <c r="J992" t="s">
        <v>10632</v>
      </c>
      <c r="R992" s="51"/>
      <c r="U992"/>
    </row>
    <row r="993" spans="2:21" x14ac:dyDescent="0.25">
      <c r="B993" s="49" t="s">
        <v>9326</v>
      </c>
      <c r="C993" s="53" t="s">
        <v>24184</v>
      </c>
      <c r="D993" t="s">
        <v>815</v>
      </c>
      <c r="E993" s="43" t="s">
        <v>816</v>
      </c>
      <c r="G993" t="s">
        <v>1708</v>
      </c>
      <c r="H993" s="41">
        <v>41589</v>
      </c>
      <c r="I993" s="44">
        <v>-1447.59</v>
      </c>
      <c r="J993" t="s">
        <v>10637</v>
      </c>
      <c r="R993" s="51"/>
      <c r="U993"/>
    </row>
    <row r="994" spans="2:21" x14ac:dyDescent="0.25">
      <c r="B994" s="49" t="s">
        <v>9326</v>
      </c>
      <c r="C994" s="53" t="s">
        <v>24184</v>
      </c>
      <c r="D994" t="s">
        <v>815</v>
      </c>
      <c r="E994" s="43" t="s">
        <v>816</v>
      </c>
      <c r="G994" t="s">
        <v>1707</v>
      </c>
      <c r="H994" s="41">
        <v>41589</v>
      </c>
      <c r="I994" s="44">
        <v>-1366.63</v>
      </c>
      <c r="J994" t="s">
        <v>10636</v>
      </c>
      <c r="R994" s="51"/>
      <c r="U994"/>
    </row>
    <row r="995" spans="2:21" x14ac:dyDescent="0.25">
      <c r="B995" s="49" t="s">
        <v>9326</v>
      </c>
      <c r="C995" s="53" t="s">
        <v>24184</v>
      </c>
      <c r="D995" t="s">
        <v>815</v>
      </c>
      <c r="E995" s="43" t="s">
        <v>816</v>
      </c>
      <c r="G995" t="s">
        <v>1706</v>
      </c>
      <c r="H995" s="41">
        <v>41589</v>
      </c>
      <c r="I995">
        <v>-904.59</v>
      </c>
      <c r="J995" t="s">
        <v>10635</v>
      </c>
      <c r="R995" s="51"/>
      <c r="U995"/>
    </row>
    <row r="996" spans="2:21" x14ac:dyDescent="0.25">
      <c r="B996" s="49" t="s">
        <v>9326</v>
      </c>
      <c r="C996" s="53" t="s">
        <v>24184</v>
      </c>
      <c r="D996" t="s">
        <v>815</v>
      </c>
      <c r="E996" s="43" t="s">
        <v>816</v>
      </c>
      <c r="G996" t="s">
        <v>1705</v>
      </c>
      <c r="H996" s="41">
        <v>41589</v>
      </c>
      <c r="I996">
        <v>-854</v>
      </c>
      <c r="J996" t="s">
        <v>10634</v>
      </c>
      <c r="R996" s="51"/>
      <c r="U996"/>
    </row>
    <row r="997" spans="2:21" x14ac:dyDescent="0.25">
      <c r="B997" s="49" t="s">
        <v>9328</v>
      </c>
      <c r="C997" s="53" t="s">
        <v>24189</v>
      </c>
      <c r="D997" t="s">
        <v>1314</v>
      </c>
      <c r="E997" s="43" t="s">
        <v>10339</v>
      </c>
      <c r="F997" t="s">
        <v>1709</v>
      </c>
      <c r="G997" t="s">
        <v>19452</v>
      </c>
      <c r="H997" s="41">
        <v>41592</v>
      </c>
      <c r="I997" s="44">
        <v>-20060</v>
      </c>
      <c r="J997" t="s">
        <v>10638</v>
      </c>
      <c r="R997" s="51"/>
      <c r="U997"/>
    </row>
    <row r="998" spans="2:21" x14ac:dyDescent="0.25">
      <c r="B998" s="49" t="s">
        <v>9328</v>
      </c>
      <c r="C998" s="53" t="s">
        <v>24189</v>
      </c>
      <c r="D998" t="s">
        <v>423</v>
      </c>
      <c r="E998" s="43" t="s">
        <v>9623</v>
      </c>
      <c r="F998" t="s">
        <v>1710</v>
      </c>
      <c r="G998" t="s">
        <v>19452</v>
      </c>
      <c r="H998" s="41">
        <v>41592</v>
      </c>
      <c r="I998" s="44">
        <v>-11800</v>
      </c>
      <c r="J998" t="s">
        <v>10639</v>
      </c>
      <c r="R998" s="51"/>
      <c r="U998"/>
    </row>
    <row r="999" spans="2:21" x14ac:dyDescent="0.25">
      <c r="B999" s="49" t="s">
        <v>9326</v>
      </c>
      <c r="C999" s="53" t="s">
        <v>24184</v>
      </c>
      <c r="D999" t="s">
        <v>815</v>
      </c>
      <c r="E999" s="43" t="s">
        <v>816</v>
      </c>
      <c r="G999" t="s">
        <v>1712</v>
      </c>
      <c r="H999" s="41">
        <v>41593</v>
      </c>
      <c r="I999" s="44">
        <v>-2128</v>
      </c>
      <c r="J999" t="s">
        <v>10641</v>
      </c>
      <c r="R999" s="51"/>
      <c r="U999"/>
    </row>
    <row r="1000" spans="2:21" x14ac:dyDescent="0.25">
      <c r="B1000" s="49" t="s">
        <v>9326</v>
      </c>
      <c r="C1000" s="53" t="s">
        <v>24184</v>
      </c>
      <c r="D1000" t="s">
        <v>815</v>
      </c>
      <c r="E1000" s="43" t="s">
        <v>816</v>
      </c>
      <c r="G1000" t="s">
        <v>1711</v>
      </c>
      <c r="H1000" s="41">
        <v>41593</v>
      </c>
      <c r="I1000" s="44">
        <v>-2009</v>
      </c>
      <c r="J1000" t="s">
        <v>10640</v>
      </c>
      <c r="R1000" s="51"/>
      <c r="U1000"/>
    </row>
    <row r="1001" spans="2:21" x14ac:dyDescent="0.25">
      <c r="B1001" s="49" t="s">
        <v>9326</v>
      </c>
      <c r="C1001" s="53" t="s">
        <v>24184</v>
      </c>
      <c r="D1001" t="s">
        <v>815</v>
      </c>
      <c r="E1001" s="43" t="s">
        <v>816</v>
      </c>
      <c r="G1001" t="s">
        <v>1716</v>
      </c>
      <c r="H1001" s="41">
        <v>41593</v>
      </c>
      <c r="I1001" s="44">
        <v>-1363.44</v>
      </c>
      <c r="J1001" t="s">
        <v>10645</v>
      </c>
      <c r="R1001" s="51"/>
      <c r="U1001"/>
    </row>
    <row r="1002" spans="2:21" x14ac:dyDescent="0.25">
      <c r="B1002" s="49" t="s">
        <v>9326</v>
      </c>
      <c r="C1002" s="53" t="s">
        <v>24184</v>
      </c>
      <c r="D1002" t="s">
        <v>815</v>
      </c>
      <c r="E1002" s="43" t="s">
        <v>816</v>
      </c>
      <c r="G1002" t="s">
        <v>1714</v>
      </c>
      <c r="H1002" s="41">
        <v>41593</v>
      </c>
      <c r="I1002" s="44">
        <v>-1287.2</v>
      </c>
      <c r="J1002" t="s">
        <v>10643</v>
      </c>
      <c r="R1002" s="51"/>
      <c r="U1002"/>
    </row>
    <row r="1003" spans="2:21" x14ac:dyDescent="0.25">
      <c r="B1003" s="49" t="s">
        <v>9326</v>
      </c>
      <c r="C1003" s="53" t="s">
        <v>24184</v>
      </c>
      <c r="D1003" t="s">
        <v>815</v>
      </c>
      <c r="E1003" s="43" t="s">
        <v>816</v>
      </c>
      <c r="G1003" t="s">
        <v>1715</v>
      </c>
      <c r="H1003" s="41">
        <v>41593</v>
      </c>
      <c r="I1003">
        <v>-904.59</v>
      </c>
      <c r="J1003" t="s">
        <v>10644</v>
      </c>
      <c r="R1003" s="51"/>
      <c r="U1003"/>
    </row>
    <row r="1004" spans="2:21" x14ac:dyDescent="0.25">
      <c r="B1004" s="49" t="s">
        <v>9326</v>
      </c>
      <c r="C1004" s="53" t="s">
        <v>24184</v>
      </c>
      <c r="D1004" t="s">
        <v>815</v>
      </c>
      <c r="E1004" s="43" t="s">
        <v>816</v>
      </c>
      <c r="G1004" t="s">
        <v>1713</v>
      </c>
      <c r="H1004" s="41">
        <v>41593</v>
      </c>
      <c r="I1004">
        <v>-854</v>
      </c>
      <c r="J1004" t="s">
        <v>10642</v>
      </c>
      <c r="R1004" s="51"/>
      <c r="U1004"/>
    </row>
    <row r="1005" spans="2:21" x14ac:dyDescent="0.25">
      <c r="B1005" s="49" t="s">
        <v>9326</v>
      </c>
      <c r="C1005" s="53" t="s">
        <v>24184</v>
      </c>
      <c r="D1005" t="s">
        <v>815</v>
      </c>
      <c r="E1005" s="43" t="s">
        <v>816</v>
      </c>
      <c r="G1005" t="s">
        <v>1717</v>
      </c>
      <c r="H1005" s="41">
        <v>41593</v>
      </c>
      <c r="I1005">
        <v>-471.96</v>
      </c>
      <c r="J1005" t="s">
        <v>10646</v>
      </c>
      <c r="R1005" s="51"/>
      <c r="U1005"/>
    </row>
    <row r="1006" spans="2:21" x14ac:dyDescent="0.25">
      <c r="B1006" s="49" t="s">
        <v>9326</v>
      </c>
      <c r="C1006" s="53" t="s">
        <v>24184</v>
      </c>
      <c r="D1006" t="s">
        <v>815</v>
      </c>
      <c r="E1006" s="43" t="s">
        <v>816</v>
      </c>
      <c r="G1006" t="s">
        <v>1718</v>
      </c>
      <c r="H1006" s="41">
        <v>41593</v>
      </c>
      <c r="I1006">
        <v>-445.57</v>
      </c>
      <c r="J1006" t="s">
        <v>10647</v>
      </c>
      <c r="R1006" s="51"/>
      <c r="U1006"/>
    </row>
    <row r="1007" spans="2:21" x14ac:dyDescent="0.25">
      <c r="B1007" s="49" t="s">
        <v>9328</v>
      </c>
      <c r="C1007" s="53" t="s">
        <v>24189</v>
      </c>
      <c r="D1007" t="s">
        <v>1314</v>
      </c>
      <c r="E1007" s="43" t="s">
        <v>10339</v>
      </c>
      <c r="G1007" t="s">
        <v>1719</v>
      </c>
      <c r="H1007" s="41">
        <v>41593</v>
      </c>
      <c r="I1007" s="44">
        <v>15300</v>
      </c>
      <c r="J1007" t="s">
        <v>10648</v>
      </c>
      <c r="R1007" s="51"/>
      <c r="U1007"/>
    </row>
    <row r="1008" spans="2:21" x14ac:dyDescent="0.25">
      <c r="B1008" s="49" t="s">
        <v>9328</v>
      </c>
      <c r="C1008" s="53" t="s">
        <v>24189</v>
      </c>
      <c r="D1008" t="s">
        <v>1325</v>
      </c>
      <c r="E1008" s="43" t="s">
        <v>1326</v>
      </c>
      <c r="F1008" t="s">
        <v>1720</v>
      </c>
      <c r="G1008" t="s">
        <v>19338</v>
      </c>
      <c r="H1008" s="41">
        <v>41596</v>
      </c>
      <c r="I1008" s="44">
        <v>-3442621.75</v>
      </c>
      <c r="J1008" t="s">
        <v>10650</v>
      </c>
      <c r="R1008" s="51"/>
      <c r="U1008"/>
    </row>
    <row r="1009" spans="2:21" x14ac:dyDescent="0.25">
      <c r="B1009" s="49" t="s">
        <v>9328</v>
      </c>
      <c r="C1009" s="53" t="s">
        <v>24189</v>
      </c>
      <c r="D1009" t="s">
        <v>1325</v>
      </c>
      <c r="E1009" s="43" t="s">
        <v>1326</v>
      </c>
      <c r="F1009" t="s">
        <v>1720</v>
      </c>
      <c r="G1009" t="s">
        <v>1720</v>
      </c>
      <c r="H1009" s="41">
        <v>41596</v>
      </c>
      <c r="I1009" s="44">
        <v>688524.35</v>
      </c>
      <c r="J1009" t="s">
        <v>10649</v>
      </c>
      <c r="R1009" s="51"/>
      <c r="U1009"/>
    </row>
    <row r="1010" spans="2:21" x14ac:dyDescent="0.25">
      <c r="B1010" s="49" t="s">
        <v>9326</v>
      </c>
      <c r="C1010" s="53" t="s">
        <v>24184</v>
      </c>
      <c r="D1010" t="s">
        <v>815</v>
      </c>
      <c r="E1010" s="43" t="s">
        <v>816</v>
      </c>
      <c r="G1010" t="s">
        <v>1726</v>
      </c>
      <c r="H1010" s="41">
        <v>41598</v>
      </c>
      <c r="I1010">
        <v>-940.76</v>
      </c>
      <c r="J1010" t="s">
        <v>10656</v>
      </c>
      <c r="R1010" s="51"/>
      <c r="U1010"/>
    </row>
    <row r="1011" spans="2:21" x14ac:dyDescent="0.25">
      <c r="B1011" s="49" t="s">
        <v>9326</v>
      </c>
      <c r="C1011" s="53" t="s">
        <v>24184</v>
      </c>
      <c r="D1011" t="s">
        <v>815</v>
      </c>
      <c r="E1011" s="43" t="s">
        <v>816</v>
      </c>
      <c r="G1011" t="s">
        <v>1725</v>
      </c>
      <c r="H1011" s="41">
        <v>41598</v>
      </c>
      <c r="I1011">
        <v>-888.15</v>
      </c>
      <c r="J1011" t="s">
        <v>10655</v>
      </c>
      <c r="R1011" s="51"/>
      <c r="U1011"/>
    </row>
    <row r="1012" spans="2:21" x14ac:dyDescent="0.25">
      <c r="B1012" s="49" t="s">
        <v>9326</v>
      </c>
      <c r="C1012" s="53" t="s">
        <v>24184</v>
      </c>
      <c r="D1012" t="s">
        <v>815</v>
      </c>
      <c r="E1012" s="43" t="s">
        <v>816</v>
      </c>
      <c r="G1012" t="s">
        <v>1723</v>
      </c>
      <c r="H1012" s="41">
        <v>41598</v>
      </c>
      <c r="I1012">
        <v>-723.67</v>
      </c>
      <c r="J1012" t="s">
        <v>10653</v>
      </c>
      <c r="R1012" s="51"/>
      <c r="U1012"/>
    </row>
    <row r="1013" spans="2:21" x14ac:dyDescent="0.25">
      <c r="B1013" s="49" t="s">
        <v>9326</v>
      </c>
      <c r="C1013" s="53" t="s">
        <v>24184</v>
      </c>
      <c r="D1013" t="s">
        <v>815</v>
      </c>
      <c r="E1013" s="43" t="s">
        <v>816</v>
      </c>
      <c r="G1013" t="s">
        <v>1724</v>
      </c>
      <c r="H1013" s="41">
        <v>41598</v>
      </c>
      <c r="I1013">
        <v>-683.2</v>
      </c>
      <c r="J1013" t="s">
        <v>10654</v>
      </c>
      <c r="R1013" s="51"/>
      <c r="U1013"/>
    </row>
    <row r="1014" spans="2:21" x14ac:dyDescent="0.25">
      <c r="B1014" s="49" t="s">
        <v>9326</v>
      </c>
      <c r="C1014" s="53" t="s">
        <v>24184</v>
      </c>
      <c r="D1014" t="s">
        <v>815</v>
      </c>
      <c r="E1014" s="43" t="s">
        <v>816</v>
      </c>
      <c r="G1014" t="s">
        <v>1721</v>
      </c>
      <c r="H1014" s="41">
        <v>41598</v>
      </c>
      <c r="I1014">
        <v>-367.35</v>
      </c>
      <c r="J1014" t="s">
        <v>10651</v>
      </c>
      <c r="R1014" s="51"/>
      <c r="U1014"/>
    </row>
    <row r="1015" spans="2:21" x14ac:dyDescent="0.25">
      <c r="B1015" s="49" t="s">
        <v>9326</v>
      </c>
      <c r="C1015" s="53" t="s">
        <v>24184</v>
      </c>
      <c r="D1015" t="s">
        <v>815</v>
      </c>
      <c r="E1015" s="43" t="s">
        <v>816</v>
      </c>
      <c r="G1015" t="s">
        <v>1722</v>
      </c>
      <c r="H1015" s="41">
        <v>41598</v>
      </c>
      <c r="I1015">
        <v>-346.8</v>
      </c>
      <c r="J1015" t="s">
        <v>10652</v>
      </c>
      <c r="R1015" s="51"/>
      <c r="U1015"/>
    </row>
    <row r="1016" spans="2:21" x14ac:dyDescent="0.25">
      <c r="B1016" s="49" t="s">
        <v>9735</v>
      </c>
      <c r="C1016" s="53" t="s">
        <v>24186</v>
      </c>
      <c r="D1016" t="s">
        <v>1355</v>
      </c>
      <c r="E1016" s="43" t="s">
        <v>1356</v>
      </c>
      <c r="F1016" t="s">
        <v>1727</v>
      </c>
      <c r="G1016" t="s">
        <v>19275</v>
      </c>
      <c r="H1016" s="41">
        <v>41598</v>
      </c>
      <c r="I1016" s="44">
        <v>-58730</v>
      </c>
      <c r="J1016" t="s">
        <v>10657</v>
      </c>
      <c r="R1016" s="51"/>
      <c r="U1016"/>
    </row>
    <row r="1017" spans="2:21" x14ac:dyDescent="0.25">
      <c r="B1017" s="49" t="s">
        <v>9326</v>
      </c>
      <c r="C1017" s="53" t="s">
        <v>24184</v>
      </c>
      <c r="D1017" t="s">
        <v>815</v>
      </c>
      <c r="E1017" s="43" t="s">
        <v>816</v>
      </c>
      <c r="G1017" t="s">
        <v>1729</v>
      </c>
      <c r="H1017" s="41">
        <v>41599</v>
      </c>
      <c r="I1017">
        <v>-491</v>
      </c>
      <c r="J1017" t="s">
        <v>10659</v>
      </c>
      <c r="R1017" s="51"/>
      <c r="U1017"/>
    </row>
    <row r="1018" spans="2:21" x14ac:dyDescent="0.25">
      <c r="B1018" s="49" t="s">
        <v>9326</v>
      </c>
      <c r="C1018" s="53" t="s">
        <v>24184</v>
      </c>
      <c r="D1018" t="s">
        <v>815</v>
      </c>
      <c r="E1018" s="43" t="s">
        <v>816</v>
      </c>
      <c r="G1018" t="s">
        <v>1728</v>
      </c>
      <c r="H1018" s="41">
        <v>41599</v>
      </c>
      <c r="I1018">
        <v>-463.54</v>
      </c>
      <c r="J1018" t="s">
        <v>10658</v>
      </c>
      <c r="R1018" s="51"/>
      <c r="U1018"/>
    </row>
    <row r="1019" spans="2:21" x14ac:dyDescent="0.25">
      <c r="B1019" s="49" t="s">
        <v>9328</v>
      </c>
      <c r="C1019" s="53" t="s">
        <v>24189</v>
      </c>
      <c r="D1019" t="s">
        <v>1730</v>
      </c>
      <c r="E1019" s="43" t="s">
        <v>10660</v>
      </c>
      <c r="F1019" t="s">
        <v>1731</v>
      </c>
      <c r="G1019" t="s">
        <v>19322</v>
      </c>
      <c r="H1019" s="41">
        <v>41599</v>
      </c>
      <c r="I1019" s="44">
        <v>-108000</v>
      </c>
      <c r="J1019" t="s">
        <v>10661</v>
      </c>
      <c r="R1019" s="51"/>
      <c r="U1019"/>
    </row>
    <row r="1020" spans="2:21" x14ac:dyDescent="0.25">
      <c r="B1020" s="49" t="s">
        <v>9328</v>
      </c>
      <c r="C1020" s="53" t="s">
        <v>24189</v>
      </c>
      <c r="D1020" t="s">
        <v>1732</v>
      </c>
      <c r="E1020" s="43" t="s">
        <v>10662</v>
      </c>
      <c r="F1020" t="s">
        <v>1733</v>
      </c>
      <c r="G1020" t="s">
        <v>18150</v>
      </c>
      <c r="H1020" s="41">
        <v>41600</v>
      </c>
      <c r="I1020" s="44">
        <v>-1767555.23</v>
      </c>
      <c r="J1020" t="s">
        <v>10663</v>
      </c>
      <c r="R1020" s="51"/>
      <c r="U1020"/>
    </row>
    <row r="1021" spans="2:21" x14ac:dyDescent="0.25">
      <c r="B1021" s="49" t="s">
        <v>9326</v>
      </c>
      <c r="C1021" s="53" t="s">
        <v>24184</v>
      </c>
      <c r="D1021" t="s">
        <v>1664</v>
      </c>
      <c r="E1021" s="43" t="s">
        <v>1665</v>
      </c>
      <c r="F1021" t="s">
        <v>1734</v>
      </c>
      <c r="G1021" t="s">
        <v>17765</v>
      </c>
      <c r="H1021" s="41">
        <v>41603</v>
      </c>
      <c r="I1021" s="44">
        <v>-59000</v>
      </c>
      <c r="J1021" t="s">
        <v>10664</v>
      </c>
      <c r="R1021" s="51"/>
      <c r="U1021"/>
    </row>
    <row r="1022" spans="2:21" x14ac:dyDescent="0.25">
      <c r="B1022" s="49" t="s">
        <v>9735</v>
      </c>
      <c r="C1022" s="53" t="s">
        <v>24186</v>
      </c>
      <c r="D1022" t="s">
        <v>1748</v>
      </c>
      <c r="E1022" s="43" t="s">
        <v>10677</v>
      </c>
      <c r="F1022" t="s">
        <v>1749</v>
      </c>
      <c r="G1022" t="s">
        <v>1737</v>
      </c>
      <c r="H1022" s="41">
        <v>41603</v>
      </c>
      <c r="I1022" s="44">
        <v>-370202.35</v>
      </c>
      <c r="J1022" t="s">
        <v>10678</v>
      </c>
      <c r="R1022" s="51"/>
      <c r="U1022"/>
    </row>
    <row r="1023" spans="2:21" x14ac:dyDescent="0.25">
      <c r="B1023" s="49" t="s">
        <v>9735</v>
      </c>
      <c r="C1023" s="53" t="s">
        <v>24186</v>
      </c>
      <c r="D1023" t="s">
        <v>1752</v>
      </c>
      <c r="E1023" s="43" t="s">
        <v>10681</v>
      </c>
      <c r="F1023" t="s">
        <v>1753</v>
      </c>
      <c r="G1023" t="s">
        <v>1737</v>
      </c>
      <c r="H1023" s="41">
        <v>41603</v>
      </c>
      <c r="I1023" s="44">
        <v>-289561.55</v>
      </c>
      <c r="J1023" t="s">
        <v>10682</v>
      </c>
      <c r="R1023" s="51"/>
      <c r="U1023"/>
    </row>
    <row r="1024" spans="2:21" x14ac:dyDescent="0.25">
      <c r="B1024" s="49" t="s">
        <v>9735</v>
      </c>
      <c r="C1024" s="53" t="s">
        <v>24186</v>
      </c>
      <c r="D1024" t="s">
        <v>1742</v>
      </c>
      <c r="E1024" s="43" t="s">
        <v>10671</v>
      </c>
      <c r="F1024" t="s">
        <v>1743</v>
      </c>
      <c r="G1024" t="s">
        <v>1737</v>
      </c>
      <c r="H1024" s="41">
        <v>41603</v>
      </c>
      <c r="I1024" s="44">
        <v>-270107.48</v>
      </c>
      <c r="J1024" t="s">
        <v>10672</v>
      </c>
      <c r="R1024" s="51"/>
      <c r="U1024"/>
    </row>
    <row r="1025" spans="2:21" x14ac:dyDescent="0.25">
      <c r="B1025" s="49" t="s">
        <v>9735</v>
      </c>
      <c r="C1025" s="53" t="s">
        <v>24186</v>
      </c>
      <c r="D1025" t="s">
        <v>1738</v>
      </c>
      <c r="E1025" s="43" t="s">
        <v>10667</v>
      </c>
      <c r="F1025" t="s">
        <v>1739</v>
      </c>
      <c r="G1025" t="s">
        <v>1737</v>
      </c>
      <c r="H1025" s="41">
        <v>41603</v>
      </c>
      <c r="I1025" s="44">
        <v>-227041.99</v>
      </c>
      <c r="J1025" t="s">
        <v>10668</v>
      </c>
      <c r="R1025" s="51"/>
      <c r="U1025"/>
    </row>
    <row r="1026" spans="2:21" x14ac:dyDescent="0.25">
      <c r="B1026" s="49" t="s">
        <v>9735</v>
      </c>
      <c r="C1026" s="53" t="s">
        <v>24186</v>
      </c>
      <c r="D1026" t="s">
        <v>1744</v>
      </c>
      <c r="E1026" s="43" t="s">
        <v>10673</v>
      </c>
      <c r="F1026" t="s">
        <v>1745</v>
      </c>
      <c r="G1026" t="s">
        <v>1737</v>
      </c>
      <c r="H1026" s="41">
        <v>41603</v>
      </c>
      <c r="I1026" s="44">
        <v>-148280.39000000001</v>
      </c>
      <c r="J1026" t="s">
        <v>10674</v>
      </c>
      <c r="R1026" s="51"/>
      <c r="U1026"/>
    </row>
    <row r="1027" spans="2:21" x14ac:dyDescent="0.25">
      <c r="B1027" s="49" t="s">
        <v>9735</v>
      </c>
      <c r="C1027" s="53" t="s">
        <v>24186</v>
      </c>
      <c r="D1027" t="s">
        <v>1740</v>
      </c>
      <c r="E1027" s="43" t="s">
        <v>10669</v>
      </c>
      <c r="F1027" t="s">
        <v>1741</v>
      </c>
      <c r="G1027" t="s">
        <v>1737</v>
      </c>
      <c r="H1027" s="41">
        <v>41603</v>
      </c>
      <c r="I1027" s="44">
        <v>-99251.92</v>
      </c>
      <c r="J1027" t="s">
        <v>10670</v>
      </c>
      <c r="R1027" s="51"/>
      <c r="U1027"/>
    </row>
    <row r="1028" spans="2:21" x14ac:dyDescent="0.25">
      <c r="B1028" s="49" t="s">
        <v>9735</v>
      </c>
      <c r="C1028" s="53" t="s">
        <v>24186</v>
      </c>
      <c r="D1028" t="s">
        <v>1754</v>
      </c>
      <c r="E1028" s="43" t="s">
        <v>10683</v>
      </c>
      <c r="F1028" t="s">
        <v>1755</v>
      </c>
      <c r="G1028" t="s">
        <v>1737</v>
      </c>
      <c r="H1028" s="41">
        <v>41603</v>
      </c>
      <c r="I1028" s="44">
        <v>-96750</v>
      </c>
      <c r="J1028" t="s">
        <v>10684</v>
      </c>
      <c r="R1028" s="51"/>
      <c r="U1028"/>
    </row>
    <row r="1029" spans="2:21" x14ac:dyDescent="0.25">
      <c r="B1029" s="49" t="s">
        <v>9735</v>
      </c>
      <c r="C1029" s="53" t="s">
        <v>24186</v>
      </c>
      <c r="D1029" t="s">
        <v>1750</v>
      </c>
      <c r="E1029" s="43" t="s">
        <v>10679</v>
      </c>
      <c r="F1029" t="s">
        <v>1751</v>
      </c>
      <c r="G1029" t="s">
        <v>1737</v>
      </c>
      <c r="H1029" s="41">
        <v>41603</v>
      </c>
      <c r="I1029" s="44">
        <v>-76428.56</v>
      </c>
      <c r="J1029" t="s">
        <v>10680</v>
      </c>
      <c r="R1029" s="51"/>
      <c r="U1029"/>
    </row>
    <row r="1030" spans="2:21" x14ac:dyDescent="0.25">
      <c r="B1030" s="49" t="s">
        <v>9735</v>
      </c>
      <c r="C1030" s="53" t="s">
        <v>24186</v>
      </c>
      <c r="D1030" t="s">
        <v>1758</v>
      </c>
      <c r="E1030" s="43" t="s">
        <v>10687</v>
      </c>
      <c r="F1030" t="s">
        <v>1759</v>
      </c>
      <c r="G1030" t="s">
        <v>1737</v>
      </c>
      <c r="H1030" s="41">
        <v>41603</v>
      </c>
      <c r="I1030" s="44">
        <v>-24012.34</v>
      </c>
      <c r="J1030" t="s">
        <v>10688</v>
      </c>
      <c r="R1030" s="51"/>
      <c r="U1030"/>
    </row>
    <row r="1031" spans="2:21" x14ac:dyDescent="0.25">
      <c r="B1031" s="49" t="s">
        <v>9735</v>
      </c>
      <c r="C1031" s="53" t="s">
        <v>24186</v>
      </c>
      <c r="D1031" t="s">
        <v>1756</v>
      </c>
      <c r="E1031" s="43" t="s">
        <v>10685</v>
      </c>
      <c r="F1031" t="s">
        <v>1757</v>
      </c>
      <c r="G1031" t="s">
        <v>1737</v>
      </c>
      <c r="H1031" s="41">
        <v>41603</v>
      </c>
      <c r="I1031" s="44">
        <v>-13808.38</v>
      </c>
      <c r="J1031" t="s">
        <v>10686</v>
      </c>
      <c r="R1031" s="51"/>
      <c r="U1031"/>
    </row>
    <row r="1032" spans="2:21" x14ac:dyDescent="0.25">
      <c r="B1032" s="49" t="s">
        <v>9735</v>
      </c>
      <c r="C1032" s="53" t="s">
        <v>24186</v>
      </c>
      <c r="D1032" t="s">
        <v>1746</v>
      </c>
      <c r="E1032" s="43" t="s">
        <v>10675</v>
      </c>
      <c r="F1032" t="s">
        <v>1747</v>
      </c>
      <c r="G1032" t="s">
        <v>1737</v>
      </c>
      <c r="H1032" s="41">
        <v>41603</v>
      </c>
      <c r="I1032" s="44">
        <v>-7083.99</v>
      </c>
      <c r="J1032" t="s">
        <v>10676</v>
      </c>
      <c r="R1032" s="51"/>
      <c r="U1032"/>
    </row>
    <row r="1033" spans="2:21" x14ac:dyDescent="0.25">
      <c r="B1033" s="49" t="s">
        <v>9735</v>
      </c>
      <c r="C1033" s="53" t="s">
        <v>24186</v>
      </c>
      <c r="D1033" t="s">
        <v>1735</v>
      </c>
      <c r="E1033" s="43" t="s">
        <v>10665</v>
      </c>
      <c r="F1033" t="s">
        <v>1736</v>
      </c>
      <c r="G1033" t="s">
        <v>1737</v>
      </c>
      <c r="H1033" s="41">
        <v>41603</v>
      </c>
      <c r="I1033" s="44">
        <v>-6398.15</v>
      </c>
      <c r="J1033" t="s">
        <v>10666</v>
      </c>
      <c r="R1033" s="51"/>
      <c r="U1033"/>
    </row>
    <row r="1034" spans="2:21" x14ac:dyDescent="0.25">
      <c r="B1034" s="49" t="s">
        <v>9328</v>
      </c>
      <c r="C1034" s="53" t="s">
        <v>24189</v>
      </c>
      <c r="D1034" t="s">
        <v>1760</v>
      </c>
      <c r="E1034" s="43" t="s">
        <v>1761</v>
      </c>
      <c r="F1034" t="s">
        <v>1762</v>
      </c>
      <c r="G1034" t="s">
        <v>19888</v>
      </c>
      <c r="H1034" s="41">
        <v>41603</v>
      </c>
      <c r="I1034" s="44">
        <v>-17302191.609999999</v>
      </c>
      <c r="J1034" t="s">
        <v>10689</v>
      </c>
      <c r="R1034" s="51"/>
      <c r="U1034"/>
    </row>
    <row r="1035" spans="2:21" x14ac:dyDescent="0.25">
      <c r="B1035" s="49" t="s">
        <v>9735</v>
      </c>
      <c r="C1035" s="53" t="s">
        <v>24186</v>
      </c>
      <c r="D1035" t="s">
        <v>1763</v>
      </c>
      <c r="E1035" s="43" t="s">
        <v>10690</v>
      </c>
      <c r="F1035" t="s">
        <v>1764</v>
      </c>
      <c r="G1035" t="s">
        <v>1765</v>
      </c>
      <c r="H1035" s="41">
        <v>41604</v>
      </c>
      <c r="I1035" s="44">
        <v>-9446.24</v>
      </c>
      <c r="J1035" t="s">
        <v>10691</v>
      </c>
      <c r="R1035" s="51"/>
      <c r="U1035"/>
    </row>
    <row r="1036" spans="2:21" x14ac:dyDescent="0.25">
      <c r="B1036" s="49" t="s">
        <v>9735</v>
      </c>
      <c r="C1036" s="53" t="s">
        <v>24186</v>
      </c>
      <c r="D1036" t="s">
        <v>1773</v>
      </c>
      <c r="E1036" s="43" t="s">
        <v>10696</v>
      </c>
      <c r="F1036" t="s">
        <v>1774</v>
      </c>
      <c r="G1036" t="s">
        <v>1772</v>
      </c>
      <c r="H1036" s="41">
        <v>41605</v>
      </c>
      <c r="I1036" s="44">
        <v>-134529.41</v>
      </c>
      <c r="J1036" t="s">
        <v>10697</v>
      </c>
      <c r="R1036" s="51"/>
      <c r="U1036"/>
    </row>
    <row r="1037" spans="2:21" x14ac:dyDescent="0.25">
      <c r="B1037" s="49" t="s">
        <v>9735</v>
      </c>
      <c r="C1037" s="53" t="s">
        <v>24186</v>
      </c>
      <c r="D1037" t="s">
        <v>1779</v>
      </c>
      <c r="E1037" s="43" t="s">
        <v>10702</v>
      </c>
      <c r="F1037" t="s">
        <v>1780</v>
      </c>
      <c r="G1037" t="s">
        <v>1772</v>
      </c>
      <c r="H1037" s="41">
        <v>41605</v>
      </c>
      <c r="I1037" s="44">
        <v>-131610.95000000001</v>
      </c>
      <c r="J1037" t="s">
        <v>10703</v>
      </c>
      <c r="R1037" s="51"/>
      <c r="U1037"/>
    </row>
    <row r="1038" spans="2:21" x14ac:dyDescent="0.25">
      <c r="B1038" s="49" t="s">
        <v>9735</v>
      </c>
      <c r="C1038" s="53" t="s">
        <v>24186</v>
      </c>
      <c r="D1038" t="s">
        <v>1355</v>
      </c>
      <c r="E1038" s="43" t="s">
        <v>1356</v>
      </c>
      <c r="F1038" t="s">
        <v>1766</v>
      </c>
      <c r="G1038" t="s">
        <v>1767</v>
      </c>
      <c r="H1038" s="41">
        <v>41605</v>
      </c>
      <c r="I1038" s="44">
        <v>-75400</v>
      </c>
      <c r="J1038" t="s">
        <v>10692</v>
      </c>
      <c r="R1038" s="51"/>
      <c r="U1038"/>
    </row>
    <row r="1039" spans="2:21" x14ac:dyDescent="0.25">
      <c r="B1039" s="49" t="s">
        <v>9735</v>
      </c>
      <c r="C1039" s="53" t="s">
        <v>24186</v>
      </c>
      <c r="D1039" t="s">
        <v>1770</v>
      </c>
      <c r="E1039" s="43" t="s">
        <v>10694</v>
      </c>
      <c r="F1039" t="s">
        <v>1771</v>
      </c>
      <c r="G1039" t="s">
        <v>1772</v>
      </c>
      <c r="H1039" s="41">
        <v>41605</v>
      </c>
      <c r="I1039" s="44">
        <v>-51984.31</v>
      </c>
      <c r="J1039" t="s">
        <v>10695</v>
      </c>
      <c r="R1039" s="51"/>
      <c r="U1039"/>
    </row>
    <row r="1040" spans="2:21" x14ac:dyDescent="0.25">
      <c r="B1040" s="49" t="s">
        <v>9735</v>
      </c>
      <c r="C1040" s="53" t="s">
        <v>24186</v>
      </c>
      <c r="D1040" t="s">
        <v>1777</v>
      </c>
      <c r="E1040" s="43" t="s">
        <v>10700</v>
      </c>
      <c r="F1040" t="s">
        <v>1778</v>
      </c>
      <c r="G1040" t="s">
        <v>1772</v>
      </c>
      <c r="H1040" s="41">
        <v>41605</v>
      </c>
      <c r="I1040" s="44">
        <v>-50386.239999999998</v>
      </c>
      <c r="J1040" t="s">
        <v>10701</v>
      </c>
      <c r="R1040" s="51"/>
      <c r="U1040"/>
    </row>
    <row r="1041" spans="2:21" x14ac:dyDescent="0.25">
      <c r="B1041" s="49" t="s">
        <v>9735</v>
      </c>
      <c r="C1041" s="53" t="s">
        <v>24186</v>
      </c>
      <c r="D1041" t="s">
        <v>1355</v>
      </c>
      <c r="E1041" s="43" t="s">
        <v>1356</v>
      </c>
      <c r="F1041" s="50" t="s">
        <v>1768</v>
      </c>
      <c r="G1041" t="s">
        <v>1769</v>
      </c>
      <c r="H1041" s="41">
        <v>41605</v>
      </c>
      <c r="I1041" s="44">
        <v>-26200</v>
      </c>
      <c r="J1041" t="s">
        <v>10693</v>
      </c>
      <c r="R1041" s="51"/>
      <c r="U1041"/>
    </row>
    <row r="1042" spans="2:21" x14ac:dyDescent="0.25">
      <c r="B1042" s="49" t="s">
        <v>9735</v>
      </c>
      <c r="C1042" s="53" t="s">
        <v>24186</v>
      </c>
      <c r="D1042" t="s">
        <v>1775</v>
      </c>
      <c r="E1042" s="43" t="s">
        <v>10698</v>
      </c>
      <c r="F1042" t="s">
        <v>1776</v>
      </c>
      <c r="G1042" t="s">
        <v>1772</v>
      </c>
      <c r="H1042" s="41">
        <v>41605</v>
      </c>
      <c r="I1042" s="44">
        <v>-15995.39</v>
      </c>
      <c r="J1042" t="s">
        <v>10699</v>
      </c>
      <c r="R1042" s="51"/>
      <c r="U1042"/>
    </row>
    <row r="1043" spans="2:21" x14ac:dyDescent="0.25">
      <c r="B1043" s="49" t="s">
        <v>9735</v>
      </c>
      <c r="C1043" s="53" t="s">
        <v>24186</v>
      </c>
      <c r="D1043" t="s">
        <v>1781</v>
      </c>
      <c r="E1043" s="43" t="s">
        <v>10704</v>
      </c>
      <c r="F1043" t="s">
        <v>1782</v>
      </c>
      <c r="G1043" t="s">
        <v>1765</v>
      </c>
      <c r="H1043" s="41">
        <v>41606</v>
      </c>
      <c r="I1043" s="44">
        <v>-45268.74</v>
      </c>
      <c r="J1043" t="s">
        <v>10705</v>
      </c>
      <c r="R1043" s="51"/>
      <c r="U1043"/>
    </row>
    <row r="1044" spans="2:21" x14ac:dyDescent="0.25">
      <c r="B1044" s="49" t="s">
        <v>9735</v>
      </c>
      <c r="C1044" s="53" t="s">
        <v>24186</v>
      </c>
      <c r="D1044" t="s">
        <v>1793</v>
      </c>
      <c r="E1044" s="43" t="s">
        <v>10716</v>
      </c>
      <c r="F1044" t="s">
        <v>1794</v>
      </c>
      <c r="G1044" t="s">
        <v>1765</v>
      </c>
      <c r="H1044" s="41">
        <v>41606</v>
      </c>
      <c r="I1044" s="44">
        <v>-37592.959999999999</v>
      </c>
      <c r="J1044" t="s">
        <v>10717</v>
      </c>
      <c r="R1044" s="51"/>
      <c r="U1044"/>
    </row>
    <row r="1045" spans="2:21" x14ac:dyDescent="0.25">
      <c r="B1045" s="49" t="s">
        <v>9735</v>
      </c>
      <c r="C1045" s="53" t="s">
        <v>24186</v>
      </c>
      <c r="D1045" t="s">
        <v>1789</v>
      </c>
      <c r="E1045" s="43" t="s">
        <v>10712</v>
      </c>
      <c r="F1045" t="s">
        <v>1790</v>
      </c>
      <c r="G1045" t="s">
        <v>1765</v>
      </c>
      <c r="H1045" s="41">
        <v>41606</v>
      </c>
      <c r="I1045" s="44">
        <v>-32672.18</v>
      </c>
      <c r="J1045" t="s">
        <v>10713</v>
      </c>
      <c r="R1045" s="51"/>
      <c r="U1045"/>
    </row>
    <row r="1046" spans="2:21" x14ac:dyDescent="0.25">
      <c r="B1046" s="49" t="s">
        <v>9735</v>
      </c>
      <c r="C1046" s="53" t="s">
        <v>24186</v>
      </c>
      <c r="D1046" t="s">
        <v>1791</v>
      </c>
      <c r="E1046" s="43" t="s">
        <v>10714</v>
      </c>
      <c r="F1046" t="s">
        <v>1792</v>
      </c>
      <c r="G1046" t="s">
        <v>1765</v>
      </c>
      <c r="H1046" s="41">
        <v>41606</v>
      </c>
      <c r="I1046" s="44">
        <v>-32672.18</v>
      </c>
      <c r="J1046" t="s">
        <v>10715</v>
      </c>
      <c r="R1046" s="51"/>
      <c r="U1046"/>
    </row>
    <row r="1047" spans="2:21" x14ac:dyDescent="0.25">
      <c r="B1047" s="49" t="s">
        <v>9735</v>
      </c>
      <c r="C1047" s="53" t="s">
        <v>24186</v>
      </c>
      <c r="D1047" t="s">
        <v>1795</v>
      </c>
      <c r="E1047" s="43" t="s">
        <v>10718</v>
      </c>
      <c r="F1047" t="s">
        <v>1796</v>
      </c>
      <c r="G1047" t="s">
        <v>1765</v>
      </c>
      <c r="H1047" s="41">
        <v>41606</v>
      </c>
      <c r="I1047" s="44">
        <v>-29565.52</v>
      </c>
      <c r="J1047" t="s">
        <v>10719</v>
      </c>
      <c r="R1047" s="51"/>
      <c r="U1047"/>
    </row>
    <row r="1048" spans="2:21" x14ac:dyDescent="0.25">
      <c r="B1048" s="49" t="s">
        <v>9735</v>
      </c>
      <c r="C1048" s="53" t="s">
        <v>24186</v>
      </c>
      <c r="D1048" t="s">
        <v>1783</v>
      </c>
      <c r="E1048" s="43" t="s">
        <v>10706</v>
      </c>
      <c r="F1048" t="s">
        <v>1784</v>
      </c>
      <c r="G1048" t="s">
        <v>1765</v>
      </c>
      <c r="H1048" s="41">
        <v>41606</v>
      </c>
      <c r="I1048" s="44">
        <v>-27554.68</v>
      </c>
      <c r="J1048" t="s">
        <v>10707</v>
      </c>
      <c r="R1048" s="51"/>
      <c r="U1048"/>
    </row>
    <row r="1049" spans="2:21" x14ac:dyDescent="0.25">
      <c r="B1049" s="49" t="s">
        <v>9735</v>
      </c>
      <c r="C1049" s="53" t="s">
        <v>24186</v>
      </c>
      <c r="D1049" t="s">
        <v>474</v>
      </c>
      <c r="E1049" s="43" t="s">
        <v>9670</v>
      </c>
      <c r="F1049" t="s">
        <v>1797</v>
      </c>
      <c r="G1049" t="s">
        <v>1765</v>
      </c>
      <c r="H1049" s="41">
        <v>41606</v>
      </c>
      <c r="I1049" s="44">
        <v>-25414.6</v>
      </c>
      <c r="J1049" t="s">
        <v>10720</v>
      </c>
      <c r="R1049" s="51"/>
      <c r="U1049"/>
    </row>
    <row r="1050" spans="2:21" x14ac:dyDescent="0.25">
      <c r="B1050" s="49" t="s">
        <v>9735</v>
      </c>
      <c r="C1050" s="53" t="s">
        <v>24186</v>
      </c>
      <c r="D1050" t="s">
        <v>1798</v>
      </c>
      <c r="E1050" s="43" t="s">
        <v>10721</v>
      </c>
      <c r="F1050" t="s">
        <v>1799</v>
      </c>
      <c r="G1050" t="s">
        <v>1765</v>
      </c>
      <c r="H1050" s="41">
        <v>41606</v>
      </c>
      <c r="I1050" s="44">
        <v>-19220.72</v>
      </c>
      <c r="J1050" t="s">
        <v>10722</v>
      </c>
      <c r="R1050" s="51"/>
      <c r="U1050"/>
    </row>
    <row r="1051" spans="2:21" x14ac:dyDescent="0.25">
      <c r="B1051" s="49" t="s">
        <v>9735</v>
      </c>
      <c r="C1051" s="53" t="s">
        <v>24186</v>
      </c>
      <c r="D1051" t="s">
        <v>1800</v>
      </c>
      <c r="E1051" s="43" t="s">
        <v>10723</v>
      </c>
      <c r="F1051" t="s">
        <v>1801</v>
      </c>
      <c r="G1051" t="s">
        <v>1765</v>
      </c>
      <c r="H1051" s="41">
        <v>41606</v>
      </c>
      <c r="I1051" s="44">
        <v>-16346.24</v>
      </c>
      <c r="J1051" t="s">
        <v>10724</v>
      </c>
      <c r="R1051" s="51"/>
      <c r="U1051"/>
    </row>
    <row r="1052" spans="2:21" x14ac:dyDescent="0.25">
      <c r="B1052" s="49" t="s">
        <v>9735</v>
      </c>
      <c r="C1052" s="53" t="s">
        <v>24186</v>
      </c>
      <c r="D1052" t="s">
        <v>1785</v>
      </c>
      <c r="E1052" s="43" t="s">
        <v>10708</v>
      </c>
      <c r="F1052" t="s">
        <v>1786</v>
      </c>
      <c r="G1052" t="s">
        <v>1765</v>
      </c>
      <c r="H1052" s="41">
        <v>41606</v>
      </c>
      <c r="I1052" s="44">
        <v>-14536.23</v>
      </c>
      <c r="J1052" t="s">
        <v>10709</v>
      </c>
      <c r="R1052" s="51"/>
      <c r="U1052"/>
    </row>
    <row r="1053" spans="2:21" x14ac:dyDescent="0.25">
      <c r="B1053" s="49" t="s">
        <v>9735</v>
      </c>
      <c r="C1053" s="53" t="s">
        <v>24186</v>
      </c>
      <c r="D1053" t="s">
        <v>1787</v>
      </c>
      <c r="E1053" s="43" t="s">
        <v>10710</v>
      </c>
      <c r="F1053" t="s">
        <v>1788</v>
      </c>
      <c r="G1053" t="s">
        <v>1765</v>
      </c>
      <c r="H1053" s="41">
        <v>41606</v>
      </c>
      <c r="I1053" s="44">
        <v>-7084.68</v>
      </c>
      <c r="J1053" t="s">
        <v>10711</v>
      </c>
      <c r="R1053" s="51"/>
      <c r="U1053"/>
    </row>
    <row r="1054" spans="2:21" x14ac:dyDescent="0.25">
      <c r="B1054" s="49" t="s">
        <v>9328</v>
      </c>
      <c r="C1054" s="53" t="s">
        <v>24189</v>
      </c>
      <c r="D1054" t="s">
        <v>1802</v>
      </c>
      <c r="E1054" s="43" t="s">
        <v>10725</v>
      </c>
      <c r="F1054" t="s">
        <v>1803</v>
      </c>
      <c r="G1054" t="s">
        <v>1804</v>
      </c>
      <c r="H1054" s="41">
        <v>41606</v>
      </c>
      <c r="I1054" s="44">
        <v>-161500</v>
      </c>
      <c r="J1054" t="s">
        <v>10726</v>
      </c>
      <c r="R1054" s="51"/>
      <c r="U1054"/>
    </row>
    <row r="1055" spans="2:21" x14ac:dyDescent="0.25">
      <c r="B1055" s="49" t="s">
        <v>9326</v>
      </c>
      <c r="C1055" s="53" t="s">
        <v>24184</v>
      </c>
      <c r="D1055" t="s">
        <v>815</v>
      </c>
      <c r="E1055" s="43" t="s">
        <v>816</v>
      </c>
      <c r="G1055" t="s">
        <v>1805</v>
      </c>
      <c r="H1055" s="41">
        <v>41607</v>
      </c>
      <c r="I1055" s="44">
        <v>-7055.82</v>
      </c>
      <c r="J1055" t="s">
        <v>10727</v>
      </c>
      <c r="R1055" s="51"/>
      <c r="U1055"/>
    </row>
    <row r="1056" spans="2:21" x14ac:dyDescent="0.25">
      <c r="B1056" s="49" t="s">
        <v>9326</v>
      </c>
      <c r="C1056" s="53" t="s">
        <v>24184</v>
      </c>
      <c r="D1056" t="s">
        <v>815</v>
      </c>
      <c r="E1056" s="43" t="s">
        <v>816</v>
      </c>
      <c r="G1056" t="s">
        <v>1806</v>
      </c>
      <c r="H1056" s="41">
        <v>41607</v>
      </c>
      <c r="I1056" s="44">
        <v>-6027.78</v>
      </c>
      <c r="J1056" t="s">
        <v>10728</v>
      </c>
      <c r="R1056" s="51"/>
      <c r="U1056"/>
    </row>
    <row r="1057" spans="2:21" x14ac:dyDescent="0.25">
      <c r="B1057" s="49" t="s">
        <v>9735</v>
      </c>
      <c r="C1057" s="53" t="s">
        <v>24186</v>
      </c>
      <c r="D1057" t="s">
        <v>1807</v>
      </c>
      <c r="E1057" s="43" t="s">
        <v>10729</v>
      </c>
      <c r="F1057" t="s">
        <v>1808</v>
      </c>
      <c r="G1057" t="s">
        <v>1765</v>
      </c>
      <c r="H1057" s="41">
        <v>41607</v>
      </c>
      <c r="I1057" s="44">
        <v>-48526.8</v>
      </c>
      <c r="J1057" t="s">
        <v>10730</v>
      </c>
      <c r="R1057" s="51"/>
      <c r="U1057"/>
    </row>
    <row r="1058" spans="2:21" x14ac:dyDescent="0.25">
      <c r="B1058" s="49" t="s">
        <v>9328</v>
      </c>
      <c r="C1058" s="53" t="s">
        <v>24189</v>
      </c>
      <c r="D1058" t="s">
        <v>1813</v>
      </c>
      <c r="E1058" s="43" t="s">
        <v>10735</v>
      </c>
      <c r="F1058" t="s">
        <v>1814</v>
      </c>
      <c r="G1058" t="s">
        <v>19803</v>
      </c>
      <c r="H1058" s="41">
        <v>41607</v>
      </c>
      <c r="I1058" s="44">
        <v>-5600000</v>
      </c>
      <c r="J1058" t="s">
        <v>10736</v>
      </c>
      <c r="R1058" s="51"/>
      <c r="U1058"/>
    </row>
    <row r="1059" spans="2:21" x14ac:dyDescent="0.25">
      <c r="B1059" s="49" t="s">
        <v>9328</v>
      </c>
      <c r="C1059" s="53" t="s">
        <v>24189</v>
      </c>
      <c r="D1059" t="s">
        <v>1809</v>
      </c>
      <c r="E1059" s="43" t="s">
        <v>10731</v>
      </c>
      <c r="F1059" t="s">
        <v>1810</v>
      </c>
      <c r="G1059" t="s">
        <v>19545</v>
      </c>
      <c r="H1059" s="41">
        <v>41607</v>
      </c>
      <c r="I1059" s="44">
        <v>-3860629.66</v>
      </c>
      <c r="J1059" t="s">
        <v>10732</v>
      </c>
      <c r="R1059" s="51"/>
      <c r="U1059"/>
    </row>
    <row r="1060" spans="2:21" x14ac:dyDescent="0.25">
      <c r="B1060" s="49" t="s">
        <v>9328</v>
      </c>
      <c r="C1060" s="53" t="s">
        <v>24189</v>
      </c>
      <c r="D1060" t="s">
        <v>1811</v>
      </c>
      <c r="E1060" s="43" t="s">
        <v>10733</v>
      </c>
      <c r="F1060" t="s">
        <v>1812</v>
      </c>
      <c r="G1060" t="s">
        <v>19682</v>
      </c>
      <c r="H1060" s="41">
        <v>41607</v>
      </c>
      <c r="I1060" s="44">
        <v>-910000</v>
      </c>
      <c r="J1060" t="s">
        <v>10734</v>
      </c>
      <c r="R1060" s="51"/>
      <c r="U1060"/>
    </row>
    <row r="1061" spans="2:21" x14ac:dyDescent="0.25">
      <c r="B1061" s="49" t="s">
        <v>9735</v>
      </c>
      <c r="C1061" s="53" t="s">
        <v>24186</v>
      </c>
      <c r="D1061" t="s">
        <v>1818</v>
      </c>
      <c r="E1061" s="43" t="s">
        <v>1819</v>
      </c>
      <c r="F1061" t="s">
        <v>1820</v>
      </c>
      <c r="G1061" t="s">
        <v>19093</v>
      </c>
      <c r="H1061" s="41">
        <v>41608</v>
      </c>
      <c r="I1061" s="44">
        <v>-59000</v>
      </c>
      <c r="J1061" t="s">
        <v>10738</v>
      </c>
      <c r="R1061" s="51"/>
      <c r="U1061"/>
    </row>
    <row r="1062" spans="2:21" x14ac:dyDescent="0.25">
      <c r="B1062" s="49" t="s">
        <v>9735</v>
      </c>
      <c r="C1062" s="53" t="s">
        <v>24186</v>
      </c>
      <c r="D1062" t="s">
        <v>1815</v>
      </c>
      <c r="E1062" s="43" t="s">
        <v>1816</v>
      </c>
      <c r="F1062" t="s">
        <v>1817</v>
      </c>
      <c r="G1062" t="s">
        <v>17765</v>
      </c>
      <c r="H1062" s="41">
        <v>41608</v>
      </c>
      <c r="I1062" s="44">
        <v>-29500</v>
      </c>
      <c r="J1062" t="s">
        <v>10737</v>
      </c>
      <c r="R1062" s="51"/>
      <c r="U1062"/>
    </row>
    <row r="1063" spans="2:21" x14ac:dyDescent="0.25">
      <c r="B1063" s="49" t="s">
        <v>9735</v>
      </c>
      <c r="C1063" s="53" t="s">
        <v>24186</v>
      </c>
      <c r="D1063" t="s">
        <v>1821</v>
      </c>
      <c r="E1063" s="43" t="s">
        <v>10739</v>
      </c>
      <c r="F1063" t="s">
        <v>1822</v>
      </c>
      <c r="G1063" t="s">
        <v>17793</v>
      </c>
      <c r="H1063" s="41">
        <v>41610</v>
      </c>
      <c r="I1063" s="44">
        <v>-24218</v>
      </c>
      <c r="J1063" t="s">
        <v>10740</v>
      </c>
      <c r="R1063" s="51"/>
      <c r="U1063"/>
    </row>
    <row r="1064" spans="2:21" x14ac:dyDescent="0.25">
      <c r="B1064" s="49" t="s">
        <v>9735</v>
      </c>
      <c r="C1064" s="53" t="s">
        <v>24186</v>
      </c>
      <c r="D1064" t="s">
        <v>1823</v>
      </c>
      <c r="E1064" s="43" t="s">
        <v>1824</v>
      </c>
      <c r="F1064">
        <v>688782</v>
      </c>
      <c r="G1064" t="s">
        <v>1825</v>
      </c>
      <c r="H1064" s="41">
        <v>41610</v>
      </c>
      <c r="I1064" s="44">
        <v>-5585.22</v>
      </c>
      <c r="J1064" t="s">
        <v>10741</v>
      </c>
      <c r="R1064" s="51"/>
      <c r="U1064"/>
    </row>
    <row r="1065" spans="2:21" x14ac:dyDescent="0.25">
      <c r="B1065" s="49" t="s">
        <v>9326</v>
      </c>
      <c r="C1065" s="53" t="s">
        <v>24184</v>
      </c>
      <c r="D1065" t="s">
        <v>815</v>
      </c>
      <c r="E1065" s="43" t="s">
        <v>816</v>
      </c>
      <c r="G1065" t="s">
        <v>1831</v>
      </c>
      <c r="H1065" s="41">
        <v>41611</v>
      </c>
      <c r="I1065" s="44">
        <v>-5745.6</v>
      </c>
      <c r="J1065" t="s">
        <v>10747</v>
      </c>
      <c r="R1065" s="51"/>
      <c r="U1065"/>
    </row>
    <row r="1066" spans="2:21" x14ac:dyDescent="0.25">
      <c r="B1066" s="49" t="s">
        <v>9326</v>
      </c>
      <c r="C1066" s="53" t="s">
        <v>24184</v>
      </c>
      <c r="D1066" t="s">
        <v>815</v>
      </c>
      <c r="E1066" s="43" t="s">
        <v>816</v>
      </c>
      <c r="G1066" t="s">
        <v>1830</v>
      </c>
      <c r="H1066" s="41">
        <v>41611</v>
      </c>
      <c r="I1066" s="44">
        <v>-5424.3</v>
      </c>
      <c r="J1066" t="s">
        <v>10746</v>
      </c>
      <c r="R1066" s="51"/>
      <c r="U1066"/>
    </row>
    <row r="1067" spans="2:21" x14ac:dyDescent="0.25">
      <c r="B1067" s="49" t="s">
        <v>9326</v>
      </c>
      <c r="C1067" s="53" t="s">
        <v>24184</v>
      </c>
      <c r="D1067" t="s">
        <v>815</v>
      </c>
      <c r="E1067" s="43" t="s">
        <v>816</v>
      </c>
      <c r="G1067" t="s">
        <v>1827</v>
      </c>
      <c r="H1067" s="41">
        <v>41611</v>
      </c>
      <c r="I1067" s="44">
        <v>-2871.09</v>
      </c>
      <c r="J1067" t="s">
        <v>10743</v>
      </c>
      <c r="R1067" s="51"/>
      <c r="U1067"/>
    </row>
    <row r="1068" spans="2:21" x14ac:dyDescent="0.25">
      <c r="B1068" s="49" t="s">
        <v>9326</v>
      </c>
      <c r="C1068" s="53" t="s">
        <v>24184</v>
      </c>
      <c r="D1068" t="s">
        <v>815</v>
      </c>
      <c r="E1068" s="43" t="s">
        <v>816</v>
      </c>
      <c r="G1068" t="s">
        <v>1826</v>
      </c>
      <c r="H1068" s="41">
        <v>41611</v>
      </c>
      <c r="I1068" s="44">
        <v>-2710.54</v>
      </c>
      <c r="J1068" t="s">
        <v>10742</v>
      </c>
      <c r="R1068" s="51"/>
      <c r="U1068"/>
    </row>
    <row r="1069" spans="2:21" x14ac:dyDescent="0.25">
      <c r="B1069" s="49" t="s">
        <v>9326</v>
      </c>
      <c r="C1069" s="53" t="s">
        <v>24184</v>
      </c>
      <c r="D1069" t="s">
        <v>815</v>
      </c>
      <c r="E1069" s="43" t="s">
        <v>816</v>
      </c>
      <c r="G1069" t="s">
        <v>1829</v>
      </c>
      <c r="H1069" s="41">
        <v>41611</v>
      </c>
      <c r="I1069" s="44">
        <v>-2553.6</v>
      </c>
      <c r="J1069" t="s">
        <v>10745</v>
      </c>
      <c r="R1069" s="51"/>
      <c r="U1069"/>
    </row>
    <row r="1070" spans="2:21" x14ac:dyDescent="0.25">
      <c r="B1070" s="49" t="s">
        <v>9326</v>
      </c>
      <c r="C1070" s="53" t="s">
        <v>24184</v>
      </c>
      <c r="D1070" t="s">
        <v>815</v>
      </c>
      <c r="E1070" s="43" t="s">
        <v>816</v>
      </c>
      <c r="G1070" t="s">
        <v>1828</v>
      </c>
      <c r="H1070" s="41">
        <v>41611</v>
      </c>
      <c r="I1070" s="44">
        <v>-2410.8000000000002</v>
      </c>
      <c r="J1070" t="s">
        <v>10744</v>
      </c>
      <c r="R1070" s="51"/>
      <c r="U1070"/>
    </row>
    <row r="1071" spans="2:21" x14ac:dyDescent="0.25">
      <c r="B1071" s="49" t="s">
        <v>9326</v>
      </c>
      <c r="C1071" s="53" t="s">
        <v>24184</v>
      </c>
      <c r="D1071" t="s">
        <v>815</v>
      </c>
      <c r="E1071" s="43" t="s">
        <v>816</v>
      </c>
      <c r="G1071" t="s">
        <v>1833</v>
      </c>
      <c r="H1071" s="41">
        <v>41611</v>
      </c>
      <c r="I1071" s="44">
        <v>-2219.1999999999998</v>
      </c>
      <c r="J1071" t="s">
        <v>10749</v>
      </c>
      <c r="R1071" s="51"/>
      <c r="U1071"/>
    </row>
    <row r="1072" spans="2:21" x14ac:dyDescent="0.25">
      <c r="B1072" s="49" t="s">
        <v>9326</v>
      </c>
      <c r="C1072" s="53" t="s">
        <v>24184</v>
      </c>
      <c r="D1072" t="s">
        <v>815</v>
      </c>
      <c r="E1072" s="43" t="s">
        <v>816</v>
      </c>
      <c r="G1072" t="s">
        <v>1832</v>
      </c>
      <c r="H1072" s="41">
        <v>41611</v>
      </c>
      <c r="I1072" s="44">
        <v>-2095.1</v>
      </c>
      <c r="J1072" t="s">
        <v>10748</v>
      </c>
      <c r="R1072" s="51"/>
      <c r="U1072"/>
    </row>
    <row r="1073" spans="2:21" x14ac:dyDescent="0.25">
      <c r="B1073" s="49" t="s">
        <v>9735</v>
      </c>
      <c r="C1073" s="53" t="s">
        <v>24186</v>
      </c>
      <c r="D1073" t="s">
        <v>1427</v>
      </c>
      <c r="E1073" s="43" t="s">
        <v>1428</v>
      </c>
      <c r="F1073" t="s">
        <v>1834</v>
      </c>
      <c r="G1073" t="s">
        <v>1835</v>
      </c>
      <c r="H1073" s="41">
        <v>41611</v>
      </c>
      <c r="I1073" s="44">
        <v>-261280</v>
      </c>
      <c r="J1073" t="s">
        <v>10750</v>
      </c>
      <c r="R1073" s="51"/>
      <c r="U1073"/>
    </row>
    <row r="1074" spans="2:21" x14ac:dyDescent="0.25">
      <c r="B1074" s="49" t="s">
        <v>9735</v>
      </c>
      <c r="C1074" s="53" t="s">
        <v>24186</v>
      </c>
      <c r="D1074" t="s">
        <v>1844</v>
      </c>
      <c r="E1074" s="43" t="s">
        <v>10757</v>
      </c>
      <c r="F1074" t="s">
        <v>1845</v>
      </c>
      <c r="G1074" t="s">
        <v>1846</v>
      </c>
      <c r="H1074" s="41">
        <v>41611</v>
      </c>
      <c r="I1074" s="44">
        <v>-34794.78</v>
      </c>
      <c r="J1074" t="s">
        <v>10758</v>
      </c>
      <c r="R1074" s="51"/>
      <c r="U1074"/>
    </row>
    <row r="1075" spans="2:21" x14ac:dyDescent="0.25">
      <c r="B1075" s="49" t="s">
        <v>9735</v>
      </c>
      <c r="C1075" s="53" t="s">
        <v>24186</v>
      </c>
      <c r="D1075" t="s">
        <v>1841</v>
      </c>
      <c r="E1075" s="43" t="s">
        <v>10755</v>
      </c>
      <c r="F1075" t="s">
        <v>1842</v>
      </c>
      <c r="G1075" t="s">
        <v>1843</v>
      </c>
      <c r="H1075" s="41">
        <v>41611</v>
      </c>
      <c r="I1075" s="44">
        <v>-31315.3</v>
      </c>
      <c r="J1075" t="s">
        <v>10756</v>
      </c>
      <c r="R1075" s="51"/>
      <c r="U1075"/>
    </row>
    <row r="1076" spans="2:21" x14ac:dyDescent="0.25">
      <c r="B1076" s="49" t="s">
        <v>9735</v>
      </c>
      <c r="C1076" s="53" t="s">
        <v>24186</v>
      </c>
      <c r="D1076" t="s">
        <v>1838</v>
      </c>
      <c r="E1076" s="43" t="s">
        <v>10753</v>
      </c>
      <c r="F1076" t="s">
        <v>1839</v>
      </c>
      <c r="G1076" t="s">
        <v>1840</v>
      </c>
      <c r="H1076" s="41">
        <v>41611</v>
      </c>
      <c r="I1076" s="44">
        <v>-23216.52</v>
      </c>
      <c r="J1076" t="s">
        <v>10754</v>
      </c>
      <c r="R1076" s="51"/>
      <c r="U1076"/>
    </row>
    <row r="1077" spans="2:21" x14ac:dyDescent="0.25">
      <c r="B1077" s="49" t="s">
        <v>9735</v>
      </c>
      <c r="C1077" s="53" t="s">
        <v>24186</v>
      </c>
      <c r="D1077" t="s">
        <v>1836</v>
      </c>
      <c r="E1077" s="43" t="s">
        <v>10751</v>
      </c>
      <c r="G1077" t="s">
        <v>1837</v>
      </c>
      <c r="H1077" s="41">
        <v>41611</v>
      </c>
      <c r="I1077" s="44">
        <v>-4679.5</v>
      </c>
      <c r="J1077" t="s">
        <v>10752</v>
      </c>
      <c r="R1077" s="51"/>
      <c r="U1077"/>
    </row>
    <row r="1078" spans="2:21" x14ac:dyDescent="0.25">
      <c r="B1078" s="49" t="s">
        <v>9328</v>
      </c>
      <c r="C1078" s="53" t="s">
        <v>24189</v>
      </c>
      <c r="D1078" t="s">
        <v>1658</v>
      </c>
      <c r="E1078" s="43" t="s">
        <v>10595</v>
      </c>
      <c r="F1078" t="s">
        <v>1847</v>
      </c>
      <c r="G1078" t="s">
        <v>1848</v>
      </c>
      <c r="H1078" s="41">
        <v>41611</v>
      </c>
      <c r="I1078" s="44">
        <v>296079.52</v>
      </c>
      <c r="J1078" t="s">
        <v>10759</v>
      </c>
      <c r="R1078" s="51"/>
      <c r="U1078"/>
    </row>
    <row r="1079" spans="2:21" x14ac:dyDescent="0.25">
      <c r="B1079" s="49" t="s">
        <v>9326</v>
      </c>
      <c r="C1079" s="53" t="s">
        <v>24184</v>
      </c>
      <c r="D1079" t="s">
        <v>815</v>
      </c>
      <c r="E1079" s="43" t="s">
        <v>816</v>
      </c>
      <c r="G1079" t="s">
        <v>1850</v>
      </c>
      <c r="H1079" s="41">
        <v>41612</v>
      </c>
      <c r="I1079" s="44">
        <v>-2897.05</v>
      </c>
      <c r="J1079" t="s">
        <v>10761</v>
      </c>
      <c r="R1079" s="51"/>
      <c r="U1079"/>
    </row>
    <row r="1080" spans="2:21" x14ac:dyDescent="0.25">
      <c r="B1080" s="49" t="s">
        <v>9326</v>
      </c>
      <c r="C1080" s="53" t="s">
        <v>24184</v>
      </c>
      <c r="D1080" t="s">
        <v>815</v>
      </c>
      <c r="E1080" s="43" t="s">
        <v>816</v>
      </c>
      <c r="G1080" t="s">
        <v>1849</v>
      </c>
      <c r="H1080" s="41">
        <v>41612</v>
      </c>
      <c r="I1080" s="44">
        <v>-2735.04</v>
      </c>
      <c r="J1080" t="s">
        <v>10760</v>
      </c>
      <c r="R1080" s="51"/>
      <c r="U1080"/>
    </row>
    <row r="1081" spans="2:21" x14ac:dyDescent="0.25">
      <c r="B1081" s="49" t="s">
        <v>9326</v>
      </c>
      <c r="C1081" s="53" t="s">
        <v>24184</v>
      </c>
      <c r="D1081" t="s">
        <v>815</v>
      </c>
      <c r="E1081" s="43" t="s">
        <v>816</v>
      </c>
      <c r="G1081" t="s">
        <v>1854</v>
      </c>
      <c r="H1081" s="41">
        <v>41612</v>
      </c>
      <c r="I1081" s="44">
        <v>-1809.18</v>
      </c>
      <c r="J1081" t="s">
        <v>10765</v>
      </c>
      <c r="R1081" s="51"/>
      <c r="U1081"/>
    </row>
    <row r="1082" spans="2:21" x14ac:dyDescent="0.25">
      <c r="B1082" s="49" t="s">
        <v>9326</v>
      </c>
      <c r="C1082" s="53" t="s">
        <v>24184</v>
      </c>
      <c r="D1082" t="s">
        <v>815</v>
      </c>
      <c r="E1082" s="43" t="s">
        <v>816</v>
      </c>
      <c r="G1082" t="s">
        <v>1853</v>
      </c>
      <c r="H1082" s="41">
        <v>41612</v>
      </c>
      <c r="I1082" s="44">
        <v>-1708.01</v>
      </c>
      <c r="J1082" t="s">
        <v>10764</v>
      </c>
      <c r="R1082" s="51"/>
      <c r="U1082"/>
    </row>
    <row r="1083" spans="2:21" x14ac:dyDescent="0.25">
      <c r="B1083" s="49" t="s">
        <v>9326</v>
      </c>
      <c r="C1083" s="53" t="s">
        <v>24184</v>
      </c>
      <c r="D1083" t="s">
        <v>815</v>
      </c>
      <c r="E1083" s="43" t="s">
        <v>816</v>
      </c>
      <c r="G1083" t="s">
        <v>1852</v>
      </c>
      <c r="H1083" s="41">
        <v>41612</v>
      </c>
      <c r="I1083" s="44">
        <v>-1272.24</v>
      </c>
      <c r="J1083" t="s">
        <v>10763</v>
      </c>
      <c r="R1083" s="51"/>
      <c r="U1083"/>
    </row>
    <row r="1084" spans="2:21" x14ac:dyDescent="0.25">
      <c r="B1084" s="49" t="s">
        <v>9326</v>
      </c>
      <c r="C1084" s="53" t="s">
        <v>24184</v>
      </c>
      <c r="D1084" t="s">
        <v>815</v>
      </c>
      <c r="E1084" s="43" t="s">
        <v>816</v>
      </c>
      <c r="G1084" t="s">
        <v>1851</v>
      </c>
      <c r="H1084" s="41">
        <v>41612</v>
      </c>
      <c r="I1084" s="44">
        <v>-1201.0999999999999</v>
      </c>
      <c r="J1084" t="s">
        <v>10762</v>
      </c>
      <c r="R1084" s="51"/>
      <c r="U1084"/>
    </row>
    <row r="1085" spans="2:21" x14ac:dyDescent="0.25">
      <c r="B1085" s="49" t="s">
        <v>9735</v>
      </c>
      <c r="C1085" s="53" t="s">
        <v>24186</v>
      </c>
      <c r="D1085" t="s">
        <v>1855</v>
      </c>
      <c r="E1085" s="43" t="s">
        <v>10766</v>
      </c>
      <c r="F1085" t="s">
        <v>1856</v>
      </c>
      <c r="G1085" t="s">
        <v>1857</v>
      </c>
      <c r="H1085" s="41">
        <v>41612</v>
      </c>
      <c r="I1085" s="44">
        <v>-28615.71</v>
      </c>
      <c r="J1085" t="s">
        <v>10767</v>
      </c>
      <c r="R1085" s="51"/>
      <c r="U1085"/>
    </row>
    <row r="1086" spans="2:21" x14ac:dyDescent="0.25">
      <c r="B1086" s="49" t="s">
        <v>9328</v>
      </c>
      <c r="C1086" s="53" t="s">
        <v>24189</v>
      </c>
      <c r="D1086" t="s">
        <v>1673</v>
      </c>
      <c r="E1086" s="43" t="s">
        <v>10603</v>
      </c>
      <c r="F1086" t="s">
        <v>1858</v>
      </c>
      <c r="G1086" t="s">
        <v>19915</v>
      </c>
      <c r="H1086" s="41">
        <v>41612</v>
      </c>
      <c r="I1086" s="44">
        <v>-80000</v>
      </c>
      <c r="J1086" t="s">
        <v>10768</v>
      </c>
      <c r="R1086" s="51"/>
      <c r="U1086"/>
    </row>
    <row r="1087" spans="2:21" x14ac:dyDescent="0.25">
      <c r="B1087" s="49" t="s">
        <v>9326</v>
      </c>
      <c r="C1087" s="53" t="s">
        <v>24184</v>
      </c>
      <c r="D1087" t="s">
        <v>815</v>
      </c>
      <c r="E1087" s="43" t="s">
        <v>816</v>
      </c>
      <c r="G1087" t="s">
        <v>1864</v>
      </c>
      <c r="H1087" s="41">
        <v>41613</v>
      </c>
      <c r="I1087" s="44">
        <v>-2432</v>
      </c>
      <c r="J1087" t="s">
        <v>10774</v>
      </c>
      <c r="R1087" s="51"/>
      <c r="U1087"/>
    </row>
    <row r="1088" spans="2:21" x14ac:dyDescent="0.25">
      <c r="B1088" s="49" t="s">
        <v>9326</v>
      </c>
      <c r="C1088" s="53" t="s">
        <v>24184</v>
      </c>
      <c r="D1088" t="s">
        <v>815</v>
      </c>
      <c r="E1088" s="43" t="s">
        <v>816</v>
      </c>
      <c r="G1088" t="s">
        <v>1863</v>
      </c>
      <c r="H1088" s="41">
        <v>41613</v>
      </c>
      <c r="I1088" s="44">
        <v>-2296</v>
      </c>
      <c r="J1088" t="s">
        <v>10773</v>
      </c>
      <c r="R1088" s="51"/>
      <c r="U1088"/>
    </row>
    <row r="1089" spans="2:21" x14ac:dyDescent="0.25">
      <c r="B1089" s="49" t="s">
        <v>9326</v>
      </c>
      <c r="C1089" s="53" t="s">
        <v>24184</v>
      </c>
      <c r="D1089" t="s">
        <v>815</v>
      </c>
      <c r="E1089" s="43" t="s">
        <v>816</v>
      </c>
      <c r="G1089" t="s">
        <v>1860</v>
      </c>
      <c r="H1089" s="41">
        <v>41613</v>
      </c>
      <c r="I1089" s="44">
        <v>-1933.74</v>
      </c>
      <c r="J1089" t="s">
        <v>10770</v>
      </c>
      <c r="R1089" s="51"/>
      <c r="U1089"/>
    </row>
    <row r="1090" spans="2:21" x14ac:dyDescent="0.25">
      <c r="B1090" s="49" t="s">
        <v>9326</v>
      </c>
      <c r="C1090" s="53" t="s">
        <v>24184</v>
      </c>
      <c r="D1090" t="s">
        <v>815</v>
      </c>
      <c r="E1090" s="43" t="s">
        <v>816</v>
      </c>
      <c r="G1090" t="s">
        <v>1859</v>
      </c>
      <c r="H1090" s="41">
        <v>41613</v>
      </c>
      <c r="I1090" s="44">
        <v>-1825.61</v>
      </c>
      <c r="J1090" t="s">
        <v>10769</v>
      </c>
      <c r="R1090" s="51"/>
      <c r="U1090"/>
    </row>
    <row r="1091" spans="2:21" x14ac:dyDescent="0.25">
      <c r="B1091" s="49" t="s">
        <v>9326</v>
      </c>
      <c r="C1091" s="53" t="s">
        <v>24184</v>
      </c>
      <c r="D1091" t="s">
        <v>815</v>
      </c>
      <c r="E1091" s="43" t="s">
        <v>816</v>
      </c>
      <c r="G1091" t="s">
        <v>1862</v>
      </c>
      <c r="H1091" s="41">
        <v>41613</v>
      </c>
      <c r="I1091" s="44">
        <v>-1809.18</v>
      </c>
      <c r="J1091" t="s">
        <v>10772</v>
      </c>
      <c r="R1091" s="51"/>
      <c r="U1091"/>
    </row>
    <row r="1092" spans="2:21" x14ac:dyDescent="0.25">
      <c r="B1092" s="49" t="s">
        <v>9326</v>
      </c>
      <c r="C1092" s="53" t="s">
        <v>24184</v>
      </c>
      <c r="D1092" t="s">
        <v>815</v>
      </c>
      <c r="E1092" s="43" t="s">
        <v>816</v>
      </c>
      <c r="G1092" t="s">
        <v>1861</v>
      </c>
      <c r="H1092" s="41">
        <v>41613</v>
      </c>
      <c r="I1092" s="44">
        <v>-1708.01</v>
      </c>
      <c r="J1092" t="s">
        <v>10771</v>
      </c>
      <c r="R1092" s="51"/>
      <c r="U1092"/>
    </row>
    <row r="1093" spans="2:21" x14ac:dyDescent="0.25">
      <c r="B1093" s="49" t="s">
        <v>9326</v>
      </c>
      <c r="C1093" s="53" t="s">
        <v>24184</v>
      </c>
      <c r="D1093" t="s">
        <v>815</v>
      </c>
      <c r="E1093" s="43" t="s">
        <v>816</v>
      </c>
      <c r="G1093" t="s">
        <v>1866</v>
      </c>
      <c r="H1093" s="41">
        <v>41613</v>
      </c>
      <c r="I1093" s="44">
        <v>-1695.98</v>
      </c>
      <c r="J1093" t="s">
        <v>10776</v>
      </c>
      <c r="R1093" s="51"/>
      <c r="U1093"/>
    </row>
    <row r="1094" spans="2:21" x14ac:dyDescent="0.25">
      <c r="B1094" s="49" t="s">
        <v>9326</v>
      </c>
      <c r="C1094" s="53" t="s">
        <v>24184</v>
      </c>
      <c r="D1094" t="s">
        <v>815</v>
      </c>
      <c r="E1094" s="43" t="s">
        <v>816</v>
      </c>
      <c r="G1094" t="s">
        <v>1865</v>
      </c>
      <c r="H1094" s="41">
        <v>41613</v>
      </c>
      <c r="I1094" s="44">
        <v>-1601.14</v>
      </c>
      <c r="J1094" t="s">
        <v>10775</v>
      </c>
      <c r="R1094" s="51"/>
      <c r="U1094"/>
    </row>
    <row r="1095" spans="2:21" x14ac:dyDescent="0.25">
      <c r="B1095" s="49" t="s">
        <v>9326</v>
      </c>
      <c r="C1095" s="53" t="s">
        <v>24184</v>
      </c>
      <c r="D1095" t="s">
        <v>815</v>
      </c>
      <c r="E1095" s="43" t="s">
        <v>816</v>
      </c>
      <c r="G1095" t="s">
        <v>1874</v>
      </c>
      <c r="H1095" s="41">
        <v>41614</v>
      </c>
      <c r="I1095" s="44">
        <v>-1020325.82</v>
      </c>
      <c r="J1095" t="s">
        <v>10784</v>
      </c>
      <c r="R1095" s="51"/>
      <c r="U1095"/>
    </row>
    <row r="1096" spans="2:21" x14ac:dyDescent="0.25">
      <c r="B1096" s="49" t="s">
        <v>9326</v>
      </c>
      <c r="C1096" s="53" t="s">
        <v>24184</v>
      </c>
      <c r="D1096" t="s">
        <v>815</v>
      </c>
      <c r="E1096" s="43" t="s">
        <v>816</v>
      </c>
      <c r="G1096" t="s">
        <v>1873</v>
      </c>
      <c r="H1096" s="41">
        <v>41614</v>
      </c>
      <c r="I1096" s="44">
        <v>-963268.13</v>
      </c>
      <c r="J1096" t="s">
        <v>10783</v>
      </c>
      <c r="R1096" s="51"/>
      <c r="U1096"/>
    </row>
    <row r="1097" spans="2:21" x14ac:dyDescent="0.25">
      <c r="B1097" s="49" t="s">
        <v>9326</v>
      </c>
      <c r="C1097" s="53" t="s">
        <v>24184</v>
      </c>
      <c r="D1097" t="s">
        <v>1867</v>
      </c>
      <c r="E1097" s="43" t="s">
        <v>10777</v>
      </c>
      <c r="F1097" t="s">
        <v>1868</v>
      </c>
      <c r="G1097" t="s">
        <v>18786</v>
      </c>
      <c r="H1097" s="41">
        <v>41614</v>
      </c>
      <c r="I1097" s="44">
        <v>-59000</v>
      </c>
      <c r="J1097" t="s">
        <v>10778</v>
      </c>
      <c r="R1097" s="51"/>
      <c r="U1097"/>
    </row>
    <row r="1098" spans="2:21" x14ac:dyDescent="0.25">
      <c r="B1098" s="49" t="s">
        <v>9326</v>
      </c>
      <c r="C1098" s="53" t="s">
        <v>24184</v>
      </c>
      <c r="D1098" t="s">
        <v>815</v>
      </c>
      <c r="E1098" s="43" t="s">
        <v>816</v>
      </c>
      <c r="G1098" t="s">
        <v>1871</v>
      </c>
      <c r="H1098" s="41">
        <v>41614</v>
      </c>
      <c r="I1098" s="44">
        <v>-4803.2</v>
      </c>
      <c r="J1098" t="s">
        <v>10781</v>
      </c>
      <c r="R1098" s="51"/>
      <c r="U1098"/>
    </row>
    <row r="1099" spans="2:21" x14ac:dyDescent="0.25">
      <c r="B1099" s="49" t="s">
        <v>9326</v>
      </c>
      <c r="C1099" s="53" t="s">
        <v>24184</v>
      </c>
      <c r="D1099" t="s">
        <v>815</v>
      </c>
      <c r="E1099" s="43" t="s">
        <v>816</v>
      </c>
      <c r="G1099" t="s">
        <v>1872</v>
      </c>
      <c r="H1099" s="41">
        <v>41614</v>
      </c>
      <c r="I1099" s="44">
        <v>-4534.6000000000004</v>
      </c>
      <c r="J1099" t="s">
        <v>10782</v>
      </c>
      <c r="R1099" s="51"/>
      <c r="U1099"/>
    </row>
    <row r="1100" spans="2:21" x14ac:dyDescent="0.25">
      <c r="B1100" s="49" t="s">
        <v>9326</v>
      </c>
      <c r="C1100" s="53" t="s">
        <v>24184</v>
      </c>
      <c r="D1100" t="s">
        <v>815</v>
      </c>
      <c r="E1100" s="43" t="s">
        <v>816</v>
      </c>
      <c r="G1100" t="s">
        <v>1869</v>
      </c>
      <c r="H1100" s="41">
        <v>41614</v>
      </c>
      <c r="I1100" s="44">
        <v>-2940.52</v>
      </c>
      <c r="J1100" t="s">
        <v>10779</v>
      </c>
      <c r="R1100" s="51"/>
      <c r="U1100"/>
    </row>
    <row r="1101" spans="2:21" x14ac:dyDescent="0.25">
      <c r="B1101" s="49" t="s">
        <v>9326</v>
      </c>
      <c r="C1101" s="53" t="s">
        <v>24184</v>
      </c>
      <c r="D1101" t="s">
        <v>815</v>
      </c>
      <c r="E1101" s="43" t="s">
        <v>816</v>
      </c>
      <c r="G1101" t="s">
        <v>1870</v>
      </c>
      <c r="H1101" s="41">
        <v>41614</v>
      </c>
      <c r="I1101" s="44">
        <v>-2776.08</v>
      </c>
      <c r="J1101" t="s">
        <v>10780</v>
      </c>
      <c r="R1101" s="51"/>
      <c r="U1101"/>
    </row>
    <row r="1102" spans="2:21" x14ac:dyDescent="0.25">
      <c r="B1102" s="49" t="s">
        <v>9328</v>
      </c>
      <c r="C1102" s="53" t="s">
        <v>24189</v>
      </c>
      <c r="D1102" t="s">
        <v>764</v>
      </c>
      <c r="E1102" s="43" t="s">
        <v>9946</v>
      </c>
      <c r="F1102" t="s">
        <v>1875</v>
      </c>
      <c r="G1102" t="s">
        <v>1876</v>
      </c>
      <c r="H1102" s="41">
        <v>41614</v>
      </c>
      <c r="I1102" s="44">
        <v>-20700</v>
      </c>
      <c r="J1102" t="s">
        <v>10785</v>
      </c>
      <c r="R1102" s="51"/>
      <c r="U1102"/>
    </row>
    <row r="1103" spans="2:21" x14ac:dyDescent="0.25">
      <c r="B1103" s="49" t="s">
        <v>9735</v>
      </c>
      <c r="C1103" s="53" t="s">
        <v>24186</v>
      </c>
      <c r="D1103" t="s">
        <v>1877</v>
      </c>
      <c r="E1103" s="43" t="s">
        <v>10786</v>
      </c>
      <c r="F1103" t="s">
        <v>1878</v>
      </c>
      <c r="G1103" t="s">
        <v>1879</v>
      </c>
      <c r="H1103" s="41">
        <v>41615</v>
      </c>
      <c r="I1103" s="44">
        <v>-24015.48</v>
      </c>
      <c r="J1103" t="s">
        <v>10787</v>
      </c>
      <c r="R1103" s="51"/>
      <c r="U1103"/>
    </row>
    <row r="1104" spans="2:21" x14ac:dyDescent="0.25">
      <c r="B1104" s="49" t="s">
        <v>9735</v>
      </c>
      <c r="C1104" s="53" t="s">
        <v>24186</v>
      </c>
      <c r="D1104" t="s">
        <v>1883</v>
      </c>
      <c r="E1104" s="43" t="s">
        <v>10790</v>
      </c>
      <c r="F1104" t="s">
        <v>1884</v>
      </c>
      <c r="G1104" t="s">
        <v>1885</v>
      </c>
      <c r="H1104" s="41">
        <v>41615</v>
      </c>
      <c r="I1104" s="44">
        <v>-24015.48</v>
      </c>
      <c r="J1104" t="s">
        <v>10791</v>
      </c>
      <c r="R1104" s="51"/>
      <c r="U1104"/>
    </row>
    <row r="1105" spans="2:21" x14ac:dyDescent="0.25">
      <c r="B1105" s="49" t="s">
        <v>9735</v>
      </c>
      <c r="C1105" s="53" t="s">
        <v>24186</v>
      </c>
      <c r="D1105" t="s">
        <v>1880</v>
      </c>
      <c r="E1105" s="43" t="s">
        <v>10788</v>
      </c>
      <c r="F1105" t="s">
        <v>1881</v>
      </c>
      <c r="G1105" t="s">
        <v>1882</v>
      </c>
      <c r="H1105" s="41">
        <v>41615</v>
      </c>
      <c r="I1105" s="44">
        <v>-19750.66</v>
      </c>
      <c r="J1105" t="s">
        <v>10789</v>
      </c>
      <c r="R1105" s="51"/>
      <c r="U1105"/>
    </row>
    <row r="1106" spans="2:21" x14ac:dyDescent="0.25">
      <c r="B1106" s="49" t="s">
        <v>9328</v>
      </c>
      <c r="C1106" s="53" t="s">
        <v>24189</v>
      </c>
      <c r="D1106" t="s">
        <v>1888</v>
      </c>
      <c r="E1106" s="43" t="s">
        <v>10795</v>
      </c>
      <c r="F1106" t="s">
        <v>1889</v>
      </c>
      <c r="G1106" t="s">
        <v>9133</v>
      </c>
      <c r="H1106" s="41">
        <v>41616</v>
      </c>
      <c r="I1106" s="44">
        <v>-13647881.369999999</v>
      </c>
      <c r="J1106" t="s">
        <v>10796</v>
      </c>
      <c r="R1106" s="51"/>
      <c r="U1106"/>
    </row>
    <row r="1107" spans="2:21" x14ac:dyDescent="0.25">
      <c r="B1107" s="49" t="s">
        <v>9328</v>
      </c>
      <c r="C1107" s="53" t="s">
        <v>24189</v>
      </c>
      <c r="D1107" t="s">
        <v>1886</v>
      </c>
      <c r="E1107" s="43" t="s">
        <v>10792</v>
      </c>
      <c r="G1107" t="s">
        <v>20734</v>
      </c>
      <c r="H1107" s="41">
        <v>41616</v>
      </c>
      <c r="I1107" s="44">
        <v>-13511402.560000001</v>
      </c>
      <c r="J1107" t="s">
        <v>10794</v>
      </c>
      <c r="R1107" s="51"/>
      <c r="U1107"/>
    </row>
    <row r="1108" spans="2:21" x14ac:dyDescent="0.25">
      <c r="B1108" s="49" t="s">
        <v>9328</v>
      </c>
      <c r="C1108" s="53" t="s">
        <v>24189</v>
      </c>
      <c r="D1108" t="s">
        <v>1886</v>
      </c>
      <c r="E1108" s="43" t="s">
        <v>10792</v>
      </c>
      <c r="G1108" t="s">
        <v>1887</v>
      </c>
      <c r="H1108" s="41">
        <v>41616</v>
      </c>
      <c r="I1108" s="44">
        <v>13511402.560000001</v>
      </c>
      <c r="J1108" t="s">
        <v>10793</v>
      </c>
      <c r="R1108" s="51"/>
      <c r="U1108"/>
    </row>
    <row r="1109" spans="2:21" x14ac:dyDescent="0.25">
      <c r="B1109" s="49" t="s">
        <v>9326</v>
      </c>
      <c r="C1109" s="53" t="s">
        <v>24184</v>
      </c>
      <c r="D1109" t="s">
        <v>815</v>
      </c>
      <c r="E1109" s="43" t="s">
        <v>816</v>
      </c>
      <c r="G1109" t="s">
        <v>1891</v>
      </c>
      <c r="H1109" s="41">
        <v>41617</v>
      </c>
      <c r="I1109" s="44">
        <v>-47400.62</v>
      </c>
      <c r="J1109" t="s">
        <v>10798</v>
      </c>
      <c r="R1109" s="51"/>
      <c r="U1109"/>
    </row>
    <row r="1110" spans="2:21" x14ac:dyDescent="0.25">
      <c r="B1110" s="49" t="s">
        <v>9326</v>
      </c>
      <c r="C1110" s="53" t="s">
        <v>24184</v>
      </c>
      <c r="D1110" t="s">
        <v>815</v>
      </c>
      <c r="E1110" s="43" t="s">
        <v>816</v>
      </c>
      <c r="G1110" t="s">
        <v>1890</v>
      </c>
      <c r="H1110" s="41">
        <v>41617</v>
      </c>
      <c r="I1110" s="44">
        <v>-44749.93</v>
      </c>
      <c r="J1110" t="s">
        <v>10797</v>
      </c>
      <c r="R1110" s="51"/>
      <c r="U1110"/>
    </row>
    <row r="1111" spans="2:21" x14ac:dyDescent="0.25">
      <c r="B1111" s="49" t="s">
        <v>9735</v>
      </c>
      <c r="C1111" s="53" t="s">
        <v>24186</v>
      </c>
      <c r="D1111" t="s">
        <v>1892</v>
      </c>
      <c r="E1111" s="43" t="s">
        <v>10799</v>
      </c>
      <c r="F1111" t="s">
        <v>1895</v>
      </c>
      <c r="G1111" t="s">
        <v>1896</v>
      </c>
      <c r="H1111" s="41">
        <v>41617</v>
      </c>
      <c r="I1111" s="44">
        <v>-24594.57</v>
      </c>
      <c r="J1111" t="s">
        <v>10801</v>
      </c>
      <c r="R1111" s="51"/>
      <c r="U1111"/>
    </row>
    <row r="1112" spans="2:21" x14ac:dyDescent="0.25">
      <c r="B1112" s="49" t="s">
        <v>9735</v>
      </c>
      <c r="C1112" s="53" t="s">
        <v>24186</v>
      </c>
      <c r="D1112" t="s">
        <v>1892</v>
      </c>
      <c r="E1112" s="43" t="s">
        <v>10799</v>
      </c>
      <c r="F1112" t="s">
        <v>1893</v>
      </c>
      <c r="G1112" t="s">
        <v>1894</v>
      </c>
      <c r="H1112" s="41">
        <v>41617</v>
      </c>
      <c r="I1112" s="44">
        <v>-20495.97</v>
      </c>
      <c r="J1112" t="s">
        <v>10800</v>
      </c>
      <c r="R1112" s="51"/>
      <c r="U1112"/>
    </row>
    <row r="1113" spans="2:21" x14ac:dyDescent="0.25">
      <c r="B1113" s="49" t="s">
        <v>9326</v>
      </c>
      <c r="C1113" s="53" t="s">
        <v>24184</v>
      </c>
      <c r="D1113" t="s">
        <v>815</v>
      </c>
      <c r="E1113" s="43" t="s">
        <v>816</v>
      </c>
      <c r="G1113" t="s">
        <v>1898</v>
      </c>
      <c r="H1113" s="41">
        <v>41618</v>
      </c>
      <c r="I1113" s="44">
        <v>-3687.68</v>
      </c>
      <c r="J1113" t="s">
        <v>10803</v>
      </c>
      <c r="R1113" s="51"/>
      <c r="U1113"/>
    </row>
    <row r="1114" spans="2:21" x14ac:dyDescent="0.25">
      <c r="B1114" s="49" t="s">
        <v>9326</v>
      </c>
      <c r="C1114" s="53" t="s">
        <v>24184</v>
      </c>
      <c r="D1114" t="s">
        <v>815</v>
      </c>
      <c r="E1114" s="43" t="s">
        <v>816</v>
      </c>
      <c r="G1114" t="s">
        <v>1899</v>
      </c>
      <c r="H1114" s="41">
        <v>41618</v>
      </c>
      <c r="I1114" s="44">
        <v>-3257.36</v>
      </c>
      <c r="J1114" t="s">
        <v>10804</v>
      </c>
      <c r="R1114" s="51"/>
      <c r="U1114"/>
    </row>
    <row r="1115" spans="2:21" x14ac:dyDescent="0.25">
      <c r="B1115" s="49" t="s">
        <v>9326</v>
      </c>
      <c r="C1115" s="53" t="s">
        <v>24184</v>
      </c>
      <c r="D1115" t="s">
        <v>815</v>
      </c>
      <c r="E1115" s="43" t="s">
        <v>816</v>
      </c>
      <c r="G1115" t="s">
        <v>1902</v>
      </c>
      <c r="H1115" s="41">
        <v>41618</v>
      </c>
      <c r="I1115" s="44">
        <v>-2897.05</v>
      </c>
      <c r="J1115" t="s">
        <v>10807</v>
      </c>
      <c r="R1115" s="51"/>
      <c r="U1115"/>
    </row>
    <row r="1116" spans="2:21" x14ac:dyDescent="0.25">
      <c r="B1116" s="49" t="s">
        <v>9326</v>
      </c>
      <c r="C1116" s="53" t="s">
        <v>24184</v>
      </c>
      <c r="D1116" t="s">
        <v>815</v>
      </c>
      <c r="E1116" s="43" t="s">
        <v>816</v>
      </c>
      <c r="G1116" t="s">
        <v>1897</v>
      </c>
      <c r="H1116" s="41">
        <v>41618</v>
      </c>
      <c r="I1116" s="44">
        <v>-2735.04</v>
      </c>
      <c r="J1116" t="s">
        <v>10802</v>
      </c>
      <c r="R1116" s="51"/>
      <c r="U1116"/>
    </row>
    <row r="1117" spans="2:21" x14ac:dyDescent="0.25">
      <c r="B1117" s="49" t="s">
        <v>9326</v>
      </c>
      <c r="C1117" s="53" t="s">
        <v>24184</v>
      </c>
      <c r="D1117" t="s">
        <v>815</v>
      </c>
      <c r="E1117" s="43" t="s">
        <v>816</v>
      </c>
      <c r="G1117" t="s">
        <v>1901</v>
      </c>
      <c r="H1117" s="41">
        <v>41618</v>
      </c>
      <c r="I1117" s="44">
        <v>-2310.4</v>
      </c>
      <c r="J1117" t="s">
        <v>10806</v>
      </c>
      <c r="R1117" s="51"/>
      <c r="U1117"/>
    </row>
    <row r="1118" spans="2:21" x14ac:dyDescent="0.25">
      <c r="B1118" s="49" t="s">
        <v>9326</v>
      </c>
      <c r="C1118" s="53" t="s">
        <v>24184</v>
      </c>
      <c r="D1118" t="s">
        <v>815</v>
      </c>
      <c r="E1118" s="43" t="s">
        <v>816</v>
      </c>
      <c r="G1118" t="s">
        <v>1900</v>
      </c>
      <c r="H1118" s="41">
        <v>41618</v>
      </c>
      <c r="I1118" s="44">
        <v>-2181.1999999999998</v>
      </c>
      <c r="J1118" t="s">
        <v>10805</v>
      </c>
      <c r="R1118" s="51"/>
      <c r="U1118"/>
    </row>
    <row r="1119" spans="2:21" x14ac:dyDescent="0.25">
      <c r="B1119" s="49" t="s">
        <v>9735</v>
      </c>
      <c r="C1119" s="53" t="s">
        <v>24186</v>
      </c>
      <c r="D1119" t="s">
        <v>1903</v>
      </c>
      <c r="E1119" s="43" t="s">
        <v>10808</v>
      </c>
      <c r="F1119" t="s">
        <v>1904</v>
      </c>
      <c r="G1119" t="s">
        <v>1905</v>
      </c>
      <c r="H1119" s="41">
        <v>41618</v>
      </c>
      <c r="I1119" s="44">
        <v>-5250</v>
      </c>
      <c r="J1119" t="s">
        <v>10809</v>
      </c>
      <c r="R1119" s="51"/>
      <c r="U1119"/>
    </row>
    <row r="1120" spans="2:21" x14ac:dyDescent="0.25">
      <c r="B1120" s="49" t="s">
        <v>9328</v>
      </c>
      <c r="C1120" s="53" t="s">
        <v>24189</v>
      </c>
      <c r="D1120" t="s">
        <v>1906</v>
      </c>
      <c r="E1120" s="43" t="s">
        <v>10810</v>
      </c>
      <c r="F1120" t="s">
        <v>1907</v>
      </c>
      <c r="G1120" t="s">
        <v>16883</v>
      </c>
      <c r="H1120" s="41">
        <v>41618</v>
      </c>
      <c r="I1120" s="44">
        <v>-2010877.13</v>
      </c>
      <c r="J1120" t="s">
        <v>10812</v>
      </c>
      <c r="R1120" s="51"/>
      <c r="U1120"/>
    </row>
    <row r="1121" spans="2:21" x14ac:dyDescent="0.25">
      <c r="B1121" s="49" t="s">
        <v>9328</v>
      </c>
      <c r="C1121" s="53" t="s">
        <v>24189</v>
      </c>
      <c r="D1121" t="s">
        <v>1910</v>
      </c>
      <c r="E1121" s="43" t="s">
        <v>10815</v>
      </c>
      <c r="F1121" t="s">
        <v>1911</v>
      </c>
      <c r="G1121" t="s">
        <v>20083</v>
      </c>
      <c r="H1121" s="41">
        <v>41618</v>
      </c>
      <c r="I1121" s="44">
        <v>-29500</v>
      </c>
      <c r="J1121" t="s">
        <v>10816</v>
      </c>
      <c r="R1121" s="51"/>
      <c r="U1121"/>
    </row>
    <row r="1122" spans="2:21" x14ac:dyDescent="0.25">
      <c r="B1122" s="49" t="s">
        <v>9328</v>
      </c>
      <c r="C1122" s="53" t="s">
        <v>24189</v>
      </c>
      <c r="D1122" t="s">
        <v>1908</v>
      </c>
      <c r="E1122" s="43" t="s">
        <v>10813</v>
      </c>
      <c r="F1122" t="s">
        <v>1909</v>
      </c>
      <c r="G1122" t="s">
        <v>19829</v>
      </c>
      <c r="H1122" s="41">
        <v>41618</v>
      </c>
      <c r="I1122" s="44">
        <v>-25000</v>
      </c>
      <c r="J1122" t="s">
        <v>10814</v>
      </c>
      <c r="R1122" s="51"/>
      <c r="U1122"/>
    </row>
    <row r="1123" spans="2:21" x14ac:dyDescent="0.25">
      <c r="B1123" s="49" t="s">
        <v>9328</v>
      </c>
      <c r="C1123" s="53" t="s">
        <v>24189</v>
      </c>
      <c r="D1123" t="s">
        <v>1906</v>
      </c>
      <c r="E1123" s="43" t="s">
        <v>10810</v>
      </c>
      <c r="F1123" t="s">
        <v>1907</v>
      </c>
      <c r="G1123" t="s">
        <v>1907</v>
      </c>
      <c r="H1123" s="41">
        <v>41618</v>
      </c>
      <c r="I1123" s="44">
        <v>402175.43</v>
      </c>
      <c r="J1123" t="s">
        <v>10811</v>
      </c>
      <c r="R1123" s="51"/>
      <c r="U1123"/>
    </row>
    <row r="1124" spans="2:21" x14ac:dyDescent="0.25">
      <c r="B1124" s="49" t="s">
        <v>9326</v>
      </c>
      <c r="C1124" s="53" t="s">
        <v>24184</v>
      </c>
      <c r="D1124" t="s">
        <v>815</v>
      </c>
      <c r="E1124" s="43" t="s">
        <v>816</v>
      </c>
      <c r="G1124" t="s">
        <v>1912</v>
      </c>
      <c r="H1124" s="41">
        <v>41619</v>
      </c>
      <c r="I1124" s="44">
        <v>963268.13</v>
      </c>
      <c r="J1124" t="s">
        <v>10817</v>
      </c>
      <c r="R1124" s="51"/>
      <c r="U1124"/>
    </row>
    <row r="1125" spans="2:21" x14ac:dyDescent="0.25">
      <c r="B1125" s="49" t="s">
        <v>9326</v>
      </c>
      <c r="C1125" s="53" t="s">
        <v>24184</v>
      </c>
      <c r="D1125" t="s">
        <v>815</v>
      </c>
      <c r="E1125" s="43" t="s">
        <v>816</v>
      </c>
      <c r="G1125" t="s">
        <v>1913</v>
      </c>
      <c r="H1125" s="41">
        <v>41619</v>
      </c>
      <c r="I1125" s="44">
        <v>1020325.82</v>
      </c>
      <c r="J1125" t="s">
        <v>10818</v>
      </c>
      <c r="R1125" s="51"/>
      <c r="U1125"/>
    </row>
    <row r="1126" spans="2:21" x14ac:dyDescent="0.25">
      <c r="B1126" s="49" t="s">
        <v>9735</v>
      </c>
      <c r="C1126" s="53" t="s">
        <v>24186</v>
      </c>
      <c r="D1126" t="s">
        <v>1922</v>
      </c>
      <c r="E1126" s="43" t="s">
        <v>10833</v>
      </c>
      <c r="G1126" t="s">
        <v>1914</v>
      </c>
      <c r="H1126" s="41">
        <v>41619</v>
      </c>
      <c r="I1126" s="44">
        <v>-87478.7</v>
      </c>
      <c r="J1126" t="s">
        <v>10834</v>
      </c>
      <c r="R1126" s="51"/>
      <c r="U1126"/>
    </row>
    <row r="1127" spans="2:21" x14ac:dyDescent="0.25">
      <c r="B1127" s="49" t="s">
        <v>9735</v>
      </c>
      <c r="C1127" s="53" t="s">
        <v>24186</v>
      </c>
      <c r="D1127" t="s">
        <v>1919</v>
      </c>
      <c r="E1127" s="43" t="s">
        <v>10827</v>
      </c>
      <c r="G1127" t="s">
        <v>1914</v>
      </c>
      <c r="H1127" s="41">
        <v>41619</v>
      </c>
      <c r="I1127" s="44">
        <v>-73365.2</v>
      </c>
      <c r="J1127" t="s">
        <v>10828</v>
      </c>
      <c r="R1127" s="51"/>
      <c r="U1127"/>
    </row>
    <row r="1128" spans="2:21" x14ac:dyDescent="0.25">
      <c r="B1128" s="49" t="s">
        <v>9735</v>
      </c>
      <c r="C1128" s="53" t="s">
        <v>24186</v>
      </c>
      <c r="D1128" t="s">
        <v>1920</v>
      </c>
      <c r="E1128" s="43" t="s">
        <v>10829</v>
      </c>
      <c r="G1128" t="s">
        <v>1914</v>
      </c>
      <c r="H1128" s="41">
        <v>41619</v>
      </c>
      <c r="I1128" s="44">
        <v>-73365.2</v>
      </c>
      <c r="J1128" t="s">
        <v>10830</v>
      </c>
      <c r="R1128" s="51"/>
      <c r="U1128"/>
    </row>
    <row r="1129" spans="2:21" x14ac:dyDescent="0.25">
      <c r="B1129" s="49" t="s">
        <v>9735</v>
      </c>
      <c r="C1129" s="53" t="s">
        <v>24186</v>
      </c>
      <c r="D1129" t="s">
        <v>1921</v>
      </c>
      <c r="E1129" s="43" t="s">
        <v>10831</v>
      </c>
      <c r="G1129" t="s">
        <v>1914</v>
      </c>
      <c r="H1129" s="41">
        <v>41619</v>
      </c>
      <c r="I1129" s="44">
        <v>-73365.2</v>
      </c>
      <c r="J1129" t="s">
        <v>10832</v>
      </c>
      <c r="R1129" s="51"/>
      <c r="U1129"/>
    </row>
    <row r="1130" spans="2:21" x14ac:dyDescent="0.25">
      <c r="B1130" s="49" t="s">
        <v>9735</v>
      </c>
      <c r="C1130" s="53" t="s">
        <v>24186</v>
      </c>
      <c r="D1130" t="s">
        <v>1923</v>
      </c>
      <c r="E1130" s="43" t="s">
        <v>10835</v>
      </c>
      <c r="G1130" t="s">
        <v>1914</v>
      </c>
      <c r="H1130" s="41">
        <v>41619</v>
      </c>
      <c r="I1130" s="44">
        <v>-73365.2</v>
      </c>
      <c r="J1130" t="s">
        <v>10836</v>
      </c>
      <c r="R1130" s="51"/>
      <c r="U1130"/>
    </row>
    <row r="1131" spans="2:21" x14ac:dyDescent="0.25">
      <c r="B1131" s="49" t="s">
        <v>9735</v>
      </c>
      <c r="C1131" s="53" t="s">
        <v>24186</v>
      </c>
      <c r="D1131" t="s">
        <v>1925</v>
      </c>
      <c r="E1131" s="43" t="s">
        <v>10839</v>
      </c>
      <c r="G1131" t="s">
        <v>1914</v>
      </c>
      <c r="H1131" s="41">
        <v>41619</v>
      </c>
      <c r="I1131" s="44">
        <v>-73365.2</v>
      </c>
      <c r="J1131" t="s">
        <v>10840</v>
      </c>
      <c r="R1131" s="51"/>
      <c r="U1131"/>
    </row>
    <row r="1132" spans="2:21" x14ac:dyDescent="0.25">
      <c r="B1132" s="49" t="s">
        <v>9735</v>
      </c>
      <c r="C1132" s="53" t="s">
        <v>24186</v>
      </c>
      <c r="D1132" t="s">
        <v>1916</v>
      </c>
      <c r="E1132" s="43" t="s">
        <v>10821</v>
      </c>
      <c r="G1132" t="s">
        <v>1914</v>
      </c>
      <c r="H1132" s="41">
        <v>41619</v>
      </c>
      <c r="I1132" s="44">
        <v>-43726.85</v>
      </c>
      <c r="J1132" t="s">
        <v>10822</v>
      </c>
      <c r="R1132" s="51"/>
      <c r="U1132"/>
    </row>
    <row r="1133" spans="2:21" x14ac:dyDescent="0.25">
      <c r="B1133" s="49" t="s">
        <v>9735</v>
      </c>
      <c r="C1133" s="53" t="s">
        <v>24186</v>
      </c>
      <c r="D1133" t="s">
        <v>1917</v>
      </c>
      <c r="E1133" s="43" t="s">
        <v>10823</v>
      </c>
      <c r="G1133" t="s">
        <v>1914</v>
      </c>
      <c r="H1133" s="41">
        <v>41619</v>
      </c>
      <c r="I1133" s="44">
        <v>-43726.85</v>
      </c>
      <c r="J1133" t="s">
        <v>10824</v>
      </c>
      <c r="R1133" s="51"/>
      <c r="U1133"/>
    </row>
    <row r="1134" spans="2:21" x14ac:dyDescent="0.25">
      <c r="B1134" s="49" t="s">
        <v>9735</v>
      </c>
      <c r="C1134" s="53" t="s">
        <v>24186</v>
      </c>
      <c r="D1134" t="s">
        <v>1918</v>
      </c>
      <c r="E1134" s="43" t="s">
        <v>10825</v>
      </c>
      <c r="G1134" t="s">
        <v>1914</v>
      </c>
      <c r="H1134" s="41">
        <v>41619</v>
      </c>
      <c r="I1134" s="44">
        <v>-43726.85</v>
      </c>
      <c r="J1134" t="s">
        <v>10826</v>
      </c>
      <c r="R1134" s="51"/>
      <c r="U1134"/>
    </row>
    <row r="1135" spans="2:21" x14ac:dyDescent="0.25">
      <c r="B1135" s="49" t="s">
        <v>9735</v>
      </c>
      <c r="C1135" s="53" t="s">
        <v>24186</v>
      </c>
      <c r="D1135" t="s">
        <v>1924</v>
      </c>
      <c r="E1135" s="43" t="s">
        <v>10837</v>
      </c>
      <c r="G1135" t="s">
        <v>1914</v>
      </c>
      <c r="H1135" s="41">
        <v>41619</v>
      </c>
      <c r="I1135" s="44">
        <v>-43726.85</v>
      </c>
      <c r="J1135" t="s">
        <v>10838</v>
      </c>
      <c r="R1135" s="51"/>
      <c r="U1135"/>
    </row>
    <row r="1136" spans="2:21" x14ac:dyDescent="0.25">
      <c r="B1136" s="49" t="s">
        <v>9735</v>
      </c>
      <c r="C1136" s="53" t="s">
        <v>24186</v>
      </c>
      <c r="D1136" t="s">
        <v>1915</v>
      </c>
      <c r="E1136" s="43" t="s">
        <v>10819</v>
      </c>
      <c r="G1136" t="s">
        <v>1914</v>
      </c>
      <c r="H1136" s="41">
        <v>41619</v>
      </c>
      <c r="I1136" s="44">
        <v>-42315.5</v>
      </c>
      <c r="J1136" t="s">
        <v>10820</v>
      </c>
      <c r="R1136" s="51"/>
      <c r="U1136"/>
    </row>
    <row r="1137" spans="2:21" x14ac:dyDescent="0.25">
      <c r="B1137" s="49" t="s">
        <v>9326</v>
      </c>
      <c r="C1137" s="53" t="s">
        <v>24184</v>
      </c>
      <c r="D1137" t="s">
        <v>815</v>
      </c>
      <c r="E1137" s="43" t="s">
        <v>816</v>
      </c>
      <c r="G1137" t="s">
        <v>1927</v>
      </c>
      <c r="H1137" s="41">
        <v>41620</v>
      </c>
      <c r="I1137" s="44">
        <v>-4104</v>
      </c>
      <c r="J1137" t="s">
        <v>10842</v>
      </c>
      <c r="R1137" s="51"/>
      <c r="U1137"/>
    </row>
    <row r="1138" spans="2:21" x14ac:dyDescent="0.25">
      <c r="B1138" s="49" t="s">
        <v>9326</v>
      </c>
      <c r="C1138" s="53" t="s">
        <v>24184</v>
      </c>
      <c r="D1138" t="s">
        <v>815</v>
      </c>
      <c r="E1138" s="43" t="s">
        <v>816</v>
      </c>
      <c r="G1138" t="s">
        <v>1926</v>
      </c>
      <c r="H1138" s="41">
        <v>41620</v>
      </c>
      <c r="I1138" s="44">
        <v>-3874.5</v>
      </c>
      <c r="J1138" t="s">
        <v>10841</v>
      </c>
      <c r="R1138" s="51"/>
      <c r="U1138"/>
    </row>
    <row r="1139" spans="2:21" x14ac:dyDescent="0.25">
      <c r="B1139" s="49" t="s">
        <v>9326</v>
      </c>
      <c r="C1139" s="53" t="s">
        <v>24184</v>
      </c>
      <c r="D1139" t="s">
        <v>815</v>
      </c>
      <c r="E1139" s="43" t="s">
        <v>816</v>
      </c>
      <c r="G1139" t="s">
        <v>1929</v>
      </c>
      <c r="H1139" s="41">
        <v>41620</v>
      </c>
      <c r="I1139">
        <v>-304</v>
      </c>
      <c r="J1139" t="s">
        <v>10844</v>
      </c>
      <c r="R1139" s="51"/>
      <c r="U1139"/>
    </row>
    <row r="1140" spans="2:21" x14ac:dyDescent="0.25">
      <c r="B1140" s="49" t="s">
        <v>9326</v>
      </c>
      <c r="C1140" s="53" t="s">
        <v>24184</v>
      </c>
      <c r="D1140" t="s">
        <v>815</v>
      </c>
      <c r="E1140" s="43" t="s">
        <v>816</v>
      </c>
      <c r="G1140" t="s">
        <v>1928</v>
      </c>
      <c r="H1140" s="41">
        <v>41620</v>
      </c>
      <c r="I1140">
        <v>-287</v>
      </c>
      <c r="J1140" t="s">
        <v>10843</v>
      </c>
      <c r="R1140" s="51"/>
      <c r="U1140"/>
    </row>
    <row r="1141" spans="2:21" x14ac:dyDescent="0.25">
      <c r="B1141" s="49" t="s">
        <v>9735</v>
      </c>
      <c r="C1141" s="53" t="s">
        <v>24186</v>
      </c>
      <c r="D1141" t="s">
        <v>1930</v>
      </c>
      <c r="E1141" s="43" t="s">
        <v>10845</v>
      </c>
      <c r="F1141" t="s">
        <v>1931</v>
      </c>
      <c r="G1141" t="s">
        <v>19238</v>
      </c>
      <c r="H1141" s="41">
        <v>41620</v>
      </c>
      <c r="I1141" s="44">
        <v>-82482</v>
      </c>
      <c r="J1141" t="s">
        <v>10846</v>
      </c>
      <c r="R1141" s="51"/>
      <c r="U1141"/>
    </row>
    <row r="1142" spans="2:21" x14ac:dyDescent="0.25">
      <c r="B1142" s="49" t="s">
        <v>9735</v>
      </c>
      <c r="C1142" s="53" t="s">
        <v>24186</v>
      </c>
      <c r="D1142" t="s">
        <v>219</v>
      </c>
      <c r="E1142" s="43" t="s">
        <v>9456</v>
      </c>
      <c r="F1142" t="s">
        <v>1933</v>
      </c>
      <c r="G1142" t="s">
        <v>1934</v>
      </c>
      <c r="H1142" s="41">
        <v>41620</v>
      </c>
      <c r="I1142" s="44">
        <v>-6000</v>
      </c>
      <c r="J1142" t="s">
        <v>10847</v>
      </c>
      <c r="R1142" s="51"/>
      <c r="U1142"/>
    </row>
    <row r="1143" spans="2:21" x14ac:dyDescent="0.25">
      <c r="B1143" s="49" t="s">
        <v>9326</v>
      </c>
      <c r="C1143" s="53" t="s">
        <v>24184</v>
      </c>
      <c r="D1143" t="s">
        <v>815</v>
      </c>
      <c r="E1143" s="43" t="s">
        <v>816</v>
      </c>
      <c r="G1143" t="s">
        <v>1942</v>
      </c>
      <c r="H1143" s="41">
        <v>41621</v>
      </c>
      <c r="I1143" s="44">
        <v>-4104</v>
      </c>
      <c r="J1143" t="s">
        <v>10857</v>
      </c>
      <c r="R1143" s="51"/>
      <c r="U1143"/>
    </row>
    <row r="1144" spans="2:21" x14ac:dyDescent="0.25">
      <c r="B1144" s="49" t="s">
        <v>9326</v>
      </c>
      <c r="C1144" s="53" t="s">
        <v>24184</v>
      </c>
      <c r="D1144" t="s">
        <v>815</v>
      </c>
      <c r="E1144" s="43" t="s">
        <v>816</v>
      </c>
      <c r="G1144" t="s">
        <v>1941</v>
      </c>
      <c r="H1144" s="41">
        <v>41621</v>
      </c>
      <c r="I1144" s="44">
        <v>-3874.5</v>
      </c>
      <c r="J1144" t="s">
        <v>10856</v>
      </c>
      <c r="R1144" s="51"/>
      <c r="U1144"/>
    </row>
    <row r="1145" spans="2:21" x14ac:dyDescent="0.25">
      <c r="B1145" s="49" t="s">
        <v>9326</v>
      </c>
      <c r="C1145" s="53" t="s">
        <v>24184</v>
      </c>
      <c r="D1145" t="s">
        <v>815</v>
      </c>
      <c r="E1145" s="43" t="s">
        <v>816</v>
      </c>
      <c r="G1145" t="s">
        <v>1940</v>
      </c>
      <c r="H1145" s="41">
        <v>41621</v>
      </c>
      <c r="I1145" s="44">
        <v>-2811.51</v>
      </c>
      <c r="J1145" t="s">
        <v>10861</v>
      </c>
      <c r="R1145" s="51"/>
      <c r="U1145"/>
    </row>
    <row r="1146" spans="2:21" x14ac:dyDescent="0.25">
      <c r="B1146" s="49" t="s">
        <v>9326</v>
      </c>
      <c r="C1146" s="53" t="s">
        <v>24184</v>
      </c>
      <c r="D1146" t="s">
        <v>815</v>
      </c>
      <c r="E1146" s="43" t="s">
        <v>816</v>
      </c>
      <c r="G1146" t="s">
        <v>1939</v>
      </c>
      <c r="H1146" s="41">
        <v>41621</v>
      </c>
      <c r="I1146" s="44">
        <v>-2654.28</v>
      </c>
      <c r="J1146" t="s">
        <v>10860</v>
      </c>
      <c r="R1146" s="51"/>
      <c r="U1146"/>
    </row>
    <row r="1147" spans="2:21" x14ac:dyDescent="0.25">
      <c r="B1147" s="49" t="s">
        <v>9326</v>
      </c>
      <c r="C1147" s="53" t="s">
        <v>24184</v>
      </c>
      <c r="D1147" t="s">
        <v>815</v>
      </c>
      <c r="E1147" s="43" t="s">
        <v>816</v>
      </c>
      <c r="G1147" t="s">
        <v>1940</v>
      </c>
      <c r="H1147" s="41">
        <v>41621</v>
      </c>
      <c r="I1147" s="44">
        <v>-1560.09</v>
      </c>
      <c r="J1147" t="s">
        <v>10859</v>
      </c>
      <c r="R1147" s="51"/>
      <c r="U1147"/>
    </row>
    <row r="1148" spans="2:21" x14ac:dyDescent="0.25">
      <c r="B1148" s="49" t="s">
        <v>9326</v>
      </c>
      <c r="C1148" s="53" t="s">
        <v>24184</v>
      </c>
      <c r="D1148" t="s">
        <v>815</v>
      </c>
      <c r="E1148" s="43" t="s">
        <v>816</v>
      </c>
      <c r="G1148" t="s">
        <v>1939</v>
      </c>
      <c r="H1148" s="41">
        <v>41621</v>
      </c>
      <c r="I1148" s="44">
        <v>-1472.85</v>
      </c>
      <c r="J1148" t="s">
        <v>10858</v>
      </c>
      <c r="R1148" s="51"/>
      <c r="U1148"/>
    </row>
    <row r="1149" spans="2:21" x14ac:dyDescent="0.25">
      <c r="B1149" s="49" t="s">
        <v>9326</v>
      </c>
      <c r="C1149" s="53" t="s">
        <v>24184</v>
      </c>
      <c r="D1149" t="s">
        <v>815</v>
      </c>
      <c r="E1149" s="43" t="s">
        <v>816</v>
      </c>
      <c r="G1149" t="s">
        <v>1940</v>
      </c>
      <c r="H1149" s="41">
        <v>41621</v>
      </c>
      <c r="I1149" s="44">
        <v>-1388.43</v>
      </c>
      <c r="J1149" t="s">
        <v>10855</v>
      </c>
      <c r="R1149" s="51"/>
      <c r="U1149"/>
    </row>
    <row r="1150" spans="2:21" x14ac:dyDescent="0.25">
      <c r="B1150" s="49" t="s">
        <v>9326</v>
      </c>
      <c r="C1150" s="53" t="s">
        <v>24184</v>
      </c>
      <c r="D1150" t="s">
        <v>815</v>
      </c>
      <c r="E1150" s="43" t="s">
        <v>816</v>
      </c>
      <c r="G1150" t="s">
        <v>1946</v>
      </c>
      <c r="H1150" s="41">
        <v>41621</v>
      </c>
      <c r="I1150" s="44">
        <v>-1311</v>
      </c>
      <c r="J1150" t="s">
        <v>10865</v>
      </c>
      <c r="R1150" s="51"/>
      <c r="U1150"/>
    </row>
    <row r="1151" spans="2:21" x14ac:dyDescent="0.25">
      <c r="B1151" s="49" t="s">
        <v>9326</v>
      </c>
      <c r="C1151" s="53" t="s">
        <v>24184</v>
      </c>
      <c r="D1151" t="s">
        <v>815</v>
      </c>
      <c r="E1151" s="43" t="s">
        <v>816</v>
      </c>
      <c r="G1151" t="s">
        <v>1939</v>
      </c>
      <c r="H1151" s="41">
        <v>41621</v>
      </c>
      <c r="I1151" s="44">
        <v>-1310.79</v>
      </c>
      <c r="J1151" t="s">
        <v>10854</v>
      </c>
      <c r="R1151" s="51"/>
      <c r="U1151"/>
    </row>
    <row r="1152" spans="2:21" x14ac:dyDescent="0.25">
      <c r="B1152" s="49" t="s">
        <v>9326</v>
      </c>
      <c r="C1152" s="53" t="s">
        <v>24184</v>
      </c>
      <c r="D1152" t="s">
        <v>815</v>
      </c>
      <c r="E1152" s="43" t="s">
        <v>816</v>
      </c>
      <c r="G1152" t="s">
        <v>1945</v>
      </c>
      <c r="H1152" s="41">
        <v>41621</v>
      </c>
      <c r="I1152" s="44">
        <v>-1237.69</v>
      </c>
      <c r="J1152" t="s">
        <v>10864</v>
      </c>
      <c r="R1152" s="51"/>
      <c r="U1152"/>
    </row>
    <row r="1153" spans="2:21" x14ac:dyDescent="0.25">
      <c r="B1153" s="49" t="s">
        <v>9326</v>
      </c>
      <c r="C1153" s="53" t="s">
        <v>24184</v>
      </c>
      <c r="D1153" t="s">
        <v>815</v>
      </c>
      <c r="E1153" s="43" t="s">
        <v>816</v>
      </c>
      <c r="G1153" t="s">
        <v>1944</v>
      </c>
      <c r="H1153" s="41">
        <v>41621</v>
      </c>
      <c r="I1153">
        <v>-760</v>
      </c>
      <c r="J1153" t="s">
        <v>10863</v>
      </c>
      <c r="R1153" s="51"/>
      <c r="U1153"/>
    </row>
    <row r="1154" spans="2:21" x14ac:dyDescent="0.25">
      <c r="B1154" s="49" t="s">
        <v>9326</v>
      </c>
      <c r="C1154" s="53" t="s">
        <v>24184</v>
      </c>
      <c r="D1154" t="s">
        <v>815</v>
      </c>
      <c r="E1154" s="43" t="s">
        <v>816</v>
      </c>
      <c r="G1154" t="s">
        <v>1938</v>
      </c>
      <c r="H1154" s="41">
        <v>41621</v>
      </c>
      <c r="I1154">
        <v>-723.67</v>
      </c>
      <c r="J1154" t="s">
        <v>10851</v>
      </c>
      <c r="R1154" s="51"/>
      <c r="U1154"/>
    </row>
    <row r="1155" spans="2:21" x14ac:dyDescent="0.25">
      <c r="B1155" s="49" t="s">
        <v>9326</v>
      </c>
      <c r="C1155" s="53" t="s">
        <v>24184</v>
      </c>
      <c r="D1155" t="s">
        <v>815</v>
      </c>
      <c r="E1155" s="43" t="s">
        <v>816</v>
      </c>
      <c r="G1155" t="s">
        <v>1943</v>
      </c>
      <c r="H1155" s="41">
        <v>41621</v>
      </c>
      <c r="I1155">
        <v>-717.5</v>
      </c>
      <c r="J1155" t="s">
        <v>10862</v>
      </c>
      <c r="R1155" s="51"/>
      <c r="U1155"/>
    </row>
    <row r="1156" spans="2:21" x14ac:dyDescent="0.25">
      <c r="B1156" s="49" t="s">
        <v>9326</v>
      </c>
      <c r="C1156" s="53" t="s">
        <v>24184</v>
      </c>
      <c r="D1156" t="s">
        <v>815</v>
      </c>
      <c r="E1156" s="43" t="s">
        <v>816</v>
      </c>
      <c r="G1156" t="s">
        <v>1935</v>
      </c>
      <c r="H1156" s="41">
        <v>41621</v>
      </c>
      <c r="I1156">
        <v>-683.2</v>
      </c>
      <c r="J1156" t="s">
        <v>10848</v>
      </c>
      <c r="R1156" s="51"/>
      <c r="U1156"/>
    </row>
    <row r="1157" spans="2:21" x14ac:dyDescent="0.25">
      <c r="B1157" s="49" t="s">
        <v>9326</v>
      </c>
      <c r="C1157" s="53" t="s">
        <v>24184</v>
      </c>
      <c r="D1157" t="s">
        <v>815</v>
      </c>
      <c r="E1157" s="43" t="s">
        <v>816</v>
      </c>
      <c r="G1157" t="s">
        <v>1937</v>
      </c>
      <c r="H1157" s="41">
        <v>41621</v>
      </c>
      <c r="I1157">
        <v>-612.55999999999995</v>
      </c>
      <c r="J1157" t="s">
        <v>10850</v>
      </c>
      <c r="R1157" s="51"/>
      <c r="U1157"/>
    </row>
    <row r="1158" spans="2:21" x14ac:dyDescent="0.25">
      <c r="B1158" s="49" t="s">
        <v>9326</v>
      </c>
      <c r="C1158" s="53" t="s">
        <v>24184</v>
      </c>
      <c r="D1158" t="s">
        <v>815</v>
      </c>
      <c r="E1158" s="43" t="s">
        <v>816</v>
      </c>
      <c r="G1158" t="s">
        <v>1936</v>
      </c>
      <c r="H1158" s="41">
        <v>41621</v>
      </c>
      <c r="I1158">
        <v>-578.30999999999995</v>
      </c>
      <c r="J1158" t="s">
        <v>10849</v>
      </c>
      <c r="R1158" s="51"/>
      <c r="U1158"/>
    </row>
    <row r="1159" spans="2:21" x14ac:dyDescent="0.25">
      <c r="B1159" s="49" t="s">
        <v>9326</v>
      </c>
      <c r="C1159" s="53" t="s">
        <v>24184</v>
      </c>
      <c r="D1159" t="s">
        <v>815</v>
      </c>
      <c r="E1159" s="43" t="s">
        <v>816</v>
      </c>
      <c r="G1159" t="s">
        <v>1940</v>
      </c>
      <c r="H1159" s="41">
        <v>41621</v>
      </c>
      <c r="I1159">
        <v>-243.2</v>
      </c>
      <c r="J1159" t="s">
        <v>10853</v>
      </c>
      <c r="R1159" s="51"/>
      <c r="U1159"/>
    </row>
    <row r="1160" spans="2:21" x14ac:dyDescent="0.25">
      <c r="B1160" s="49" t="s">
        <v>9326</v>
      </c>
      <c r="C1160" s="53" t="s">
        <v>24184</v>
      </c>
      <c r="D1160" t="s">
        <v>815</v>
      </c>
      <c r="E1160" s="43" t="s">
        <v>816</v>
      </c>
      <c r="G1160" t="s">
        <v>1939</v>
      </c>
      <c r="H1160" s="41">
        <v>41621</v>
      </c>
      <c r="I1160">
        <v>-229.6</v>
      </c>
      <c r="J1160" t="s">
        <v>10852</v>
      </c>
      <c r="R1160" s="51"/>
      <c r="U1160"/>
    </row>
    <row r="1161" spans="2:21" x14ac:dyDescent="0.25">
      <c r="B1161" s="49" t="s">
        <v>9735</v>
      </c>
      <c r="C1161" s="53" t="s">
        <v>24186</v>
      </c>
      <c r="D1161" t="s">
        <v>1947</v>
      </c>
      <c r="E1161" s="43" t="s">
        <v>10866</v>
      </c>
      <c r="F1161" t="s">
        <v>1948</v>
      </c>
      <c r="G1161" t="s">
        <v>1949</v>
      </c>
      <c r="H1161" s="41">
        <v>41621</v>
      </c>
      <c r="I1161" s="44">
        <v>-1620</v>
      </c>
      <c r="J1161" t="s">
        <v>10867</v>
      </c>
      <c r="R1161" s="51"/>
      <c r="U1161"/>
    </row>
    <row r="1162" spans="2:21" x14ac:dyDescent="0.25">
      <c r="B1162" s="49" t="s">
        <v>9328</v>
      </c>
      <c r="C1162" s="53" t="s">
        <v>24189</v>
      </c>
      <c r="D1162" t="s">
        <v>1950</v>
      </c>
      <c r="E1162" s="43" t="s">
        <v>10868</v>
      </c>
      <c r="F1162" t="s">
        <v>1951</v>
      </c>
      <c r="G1162" t="s">
        <v>1952</v>
      </c>
      <c r="H1162" s="41">
        <v>41621</v>
      </c>
      <c r="I1162" s="44">
        <v>-176000</v>
      </c>
      <c r="J1162" t="s">
        <v>10869</v>
      </c>
      <c r="R1162" s="51"/>
      <c r="U1162"/>
    </row>
    <row r="1163" spans="2:21" x14ac:dyDescent="0.25">
      <c r="B1163" s="49" t="s">
        <v>9326</v>
      </c>
      <c r="C1163" s="53" t="s">
        <v>24184</v>
      </c>
      <c r="D1163" t="s">
        <v>1953</v>
      </c>
      <c r="E1163" s="43" t="s">
        <v>1954</v>
      </c>
      <c r="F1163" t="s">
        <v>1955</v>
      </c>
      <c r="G1163" t="s">
        <v>17765</v>
      </c>
      <c r="H1163" s="41">
        <v>41624</v>
      </c>
      <c r="I1163" s="44">
        <v>-35400</v>
      </c>
      <c r="J1163" t="s">
        <v>10870</v>
      </c>
      <c r="R1163" s="51"/>
      <c r="U1163"/>
    </row>
    <row r="1164" spans="2:21" x14ac:dyDescent="0.25">
      <c r="B1164" s="49" t="s">
        <v>9326</v>
      </c>
      <c r="C1164" s="53" t="s">
        <v>24184</v>
      </c>
      <c r="D1164" t="s">
        <v>815</v>
      </c>
      <c r="E1164" s="43" t="s">
        <v>816</v>
      </c>
      <c r="G1164" t="s">
        <v>1957</v>
      </c>
      <c r="H1164" s="41">
        <v>41624</v>
      </c>
      <c r="I1164" s="44">
        <v>-18848</v>
      </c>
      <c r="J1164" t="s">
        <v>10872</v>
      </c>
      <c r="R1164" s="51"/>
      <c r="U1164"/>
    </row>
    <row r="1165" spans="2:21" x14ac:dyDescent="0.25">
      <c r="B1165" s="49" t="s">
        <v>9326</v>
      </c>
      <c r="C1165" s="53" t="s">
        <v>24184</v>
      </c>
      <c r="D1165" t="s">
        <v>815</v>
      </c>
      <c r="E1165" s="43" t="s">
        <v>816</v>
      </c>
      <c r="G1165" t="s">
        <v>1956</v>
      </c>
      <c r="H1165" s="41">
        <v>41624</v>
      </c>
      <c r="I1165" s="44">
        <v>-17794</v>
      </c>
      <c r="J1165" t="s">
        <v>10871</v>
      </c>
      <c r="R1165" s="51"/>
      <c r="U1165"/>
    </row>
    <row r="1166" spans="2:21" x14ac:dyDescent="0.25">
      <c r="B1166" s="49" t="s">
        <v>9735</v>
      </c>
      <c r="C1166" s="53" t="s">
        <v>24186</v>
      </c>
      <c r="D1166" t="s">
        <v>1958</v>
      </c>
      <c r="E1166" s="43" t="s">
        <v>10873</v>
      </c>
      <c r="F1166" t="s">
        <v>1959</v>
      </c>
      <c r="G1166" t="s">
        <v>1960</v>
      </c>
      <c r="H1166" s="41">
        <v>41624</v>
      </c>
      <c r="I1166" s="44">
        <v>-24406.59</v>
      </c>
      <c r="J1166" t="s">
        <v>10874</v>
      </c>
      <c r="R1166" s="51"/>
      <c r="U1166"/>
    </row>
    <row r="1167" spans="2:21" x14ac:dyDescent="0.25">
      <c r="B1167" s="49" t="s">
        <v>9735</v>
      </c>
      <c r="C1167" s="53" t="s">
        <v>24186</v>
      </c>
      <c r="D1167" t="s">
        <v>1961</v>
      </c>
      <c r="E1167" s="43" t="s">
        <v>10875</v>
      </c>
      <c r="F1167" t="s">
        <v>1962</v>
      </c>
      <c r="G1167" t="s">
        <v>1960</v>
      </c>
      <c r="H1167" s="41">
        <v>41624</v>
      </c>
      <c r="I1167" s="44">
        <v>-20747.98</v>
      </c>
      <c r="J1167" t="s">
        <v>10876</v>
      </c>
      <c r="R1167" s="51"/>
      <c r="U1167"/>
    </row>
    <row r="1168" spans="2:21" x14ac:dyDescent="0.25">
      <c r="B1168" s="49" t="s">
        <v>9328</v>
      </c>
      <c r="C1168" s="53" t="s">
        <v>24189</v>
      </c>
      <c r="D1168" t="s">
        <v>1963</v>
      </c>
      <c r="E1168" s="43" t="s">
        <v>10877</v>
      </c>
      <c r="F1168" t="s">
        <v>1964</v>
      </c>
      <c r="G1168" t="s">
        <v>19608</v>
      </c>
      <c r="H1168" s="41">
        <v>41624</v>
      </c>
      <c r="I1168">
        <v>-420</v>
      </c>
      <c r="J1168" t="s">
        <v>10878</v>
      </c>
      <c r="R1168" s="51"/>
      <c r="U1168"/>
    </row>
    <row r="1169" spans="2:21" x14ac:dyDescent="0.25">
      <c r="B1169" s="49" t="s">
        <v>9326</v>
      </c>
      <c r="C1169" s="53" t="s">
        <v>24184</v>
      </c>
      <c r="D1169" t="s">
        <v>815</v>
      </c>
      <c r="E1169" s="43" t="s">
        <v>816</v>
      </c>
      <c r="G1169" t="s">
        <v>1966</v>
      </c>
      <c r="H1169" s="41">
        <v>41625</v>
      </c>
      <c r="I1169" s="44">
        <v>-1272.73</v>
      </c>
      <c r="J1169" t="s">
        <v>10880</v>
      </c>
      <c r="R1169" s="51"/>
      <c r="U1169"/>
    </row>
    <row r="1170" spans="2:21" x14ac:dyDescent="0.25">
      <c r="B1170" s="49" t="s">
        <v>9326</v>
      </c>
      <c r="C1170" s="53" t="s">
        <v>24184</v>
      </c>
      <c r="D1170" t="s">
        <v>815</v>
      </c>
      <c r="E1170" s="43" t="s">
        <v>816</v>
      </c>
      <c r="G1170" t="s">
        <v>1965</v>
      </c>
      <c r="H1170" s="41">
        <v>41625</v>
      </c>
      <c r="I1170" s="44">
        <v>-1201.55</v>
      </c>
      <c r="J1170" t="s">
        <v>10879</v>
      </c>
      <c r="R1170" s="51"/>
      <c r="U1170"/>
    </row>
    <row r="1171" spans="2:21" x14ac:dyDescent="0.25">
      <c r="B1171" s="49" t="s">
        <v>9326</v>
      </c>
      <c r="C1171" s="53" t="s">
        <v>24184</v>
      </c>
      <c r="D1171" t="s">
        <v>815</v>
      </c>
      <c r="E1171" s="43" t="s">
        <v>816</v>
      </c>
      <c r="G1171" t="s">
        <v>1972</v>
      </c>
      <c r="H1171" s="41">
        <v>41626</v>
      </c>
      <c r="I1171" s="44">
        <v>-45706.400000000001</v>
      </c>
      <c r="J1171" t="s">
        <v>10886</v>
      </c>
      <c r="R1171" s="51"/>
      <c r="U1171"/>
    </row>
    <row r="1172" spans="2:21" x14ac:dyDescent="0.25">
      <c r="B1172" s="49" t="s">
        <v>9326</v>
      </c>
      <c r="C1172" s="53" t="s">
        <v>24184</v>
      </c>
      <c r="D1172" t="s">
        <v>815</v>
      </c>
      <c r="E1172" s="43" t="s">
        <v>816</v>
      </c>
      <c r="G1172" t="s">
        <v>1971</v>
      </c>
      <c r="H1172" s="41">
        <v>41626</v>
      </c>
      <c r="I1172" s="44">
        <v>-43150.45</v>
      </c>
      <c r="J1172" t="s">
        <v>10885</v>
      </c>
      <c r="R1172" s="51"/>
      <c r="U1172"/>
    </row>
    <row r="1173" spans="2:21" x14ac:dyDescent="0.25">
      <c r="B1173" s="49" t="s">
        <v>9326</v>
      </c>
      <c r="C1173" s="53" t="s">
        <v>24184</v>
      </c>
      <c r="D1173" t="s">
        <v>1967</v>
      </c>
      <c r="E1173" s="43" t="s">
        <v>10881</v>
      </c>
      <c r="F1173" t="s">
        <v>1968</v>
      </c>
      <c r="G1173" t="s">
        <v>16490</v>
      </c>
      <c r="H1173" s="41">
        <v>41626</v>
      </c>
      <c r="I1173" s="44">
        <v>-23600</v>
      </c>
      <c r="J1173" t="s">
        <v>10882</v>
      </c>
      <c r="R1173" s="51"/>
      <c r="U1173"/>
    </row>
    <row r="1174" spans="2:21" x14ac:dyDescent="0.25">
      <c r="B1174" s="49" t="s">
        <v>9326</v>
      </c>
      <c r="C1174" s="53" t="s">
        <v>24184</v>
      </c>
      <c r="D1174" t="s">
        <v>815</v>
      </c>
      <c r="E1174" s="43" t="s">
        <v>816</v>
      </c>
      <c r="G1174" t="s">
        <v>1970</v>
      </c>
      <c r="H1174" s="41">
        <v>41626</v>
      </c>
      <c r="I1174" s="44">
        <v>-1809.18</v>
      </c>
      <c r="J1174" t="s">
        <v>10884</v>
      </c>
      <c r="R1174" s="51"/>
      <c r="U1174"/>
    </row>
    <row r="1175" spans="2:21" x14ac:dyDescent="0.25">
      <c r="B1175" s="49" t="s">
        <v>9326</v>
      </c>
      <c r="C1175" s="53" t="s">
        <v>24184</v>
      </c>
      <c r="D1175" t="s">
        <v>815</v>
      </c>
      <c r="E1175" s="43" t="s">
        <v>816</v>
      </c>
      <c r="G1175" t="s">
        <v>1969</v>
      </c>
      <c r="H1175" s="41">
        <v>41626</v>
      </c>
      <c r="I1175" s="44">
        <v>-1708.01</v>
      </c>
      <c r="J1175" t="s">
        <v>10883</v>
      </c>
      <c r="R1175" s="51"/>
      <c r="U1175"/>
    </row>
    <row r="1176" spans="2:21" x14ac:dyDescent="0.25">
      <c r="B1176" s="49" t="s">
        <v>9735</v>
      </c>
      <c r="C1176" s="53" t="s">
        <v>24186</v>
      </c>
      <c r="D1176" t="s">
        <v>1973</v>
      </c>
      <c r="E1176" s="43" t="s">
        <v>10887</v>
      </c>
      <c r="G1176" t="s">
        <v>1974</v>
      </c>
      <c r="H1176" s="41">
        <v>41626</v>
      </c>
      <c r="I1176" s="44">
        <v>-87478.7</v>
      </c>
      <c r="J1176" t="s">
        <v>10888</v>
      </c>
      <c r="R1176" s="51"/>
      <c r="U1176"/>
    </row>
    <row r="1177" spans="2:21" x14ac:dyDescent="0.25">
      <c r="B1177" s="49" t="s">
        <v>9328</v>
      </c>
      <c r="C1177" s="53" t="s">
        <v>24189</v>
      </c>
      <c r="D1177" t="s">
        <v>1975</v>
      </c>
      <c r="E1177" s="43" t="s">
        <v>10889</v>
      </c>
      <c r="F1177" s="50" t="s">
        <v>1976</v>
      </c>
      <c r="G1177" t="s">
        <v>1977</v>
      </c>
      <c r="H1177" s="41">
        <v>41626</v>
      </c>
      <c r="I1177" s="44">
        <v>-13860</v>
      </c>
      <c r="J1177" t="s">
        <v>10890</v>
      </c>
      <c r="R1177" s="51"/>
      <c r="U1177"/>
    </row>
    <row r="1178" spans="2:21" x14ac:dyDescent="0.25">
      <c r="B1178" s="49" t="s">
        <v>9326</v>
      </c>
      <c r="C1178" s="53" t="s">
        <v>24184</v>
      </c>
      <c r="D1178" t="s">
        <v>815</v>
      </c>
      <c r="E1178" s="43" t="s">
        <v>816</v>
      </c>
      <c r="G1178" t="s">
        <v>1980</v>
      </c>
      <c r="H1178" s="41">
        <v>41627</v>
      </c>
      <c r="I1178" s="44">
        <v>-7841.3</v>
      </c>
      <c r="J1178" t="s">
        <v>10894</v>
      </c>
      <c r="R1178" s="51"/>
      <c r="U1178"/>
    </row>
    <row r="1179" spans="2:21" x14ac:dyDescent="0.25">
      <c r="B1179" s="49" t="s">
        <v>9326</v>
      </c>
      <c r="C1179" s="53" t="s">
        <v>24184</v>
      </c>
      <c r="D1179" t="s">
        <v>815</v>
      </c>
      <c r="E1179" s="43" t="s">
        <v>816</v>
      </c>
      <c r="G1179" t="s">
        <v>1979</v>
      </c>
      <c r="H1179" s="41">
        <v>41627</v>
      </c>
      <c r="I1179" s="44">
        <v>-7402.81</v>
      </c>
      <c r="J1179" t="s">
        <v>10893</v>
      </c>
      <c r="R1179" s="51"/>
      <c r="U1179"/>
    </row>
    <row r="1180" spans="2:21" x14ac:dyDescent="0.25">
      <c r="B1180" s="49" t="s">
        <v>9326</v>
      </c>
      <c r="C1180" s="53" t="s">
        <v>24184</v>
      </c>
      <c r="D1180" t="s">
        <v>815</v>
      </c>
      <c r="E1180" s="43" t="s">
        <v>816</v>
      </c>
      <c r="G1180" t="s">
        <v>1978</v>
      </c>
      <c r="H1180" s="41">
        <v>41627</v>
      </c>
      <c r="I1180" s="44">
        <v>44040.15</v>
      </c>
      <c r="J1180" t="s">
        <v>10891</v>
      </c>
      <c r="R1180" s="51"/>
      <c r="U1180"/>
    </row>
    <row r="1181" spans="2:21" x14ac:dyDescent="0.25">
      <c r="B1181" s="49" t="s">
        <v>9326</v>
      </c>
      <c r="C1181" s="53" t="s">
        <v>24184</v>
      </c>
      <c r="D1181" t="s">
        <v>815</v>
      </c>
      <c r="E1181" s="43" t="s">
        <v>816</v>
      </c>
      <c r="G1181" t="s">
        <v>1978</v>
      </c>
      <c r="H1181" s="41">
        <v>41627</v>
      </c>
      <c r="I1181" s="44">
        <v>46648.800000000003</v>
      </c>
      <c r="J1181" t="s">
        <v>10892</v>
      </c>
      <c r="R1181" s="51"/>
      <c r="U1181"/>
    </row>
    <row r="1182" spans="2:21" x14ac:dyDescent="0.25">
      <c r="B1182" s="49" t="s">
        <v>9326</v>
      </c>
      <c r="C1182" s="53" t="s">
        <v>24184</v>
      </c>
      <c r="D1182" t="s">
        <v>1981</v>
      </c>
      <c r="E1182" s="43" t="s">
        <v>10895</v>
      </c>
      <c r="F1182" t="s">
        <v>1982</v>
      </c>
      <c r="G1182" t="s">
        <v>7654</v>
      </c>
      <c r="H1182" s="41">
        <v>41628</v>
      </c>
      <c r="I1182" s="44">
        <v>-2758846.78</v>
      </c>
      <c r="J1182" t="s">
        <v>10896</v>
      </c>
      <c r="R1182" s="51"/>
      <c r="U1182"/>
    </row>
    <row r="1183" spans="2:21" x14ac:dyDescent="0.25">
      <c r="B1183" s="49" t="s">
        <v>9326</v>
      </c>
      <c r="C1183" s="53" t="s">
        <v>24184</v>
      </c>
      <c r="D1183" t="s">
        <v>1981</v>
      </c>
      <c r="E1183" s="43" t="s">
        <v>10895</v>
      </c>
      <c r="G1183" t="s">
        <v>1982</v>
      </c>
      <c r="H1183" s="41">
        <v>41628</v>
      </c>
      <c r="I1183" s="44">
        <v>2731258.31</v>
      </c>
      <c r="J1183" t="s">
        <v>10897</v>
      </c>
      <c r="R1183" s="51"/>
      <c r="U1183"/>
    </row>
    <row r="1184" spans="2:21" x14ac:dyDescent="0.25">
      <c r="B1184" s="49" t="s">
        <v>9735</v>
      </c>
      <c r="C1184" s="53" t="s">
        <v>24186</v>
      </c>
      <c r="D1184" t="s">
        <v>1915</v>
      </c>
      <c r="E1184" s="43" t="s">
        <v>10819</v>
      </c>
      <c r="G1184" t="s">
        <v>1983</v>
      </c>
      <c r="H1184" s="41">
        <v>41628</v>
      </c>
      <c r="I1184" s="44">
        <v>42315.5</v>
      </c>
      <c r="J1184" t="s">
        <v>10898</v>
      </c>
      <c r="R1184" s="51"/>
      <c r="U1184"/>
    </row>
    <row r="1185" spans="2:21" x14ac:dyDescent="0.25">
      <c r="B1185" s="49" t="s">
        <v>9735</v>
      </c>
      <c r="C1185" s="53" t="s">
        <v>24186</v>
      </c>
      <c r="D1185" t="s">
        <v>1916</v>
      </c>
      <c r="E1185" s="43" t="s">
        <v>10821</v>
      </c>
      <c r="G1185" t="s">
        <v>1984</v>
      </c>
      <c r="H1185" s="41">
        <v>41628</v>
      </c>
      <c r="I1185" s="44">
        <v>43726.85</v>
      </c>
      <c r="J1185" t="s">
        <v>10899</v>
      </c>
      <c r="R1185" s="51"/>
      <c r="U1185"/>
    </row>
    <row r="1186" spans="2:21" x14ac:dyDescent="0.25">
      <c r="B1186" s="49" t="s">
        <v>9735</v>
      </c>
      <c r="C1186" s="53" t="s">
        <v>24186</v>
      </c>
      <c r="D1186" t="s">
        <v>1917</v>
      </c>
      <c r="E1186" s="43" t="s">
        <v>10823</v>
      </c>
      <c r="G1186" t="s">
        <v>1985</v>
      </c>
      <c r="H1186" s="41">
        <v>41628</v>
      </c>
      <c r="I1186" s="44">
        <v>43726.85</v>
      </c>
      <c r="J1186" t="s">
        <v>10900</v>
      </c>
      <c r="R1186" s="51"/>
      <c r="U1186"/>
    </row>
    <row r="1187" spans="2:21" x14ac:dyDescent="0.25">
      <c r="B1187" s="49" t="s">
        <v>9735</v>
      </c>
      <c r="C1187" s="53" t="s">
        <v>24186</v>
      </c>
      <c r="D1187" t="s">
        <v>1918</v>
      </c>
      <c r="E1187" s="43" t="s">
        <v>10825</v>
      </c>
      <c r="G1187" t="s">
        <v>1986</v>
      </c>
      <c r="H1187" s="41">
        <v>41628</v>
      </c>
      <c r="I1187" s="44">
        <v>43726.85</v>
      </c>
      <c r="J1187" t="s">
        <v>10901</v>
      </c>
      <c r="R1187" s="51"/>
      <c r="U1187"/>
    </row>
    <row r="1188" spans="2:21" x14ac:dyDescent="0.25">
      <c r="B1188" s="49" t="s">
        <v>9735</v>
      </c>
      <c r="C1188" s="53" t="s">
        <v>24186</v>
      </c>
      <c r="D1188" t="s">
        <v>1924</v>
      </c>
      <c r="E1188" s="43" t="s">
        <v>10837</v>
      </c>
      <c r="G1188" t="s">
        <v>1990</v>
      </c>
      <c r="H1188" s="41">
        <v>41628</v>
      </c>
      <c r="I1188" s="44">
        <v>43726.85</v>
      </c>
      <c r="J1188" t="s">
        <v>10905</v>
      </c>
      <c r="R1188" s="51"/>
      <c r="U1188"/>
    </row>
    <row r="1189" spans="2:21" x14ac:dyDescent="0.25">
      <c r="B1189" s="49" t="s">
        <v>9735</v>
      </c>
      <c r="C1189" s="53" t="s">
        <v>24186</v>
      </c>
      <c r="D1189" t="s">
        <v>1919</v>
      </c>
      <c r="E1189" s="43" t="s">
        <v>10827</v>
      </c>
      <c r="G1189" t="s">
        <v>1987</v>
      </c>
      <c r="H1189" s="41">
        <v>41628</v>
      </c>
      <c r="I1189" s="44">
        <v>73365.2</v>
      </c>
      <c r="J1189" t="s">
        <v>10902</v>
      </c>
      <c r="R1189" s="51"/>
      <c r="U1189"/>
    </row>
    <row r="1190" spans="2:21" x14ac:dyDescent="0.25">
      <c r="B1190" s="49" t="s">
        <v>9735</v>
      </c>
      <c r="C1190" s="53" t="s">
        <v>24186</v>
      </c>
      <c r="D1190" t="s">
        <v>1920</v>
      </c>
      <c r="E1190" s="43" t="s">
        <v>10829</v>
      </c>
      <c r="G1190" t="s">
        <v>1988</v>
      </c>
      <c r="H1190" s="41">
        <v>41628</v>
      </c>
      <c r="I1190" s="44">
        <v>73365.2</v>
      </c>
      <c r="J1190" t="s">
        <v>10903</v>
      </c>
      <c r="R1190" s="51"/>
      <c r="U1190"/>
    </row>
    <row r="1191" spans="2:21" x14ac:dyDescent="0.25">
      <c r="B1191" s="49" t="s">
        <v>9735</v>
      </c>
      <c r="C1191" s="53" t="s">
        <v>24186</v>
      </c>
      <c r="D1191" t="s">
        <v>1925</v>
      </c>
      <c r="E1191" s="43" t="s">
        <v>10839</v>
      </c>
      <c r="G1191" t="s">
        <v>1991</v>
      </c>
      <c r="H1191" s="41">
        <v>41628</v>
      </c>
      <c r="I1191" s="44">
        <v>73365.2</v>
      </c>
      <c r="J1191" t="s">
        <v>10906</v>
      </c>
      <c r="R1191" s="51"/>
      <c r="U1191"/>
    </row>
    <row r="1192" spans="2:21" x14ac:dyDescent="0.25">
      <c r="B1192" s="49" t="s">
        <v>9735</v>
      </c>
      <c r="C1192" s="53" t="s">
        <v>24186</v>
      </c>
      <c r="D1192" t="s">
        <v>1922</v>
      </c>
      <c r="E1192" s="43" t="s">
        <v>10833</v>
      </c>
      <c r="G1192" t="s">
        <v>1989</v>
      </c>
      <c r="H1192" s="41">
        <v>41628</v>
      </c>
      <c r="I1192" s="44">
        <v>87478.7</v>
      </c>
      <c r="J1192" t="s">
        <v>10904</v>
      </c>
      <c r="R1192" s="51"/>
      <c r="U1192"/>
    </row>
    <row r="1193" spans="2:21" x14ac:dyDescent="0.25">
      <c r="B1193" s="49" t="s">
        <v>9328</v>
      </c>
      <c r="C1193" s="53" t="s">
        <v>24189</v>
      </c>
      <c r="D1193" t="s">
        <v>1908</v>
      </c>
      <c r="E1193" s="43" t="s">
        <v>10813</v>
      </c>
      <c r="F1193" t="s">
        <v>1992</v>
      </c>
      <c r="G1193" t="s">
        <v>19368</v>
      </c>
      <c r="H1193" s="41">
        <v>41628</v>
      </c>
      <c r="I1193" s="44">
        <v>-25000</v>
      </c>
      <c r="J1193" t="s">
        <v>10907</v>
      </c>
      <c r="R1193" s="51"/>
      <c r="U1193"/>
    </row>
    <row r="1194" spans="2:21" x14ac:dyDescent="0.25">
      <c r="B1194" s="49" t="s">
        <v>9326</v>
      </c>
      <c r="C1194" s="53" t="s">
        <v>24184</v>
      </c>
      <c r="D1194" t="s">
        <v>815</v>
      </c>
      <c r="E1194" s="43" t="s">
        <v>816</v>
      </c>
      <c r="G1194" t="s">
        <v>1996</v>
      </c>
      <c r="H1194" s="41">
        <v>41631</v>
      </c>
      <c r="I1194" s="44">
        <v>-414504</v>
      </c>
      <c r="J1194" t="s">
        <v>10910</v>
      </c>
      <c r="R1194" s="51"/>
      <c r="U1194"/>
    </row>
    <row r="1195" spans="2:21" x14ac:dyDescent="0.25">
      <c r="B1195" s="49" t="s">
        <v>9326</v>
      </c>
      <c r="C1195" s="53" t="s">
        <v>24184</v>
      </c>
      <c r="D1195" t="s">
        <v>815</v>
      </c>
      <c r="E1195" s="43" t="s">
        <v>816</v>
      </c>
      <c r="G1195" t="s">
        <v>1995</v>
      </c>
      <c r="H1195" s="41">
        <v>41631</v>
      </c>
      <c r="I1195" s="44">
        <v>-391324.5</v>
      </c>
      <c r="J1195" t="s">
        <v>10909</v>
      </c>
      <c r="R1195" s="51"/>
      <c r="U1195"/>
    </row>
    <row r="1196" spans="2:21" x14ac:dyDescent="0.25">
      <c r="B1196" s="49" t="s">
        <v>9326</v>
      </c>
      <c r="C1196" s="53" t="s">
        <v>24184</v>
      </c>
      <c r="D1196" t="s">
        <v>1993</v>
      </c>
      <c r="E1196" s="43" t="s">
        <v>1994</v>
      </c>
      <c r="G1196" t="s">
        <v>20735</v>
      </c>
      <c r="H1196" s="41">
        <v>41631</v>
      </c>
      <c r="I1196" s="44">
        <v>-1251.21</v>
      </c>
      <c r="J1196" t="s">
        <v>10908</v>
      </c>
      <c r="R1196" s="51"/>
      <c r="U1196"/>
    </row>
    <row r="1197" spans="2:21" x14ac:dyDescent="0.25">
      <c r="B1197" s="49" t="s">
        <v>9735</v>
      </c>
      <c r="C1197" s="53" t="s">
        <v>24186</v>
      </c>
      <c r="D1197" t="s">
        <v>1930</v>
      </c>
      <c r="E1197" s="43" t="s">
        <v>10845</v>
      </c>
      <c r="F1197" t="s">
        <v>1997</v>
      </c>
      <c r="G1197" t="s">
        <v>19238</v>
      </c>
      <c r="H1197" s="41">
        <v>41631</v>
      </c>
      <c r="I1197" s="44">
        <v>-103934.39999999999</v>
      </c>
      <c r="J1197" t="s">
        <v>10911</v>
      </c>
      <c r="R1197" s="51"/>
      <c r="U1197"/>
    </row>
    <row r="1198" spans="2:21" x14ac:dyDescent="0.25">
      <c r="B1198" s="49" t="s">
        <v>9735</v>
      </c>
      <c r="C1198" s="53" t="s">
        <v>24186</v>
      </c>
      <c r="D1198" t="s">
        <v>2003</v>
      </c>
      <c r="E1198" s="43" t="s">
        <v>10917</v>
      </c>
      <c r="G1198" t="s">
        <v>2000</v>
      </c>
      <c r="H1198" s="41">
        <v>41631</v>
      </c>
      <c r="I1198" s="44">
        <v>-87478.7</v>
      </c>
      <c r="J1198" t="s">
        <v>10918</v>
      </c>
      <c r="R1198" s="51"/>
      <c r="U1198"/>
    </row>
    <row r="1199" spans="2:21" x14ac:dyDescent="0.25">
      <c r="B1199" s="49" t="s">
        <v>9735</v>
      </c>
      <c r="C1199" s="53" t="s">
        <v>24186</v>
      </c>
      <c r="D1199" t="s">
        <v>1999</v>
      </c>
      <c r="E1199" s="43" t="s">
        <v>10912</v>
      </c>
      <c r="G1199" t="s">
        <v>2000</v>
      </c>
      <c r="H1199" s="41">
        <v>41631</v>
      </c>
      <c r="I1199" s="44">
        <v>-73365.2</v>
      </c>
      <c r="J1199" t="s">
        <v>10913</v>
      </c>
      <c r="R1199" s="51"/>
      <c r="U1199"/>
    </row>
    <row r="1200" spans="2:21" x14ac:dyDescent="0.25">
      <c r="B1200" s="49" t="s">
        <v>9735</v>
      </c>
      <c r="C1200" s="53" t="s">
        <v>24186</v>
      </c>
      <c r="D1200" t="s">
        <v>2001</v>
      </c>
      <c r="E1200" s="43" t="s">
        <v>10914</v>
      </c>
      <c r="G1200" t="s">
        <v>2000</v>
      </c>
      <c r="H1200" s="41">
        <v>41631</v>
      </c>
      <c r="I1200" s="44">
        <v>-73365.2</v>
      </c>
      <c r="J1200" t="s">
        <v>10915</v>
      </c>
      <c r="R1200" s="51"/>
      <c r="U1200"/>
    </row>
    <row r="1201" spans="2:21" x14ac:dyDescent="0.25">
      <c r="B1201" s="49" t="s">
        <v>9735</v>
      </c>
      <c r="C1201" s="53" t="s">
        <v>24186</v>
      </c>
      <c r="D1201" t="s">
        <v>2004</v>
      </c>
      <c r="E1201" s="43" t="s">
        <v>10919</v>
      </c>
      <c r="G1201" t="s">
        <v>2005</v>
      </c>
      <c r="H1201" s="41">
        <v>41631</v>
      </c>
      <c r="I1201" s="44">
        <v>-14558.95</v>
      </c>
      <c r="J1201" t="s">
        <v>10920</v>
      </c>
      <c r="R1201" s="51"/>
      <c r="U1201"/>
    </row>
    <row r="1202" spans="2:21" x14ac:dyDescent="0.25">
      <c r="B1202" s="49" t="s">
        <v>9735</v>
      </c>
      <c r="C1202" s="53" t="s">
        <v>24186</v>
      </c>
      <c r="D1202" t="s">
        <v>1921</v>
      </c>
      <c r="E1202" s="43" t="s">
        <v>10831</v>
      </c>
      <c r="G1202" t="s">
        <v>2002</v>
      </c>
      <c r="H1202" s="41">
        <v>41631</v>
      </c>
      <c r="I1202" s="44">
        <v>73365.2</v>
      </c>
      <c r="J1202" t="s">
        <v>10916</v>
      </c>
      <c r="R1202" s="51"/>
      <c r="U1202"/>
    </row>
    <row r="1203" spans="2:21" x14ac:dyDescent="0.25">
      <c r="B1203" s="49" t="s">
        <v>9326</v>
      </c>
      <c r="C1203" s="53" t="s">
        <v>24184</v>
      </c>
      <c r="D1203" t="s">
        <v>815</v>
      </c>
      <c r="E1203" s="43" t="s">
        <v>816</v>
      </c>
      <c r="G1203" t="s">
        <v>2007</v>
      </c>
      <c r="H1203" s="41">
        <v>41632</v>
      </c>
      <c r="I1203" s="44">
        <v>-5745.6</v>
      </c>
      <c r="J1203" t="s">
        <v>10922</v>
      </c>
      <c r="R1203" s="51"/>
      <c r="U1203"/>
    </row>
    <row r="1204" spans="2:21" x14ac:dyDescent="0.25">
      <c r="B1204" s="49" t="s">
        <v>9326</v>
      </c>
      <c r="C1204" s="53" t="s">
        <v>24184</v>
      </c>
      <c r="D1204" t="s">
        <v>815</v>
      </c>
      <c r="E1204" s="43" t="s">
        <v>816</v>
      </c>
      <c r="G1204" t="s">
        <v>2006</v>
      </c>
      <c r="H1204" s="41">
        <v>41632</v>
      </c>
      <c r="I1204" s="44">
        <v>-5424.3</v>
      </c>
      <c r="J1204" t="s">
        <v>10921</v>
      </c>
      <c r="R1204" s="51"/>
      <c r="U1204"/>
    </row>
    <row r="1205" spans="2:21" x14ac:dyDescent="0.25">
      <c r="B1205" s="49" t="s">
        <v>9326</v>
      </c>
      <c r="C1205" s="53" t="s">
        <v>24184</v>
      </c>
      <c r="D1205" t="s">
        <v>815</v>
      </c>
      <c r="E1205" s="43" t="s">
        <v>816</v>
      </c>
      <c r="G1205" t="s">
        <v>2013</v>
      </c>
      <c r="H1205" s="41">
        <v>41634</v>
      </c>
      <c r="I1205" s="44">
        <v>-74343.199999999997</v>
      </c>
      <c r="J1205" t="s">
        <v>10928</v>
      </c>
      <c r="R1205" s="51"/>
      <c r="U1205"/>
    </row>
    <row r="1206" spans="2:21" x14ac:dyDescent="0.25">
      <c r="B1206" s="49" t="s">
        <v>9326</v>
      </c>
      <c r="C1206" s="53" t="s">
        <v>24184</v>
      </c>
      <c r="D1206" t="s">
        <v>815</v>
      </c>
      <c r="E1206" s="43" t="s">
        <v>816</v>
      </c>
      <c r="G1206" t="s">
        <v>2012</v>
      </c>
      <c r="H1206" s="41">
        <v>41634</v>
      </c>
      <c r="I1206" s="44">
        <v>-70185.850000000006</v>
      </c>
      <c r="J1206" t="s">
        <v>10927</v>
      </c>
      <c r="R1206" s="51"/>
      <c r="U1206"/>
    </row>
    <row r="1207" spans="2:21" x14ac:dyDescent="0.25">
      <c r="B1207" s="49" t="s">
        <v>9326</v>
      </c>
      <c r="C1207" s="53" t="s">
        <v>24184</v>
      </c>
      <c r="D1207" t="s">
        <v>2008</v>
      </c>
      <c r="E1207" s="43" t="s">
        <v>10923</v>
      </c>
      <c r="G1207" t="s">
        <v>2009</v>
      </c>
      <c r="H1207" s="41">
        <v>41634</v>
      </c>
      <c r="I1207" s="44">
        <v>-18793</v>
      </c>
      <c r="J1207" t="s">
        <v>10924</v>
      </c>
      <c r="R1207" s="51"/>
      <c r="U1207"/>
    </row>
    <row r="1208" spans="2:21" x14ac:dyDescent="0.25">
      <c r="B1208" s="49" t="s">
        <v>9326</v>
      </c>
      <c r="C1208" s="53" t="s">
        <v>24184</v>
      </c>
      <c r="D1208" t="s">
        <v>815</v>
      </c>
      <c r="E1208" s="43" t="s">
        <v>816</v>
      </c>
      <c r="G1208" t="s">
        <v>2011</v>
      </c>
      <c r="H1208" s="41">
        <v>41634</v>
      </c>
      <c r="I1208" s="44">
        <v>-10548.8</v>
      </c>
      <c r="J1208" t="s">
        <v>10926</v>
      </c>
      <c r="R1208" s="51"/>
      <c r="U1208"/>
    </row>
    <row r="1209" spans="2:21" x14ac:dyDescent="0.25">
      <c r="B1209" s="49" t="s">
        <v>9326</v>
      </c>
      <c r="C1209" s="53" t="s">
        <v>24184</v>
      </c>
      <c r="D1209" t="s">
        <v>815</v>
      </c>
      <c r="E1209" s="43" t="s">
        <v>816</v>
      </c>
      <c r="G1209" t="s">
        <v>2010</v>
      </c>
      <c r="H1209" s="41">
        <v>41634</v>
      </c>
      <c r="I1209" s="44">
        <v>-9958.9</v>
      </c>
      <c r="J1209" t="s">
        <v>10925</v>
      </c>
      <c r="R1209" s="51"/>
      <c r="U1209"/>
    </row>
    <row r="1210" spans="2:21" x14ac:dyDescent="0.25">
      <c r="B1210" s="49" t="s">
        <v>9735</v>
      </c>
      <c r="C1210" s="53" t="s">
        <v>24186</v>
      </c>
      <c r="D1210" t="s">
        <v>2017</v>
      </c>
      <c r="E1210" s="43" t="s">
        <v>10932</v>
      </c>
      <c r="G1210" t="s">
        <v>2018</v>
      </c>
      <c r="H1210" s="41">
        <v>41634</v>
      </c>
      <c r="I1210" s="44">
        <v>-73365.2</v>
      </c>
      <c r="J1210" t="s">
        <v>10933</v>
      </c>
      <c r="R1210" s="51"/>
      <c r="U1210"/>
    </row>
    <row r="1211" spans="2:21" x14ac:dyDescent="0.25">
      <c r="B1211" s="49" t="s">
        <v>9735</v>
      </c>
      <c r="C1211" s="53" t="s">
        <v>24186</v>
      </c>
      <c r="D1211" t="s">
        <v>1823</v>
      </c>
      <c r="E1211" s="43" t="s">
        <v>1824</v>
      </c>
      <c r="F1211" t="s">
        <v>2014</v>
      </c>
      <c r="G1211" t="s">
        <v>2015</v>
      </c>
      <c r="H1211" s="41">
        <v>41634</v>
      </c>
      <c r="I1211" s="44">
        <v>-49502.74</v>
      </c>
      <c r="J1211" t="s">
        <v>10929</v>
      </c>
      <c r="R1211" s="51"/>
      <c r="U1211"/>
    </row>
    <row r="1212" spans="2:21" x14ac:dyDescent="0.25">
      <c r="B1212" s="49" t="s">
        <v>9735</v>
      </c>
      <c r="C1212" s="53" t="s">
        <v>24186</v>
      </c>
      <c r="D1212" t="s">
        <v>2019</v>
      </c>
      <c r="E1212" s="43" t="s">
        <v>10934</v>
      </c>
      <c r="G1212" t="s">
        <v>2018</v>
      </c>
      <c r="H1212" s="41">
        <v>41634</v>
      </c>
      <c r="I1212" s="44">
        <v>-29142.9</v>
      </c>
      <c r="J1212" t="s">
        <v>10935</v>
      </c>
      <c r="R1212" s="51"/>
      <c r="U1212"/>
    </row>
    <row r="1213" spans="2:21" x14ac:dyDescent="0.25">
      <c r="B1213" s="49" t="s">
        <v>9735</v>
      </c>
      <c r="C1213" s="53" t="s">
        <v>24186</v>
      </c>
      <c r="D1213" t="s">
        <v>2016</v>
      </c>
      <c r="E1213" s="43" t="s">
        <v>10930</v>
      </c>
      <c r="G1213" t="s">
        <v>2009</v>
      </c>
      <c r="H1213" s="41">
        <v>41634</v>
      </c>
      <c r="I1213" s="44">
        <v>-9384</v>
      </c>
      <c r="J1213" t="s">
        <v>10931</v>
      </c>
      <c r="R1213" s="51"/>
      <c r="U1213"/>
    </row>
    <row r="1214" spans="2:21" x14ac:dyDescent="0.25">
      <c r="B1214" s="49" t="s">
        <v>9326</v>
      </c>
      <c r="C1214" s="53" t="s">
        <v>24184</v>
      </c>
      <c r="D1214" t="s">
        <v>815</v>
      </c>
      <c r="E1214" s="43" t="s">
        <v>816</v>
      </c>
      <c r="G1214" t="s">
        <v>2021</v>
      </c>
      <c r="H1214" s="41">
        <v>41635</v>
      </c>
      <c r="I1214" s="44">
        <v>-2195.14</v>
      </c>
      <c r="J1214" t="s">
        <v>10937</v>
      </c>
      <c r="R1214" s="51"/>
      <c r="U1214"/>
    </row>
    <row r="1215" spans="2:21" x14ac:dyDescent="0.25">
      <c r="B1215" s="49" t="s">
        <v>9326</v>
      </c>
      <c r="C1215" s="53" t="s">
        <v>24184</v>
      </c>
      <c r="D1215" t="s">
        <v>815</v>
      </c>
      <c r="E1215" s="43" t="s">
        <v>816</v>
      </c>
      <c r="G1215" t="s">
        <v>2020</v>
      </c>
      <c r="H1215" s="41">
        <v>41635</v>
      </c>
      <c r="I1215" s="44">
        <v>-2072.38</v>
      </c>
      <c r="J1215" t="s">
        <v>10936</v>
      </c>
      <c r="R1215" s="51"/>
      <c r="U1215"/>
    </row>
    <row r="1216" spans="2:21" x14ac:dyDescent="0.25">
      <c r="B1216" s="49" t="s">
        <v>9326</v>
      </c>
      <c r="C1216" s="53" t="s">
        <v>24184</v>
      </c>
      <c r="D1216" t="s">
        <v>815</v>
      </c>
      <c r="E1216" s="43" t="s">
        <v>816</v>
      </c>
      <c r="G1216" t="s">
        <v>2023</v>
      </c>
      <c r="H1216" s="41">
        <v>41635</v>
      </c>
      <c r="I1216" s="44">
        <v>-1216</v>
      </c>
      <c r="J1216" t="s">
        <v>10939</v>
      </c>
      <c r="R1216" s="51"/>
      <c r="U1216"/>
    </row>
    <row r="1217" spans="2:21" x14ac:dyDescent="0.25">
      <c r="B1217" s="49" t="s">
        <v>9326</v>
      </c>
      <c r="C1217" s="53" t="s">
        <v>24184</v>
      </c>
      <c r="D1217" t="s">
        <v>815</v>
      </c>
      <c r="E1217" s="43" t="s">
        <v>816</v>
      </c>
      <c r="G1217" t="s">
        <v>2022</v>
      </c>
      <c r="H1217" s="41">
        <v>41635</v>
      </c>
      <c r="I1217" s="44">
        <v>-1148</v>
      </c>
      <c r="J1217" t="s">
        <v>10938</v>
      </c>
      <c r="R1217" s="51"/>
      <c r="U1217"/>
    </row>
    <row r="1218" spans="2:21" x14ac:dyDescent="0.25">
      <c r="B1218" s="49" t="s">
        <v>9735</v>
      </c>
      <c r="C1218" s="53" t="s">
        <v>24186</v>
      </c>
      <c r="D1218" t="s">
        <v>2024</v>
      </c>
      <c r="E1218" s="43" t="s">
        <v>10940</v>
      </c>
      <c r="F1218" t="s">
        <v>2025</v>
      </c>
      <c r="G1218" t="s">
        <v>2026</v>
      </c>
      <c r="H1218" s="41">
        <v>41635</v>
      </c>
      <c r="I1218" s="44">
        <v>-20975.52</v>
      </c>
      <c r="J1218" t="s">
        <v>10941</v>
      </c>
      <c r="R1218" s="51"/>
      <c r="U1218"/>
    </row>
    <row r="1219" spans="2:21" x14ac:dyDescent="0.25">
      <c r="B1219" s="49" t="s">
        <v>9328</v>
      </c>
      <c r="C1219" s="53" t="s">
        <v>24189</v>
      </c>
      <c r="D1219" t="s">
        <v>423</v>
      </c>
      <c r="E1219" s="43" t="s">
        <v>9623</v>
      </c>
      <c r="F1219" t="s">
        <v>2027</v>
      </c>
      <c r="G1219" t="s">
        <v>20083</v>
      </c>
      <c r="H1219" s="41">
        <v>41635</v>
      </c>
      <c r="I1219" s="44">
        <v>-11800</v>
      </c>
      <c r="J1219" t="s">
        <v>10942</v>
      </c>
      <c r="R1219" s="51"/>
      <c r="U1219"/>
    </row>
    <row r="1220" spans="2:21" x14ac:dyDescent="0.25">
      <c r="B1220" s="49" t="s">
        <v>9326</v>
      </c>
      <c r="C1220" s="53" t="s">
        <v>24184</v>
      </c>
      <c r="D1220" t="s">
        <v>815</v>
      </c>
      <c r="E1220" s="43" t="s">
        <v>816</v>
      </c>
      <c r="G1220" t="s">
        <v>2023</v>
      </c>
      <c r="H1220" s="41">
        <v>41636</v>
      </c>
      <c r="I1220" s="44">
        <v>-2492.8000000000002</v>
      </c>
      <c r="J1220" t="s">
        <v>10944</v>
      </c>
      <c r="R1220" s="51"/>
      <c r="U1220"/>
    </row>
    <row r="1221" spans="2:21" x14ac:dyDescent="0.25">
      <c r="B1221" s="49" t="s">
        <v>9326</v>
      </c>
      <c r="C1221" s="53" t="s">
        <v>24184</v>
      </c>
      <c r="D1221" t="s">
        <v>815</v>
      </c>
      <c r="E1221" s="43" t="s">
        <v>816</v>
      </c>
      <c r="G1221" t="s">
        <v>2028</v>
      </c>
      <c r="H1221" s="41">
        <v>41636</v>
      </c>
      <c r="I1221" s="44">
        <v>-2353.4</v>
      </c>
      <c r="J1221" t="s">
        <v>10943</v>
      </c>
      <c r="R1221" s="51"/>
      <c r="U1221"/>
    </row>
    <row r="1222" spans="2:21" x14ac:dyDescent="0.25">
      <c r="B1222" s="49" t="s">
        <v>9328</v>
      </c>
      <c r="C1222" s="53" t="s">
        <v>24189</v>
      </c>
      <c r="D1222" t="s">
        <v>2029</v>
      </c>
      <c r="E1222" s="43" t="s">
        <v>2030</v>
      </c>
      <c r="F1222" t="s">
        <v>2031</v>
      </c>
      <c r="G1222" t="s">
        <v>18086</v>
      </c>
      <c r="H1222" s="41">
        <v>41636</v>
      </c>
      <c r="I1222" s="44">
        <v>-687573.87</v>
      </c>
      <c r="J1222" t="s">
        <v>10945</v>
      </c>
      <c r="R1222" s="51"/>
      <c r="U1222"/>
    </row>
    <row r="1223" spans="2:21" x14ac:dyDescent="0.25">
      <c r="B1223" s="49" t="s">
        <v>9328</v>
      </c>
      <c r="C1223" s="53" t="s">
        <v>24189</v>
      </c>
      <c r="D1223" t="s">
        <v>2034</v>
      </c>
      <c r="E1223" s="43" t="s">
        <v>10948</v>
      </c>
      <c r="F1223" t="s">
        <v>2035</v>
      </c>
      <c r="G1223" t="s">
        <v>19819</v>
      </c>
      <c r="H1223" s="41">
        <v>41637</v>
      </c>
      <c r="I1223" s="44">
        <v>-2808000</v>
      </c>
      <c r="J1223" t="s">
        <v>10949</v>
      </c>
      <c r="R1223" s="51"/>
      <c r="U1223"/>
    </row>
    <row r="1224" spans="2:21" x14ac:dyDescent="0.25">
      <c r="B1224" s="49" t="s">
        <v>9328</v>
      </c>
      <c r="C1224" s="53" t="s">
        <v>24189</v>
      </c>
      <c r="D1224" t="s">
        <v>2032</v>
      </c>
      <c r="E1224" s="43" t="s">
        <v>10946</v>
      </c>
      <c r="F1224" t="s">
        <v>2033</v>
      </c>
      <c r="G1224" t="s">
        <v>9133</v>
      </c>
      <c r="H1224" s="41">
        <v>41637</v>
      </c>
      <c r="I1224" s="44">
        <v>-1165433.44</v>
      </c>
      <c r="J1224" t="s">
        <v>10947</v>
      </c>
      <c r="R1224" s="51"/>
      <c r="U1224"/>
    </row>
    <row r="1225" spans="2:21" x14ac:dyDescent="0.25">
      <c r="B1225" s="49" t="s">
        <v>9326</v>
      </c>
      <c r="C1225" s="53" t="s">
        <v>24184</v>
      </c>
      <c r="D1225" t="s">
        <v>815</v>
      </c>
      <c r="E1225" s="43" t="s">
        <v>816</v>
      </c>
      <c r="G1225" t="s">
        <v>2038</v>
      </c>
      <c r="H1225" s="41">
        <v>41638</v>
      </c>
      <c r="I1225" s="44">
        <v>-26062.080000000002</v>
      </c>
      <c r="J1225" t="s">
        <v>10952</v>
      </c>
      <c r="R1225" s="51"/>
      <c r="U1225"/>
    </row>
    <row r="1226" spans="2:21" x14ac:dyDescent="0.25">
      <c r="B1226" s="49" t="s">
        <v>9326</v>
      </c>
      <c r="C1226" s="53" t="s">
        <v>24184</v>
      </c>
      <c r="D1226" t="s">
        <v>815</v>
      </c>
      <c r="E1226" s="43" t="s">
        <v>816</v>
      </c>
      <c r="G1226" t="s">
        <v>2036</v>
      </c>
      <c r="H1226" s="41">
        <v>41638</v>
      </c>
      <c r="I1226" s="44">
        <v>-24604.65</v>
      </c>
      <c r="J1226" t="s">
        <v>10950</v>
      </c>
      <c r="R1226" s="51"/>
      <c r="U1226"/>
    </row>
    <row r="1227" spans="2:21" x14ac:dyDescent="0.25">
      <c r="B1227" s="49" t="s">
        <v>9326</v>
      </c>
      <c r="C1227" s="53" t="s">
        <v>24184</v>
      </c>
      <c r="D1227" t="s">
        <v>815</v>
      </c>
      <c r="E1227" s="43" t="s">
        <v>816</v>
      </c>
      <c r="G1227" t="s">
        <v>2039</v>
      </c>
      <c r="H1227" s="41">
        <v>41638</v>
      </c>
      <c r="I1227" s="44">
        <v>-7064.69</v>
      </c>
      <c r="J1227" t="s">
        <v>10953</v>
      </c>
      <c r="R1227" s="51"/>
      <c r="U1227"/>
    </row>
    <row r="1228" spans="2:21" x14ac:dyDescent="0.25">
      <c r="B1228" s="49" t="s">
        <v>9326</v>
      </c>
      <c r="C1228" s="53" t="s">
        <v>24184</v>
      </c>
      <c r="D1228" t="s">
        <v>815</v>
      </c>
      <c r="E1228" s="43" t="s">
        <v>816</v>
      </c>
      <c r="G1228" t="s">
        <v>2037</v>
      </c>
      <c r="H1228" s="41">
        <v>41638</v>
      </c>
      <c r="I1228" s="44">
        <v>-6669.63</v>
      </c>
      <c r="J1228" t="s">
        <v>10951</v>
      </c>
      <c r="R1228" s="51"/>
      <c r="U1228"/>
    </row>
    <row r="1229" spans="2:21" x14ac:dyDescent="0.25">
      <c r="B1229" s="49" t="s">
        <v>9735</v>
      </c>
      <c r="C1229" s="53" t="s">
        <v>24186</v>
      </c>
      <c r="D1229" t="s">
        <v>1818</v>
      </c>
      <c r="E1229" s="43" t="s">
        <v>1819</v>
      </c>
      <c r="F1229" t="s">
        <v>2040</v>
      </c>
      <c r="G1229" t="s">
        <v>18786</v>
      </c>
      <c r="H1229" s="41">
        <v>41638</v>
      </c>
      <c r="I1229" s="44">
        <v>-59000</v>
      </c>
      <c r="J1229" t="s">
        <v>10954</v>
      </c>
      <c r="R1229" s="51"/>
      <c r="U1229"/>
    </row>
    <row r="1230" spans="2:21" x14ac:dyDescent="0.25">
      <c r="B1230" s="49" t="s">
        <v>9326</v>
      </c>
      <c r="C1230" s="53" t="s">
        <v>24184</v>
      </c>
      <c r="D1230" t="s">
        <v>1277</v>
      </c>
      <c r="E1230" s="43" t="s">
        <v>1278</v>
      </c>
      <c r="F1230" t="s">
        <v>2041</v>
      </c>
      <c r="G1230" t="s">
        <v>2041</v>
      </c>
      <c r="H1230" s="41">
        <v>41639</v>
      </c>
      <c r="I1230" s="44">
        <v>-96851.99</v>
      </c>
      <c r="J1230" t="s">
        <v>10955</v>
      </c>
      <c r="R1230" s="51"/>
      <c r="U1230"/>
    </row>
    <row r="1231" spans="2:21" x14ac:dyDescent="0.25">
      <c r="B1231" s="49" t="s">
        <v>9326</v>
      </c>
      <c r="C1231" s="53" t="s">
        <v>24184</v>
      </c>
      <c r="D1231" t="s">
        <v>815</v>
      </c>
      <c r="E1231" s="43" t="s">
        <v>816</v>
      </c>
      <c r="G1231" t="s">
        <v>2049</v>
      </c>
      <c r="H1231" s="41">
        <v>41639</v>
      </c>
      <c r="I1231" s="44">
        <v>-69853.11</v>
      </c>
      <c r="J1231" t="s">
        <v>10961</v>
      </c>
      <c r="R1231" s="51"/>
      <c r="U1231"/>
    </row>
    <row r="1232" spans="2:21" x14ac:dyDescent="0.25">
      <c r="B1232" s="49" t="s">
        <v>9326</v>
      </c>
      <c r="C1232" s="53" t="s">
        <v>24184</v>
      </c>
      <c r="D1232" t="s">
        <v>815</v>
      </c>
      <c r="E1232" s="43" t="s">
        <v>816</v>
      </c>
      <c r="G1232" t="s">
        <v>2048</v>
      </c>
      <c r="H1232" s="41">
        <v>41639</v>
      </c>
      <c r="I1232" s="44">
        <v>-65946.850000000006</v>
      </c>
      <c r="J1232" t="s">
        <v>10960</v>
      </c>
      <c r="R1232" s="51"/>
      <c r="U1232"/>
    </row>
    <row r="1233" spans="2:21" x14ac:dyDescent="0.25">
      <c r="B1233" s="49" t="s">
        <v>9326</v>
      </c>
      <c r="C1233" s="53" t="s">
        <v>24184</v>
      </c>
      <c r="D1233" t="s">
        <v>2042</v>
      </c>
      <c r="E1233" s="43" t="s">
        <v>2043</v>
      </c>
      <c r="F1233" t="s">
        <v>2044</v>
      </c>
      <c r="G1233" t="s">
        <v>2045</v>
      </c>
      <c r="H1233" s="41">
        <v>41639</v>
      </c>
      <c r="I1233" s="44">
        <v>-45430</v>
      </c>
      <c r="J1233" t="s">
        <v>10957</v>
      </c>
      <c r="R1233" s="51"/>
      <c r="U1233"/>
    </row>
    <row r="1234" spans="2:21" x14ac:dyDescent="0.25">
      <c r="B1234" s="49" t="s">
        <v>9326</v>
      </c>
      <c r="C1234" s="53" t="s">
        <v>24184</v>
      </c>
      <c r="D1234" t="s">
        <v>815</v>
      </c>
      <c r="E1234" s="43" t="s">
        <v>816</v>
      </c>
      <c r="G1234" t="s">
        <v>2085</v>
      </c>
      <c r="H1234" s="41">
        <v>41639</v>
      </c>
      <c r="I1234" s="44">
        <v>-17385.12</v>
      </c>
      <c r="J1234" t="s">
        <v>10997</v>
      </c>
      <c r="R1234" s="51"/>
      <c r="U1234"/>
    </row>
    <row r="1235" spans="2:21" x14ac:dyDescent="0.25">
      <c r="B1235" s="49" t="s">
        <v>9326</v>
      </c>
      <c r="C1235" s="53" t="s">
        <v>24184</v>
      </c>
      <c r="D1235" t="s">
        <v>815</v>
      </c>
      <c r="E1235" s="43" t="s">
        <v>816</v>
      </c>
      <c r="G1235" t="s">
        <v>2084</v>
      </c>
      <c r="H1235" s="41">
        <v>41639</v>
      </c>
      <c r="I1235" s="44">
        <v>-16672.080000000002</v>
      </c>
      <c r="J1235" t="s">
        <v>10996</v>
      </c>
      <c r="R1235" s="51"/>
      <c r="U1235"/>
    </row>
    <row r="1236" spans="2:21" x14ac:dyDescent="0.25">
      <c r="B1236" s="49" t="s">
        <v>9326</v>
      </c>
      <c r="C1236" s="53" t="s">
        <v>24184</v>
      </c>
      <c r="D1236" t="s">
        <v>815</v>
      </c>
      <c r="E1236" s="43" t="s">
        <v>816</v>
      </c>
      <c r="G1236" t="s">
        <v>2061</v>
      </c>
      <c r="H1236" s="41">
        <v>41639</v>
      </c>
      <c r="I1236" s="44">
        <v>-7055</v>
      </c>
      <c r="J1236" t="s">
        <v>10973</v>
      </c>
      <c r="R1236" s="51"/>
      <c r="U1236"/>
    </row>
    <row r="1237" spans="2:21" x14ac:dyDescent="0.25">
      <c r="B1237" s="49" t="s">
        <v>9326</v>
      </c>
      <c r="C1237" s="53" t="s">
        <v>24184</v>
      </c>
      <c r="D1237" t="s">
        <v>815</v>
      </c>
      <c r="E1237" s="43" t="s">
        <v>816</v>
      </c>
      <c r="G1237" t="s">
        <v>2060</v>
      </c>
      <c r="H1237" s="41">
        <v>41639</v>
      </c>
      <c r="I1237" s="44">
        <v>-6027.01</v>
      </c>
      <c r="J1237" t="s">
        <v>10972</v>
      </c>
      <c r="R1237" s="51"/>
      <c r="U1237"/>
    </row>
    <row r="1238" spans="2:21" x14ac:dyDescent="0.25">
      <c r="B1238" s="49" t="s">
        <v>9326</v>
      </c>
      <c r="C1238" s="53" t="s">
        <v>24184</v>
      </c>
      <c r="D1238" t="s">
        <v>815</v>
      </c>
      <c r="E1238" s="43" t="s">
        <v>816</v>
      </c>
      <c r="G1238" t="s">
        <v>2069</v>
      </c>
      <c r="H1238" s="41">
        <v>41639</v>
      </c>
      <c r="I1238" s="44">
        <v>-5789.86</v>
      </c>
      <c r="J1238" t="s">
        <v>10981</v>
      </c>
      <c r="R1238" s="51"/>
      <c r="U1238"/>
    </row>
    <row r="1239" spans="2:21" x14ac:dyDescent="0.25">
      <c r="B1239" s="49" t="s">
        <v>9326</v>
      </c>
      <c r="C1239" s="53" t="s">
        <v>24184</v>
      </c>
      <c r="D1239" t="s">
        <v>815</v>
      </c>
      <c r="E1239" s="43" t="s">
        <v>816</v>
      </c>
      <c r="G1239" t="s">
        <v>2068</v>
      </c>
      <c r="H1239" s="41">
        <v>41639</v>
      </c>
      <c r="I1239" s="44">
        <v>-5466.08</v>
      </c>
      <c r="J1239" t="s">
        <v>10980</v>
      </c>
      <c r="R1239" s="51"/>
      <c r="U1239"/>
    </row>
    <row r="1240" spans="2:21" x14ac:dyDescent="0.25">
      <c r="B1240" s="49" t="s">
        <v>9326</v>
      </c>
      <c r="C1240" s="53" t="s">
        <v>24184</v>
      </c>
      <c r="D1240" t="s">
        <v>815</v>
      </c>
      <c r="E1240" s="43" t="s">
        <v>816</v>
      </c>
      <c r="G1240" t="s">
        <v>2089</v>
      </c>
      <c r="H1240" s="41">
        <v>41639</v>
      </c>
      <c r="I1240" s="44">
        <v>-4529.6000000000004</v>
      </c>
      <c r="J1240" t="s">
        <v>11001</v>
      </c>
      <c r="R1240" s="51"/>
      <c r="U1240"/>
    </row>
    <row r="1241" spans="2:21" x14ac:dyDescent="0.25">
      <c r="B1241" s="49" t="s">
        <v>9326</v>
      </c>
      <c r="C1241" s="53" t="s">
        <v>24184</v>
      </c>
      <c r="D1241" t="s">
        <v>815</v>
      </c>
      <c r="E1241" s="43" t="s">
        <v>816</v>
      </c>
      <c r="G1241" t="s">
        <v>2047</v>
      </c>
      <c r="H1241" s="41">
        <v>41639</v>
      </c>
      <c r="I1241" s="44">
        <v>-4428.79</v>
      </c>
      <c r="J1241" t="s">
        <v>10959</v>
      </c>
      <c r="R1241" s="51"/>
      <c r="U1241"/>
    </row>
    <row r="1242" spans="2:21" x14ac:dyDescent="0.25">
      <c r="B1242" s="49" t="s">
        <v>9326</v>
      </c>
      <c r="C1242" s="53" t="s">
        <v>24184</v>
      </c>
      <c r="D1242" t="s">
        <v>815</v>
      </c>
      <c r="E1242" s="43" t="s">
        <v>816</v>
      </c>
      <c r="G1242" t="s">
        <v>2088</v>
      </c>
      <c r="H1242" s="41">
        <v>41639</v>
      </c>
      <c r="I1242" s="44">
        <v>-4276.3</v>
      </c>
      <c r="J1242" t="s">
        <v>11000</v>
      </c>
      <c r="R1242" s="51"/>
      <c r="U1242"/>
    </row>
    <row r="1243" spans="2:21" x14ac:dyDescent="0.25">
      <c r="B1243" s="49" t="s">
        <v>9326</v>
      </c>
      <c r="C1243" s="53" t="s">
        <v>24184</v>
      </c>
      <c r="D1243" t="s">
        <v>815</v>
      </c>
      <c r="E1243" s="43" t="s">
        <v>816</v>
      </c>
      <c r="G1243" t="s">
        <v>2046</v>
      </c>
      <c r="H1243" s="41">
        <v>41639</v>
      </c>
      <c r="I1243" s="44">
        <v>-4181.13</v>
      </c>
      <c r="J1243" t="s">
        <v>10958</v>
      </c>
      <c r="R1243" s="51"/>
      <c r="U1243"/>
    </row>
    <row r="1244" spans="2:21" x14ac:dyDescent="0.25">
      <c r="B1244" s="49" t="s">
        <v>9326</v>
      </c>
      <c r="C1244" s="53" t="s">
        <v>24184</v>
      </c>
      <c r="D1244" t="s">
        <v>815</v>
      </c>
      <c r="E1244" s="43" t="s">
        <v>816</v>
      </c>
      <c r="G1244" t="s">
        <v>2059</v>
      </c>
      <c r="H1244" s="41">
        <v>41639</v>
      </c>
      <c r="I1244" s="44">
        <v>-2459.29</v>
      </c>
      <c r="J1244" t="s">
        <v>10971</v>
      </c>
      <c r="R1244" s="51"/>
      <c r="U1244"/>
    </row>
    <row r="1245" spans="2:21" x14ac:dyDescent="0.25">
      <c r="B1245" s="49" t="s">
        <v>9326</v>
      </c>
      <c r="C1245" s="53" t="s">
        <v>24184</v>
      </c>
      <c r="D1245" t="s">
        <v>815</v>
      </c>
      <c r="E1245" s="43" t="s">
        <v>816</v>
      </c>
      <c r="G1245" t="s">
        <v>2053</v>
      </c>
      <c r="H1245" s="41">
        <v>41639</v>
      </c>
      <c r="I1245" s="44">
        <v>-2432</v>
      </c>
      <c r="J1245" t="s">
        <v>10965</v>
      </c>
      <c r="R1245" s="51"/>
      <c r="U1245"/>
    </row>
    <row r="1246" spans="2:21" x14ac:dyDescent="0.25">
      <c r="B1246" s="49" t="s">
        <v>9326</v>
      </c>
      <c r="C1246" s="53" t="s">
        <v>24184</v>
      </c>
      <c r="D1246" t="s">
        <v>815</v>
      </c>
      <c r="E1246" s="43" t="s">
        <v>816</v>
      </c>
      <c r="G1246" t="s">
        <v>2057</v>
      </c>
      <c r="H1246" s="41">
        <v>41639</v>
      </c>
      <c r="I1246" s="44">
        <v>-2432</v>
      </c>
      <c r="J1246" t="s">
        <v>10969</v>
      </c>
      <c r="R1246" s="51"/>
      <c r="U1246"/>
    </row>
    <row r="1247" spans="2:21" x14ac:dyDescent="0.25">
      <c r="B1247" s="49" t="s">
        <v>9326</v>
      </c>
      <c r="C1247" s="53" t="s">
        <v>24184</v>
      </c>
      <c r="D1247" t="s">
        <v>815</v>
      </c>
      <c r="E1247" s="43" t="s">
        <v>816</v>
      </c>
      <c r="G1247" t="s">
        <v>2052</v>
      </c>
      <c r="H1247" s="41">
        <v>41639</v>
      </c>
      <c r="I1247" s="44">
        <v>-2296</v>
      </c>
      <c r="J1247" t="s">
        <v>10964</v>
      </c>
      <c r="R1247" s="51"/>
      <c r="U1247"/>
    </row>
    <row r="1248" spans="2:21" x14ac:dyDescent="0.25">
      <c r="B1248" s="49" t="s">
        <v>9326</v>
      </c>
      <c r="C1248" s="53" t="s">
        <v>24184</v>
      </c>
      <c r="D1248" t="s">
        <v>815</v>
      </c>
      <c r="E1248" s="43" t="s">
        <v>816</v>
      </c>
      <c r="G1248" t="s">
        <v>2056</v>
      </c>
      <c r="H1248" s="41">
        <v>41639</v>
      </c>
      <c r="I1248" s="44">
        <v>-2296</v>
      </c>
      <c r="J1248" t="s">
        <v>10968</v>
      </c>
      <c r="R1248" s="51"/>
      <c r="U1248"/>
    </row>
    <row r="1249" spans="2:21" x14ac:dyDescent="0.25">
      <c r="B1249" s="49" t="s">
        <v>9326</v>
      </c>
      <c r="C1249" s="53" t="s">
        <v>24184</v>
      </c>
      <c r="D1249" t="s">
        <v>815</v>
      </c>
      <c r="E1249" s="43" t="s">
        <v>816</v>
      </c>
      <c r="G1249" t="s">
        <v>2081</v>
      </c>
      <c r="H1249" s="41">
        <v>41639</v>
      </c>
      <c r="I1249" s="44">
        <v>-2275.9</v>
      </c>
      <c r="J1249" t="s">
        <v>10993</v>
      </c>
      <c r="R1249" s="51"/>
      <c r="U1249"/>
    </row>
    <row r="1250" spans="2:21" x14ac:dyDescent="0.25">
      <c r="B1250" s="49" t="s">
        <v>9326</v>
      </c>
      <c r="C1250" s="53" t="s">
        <v>24184</v>
      </c>
      <c r="D1250" t="s">
        <v>815</v>
      </c>
      <c r="E1250" s="43" t="s">
        <v>816</v>
      </c>
      <c r="G1250" t="s">
        <v>2080</v>
      </c>
      <c r="H1250" s="41">
        <v>41639</v>
      </c>
      <c r="I1250" s="44">
        <v>-2148.63</v>
      </c>
      <c r="J1250" t="s">
        <v>10992</v>
      </c>
      <c r="R1250" s="51"/>
      <c r="U1250"/>
    </row>
    <row r="1251" spans="2:21" x14ac:dyDescent="0.25">
      <c r="B1251" s="49" t="s">
        <v>9326</v>
      </c>
      <c r="C1251" s="53" t="s">
        <v>24184</v>
      </c>
      <c r="D1251" t="s">
        <v>815</v>
      </c>
      <c r="E1251" s="43" t="s">
        <v>816</v>
      </c>
      <c r="G1251" t="s">
        <v>2058</v>
      </c>
      <c r="H1251" s="41">
        <v>41639</v>
      </c>
      <c r="I1251" s="44">
        <v>-2009</v>
      </c>
      <c r="J1251" t="s">
        <v>10970</v>
      </c>
      <c r="R1251" s="51"/>
      <c r="U1251"/>
    </row>
    <row r="1252" spans="2:21" x14ac:dyDescent="0.25">
      <c r="B1252" s="49" t="s">
        <v>9326</v>
      </c>
      <c r="C1252" s="53" t="s">
        <v>24184</v>
      </c>
      <c r="D1252" t="s">
        <v>815</v>
      </c>
      <c r="E1252" s="43" t="s">
        <v>816</v>
      </c>
      <c r="G1252" t="s">
        <v>2087</v>
      </c>
      <c r="H1252" s="41">
        <v>41639</v>
      </c>
      <c r="I1252" s="44">
        <v>-1737.77</v>
      </c>
      <c r="J1252" t="s">
        <v>10999</v>
      </c>
      <c r="R1252" s="51"/>
      <c r="U1252"/>
    </row>
    <row r="1253" spans="2:21" x14ac:dyDescent="0.25">
      <c r="B1253" s="49" t="s">
        <v>9326</v>
      </c>
      <c r="C1253" s="53" t="s">
        <v>24184</v>
      </c>
      <c r="D1253" t="s">
        <v>815</v>
      </c>
      <c r="E1253" s="43" t="s">
        <v>816</v>
      </c>
      <c r="G1253" t="s">
        <v>2086</v>
      </c>
      <c r="H1253" s="41">
        <v>41639</v>
      </c>
      <c r="I1253" s="44">
        <v>-1640.58</v>
      </c>
      <c r="J1253" t="s">
        <v>10998</v>
      </c>
      <c r="R1253" s="51"/>
      <c r="U1253"/>
    </row>
    <row r="1254" spans="2:21" x14ac:dyDescent="0.25">
      <c r="B1254" s="49" t="s">
        <v>9326</v>
      </c>
      <c r="C1254" s="53" t="s">
        <v>24184</v>
      </c>
      <c r="D1254" t="s">
        <v>815</v>
      </c>
      <c r="E1254" s="43" t="s">
        <v>816</v>
      </c>
      <c r="G1254" t="s">
        <v>2051</v>
      </c>
      <c r="H1254" s="41">
        <v>41639</v>
      </c>
      <c r="I1254" s="44">
        <v>-1520.69</v>
      </c>
      <c r="J1254" t="s">
        <v>10963</v>
      </c>
      <c r="R1254" s="51"/>
      <c r="U1254"/>
    </row>
    <row r="1255" spans="2:21" x14ac:dyDescent="0.25">
      <c r="B1255" s="49" t="s">
        <v>9326</v>
      </c>
      <c r="C1255" s="53" t="s">
        <v>24184</v>
      </c>
      <c r="D1255" t="s">
        <v>815</v>
      </c>
      <c r="E1255" s="43" t="s">
        <v>816</v>
      </c>
      <c r="G1255" t="s">
        <v>2050</v>
      </c>
      <c r="H1255" s="41">
        <v>41639</v>
      </c>
      <c r="I1255" s="44">
        <v>-1435.65</v>
      </c>
      <c r="J1255" t="s">
        <v>10962</v>
      </c>
      <c r="R1255" s="51"/>
      <c r="U1255"/>
    </row>
    <row r="1256" spans="2:21" x14ac:dyDescent="0.25">
      <c r="B1256" s="49" t="s">
        <v>9326</v>
      </c>
      <c r="C1256" s="53" t="s">
        <v>24184</v>
      </c>
      <c r="D1256" t="s">
        <v>815</v>
      </c>
      <c r="E1256" s="43" t="s">
        <v>816</v>
      </c>
      <c r="G1256" t="s">
        <v>2055</v>
      </c>
      <c r="H1256" s="41">
        <v>41639</v>
      </c>
      <c r="I1256" s="44">
        <v>-1276.8</v>
      </c>
      <c r="J1256" t="s">
        <v>10967</v>
      </c>
      <c r="R1256" s="51"/>
      <c r="U1256"/>
    </row>
    <row r="1257" spans="2:21" x14ac:dyDescent="0.25">
      <c r="B1257" s="49" t="s">
        <v>9326</v>
      </c>
      <c r="C1257" s="53" t="s">
        <v>24184</v>
      </c>
      <c r="D1257" t="s">
        <v>815</v>
      </c>
      <c r="E1257" s="43" t="s">
        <v>816</v>
      </c>
      <c r="G1257" t="s">
        <v>2054</v>
      </c>
      <c r="H1257" s="41">
        <v>41639</v>
      </c>
      <c r="I1257" s="44">
        <v>-1205.4000000000001</v>
      </c>
      <c r="J1257" t="s">
        <v>10966</v>
      </c>
      <c r="R1257" s="51"/>
      <c r="U1257"/>
    </row>
    <row r="1258" spans="2:21" x14ac:dyDescent="0.25">
      <c r="B1258" s="49" t="s">
        <v>9326</v>
      </c>
      <c r="C1258" s="53" t="s">
        <v>24184</v>
      </c>
      <c r="D1258" t="s">
        <v>815</v>
      </c>
      <c r="E1258" s="43" t="s">
        <v>816</v>
      </c>
      <c r="G1258" t="s">
        <v>2077</v>
      </c>
      <c r="H1258" s="41">
        <v>41639</v>
      </c>
      <c r="I1258" s="44">
        <v>-1154.44</v>
      </c>
      <c r="J1258" t="s">
        <v>10989</v>
      </c>
      <c r="R1258" s="51"/>
      <c r="U1258"/>
    </row>
    <row r="1259" spans="2:21" x14ac:dyDescent="0.25">
      <c r="B1259" s="49" t="s">
        <v>9326</v>
      </c>
      <c r="C1259" s="53" t="s">
        <v>24184</v>
      </c>
      <c r="D1259" t="s">
        <v>815</v>
      </c>
      <c r="E1259" s="43" t="s">
        <v>816</v>
      </c>
      <c r="G1259" t="s">
        <v>2076</v>
      </c>
      <c r="H1259" s="41">
        <v>41639</v>
      </c>
      <c r="I1259" s="44">
        <v>-1089.8800000000001</v>
      </c>
      <c r="J1259" t="s">
        <v>10988</v>
      </c>
      <c r="R1259" s="51"/>
      <c r="U1259"/>
    </row>
    <row r="1260" spans="2:21" x14ac:dyDescent="0.25">
      <c r="B1260" s="49" t="s">
        <v>9326</v>
      </c>
      <c r="C1260" s="53" t="s">
        <v>24184</v>
      </c>
      <c r="D1260" t="s">
        <v>815</v>
      </c>
      <c r="E1260" s="43" t="s">
        <v>816</v>
      </c>
      <c r="G1260" t="s">
        <v>2073</v>
      </c>
      <c r="H1260" s="41">
        <v>41639</v>
      </c>
      <c r="I1260">
        <v>-942.4</v>
      </c>
      <c r="J1260" t="s">
        <v>10985</v>
      </c>
      <c r="R1260" s="51"/>
      <c r="U1260"/>
    </row>
    <row r="1261" spans="2:21" x14ac:dyDescent="0.25">
      <c r="B1261" s="49" t="s">
        <v>9326</v>
      </c>
      <c r="C1261" s="53" t="s">
        <v>24184</v>
      </c>
      <c r="D1261" t="s">
        <v>2094</v>
      </c>
      <c r="E1261" s="43" t="s">
        <v>11005</v>
      </c>
      <c r="G1261" t="s">
        <v>2063</v>
      </c>
      <c r="H1261" s="41">
        <v>41639</v>
      </c>
      <c r="I1261">
        <v>-912</v>
      </c>
      <c r="J1261" t="s">
        <v>10974</v>
      </c>
      <c r="R1261" s="51"/>
      <c r="U1261"/>
    </row>
    <row r="1262" spans="2:21" x14ac:dyDescent="0.25">
      <c r="B1262" s="49" t="s">
        <v>9326</v>
      </c>
      <c r="C1262" s="53" t="s">
        <v>24184</v>
      </c>
      <c r="D1262" t="s">
        <v>815</v>
      </c>
      <c r="E1262" s="43" t="s">
        <v>816</v>
      </c>
      <c r="G1262" t="s">
        <v>2071</v>
      </c>
      <c r="H1262" s="41">
        <v>41639</v>
      </c>
      <c r="I1262">
        <v>-904.59</v>
      </c>
      <c r="J1262" t="s">
        <v>10983</v>
      </c>
      <c r="R1262" s="51"/>
      <c r="U1262"/>
    </row>
    <row r="1263" spans="2:21" x14ac:dyDescent="0.25">
      <c r="B1263" s="49" t="s">
        <v>9326</v>
      </c>
      <c r="C1263" s="53" t="s">
        <v>24184</v>
      </c>
      <c r="D1263" t="s">
        <v>815</v>
      </c>
      <c r="E1263" s="43" t="s">
        <v>816</v>
      </c>
      <c r="G1263" t="s">
        <v>2079</v>
      </c>
      <c r="H1263" s="41">
        <v>41639</v>
      </c>
      <c r="I1263">
        <v>-904.59</v>
      </c>
      <c r="J1263" t="s">
        <v>10991</v>
      </c>
      <c r="R1263" s="51"/>
      <c r="U1263"/>
    </row>
    <row r="1264" spans="2:21" x14ac:dyDescent="0.25">
      <c r="B1264" s="49" t="s">
        <v>9326</v>
      </c>
      <c r="C1264" s="53" t="s">
        <v>24184</v>
      </c>
      <c r="D1264" t="s">
        <v>815</v>
      </c>
      <c r="E1264" s="43" t="s">
        <v>816</v>
      </c>
      <c r="G1264" t="s">
        <v>2072</v>
      </c>
      <c r="H1264" s="41">
        <v>41639</v>
      </c>
      <c r="I1264">
        <v>-889.7</v>
      </c>
      <c r="J1264" t="s">
        <v>10984</v>
      </c>
      <c r="R1264" s="51"/>
      <c r="U1264"/>
    </row>
    <row r="1265" spans="2:21" x14ac:dyDescent="0.25">
      <c r="B1265" s="49" t="s">
        <v>9326</v>
      </c>
      <c r="C1265" s="53" t="s">
        <v>24184</v>
      </c>
      <c r="D1265" t="s">
        <v>815</v>
      </c>
      <c r="E1265" s="43" t="s">
        <v>816</v>
      </c>
      <c r="G1265" t="s">
        <v>2070</v>
      </c>
      <c r="H1265" s="41">
        <v>41639</v>
      </c>
      <c r="I1265">
        <v>-854</v>
      </c>
      <c r="J1265" t="s">
        <v>10982</v>
      </c>
      <c r="R1265" s="51"/>
      <c r="U1265"/>
    </row>
    <row r="1266" spans="2:21" x14ac:dyDescent="0.25">
      <c r="B1266" s="49" t="s">
        <v>9326</v>
      </c>
      <c r="C1266" s="53" t="s">
        <v>24184</v>
      </c>
      <c r="D1266" t="s">
        <v>815</v>
      </c>
      <c r="E1266" s="43" t="s">
        <v>816</v>
      </c>
      <c r="G1266" t="s">
        <v>2078</v>
      </c>
      <c r="H1266" s="41">
        <v>41639</v>
      </c>
      <c r="I1266">
        <v>-854</v>
      </c>
      <c r="J1266" t="s">
        <v>10990</v>
      </c>
      <c r="R1266" s="51"/>
      <c r="U1266"/>
    </row>
    <row r="1267" spans="2:21" x14ac:dyDescent="0.25">
      <c r="B1267" s="49" t="s">
        <v>9326</v>
      </c>
      <c r="C1267" s="53" t="s">
        <v>24184</v>
      </c>
      <c r="D1267" t="s">
        <v>815</v>
      </c>
      <c r="E1267" s="43" t="s">
        <v>816</v>
      </c>
      <c r="G1267" t="s">
        <v>2074</v>
      </c>
      <c r="H1267" s="41">
        <v>41639</v>
      </c>
      <c r="I1267">
        <v>-723.68</v>
      </c>
      <c r="J1267" t="s">
        <v>10986</v>
      </c>
      <c r="R1267" s="51"/>
      <c r="U1267"/>
    </row>
    <row r="1268" spans="2:21" x14ac:dyDescent="0.25">
      <c r="B1268" s="49" t="s">
        <v>9326</v>
      </c>
      <c r="C1268" s="53" t="s">
        <v>24184</v>
      </c>
      <c r="D1268" t="s">
        <v>815</v>
      </c>
      <c r="E1268" s="43" t="s">
        <v>816</v>
      </c>
      <c r="G1268" t="s">
        <v>2075</v>
      </c>
      <c r="H1268" s="41">
        <v>41639</v>
      </c>
      <c r="I1268">
        <v>-683.2</v>
      </c>
      <c r="J1268" t="s">
        <v>10987</v>
      </c>
      <c r="R1268" s="51"/>
      <c r="U1268"/>
    </row>
    <row r="1269" spans="2:21" x14ac:dyDescent="0.25">
      <c r="B1269" s="49" t="s">
        <v>9326</v>
      </c>
      <c r="C1269" s="53" t="s">
        <v>24184</v>
      </c>
      <c r="D1269" t="s">
        <v>815</v>
      </c>
      <c r="E1269" s="43" t="s">
        <v>816</v>
      </c>
      <c r="G1269" t="s">
        <v>1966</v>
      </c>
      <c r="H1269" s="41">
        <v>41639</v>
      </c>
      <c r="I1269">
        <v>-543.45000000000005</v>
      </c>
      <c r="J1269" t="s">
        <v>10979</v>
      </c>
      <c r="R1269" s="51"/>
      <c r="U1269"/>
    </row>
    <row r="1270" spans="2:21" x14ac:dyDescent="0.25">
      <c r="B1270" s="49" t="s">
        <v>9326</v>
      </c>
      <c r="C1270" s="53" t="s">
        <v>24184</v>
      </c>
      <c r="D1270" t="s">
        <v>815</v>
      </c>
      <c r="E1270" s="43" t="s">
        <v>816</v>
      </c>
      <c r="G1270" t="s">
        <v>2067</v>
      </c>
      <c r="H1270" s="41">
        <v>41639</v>
      </c>
      <c r="I1270">
        <v>-513.05999999999995</v>
      </c>
      <c r="J1270" t="s">
        <v>10978</v>
      </c>
      <c r="R1270" s="51"/>
      <c r="U1270"/>
    </row>
    <row r="1271" spans="2:21" x14ac:dyDescent="0.25">
      <c r="B1271" s="49" t="s">
        <v>9326</v>
      </c>
      <c r="C1271" s="53" t="s">
        <v>24184</v>
      </c>
      <c r="D1271" t="s">
        <v>815</v>
      </c>
      <c r="E1271" s="43" t="s">
        <v>816</v>
      </c>
      <c r="G1271" t="s">
        <v>2065</v>
      </c>
      <c r="H1271" s="41">
        <v>41639</v>
      </c>
      <c r="I1271">
        <v>-456</v>
      </c>
      <c r="J1271" t="s">
        <v>10976</v>
      </c>
      <c r="R1271" s="51"/>
      <c r="U1271"/>
    </row>
    <row r="1272" spans="2:21" x14ac:dyDescent="0.25">
      <c r="B1272" s="49" t="s">
        <v>9326</v>
      </c>
      <c r="C1272" s="53" t="s">
        <v>24184</v>
      </c>
      <c r="D1272" t="s">
        <v>815</v>
      </c>
      <c r="E1272" s="43" t="s">
        <v>816</v>
      </c>
      <c r="G1272" t="s">
        <v>2064</v>
      </c>
      <c r="H1272" s="41">
        <v>41639</v>
      </c>
      <c r="I1272">
        <v>-430.5</v>
      </c>
      <c r="J1272" t="s">
        <v>10975</v>
      </c>
      <c r="R1272" s="51"/>
      <c r="U1272"/>
    </row>
    <row r="1273" spans="2:21" x14ac:dyDescent="0.25">
      <c r="B1273" s="49" t="s">
        <v>9326</v>
      </c>
      <c r="C1273" s="53" t="s">
        <v>24184</v>
      </c>
      <c r="D1273" t="s">
        <v>815</v>
      </c>
      <c r="E1273" s="43" t="s">
        <v>816</v>
      </c>
      <c r="G1273" t="s">
        <v>2066</v>
      </c>
      <c r="H1273" s="41">
        <v>41639</v>
      </c>
      <c r="I1273">
        <v>-430.5</v>
      </c>
      <c r="J1273" t="s">
        <v>10977</v>
      </c>
      <c r="R1273" s="51"/>
      <c r="U1273"/>
    </row>
    <row r="1274" spans="2:21" x14ac:dyDescent="0.25">
      <c r="B1274" s="49" t="s">
        <v>9326</v>
      </c>
      <c r="C1274" s="53" t="s">
        <v>24184</v>
      </c>
      <c r="D1274" t="s">
        <v>815</v>
      </c>
      <c r="E1274" s="43" t="s">
        <v>816</v>
      </c>
      <c r="G1274" t="s">
        <v>2083</v>
      </c>
      <c r="H1274" s="41">
        <v>41639</v>
      </c>
      <c r="I1274">
        <v>-364.8</v>
      </c>
      <c r="J1274" t="s">
        <v>10995</v>
      </c>
      <c r="R1274" s="51"/>
      <c r="U1274"/>
    </row>
    <row r="1275" spans="2:21" x14ac:dyDescent="0.25">
      <c r="B1275" s="49" t="s">
        <v>9326</v>
      </c>
      <c r="C1275" s="53" t="s">
        <v>24184</v>
      </c>
      <c r="D1275" t="s">
        <v>815</v>
      </c>
      <c r="E1275" s="43" t="s">
        <v>816</v>
      </c>
      <c r="G1275" t="s">
        <v>2082</v>
      </c>
      <c r="H1275" s="41">
        <v>41639</v>
      </c>
      <c r="I1275">
        <v>-344.4</v>
      </c>
      <c r="J1275" t="s">
        <v>10994</v>
      </c>
      <c r="R1275" s="51"/>
      <c r="U1275"/>
    </row>
    <row r="1276" spans="2:21" x14ac:dyDescent="0.25">
      <c r="B1276" s="49" t="s">
        <v>9326</v>
      </c>
      <c r="C1276" s="53" t="s">
        <v>24184</v>
      </c>
      <c r="D1276" t="s">
        <v>1277</v>
      </c>
      <c r="E1276" s="43" t="s">
        <v>1278</v>
      </c>
      <c r="F1276" t="s">
        <v>2041</v>
      </c>
      <c r="G1276" t="s">
        <v>17991</v>
      </c>
      <c r="H1276" s="41">
        <v>41639</v>
      </c>
      <c r="I1276" s="44">
        <v>96851.99</v>
      </c>
      <c r="J1276" t="s">
        <v>10956</v>
      </c>
      <c r="R1276" s="51"/>
      <c r="U1276"/>
    </row>
    <row r="1277" spans="2:21" x14ac:dyDescent="0.25">
      <c r="B1277" s="49" t="s">
        <v>9735</v>
      </c>
      <c r="C1277" s="53" t="s">
        <v>24186</v>
      </c>
      <c r="D1277" t="s">
        <v>1176</v>
      </c>
      <c r="E1277" s="43" t="s">
        <v>1177</v>
      </c>
      <c r="F1277" t="s">
        <v>2092</v>
      </c>
      <c r="G1277" t="s">
        <v>19004</v>
      </c>
      <c r="H1277" s="41">
        <v>41639</v>
      </c>
      <c r="I1277" s="44">
        <v>-3129270.68</v>
      </c>
      <c r="J1277" t="s">
        <v>11004</v>
      </c>
      <c r="R1277" s="51"/>
      <c r="U1277"/>
    </row>
    <row r="1278" spans="2:21" x14ac:dyDescent="0.25">
      <c r="B1278" s="49" t="s">
        <v>9735</v>
      </c>
      <c r="C1278" s="53" t="s">
        <v>24186</v>
      </c>
      <c r="D1278" t="s">
        <v>1106</v>
      </c>
      <c r="E1278" s="43" t="s">
        <v>1107</v>
      </c>
      <c r="F1278" t="s">
        <v>2106</v>
      </c>
      <c r="G1278" t="s">
        <v>2107</v>
      </c>
      <c r="H1278" s="41">
        <v>41639</v>
      </c>
      <c r="I1278" s="44">
        <v>-81989.33</v>
      </c>
      <c r="J1278" t="s">
        <v>11019</v>
      </c>
      <c r="R1278" s="51"/>
      <c r="U1278"/>
    </row>
    <row r="1279" spans="2:21" x14ac:dyDescent="0.25">
      <c r="B1279" s="49" t="s">
        <v>9735</v>
      </c>
      <c r="C1279" s="53" t="s">
        <v>24186</v>
      </c>
      <c r="D1279" t="s">
        <v>2090</v>
      </c>
      <c r="E1279" s="43" t="s">
        <v>11002</v>
      </c>
      <c r="F1279" t="s">
        <v>2091</v>
      </c>
      <c r="G1279" t="s">
        <v>18989</v>
      </c>
      <c r="H1279" s="41">
        <v>41639</v>
      </c>
      <c r="I1279" s="44">
        <v>-59000</v>
      </c>
      <c r="J1279" t="s">
        <v>11003</v>
      </c>
      <c r="R1279" s="51"/>
      <c r="U1279"/>
    </row>
    <row r="1280" spans="2:21" x14ac:dyDescent="0.25">
      <c r="B1280" s="49" t="s">
        <v>9735</v>
      </c>
      <c r="C1280" s="53" t="s">
        <v>24186</v>
      </c>
      <c r="D1280" t="s">
        <v>1818</v>
      </c>
      <c r="E1280" s="43" t="s">
        <v>1819</v>
      </c>
      <c r="F1280" t="s">
        <v>2108</v>
      </c>
      <c r="G1280" t="s">
        <v>19092</v>
      </c>
      <c r="H1280" s="41">
        <v>41639</v>
      </c>
      <c r="I1280" s="44">
        <v>-59000</v>
      </c>
      <c r="J1280" t="s">
        <v>11020</v>
      </c>
      <c r="R1280" s="51"/>
      <c r="U1280"/>
    </row>
    <row r="1281" spans="2:21" x14ac:dyDescent="0.25">
      <c r="B1281" s="49" t="s">
        <v>9735</v>
      </c>
      <c r="C1281" s="53" t="s">
        <v>24186</v>
      </c>
      <c r="D1281" t="s">
        <v>2094</v>
      </c>
      <c r="E1281" s="43" t="s">
        <v>11005</v>
      </c>
      <c r="G1281" t="s">
        <v>2063</v>
      </c>
      <c r="H1281" s="41">
        <v>41639</v>
      </c>
      <c r="I1281" s="44">
        <v>-28177</v>
      </c>
      <c r="J1281" t="s">
        <v>10974</v>
      </c>
      <c r="R1281" s="51"/>
      <c r="U1281"/>
    </row>
    <row r="1282" spans="2:21" x14ac:dyDescent="0.25">
      <c r="B1282" s="49" t="s">
        <v>9735</v>
      </c>
      <c r="C1282" s="53" t="s">
        <v>24186</v>
      </c>
      <c r="D1282" t="s">
        <v>2103</v>
      </c>
      <c r="E1282" s="43" t="s">
        <v>11016</v>
      </c>
      <c r="G1282" t="s">
        <v>2104</v>
      </c>
      <c r="H1282" s="41">
        <v>41639</v>
      </c>
      <c r="I1282" s="44">
        <v>-11240.8</v>
      </c>
      <c r="J1282" t="s">
        <v>11017</v>
      </c>
      <c r="R1282" s="51"/>
      <c r="U1282"/>
    </row>
    <row r="1283" spans="2:21" x14ac:dyDescent="0.25">
      <c r="B1283" s="49" t="s">
        <v>9735</v>
      </c>
      <c r="C1283" s="53" t="s">
        <v>24186</v>
      </c>
      <c r="D1283" t="s">
        <v>1345</v>
      </c>
      <c r="E1283" s="43" t="s">
        <v>10359</v>
      </c>
      <c r="F1283" t="s">
        <v>2095</v>
      </c>
      <c r="G1283" t="s">
        <v>2096</v>
      </c>
      <c r="H1283" s="41">
        <v>41639</v>
      </c>
      <c r="I1283" s="44">
        <v>-6000</v>
      </c>
      <c r="J1283" t="s">
        <v>11006</v>
      </c>
      <c r="R1283" s="51"/>
      <c r="U1283"/>
    </row>
    <row r="1284" spans="2:21" x14ac:dyDescent="0.25">
      <c r="B1284" s="49" t="s">
        <v>9735</v>
      </c>
      <c r="C1284" s="53" t="s">
        <v>24186</v>
      </c>
      <c r="D1284" t="s">
        <v>219</v>
      </c>
      <c r="E1284" s="43" t="s">
        <v>9456</v>
      </c>
      <c r="F1284" t="s">
        <v>2095</v>
      </c>
      <c r="G1284" t="s">
        <v>2096</v>
      </c>
      <c r="H1284" s="41">
        <v>41639</v>
      </c>
      <c r="I1284" s="44">
        <v>-6000</v>
      </c>
      <c r="J1284" t="s">
        <v>11007</v>
      </c>
      <c r="R1284" s="51"/>
      <c r="U1284"/>
    </row>
    <row r="1285" spans="2:21" x14ac:dyDescent="0.25">
      <c r="B1285" s="49" t="s">
        <v>9735</v>
      </c>
      <c r="C1285" s="53" t="s">
        <v>24186</v>
      </c>
      <c r="D1285" t="s">
        <v>2097</v>
      </c>
      <c r="E1285" s="43" t="s">
        <v>11008</v>
      </c>
      <c r="F1285" t="s">
        <v>2095</v>
      </c>
      <c r="G1285" t="s">
        <v>2096</v>
      </c>
      <c r="H1285" s="41">
        <v>41639</v>
      </c>
      <c r="I1285" s="44">
        <v>-6000</v>
      </c>
      <c r="J1285" t="s">
        <v>11009</v>
      </c>
      <c r="R1285" s="51"/>
      <c r="U1285"/>
    </row>
    <row r="1286" spans="2:21" x14ac:dyDescent="0.25">
      <c r="B1286" s="49" t="s">
        <v>9735</v>
      </c>
      <c r="C1286" s="53" t="s">
        <v>24186</v>
      </c>
      <c r="D1286" t="s">
        <v>2098</v>
      </c>
      <c r="E1286" s="43" t="s">
        <v>11010</v>
      </c>
      <c r="F1286" t="s">
        <v>2095</v>
      </c>
      <c r="G1286" t="s">
        <v>2096</v>
      </c>
      <c r="H1286" s="41">
        <v>41639</v>
      </c>
      <c r="I1286" s="44">
        <v>-6000</v>
      </c>
      <c r="J1286" t="s">
        <v>11011</v>
      </c>
      <c r="R1286" s="51"/>
      <c r="U1286"/>
    </row>
    <row r="1287" spans="2:21" x14ac:dyDescent="0.25">
      <c r="B1287" s="49" t="s">
        <v>9735</v>
      </c>
      <c r="C1287" s="53" t="s">
        <v>24186</v>
      </c>
      <c r="D1287" t="s">
        <v>2099</v>
      </c>
      <c r="E1287" s="43" t="s">
        <v>11012</v>
      </c>
      <c r="F1287" t="s">
        <v>2095</v>
      </c>
      <c r="G1287" t="s">
        <v>2096</v>
      </c>
      <c r="H1287" s="41">
        <v>41639</v>
      </c>
      <c r="I1287" s="44">
        <v>-6000</v>
      </c>
      <c r="J1287" t="s">
        <v>11013</v>
      </c>
      <c r="R1287" s="51"/>
      <c r="U1287"/>
    </row>
    <row r="1288" spans="2:21" x14ac:dyDescent="0.25">
      <c r="B1288" s="49" t="s">
        <v>9735</v>
      </c>
      <c r="C1288" s="53" t="s">
        <v>24186</v>
      </c>
      <c r="D1288" t="s">
        <v>2100</v>
      </c>
      <c r="E1288" s="43" t="s">
        <v>11014</v>
      </c>
      <c r="F1288" t="s">
        <v>2101</v>
      </c>
      <c r="G1288" t="s">
        <v>2102</v>
      </c>
      <c r="H1288" s="41">
        <v>41639</v>
      </c>
      <c r="I1288" s="44">
        <v>-6000</v>
      </c>
      <c r="J1288" t="s">
        <v>11015</v>
      </c>
      <c r="R1288" s="51"/>
      <c r="U1288"/>
    </row>
    <row r="1289" spans="2:21" x14ac:dyDescent="0.25">
      <c r="B1289" s="49" t="s">
        <v>9735</v>
      </c>
      <c r="C1289" s="53" t="s">
        <v>24186</v>
      </c>
      <c r="D1289" t="s">
        <v>1106</v>
      </c>
      <c r="E1289" s="43" t="s">
        <v>1107</v>
      </c>
      <c r="G1289" t="s">
        <v>2105</v>
      </c>
      <c r="H1289" s="41">
        <v>41639</v>
      </c>
      <c r="I1289" s="44">
        <v>75062.649999999994</v>
      </c>
      <c r="J1289" t="s">
        <v>11018</v>
      </c>
      <c r="R1289" s="51"/>
      <c r="U1289"/>
    </row>
    <row r="1290" spans="2:21" x14ac:dyDescent="0.25">
      <c r="B1290" s="49" t="s">
        <v>9328</v>
      </c>
      <c r="C1290" s="53" t="s">
        <v>24189</v>
      </c>
      <c r="D1290" t="s">
        <v>2130</v>
      </c>
      <c r="E1290" s="43" t="s">
        <v>2131</v>
      </c>
      <c r="F1290" t="s">
        <v>2132</v>
      </c>
      <c r="G1290" t="s">
        <v>1804</v>
      </c>
      <c r="H1290" s="41">
        <v>41639</v>
      </c>
      <c r="I1290" s="44">
        <v>-41162732</v>
      </c>
      <c r="J1290" t="s">
        <v>11038</v>
      </c>
      <c r="R1290" s="51"/>
      <c r="U1290"/>
    </row>
    <row r="1291" spans="2:21" x14ac:dyDescent="0.25">
      <c r="B1291" s="49" t="s">
        <v>9328</v>
      </c>
      <c r="C1291" s="53" t="s">
        <v>24189</v>
      </c>
      <c r="D1291" t="s">
        <v>2128</v>
      </c>
      <c r="E1291" s="43" t="s">
        <v>11036</v>
      </c>
      <c r="F1291" t="s">
        <v>2129</v>
      </c>
      <c r="G1291" t="s">
        <v>19920</v>
      </c>
      <c r="H1291" s="41">
        <v>41639</v>
      </c>
      <c r="I1291" s="44">
        <v>-4114114.99</v>
      </c>
      <c r="J1291" t="s">
        <v>11037</v>
      </c>
      <c r="R1291" s="51"/>
      <c r="U1291"/>
    </row>
    <row r="1292" spans="2:21" x14ac:dyDescent="0.25">
      <c r="B1292" s="49" t="s">
        <v>9328</v>
      </c>
      <c r="C1292" s="53" t="s">
        <v>24189</v>
      </c>
      <c r="D1292" t="s">
        <v>2109</v>
      </c>
      <c r="E1292" s="43" t="s">
        <v>11021</v>
      </c>
      <c r="F1292" t="s">
        <v>2110</v>
      </c>
      <c r="G1292" t="s">
        <v>19338</v>
      </c>
      <c r="H1292" s="41">
        <v>41639</v>
      </c>
      <c r="I1292" s="44">
        <v>-3202250.97</v>
      </c>
      <c r="J1292" t="s">
        <v>11022</v>
      </c>
      <c r="R1292" s="51"/>
      <c r="U1292"/>
    </row>
    <row r="1293" spans="2:21" x14ac:dyDescent="0.25">
      <c r="B1293" s="49" t="s">
        <v>9328</v>
      </c>
      <c r="C1293" s="53" t="s">
        <v>24189</v>
      </c>
      <c r="D1293" t="s">
        <v>2123</v>
      </c>
      <c r="E1293" s="43" t="s">
        <v>11032</v>
      </c>
      <c r="F1293" t="s">
        <v>2124</v>
      </c>
      <c r="G1293" t="s">
        <v>19839</v>
      </c>
      <c r="H1293" s="41">
        <v>41639</v>
      </c>
      <c r="I1293" s="44">
        <v>-2145000</v>
      </c>
      <c r="J1293" t="s">
        <v>11033</v>
      </c>
      <c r="R1293" s="51"/>
      <c r="U1293"/>
    </row>
    <row r="1294" spans="2:21" x14ac:dyDescent="0.25">
      <c r="B1294" s="49" t="s">
        <v>9328</v>
      </c>
      <c r="C1294" s="53" t="s">
        <v>24189</v>
      </c>
      <c r="D1294" t="s">
        <v>2112</v>
      </c>
      <c r="E1294" s="43" t="s">
        <v>11024</v>
      </c>
      <c r="F1294" t="s">
        <v>2113</v>
      </c>
      <c r="G1294" t="s">
        <v>2114</v>
      </c>
      <c r="H1294" s="41">
        <v>41639</v>
      </c>
      <c r="I1294" s="44">
        <v>-2051700</v>
      </c>
      <c r="J1294" t="s">
        <v>11025</v>
      </c>
      <c r="R1294" s="51"/>
      <c r="U1294"/>
    </row>
    <row r="1295" spans="2:21" x14ac:dyDescent="0.25">
      <c r="B1295" s="49" t="s">
        <v>9328</v>
      </c>
      <c r="C1295" s="53" t="s">
        <v>24189</v>
      </c>
      <c r="D1295" t="s">
        <v>2118</v>
      </c>
      <c r="E1295" s="43" t="s">
        <v>11028</v>
      </c>
      <c r="F1295" t="s">
        <v>2119</v>
      </c>
      <c r="G1295" t="s">
        <v>19697</v>
      </c>
      <c r="H1295" s="41">
        <v>41639</v>
      </c>
      <c r="I1295" s="44">
        <v>-1782000</v>
      </c>
      <c r="J1295" t="s">
        <v>11029</v>
      </c>
      <c r="R1295" s="51"/>
      <c r="U1295"/>
    </row>
    <row r="1296" spans="2:21" x14ac:dyDescent="0.25">
      <c r="B1296" s="49" t="s">
        <v>9328</v>
      </c>
      <c r="C1296" s="53" t="s">
        <v>24189</v>
      </c>
      <c r="D1296" t="s">
        <v>2109</v>
      </c>
      <c r="E1296" s="43" t="s">
        <v>11021</v>
      </c>
      <c r="F1296" t="s">
        <v>2111</v>
      </c>
      <c r="G1296" t="s">
        <v>17907</v>
      </c>
      <c r="H1296" s="41">
        <v>41639</v>
      </c>
      <c r="I1296" s="44">
        <v>-980382.31</v>
      </c>
      <c r="J1296" t="s">
        <v>11023</v>
      </c>
      <c r="R1296" s="51"/>
      <c r="U1296"/>
    </row>
    <row r="1297" spans="2:21" x14ac:dyDescent="0.25">
      <c r="B1297" s="49" t="s">
        <v>9328</v>
      </c>
      <c r="C1297" s="53" t="s">
        <v>24189</v>
      </c>
      <c r="D1297" t="s">
        <v>2120</v>
      </c>
      <c r="E1297" s="43" t="s">
        <v>11030</v>
      </c>
      <c r="F1297" t="s">
        <v>2121</v>
      </c>
      <c r="G1297" t="s">
        <v>2122</v>
      </c>
      <c r="H1297" s="41">
        <v>41639</v>
      </c>
      <c r="I1297" s="44">
        <v>-47500</v>
      </c>
      <c r="J1297" t="s">
        <v>11031</v>
      </c>
      <c r="R1297" s="51"/>
      <c r="U1297"/>
    </row>
    <row r="1298" spans="2:21" x14ac:dyDescent="0.25">
      <c r="B1298" s="49" t="s">
        <v>9328</v>
      </c>
      <c r="C1298" s="53" t="s">
        <v>24189</v>
      </c>
      <c r="D1298" t="s">
        <v>2133</v>
      </c>
      <c r="E1298" s="43" t="s">
        <v>11039</v>
      </c>
      <c r="F1298" t="s">
        <v>2134</v>
      </c>
      <c r="G1298" t="s">
        <v>2135</v>
      </c>
      <c r="H1298" s="41">
        <v>41639</v>
      </c>
      <c r="I1298" s="44">
        <v>-45000</v>
      </c>
      <c r="J1298" t="s">
        <v>11040</v>
      </c>
      <c r="R1298" s="51"/>
      <c r="U1298"/>
    </row>
    <row r="1299" spans="2:21" x14ac:dyDescent="0.25">
      <c r="B1299" s="49" t="s">
        <v>9328</v>
      </c>
      <c r="C1299" s="53" t="s">
        <v>24189</v>
      </c>
      <c r="D1299" t="s">
        <v>764</v>
      </c>
      <c r="E1299" s="43" t="s">
        <v>9946</v>
      </c>
      <c r="F1299" t="s">
        <v>2136</v>
      </c>
      <c r="G1299" t="s">
        <v>19369</v>
      </c>
      <c r="H1299" s="41">
        <v>41639</v>
      </c>
      <c r="I1299" s="44">
        <v>-20700</v>
      </c>
      <c r="J1299" t="s">
        <v>11041</v>
      </c>
      <c r="R1299" s="51"/>
      <c r="U1299"/>
    </row>
    <row r="1300" spans="2:21" x14ac:dyDescent="0.25">
      <c r="B1300" s="49" t="s">
        <v>9328</v>
      </c>
      <c r="C1300" s="53" t="s">
        <v>24189</v>
      </c>
      <c r="D1300" t="s">
        <v>2115</v>
      </c>
      <c r="E1300" s="43" t="s">
        <v>11026</v>
      </c>
      <c r="F1300" t="s">
        <v>2116</v>
      </c>
      <c r="G1300" t="s">
        <v>2117</v>
      </c>
      <c r="H1300" s="41">
        <v>41639</v>
      </c>
      <c r="I1300" s="44">
        <v>-20651.259999999998</v>
      </c>
      <c r="J1300" t="s">
        <v>11027</v>
      </c>
      <c r="R1300" s="51"/>
      <c r="U1300"/>
    </row>
    <row r="1301" spans="2:21" x14ac:dyDescent="0.25">
      <c r="B1301" s="49" t="s">
        <v>9328</v>
      </c>
      <c r="C1301" s="53" t="s">
        <v>24189</v>
      </c>
      <c r="D1301" t="s">
        <v>2125</v>
      </c>
      <c r="E1301" s="43" t="s">
        <v>11034</v>
      </c>
      <c r="F1301" t="s">
        <v>2126</v>
      </c>
      <c r="G1301" t="s">
        <v>2127</v>
      </c>
      <c r="H1301" s="41">
        <v>41639</v>
      </c>
      <c r="I1301" s="44">
        <v>-20000</v>
      </c>
      <c r="J1301" t="s">
        <v>11035</v>
      </c>
      <c r="R1301" s="51"/>
      <c r="U1301"/>
    </row>
    <row r="1302" spans="2:21" x14ac:dyDescent="0.25">
      <c r="B1302" s="49" t="s">
        <v>9735</v>
      </c>
      <c r="C1302" s="53" t="s">
        <v>24186</v>
      </c>
      <c r="D1302" t="s">
        <v>2138</v>
      </c>
      <c r="E1302" s="43" t="s">
        <v>11042</v>
      </c>
      <c r="F1302" t="s">
        <v>1820</v>
      </c>
      <c r="G1302" t="s">
        <v>18996</v>
      </c>
      <c r="H1302" s="41">
        <v>41646</v>
      </c>
      <c r="I1302" s="44">
        <v>-576290</v>
      </c>
      <c r="J1302" t="s">
        <v>11043</v>
      </c>
      <c r="R1302" s="51"/>
      <c r="U1302"/>
    </row>
    <row r="1303" spans="2:21" x14ac:dyDescent="0.25">
      <c r="B1303" s="49" t="s">
        <v>9735</v>
      </c>
      <c r="C1303" s="53" t="s">
        <v>24186</v>
      </c>
      <c r="D1303" t="s">
        <v>2139</v>
      </c>
      <c r="E1303" s="43" t="s">
        <v>11044</v>
      </c>
      <c r="F1303" t="s">
        <v>2140</v>
      </c>
      <c r="G1303" t="s">
        <v>19175</v>
      </c>
      <c r="H1303" s="41">
        <v>41653</v>
      </c>
      <c r="I1303" s="44">
        <v>-118000</v>
      </c>
      <c r="J1303" t="s">
        <v>11046</v>
      </c>
      <c r="R1303" s="51"/>
      <c r="U1303"/>
    </row>
    <row r="1304" spans="2:21" x14ac:dyDescent="0.25">
      <c r="B1304" s="49" t="s">
        <v>9735</v>
      </c>
      <c r="C1304" s="53" t="s">
        <v>24186</v>
      </c>
      <c r="D1304" t="s">
        <v>1355</v>
      </c>
      <c r="E1304" s="43" t="s">
        <v>1356</v>
      </c>
      <c r="F1304" t="s">
        <v>2141</v>
      </c>
      <c r="G1304" t="s">
        <v>19276</v>
      </c>
      <c r="H1304" s="41">
        <v>41654</v>
      </c>
      <c r="I1304" s="44">
        <v>-208400</v>
      </c>
      <c r="J1304" t="s">
        <v>11047</v>
      </c>
      <c r="R1304" s="51"/>
      <c r="U1304"/>
    </row>
    <row r="1305" spans="2:21" x14ac:dyDescent="0.25">
      <c r="B1305" s="49" t="s">
        <v>9735</v>
      </c>
      <c r="C1305" s="53" t="s">
        <v>24186</v>
      </c>
      <c r="D1305" t="s">
        <v>1345</v>
      </c>
      <c r="E1305" s="43" t="s">
        <v>10359</v>
      </c>
      <c r="F1305" t="s">
        <v>2101</v>
      </c>
      <c r="G1305" t="s">
        <v>2142</v>
      </c>
      <c r="H1305" s="41">
        <v>41668</v>
      </c>
      <c r="I1305" s="44">
        <v>-6000</v>
      </c>
      <c r="J1305" t="s">
        <v>11048</v>
      </c>
      <c r="R1305" s="51"/>
      <c r="U1305"/>
    </row>
    <row r="1306" spans="2:21" x14ac:dyDescent="0.25">
      <c r="B1306" s="49" t="s">
        <v>9735</v>
      </c>
      <c r="C1306" s="53" t="s">
        <v>24186</v>
      </c>
      <c r="D1306" t="s">
        <v>219</v>
      </c>
      <c r="E1306" s="43" t="s">
        <v>9456</v>
      </c>
      <c r="F1306" t="s">
        <v>2101</v>
      </c>
      <c r="G1306" t="s">
        <v>2142</v>
      </c>
      <c r="H1306" s="41">
        <v>41668</v>
      </c>
      <c r="I1306" s="44">
        <v>-6000</v>
      </c>
      <c r="J1306" t="s">
        <v>11049</v>
      </c>
      <c r="R1306" s="51"/>
      <c r="U1306"/>
    </row>
    <row r="1307" spans="2:21" x14ac:dyDescent="0.25">
      <c r="B1307" s="49" t="s">
        <v>9326</v>
      </c>
      <c r="C1307" s="53" t="s">
        <v>24184</v>
      </c>
      <c r="D1307" t="s">
        <v>2143</v>
      </c>
      <c r="E1307" s="43" t="s">
        <v>11050</v>
      </c>
      <c r="F1307" t="s">
        <v>2144</v>
      </c>
      <c r="G1307" t="s">
        <v>16520</v>
      </c>
      <c r="H1307" s="41">
        <v>41673</v>
      </c>
      <c r="I1307" s="44">
        <v>-70800</v>
      </c>
      <c r="J1307" t="s">
        <v>11051</v>
      </c>
      <c r="R1307" s="51"/>
      <c r="U1307"/>
    </row>
    <row r="1308" spans="2:21" x14ac:dyDescent="0.25">
      <c r="B1308" s="49" t="s">
        <v>9328</v>
      </c>
      <c r="C1308" s="53" t="s">
        <v>24189</v>
      </c>
      <c r="D1308" t="s">
        <v>2145</v>
      </c>
      <c r="E1308" s="43" t="s">
        <v>11052</v>
      </c>
      <c r="F1308" t="s">
        <v>2146</v>
      </c>
      <c r="G1308" t="s">
        <v>19466</v>
      </c>
      <c r="H1308" s="41">
        <v>41675</v>
      </c>
      <c r="I1308" s="44">
        <v>-2250</v>
      </c>
      <c r="J1308" t="s">
        <v>11053</v>
      </c>
      <c r="R1308" s="51"/>
      <c r="U1308"/>
    </row>
    <row r="1309" spans="2:21" x14ac:dyDescent="0.25">
      <c r="B1309" s="49" t="s">
        <v>9328</v>
      </c>
      <c r="C1309" s="53" t="s">
        <v>24189</v>
      </c>
      <c r="D1309" t="s">
        <v>1963</v>
      </c>
      <c r="E1309" s="43" t="s">
        <v>10877</v>
      </c>
      <c r="F1309" t="s">
        <v>2147</v>
      </c>
      <c r="G1309" t="s">
        <v>19609</v>
      </c>
      <c r="H1309" s="41">
        <v>41676</v>
      </c>
      <c r="I1309" s="44">
        <v>-1350</v>
      </c>
      <c r="J1309" t="s">
        <v>11054</v>
      </c>
      <c r="R1309" s="51"/>
      <c r="U1309"/>
    </row>
    <row r="1310" spans="2:21" x14ac:dyDescent="0.25">
      <c r="B1310" s="49" t="s">
        <v>9326</v>
      </c>
      <c r="C1310" s="53" t="s">
        <v>24184</v>
      </c>
      <c r="D1310" t="s">
        <v>815</v>
      </c>
      <c r="E1310" s="43" t="s">
        <v>816</v>
      </c>
      <c r="G1310" t="s">
        <v>2149</v>
      </c>
      <c r="H1310" s="41">
        <v>41680</v>
      </c>
      <c r="I1310" s="44">
        <v>-94270.399999999994</v>
      </c>
      <c r="J1310" t="s">
        <v>11056</v>
      </c>
      <c r="R1310" s="51"/>
      <c r="U1310"/>
    </row>
    <row r="1311" spans="2:21" x14ac:dyDescent="0.25">
      <c r="B1311" s="49" t="s">
        <v>9326</v>
      </c>
      <c r="C1311" s="53" t="s">
        <v>24184</v>
      </c>
      <c r="D1311" t="s">
        <v>815</v>
      </c>
      <c r="E1311" s="43" t="s">
        <v>816</v>
      </c>
      <c r="G1311" t="s">
        <v>2148</v>
      </c>
      <c r="H1311" s="41">
        <v>41680</v>
      </c>
      <c r="I1311" s="44">
        <v>-88998.7</v>
      </c>
      <c r="J1311" t="s">
        <v>11055</v>
      </c>
      <c r="R1311" s="51"/>
      <c r="U1311"/>
    </row>
    <row r="1312" spans="2:21" x14ac:dyDescent="0.25">
      <c r="B1312" s="49" t="s">
        <v>9326</v>
      </c>
      <c r="C1312" s="53" t="s">
        <v>24184</v>
      </c>
      <c r="D1312" t="s">
        <v>815</v>
      </c>
      <c r="E1312" s="43" t="s">
        <v>816</v>
      </c>
      <c r="G1312" t="s">
        <v>2163</v>
      </c>
      <c r="H1312" s="41">
        <v>41680</v>
      </c>
      <c r="I1312" s="44">
        <v>-88998.7</v>
      </c>
      <c r="J1312" t="s">
        <v>11070</v>
      </c>
      <c r="R1312" s="51"/>
      <c r="U1312"/>
    </row>
    <row r="1313" spans="2:21" x14ac:dyDescent="0.25">
      <c r="B1313" s="49" t="s">
        <v>9326</v>
      </c>
      <c r="C1313" s="53" t="s">
        <v>24184</v>
      </c>
      <c r="D1313" t="s">
        <v>815</v>
      </c>
      <c r="E1313" s="43" t="s">
        <v>816</v>
      </c>
      <c r="G1313" t="s">
        <v>2154</v>
      </c>
      <c r="H1313" s="41">
        <v>41680</v>
      </c>
      <c r="I1313" s="44">
        <v>-5789.86</v>
      </c>
      <c r="J1313" t="s">
        <v>11061</v>
      </c>
      <c r="R1313" s="51"/>
      <c r="U1313"/>
    </row>
    <row r="1314" spans="2:21" x14ac:dyDescent="0.25">
      <c r="B1314" s="49" t="s">
        <v>9326</v>
      </c>
      <c r="C1314" s="53" t="s">
        <v>24184</v>
      </c>
      <c r="D1314" t="s">
        <v>815</v>
      </c>
      <c r="E1314" s="43" t="s">
        <v>816</v>
      </c>
      <c r="G1314" t="s">
        <v>2153</v>
      </c>
      <c r="H1314" s="41">
        <v>41680</v>
      </c>
      <c r="I1314" s="44">
        <v>-5466.08</v>
      </c>
      <c r="J1314" t="s">
        <v>11060</v>
      </c>
      <c r="R1314" s="51"/>
      <c r="U1314"/>
    </row>
    <row r="1315" spans="2:21" x14ac:dyDescent="0.25">
      <c r="B1315" s="49" t="s">
        <v>9326</v>
      </c>
      <c r="C1315" s="53" t="s">
        <v>24184</v>
      </c>
      <c r="D1315" t="s">
        <v>815</v>
      </c>
      <c r="E1315" s="43" t="s">
        <v>816</v>
      </c>
      <c r="G1315" t="s">
        <v>2152</v>
      </c>
      <c r="H1315" s="41">
        <v>41680</v>
      </c>
      <c r="I1315" s="44">
        <v>-4958.28</v>
      </c>
      <c r="J1315" t="s">
        <v>11059</v>
      </c>
      <c r="R1315" s="51"/>
      <c r="U1315"/>
    </row>
    <row r="1316" spans="2:21" x14ac:dyDescent="0.25">
      <c r="B1316" s="49" t="s">
        <v>9326</v>
      </c>
      <c r="C1316" s="53" t="s">
        <v>24184</v>
      </c>
      <c r="D1316" t="s">
        <v>815</v>
      </c>
      <c r="E1316" s="43" t="s">
        <v>816</v>
      </c>
      <c r="G1316" t="s">
        <v>2151</v>
      </c>
      <c r="H1316" s="41">
        <v>41680</v>
      </c>
      <c r="I1316" s="44">
        <v>-4791.91</v>
      </c>
      <c r="J1316" t="s">
        <v>11058</v>
      </c>
      <c r="R1316" s="51"/>
      <c r="U1316"/>
    </row>
    <row r="1317" spans="2:21" x14ac:dyDescent="0.25">
      <c r="B1317" s="49" t="s">
        <v>9326</v>
      </c>
      <c r="C1317" s="53" t="s">
        <v>24184</v>
      </c>
      <c r="D1317" t="s">
        <v>815</v>
      </c>
      <c r="E1317" s="43" t="s">
        <v>816</v>
      </c>
      <c r="G1317" t="s">
        <v>2162</v>
      </c>
      <c r="H1317" s="41">
        <v>41680</v>
      </c>
      <c r="I1317" s="44">
        <v>-3040</v>
      </c>
      <c r="J1317" t="s">
        <v>11069</v>
      </c>
      <c r="R1317" s="51"/>
      <c r="U1317"/>
    </row>
    <row r="1318" spans="2:21" x14ac:dyDescent="0.25">
      <c r="B1318" s="49" t="s">
        <v>9326</v>
      </c>
      <c r="C1318" s="53" t="s">
        <v>24184</v>
      </c>
      <c r="D1318" t="s">
        <v>815</v>
      </c>
      <c r="E1318" s="43" t="s">
        <v>816</v>
      </c>
      <c r="G1318" t="s">
        <v>2161</v>
      </c>
      <c r="H1318" s="41">
        <v>41680</v>
      </c>
      <c r="I1318" s="44">
        <v>-2870</v>
      </c>
      <c r="J1318" t="s">
        <v>11068</v>
      </c>
      <c r="R1318" s="51"/>
      <c r="U1318"/>
    </row>
    <row r="1319" spans="2:21" x14ac:dyDescent="0.25">
      <c r="B1319" s="49" t="s">
        <v>9326</v>
      </c>
      <c r="C1319" s="53" t="s">
        <v>24184</v>
      </c>
      <c r="D1319" t="s">
        <v>815</v>
      </c>
      <c r="E1319" s="43" t="s">
        <v>816</v>
      </c>
      <c r="G1319" t="s">
        <v>2160</v>
      </c>
      <c r="H1319" s="41">
        <v>41680</v>
      </c>
      <c r="I1319" s="44">
        <v>-2280</v>
      </c>
      <c r="J1319" t="s">
        <v>11067</v>
      </c>
      <c r="R1319" s="51"/>
      <c r="U1319"/>
    </row>
    <row r="1320" spans="2:21" x14ac:dyDescent="0.25">
      <c r="B1320" s="49" t="s">
        <v>9326</v>
      </c>
      <c r="C1320" s="53" t="s">
        <v>24184</v>
      </c>
      <c r="D1320" t="s">
        <v>815</v>
      </c>
      <c r="E1320" s="43" t="s">
        <v>816</v>
      </c>
      <c r="G1320" t="s">
        <v>2159</v>
      </c>
      <c r="H1320" s="41">
        <v>41680</v>
      </c>
      <c r="I1320" s="44">
        <v>-2152.5</v>
      </c>
      <c r="J1320" t="s">
        <v>11066</v>
      </c>
      <c r="R1320" s="51"/>
      <c r="U1320"/>
    </row>
    <row r="1321" spans="2:21" x14ac:dyDescent="0.25">
      <c r="B1321" s="49" t="s">
        <v>9326</v>
      </c>
      <c r="C1321" s="53" t="s">
        <v>24184</v>
      </c>
      <c r="D1321" t="s">
        <v>815</v>
      </c>
      <c r="E1321" s="43" t="s">
        <v>816</v>
      </c>
      <c r="G1321" t="s">
        <v>2156</v>
      </c>
      <c r="H1321" s="41">
        <v>41680</v>
      </c>
      <c r="I1321" s="44">
        <v>-1399.46</v>
      </c>
      <c r="J1321" t="s">
        <v>11063</v>
      </c>
      <c r="R1321" s="51"/>
      <c r="U1321"/>
    </row>
    <row r="1322" spans="2:21" x14ac:dyDescent="0.25">
      <c r="B1322" s="49" t="s">
        <v>9326</v>
      </c>
      <c r="C1322" s="53" t="s">
        <v>24184</v>
      </c>
      <c r="D1322" t="s">
        <v>815</v>
      </c>
      <c r="E1322" s="43" t="s">
        <v>816</v>
      </c>
      <c r="G1322" t="s">
        <v>2155</v>
      </c>
      <c r="H1322" s="41">
        <v>41680</v>
      </c>
      <c r="I1322" s="44">
        <v>-1321.21</v>
      </c>
      <c r="J1322" t="s">
        <v>11062</v>
      </c>
      <c r="R1322" s="51"/>
      <c r="U1322"/>
    </row>
    <row r="1323" spans="2:21" x14ac:dyDescent="0.25">
      <c r="B1323" s="49" t="s">
        <v>9326</v>
      </c>
      <c r="C1323" s="53" t="s">
        <v>24184</v>
      </c>
      <c r="D1323" t="s">
        <v>815</v>
      </c>
      <c r="E1323" s="43" t="s">
        <v>816</v>
      </c>
      <c r="G1323" t="s">
        <v>2158</v>
      </c>
      <c r="H1323" s="41">
        <v>41680</v>
      </c>
      <c r="I1323" s="44">
        <v>-1036.6400000000001</v>
      </c>
      <c r="J1323" t="s">
        <v>11065</v>
      </c>
      <c r="R1323" s="51"/>
      <c r="U1323"/>
    </row>
    <row r="1324" spans="2:21" x14ac:dyDescent="0.25">
      <c r="B1324" s="49" t="s">
        <v>9326</v>
      </c>
      <c r="C1324" s="53" t="s">
        <v>24184</v>
      </c>
      <c r="D1324" t="s">
        <v>815</v>
      </c>
      <c r="E1324" s="43" t="s">
        <v>816</v>
      </c>
      <c r="G1324" t="s">
        <v>2157</v>
      </c>
      <c r="H1324" s="41">
        <v>41680</v>
      </c>
      <c r="I1324">
        <v>-978.67</v>
      </c>
      <c r="J1324" t="s">
        <v>11064</v>
      </c>
      <c r="R1324" s="51"/>
      <c r="U1324"/>
    </row>
    <row r="1325" spans="2:21" x14ac:dyDescent="0.25">
      <c r="B1325" s="49" t="s">
        <v>9326</v>
      </c>
      <c r="C1325" s="53" t="s">
        <v>24184</v>
      </c>
      <c r="D1325" t="s">
        <v>815</v>
      </c>
      <c r="E1325" s="43" t="s">
        <v>816</v>
      </c>
      <c r="G1325" t="s">
        <v>2150</v>
      </c>
      <c r="H1325" s="41">
        <v>41680</v>
      </c>
      <c r="I1325" s="44">
        <v>88998.7</v>
      </c>
      <c r="J1325" t="s">
        <v>11057</v>
      </c>
      <c r="R1325" s="51"/>
      <c r="U1325"/>
    </row>
    <row r="1326" spans="2:21" x14ac:dyDescent="0.25">
      <c r="B1326" s="49" t="s">
        <v>9735</v>
      </c>
      <c r="C1326" s="53" t="s">
        <v>24186</v>
      </c>
      <c r="D1326" t="s">
        <v>2166</v>
      </c>
      <c r="E1326" s="43" t="s">
        <v>2167</v>
      </c>
      <c r="F1326" t="s">
        <v>2168</v>
      </c>
      <c r="G1326" t="s">
        <v>16858</v>
      </c>
      <c r="H1326" s="41">
        <v>41680</v>
      </c>
      <c r="I1326" s="44">
        <v>-177000</v>
      </c>
      <c r="J1326" t="s">
        <v>11073</v>
      </c>
      <c r="R1326" s="51"/>
      <c r="U1326"/>
    </row>
    <row r="1327" spans="2:21" x14ac:dyDescent="0.25">
      <c r="B1327" s="49" t="s">
        <v>9735</v>
      </c>
      <c r="C1327" s="53" t="s">
        <v>24186</v>
      </c>
      <c r="D1327" t="s">
        <v>2171</v>
      </c>
      <c r="E1327" s="43" t="s">
        <v>11076</v>
      </c>
      <c r="G1327" t="s">
        <v>2172</v>
      </c>
      <c r="H1327" s="41">
        <v>41680</v>
      </c>
      <c r="I1327" s="44">
        <v>-42315.5</v>
      </c>
      <c r="J1327" t="s">
        <v>11077</v>
      </c>
      <c r="R1327" s="51"/>
      <c r="U1327"/>
    </row>
    <row r="1328" spans="2:21" x14ac:dyDescent="0.25">
      <c r="B1328" s="49" t="s">
        <v>9735</v>
      </c>
      <c r="C1328" s="53" t="s">
        <v>24186</v>
      </c>
      <c r="D1328" t="s">
        <v>2164</v>
      </c>
      <c r="E1328" s="43" t="s">
        <v>11071</v>
      </c>
      <c r="F1328" t="s">
        <v>2165</v>
      </c>
      <c r="G1328" t="s">
        <v>16858</v>
      </c>
      <c r="H1328" s="41">
        <v>41680</v>
      </c>
      <c r="I1328" s="44">
        <v>-35400</v>
      </c>
      <c r="J1328" t="s">
        <v>11072</v>
      </c>
      <c r="R1328" s="51"/>
      <c r="U1328"/>
    </row>
    <row r="1329" spans="2:21" x14ac:dyDescent="0.25">
      <c r="B1329" s="49" t="s">
        <v>9735</v>
      </c>
      <c r="C1329" s="53" t="s">
        <v>24186</v>
      </c>
      <c r="D1329" t="s">
        <v>2169</v>
      </c>
      <c r="E1329" s="43" t="s">
        <v>11074</v>
      </c>
      <c r="G1329" t="s">
        <v>2170</v>
      </c>
      <c r="H1329" s="41">
        <v>41680</v>
      </c>
      <c r="I1329" s="44">
        <v>-17250</v>
      </c>
      <c r="J1329" t="s">
        <v>11075</v>
      </c>
      <c r="R1329" s="51"/>
      <c r="U1329"/>
    </row>
    <row r="1330" spans="2:21" x14ac:dyDescent="0.25">
      <c r="B1330" s="49" t="s">
        <v>9326</v>
      </c>
      <c r="C1330" s="53" t="s">
        <v>24184</v>
      </c>
      <c r="D1330" t="s">
        <v>815</v>
      </c>
      <c r="E1330" s="43" t="s">
        <v>816</v>
      </c>
      <c r="G1330" t="s">
        <v>2176</v>
      </c>
      <c r="H1330" s="41">
        <v>41681</v>
      </c>
      <c r="I1330" s="44">
        <v>-3040</v>
      </c>
      <c r="J1330" t="s">
        <v>11081</v>
      </c>
      <c r="R1330" s="51"/>
      <c r="U1330"/>
    </row>
    <row r="1331" spans="2:21" x14ac:dyDescent="0.25">
      <c r="B1331" s="49" t="s">
        <v>9326</v>
      </c>
      <c r="C1331" s="53" t="s">
        <v>24184</v>
      </c>
      <c r="D1331" t="s">
        <v>815</v>
      </c>
      <c r="E1331" s="43" t="s">
        <v>816</v>
      </c>
      <c r="G1331" t="s">
        <v>2175</v>
      </c>
      <c r="H1331" s="41">
        <v>41681</v>
      </c>
      <c r="I1331" s="44">
        <v>-2870</v>
      </c>
      <c r="J1331" t="s">
        <v>11080</v>
      </c>
      <c r="R1331" s="51"/>
      <c r="U1331"/>
    </row>
    <row r="1332" spans="2:21" x14ac:dyDescent="0.25">
      <c r="B1332" s="49" t="s">
        <v>9326</v>
      </c>
      <c r="C1332" s="53" t="s">
        <v>24184</v>
      </c>
      <c r="D1332" t="s">
        <v>815</v>
      </c>
      <c r="E1332" s="43" t="s">
        <v>816</v>
      </c>
      <c r="G1332" t="s">
        <v>2174</v>
      </c>
      <c r="H1332" s="41">
        <v>41681</v>
      </c>
      <c r="I1332">
        <v>-268.37</v>
      </c>
      <c r="J1332" t="s">
        <v>11079</v>
      </c>
      <c r="R1332" s="51"/>
      <c r="U1332"/>
    </row>
    <row r="1333" spans="2:21" x14ac:dyDescent="0.25">
      <c r="B1333" s="49" t="s">
        <v>9326</v>
      </c>
      <c r="C1333" s="53" t="s">
        <v>24184</v>
      </c>
      <c r="D1333" t="s">
        <v>815</v>
      </c>
      <c r="E1333" s="43" t="s">
        <v>816</v>
      </c>
      <c r="G1333" t="s">
        <v>2173</v>
      </c>
      <c r="H1333" s="41">
        <v>41681</v>
      </c>
      <c r="I1333">
        <v>-253.35</v>
      </c>
      <c r="J1333" t="s">
        <v>11078</v>
      </c>
      <c r="R1333" s="51"/>
      <c r="U1333"/>
    </row>
    <row r="1334" spans="2:21" x14ac:dyDescent="0.25">
      <c r="B1334" s="49" t="s">
        <v>9326</v>
      </c>
      <c r="C1334" s="53" t="s">
        <v>24184</v>
      </c>
      <c r="D1334" t="s">
        <v>815</v>
      </c>
      <c r="E1334" s="43" t="s">
        <v>816</v>
      </c>
      <c r="G1334" t="s">
        <v>2179</v>
      </c>
      <c r="H1334" s="41">
        <v>41682</v>
      </c>
      <c r="I1334" s="44">
        <v>-1447.59</v>
      </c>
      <c r="J1334" t="s">
        <v>11084</v>
      </c>
      <c r="R1334" s="51"/>
      <c r="U1334"/>
    </row>
    <row r="1335" spans="2:21" x14ac:dyDescent="0.25">
      <c r="B1335" s="49" t="s">
        <v>9326</v>
      </c>
      <c r="C1335" s="53" t="s">
        <v>24184</v>
      </c>
      <c r="D1335" t="s">
        <v>815</v>
      </c>
      <c r="E1335" s="43" t="s">
        <v>816</v>
      </c>
      <c r="G1335" t="s">
        <v>2180</v>
      </c>
      <c r="H1335" s="41">
        <v>41682</v>
      </c>
      <c r="I1335" s="44">
        <v>-1366.63</v>
      </c>
      <c r="J1335" t="s">
        <v>11085</v>
      </c>
      <c r="R1335" s="51"/>
      <c r="U1335"/>
    </row>
    <row r="1336" spans="2:21" x14ac:dyDescent="0.25">
      <c r="B1336" s="49" t="s">
        <v>9326</v>
      </c>
      <c r="C1336" s="53" t="s">
        <v>24184</v>
      </c>
      <c r="D1336" t="s">
        <v>815</v>
      </c>
      <c r="E1336" s="43" t="s">
        <v>816</v>
      </c>
      <c r="G1336" t="s">
        <v>2182</v>
      </c>
      <c r="H1336" s="41">
        <v>41682</v>
      </c>
      <c r="I1336">
        <v>-966.88</v>
      </c>
      <c r="J1336" t="s">
        <v>11087</v>
      </c>
      <c r="R1336" s="51"/>
      <c r="U1336"/>
    </row>
    <row r="1337" spans="2:21" x14ac:dyDescent="0.25">
      <c r="B1337" s="49" t="s">
        <v>9326</v>
      </c>
      <c r="C1337" s="53" t="s">
        <v>24184</v>
      </c>
      <c r="D1337" t="s">
        <v>815</v>
      </c>
      <c r="E1337" s="43" t="s">
        <v>816</v>
      </c>
      <c r="G1337" t="s">
        <v>2181</v>
      </c>
      <c r="H1337" s="41">
        <v>41682</v>
      </c>
      <c r="I1337">
        <v>-912.8</v>
      </c>
      <c r="J1337" t="s">
        <v>11086</v>
      </c>
      <c r="R1337" s="51"/>
      <c r="U1337"/>
    </row>
    <row r="1338" spans="2:21" x14ac:dyDescent="0.25">
      <c r="B1338" s="49" t="s">
        <v>9326</v>
      </c>
      <c r="C1338" s="53" t="s">
        <v>24184</v>
      </c>
      <c r="D1338" t="s">
        <v>815</v>
      </c>
      <c r="E1338" s="43" t="s">
        <v>816</v>
      </c>
      <c r="G1338" t="s">
        <v>2184</v>
      </c>
      <c r="H1338" s="41">
        <v>41682</v>
      </c>
      <c r="I1338">
        <v>-760</v>
      </c>
      <c r="J1338" t="s">
        <v>11089</v>
      </c>
      <c r="R1338" s="51"/>
      <c r="U1338"/>
    </row>
    <row r="1339" spans="2:21" x14ac:dyDescent="0.25">
      <c r="B1339" s="49" t="s">
        <v>9326</v>
      </c>
      <c r="C1339" s="53" t="s">
        <v>24184</v>
      </c>
      <c r="D1339" t="s">
        <v>815</v>
      </c>
      <c r="E1339" s="43" t="s">
        <v>816</v>
      </c>
      <c r="G1339" t="s">
        <v>2183</v>
      </c>
      <c r="H1339" s="41">
        <v>41682</v>
      </c>
      <c r="I1339">
        <v>-717.5</v>
      </c>
      <c r="J1339" t="s">
        <v>11088</v>
      </c>
      <c r="R1339" s="51"/>
      <c r="U1339"/>
    </row>
    <row r="1340" spans="2:21" x14ac:dyDescent="0.25">
      <c r="B1340" s="49" t="s">
        <v>9326</v>
      </c>
      <c r="C1340" s="53" t="s">
        <v>24184</v>
      </c>
      <c r="D1340" t="s">
        <v>815</v>
      </c>
      <c r="E1340" s="43" t="s">
        <v>816</v>
      </c>
      <c r="G1340" t="s">
        <v>2178</v>
      </c>
      <c r="H1340" s="41">
        <v>41682</v>
      </c>
      <c r="I1340">
        <v>-454.48</v>
      </c>
      <c r="J1340" t="s">
        <v>11083</v>
      </c>
      <c r="R1340" s="51"/>
      <c r="U1340"/>
    </row>
    <row r="1341" spans="2:21" x14ac:dyDescent="0.25">
      <c r="B1341" s="49" t="s">
        <v>9326</v>
      </c>
      <c r="C1341" s="53" t="s">
        <v>24184</v>
      </c>
      <c r="D1341" t="s">
        <v>815</v>
      </c>
      <c r="E1341" s="43" t="s">
        <v>816</v>
      </c>
      <c r="G1341" t="s">
        <v>2177</v>
      </c>
      <c r="H1341" s="41">
        <v>41682</v>
      </c>
      <c r="I1341">
        <v>-429.06</v>
      </c>
      <c r="J1341" t="s">
        <v>11082</v>
      </c>
      <c r="R1341" s="51"/>
      <c r="U1341"/>
    </row>
    <row r="1342" spans="2:21" x14ac:dyDescent="0.25">
      <c r="B1342" s="49" t="s">
        <v>9735</v>
      </c>
      <c r="C1342" s="53" t="s">
        <v>24186</v>
      </c>
      <c r="D1342" t="s">
        <v>2185</v>
      </c>
      <c r="E1342" s="43" t="s">
        <v>11090</v>
      </c>
      <c r="G1342" t="s">
        <v>2186</v>
      </c>
      <c r="H1342" s="41">
        <v>41682</v>
      </c>
      <c r="I1342" s="44">
        <v>-43057.2</v>
      </c>
      <c r="J1342" t="s">
        <v>11091</v>
      </c>
      <c r="R1342" s="51"/>
      <c r="U1342"/>
    </row>
    <row r="1343" spans="2:21" x14ac:dyDescent="0.25">
      <c r="B1343" s="49" t="s">
        <v>9326</v>
      </c>
      <c r="C1343" s="53" t="s">
        <v>24184</v>
      </c>
      <c r="D1343" t="s">
        <v>815</v>
      </c>
      <c r="E1343" s="43" t="s">
        <v>816</v>
      </c>
      <c r="G1343" t="s">
        <v>2192</v>
      </c>
      <c r="H1343" s="41">
        <v>41683</v>
      </c>
      <c r="I1343" s="44">
        <v>-132498.4</v>
      </c>
      <c r="J1343" t="s">
        <v>11097</v>
      </c>
      <c r="R1343" s="51"/>
      <c r="U1343"/>
    </row>
    <row r="1344" spans="2:21" x14ac:dyDescent="0.25">
      <c r="B1344" s="49" t="s">
        <v>9326</v>
      </c>
      <c r="C1344" s="53" t="s">
        <v>24184</v>
      </c>
      <c r="D1344" t="s">
        <v>815</v>
      </c>
      <c r="E1344" s="43" t="s">
        <v>816</v>
      </c>
      <c r="G1344" t="s">
        <v>2191</v>
      </c>
      <c r="H1344" s="41">
        <v>41683</v>
      </c>
      <c r="I1344" s="44">
        <v>-125088.95</v>
      </c>
      <c r="J1344" t="s">
        <v>11096</v>
      </c>
      <c r="R1344" s="51"/>
      <c r="U1344"/>
    </row>
    <row r="1345" spans="2:21" x14ac:dyDescent="0.25">
      <c r="B1345" s="49" t="s">
        <v>9326</v>
      </c>
      <c r="C1345" s="53" t="s">
        <v>24184</v>
      </c>
      <c r="D1345" t="s">
        <v>815</v>
      </c>
      <c r="E1345" s="43" t="s">
        <v>816</v>
      </c>
      <c r="G1345" t="s">
        <v>2190</v>
      </c>
      <c r="H1345" s="41">
        <v>41683</v>
      </c>
      <c r="I1345" s="44">
        <v>-2668.51</v>
      </c>
      <c r="J1345" t="s">
        <v>11095</v>
      </c>
      <c r="R1345" s="51"/>
      <c r="U1345"/>
    </row>
    <row r="1346" spans="2:21" x14ac:dyDescent="0.25">
      <c r="B1346" s="49" t="s">
        <v>9326</v>
      </c>
      <c r="C1346" s="53" t="s">
        <v>24184</v>
      </c>
      <c r="D1346" t="s">
        <v>815</v>
      </c>
      <c r="E1346" s="43" t="s">
        <v>816</v>
      </c>
      <c r="G1346" t="s">
        <v>2189</v>
      </c>
      <c r="H1346" s="41">
        <v>41683</v>
      </c>
      <c r="I1346" s="44">
        <v>-2519.29</v>
      </c>
      <c r="J1346" t="s">
        <v>11094</v>
      </c>
      <c r="R1346" s="51"/>
      <c r="U1346"/>
    </row>
    <row r="1347" spans="2:21" x14ac:dyDescent="0.25">
      <c r="B1347" s="49" t="s">
        <v>9326</v>
      </c>
      <c r="C1347" s="53" t="s">
        <v>24184</v>
      </c>
      <c r="D1347" t="s">
        <v>815</v>
      </c>
      <c r="E1347" s="43" t="s">
        <v>816</v>
      </c>
      <c r="G1347" t="s">
        <v>2188</v>
      </c>
      <c r="H1347" s="41">
        <v>41683</v>
      </c>
      <c r="I1347">
        <v>-655.5</v>
      </c>
      <c r="J1347" t="s">
        <v>11093</v>
      </c>
      <c r="R1347" s="51"/>
      <c r="U1347"/>
    </row>
    <row r="1348" spans="2:21" x14ac:dyDescent="0.25">
      <c r="B1348" s="49" t="s">
        <v>9326</v>
      </c>
      <c r="C1348" s="53" t="s">
        <v>24184</v>
      </c>
      <c r="D1348" t="s">
        <v>815</v>
      </c>
      <c r="E1348" s="43" t="s">
        <v>816</v>
      </c>
      <c r="G1348" t="s">
        <v>2187</v>
      </c>
      <c r="H1348" s="41">
        <v>41683</v>
      </c>
      <c r="I1348">
        <v>-618.84</v>
      </c>
      <c r="J1348" t="s">
        <v>11092</v>
      </c>
      <c r="R1348" s="51"/>
      <c r="U1348"/>
    </row>
    <row r="1349" spans="2:21" x14ac:dyDescent="0.25">
      <c r="B1349" s="49" t="s">
        <v>9735</v>
      </c>
      <c r="C1349" s="53" t="s">
        <v>24186</v>
      </c>
      <c r="D1349" t="s">
        <v>2199</v>
      </c>
      <c r="E1349" s="43" t="s">
        <v>11108</v>
      </c>
      <c r="G1349" t="s">
        <v>2194</v>
      </c>
      <c r="H1349" s="41">
        <v>41683</v>
      </c>
      <c r="I1349" s="44">
        <v>-73365.2</v>
      </c>
      <c r="J1349" t="s">
        <v>11109</v>
      </c>
      <c r="R1349" s="51"/>
      <c r="U1349"/>
    </row>
    <row r="1350" spans="2:21" x14ac:dyDescent="0.25">
      <c r="B1350" s="49" t="s">
        <v>9735</v>
      </c>
      <c r="C1350" s="53" t="s">
        <v>24186</v>
      </c>
      <c r="D1350" t="s">
        <v>2193</v>
      </c>
      <c r="E1350" s="43" t="s">
        <v>11098</v>
      </c>
      <c r="G1350" t="s">
        <v>2194</v>
      </c>
      <c r="H1350" s="41">
        <v>41683</v>
      </c>
      <c r="I1350" s="44">
        <v>-42315.5</v>
      </c>
      <c r="J1350" t="s">
        <v>11099</v>
      </c>
      <c r="R1350" s="51"/>
      <c r="U1350"/>
    </row>
    <row r="1351" spans="2:21" x14ac:dyDescent="0.25">
      <c r="B1351" s="49" t="s">
        <v>9735</v>
      </c>
      <c r="C1351" s="53" t="s">
        <v>24186</v>
      </c>
      <c r="D1351" t="s">
        <v>2196</v>
      </c>
      <c r="E1351" s="43" t="s">
        <v>11102</v>
      </c>
      <c r="G1351" t="s">
        <v>2194</v>
      </c>
      <c r="H1351" s="41">
        <v>41683</v>
      </c>
      <c r="I1351" s="44">
        <v>-42315.5</v>
      </c>
      <c r="J1351" t="s">
        <v>11103</v>
      </c>
      <c r="R1351" s="51"/>
      <c r="U1351"/>
    </row>
    <row r="1352" spans="2:21" x14ac:dyDescent="0.25">
      <c r="B1352" s="49" t="s">
        <v>9735</v>
      </c>
      <c r="C1352" s="53" t="s">
        <v>24186</v>
      </c>
      <c r="D1352" t="s">
        <v>2197</v>
      </c>
      <c r="E1352" s="43" t="s">
        <v>11104</v>
      </c>
      <c r="G1352" t="s">
        <v>2194</v>
      </c>
      <c r="H1352" s="41">
        <v>41683</v>
      </c>
      <c r="I1352" s="44">
        <v>-42315.5</v>
      </c>
      <c r="J1352" t="s">
        <v>11105</v>
      </c>
      <c r="R1352" s="51"/>
      <c r="U1352"/>
    </row>
    <row r="1353" spans="2:21" x14ac:dyDescent="0.25">
      <c r="B1353" s="49" t="s">
        <v>9735</v>
      </c>
      <c r="C1353" s="53" t="s">
        <v>24186</v>
      </c>
      <c r="D1353" t="s">
        <v>2198</v>
      </c>
      <c r="E1353" s="43" t="s">
        <v>11106</v>
      </c>
      <c r="G1353" t="s">
        <v>2194</v>
      </c>
      <c r="H1353" s="41">
        <v>41683</v>
      </c>
      <c r="I1353" s="44">
        <v>-42315.5</v>
      </c>
      <c r="J1353" t="s">
        <v>11107</v>
      </c>
      <c r="R1353" s="51"/>
      <c r="U1353"/>
    </row>
    <row r="1354" spans="2:21" x14ac:dyDescent="0.25">
      <c r="B1354" s="49" t="s">
        <v>9735</v>
      </c>
      <c r="C1354" s="53" t="s">
        <v>24186</v>
      </c>
      <c r="D1354" t="s">
        <v>2195</v>
      </c>
      <c r="E1354" s="43" t="s">
        <v>11100</v>
      </c>
      <c r="G1354" t="s">
        <v>2194</v>
      </c>
      <c r="H1354" s="41">
        <v>41683</v>
      </c>
      <c r="I1354" s="44">
        <v>-24438.400000000001</v>
      </c>
      <c r="J1354" t="s">
        <v>11101</v>
      </c>
      <c r="R1354" s="51"/>
      <c r="U1354"/>
    </row>
    <row r="1355" spans="2:21" x14ac:dyDescent="0.25">
      <c r="B1355" s="49" t="s">
        <v>9326</v>
      </c>
      <c r="C1355" s="53" t="s">
        <v>24184</v>
      </c>
      <c r="D1355" t="s">
        <v>2200</v>
      </c>
      <c r="E1355" s="43" t="s">
        <v>2201</v>
      </c>
      <c r="F1355" t="s">
        <v>2202</v>
      </c>
      <c r="G1355" t="s">
        <v>17856</v>
      </c>
      <c r="H1355" s="41">
        <v>41684</v>
      </c>
      <c r="I1355" s="44">
        <v>-118000</v>
      </c>
      <c r="J1355" t="s">
        <v>11110</v>
      </c>
      <c r="R1355" s="51"/>
      <c r="U1355"/>
    </row>
    <row r="1356" spans="2:21" x14ac:dyDescent="0.25">
      <c r="B1356" s="49" t="s">
        <v>9326</v>
      </c>
      <c r="C1356" s="53" t="s">
        <v>24184</v>
      </c>
      <c r="D1356" t="s">
        <v>815</v>
      </c>
      <c r="E1356" s="43" t="s">
        <v>816</v>
      </c>
      <c r="G1356" t="s">
        <v>2205</v>
      </c>
      <c r="H1356" s="41">
        <v>41684</v>
      </c>
      <c r="I1356" s="44">
        <v>-4799.51</v>
      </c>
      <c r="J1356" t="s">
        <v>11112</v>
      </c>
      <c r="R1356" s="51"/>
      <c r="U1356"/>
    </row>
    <row r="1357" spans="2:21" x14ac:dyDescent="0.25">
      <c r="B1357" s="49" t="s">
        <v>9326</v>
      </c>
      <c r="C1357" s="53" t="s">
        <v>24184</v>
      </c>
      <c r="D1357" t="s">
        <v>815</v>
      </c>
      <c r="E1357" s="43" t="s">
        <v>816</v>
      </c>
      <c r="G1357" t="s">
        <v>2204</v>
      </c>
      <c r="H1357" s="41">
        <v>41684</v>
      </c>
      <c r="I1357" s="44">
        <v>-4531.12</v>
      </c>
      <c r="J1357" t="s">
        <v>11111</v>
      </c>
      <c r="R1357" s="51"/>
      <c r="U1357"/>
    </row>
    <row r="1358" spans="2:21" x14ac:dyDescent="0.25">
      <c r="B1358" s="49" t="s">
        <v>9328</v>
      </c>
      <c r="C1358" s="53" t="s">
        <v>24189</v>
      </c>
      <c r="D1358" t="s">
        <v>764</v>
      </c>
      <c r="E1358" s="43" t="s">
        <v>9946</v>
      </c>
      <c r="F1358" t="s">
        <v>2206</v>
      </c>
      <c r="G1358" t="s">
        <v>20360</v>
      </c>
      <c r="H1358" s="41">
        <v>41684</v>
      </c>
      <c r="I1358" s="44">
        <v>-20700</v>
      </c>
      <c r="J1358" t="s">
        <v>11113</v>
      </c>
      <c r="R1358" s="51"/>
      <c r="U1358"/>
    </row>
    <row r="1359" spans="2:21" x14ac:dyDescent="0.25">
      <c r="B1359" s="49" t="s">
        <v>9328</v>
      </c>
      <c r="C1359" s="53" t="s">
        <v>24189</v>
      </c>
      <c r="D1359" t="s">
        <v>2145</v>
      </c>
      <c r="E1359" s="43" t="s">
        <v>11052</v>
      </c>
      <c r="F1359" t="s">
        <v>2208</v>
      </c>
      <c r="G1359" t="s">
        <v>19610</v>
      </c>
      <c r="H1359" s="41">
        <v>41687</v>
      </c>
      <c r="I1359" s="44">
        <v>-2250</v>
      </c>
      <c r="J1359" t="s">
        <v>11115</v>
      </c>
      <c r="R1359" s="51"/>
      <c r="U1359"/>
    </row>
    <row r="1360" spans="2:21" x14ac:dyDescent="0.25">
      <c r="B1360" s="49" t="s">
        <v>9328</v>
      </c>
      <c r="C1360" s="53" t="s">
        <v>24189</v>
      </c>
      <c r="D1360" t="s">
        <v>1963</v>
      </c>
      <c r="E1360" s="43" t="s">
        <v>10877</v>
      </c>
      <c r="F1360" t="s">
        <v>2207</v>
      </c>
      <c r="G1360" t="s">
        <v>19610</v>
      </c>
      <c r="H1360" s="41">
        <v>41687</v>
      </c>
      <c r="I1360" s="44">
        <v>-1770</v>
      </c>
      <c r="J1360" t="s">
        <v>11114</v>
      </c>
      <c r="R1360" s="51"/>
      <c r="U1360"/>
    </row>
    <row r="1361" spans="2:21" x14ac:dyDescent="0.25">
      <c r="B1361" s="49" t="s">
        <v>9328</v>
      </c>
      <c r="C1361" s="53" t="s">
        <v>24189</v>
      </c>
      <c r="D1361" t="s">
        <v>1556</v>
      </c>
      <c r="E1361" s="43" t="s">
        <v>1557</v>
      </c>
      <c r="F1361" t="s">
        <v>2209</v>
      </c>
      <c r="G1361" t="s">
        <v>20349</v>
      </c>
      <c r="H1361" s="41">
        <v>41688</v>
      </c>
      <c r="I1361" s="44">
        <v>-60000</v>
      </c>
      <c r="J1361" t="s">
        <v>11116</v>
      </c>
      <c r="R1361" s="51"/>
      <c r="U1361"/>
    </row>
    <row r="1362" spans="2:21" x14ac:dyDescent="0.25">
      <c r="B1362" s="49" t="s">
        <v>9328</v>
      </c>
      <c r="C1362" s="53" t="s">
        <v>24189</v>
      </c>
      <c r="D1362" t="s">
        <v>1556</v>
      </c>
      <c r="E1362" s="43" t="s">
        <v>1557</v>
      </c>
      <c r="F1362" t="s">
        <v>2210</v>
      </c>
      <c r="G1362" t="s">
        <v>20349</v>
      </c>
      <c r="H1362" s="41">
        <v>41688</v>
      </c>
      <c r="I1362" s="44">
        <v>-35000</v>
      </c>
      <c r="J1362" t="s">
        <v>11117</v>
      </c>
      <c r="R1362" s="51"/>
      <c r="U1362"/>
    </row>
    <row r="1363" spans="2:21" x14ac:dyDescent="0.25">
      <c r="B1363" s="49" t="s">
        <v>9326</v>
      </c>
      <c r="C1363" s="53" t="s">
        <v>24184</v>
      </c>
      <c r="D1363" t="s">
        <v>815</v>
      </c>
      <c r="E1363" s="43" t="s">
        <v>816</v>
      </c>
      <c r="G1363" t="s">
        <v>2214</v>
      </c>
      <c r="H1363" s="41">
        <v>41691</v>
      </c>
      <c r="I1363" s="44">
        <v>-4535.32</v>
      </c>
      <c r="J1363" t="s">
        <v>11121</v>
      </c>
      <c r="R1363" s="51"/>
      <c r="U1363"/>
    </row>
    <row r="1364" spans="2:21" x14ac:dyDescent="0.25">
      <c r="B1364" s="49" t="s">
        <v>9326</v>
      </c>
      <c r="C1364" s="53" t="s">
        <v>24184</v>
      </c>
      <c r="D1364" t="s">
        <v>815</v>
      </c>
      <c r="E1364" s="43" t="s">
        <v>816</v>
      </c>
      <c r="G1364" t="s">
        <v>2213</v>
      </c>
      <c r="H1364" s="41">
        <v>41691</v>
      </c>
      <c r="I1364" s="44">
        <v>-4281.7</v>
      </c>
      <c r="J1364" t="s">
        <v>11120</v>
      </c>
      <c r="R1364" s="51"/>
      <c r="U1364"/>
    </row>
    <row r="1365" spans="2:21" x14ac:dyDescent="0.25">
      <c r="B1365" s="49" t="s">
        <v>9326</v>
      </c>
      <c r="C1365" s="53" t="s">
        <v>24184</v>
      </c>
      <c r="D1365" t="s">
        <v>815</v>
      </c>
      <c r="E1365" s="43" t="s">
        <v>816</v>
      </c>
      <c r="G1365" t="s">
        <v>2218</v>
      </c>
      <c r="H1365" s="41">
        <v>41691</v>
      </c>
      <c r="I1365" s="44">
        <v>-2128</v>
      </c>
      <c r="J1365" t="s">
        <v>11125</v>
      </c>
      <c r="R1365" s="51"/>
      <c r="U1365"/>
    </row>
    <row r="1366" spans="2:21" x14ac:dyDescent="0.25">
      <c r="B1366" s="49" t="s">
        <v>9326</v>
      </c>
      <c r="C1366" s="53" t="s">
        <v>24184</v>
      </c>
      <c r="D1366" t="s">
        <v>815</v>
      </c>
      <c r="E1366" s="43" t="s">
        <v>816</v>
      </c>
      <c r="G1366" t="s">
        <v>2217</v>
      </c>
      <c r="H1366" s="41">
        <v>41691</v>
      </c>
      <c r="I1366" s="44">
        <v>-2009</v>
      </c>
      <c r="J1366" t="s">
        <v>11124</v>
      </c>
      <c r="R1366" s="51"/>
      <c r="U1366"/>
    </row>
    <row r="1367" spans="2:21" x14ac:dyDescent="0.25">
      <c r="B1367" s="49" t="s">
        <v>9326</v>
      </c>
      <c r="C1367" s="53" t="s">
        <v>24184</v>
      </c>
      <c r="D1367" t="s">
        <v>815</v>
      </c>
      <c r="E1367" s="43" t="s">
        <v>816</v>
      </c>
      <c r="G1367" t="s">
        <v>2216</v>
      </c>
      <c r="H1367" s="41">
        <v>41691</v>
      </c>
      <c r="I1367">
        <v>-904.59</v>
      </c>
      <c r="J1367" t="s">
        <v>11123</v>
      </c>
      <c r="R1367" s="51"/>
      <c r="U1367"/>
    </row>
    <row r="1368" spans="2:21" x14ac:dyDescent="0.25">
      <c r="B1368" s="49" t="s">
        <v>9326</v>
      </c>
      <c r="C1368" s="53" t="s">
        <v>24184</v>
      </c>
      <c r="D1368" t="s">
        <v>815</v>
      </c>
      <c r="E1368" s="43" t="s">
        <v>816</v>
      </c>
      <c r="G1368" t="s">
        <v>2212</v>
      </c>
      <c r="H1368" s="41">
        <v>41691</v>
      </c>
      <c r="I1368">
        <v>-854.48</v>
      </c>
      <c r="J1368" t="s">
        <v>11119</v>
      </c>
      <c r="R1368" s="51"/>
      <c r="U1368"/>
    </row>
    <row r="1369" spans="2:21" x14ac:dyDescent="0.25">
      <c r="B1369" s="49" t="s">
        <v>9326</v>
      </c>
      <c r="C1369" s="53" t="s">
        <v>24184</v>
      </c>
      <c r="D1369" t="s">
        <v>815</v>
      </c>
      <c r="E1369" s="43" t="s">
        <v>816</v>
      </c>
      <c r="G1369" t="s">
        <v>2215</v>
      </c>
      <c r="H1369" s="41">
        <v>41691</v>
      </c>
      <c r="I1369">
        <v>-854.01</v>
      </c>
      <c r="J1369" t="s">
        <v>11122</v>
      </c>
      <c r="R1369" s="51"/>
      <c r="U1369"/>
    </row>
    <row r="1370" spans="2:21" x14ac:dyDescent="0.25">
      <c r="B1370" s="49" t="s">
        <v>9326</v>
      </c>
      <c r="C1370" s="53" t="s">
        <v>24184</v>
      </c>
      <c r="D1370" t="s">
        <v>815</v>
      </c>
      <c r="E1370" s="43" t="s">
        <v>816</v>
      </c>
      <c r="G1370" t="s">
        <v>2211</v>
      </c>
      <c r="H1370" s="41">
        <v>41691</v>
      </c>
      <c r="I1370">
        <v>-806.7</v>
      </c>
      <c r="J1370" t="s">
        <v>11118</v>
      </c>
      <c r="R1370" s="51"/>
      <c r="U1370"/>
    </row>
    <row r="1371" spans="2:21" x14ac:dyDescent="0.25">
      <c r="B1371" s="49" t="s">
        <v>9326</v>
      </c>
      <c r="C1371" s="53" t="s">
        <v>24184</v>
      </c>
      <c r="D1371" t="s">
        <v>815</v>
      </c>
      <c r="E1371" s="43" t="s">
        <v>816</v>
      </c>
      <c r="G1371" t="s">
        <v>2222</v>
      </c>
      <c r="H1371" s="41">
        <v>41691</v>
      </c>
      <c r="I1371">
        <v>-569.66999999999996</v>
      </c>
      <c r="J1371" t="s">
        <v>11129</v>
      </c>
      <c r="R1371" s="51"/>
      <c r="U1371"/>
    </row>
    <row r="1372" spans="2:21" x14ac:dyDescent="0.25">
      <c r="B1372" s="49" t="s">
        <v>9326</v>
      </c>
      <c r="C1372" s="53" t="s">
        <v>24184</v>
      </c>
      <c r="D1372" t="s">
        <v>815</v>
      </c>
      <c r="E1372" s="43" t="s">
        <v>816</v>
      </c>
      <c r="G1372" t="s">
        <v>2221</v>
      </c>
      <c r="H1372" s="41">
        <v>41691</v>
      </c>
      <c r="I1372">
        <v>-537.82000000000005</v>
      </c>
      <c r="J1372" t="s">
        <v>11128</v>
      </c>
      <c r="R1372" s="51"/>
      <c r="U1372"/>
    </row>
    <row r="1373" spans="2:21" x14ac:dyDescent="0.25">
      <c r="B1373" s="49" t="s">
        <v>9326</v>
      </c>
      <c r="C1373" s="53" t="s">
        <v>24184</v>
      </c>
      <c r="D1373" t="s">
        <v>815</v>
      </c>
      <c r="E1373" s="43" t="s">
        <v>816</v>
      </c>
      <c r="G1373" t="s">
        <v>2220</v>
      </c>
      <c r="H1373" s="41">
        <v>41691</v>
      </c>
      <c r="I1373">
        <v>-456</v>
      </c>
      <c r="J1373" t="s">
        <v>11127</v>
      </c>
      <c r="R1373" s="51"/>
      <c r="U1373"/>
    </row>
    <row r="1374" spans="2:21" x14ac:dyDescent="0.25">
      <c r="B1374" s="49" t="s">
        <v>9326</v>
      </c>
      <c r="C1374" s="53" t="s">
        <v>24184</v>
      </c>
      <c r="D1374" t="s">
        <v>815</v>
      </c>
      <c r="E1374" s="43" t="s">
        <v>816</v>
      </c>
      <c r="G1374" t="s">
        <v>2219</v>
      </c>
      <c r="H1374" s="41">
        <v>41691</v>
      </c>
      <c r="I1374">
        <v>-430.5</v>
      </c>
      <c r="J1374" t="s">
        <v>11126</v>
      </c>
      <c r="R1374" s="51"/>
      <c r="U1374"/>
    </row>
    <row r="1375" spans="2:21" x14ac:dyDescent="0.25">
      <c r="B1375" s="49" t="s">
        <v>9735</v>
      </c>
      <c r="C1375" s="53" t="s">
        <v>24186</v>
      </c>
      <c r="D1375" t="s">
        <v>2223</v>
      </c>
      <c r="E1375" s="43" t="s">
        <v>11130</v>
      </c>
      <c r="G1375" t="s">
        <v>2224</v>
      </c>
      <c r="H1375" s="41">
        <v>41691</v>
      </c>
      <c r="I1375" s="44">
        <v>-60168.97</v>
      </c>
      <c r="J1375" t="s">
        <v>11131</v>
      </c>
      <c r="R1375" s="51"/>
      <c r="U1375"/>
    </row>
    <row r="1376" spans="2:21" x14ac:dyDescent="0.25">
      <c r="B1376" s="49" t="s">
        <v>9735</v>
      </c>
      <c r="C1376" s="53" t="s">
        <v>24186</v>
      </c>
      <c r="D1376" t="s">
        <v>2227</v>
      </c>
      <c r="E1376" s="43" t="s">
        <v>11134</v>
      </c>
      <c r="G1376" t="s">
        <v>2228</v>
      </c>
      <c r="H1376" s="41">
        <v>41691</v>
      </c>
      <c r="I1376" s="44">
        <v>-17606.759999999998</v>
      </c>
      <c r="J1376" t="s">
        <v>11135</v>
      </c>
      <c r="R1376" s="51"/>
      <c r="U1376"/>
    </row>
    <row r="1377" spans="2:21" x14ac:dyDescent="0.25">
      <c r="B1377" s="49" t="s">
        <v>9735</v>
      </c>
      <c r="C1377" s="53" t="s">
        <v>24186</v>
      </c>
      <c r="D1377" t="s">
        <v>2225</v>
      </c>
      <c r="E1377" s="43" t="s">
        <v>11132</v>
      </c>
      <c r="G1377" t="s">
        <v>2226</v>
      </c>
      <c r="H1377" s="41">
        <v>41691</v>
      </c>
      <c r="I1377" s="44">
        <v>-14088.5</v>
      </c>
      <c r="J1377" t="s">
        <v>11133</v>
      </c>
      <c r="R1377" s="51"/>
      <c r="U1377"/>
    </row>
    <row r="1378" spans="2:21" x14ac:dyDescent="0.25">
      <c r="B1378" s="49" t="s">
        <v>9326</v>
      </c>
      <c r="C1378" s="53" t="s">
        <v>24184</v>
      </c>
      <c r="D1378" t="s">
        <v>2229</v>
      </c>
      <c r="E1378" s="43" t="s">
        <v>2230</v>
      </c>
      <c r="F1378" t="s">
        <v>2231</v>
      </c>
      <c r="G1378" t="s">
        <v>2232</v>
      </c>
      <c r="H1378" s="41">
        <v>41694</v>
      </c>
      <c r="I1378" s="44">
        <v>-4650928.03</v>
      </c>
      <c r="J1378" t="s">
        <v>11136</v>
      </c>
      <c r="R1378" s="51"/>
      <c r="U1378"/>
    </row>
    <row r="1379" spans="2:21" x14ac:dyDescent="0.25">
      <c r="B1379" s="49" t="s">
        <v>9328</v>
      </c>
      <c r="C1379" s="53" t="s">
        <v>24189</v>
      </c>
      <c r="D1379" t="s">
        <v>2233</v>
      </c>
      <c r="E1379" s="43" t="s">
        <v>11137</v>
      </c>
      <c r="F1379" t="s">
        <v>2234</v>
      </c>
      <c r="G1379" t="s">
        <v>2235</v>
      </c>
      <c r="H1379" s="41">
        <v>41694</v>
      </c>
      <c r="I1379" s="44">
        <v>-564401.52</v>
      </c>
      <c r="J1379" t="s">
        <v>11138</v>
      </c>
      <c r="R1379" s="51"/>
      <c r="U1379"/>
    </row>
    <row r="1380" spans="2:21" x14ac:dyDescent="0.25">
      <c r="B1380" s="49" t="s">
        <v>9735</v>
      </c>
      <c r="C1380" s="53" t="s">
        <v>24186</v>
      </c>
      <c r="D1380" t="s">
        <v>2236</v>
      </c>
      <c r="E1380" s="43" t="s">
        <v>2237</v>
      </c>
      <c r="F1380" t="s">
        <v>2238</v>
      </c>
      <c r="G1380" t="s">
        <v>19134</v>
      </c>
      <c r="H1380" s="41">
        <v>41695</v>
      </c>
      <c r="I1380" s="44">
        <v>-6360.2</v>
      </c>
      <c r="J1380" t="s">
        <v>11139</v>
      </c>
      <c r="R1380" s="51"/>
      <c r="U1380"/>
    </row>
    <row r="1381" spans="2:21" x14ac:dyDescent="0.25">
      <c r="B1381" s="49" t="s">
        <v>9328</v>
      </c>
      <c r="C1381" s="53" t="s">
        <v>24189</v>
      </c>
      <c r="D1381" t="s">
        <v>2239</v>
      </c>
      <c r="E1381" s="43" t="s">
        <v>11140</v>
      </c>
      <c r="F1381" t="s">
        <v>2240</v>
      </c>
      <c r="G1381" t="s">
        <v>2241</v>
      </c>
      <c r="H1381" s="41">
        <v>41695</v>
      </c>
      <c r="I1381" s="44">
        <v>-134673.64000000001</v>
      </c>
      <c r="J1381" t="s">
        <v>11141</v>
      </c>
      <c r="R1381" s="51"/>
      <c r="U1381"/>
    </row>
    <row r="1382" spans="2:21" x14ac:dyDescent="0.25">
      <c r="B1382" s="49" t="s">
        <v>9326</v>
      </c>
      <c r="C1382" s="53" t="s">
        <v>24184</v>
      </c>
      <c r="D1382" t="s">
        <v>2242</v>
      </c>
      <c r="E1382" s="43" t="s">
        <v>11142</v>
      </c>
      <c r="F1382" t="s">
        <v>2243</v>
      </c>
      <c r="G1382" t="s">
        <v>16632</v>
      </c>
      <c r="H1382" s="41">
        <v>41697</v>
      </c>
      <c r="I1382" s="44">
        <v>-23600</v>
      </c>
      <c r="J1382" t="s">
        <v>11143</v>
      </c>
      <c r="R1382" s="51"/>
      <c r="U1382"/>
    </row>
    <row r="1383" spans="2:21" x14ac:dyDescent="0.25">
      <c r="B1383" s="49" t="s">
        <v>9326</v>
      </c>
      <c r="C1383" s="53" t="s">
        <v>24184</v>
      </c>
      <c r="D1383" t="s">
        <v>2246</v>
      </c>
      <c r="E1383" s="43" t="s">
        <v>11146</v>
      </c>
      <c r="F1383" t="s">
        <v>2247</v>
      </c>
      <c r="G1383" t="s">
        <v>16420</v>
      </c>
      <c r="H1383" s="41">
        <v>41698</v>
      </c>
      <c r="I1383" s="44">
        <v>-29500</v>
      </c>
      <c r="J1383" t="s">
        <v>11147</v>
      </c>
      <c r="R1383" s="51"/>
      <c r="U1383"/>
    </row>
    <row r="1384" spans="2:21" x14ac:dyDescent="0.25">
      <c r="B1384" s="49" t="s">
        <v>9326</v>
      </c>
      <c r="C1384" s="53" t="s">
        <v>24184</v>
      </c>
      <c r="D1384" t="s">
        <v>2244</v>
      </c>
      <c r="E1384" s="43" t="s">
        <v>11144</v>
      </c>
      <c r="F1384" t="s">
        <v>2245</v>
      </c>
      <c r="G1384" t="s">
        <v>16858</v>
      </c>
      <c r="H1384" s="41">
        <v>41698</v>
      </c>
      <c r="I1384" s="44">
        <v>-23600</v>
      </c>
      <c r="J1384" t="s">
        <v>11145</v>
      </c>
      <c r="R1384" s="51"/>
      <c r="U1384"/>
    </row>
    <row r="1385" spans="2:21" x14ac:dyDescent="0.25">
      <c r="B1385" s="49" t="s">
        <v>9735</v>
      </c>
      <c r="C1385" s="53" t="s">
        <v>24186</v>
      </c>
      <c r="D1385" t="s">
        <v>1304</v>
      </c>
      <c r="E1385" s="43" t="s">
        <v>10328</v>
      </c>
      <c r="F1385" t="s">
        <v>2248</v>
      </c>
      <c r="G1385" t="s">
        <v>2249</v>
      </c>
      <c r="H1385" s="41">
        <v>41698</v>
      </c>
      <c r="I1385" s="44">
        <v>-20123.32</v>
      </c>
      <c r="J1385" t="s">
        <v>11148</v>
      </c>
      <c r="R1385" s="51"/>
      <c r="U1385"/>
    </row>
    <row r="1386" spans="2:21" x14ac:dyDescent="0.25">
      <c r="B1386" s="49" t="s">
        <v>9326</v>
      </c>
      <c r="C1386" s="53" t="s">
        <v>24184</v>
      </c>
      <c r="D1386" t="s">
        <v>2250</v>
      </c>
      <c r="E1386" s="43" t="s">
        <v>11149</v>
      </c>
      <c r="F1386" t="s">
        <v>2251</v>
      </c>
      <c r="G1386" t="s">
        <v>16521</v>
      </c>
      <c r="H1386" s="41">
        <v>41699</v>
      </c>
      <c r="I1386" s="44">
        <v>-76000</v>
      </c>
      <c r="J1386" t="s">
        <v>11150</v>
      </c>
      <c r="R1386" s="51"/>
      <c r="U1386"/>
    </row>
    <row r="1387" spans="2:21" x14ac:dyDescent="0.25">
      <c r="B1387" s="49" t="s">
        <v>9326</v>
      </c>
      <c r="C1387" s="53" t="s">
        <v>24184</v>
      </c>
      <c r="D1387" t="s">
        <v>815</v>
      </c>
      <c r="E1387" s="43" t="s">
        <v>816</v>
      </c>
      <c r="G1387" t="s">
        <v>2253</v>
      </c>
      <c r="H1387" s="41">
        <v>41701</v>
      </c>
      <c r="I1387" s="44">
        <v>-5137.6000000000004</v>
      </c>
      <c r="J1387" t="s">
        <v>11152</v>
      </c>
      <c r="R1387" s="51"/>
      <c r="U1387"/>
    </row>
    <row r="1388" spans="2:21" x14ac:dyDescent="0.25">
      <c r="B1388" s="49" t="s">
        <v>9326</v>
      </c>
      <c r="C1388" s="53" t="s">
        <v>24184</v>
      </c>
      <c r="D1388" t="s">
        <v>815</v>
      </c>
      <c r="E1388" s="43" t="s">
        <v>816</v>
      </c>
      <c r="G1388" t="s">
        <v>2252</v>
      </c>
      <c r="H1388" s="41">
        <v>41701</v>
      </c>
      <c r="I1388" s="44">
        <v>-4850.3</v>
      </c>
      <c r="J1388" t="s">
        <v>11151</v>
      </c>
      <c r="R1388" s="51"/>
      <c r="U1388"/>
    </row>
    <row r="1389" spans="2:21" x14ac:dyDescent="0.25">
      <c r="B1389" s="49" t="s">
        <v>9328</v>
      </c>
      <c r="C1389" s="53" t="s">
        <v>24189</v>
      </c>
      <c r="D1389" t="s">
        <v>2254</v>
      </c>
      <c r="E1389" s="43" t="s">
        <v>11153</v>
      </c>
      <c r="F1389" t="s">
        <v>2255</v>
      </c>
      <c r="G1389" t="s">
        <v>2256</v>
      </c>
      <c r="H1389" s="41">
        <v>41701</v>
      </c>
      <c r="I1389" s="44">
        <v>-23972.19</v>
      </c>
      <c r="J1389" t="s">
        <v>11154</v>
      </c>
      <c r="R1389" s="51"/>
      <c r="U1389"/>
    </row>
    <row r="1390" spans="2:21" x14ac:dyDescent="0.25">
      <c r="B1390" s="49" t="s">
        <v>9326</v>
      </c>
      <c r="C1390" s="53" t="s">
        <v>24184</v>
      </c>
      <c r="D1390" t="s">
        <v>1566</v>
      </c>
      <c r="E1390" s="43" t="s">
        <v>1567</v>
      </c>
      <c r="F1390" t="s">
        <v>2262</v>
      </c>
      <c r="G1390" t="s">
        <v>2260</v>
      </c>
      <c r="H1390" s="41">
        <v>41702</v>
      </c>
      <c r="I1390" s="44">
        <v>-374068.1</v>
      </c>
      <c r="J1390" t="s">
        <v>11159</v>
      </c>
      <c r="R1390" s="51"/>
      <c r="U1390"/>
    </row>
    <row r="1391" spans="2:21" x14ac:dyDescent="0.25">
      <c r="B1391" s="49" t="s">
        <v>9326</v>
      </c>
      <c r="C1391" s="53" t="s">
        <v>24184</v>
      </c>
      <c r="D1391" t="s">
        <v>1566</v>
      </c>
      <c r="E1391" s="43" t="s">
        <v>1567</v>
      </c>
      <c r="F1391" t="s">
        <v>2266</v>
      </c>
      <c r="G1391" t="s">
        <v>2260</v>
      </c>
      <c r="H1391" s="41">
        <v>41702</v>
      </c>
      <c r="I1391" s="44">
        <v>-185466.6</v>
      </c>
      <c r="J1391" t="s">
        <v>11163</v>
      </c>
      <c r="R1391" s="51"/>
      <c r="U1391"/>
    </row>
    <row r="1392" spans="2:21" x14ac:dyDescent="0.25">
      <c r="B1392" s="49" t="s">
        <v>9326</v>
      </c>
      <c r="C1392" s="53" t="s">
        <v>24184</v>
      </c>
      <c r="D1392" t="s">
        <v>1566</v>
      </c>
      <c r="E1392" s="43" t="s">
        <v>1567</v>
      </c>
      <c r="F1392" t="s">
        <v>2263</v>
      </c>
      <c r="G1392" t="s">
        <v>2260</v>
      </c>
      <c r="H1392" s="41">
        <v>41702</v>
      </c>
      <c r="I1392" s="44">
        <v>-157697.35999999999</v>
      </c>
      <c r="J1392" t="s">
        <v>11160</v>
      </c>
      <c r="R1392" s="51"/>
      <c r="U1392"/>
    </row>
    <row r="1393" spans="2:21" x14ac:dyDescent="0.25">
      <c r="B1393" s="49" t="s">
        <v>9326</v>
      </c>
      <c r="C1393" s="53" t="s">
        <v>24184</v>
      </c>
      <c r="D1393" t="s">
        <v>1566</v>
      </c>
      <c r="E1393" s="43" t="s">
        <v>1567</v>
      </c>
      <c r="F1393" t="s">
        <v>2264</v>
      </c>
      <c r="G1393" t="s">
        <v>2260</v>
      </c>
      <c r="H1393" s="41">
        <v>41702</v>
      </c>
      <c r="I1393" s="44">
        <v>-36228.25</v>
      </c>
      <c r="J1393" t="s">
        <v>11161</v>
      </c>
      <c r="R1393" s="51"/>
      <c r="U1393"/>
    </row>
    <row r="1394" spans="2:21" x14ac:dyDescent="0.25">
      <c r="B1394" s="49" t="s">
        <v>9326</v>
      </c>
      <c r="C1394" s="53" t="s">
        <v>24184</v>
      </c>
      <c r="D1394" t="s">
        <v>2257</v>
      </c>
      <c r="E1394" s="43" t="s">
        <v>11155</v>
      </c>
      <c r="F1394" t="s">
        <v>2258</v>
      </c>
      <c r="G1394" t="s">
        <v>16420</v>
      </c>
      <c r="H1394" s="41">
        <v>41702</v>
      </c>
      <c r="I1394" s="44">
        <v>-23600</v>
      </c>
      <c r="J1394" t="s">
        <v>11156</v>
      </c>
      <c r="R1394" s="51"/>
      <c r="U1394"/>
    </row>
    <row r="1395" spans="2:21" x14ac:dyDescent="0.25">
      <c r="B1395" s="49" t="s">
        <v>9326</v>
      </c>
      <c r="C1395" s="53" t="s">
        <v>24184</v>
      </c>
      <c r="D1395" t="s">
        <v>1566</v>
      </c>
      <c r="E1395" s="43" t="s">
        <v>1567</v>
      </c>
      <c r="F1395" s="50" t="s">
        <v>2259</v>
      </c>
      <c r="G1395" t="s">
        <v>2260</v>
      </c>
      <c r="H1395" s="41">
        <v>41702</v>
      </c>
      <c r="I1395" s="44">
        <v>-18240</v>
      </c>
      <c r="J1395" t="s">
        <v>11157</v>
      </c>
      <c r="R1395" s="51"/>
      <c r="U1395"/>
    </row>
    <row r="1396" spans="2:21" x14ac:dyDescent="0.25">
      <c r="B1396" s="49" t="s">
        <v>9326</v>
      </c>
      <c r="C1396" s="53" t="s">
        <v>24184</v>
      </c>
      <c r="D1396" t="s">
        <v>1566</v>
      </c>
      <c r="E1396" s="43" t="s">
        <v>1567</v>
      </c>
      <c r="F1396" t="s">
        <v>2268</v>
      </c>
      <c r="G1396" t="s">
        <v>2260</v>
      </c>
      <c r="H1396" s="41">
        <v>41702</v>
      </c>
      <c r="I1396" s="44">
        <v>-15660</v>
      </c>
      <c r="J1396" t="s">
        <v>11165</v>
      </c>
      <c r="R1396" s="51"/>
      <c r="U1396"/>
    </row>
    <row r="1397" spans="2:21" x14ac:dyDescent="0.25">
      <c r="B1397" s="49" t="s">
        <v>9326</v>
      </c>
      <c r="C1397" s="53" t="s">
        <v>24184</v>
      </c>
      <c r="D1397" t="s">
        <v>1566</v>
      </c>
      <c r="E1397" s="43" t="s">
        <v>1567</v>
      </c>
      <c r="F1397" t="s">
        <v>2269</v>
      </c>
      <c r="G1397" t="s">
        <v>2260</v>
      </c>
      <c r="H1397" s="41">
        <v>41702</v>
      </c>
      <c r="I1397" s="44">
        <v>-13015.2</v>
      </c>
      <c r="J1397" t="s">
        <v>11166</v>
      </c>
      <c r="R1397" s="51"/>
      <c r="U1397"/>
    </row>
    <row r="1398" spans="2:21" x14ac:dyDescent="0.25">
      <c r="B1398" s="49" t="s">
        <v>9326</v>
      </c>
      <c r="C1398" s="53" t="s">
        <v>24184</v>
      </c>
      <c r="D1398" t="s">
        <v>1566</v>
      </c>
      <c r="E1398" s="43" t="s">
        <v>1567</v>
      </c>
      <c r="F1398" t="s">
        <v>2265</v>
      </c>
      <c r="G1398" t="s">
        <v>2260</v>
      </c>
      <c r="H1398" s="41">
        <v>41702</v>
      </c>
      <c r="I1398" s="44">
        <v>-10909.8</v>
      </c>
      <c r="J1398" t="s">
        <v>11162</v>
      </c>
      <c r="R1398" s="51"/>
      <c r="U1398"/>
    </row>
    <row r="1399" spans="2:21" x14ac:dyDescent="0.25">
      <c r="B1399" s="49" t="s">
        <v>9326</v>
      </c>
      <c r="C1399" s="53" t="s">
        <v>24184</v>
      </c>
      <c r="D1399" t="s">
        <v>1566</v>
      </c>
      <c r="E1399" s="43" t="s">
        <v>1567</v>
      </c>
      <c r="F1399" t="s">
        <v>2261</v>
      </c>
      <c r="G1399" t="s">
        <v>2260</v>
      </c>
      <c r="H1399" s="41">
        <v>41702</v>
      </c>
      <c r="I1399" s="44">
        <v>-10192.92</v>
      </c>
      <c r="J1399" t="s">
        <v>11158</v>
      </c>
      <c r="R1399" s="51"/>
      <c r="U1399"/>
    </row>
    <row r="1400" spans="2:21" x14ac:dyDescent="0.25">
      <c r="B1400" s="49" t="s">
        <v>9326</v>
      </c>
      <c r="C1400" s="53" t="s">
        <v>24184</v>
      </c>
      <c r="D1400" t="s">
        <v>1566</v>
      </c>
      <c r="E1400" s="43" t="s">
        <v>1567</v>
      </c>
      <c r="F1400" t="s">
        <v>2267</v>
      </c>
      <c r="G1400" t="s">
        <v>2260</v>
      </c>
      <c r="H1400" s="41">
        <v>41702</v>
      </c>
      <c r="I1400">
        <v>-991.8</v>
      </c>
      <c r="J1400" t="s">
        <v>11164</v>
      </c>
      <c r="R1400" s="51"/>
      <c r="U1400"/>
    </row>
    <row r="1401" spans="2:21" x14ac:dyDescent="0.25">
      <c r="B1401" s="49" t="s">
        <v>9735</v>
      </c>
      <c r="C1401" s="53" t="s">
        <v>24186</v>
      </c>
      <c r="D1401" t="s">
        <v>223</v>
      </c>
      <c r="E1401" s="43" t="s">
        <v>224</v>
      </c>
      <c r="F1401" t="s">
        <v>2270</v>
      </c>
      <c r="G1401" t="s">
        <v>2271</v>
      </c>
      <c r="H1401" s="41">
        <v>41702</v>
      </c>
      <c r="I1401" s="44">
        <v>-125000</v>
      </c>
      <c r="J1401" t="s">
        <v>11167</v>
      </c>
      <c r="R1401" s="51"/>
      <c r="U1401"/>
    </row>
    <row r="1402" spans="2:21" x14ac:dyDescent="0.25">
      <c r="B1402" s="49" t="s">
        <v>9735</v>
      </c>
      <c r="C1402" s="53" t="s">
        <v>24186</v>
      </c>
      <c r="D1402" t="s">
        <v>223</v>
      </c>
      <c r="E1402" s="43" t="s">
        <v>224</v>
      </c>
      <c r="F1402" t="s">
        <v>2272</v>
      </c>
      <c r="G1402" t="s">
        <v>2273</v>
      </c>
      <c r="H1402" s="41">
        <v>41702</v>
      </c>
      <c r="I1402" s="44">
        <v>-125000</v>
      </c>
      <c r="J1402" t="s">
        <v>11168</v>
      </c>
      <c r="R1402" s="51"/>
      <c r="U1402"/>
    </row>
    <row r="1403" spans="2:21" x14ac:dyDescent="0.25">
      <c r="B1403" s="49" t="s">
        <v>9326</v>
      </c>
      <c r="C1403" s="53" t="s">
        <v>24184</v>
      </c>
      <c r="D1403" t="s">
        <v>815</v>
      </c>
      <c r="E1403" s="43" t="s">
        <v>816</v>
      </c>
      <c r="G1403" t="s">
        <v>2275</v>
      </c>
      <c r="H1403" s="41">
        <v>41703</v>
      </c>
      <c r="I1403" s="44">
        <v>-1028.29</v>
      </c>
      <c r="J1403" t="s">
        <v>11170</v>
      </c>
      <c r="R1403" s="51"/>
      <c r="U1403"/>
    </row>
    <row r="1404" spans="2:21" x14ac:dyDescent="0.25">
      <c r="B1404" s="49" t="s">
        <v>9326</v>
      </c>
      <c r="C1404" s="53" t="s">
        <v>24184</v>
      </c>
      <c r="D1404" t="s">
        <v>815</v>
      </c>
      <c r="E1404" s="43" t="s">
        <v>816</v>
      </c>
      <c r="G1404" t="s">
        <v>2274</v>
      </c>
      <c r="H1404" s="41">
        <v>41703</v>
      </c>
      <c r="I1404">
        <v>-970.79</v>
      </c>
      <c r="J1404" t="s">
        <v>11169</v>
      </c>
      <c r="R1404" s="51"/>
      <c r="U1404"/>
    </row>
    <row r="1405" spans="2:21" x14ac:dyDescent="0.25">
      <c r="B1405" s="49" t="s">
        <v>9735</v>
      </c>
      <c r="C1405" s="53" t="s">
        <v>24186</v>
      </c>
      <c r="D1405" t="s">
        <v>2276</v>
      </c>
      <c r="E1405" s="43" t="s">
        <v>11171</v>
      </c>
      <c r="F1405" t="s">
        <v>2277</v>
      </c>
      <c r="G1405" t="s">
        <v>16520</v>
      </c>
      <c r="H1405" s="41">
        <v>41703</v>
      </c>
      <c r="I1405" s="44">
        <v>-45200</v>
      </c>
      <c r="J1405" t="s">
        <v>11172</v>
      </c>
      <c r="R1405" s="51"/>
      <c r="U1405"/>
    </row>
    <row r="1406" spans="2:21" x14ac:dyDescent="0.25">
      <c r="B1406" s="49" t="s">
        <v>9326</v>
      </c>
      <c r="C1406" s="53" t="s">
        <v>24184</v>
      </c>
      <c r="D1406" t="s">
        <v>1566</v>
      </c>
      <c r="E1406" s="43" t="s">
        <v>1567</v>
      </c>
      <c r="F1406" t="s">
        <v>2291</v>
      </c>
      <c r="G1406" t="s">
        <v>2279</v>
      </c>
      <c r="H1406" s="41">
        <v>41704</v>
      </c>
      <c r="I1406" s="44">
        <v>-637881.19999999995</v>
      </c>
      <c r="J1406" t="s">
        <v>11185</v>
      </c>
      <c r="R1406" s="51"/>
      <c r="U1406"/>
    </row>
    <row r="1407" spans="2:21" x14ac:dyDescent="0.25">
      <c r="B1407" s="49" t="s">
        <v>9326</v>
      </c>
      <c r="C1407" s="53" t="s">
        <v>24184</v>
      </c>
      <c r="D1407" t="s">
        <v>1566</v>
      </c>
      <c r="E1407" s="43" t="s">
        <v>1567</v>
      </c>
      <c r="F1407" t="s">
        <v>2282</v>
      </c>
      <c r="G1407" t="s">
        <v>2279</v>
      </c>
      <c r="H1407" s="41">
        <v>41704</v>
      </c>
      <c r="I1407" s="44">
        <v>-386268.02</v>
      </c>
      <c r="J1407" t="s">
        <v>11176</v>
      </c>
      <c r="R1407" s="51"/>
      <c r="U1407"/>
    </row>
    <row r="1408" spans="2:21" x14ac:dyDescent="0.25">
      <c r="B1408" s="49" t="s">
        <v>9326</v>
      </c>
      <c r="C1408" s="53" t="s">
        <v>24184</v>
      </c>
      <c r="D1408" t="s">
        <v>1566</v>
      </c>
      <c r="E1408" s="43" t="s">
        <v>1567</v>
      </c>
      <c r="F1408" t="s">
        <v>2283</v>
      </c>
      <c r="G1408" t="s">
        <v>2279</v>
      </c>
      <c r="H1408" s="41">
        <v>41704</v>
      </c>
      <c r="I1408" s="44">
        <v>-280243.20000000001</v>
      </c>
      <c r="J1408" t="s">
        <v>11177</v>
      </c>
      <c r="R1408" s="51"/>
      <c r="U1408"/>
    </row>
    <row r="1409" spans="2:21" x14ac:dyDescent="0.25">
      <c r="B1409" s="49" t="s">
        <v>9326</v>
      </c>
      <c r="C1409" s="53" t="s">
        <v>24184</v>
      </c>
      <c r="D1409" t="s">
        <v>1566</v>
      </c>
      <c r="E1409" s="43" t="s">
        <v>1567</v>
      </c>
      <c r="F1409" t="s">
        <v>2280</v>
      </c>
      <c r="G1409" t="s">
        <v>2279</v>
      </c>
      <c r="H1409" s="41">
        <v>41704</v>
      </c>
      <c r="I1409" s="44">
        <v>-276385.3</v>
      </c>
      <c r="J1409" t="s">
        <v>11174</v>
      </c>
      <c r="R1409" s="51"/>
      <c r="U1409"/>
    </row>
    <row r="1410" spans="2:21" x14ac:dyDescent="0.25">
      <c r="B1410" s="49" t="s">
        <v>9326</v>
      </c>
      <c r="C1410" s="53" t="s">
        <v>24184</v>
      </c>
      <c r="D1410" t="s">
        <v>1566</v>
      </c>
      <c r="E1410" s="43" t="s">
        <v>1567</v>
      </c>
      <c r="F1410" t="s">
        <v>2290</v>
      </c>
      <c r="G1410" t="s">
        <v>2279</v>
      </c>
      <c r="H1410" s="41">
        <v>41704</v>
      </c>
      <c r="I1410" s="44">
        <v>-185062.64</v>
      </c>
      <c r="J1410" t="s">
        <v>11184</v>
      </c>
      <c r="R1410" s="51"/>
      <c r="U1410"/>
    </row>
    <row r="1411" spans="2:21" x14ac:dyDescent="0.25">
      <c r="B1411" s="49" t="s">
        <v>9326</v>
      </c>
      <c r="C1411" s="53" t="s">
        <v>24184</v>
      </c>
      <c r="D1411" t="s">
        <v>1566</v>
      </c>
      <c r="E1411" s="43" t="s">
        <v>1567</v>
      </c>
      <c r="F1411" t="s">
        <v>2284</v>
      </c>
      <c r="G1411" t="s">
        <v>2279</v>
      </c>
      <c r="H1411" s="41">
        <v>41704</v>
      </c>
      <c r="I1411" s="44">
        <v>-111996</v>
      </c>
      <c r="J1411" t="s">
        <v>11178</v>
      </c>
      <c r="R1411" s="51"/>
      <c r="U1411"/>
    </row>
    <row r="1412" spans="2:21" x14ac:dyDescent="0.25">
      <c r="B1412" s="49" t="s">
        <v>9326</v>
      </c>
      <c r="C1412" s="53" t="s">
        <v>24184</v>
      </c>
      <c r="D1412" t="s">
        <v>815</v>
      </c>
      <c r="E1412" s="43" t="s">
        <v>816</v>
      </c>
      <c r="G1412" t="s">
        <v>2299</v>
      </c>
      <c r="H1412" s="41">
        <v>41704</v>
      </c>
      <c r="I1412" s="44">
        <v>-77292</v>
      </c>
      <c r="J1412" t="s">
        <v>11193</v>
      </c>
      <c r="R1412" s="51"/>
      <c r="U1412"/>
    </row>
    <row r="1413" spans="2:21" x14ac:dyDescent="0.25">
      <c r="B1413" s="49" t="s">
        <v>9326</v>
      </c>
      <c r="C1413" s="53" t="s">
        <v>24184</v>
      </c>
      <c r="D1413" t="s">
        <v>1566</v>
      </c>
      <c r="E1413" s="43" t="s">
        <v>1567</v>
      </c>
      <c r="F1413" t="s">
        <v>2292</v>
      </c>
      <c r="G1413" t="s">
        <v>2279</v>
      </c>
      <c r="H1413" s="41">
        <v>41704</v>
      </c>
      <c r="I1413" s="44">
        <v>-76128</v>
      </c>
      <c r="J1413" t="s">
        <v>11186</v>
      </c>
      <c r="R1413" s="51"/>
      <c r="U1413"/>
    </row>
    <row r="1414" spans="2:21" x14ac:dyDescent="0.25">
      <c r="B1414" s="49" t="s">
        <v>9326</v>
      </c>
      <c r="C1414" s="53" t="s">
        <v>24184</v>
      </c>
      <c r="D1414" t="s">
        <v>815</v>
      </c>
      <c r="E1414" s="43" t="s">
        <v>816</v>
      </c>
      <c r="G1414" t="s">
        <v>2298</v>
      </c>
      <c r="H1414" s="41">
        <v>41704</v>
      </c>
      <c r="I1414" s="44">
        <v>-72969.75</v>
      </c>
      <c r="J1414" t="s">
        <v>11192</v>
      </c>
      <c r="R1414" s="51"/>
      <c r="U1414"/>
    </row>
    <row r="1415" spans="2:21" x14ac:dyDescent="0.25">
      <c r="B1415" s="49" t="s">
        <v>9326</v>
      </c>
      <c r="C1415" s="53" t="s">
        <v>24184</v>
      </c>
      <c r="D1415" t="s">
        <v>1566</v>
      </c>
      <c r="E1415" s="43" t="s">
        <v>1567</v>
      </c>
      <c r="F1415" t="s">
        <v>2287</v>
      </c>
      <c r="G1415" t="s">
        <v>2279</v>
      </c>
      <c r="H1415" s="41">
        <v>41704</v>
      </c>
      <c r="I1415" s="44">
        <v>-46534.12</v>
      </c>
      <c r="J1415" t="s">
        <v>11181</v>
      </c>
      <c r="R1415" s="51"/>
      <c r="U1415"/>
    </row>
    <row r="1416" spans="2:21" x14ac:dyDescent="0.25">
      <c r="B1416" s="49" t="s">
        <v>9326</v>
      </c>
      <c r="C1416" s="53" t="s">
        <v>24184</v>
      </c>
      <c r="D1416" t="s">
        <v>1566</v>
      </c>
      <c r="E1416" s="43" t="s">
        <v>1567</v>
      </c>
      <c r="F1416" t="s">
        <v>2285</v>
      </c>
      <c r="G1416" t="s">
        <v>2279</v>
      </c>
      <c r="H1416" s="41">
        <v>41704</v>
      </c>
      <c r="I1416" s="44">
        <v>-24949.06</v>
      </c>
      <c r="J1416" t="s">
        <v>11179</v>
      </c>
      <c r="R1416" s="51"/>
      <c r="U1416"/>
    </row>
    <row r="1417" spans="2:21" x14ac:dyDescent="0.25">
      <c r="B1417" s="49" t="s">
        <v>9326</v>
      </c>
      <c r="C1417" s="53" t="s">
        <v>24184</v>
      </c>
      <c r="D1417" t="s">
        <v>1566</v>
      </c>
      <c r="E1417" s="43" t="s">
        <v>1567</v>
      </c>
      <c r="F1417" t="s">
        <v>2289</v>
      </c>
      <c r="G1417" t="s">
        <v>2279</v>
      </c>
      <c r="H1417" s="41">
        <v>41704</v>
      </c>
      <c r="I1417" s="44">
        <v>-19462.72</v>
      </c>
      <c r="J1417" t="s">
        <v>11183</v>
      </c>
      <c r="R1417" s="51"/>
      <c r="U1417"/>
    </row>
    <row r="1418" spans="2:21" x14ac:dyDescent="0.25">
      <c r="B1418" s="49" t="s">
        <v>9326</v>
      </c>
      <c r="C1418" s="53" t="s">
        <v>24184</v>
      </c>
      <c r="D1418" t="s">
        <v>1566</v>
      </c>
      <c r="E1418" s="43" t="s">
        <v>1567</v>
      </c>
      <c r="F1418" t="s">
        <v>2278</v>
      </c>
      <c r="G1418" t="s">
        <v>2279</v>
      </c>
      <c r="H1418" s="41">
        <v>41704</v>
      </c>
      <c r="I1418" s="44">
        <v>-11712.72</v>
      </c>
      <c r="J1418" t="s">
        <v>11173</v>
      </c>
      <c r="R1418" s="51"/>
      <c r="U1418"/>
    </row>
    <row r="1419" spans="2:21" x14ac:dyDescent="0.25">
      <c r="B1419" s="49" t="s">
        <v>9326</v>
      </c>
      <c r="C1419" s="53" t="s">
        <v>24184</v>
      </c>
      <c r="D1419" t="s">
        <v>1566</v>
      </c>
      <c r="E1419" s="43" t="s">
        <v>1567</v>
      </c>
      <c r="F1419" t="s">
        <v>2281</v>
      </c>
      <c r="G1419" t="s">
        <v>2279</v>
      </c>
      <c r="H1419" s="41">
        <v>41704</v>
      </c>
      <c r="I1419" s="44">
        <v>-8911.32</v>
      </c>
      <c r="J1419" t="s">
        <v>11175</v>
      </c>
      <c r="R1419" s="51"/>
      <c r="U1419"/>
    </row>
    <row r="1420" spans="2:21" x14ac:dyDescent="0.25">
      <c r="B1420" s="49" t="s">
        <v>9326</v>
      </c>
      <c r="C1420" s="53" t="s">
        <v>24184</v>
      </c>
      <c r="D1420" t="s">
        <v>1566</v>
      </c>
      <c r="E1420" s="43" t="s">
        <v>1567</v>
      </c>
      <c r="F1420" t="s">
        <v>2288</v>
      </c>
      <c r="G1420" t="s">
        <v>2279</v>
      </c>
      <c r="H1420" s="41">
        <v>41704</v>
      </c>
      <c r="I1420" s="44">
        <v>-8879.68</v>
      </c>
      <c r="J1420" t="s">
        <v>11182</v>
      </c>
      <c r="R1420" s="51"/>
      <c r="U1420"/>
    </row>
    <row r="1421" spans="2:21" x14ac:dyDescent="0.25">
      <c r="B1421" s="49" t="s">
        <v>9326</v>
      </c>
      <c r="C1421" s="53" t="s">
        <v>24184</v>
      </c>
      <c r="D1421" t="s">
        <v>1566</v>
      </c>
      <c r="E1421" s="43" t="s">
        <v>1567</v>
      </c>
      <c r="F1421" t="s">
        <v>2293</v>
      </c>
      <c r="G1421" t="s">
        <v>2279</v>
      </c>
      <c r="H1421" s="41">
        <v>41704</v>
      </c>
      <c r="I1421" s="44">
        <v>-3220.32</v>
      </c>
      <c r="J1421" t="s">
        <v>11187</v>
      </c>
      <c r="R1421" s="51"/>
      <c r="U1421"/>
    </row>
    <row r="1422" spans="2:21" x14ac:dyDescent="0.25">
      <c r="B1422" s="49" t="s">
        <v>9326</v>
      </c>
      <c r="C1422" s="53" t="s">
        <v>24184</v>
      </c>
      <c r="D1422" t="s">
        <v>815</v>
      </c>
      <c r="E1422" s="43" t="s">
        <v>816</v>
      </c>
      <c r="G1422" t="s">
        <v>2295</v>
      </c>
      <c r="H1422" s="41">
        <v>41704</v>
      </c>
      <c r="I1422" s="44">
        <v>-2128</v>
      </c>
      <c r="J1422" t="s">
        <v>11189</v>
      </c>
      <c r="R1422" s="51"/>
      <c r="U1422"/>
    </row>
    <row r="1423" spans="2:21" x14ac:dyDescent="0.25">
      <c r="B1423" s="49" t="s">
        <v>9326</v>
      </c>
      <c r="C1423" s="53" t="s">
        <v>24184</v>
      </c>
      <c r="D1423" t="s">
        <v>815</v>
      </c>
      <c r="E1423" s="43" t="s">
        <v>816</v>
      </c>
      <c r="G1423" t="s">
        <v>2294</v>
      </c>
      <c r="H1423" s="41">
        <v>41704</v>
      </c>
      <c r="I1423" s="44">
        <v>-2009</v>
      </c>
      <c r="J1423" t="s">
        <v>11188</v>
      </c>
      <c r="R1423" s="51"/>
      <c r="U1423"/>
    </row>
    <row r="1424" spans="2:21" x14ac:dyDescent="0.25">
      <c r="B1424" s="49" t="s">
        <v>9326</v>
      </c>
      <c r="C1424" s="53" t="s">
        <v>24184</v>
      </c>
      <c r="D1424" t="s">
        <v>1566</v>
      </c>
      <c r="E1424" s="43" t="s">
        <v>1567</v>
      </c>
      <c r="F1424" t="s">
        <v>2286</v>
      </c>
      <c r="G1424" t="s">
        <v>2279</v>
      </c>
      <c r="H1424" s="41">
        <v>41704</v>
      </c>
      <c r="I1424" s="44">
        <v>-1727.76</v>
      </c>
      <c r="J1424" t="s">
        <v>11180</v>
      </c>
      <c r="R1424" s="51"/>
      <c r="U1424"/>
    </row>
    <row r="1425" spans="2:21" x14ac:dyDescent="0.25">
      <c r="B1425" s="49" t="s">
        <v>9326</v>
      </c>
      <c r="C1425" s="53" t="s">
        <v>24184</v>
      </c>
      <c r="D1425" t="s">
        <v>815</v>
      </c>
      <c r="E1425" s="43" t="s">
        <v>816</v>
      </c>
      <c r="G1425" t="s">
        <v>2297</v>
      </c>
      <c r="H1425" s="41">
        <v>41704</v>
      </c>
      <c r="I1425" s="44">
        <v>-1064</v>
      </c>
      <c r="J1425" t="s">
        <v>11191</v>
      </c>
      <c r="R1425" s="51"/>
      <c r="U1425"/>
    </row>
    <row r="1426" spans="2:21" x14ac:dyDescent="0.25">
      <c r="B1426" s="49" t="s">
        <v>9326</v>
      </c>
      <c r="C1426" s="53" t="s">
        <v>24184</v>
      </c>
      <c r="D1426" t="s">
        <v>815</v>
      </c>
      <c r="E1426" s="43" t="s">
        <v>816</v>
      </c>
      <c r="G1426" t="s">
        <v>2296</v>
      </c>
      <c r="H1426" s="41">
        <v>41704</v>
      </c>
      <c r="I1426" s="44">
        <v>-1004.5</v>
      </c>
      <c r="J1426" t="s">
        <v>11190</v>
      </c>
      <c r="R1426" s="51"/>
      <c r="U1426"/>
    </row>
    <row r="1427" spans="2:21" x14ac:dyDescent="0.25">
      <c r="B1427" s="49" t="s">
        <v>9735</v>
      </c>
      <c r="C1427" s="53" t="s">
        <v>24186</v>
      </c>
      <c r="D1427" t="s">
        <v>2302</v>
      </c>
      <c r="E1427" s="43" t="s">
        <v>11196</v>
      </c>
      <c r="F1427" t="s">
        <v>2303</v>
      </c>
      <c r="G1427" t="s">
        <v>2304</v>
      </c>
      <c r="H1427" s="41">
        <v>41704</v>
      </c>
      <c r="I1427" s="44">
        <v>-104359.59</v>
      </c>
      <c r="J1427" t="s">
        <v>11197</v>
      </c>
      <c r="R1427" s="51"/>
      <c r="U1427"/>
    </row>
    <row r="1428" spans="2:21" x14ac:dyDescent="0.25">
      <c r="B1428" s="49" t="s">
        <v>9735</v>
      </c>
      <c r="C1428" s="53" t="s">
        <v>24186</v>
      </c>
      <c r="D1428" t="s">
        <v>2300</v>
      </c>
      <c r="E1428" s="43" t="s">
        <v>11194</v>
      </c>
      <c r="G1428" t="s">
        <v>2301</v>
      </c>
      <c r="H1428" s="41">
        <v>41704</v>
      </c>
      <c r="I1428" s="44">
        <v>-42315.5</v>
      </c>
      <c r="J1428" t="s">
        <v>11195</v>
      </c>
      <c r="R1428" s="51"/>
      <c r="U1428"/>
    </row>
    <row r="1429" spans="2:21" x14ac:dyDescent="0.25">
      <c r="B1429" s="49" t="s">
        <v>9735</v>
      </c>
      <c r="C1429" s="53" t="s">
        <v>24186</v>
      </c>
      <c r="D1429" t="s">
        <v>2308</v>
      </c>
      <c r="E1429" s="43" t="s">
        <v>11200</v>
      </c>
      <c r="F1429" t="s">
        <v>2309</v>
      </c>
      <c r="G1429" t="s">
        <v>2310</v>
      </c>
      <c r="H1429" s="41">
        <v>41704</v>
      </c>
      <c r="I1429" s="44">
        <v>-34794.78</v>
      </c>
      <c r="J1429" t="s">
        <v>11201</v>
      </c>
      <c r="R1429" s="51"/>
      <c r="U1429"/>
    </row>
    <row r="1430" spans="2:21" x14ac:dyDescent="0.25">
      <c r="B1430" s="49" t="s">
        <v>9735</v>
      </c>
      <c r="C1430" s="53" t="s">
        <v>24186</v>
      </c>
      <c r="D1430" t="s">
        <v>2305</v>
      </c>
      <c r="E1430" s="43" t="s">
        <v>11198</v>
      </c>
      <c r="F1430" t="s">
        <v>2306</v>
      </c>
      <c r="G1430" t="s">
        <v>2307</v>
      </c>
      <c r="H1430" s="41">
        <v>41704</v>
      </c>
      <c r="I1430" s="44">
        <v>-34194.870000000003</v>
      </c>
      <c r="J1430" t="s">
        <v>11199</v>
      </c>
      <c r="R1430" s="51"/>
      <c r="U1430"/>
    </row>
    <row r="1431" spans="2:21" x14ac:dyDescent="0.25">
      <c r="B1431" s="49" t="s">
        <v>9735</v>
      </c>
      <c r="C1431" s="53" t="s">
        <v>24186</v>
      </c>
      <c r="D1431" t="s">
        <v>2311</v>
      </c>
      <c r="E1431" s="43" t="s">
        <v>11202</v>
      </c>
      <c r="F1431" t="s">
        <v>2312</v>
      </c>
      <c r="G1431" t="s">
        <v>2313</v>
      </c>
      <c r="H1431" s="41">
        <v>41704</v>
      </c>
      <c r="I1431" s="44">
        <v>-24596.31</v>
      </c>
      <c r="J1431" t="s">
        <v>11203</v>
      </c>
      <c r="R1431" s="51"/>
      <c r="U1431"/>
    </row>
    <row r="1432" spans="2:21" x14ac:dyDescent="0.25">
      <c r="B1432" s="49" t="s">
        <v>9735</v>
      </c>
      <c r="C1432" s="53" t="s">
        <v>24186</v>
      </c>
      <c r="D1432" t="s">
        <v>2314</v>
      </c>
      <c r="E1432" s="43" t="s">
        <v>11204</v>
      </c>
      <c r="F1432" t="s">
        <v>2315</v>
      </c>
      <c r="G1432" t="s">
        <v>2316</v>
      </c>
      <c r="H1432" s="41">
        <v>41704</v>
      </c>
      <c r="I1432" s="44">
        <v>-20996.85</v>
      </c>
      <c r="J1432" t="s">
        <v>11205</v>
      </c>
      <c r="R1432" s="51"/>
      <c r="U1432"/>
    </row>
    <row r="1433" spans="2:21" x14ac:dyDescent="0.25">
      <c r="B1433" s="49" t="s">
        <v>9328</v>
      </c>
      <c r="C1433" s="53" t="s">
        <v>24189</v>
      </c>
      <c r="D1433" t="s">
        <v>2317</v>
      </c>
      <c r="E1433" s="43" t="s">
        <v>11206</v>
      </c>
      <c r="F1433" t="s">
        <v>2318</v>
      </c>
      <c r="G1433" t="s">
        <v>19490</v>
      </c>
      <c r="H1433" s="41">
        <v>41704</v>
      </c>
      <c r="I1433" s="44">
        <v>-78320</v>
      </c>
      <c r="J1433" t="s">
        <v>11207</v>
      </c>
      <c r="R1433" s="51"/>
      <c r="U1433"/>
    </row>
    <row r="1434" spans="2:21" x14ac:dyDescent="0.25">
      <c r="B1434" s="49" t="s">
        <v>9328</v>
      </c>
      <c r="C1434" s="53" t="s">
        <v>24189</v>
      </c>
      <c r="D1434" t="s">
        <v>1908</v>
      </c>
      <c r="E1434" s="43" t="s">
        <v>10813</v>
      </c>
      <c r="F1434" t="s">
        <v>2319</v>
      </c>
      <c r="G1434" t="s">
        <v>2539</v>
      </c>
      <c r="H1434" s="41">
        <v>41704</v>
      </c>
      <c r="I1434" s="44">
        <v>-50000</v>
      </c>
      <c r="J1434" t="s">
        <v>11208</v>
      </c>
      <c r="R1434" s="51"/>
      <c r="U1434"/>
    </row>
    <row r="1435" spans="2:21" x14ac:dyDescent="0.25">
      <c r="B1435" s="49" t="s">
        <v>9326</v>
      </c>
      <c r="C1435" s="53" t="s">
        <v>24184</v>
      </c>
      <c r="D1435" t="s">
        <v>1621</v>
      </c>
      <c r="E1435" s="43" t="s">
        <v>1622</v>
      </c>
      <c r="F1435" t="s">
        <v>2320</v>
      </c>
      <c r="G1435" t="s">
        <v>17236</v>
      </c>
      <c r="H1435" s="41">
        <v>41705</v>
      </c>
      <c r="I1435" s="44">
        <v>-65489.61</v>
      </c>
      <c r="J1435" t="s">
        <v>11209</v>
      </c>
      <c r="R1435" s="51"/>
      <c r="U1435"/>
    </row>
    <row r="1436" spans="2:21" x14ac:dyDescent="0.25">
      <c r="B1436" s="49" t="s">
        <v>9326</v>
      </c>
      <c r="C1436" s="53" t="s">
        <v>24184</v>
      </c>
      <c r="D1436" t="s">
        <v>815</v>
      </c>
      <c r="E1436" s="43" t="s">
        <v>816</v>
      </c>
      <c r="G1436" t="s">
        <v>2329</v>
      </c>
      <c r="H1436" s="41">
        <v>41705</v>
      </c>
      <c r="I1436" s="44">
        <v>-8610</v>
      </c>
      <c r="J1436" t="s">
        <v>11218</v>
      </c>
      <c r="R1436" s="51"/>
      <c r="U1436"/>
    </row>
    <row r="1437" spans="2:21" x14ac:dyDescent="0.25">
      <c r="B1437" s="49" t="s">
        <v>9326</v>
      </c>
      <c r="C1437" s="53" t="s">
        <v>24184</v>
      </c>
      <c r="D1437" t="s">
        <v>815</v>
      </c>
      <c r="E1437" s="43" t="s">
        <v>816</v>
      </c>
      <c r="G1437" t="s">
        <v>2330</v>
      </c>
      <c r="H1437" s="41">
        <v>41705</v>
      </c>
      <c r="I1437" s="44">
        <v>-7688.16</v>
      </c>
      <c r="J1437" t="s">
        <v>11219</v>
      </c>
      <c r="R1437" s="51"/>
      <c r="U1437"/>
    </row>
    <row r="1438" spans="2:21" x14ac:dyDescent="0.25">
      <c r="B1438" s="49" t="s">
        <v>9326</v>
      </c>
      <c r="C1438" s="53" t="s">
        <v>24184</v>
      </c>
      <c r="D1438" t="s">
        <v>815</v>
      </c>
      <c r="E1438" s="43" t="s">
        <v>816</v>
      </c>
      <c r="G1438" t="s">
        <v>2326</v>
      </c>
      <c r="H1438" s="41">
        <v>41705</v>
      </c>
      <c r="I1438" s="44">
        <v>-7335.95</v>
      </c>
      <c r="J1438" t="s">
        <v>11215</v>
      </c>
      <c r="R1438" s="51"/>
      <c r="U1438"/>
    </row>
    <row r="1439" spans="2:21" x14ac:dyDescent="0.25">
      <c r="B1439" s="49" t="s">
        <v>9326</v>
      </c>
      <c r="C1439" s="53" t="s">
        <v>24184</v>
      </c>
      <c r="D1439" t="s">
        <v>815</v>
      </c>
      <c r="E1439" s="43" t="s">
        <v>816</v>
      </c>
      <c r="G1439" t="s">
        <v>2325</v>
      </c>
      <c r="H1439" s="41">
        <v>41705</v>
      </c>
      <c r="I1439" s="44">
        <v>-6925.71</v>
      </c>
      <c r="J1439" t="s">
        <v>11214</v>
      </c>
      <c r="R1439" s="51"/>
      <c r="U1439"/>
    </row>
    <row r="1440" spans="2:21" x14ac:dyDescent="0.25">
      <c r="B1440" s="49" t="s">
        <v>9326</v>
      </c>
      <c r="C1440" s="53" t="s">
        <v>24184</v>
      </c>
      <c r="D1440" t="s">
        <v>815</v>
      </c>
      <c r="E1440" s="43" t="s">
        <v>816</v>
      </c>
      <c r="G1440" t="s">
        <v>2324</v>
      </c>
      <c r="H1440" s="41">
        <v>41705</v>
      </c>
      <c r="I1440" s="44">
        <v>-2605.4699999999998</v>
      </c>
      <c r="J1440" t="s">
        <v>11213</v>
      </c>
      <c r="R1440" s="51"/>
      <c r="U1440"/>
    </row>
    <row r="1441" spans="2:21" x14ac:dyDescent="0.25">
      <c r="B1441" s="49" t="s">
        <v>9326</v>
      </c>
      <c r="C1441" s="53" t="s">
        <v>24184</v>
      </c>
      <c r="D1441" t="s">
        <v>815</v>
      </c>
      <c r="E1441" s="43" t="s">
        <v>816</v>
      </c>
      <c r="G1441" t="s">
        <v>2323</v>
      </c>
      <c r="H1441" s="41">
        <v>41705</v>
      </c>
      <c r="I1441" s="44">
        <v>-2459.77</v>
      </c>
      <c r="J1441" t="s">
        <v>11212</v>
      </c>
      <c r="R1441" s="51"/>
      <c r="U1441"/>
    </row>
    <row r="1442" spans="2:21" x14ac:dyDescent="0.25">
      <c r="B1442" s="49" t="s">
        <v>9326</v>
      </c>
      <c r="C1442" s="53" t="s">
        <v>24184</v>
      </c>
      <c r="D1442" t="s">
        <v>815</v>
      </c>
      <c r="E1442" s="43" t="s">
        <v>816</v>
      </c>
      <c r="G1442" t="s">
        <v>2322</v>
      </c>
      <c r="H1442" s="41">
        <v>41705</v>
      </c>
      <c r="I1442" s="44">
        <v>-1048.8</v>
      </c>
      <c r="J1442" t="s">
        <v>11211</v>
      </c>
      <c r="R1442" s="51"/>
      <c r="U1442"/>
    </row>
    <row r="1443" spans="2:21" x14ac:dyDescent="0.25">
      <c r="B1443" s="49" t="s">
        <v>9326</v>
      </c>
      <c r="C1443" s="53" t="s">
        <v>24184</v>
      </c>
      <c r="D1443" t="s">
        <v>815</v>
      </c>
      <c r="E1443" s="43" t="s">
        <v>816</v>
      </c>
      <c r="G1443" t="s">
        <v>2321</v>
      </c>
      <c r="H1443" s="41">
        <v>41705</v>
      </c>
      <c r="I1443">
        <v>-990.15</v>
      </c>
      <c r="J1443" t="s">
        <v>11210</v>
      </c>
      <c r="R1443" s="51"/>
      <c r="U1443"/>
    </row>
    <row r="1444" spans="2:21" x14ac:dyDescent="0.25">
      <c r="B1444" s="49" t="s">
        <v>9326</v>
      </c>
      <c r="C1444" s="53" t="s">
        <v>24184</v>
      </c>
      <c r="D1444" t="s">
        <v>815</v>
      </c>
      <c r="E1444" s="43" t="s">
        <v>816</v>
      </c>
      <c r="G1444" t="s">
        <v>2328</v>
      </c>
      <c r="H1444" s="41">
        <v>41705</v>
      </c>
      <c r="I1444">
        <v>-854.51</v>
      </c>
      <c r="J1444" t="s">
        <v>11217</v>
      </c>
      <c r="R1444" s="51"/>
      <c r="U1444"/>
    </row>
    <row r="1445" spans="2:21" x14ac:dyDescent="0.25">
      <c r="B1445" s="49" t="s">
        <v>9326</v>
      </c>
      <c r="C1445" s="53" t="s">
        <v>24184</v>
      </c>
      <c r="D1445" t="s">
        <v>815</v>
      </c>
      <c r="E1445" s="43" t="s">
        <v>816</v>
      </c>
      <c r="G1445" t="s">
        <v>2327</v>
      </c>
      <c r="H1445" s="41">
        <v>41705</v>
      </c>
      <c r="I1445">
        <v>-806.72</v>
      </c>
      <c r="J1445" t="s">
        <v>11216</v>
      </c>
      <c r="R1445" s="51"/>
      <c r="U1445"/>
    </row>
    <row r="1446" spans="2:21" x14ac:dyDescent="0.25">
      <c r="B1446" s="49" t="s">
        <v>9735</v>
      </c>
      <c r="C1446" s="53" t="s">
        <v>24186</v>
      </c>
      <c r="D1446" t="s">
        <v>2331</v>
      </c>
      <c r="E1446" s="43" t="s">
        <v>11220</v>
      </c>
      <c r="F1446" t="s">
        <v>2332</v>
      </c>
      <c r="G1446" t="s">
        <v>2333</v>
      </c>
      <c r="H1446" s="41">
        <v>41705</v>
      </c>
      <c r="I1446" s="44">
        <v>-15000</v>
      </c>
      <c r="J1446" t="s">
        <v>11221</v>
      </c>
      <c r="R1446" s="51"/>
      <c r="U1446"/>
    </row>
    <row r="1447" spans="2:21" x14ac:dyDescent="0.25">
      <c r="B1447" s="49" t="s">
        <v>9735</v>
      </c>
      <c r="C1447" s="53" t="s">
        <v>24186</v>
      </c>
      <c r="D1447" t="s">
        <v>2331</v>
      </c>
      <c r="E1447" s="43" t="s">
        <v>11220</v>
      </c>
      <c r="F1447" t="s">
        <v>2334</v>
      </c>
      <c r="G1447" t="s">
        <v>2335</v>
      </c>
      <c r="H1447" s="41">
        <v>41705</v>
      </c>
      <c r="I1447" s="44">
        <v>-15000</v>
      </c>
      <c r="J1447" t="s">
        <v>11222</v>
      </c>
      <c r="R1447" s="51"/>
      <c r="U1447"/>
    </row>
    <row r="1448" spans="2:21" x14ac:dyDescent="0.25">
      <c r="B1448" s="49" t="s">
        <v>9328</v>
      </c>
      <c r="C1448" s="53" t="s">
        <v>24189</v>
      </c>
      <c r="D1448" t="s">
        <v>2125</v>
      </c>
      <c r="E1448" s="43" t="s">
        <v>11034</v>
      </c>
      <c r="F1448" t="s">
        <v>2332</v>
      </c>
      <c r="G1448" t="s">
        <v>2333</v>
      </c>
      <c r="H1448" s="41">
        <v>41705</v>
      </c>
      <c r="I1448" s="44">
        <v>-20000</v>
      </c>
      <c r="J1448" t="s">
        <v>11223</v>
      </c>
      <c r="R1448" s="51"/>
      <c r="U1448"/>
    </row>
    <row r="1449" spans="2:21" x14ac:dyDescent="0.25">
      <c r="B1449" s="49" t="s">
        <v>9328</v>
      </c>
      <c r="C1449" s="53" t="s">
        <v>24189</v>
      </c>
      <c r="D1449" t="s">
        <v>2125</v>
      </c>
      <c r="E1449" s="43" t="s">
        <v>11034</v>
      </c>
      <c r="F1449" t="s">
        <v>2334</v>
      </c>
      <c r="G1449" t="s">
        <v>2335</v>
      </c>
      <c r="H1449" s="41">
        <v>41705</v>
      </c>
      <c r="I1449" s="44">
        <v>-20000</v>
      </c>
      <c r="J1449" t="s">
        <v>11224</v>
      </c>
      <c r="R1449" s="51"/>
      <c r="U1449"/>
    </row>
    <row r="1450" spans="2:21" x14ac:dyDescent="0.25">
      <c r="B1450" s="49" t="s">
        <v>9326</v>
      </c>
      <c r="C1450" s="53" t="s">
        <v>24184</v>
      </c>
      <c r="D1450" t="s">
        <v>1621</v>
      </c>
      <c r="E1450" s="43" t="s">
        <v>1622</v>
      </c>
      <c r="F1450" t="s">
        <v>2336</v>
      </c>
      <c r="G1450" t="s">
        <v>17236</v>
      </c>
      <c r="H1450" s="41">
        <v>41706</v>
      </c>
      <c r="I1450" s="44">
        <v>-74820.19</v>
      </c>
      <c r="J1450" t="s">
        <v>11225</v>
      </c>
      <c r="R1450" s="51"/>
      <c r="U1450"/>
    </row>
    <row r="1451" spans="2:21" x14ac:dyDescent="0.25">
      <c r="B1451" s="49" t="s">
        <v>9326</v>
      </c>
      <c r="C1451" s="53" t="s">
        <v>24184</v>
      </c>
      <c r="D1451" t="s">
        <v>2337</v>
      </c>
      <c r="E1451" s="43" t="s">
        <v>2338</v>
      </c>
      <c r="F1451" t="s">
        <v>2339</v>
      </c>
      <c r="G1451" t="s">
        <v>17171</v>
      </c>
      <c r="H1451" s="41">
        <v>41708</v>
      </c>
      <c r="I1451" s="44">
        <v>-31182.48</v>
      </c>
      <c r="J1451" t="s">
        <v>11226</v>
      </c>
      <c r="R1451" s="51"/>
      <c r="U1451"/>
    </row>
    <row r="1452" spans="2:21" x14ac:dyDescent="0.25">
      <c r="B1452" s="49" t="s">
        <v>9326</v>
      </c>
      <c r="C1452" s="53" t="s">
        <v>24184</v>
      </c>
      <c r="D1452" t="s">
        <v>815</v>
      </c>
      <c r="E1452" s="43" t="s">
        <v>816</v>
      </c>
      <c r="G1452" t="s">
        <v>2341</v>
      </c>
      <c r="H1452" s="41">
        <v>41708</v>
      </c>
      <c r="I1452" s="44">
        <v>-5450.11</v>
      </c>
      <c r="J1452" t="s">
        <v>11228</v>
      </c>
      <c r="R1452" s="51"/>
      <c r="U1452"/>
    </row>
    <row r="1453" spans="2:21" x14ac:dyDescent="0.25">
      <c r="B1453" s="49" t="s">
        <v>9326</v>
      </c>
      <c r="C1453" s="53" t="s">
        <v>24184</v>
      </c>
      <c r="D1453" t="s">
        <v>815</v>
      </c>
      <c r="E1453" s="43" t="s">
        <v>816</v>
      </c>
      <c r="G1453" t="s">
        <v>2340</v>
      </c>
      <c r="H1453" s="41">
        <v>41708</v>
      </c>
      <c r="I1453" s="44">
        <v>-5145.34</v>
      </c>
      <c r="J1453" t="s">
        <v>11227</v>
      </c>
      <c r="R1453" s="51"/>
      <c r="U1453"/>
    </row>
    <row r="1454" spans="2:21" x14ac:dyDescent="0.25">
      <c r="B1454" s="49" t="s">
        <v>9326</v>
      </c>
      <c r="C1454" s="53" t="s">
        <v>24184</v>
      </c>
      <c r="D1454" t="s">
        <v>815</v>
      </c>
      <c r="E1454" s="43" t="s">
        <v>816</v>
      </c>
      <c r="G1454" t="s">
        <v>2341</v>
      </c>
      <c r="H1454" s="41">
        <v>41708</v>
      </c>
      <c r="I1454" s="44">
        <v>-1520</v>
      </c>
      <c r="J1454" t="s">
        <v>11230</v>
      </c>
      <c r="R1454" s="51"/>
      <c r="U1454"/>
    </row>
    <row r="1455" spans="2:21" x14ac:dyDescent="0.25">
      <c r="B1455" s="49" t="s">
        <v>9326</v>
      </c>
      <c r="C1455" s="53" t="s">
        <v>24184</v>
      </c>
      <c r="D1455" t="s">
        <v>815</v>
      </c>
      <c r="E1455" s="43" t="s">
        <v>816</v>
      </c>
      <c r="G1455" t="s">
        <v>2340</v>
      </c>
      <c r="H1455" s="41">
        <v>41708</v>
      </c>
      <c r="I1455" s="44">
        <v>-1435</v>
      </c>
      <c r="J1455" t="s">
        <v>11229</v>
      </c>
      <c r="R1455" s="51"/>
      <c r="U1455"/>
    </row>
    <row r="1456" spans="2:21" x14ac:dyDescent="0.25">
      <c r="B1456" s="49" t="s">
        <v>9328</v>
      </c>
      <c r="C1456" s="53" t="s">
        <v>24189</v>
      </c>
      <c r="D1456" t="s">
        <v>2345</v>
      </c>
      <c r="E1456" s="43" t="s">
        <v>2346</v>
      </c>
      <c r="F1456" t="s">
        <v>2347</v>
      </c>
      <c r="G1456" t="s">
        <v>20130</v>
      </c>
      <c r="H1456" s="41">
        <v>41708</v>
      </c>
      <c r="I1456" s="44">
        <v>-18319970.57</v>
      </c>
      <c r="J1456" t="s">
        <v>11233</v>
      </c>
      <c r="R1456" s="51"/>
      <c r="U1456"/>
    </row>
    <row r="1457" spans="2:21" x14ac:dyDescent="0.25">
      <c r="B1457" s="49" t="s">
        <v>9328</v>
      </c>
      <c r="C1457" s="53" t="s">
        <v>24189</v>
      </c>
      <c r="D1457" t="s">
        <v>2348</v>
      </c>
      <c r="E1457" s="43" t="s">
        <v>2349</v>
      </c>
      <c r="F1457" t="s">
        <v>2350</v>
      </c>
      <c r="G1457" t="s">
        <v>19322</v>
      </c>
      <c r="H1457" s="41">
        <v>41708</v>
      </c>
      <c r="I1457" s="44">
        <v>-12528000</v>
      </c>
      <c r="J1457" t="s">
        <v>11234</v>
      </c>
      <c r="R1457" s="51"/>
      <c r="U1457"/>
    </row>
    <row r="1458" spans="2:21" x14ac:dyDescent="0.25">
      <c r="B1458" s="49" t="s">
        <v>9328</v>
      </c>
      <c r="C1458" s="53" t="s">
        <v>24189</v>
      </c>
      <c r="D1458" t="s">
        <v>2342</v>
      </c>
      <c r="E1458" s="43" t="s">
        <v>11231</v>
      </c>
      <c r="F1458" t="s">
        <v>2343</v>
      </c>
      <c r="G1458" t="s">
        <v>2344</v>
      </c>
      <c r="H1458" s="41">
        <v>41708</v>
      </c>
      <c r="I1458" s="44">
        <v>-173664</v>
      </c>
      <c r="J1458" t="s">
        <v>11232</v>
      </c>
      <c r="R1458" s="51"/>
      <c r="U1458"/>
    </row>
    <row r="1459" spans="2:21" x14ac:dyDescent="0.25">
      <c r="B1459" s="49" t="s">
        <v>9326</v>
      </c>
      <c r="C1459" s="53" t="s">
        <v>24184</v>
      </c>
      <c r="D1459" t="s">
        <v>2351</v>
      </c>
      <c r="E1459" s="43" t="s">
        <v>2352</v>
      </c>
      <c r="F1459" t="s">
        <v>2353</v>
      </c>
      <c r="G1459" t="s">
        <v>17088</v>
      </c>
      <c r="H1459" s="41">
        <v>41709</v>
      </c>
      <c r="I1459" s="44">
        <v>-35807.129999999997</v>
      </c>
      <c r="J1459" t="s">
        <v>11235</v>
      </c>
      <c r="R1459" s="51"/>
      <c r="U1459"/>
    </row>
    <row r="1460" spans="2:21" x14ac:dyDescent="0.25">
      <c r="B1460" s="49" t="s">
        <v>9326</v>
      </c>
      <c r="C1460" s="53" t="s">
        <v>24184</v>
      </c>
      <c r="D1460" t="s">
        <v>2351</v>
      </c>
      <c r="E1460" s="43" t="s">
        <v>2352</v>
      </c>
      <c r="F1460" t="s">
        <v>2355</v>
      </c>
      <c r="G1460" t="s">
        <v>17088</v>
      </c>
      <c r="H1460" s="41">
        <v>41709</v>
      </c>
      <c r="I1460" s="44">
        <v>-35807.129999999997</v>
      </c>
      <c r="J1460" t="s">
        <v>11237</v>
      </c>
      <c r="R1460" s="51"/>
      <c r="U1460"/>
    </row>
    <row r="1461" spans="2:21" x14ac:dyDescent="0.25">
      <c r="B1461" s="49" t="s">
        <v>9326</v>
      </c>
      <c r="C1461" s="53" t="s">
        <v>24184</v>
      </c>
      <c r="D1461" t="s">
        <v>815</v>
      </c>
      <c r="E1461" s="43" t="s">
        <v>816</v>
      </c>
      <c r="G1461" t="s">
        <v>2359</v>
      </c>
      <c r="H1461" s="41">
        <v>41709</v>
      </c>
      <c r="I1461" s="44">
        <v>-9367.1299999999992</v>
      </c>
      <c r="J1461" t="s">
        <v>11241</v>
      </c>
      <c r="R1461" s="51"/>
      <c r="U1461"/>
    </row>
    <row r="1462" spans="2:21" x14ac:dyDescent="0.25">
      <c r="B1462" s="49" t="s">
        <v>9326</v>
      </c>
      <c r="C1462" s="53" t="s">
        <v>24184</v>
      </c>
      <c r="D1462" t="s">
        <v>815</v>
      </c>
      <c r="E1462" s="43" t="s">
        <v>816</v>
      </c>
      <c r="G1462" t="s">
        <v>2358</v>
      </c>
      <c r="H1462" s="41">
        <v>41709</v>
      </c>
      <c r="I1462" s="44">
        <v>-8843.31</v>
      </c>
      <c r="J1462" t="s">
        <v>11240</v>
      </c>
      <c r="R1462" s="51"/>
      <c r="U1462"/>
    </row>
    <row r="1463" spans="2:21" x14ac:dyDescent="0.25">
      <c r="B1463" s="49" t="s">
        <v>9326</v>
      </c>
      <c r="C1463" s="53" t="s">
        <v>24184</v>
      </c>
      <c r="D1463" t="s">
        <v>815</v>
      </c>
      <c r="E1463" s="43" t="s">
        <v>816</v>
      </c>
      <c r="G1463" t="s">
        <v>2359</v>
      </c>
      <c r="H1463" s="41">
        <v>41709</v>
      </c>
      <c r="I1463" s="44">
        <v>-3894.92</v>
      </c>
      <c r="J1463" t="s">
        <v>11255</v>
      </c>
      <c r="R1463" s="51"/>
      <c r="U1463"/>
    </row>
    <row r="1464" spans="2:21" x14ac:dyDescent="0.25">
      <c r="B1464" s="49" t="s">
        <v>9326</v>
      </c>
      <c r="C1464" s="53" t="s">
        <v>24184</v>
      </c>
      <c r="D1464" t="s">
        <v>815</v>
      </c>
      <c r="E1464" s="43" t="s">
        <v>816</v>
      </c>
      <c r="G1464" t="s">
        <v>2358</v>
      </c>
      <c r="H1464" s="41">
        <v>41709</v>
      </c>
      <c r="I1464" s="44">
        <v>-3677.12</v>
      </c>
      <c r="J1464" t="s">
        <v>11254</v>
      </c>
      <c r="R1464" s="51"/>
      <c r="U1464"/>
    </row>
    <row r="1465" spans="2:21" x14ac:dyDescent="0.25">
      <c r="B1465" s="49" t="s">
        <v>9326</v>
      </c>
      <c r="C1465" s="53" t="s">
        <v>24184</v>
      </c>
      <c r="D1465" t="s">
        <v>815</v>
      </c>
      <c r="E1465" s="43" t="s">
        <v>816</v>
      </c>
      <c r="G1465" t="s">
        <v>2358</v>
      </c>
      <c r="H1465" s="41">
        <v>41709</v>
      </c>
      <c r="I1465" s="44">
        <v>-3530.1</v>
      </c>
      <c r="J1465" t="s">
        <v>11244</v>
      </c>
      <c r="R1465" s="51"/>
      <c r="U1465"/>
    </row>
    <row r="1466" spans="2:21" x14ac:dyDescent="0.25">
      <c r="B1466" s="49" t="s">
        <v>9326</v>
      </c>
      <c r="C1466" s="53" t="s">
        <v>24184</v>
      </c>
      <c r="D1466" t="s">
        <v>815</v>
      </c>
      <c r="E1466" s="43" t="s">
        <v>816</v>
      </c>
      <c r="G1466" t="s">
        <v>2359</v>
      </c>
      <c r="H1466" s="41">
        <v>41709</v>
      </c>
      <c r="I1466" s="44">
        <v>-2628.08</v>
      </c>
      <c r="J1466" t="s">
        <v>11245</v>
      </c>
      <c r="R1466" s="51"/>
      <c r="U1466"/>
    </row>
    <row r="1467" spans="2:21" x14ac:dyDescent="0.25">
      <c r="B1467" s="49" t="s">
        <v>9326</v>
      </c>
      <c r="C1467" s="53" t="s">
        <v>24184</v>
      </c>
      <c r="D1467" t="s">
        <v>815</v>
      </c>
      <c r="E1467" s="43" t="s">
        <v>816</v>
      </c>
      <c r="G1467" t="s">
        <v>2357</v>
      </c>
      <c r="H1467" s="41">
        <v>41709</v>
      </c>
      <c r="I1467" s="44">
        <v>-2078.63</v>
      </c>
      <c r="J1467" t="s">
        <v>11239</v>
      </c>
      <c r="R1467" s="51"/>
      <c r="U1467"/>
    </row>
    <row r="1468" spans="2:21" x14ac:dyDescent="0.25">
      <c r="B1468" s="49" t="s">
        <v>9326</v>
      </c>
      <c r="C1468" s="53" t="s">
        <v>24184</v>
      </c>
      <c r="D1468" t="s">
        <v>815</v>
      </c>
      <c r="E1468" s="43" t="s">
        <v>816</v>
      </c>
      <c r="G1468" t="s">
        <v>2356</v>
      </c>
      <c r="H1468" s="41">
        <v>41709</v>
      </c>
      <c r="I1468" s="44">
        <v>-1968.39</v>
      </c>
      <c r="J1468" t="s">
        <v>11238</v>
      </c>
      <c r="R1468" s="51"/>
      <c r="U1468"/>
    </row>
    <row r="1469" spans="2:21" x14ac:dyDescent="0.25">
      <c r="B1469" s="49" t="s">
        <v>9326</v>
      </c>
      <c r="C1469" s="53" t="s">
        <v>24184</v>
      </c>
      <c r="D1469" t="s">
        <v>815</v>
      </c>
      <c r="E1469" s="43" t="s">
        <v>816</v>
      </c>
      <c r="G1469" t="s">
        <v>2359</v>
      </c>
      <c r="H1469" s="41">
        <v>41709</v>
      </c>
      <c r="I1469" s="44">
        <v>-1520</v>
      </c>
      <c r="J1469" t="s">
        <v>11247</v>
      </c>
      <c r="R1469" s="51"/>
      <c r="U1469"/>
    </row>
    <row r="1470" spans="2:21" x14ac:dyDescent="0.25">
      <c r="B1470" s="49" t="s">
        <v>9326</v>
      </c>
      <c r="C1470" s="53" t="s">
        <v>24184</v>
      </c>
      <c r="D1470" t="s">
        <v>815</v>
      </c>
      <c r="E1470" s="43" t="s">
        <v>816</v>
      </c>
      <c r="G1470" t="s">
        <v>2361</v>
      </c>
      <c r="H1470" s="41">
        <v>41709</v>
      </c>
      <c r="I1470" s="44">
        <v>-1496.65</v>
      </c>
      <c r="J1470" t="s">
        <v>11253</v>
      </c>
      <c r="R1470" s="51"/>
      <c r="U1470"/>
    </row>
    <row r="1471" spans="2:21" x14ac:dyDescent="0.25">
      <c r="B1471" s="49" t="s">
        <v>9326</v>
      </c>
      <c r="C1471" s="53" t="s">
        <v>24184</v>
      </c>
      <c r="D1471" t="s">
        <v>815</v>
      </c>
      <c r="E1471" s="43" t="s">
        <v>816</v>
      </c>
      <c r="G1471" t="s">
        <v>2358</v>
      </c>
      <c r="H1471" s="41">
        <v>41709</v>
      </c>
      <c r="I1471" s="44">
        <v>-1435</v>
      </c>
      <c r="J1471" t="s">
        <v>11246</v>
      </c>
      <c r="R1471" s="51"/>
      <c r="U1471"/>
    </row>
    <row r="1472" spans="2:21" x14ac:dyDescent="0.25">
      <c r="B1472" s="49" t="s">
        <v>9326</v>
      </c>
      <c r="C1472" s="53" t="s">
        <v>24184</v>
      </c>
      <c r="D1472" t="s">
        <v>815</v>
      </c>
      <c r="E1472" s="43" t="s">
        <v>816</v>
      </c>
      <c r="G1472" t="s">
        <v>2360</v>
      </c>
      <c r="H1472" s="41">
        <v>41709</v>
      </c>
      <c r="I1472" s="44">
        <v>-1412.96</v>
      </c>
      <c r="J1472" t="s">
        <v>11252</v>
      </c>
      <c r="R1472" s="51"/>
      <c r="U1472"/>
    </row>
    <row r="1473" spans="2:21" x14ac:dyDescent="0.25">
      <c r="B1473" s="49" t="s">
        <v>9326</v>
      </c>
      <c r="C1473" s="53" t="s">
        <v>24184</v>
      </c>
      <c r="D1473" t="s">
        <v>815</v>
      </c>
      <c r="E1473" s="43" t="s">
        <v>816</v>
      </c>
      <c r="G1473" t="s">
        <v>2359</v>
      </c>
      <c r="H1473" s="41">
        <v>41709</v>
      </c>
      <c r="I1473" s="44">
        <v>-1368</v>
      </c>
      <c r="J1473" t="s">
        <v>11251</v>
      </c>
      <c r="R1473" s="51"/>
      <c r="U1473"/>
    </row>
    <row r="1474" spans="2:21" x14ac:dyDescent="0.25">
      <c r="B1474" s="49" t="s">
        <v>9326</v>
      </c>
      <c r="C1474" s="53" t="s">
        <v>24184</v>
      </c>
      <c r="D1474" t="s">
        <v>815</v>
      </c>
      <c r="E1474" s="43" t="s">
        <v>816</v>
      </c>
      <c r="G1474" t="s">
        <v>2358</v>
      </c>
      <c r="H1474" s="41">
        <v>41709</v>
      </c>
      <c r="I1474" s="44">
        <v>-1291.5</v>
      </c>
      <c r="J1474" t="s">
        <v>11250</v>
      </c>
      <c r="R1474" s="51"/>
      <c r="U1474"/>
    </row>
    <row r="1475" spans="2:21" x14ac:dyDescent="0.25">
      <c r="B1475" s="49" t="s">
        <v>9326</v>
      </c>
      <c r="C1475" s="53" t="s">
        <v>24184</v>
      </c>
      <c r="D1475" t="s">
        <v>815</v>
      </c>
      <c r="E1475" s="43" t="s">
        <v>816</v>
      </c>
      <c r="G1475" t="s">
        <v>2359</v>
      </c>
      <c r="H1475" s="41">
        <v>41709</v>
      </c>
      <c r="I1475" s="44">
        <v>-1137.95</v>
      </c>
      <c r="J1475" t="s">
        <v>11249</v>
      </c>
      <c r="R1475" s="51"/>
      <c r="U1475"/>
    </row>
    <row r="1476" spans="2:21" x14ac:dyDescent="0.25">
      <c r="B1476" s="49" t="s">
        <v>9326</v>
      </c>
      <c r="C1476" s="53" t="s">
        <v>24184</v>
      </c>
      <c r="D1476" t="s">
        <v>815</v>
      </c>
      <c r="E1476" s="43" t="s">
        <v>816</v>
      </c>
      <c r="G1476" t="s">
        <v>2358</v>
      </c>
      <c r="H1476" s="41">
        <v>41709</v>
      </c>
      <c r="I1476" s="44">
        <v>-1074.31</v>
      </c>
      <c r="J1476" t="s">
        <v>11248</v>
      </c>
      <c r="R1476" s="51"/>
      <c r="U1476"/>
    </row>
    <row r="1477" spans="2:21" x14ac:dyDescent="0.25">
      <c r="B1477" s="49" t="s">
        <v>9326</v>
      </c>
      <c r="C1477" s="53" t="s">
        <v>24184</v>
      </c>
      <c r="D1477" t="s">
        <v>815</v>
      </c>
      <c r="E1477" s="43" t="s">
        <v>816</v>
      </c>
      <c r="G1477" t="s">
        <v>2359</v>
      </c>
      <c r="H1477" s="41">
        <v>41709</v>
      </c>
      <c r="I1477">
        <v>-182.4</v>
      </c>
      <c r="J1477" t="s">
        <v>11243</v>
      </c>
      <c r="R1477" s="51"/>
      <c r="U1477"/>
    </row>
    <row r="1478" spans="2:21" x14ac:dyDescent="0.25">
      <c r="B1478" s="49" t="s">
        <v>9326</v>
      </c>
      <c r="C1478" s="53" t="s">
        <v>24184</v>
      </c>
      <c r="D1478" t="s">
        <v>815</v>
      </c>
      <c r="E1478" s="43" t="s">
        <v>816</v>
      </c>
      <c r="G1478" t="s">
        <v>2358</v>
      </c>
      <c r="H1478" s="41">
        <v>41709</v>
      </c>
      <c r="I1478">
        <v>-172.2</v>
      </c>
      <c r="J1478" t="s">
        <v>11242</v>
      </c>
      <c r="R1478" s="51"/>
      <c r="U1478"/>
    </row>
    <row r="1479" spans="2:21" x14ac:dyDescent="0.25">
      <c r="B1479" s="49" t="s">
        <v>9735</v>
      </c>
      <c r="C1479" s="53" t="s">
        <v>24186</v>
      </c>
      <c r="D1479" t="s">
        <v>2364</v>
      </c>
      <c r="E1479" s="43" t="s">
        <v>11258</v>
      </c>
      <c r="F1479" t="s">
        <v>2365</v>
      </c>
      <c r="G1479" t="s">
        <v>2366</v>
      </c>
      <c r="H1479" s="41">
        <v>41709</v>
      </c>
      <c r="I1479" s="44">
        <v>-79904.009999999995</v>
      </c>
      <c r="J1479" t="s">
        <v>11259</v>
      </c>
      <c r="R1479" s="51"/>
      <c r="U1479"/>
    </row>
    <row r="1480" spans="2:21" x14ac:dyDescent="0.25">
      <c r="B1480" s="49" t="s">
        <v>9328</v>
      </c>
      <c r="C1480" s="53" t="s">
        <v>24189</v>
      </c>
      <c r="D1480" t="s">
        <v>2367</v>
      </c>
      <c r="E1480" s="43" t="s">
        <v>11260</v>
      </c>
      <c r="F1480" t="s">
        <v>2368</v>
      </c>
      <c r="G1480" t="s">
        <v>1804</v>
      </c>
      <c r="H1480" s="41">
        <v>41709</v>
      </c>
      <c r="I1480" s="44">
        <v>-11000000</v>
      </c>
      <c r="J1480" t="s">
        <v>11261</v>
      </c>
      <c r="R1480" s="51"/>
      <c r="U1480"/>
    </row>
    <row r="1481" spans="2:21" x14ac:dyDescent="0.25">
      <c r="B1481" s="49" t="s">
        <v>9328</v>
      </c>
      <c r="C1481" s="53" t="s">
        <v>24189</v>
      </c>
      <c r="D1481" t="s">
        <v>2369</v>
      </c>
      <c r="E1481" s="43" t="s">
        <v>11262</v>
      </c>
      <c r="F1481" t="s">
        <v>2370</v>
      </c>
      <c r="G1481" t="s">
        <v>1804</v>
      </c>
      <c r="H1481" s="41">
        <v>41709</v>
      </c>
      <c r="I1481" s="44">
        <v>-130000</v>
      </c>
      <c r="J1481" t="s">
        <v>11263</v>
      </c>
      <c r="R1481" s="51"/>
      <c r="U1481"/>
    </row>
    <row r="1482" spans="2:21" x14ac:dyDescent="0.25">
      <c r="B1482" s="49" t="s">
        <v>9328</v>
      </c>
      <c r="C1482" s="53" t="s">
        <v>24189</v>
      </c>
      <c r="D1482" t="s">
        <v>265</v>
      </c>
      <c r="E1482" s="43" t="s">
        <v>266</v>
      </c>
      <c r="F1482" t="s">
        <v>2362</v>
      </c>
      <c r="G1482" t="s">
        <v>20133</v>
      </c>
      <c r="H1482" s="41">
        <v>41709</v>
      </c>
      <c r="I1482" s="44">
        <v>-28320</v>
      </c>
      <c r="J1482" t="s">
        <v>11256</v>
      </c>
      <c r="R1482" s="51"/>
      <c r="U1482"/>
    </row>
    <row r="1483" spans="2:21" x14ac:dyDescent="0.25">
      <c r="B1483" s="49" t="s">
        <v>9328</v>
      </c>
      <c r="C1483" s="53" t="s">
        <v>24189</v>
      </c>
      <c r="D1483" t="s">
        <v>265</v>
      </c>
      <c r="E1483" s="43" t="s">
        <v>266</v>
      </c>
      <c r="F1483" t="s">
        <v>2363</v>
      </c>
      <c r="G1483" t="s">
        <v>20133</v>
      </c>
      <c r="H1483" s="41">
        <v>41709</v>
      </c>
      <c r="I1483" s="44">
        <v>-28320</v>
      </c>
      <c r="J1483" t="s">
        <v>11257</v>
      </c>
      <c r="R1483" s="51"/>
      <c r="U1483"/>
    </row>
    <row r="1484" spans="2:21" x14ac:dyDescent="0.25">
      <c r="B1484" s="49" t="s">
        <v>9328</v>
      </c>
      <c r="C1484" s="53" t="s">
        <v>24189</v>
      </c>
      <c r="D1484" t="s">
        <v>2371</v>
      </c>
      <c r="E1484" s="43" t="s">
        <v>11264</v>
      </c>
      <c r="F1484" t="s">
        <v>2372</v>
      </c>
      <c r="G1484" t="s">
        <v>19663</v>
      </c>
      <c r="H1484" s="41">
        <v>41710</v>
      </c>
      <c r="I1484" s="44">
        <v>-2175620.86</v>
      </c>
      <c r="J1484" t="s">
        <v>11265</v>
      </c>
      <c r="R1484" s="51"/>
      <c r="U1484"/>
    </row>
    <row r="1485" spans="2:21" x14ac:dyDescent="0.25">
      <c r="B1485" s="49" t="s">
        <v>9328</v>
      </c>
      <c r="C1485" s="53" t="s">
        <v>24189</v>
      </c>
      <c r="D1485" t="s">
        <v>2345</v>
      </c>
      <c r="E1485" s="43" t="s">
        <v>2346</v>
      </c>
      <c r="G1485" t="s">
        <v>2373</v>
      </c>
      <c r="H1485" s="41">
        <v>41710</v>
      </c>
      <c r="I1485" s="44">
        <v>17176790.920000002</v>
      </c>
      <c r="J1485" t="s">
        <v>11266</v>
      </c>
      <c r="R1485" s="51"/>
      <c r="U1485"/>
    </row>
    <row r="1486" spans="2:21" x14ac:dyDescent="0.25">
      <c r="B1486" s="49" t="s">
        <v>9326</v>
      </c>
      <c r="C1486" s="53" t="s">
        <v>24184</v>
      </c>
      <c r="D1486" t="s">
        <v>2374</v>
      </c>
      <c r="E1486" s="43" t="s">
        <v>11267</v>
      </c>
      <c r="F1486" t="s">
        <v>2375</v>
      </c>
      <c r="G1486" t="s">
        <v>16520</v>
      </c>
      <c r="H1486" s="41">
        <v>41711</v>
      </c>
      <c r="I1486" s="44">
        <v>-59000</v>
      </c>
      <c r="J1486" t="s">
        <v>11268</v>
      </c>
      <c r="R1486" s="51"/>
      <c r="U1486"/>
    </row>
    <row r="1487" spans="2:21" x14ac:dyDescent="0.25">
      <c r="B1487" s="49" t="s">
        <v>9735</v>
      </c>
      <c r="C1487" s="53" t="s">
        <v>24186</v>
      </c>
      <c r="D1487" t="s">
        <v>2376</v>
      </c>
      <c r="E1487" s="43" t="s">
        <v>11269</v>
      </c>
      <c r="F1487" t="s">
        <v>2377</v>
      </c>
      <c r="G1487" t="s">
        <v>16520</v>
      </c>
      <c r="H1487" s="41">
        <v>41711</v>
      </c>
      <c r="I1487" s="44">
        <v>-35400</v>
      </c>
      <c r="J1487" t="s">
        <v>11270</v>
      </c>
      <c r="R1487" s="51"/>
      <c r="U1487"/>
    </row>
    <row r="1488" spans="2:21" x14ac:dyDescent="0.25">
      <c r="B1488" s="49" t="s">
        <v>9326</v>
      </c>
      <c r="C1488" s="53" t="s">
        <v>24184</v>
      </c>
      <c r="D1488" t="s">
        <v>194</v>
      </c>
      <c r="E1488" s="43" t="s">
        <v>195</v>
      </c>
      <c r="F1488" t="s">
        <v>2378</v>
      </c>
      <c r="G1488" t="s">
        <v>17088</v>
      </c>
      <c r="H1488" s="41">
        <v>41712</v>
      </c>
      <c r="I1488" s="44">
        <v>-39204.06</v>
      </c>
      <c r="J1488" t="s">
        <v>11271</v>
      </c>
      <c r="R1488" s="51"/>
      <c r="U1488"/>
    </row>
    <row r="1489" spans="2:21" x14ac:dyDescent="0.25">
      <c r="B1489" s="49" t="s">
        <v>9326</v>
      </c>
      <c r="C1489" s="53" t="s">
        <v>24184</v>
      </c>
      <c r="D1489" t="s">
        <v>194</v>
      </c>
      <c r="E1489" s="43" t="s">
        <v>195</v>
      </c>
      <c r="F1489" t="s">
        <v>2380</v>
      </c>
      <c r="G1489" t="s">
        <v>17088</v>
      </c>
      <c r="H1489" s="41">
        <v>41714</v>
      </c>
      <c r="I1489" s="44">
        <v>-39204.06</v>
      </c>
      <c r="J1489" t="s">
        <v>11272</v>
      </c>
      <c r="R1489" s="51"/>
      <c r="U1489"/>
    </row>
    <row r="1490" spans="2:21" x14ac:dyDescent="0.25">
      <c r="B1490" s="49" t="s">
        <v>9326</v>
      </c>
      <c r="C1490" s="53" t="s">
        <v>24184</v>
      </c>
      <c r="D1490" t="s">
        <v>2337</v>
      </c>
      <c r="E1490" s="43" t="s">
        <v>2338</v>
      </c>
      <c r="F1490" t="s">
        <v>2382</v>
      </c>
      <c r="G1490" t="s">
        <v>17171</v>
      </c>
      <c r="H1490" s="41">
        <v>41715</v>
      </c>
      <c r="I1490" s="44">
        <v>-31182.48</v>
      </c>
      <c r="J1490" t="s">
        <v>11273</v>
      </c>
      <c r="R1490" s="51"/>
      <c r="U1490"/>
    </row>
    <row r="1491" spans="2:21" x14ac:dyDescent="0.25">
      <c r="B1491" s="49" t="s">
        <v>9326</v>
      </c>
      <c r="C1491" s="53" t="s">
        <v>24184</v>
      </c>
      <c r="D1491" t="s">
        <v>2337</v>
      </c>
      <c r="E1491" s="43" t="s">
        <v>2338</v>
      </c>
      <c r="F1491" t="s">
        <v>2384</v>
      </c>
      <c r="G1491" t="s">
        <v>17171</v>
      </c>
      <c r="H1491" s="41">
        <v>41715</v>
      </c>
      <c r="I1491" s="44">
        <v>-31182.48</v>
      </c>
      <c r="J1491" t="s">
        <v>11275</v>
      </c>
      <c r="R1491" s="51"/>
      <c r="U1491"/>
    </row>
    <row r="1492" spans="2:21" x14ac:dyDescent="0.25">
      <c r="B1492" s="49" t="s">
        <v>9326</v>
      </c>
      <c r="C1492" s="53" t="s">
        <v>24184</v>
      </c>
      <c r="D1492" t="s">
        <v>2385</v>
      </c>
      <c r="E1492" s="43" t="s">
        <v>2386</v>
      </c>
      <c r="F1492" t="s">
        <v>2387</v>
      </c>
      <c r="G1492" t="s">
        <v>17684</v>
      </c>
      <c r="H1492" s="41">
        <v>41715</v>
      </c>
      <c r="I1492" s="44">
        <v>-28500</v>
      </c>
      <c r="J1492" t="s">
        <v>11276</v>
      </c>
      <c r="R1492" s="51"/>
      <c r="U1492"/>
    </row>
    <row r="1493" spans="2:21" x14ac:dyDescent="0.25">
      <c r="B1493" s="49" t="s">
        <v>9735</v>
      </c>
      <c r="C1493" s="53" t="s">
        <v>24186</v>
      </c>
      <c r="D1493" t="s">
        <v>2388</v>
      </c>
      <c r="E1493" s="43" t="s">
        <v>11277</v>
      </c>
      <c r="F1493" t="s">
        <v>2389</v>
      </c>
      <c r="G1493" t="s">
        <v>16520</v>
      </c>
      <c r="H1493" s="41">
        <v>41715</v>
      </c>
      <c r="I1493" s="44">
        <v>-47200</v>
      </c>
      <c r="J1493" t="s">
        <v>11278</v>
      </c>
      <c r="R1493" s="51"/>
      <c r="U1493"/>
    </row>
    <row r="1494" spans="2:21" x14ac:dyDescent="0.25">
      <c r="B1494" s="49" t="s">
        <v>9735</v>
      </c>
      <c r="C1494" s="53" t="s">
        <v>24186</v>
      </c>
      <c r="D1494" t="s">
        <v>2390</v>
      </c>
      <c r="E1494" s="43" t="s">
        <v>11279</v>
      </c>
      <c r="F1494" t="s">
        <v>2391</v>
      </c>
      <c r="G1494" t="s">
        <v>2392</v>
      </c>
      <c r="H1494" s="41">
        <v>41715</v>
      </c>
      <c r="I1494" s="44">
        <v>-39861.65</v>
      </c>
      <c r="J1494" t="s">
        <v>11280</v>
      </c>
      <c r="R1494" s="51"/>
      <c r="U1494"/>
    </row>
    <row r="1495" spans="2:21" x14ac:dyDescent="0.25">
      <c r="B1495" s="49" t="s">
        <v>9326</v>
      </c>
      <c r="C1495" s="53" t="s">
        <v>24184</v>
      </c>
      <c r="D1495" t="s">
        <v>815</v>
      </c>
      <c r="E1495" s="43" t="s">
        <v>816</v>
      </c>
      <c r="G1495" t="s">
        <v>2405</v>
      </c>
      <c r="H1495" s="41">
        <v>41716</v>
      </c>
      <c r="I1495" s="44">
        <v>-9636.7999999999993</v>
      </c>
      <c r="J1495" t="s">
        <v>11294</v>
      </c>
      <c r="R1495" s="51"/>
      <c r="U1495"/>
    </row>
    <row r="1496" spans="2:21" x14ac:dyDescent="0.25">
      <c r="B1496" s="49" t="s">
        <v>9326</v>
      </c>
      <c r="C1496" s="53" t="s">
        <v>24184</v>
      </c>
      <c r="D1496" t="s">
        <v>815</v>
      </c>
      <c r="E1496" s="43" t="s">
        <v>816</v>
      </c>
      <c r="G1496" t="s">
        <v>2404</v>
      </c>
      <c r="H1496" s="41">
        <v>41716</v>
      </c>
      <c r="I1496" s="44">
        <v>-9097.9</v>
      </c>
      <c r="J1496" t="s">
        <v>11293</v>
      </c>
      <c r="R1496" s="51"/>
      <c r="U1496"/>
    </row>
    <row r="1497" spans="2:21" x14ac:dyDescent="0.25">
      <c r="B1497" s="49" t="s">
        <v>9326</v>
      </c>
      <c r="C1497" s="53" t="s">
        <v>24184</v>
      </c>
      <c r="D1497" t="s">
        <v>815</v>
      </c>
      <c r="E1497" s="43" t="s">
        <v>816</v>
      </c>
      <c r="G1497" t="s">
        <v>2407</v>
      </c>
      <c r="H1497" s="41">
        <v>41716</v>
      </c>
      <c r="I1497" s="44">
        <v>-2296.12</v>
      </c>
      <c r="J1497" t="s">
        <v>11296</v>
      </c>
      <c r="R1497" s="51"/>
      <c r="U1497"/>
    </row>
    <row r="1498" spans="2:21" x14ac:dyDescent="0.25">
      <c r="B1498" s="49" t="s">
        <v>9326</v>
      </c>
      <c r="C1498" s="53" t="s">
        <v>24184</v>
      </c>
      <c r="D1498" t="s">
        <v>815</v>
      </c>
      <c r="E1498" s="43" t="s">
        <v>816</v>
      </c>
      <c r="G1498" t="s">
        <v>2361</v>
      </c>
      <c r="H1498" s="41">
        <v>41716</v>
      </c>
      <c r="I1498" s="44">
        <v>-2173.06</v>
      </c>
      <c r="J1498" t="s">
        <v>11290</v>
      </c>
      <c r="R1498" s="51"/>
      <c r="U1498"/>
    </row>
    <row r="1499" spans="2:21" x14ac:dyDescent="0.25">
      <c r="B1499" s="49" t="s">
        <v>9326</v>
      </c>
      <c r="C1499" s="53" t="s">
        <v>24184</v>
      </c>
      <c r="D1499" t="s">
        <v>815</v>
      </c>
      <c r="E1499" s="43" t="s">
        <v>816</v>
      </c>
      <c r="G1499" t="s">
        <v>2406</v>
      </c>
      <c r="H1499" s="41">
        <v>41716</v>
      </c>
      <c r="I1499" s="44">
        <v>-2167.7199999999998</v>
      </c>
      <c r="J1499" t="s">
        <v>11295</v>
      </c>
      <c r="R1499" s="51"/>
      <c r="U1499"/>
    </row>
    <row r="1500" spans="2:21" x14ac:dyDescent="0.25">
      <c r="B1500" s="49" t="s">
        <v>9326</v>
      </c>
      <c r="C1500" s="53" t="s">
        <v>24184</v>
      </c>
      <c r="D1500" t="s">
        <v>815</v>
      </c>
      <c r="E1500" s="43" t="s">
        <v>816</v>
      </c>
      <c r="G1500" t="s">
        <v>2401</v>
      </c>
      <c r="H1500" s="41">
        <v>41716</v>
      </c>
      <c r="I1500" s="44">
        <v>-2052.4899999999998</v>
      </c>
      <c r="J1500" t="s">
        <v>11289</v>
      </c>
      <c r="R1500" s="51"/>
      <c r="U1500"/>
    </row>
    <row r="1501" spans="2:21" x14ac:dyDescent="0.25">
      <c r="B1501" s="49" t="s">
        <v>9326</v>
      </c>
      <c r="C1501" s="53" t="s">
        <v>24184</v>
      </c>
      <c r="D1501" t="s">
        <v>815</v>
      </c>
      <c r="E1501" s="43" t="s">
        <v>816</v>
      </c>
      <c r="G1501" t="s">
        <v>2403</v>
      </c>
      <c r="H1501" s="41">
        <v>41716</v>
      </c>
      <c r="I1501" s="44">
        <v>-1750.02</v>
      </c>
      <c r="J1501" t="s">
        <v>11292</v>
      </c>
      <c r="R1501" s="51"/>
      <c r="U1501"/>
    </row>
    <row r="1502" spans="2:21" x14ac:dyDescent="0.25">
      <c r="B1502" s="49" t="s">
        <v>9326</v>
      </c>
      <c r="C1502" s="53" t="s">
        <v>24184</v>
      </c>
      <c r="D1502" t="s">
        <v>815</v>
      </c>
      <c r="E1502" s="43" t="s">
        <v>816</v>
      </c>
      <c r="G1502" t="s">
        <v>2400</v>
      </c>
      <c r="H1502" s="41">
        <v>41716</v>
      </c>
      <c r="I1502" s="44">
        <v>-1702.4</v>
      </c>
      <c r="J1502" t="s">
        <v>11288</v>
      </c>
      <c r="R1502" s="51"/>
      <c r="U1502"/>
    </row>
    <row r="1503" spans="2:21" x14ac:dyDescent="0.25">
      <c r="B1503" s="49" t="s">
        <v>9326</v>
      </c>
      <c r="C1503" s="53" t="s">
        <v>24184</v>
      </c>
      <c r="D1503" t="s">
        <v>815</v>
      </c>
      <c r="E1503" s="43" t="s">
        <v>816</v>
      </c>
      <c r="G1503" t="s">
        <v>2402</v>
      </c>
      <c r="H1503" s="41">
        <v>41716</v>
      </c>
      <c r="I1503" s="44">
        <v>-1652.16</v>
      </c>
      <c r="J1503" t="s">
        <v>11291</v>
      </c>
      <c r="R1503" s="51"/>
      <c r="U1503"/>
    </row>
    <row r="1504" spans="2:21" x14ac:dyDescent="0.25">
      <c r="B1504" s="49" t="s">
        <v>9326</v>
      </c>
      <c r="C1504" s="53" t="s">
        <v>24184</v>
      </c>
      <c r="D1504" t="s">
        <v>815</v>
      </c>
      <c r="E1504" s="43" t="s">
        <v>816</v>
      </c>
      <c r="G1504" t="s">
        <v>2399</v>
      </c>
      <c r="H1504" s="41">
        <v>41716</v>
      </c>
      <c r="I1504" s="44">
        <v>-1607.2</v>
      </c>
      <c r="J1504" t="s">
        <v>11287</v>
      </c>
      <c r="R1504" s="51"/>
      <c r="U1504"/>
    </row>
    <row r="1505" spans="2:21" x14ac:dyDescent="0.25">
      <c r="B1505" s="49" t="s">
        <v>9326</v>
      </c>
      <c r="C1505" s="53" t="s">
        <v>24184</v>
      </c>
      <c r="D1505" t="s">
        <v>815</v>
      </c>
      <c r="E1505" s="43" t="s">
        <v>816</v>
      </c>
      <c r="G1505" t="s">
        <v>2398</v>
      </c>
      <c r="H1505" s="41">
        <v>41716</v>
      </c>
      <c r="I1505" s="44">
        <v>-1337.6</v>
      </c>
      <c r="J1505" t="s">
        <v>11286</v>
      </c>
      <c r="R1505" s="51"/>
      <c r="U1505"/>
    </row>
    <row r="1506" spans="2:21" x14ac:dyDescent="0.25">
      <c r="B1506" s="49" t="s">
        <v>9326</v>
      </c>
      <c r="C1506" s="53" t="s">
        <v>24184</v>
      </c>
      <c r="D1506" t="s">
        <v>815</v>
      </c>
      <c r="E1506" s="43" t="s">
        <v>816</v>
      </c>
      <c r="G1506" t="s">
        <v>2397</v>
      </c>
      <c r="H1506" s="41">
        <v>41716</v>
      </c>
      <c r="I1506" s="44">
        <v>-1262.8</v>
      </c>
      <c r="J1506" t="s">
        <v>11285</v>
      </c>
      <c r="R1506" s="51"/>
      <c r="U1506"/>
    </row>
    <row r="1507" spans="2:21" x14ac:dyDescent="0.25">
      <c r="B1507" s="49" t="s">
        <v>9326</v>
      </c>
      <c r="C1507" s="53" t="s">
        <v>24184</v>
      </c>
      <c r="D1507" t="s">
        <v>815</v>
      </c>
      <c r="E1507" s="43" t="s">
        <v>816</v>
      </c>
      <c r="G1507" t="s">
        <v>2394</v>
      </c>
      <c r="H1507" s="41">
        <v>41716</v>
      </c>
      <c r="I1507">
        <v>-989.52</v>
      </c>
      <c r="J1507" t="s">
        <v>11282</v>
      </c>
      <c r="R1507" s="51"/>
      <c r="U1507"/>
    </row>
    <row r="1508" spans="2:21" x14ac:dyDescent="0.25">
      <c r="B1508" s="49" t="s">
        <v>9326</v>
      </c>
      <c r="C1508" s="53" t="s">
        <v>24184</v>
      </c>
      <c r="D1508" t="s">
        <v>815</v>
      </c>
      <c r="E1508" s="43" t="s">
        <v>816</v>
      </c>
      <c r="G1508" t="s">
        <v>2393</v>
      </c>
      <c r="H1508" s="41">
        <v>41716</v>
      </c>
      <c r="I1508">
        <v>-934.18</v>
      </c>
      <c r="J1508" t="s">
        <v>11281</v>
      </c>
      <c r="R1508" s="51"/>
      <c r="U1508"/>
    </row>
    <row r="1509" spans="2:21" x14ac:dyDescent="0.25">
      <c r="B1509" s="49" t="s">
        <v>9326</v>
      </c>
      <c r="C1509" s="53" t="s">
        <v>24184</v>
      </c>
      <c r="D1509" t="s">
        <v>815</v>
      </c>
      <c r="E1509" s="43" t="s">
        <v>816</v>
      </c>
      <c r="G1509" t="s">
        <v>2396</v>
      </c>
      <c r="H1509" s="41">
        <v>41716</v>
      </c>
      <c r="I1509">
        <v>-723.68</v>
      </c>
      <c r="J1509" t="s">
        <v>11284</v>
      </c>
      <c r="R1509" s="51"/>
      <c r="U1509"/>
    </row>
    <row r="1510" spans="2:21" x14ac:dyDescent="0.25">
      <c r="B1510" s="49" t="s">
        <v>9326</v>
      </c>
      <c r="C1510" s="53" t="s">
        <v>24184</v>
      </c>
      <c r="D1510" t="s">
        <v>815</v>
      </c>
      <c r="E1510" s="43" t="s">
        <v>816</v>
      </c>
      <c r="G1510" t="s">
        <v>2395</v>
      </c>
      <c r="H1510" s="41">
        <v>41716</v>
      </c>
      <c r="I1510">
        <v>-683.2</v>
      </c>
      <c r="J1510" t="s">
        <v>11283</v>
      </c>
      <c r="R1510" s="51"/>
      <c r="U1510"/>
    </row>
    <row r="1511" spans="2:21" x14ac:dyDescent="0.25">
      <c r="B1511" s="49" t="s">
        <v>9328</v>
      </c>
      <c r="C1511" s="53" t="s">
        <v>24189</v>
      </c>
      <c r="D1511" t="s">
        <v>2408</v>
      </c>
      <c r="E1511" s="43" t="s">
        <v>11297</v>
      </c>
      <c r="F1511" t="s">
        <v>2409</v>
      </c>
      <c r="G1511" t="s">
        <v>19372</v>
      </c>
      <c r="H1511" s="41">
        <v>41716</v>
      </c>
      <c r="I1511" s="44">
        <v>-2315520</v>
      </c>
      <c r="J1511" t="s">
        <v>11298</v>
      </c>
      <c r="R1511" s="51"/>
      <c r="U1511"/>
    </row>
    <row r="1512" spans="2:21" x14ac:dyDescent="0.25">
      <c r="B1512" s="49" t="s">
        <v>9326</v>
      </c>
      <c r="C1512" s="53" t="s">
        <v>24184</v>
      </c>
      <c r="D1512" t="s">
        <v>194</v>
      </c>
      <c r="E1512" s="43" t="s">
        <v>195</v>
      </c>
      <c r="F1512" t="s">
        <v>2410</v>
      </c>
      <c r="G1512" t="s">
        <v>17088</v>
      </c>
      <c r="H1512" s="41">
        <v>41717</v>
      </c>
      <c r="I1512" s="44">
        <v>-39204.06</v>
      </c>
      <c r="J1512" t="s">
        <v>11299</v>
      </c>
      <c r="R1512" s="51"/>
      <c r="U1512"/>
    </row>
    <row r="1513" spans="2:21" x14ac:dyDescent="0.25">
      <c r="B1513" s="49" t="s">
        <v>9328</v>
      </c>
      <c r="C1513" s="53" t="s">
        <v>24189</v>
      </c>
      <c r="D1513" t="s">
        <v>2412</v>
      </c>
      <c r="E1513" s="43" t="s">
        <v>11300</v>
      </c>
      <c r="F1513" t="s">
        <v>2413</v>
      </c>
      <c r="G1513" t="s">
        <v>2414</v>
      </c>
      <c r="H1513" s="41">
        <v>41718</v>
      </c>
      <c r="I1513" s="44">
        <v>-10427340</v>
      </c>
      <c r="J1513" t="s">
        <v>11301</v>
      </c>
      <c r="R1513" s="51"/>
      <c r="U1513"/>
    </row>
    <row r="1514" spans="2:21" x14ac:dyDescent="0.25">
      <c r="B1514" s="49" t="s">
        <v>9326</v>
      </c>
      <c r="C1514" s="53" t="s">
        <v>24184</v>
      </c>
      <c r="D1514" t="s">
        <v>815</v>
      </c>
      <c r="E1514" s="43" t="s">
        <v>816</v>
      </c>
      <c r="G1514" t="s">
        <v>2416</v>
      </c>
      <c r="H1514" s="41">
        <v>41719</v>
      </c>
      <c r="I1514" s="44">
        <v>-1048.8</v>
      </c>
      <c r="J1514" t="s">
        <v>11303</v>
      </c>
      <c r="R1514" s="51"/>
      <c r="U1514"/>
    </row>
    <row r="1515" spans="2:21" x14ac:dyDescent="0.25">
      <c r="B1515" s="49" t="s">
        <v>9326</v>
      </c>
      <c r="C1515" s="53" t="s">
        <v>24184</v>
      </c>
      <c r="D1515" t="s">
        <v>815</v>
      </c>
      <c r="E1515" s="43" t="s">
        <v>816</v>
      </c>
      <c r="G1515" t="s">
        <v>2415</v>
      </c>
      <c r="H1515" s="41">
        <v>41719</v>
      </c>
      <c r="I1515">
        <v>-990.15</v>
      </c>
      <c r="J1515" t="s">
        <v>11302</v>
      </c>
      <c r="R1515" s="51"/>
      <c r="U1515"/>
    </row>
    <row r="1516" spans="2:21" x14ac:dyDescent="0.25">
      <c r="B1516" s="49" t="s">
        <v>9328</v>
      </c>
      <c r="C1516" s="53" t="s">
        <v>24189</v>
      </c>
      <c r="D1516" t="s">
        <v>1888</v>
      </c>
      <c r="E1516" s="43" t="s">
        <v>10795</v>
      </c>
      <c r="G1516" t="s">
        <v>20736</v>
      </c>
      <c r="H1516" s="41">
        <v>41719</v>
      </c>
      <c r="I1516" s="44">
        <v>-13511402.560000001</v>
      </c>
      <c r="J1516" t="s">
        <v>11304</v>
      </c>
      <c r="R1516" s="51"/>
      <c r="U1516"/>
    </row>
    <row r="1517" spans="2:21" x14ac:dyDescent="0.25">
      <c r="B1517" s="49" t="s">
        <v>9328</v>
      </c>
      <c r="C1517" s="53" t="s">
        <v>24189</v>
      </c>
      <c r="D1517" t="s">
        <v>1888</v>
      </c>
      <c r="E1517" s="43" t="s">
        <v>10795</v>
      </c>
      <c r="G1517" t="s">
        <v>1887</v>
      </c>
      <c r="H1517" s="41">
        <v>41719</v>
      </c>
      <c r="I1517" s="44">
        <v>13511402.560000001</v>
      </c>
      <c r="J1517" t="s">
        <v>11305</v>
      </c>
      <c r="R1517" s="51"/>
      <c r="U1517"/>
    </row>
    <row r="1518" spans="2:21" x14ac:dyDescent="0.25">
      <c r="B1518" s="49" t="s">
        <v>9326</v>
      </c>
      <c r="C1518" s="53" t="s">
        <v>24184</v>
      </c>
      <c r="D1518" t="s">
        <v>2421</v>
      </c>
      <c r="E1518" s="43" t="s">
        <v>2422</v>
      </c>
      <c r="F1518" t="s">
        <v>2423</v>
      </c>
      <c r="G1518" t="s">
        <v>16858</v>
      </c>
      <c r="H1518" s="41">
        <v>41722</v>
      </c>
      <c r="I1518" s="44">
        <v>-35400</v>
      </c>
      <c r="J1518" t="s">
        <v>11310</v>
      </c>
      <c r="R1518" s="51"/>
      <c r="U1518"/>
    </row>
    <row r="1519" spans="2:21" x14ac:dyDescent="0.25">
      <c r="B1519" s="49" t="s">
        <v>9326</v>
      </c>
      <c r="C1519" s="53" t="s">
        <v>24184</v>
      </c>
      <c r="D1519" t="s">
        <v>815</v>
      </c>
      <c r="E1519" s="43" t="s">
        <v>816</v>
      </c>
      <c r="G1519" t="s">
        <v>2418</v>
      </c>
      <c r="H1519" s="41">
        <v>41722</v>
      </c>
      <c r="I1519" s="44">
        <v>-26904</v>
      </c>
      <c r="J1519" t="s">
        <v>11307</v>
      </c>
      <c r="R1519" s="51"/>
      <c r="U1519"/>
    </row>
    <row r="1520" spans="2:21" x14ac:dyDescent="0.25">
      <c r="B1520" s="49" t="s">
        <v>9326</v>
      </c>
      <c r="C1520" s="53" t="s">
        <v>24184</v>
      </c>
      <c r="D1520" t="s">
        <v>815</v>
      </c>
      <c r="E1520" s="43" t="s">
        <v>816</v>
      </c>
      <c r="G1520" t="s">
        <v>2417</v>
      </c>
      <c r="H1520" s="41">
        <v>41722</v>
      </c>
      <c r="I1520" s="44">
        <v>-25399.5</v>
      </c>
      <c r="J1520" t="s">
        <v>11306</v>
      </c>
      <c r="R1520" s="51"/>
      <c r="U1520"/>
    </row>
    <row r="1521" spans="2:21" x14ac:dyDescent="0.25">
      <c r="B1521" s="49" t="s">
        <v>9326</v>
      </c>
      <c r="C1521" s="53" t="s">
        <v>24184</v>
      </c>
      <c r="D1521" t="s">
        <v>2419</v>
      </c>
      <c r="E1521" s="43" t="s">
        <v>11308</v>
      </c>
      <c r="F1521" t="s">
        <v>2420</v>
      </c>
      <c r="G1521" t="s">
        <v>16526</v>
      </c>
      <c r="H1521" s="41">
        <v>41722</v>
      </c>
      <c r="I1521" s="44">
        <v>-17700</v>
      </c>
      <c r="J1521" t="s">
        <v>11309</v>
      </c>
      <c r="R1521" s="51"/>
      <c r="U1521"/>
    </row>
    <row r="1522" spans="2:21" x14ac:dyDescent="0.25">
      <c r="B1522" s="49" t="s">
        <v>9735</v>
      </c>
      <c r="C1522" s="53" t="s">
        <v>24186</v>
      </c>
      <c r="D1522" t="s">
        <v>2427</v>
      </c>
      <c r="E1522" s="43" t="s">
        <v>11313</v>
      </c>
      <c r="G1522" t="s">
        <v>2428</v>
      </c>
      <c r="H1522" s="41">
        <v>41722</v>
      </c>
      <c r="I1522" s="44">
        <v>-87478.7</v>
      </c>
      <c r="J1522" t="s">
        <v>11314</v>
      </c>
      <c r="R1522" s="51"/>
      <c r="U1522"/>
    </row>
    <row r="1523" spans="2:21" x14ac:dyDescent="0.25">
      <c r="B1523" s="49" t="s">
        <v>9735</v>
      </c>
      <c r="C1523" s="53" t="s">
        <v>24186</v>
      </c>
      <c r="D1523" t="s">
        <v>2430</v>
      </c>
      <c r="E1523" s="43" t="s">
        <v>11317</v>
      </c>
      <c r="G1523" t="s">
        <v>2431</v>
      </c>
      <c r="H1523" s="41">
        <v>41722</v>
      </c>
      <c r="I1523" s="44">
        <v>-87478.7</v>
      </c>
      <c r="J1523" t="s">
        <v>11318</v>
      </c>
      <c r="R1523" s="51"/>
      <c r="U1523"/>
    </row>
    <row r="1524" spans="2:21" x14ac:dyDescent="0.25">
      <c r="B1524" s="49" t="s">
        <v>9735</v>
      </c>
      <c r="C1524" s="53" t="s">
        <v>24186</v>
      </c>
      <c r="D1524" t="s">
        <v>2429</v>
      </c>
      <c r="E1524" s="43" t="s">
        <v>11315</v>
      </c>
      <c r="G1524" t="s">
        <v>2428</v>
      </c>
      <c r="H1524" s="41">
        <v>41722</v>
      </c>
      <c r="I1524" s="44">
        <v>-73365.2</v>
      </c>
      <c r="J1524" t="s">
        <v>11316</v>
      </c>
      <c r="R1524" s="51"/>
      <c r="U1524"/>
    </row>
    <row r="1525" spans="2:21" x14ac:dyDescent="0.25">
      <c r="B1525" s="49" t="s">
        <v>9735</v>
      </c>
      <c r="C1525" s="53" t="s">
        <v>24186</v>
      </c>
      <c r="D1525" t="s">
        <v>2424</v>
      </c>
      <c r="E1525" s="43" t="s">
        <v>11311</v>
      </c>
      <c r="F1525" t="s">
        <v>2425</v>
      </c>
      <c r="G1525" t="s">
        <v>2426</v>
      </c>
      <c r="H1525" s="41">
        <v>41722</v>
      </c>
      <c r="I1525" s="44">
        <v>-1870</v>
      </c>
      <c r="J1525" t="s">
        <v>11312</v>
      </c>
      <c r="R1525" s="51"/>
      <c r="U1525"/>
    </row>
    <row r="1526" spans="2:21" x14ac:dyDescent="0.25">
      <c r="B1526" s="49" t="s">
        <v>9326</v>
      </c>
      <c r="C1526" s="53" t="s">
        <v>24184</v>
      </c>
      <c r="D1526" t="s">
        <v>815</v>
      </c>
      <c r="E1526" s="43" t="s">
        <v>816</v>
      </c>
      <c r="G1526" t="s">
        <v>2436</v>
      </c>
      <c r="H1526" s="41">
        <v>41723</v>
      </c>
      <c r="I1526" s="44">
        <v>-217284</v>
      </c>
      <c r="J1526" t="s">
        <v>11322</v>
      </c>
      <c r="R1526" s="51"/>
      <c r="U1526"/>
    </row>
    <row r="1527" spans="2:21" x14ac:dyDescent="0.25">
      <c r="B1527" s="49" t="s">
        <v>9326</v>
      </c>
      <c r="C1527" s="53" t="s">
        <v>24184</v>
      </c>
      <c r="D1527" t="s">
        <v>815</v>
      </c>
      <c r="E1527" s="43" t="s">
        <v>816</v>
      </c>
      <c r="G1527" t="s">
        <v>2435</v>
      </c>
      <c r="H1527" s="41">
        <v>41723</v>
      </c>
      <c r="I1527" s="44">
        <v>-205133.25</v>
      </c>
      <c r="J1527" t="s">
        <v>11321</v>
      </c>
      <c r="R1527" s="51"/>
      <c r="U1527"/>
    </row>
    <row r="1528" spans="2:21" x14ac:dyDescent="0.25">
      <c r="B1528" s="49" t="s">
        <v>9326</v>
      </c>
      <c r="C1528" s="53" t="s">
        <v>24184</v>
      </c>
      <c r="D1528" t="s">
        <v>2432</v>
      </c>
      <c r="E1528" s="43" t="s">
        <v>11319</v>
      </c>
      <c r="F1528" t="s">
        <v>2433</v>
      </c>
      <c r="G1528" t="s">
        <v>16527</v>
      </c>
      <c r="H1528" s="41">
        <v>41723</v>
      </c>
      <c r="I1528" s="44">
        <v>-17700</v>
      </c>
      <c r="J1528" t="s">
        <v>11320</v>
      </c>
      <c r="R1528" s="51"/>
      <c r="U1528"/>
    </row>
    <row r="1529" spans="2:21" x14ac:dyDescent="0.25">
      <c r="B1529" s="49" t="s">
        <v>9735</v>
      </c>
      <c r="C1529" s="53" t="s">
        <v>24186</v>
      </c>
      <c r="D1529" t="s">
        <v>2445</v>
      </c>
      <c r="E1529" s="43" t="s">
        <v>11335</v>
      </c>
      <c r="G1529" t="s">
        <v>2438</v>
      </c>
      <c r="H1529" s="41">
        <v>41723</v>
      </c>
      <c r="I1529" s="44">
        <v>-87478.7</v>
      </c>
      <c r="J1529" t="s">
        <v>11336</v>
      </c>
      <c r="R1529" s="51"/>
      <c r="U1529"/>
    </row>
    <row r="1530" spans="2:21" x14ac:dyDescent="0.25">
      <c r="B1530" s="49" t="s">
        <v>9735</v>
      </c>
      <c r="C1530" s="53" t="s">
        <v>24186</v>
      </c>
      <c r="D1530" t="s">
        <v>2446</v>
      </c>
      <c r="E1530" s="43" t="s">
        <v>11337</v>
      </c>
      <c r="G1530" t="s">
        <v>2438</v>
      </c>
      <c r="H1530" s="41">
        <v>41723</v>
      </c>
      <c r="I1530" s="44">
        <v>-87478.7</v>
      </c>
      <c r="J1530" t="s">
        <v>11338</v>
      </c>
      <c r="R1530" s="51"/>
      <c r="U1530"/>
    </row>
    <row r="1531" spans="2:21" x14ac:dyDescent="0.25">
      <c r="B1531" s="49" t="s">
        <v>9735</v>
      </c>
      <c r="C1531" s="53" t="s">
        <v>24186</v>
      </c>
      <c r="D1531" t="s">
        <v>2443</v>
      </c>
      <c r="E1531" s="43" t="s">
        <v>11331</v>
      </c>
      <c r="G1531" t="s">
        <v>2438</v>
      </c>
      <c r="H1531" s="41">
        <v>41723</v>
      </c>
      <c r="I1531" s="44">
        <v>-73365.2</v>
      </c>
      <c r="J1531" t="s">
        <v>11332</v>
      </c>
      <c r="R1531" s="51"/>
      <c r="U1531"/>
    </row>
    <row r="1532" spans="2:21" x14ac:dyDescent="0.25">
      <c r="B1532" s="49" t="s">
        <v>9735</v>
      </c>
      <c r="C1532" s="53" t="s">
        <v>24186</v>
      </c>
      <c r="D1532" t="s">
        <v>2440</v>
      </c>
      <c r="E1532" s="43" t="s">
        <v>11327</v>
      </c>
      <c r="G1532" t="s">
        <v>2438</v>
      </c>
      <c r="H1532" s="41">
        <v>41723</v>
      </c>
      <c r="I1532" s="44">
        <v>-48901.8</v>
      </c>
      <c r="J1532" t="s">
        <v>11328</v>
      </c>
      <c r="R1532" s="51"/>
      <c r="U1532"/>
    </row>
    <row r="1533" spans="2:21" x14ac:dyDescent="0.25">
      <c r="B1533" s="49" t="s">
        <v>9735</v>
      </c>
      <c r="C1533" s="53" t="s">
        <v>24186</v>
      </c>
      <c r="D1533" t="s">
        <v>2437</v>
      </c>
      <c r="E1533" s="43" t="s">
        <v>11323</v>
      </c>
      <c r="G1533" t="s">
        <v>2438</v>
      </c>
      <c r="H1533" s="41">
        <v>41723</v>
      </c>
      <c r="I1533" s="44">
        <v>-43726.85</v>
      </c>
      <c r="J1533" t="s">
        <v>11324</v>
      </c>
      <c r="R1533" s="51"/>
      <c r="U1533"/>
    </row>
    <row r="1534" spans="2:21" x14ac:dyDescent="0.25">
      <c r="B1534" s="49" t="s">
        <v>9735</v>
      </c>
      <c r="C1534" s="53" t="s">
        <v>24186</v>
      </c>
      <c r="D1534" t="s">
        <v>2444</v>
      </c>
      <c r="E1534" s="43" t="s">
        <v>11333</v>
      </c>
      <c r="G1534" t="s">
        <v>2438</v>
      </c>
      <c r="H1534" s="41">
        <v>41723</v>
      </c>
      <c r="I1534" s="44">
        <v>-43726.85</v>
      </c>
      <c r="J1534" t="s">
        <v>11334</v>
      </c>
      <c r="R1534" s="51"/>
      <c r="U1534"/>
    </row>
    <row r="1535" spans="2:21" x14ac:dyDescent="0.25">
      <c r="B1535" s="49" t="s">
        <v>9735</v>
      </c>
      <c r="C1535" s="53" t="s">
        <v>24186</v>
      </c>
      <c r="D1535" t="s">
        <v>2439</v>
      </c>
      <c r="E1535" s="43" t="s">
        <v>11325</v>
      </c>
      <c r="G1535" t="s">
        <v>2438</v>
      </c>
      <c r="H1535" s="41">
        <v>41723</v>
      </c>
      <c r="I1535" s="44">
        <v>-42315.5</v>
      </c>
      <c r="J1535" t="s">
        <v>11326</v>
      </c>
      <c r="R1535" s="51"/>
      <c r="U1535"/>
    </row>
    <row r="1536" spans="2:21" x14ac:dyDescent="0.25">
      <c r="B1536" s="49" t="s">
        <v>9735</v>
      </c>
      <c r="C1536" s="53" t="s">
        <v>24186</v>
      </c>
      <c r="D1536" t="s">
        <v>2441</v>
      </c>
      <c r="E1536" s="43" t="s">
        <v>11329</v>
      </c>
      <c r="G1536" t="s">
        <v>2442</v>
      </c>
      <c r="H1536" s="41">
        <v>41723</v>
      </c>
      <c r="I1536" s="44">
        <v>-42315.5</v>
      </c>
      <c r="J1536" t="s">
        <v>11330</v>
      </c>
      <c r="R1536" s="51"/>
      <c r="U1536"/>
    </row>
    <row r="1537" spans="2:21" x14ac:dyDescent="0.25">
      <c r="B1537" s="49" t="s">
        <v>9328</v>
      </c>
      <c r="C1537" s="53" t="s">
        <v>24189</v>
      </c>
      <c r="D1537" t="s">
        <v>2447</v>
      </c>
      <c r="E1537" s="43" t="s">
        <v>11339</v>
      </c>
      <c r="F1537" t="s">
        <v>2448</v>
      </c>
      <c r="G1537" t="s">
        <v>19306</v>
      </c>
      <c r="H1537" s="41">
        <v>41723</v>
      </c>
      <c r="I1537" s="44">
        <v>-90000</v>
      </c>
      <c r="J1537" t="s">
        <v>11340</v>
      </c>
      <c r="R1537" s="51"/>
      <c r="U1537"/>
    </row>
    <row r="1538" spans="2:21" x14ac:dyDescent="0.25">
      <c r="B1538" s="49" t="s">
        <v>9328</v>
      </c>
      <c r="C1538" s="53" t="s">
        <v>24189</v>
      </c>
      <c r="D1538" t="s">
        <v>2449</v>
      </c>
      <c r="E1538" s="43" t="s">
        <v>11341</v>
      </c>
      <c r="F1538" t="s">
        <v>2450</v>
      </c>
      <c r="G1538" t="s">
        <v>2451</v>
      </c>
      <c r="H1538" s="41">
        <v>41723</v>
      </c>
      <c r="I1538" s="44">
        <v>1298546.0900000001</v>
      </c>
      <c r="J1538" t="s">
        <v>11342</v>
      </c>
      <c r="R1538" s="51"/>
      <c r="U1538"/>
    </row>
    <row r="1539" spans="2:21" x14ac:dyDescent="0.25">
      <c r="B1539" s="49" t="s">
        <v>9328</v>
      </c>
      <c r="C1539" s="53" t="s">
        <v>24189</v>
      </c>
      <c r="D1539" t="s">
        <v>2452</v>
      </c>
      <c r="E1539" s="43" t="s">
        <v>11343</v>
      </c>
      <c r="F1539" t="s">
        <v>2453</v>
      </c>
      <c r="G1539" t="s">
        <v>2454</v>
      </c>
      <c r="H1539" s="41">
        <v>41723</v>
      </c>
      <c r="I1539" s="44">
        <v>1981065.08</v>
      </c>
      <c r="J1539" t="s">
        <v>11344</v>
      </c>
      <c r="R1539" s="51"/>
      <c r="U1539"/>
    </row>
    <row r="1540" spans="2:21" x14ac:dyDescent="0.25">
      <c r="B1540" s="49" t="s">
        <v>9735</v>
      </c>
      <c r="C1540" s="53" t="s">
        <v>24186</v>
      </c>
      <c r="D1540" t="s">
        <v>972</v>
      </c>
      <c r="E1540" s="43" t="s">
        <v>973</v>
      </c>
      <c r="F1540" t="s">
        <v>2455</v>
      </c>
      <c r="G1540" t="s">
        <v>18200</v>
      </c>
      <c r="H1540" s="41">
        <v>41724</v>
      </c>
      <c r="I1540" s="44">
        <v>-37600.699999999997</v>
      </c>
      <c r="J1540" t="s">
        <v>11345</v>
      </c>
      <c r="R1540" s="51"/>
      <c r="U1540"/>
    </row>
    <row r="1541" spans="2:21" x14ac:dyDescent="0.25">
      <c r="B1541" s="49" t="s">
        <v>9328</v>
      </c>
      <c r="C1541" s="53" t="s">
        <v>24189</v>
      </c>
      <c r="D1541" t="s">
        <v>1908</v>
      </c>
      <c r="E1541" s="43" t="s">
        <v>10813</v>
      </c>
      <c r="F1541" t="s">
        <v>2456</v>
      </c>
      <c r="G1541" t="s">
        <v>2456</v>
      </c>
      <c r="H1541" s="41">
        <v>41724</v>
      </c>
      <c r="I1541" s="44">
        <v>-25000</v>
      </c>
      <c r="J1541" t="s">
        <v>11346</v>
      </c>
      <c r="R1541" s="51"/>
      <c r="U1541"/>
    </row>
    <row r="1542" spans="2:21" x14ac:dyDescent="0.25">
      <c r="B1542" s="49" t="s">
        <v>9326</v>
      </c>
      <c r="C1542" s="53" t="s">
        <v>24184</v>
      </c>
      <c r="D1542" t="s">
        <v>815</v>
      </c>
      <c r="E1542" s="43" t="s">
        <v>816</v>
      </c>
      <c r="G1542" t="s">
        <v>2465</v>
      </c>
      <c r="H1542" s="41">
        <v>41725</v>
      </c>
      <c r="I1542" s="44">
        <v>-78228.92</v>
      </c>
      <c r="J1542" t="s">
        <v>11351</v>
      </c>
      <c r="R1542" s="51"/>
      <c r="U1542"/>
    </row>
    <row r="1543" spans="2:21" x14ac:dyDescent="0.25">
      <c r="B1543" s="49" t="s">
        <v>9326</v>
      </c>
      <c r="C1543" s="53" t="s">
        <v>24184</v>
      </c>
      <c r="D1543" t="s">
        <v>815</v>
      </c>
      <c r="E1543" s="43" t="s">
        <v>816</v>
      </c>
      <c r="G1543" t="s">
        <v>2464</v>
      </c>
      <c r="H1543" s="41">
        <v>41725</v>
      </c>
      <c r="I1543" s="44">
        <v>-73854.28</v>
      </c>
      <c r="J1543" t="s">
        <v>11350</v>
      </c>
      <c r="R1543" s="51"/>
      <c r="U1543"/>
    </row>
    <row r="1544" spans="2:21" x14ac:dyDescent="0.25">
      <c r="B1544" s="49" t="s">
        <v>9326</v>
      </c>
      <c r="C1544" s="53" t="s">
        <v>24184</v>
      </c>
      <c r="D1544" t="s">
        <v>2458</v>
      </c>
      <c r="E1544" s="43" t="s">
        <v>2459</v>
      </c>
      <c r="F1544" t="s">
        <v>2462</v>
      </c>
      <c r="G1544" t="s">
        <v>2463</v>
      </c>
      <c r="H1544" s="41">
        <v>41725</v>
      </c>
      <c r="I1544" s="44">
        <v>-25960</v>
      </c>
      <c r="J1544" t="s">
        <v>11349</v>
      </c>
      <c r="R1544" s="51"/>
      <c r="U1544"/>
    </row>
    <row r="1545" spans="2:21" x14ac:dyDescent="0.25">
      <c r="B1545" s="49" t="s">
        <v>9326</v>
      </c>
      <c r="C1545" s="53" t="s">
        <v>24184</v>
      </c>
      <c r="D1545" t="s">
        <v>2242</v>
      </c>
      <c r="E1545" s="43" t="s">
        <v>11142</v>
      </c>
      <c r="F1545" t="s">
        <v>2457</v>
      </c>
      <c r="G1545" t="s">
        <v>16632</v>
      </c>
      <c r="H1545" s="41">
        <v>41725</v>
      </c>
      <c r="I1545" s="44">
        <v>-23600</v>
      </c>
      <c r="J1545" t="s">
        <v>11347</v>
      </c>
      <c r="R1545" s="51"/>
      <c r="U1545"/>
    </row>
    <row r="1546" spans="2:21" x14ac:dyDescent="0.25">
      <c r="B1546" s="49" t="s">
        <v>9326</v>
      </c>
      <c r="C1546" s="53" t="s">
        <v>24184</v>
      </c>
      <c r="D1546" t="s">
        <v>2458</v>
      </c>
      <c r="E1546" s="43" t="s">
        <v>2459</v>
      </c>
      <c r="F1546" t="s">
        <v>2460</v>
      </c>
      <c r="G1546" t="s">
        <v>2461</v>
      </c>
      <c r="H1546" s="41">
        <v>41725</v>
      </c>
      <c r="I1546" s="44">
        <v>-21240</v>
      </c>
      <c r="J1546" t="s">
        <v>11348</v>
      </c>
      <c r="R1546" s="51"/>
      <c r="U1546"/>
    </row>
    <row r="1547" spans="2:21" x14ac:dyDescent="0.25">
      <c r="B1547" s="49" t="s">
        <v>9735</v>
      </c>
      <c r="C1547" s="53" t="s">
        <v>24186</v>
      </c>
      <c r="D1547" t="s">
        <v>2466</v>
      </c>
      <c r="E1547" s="43" t="s">
        <v>11352</v>
      </c>
      <c r="F1547" t="s">
        <v>2467</v>
      </c>
      <c r="G1547" t="s">
        <v>2468</v>
      </c>
      <c r="H1547" s="41">
        <v>41725</v>
      </c>
      <c r="I1547" s="44">
        <v>-7040</v>
      </c>
      <c r="J1547" t="s">
        <v>11353</v>
      </c>
      <c r="R1547" s="51"/>
      <c r="U1547"/>
    </row>
    <row r="1548" spans="2:21" x14ac:dyDescent="0.25">
      <c r="B1548" s="49" t="s">
        <v>9735</v>
      </c>
      <c r="C1548" s="53" t="s">
        <v>24186</v>
      </c>
      <c r="D1548" t="s">
        <v>2469</v>
      </c>
      <c r="E1548" s="43" t="s">
        <v>11354</v>
      </c>
      <c r="F1548" t="s">
        <v>2467</v>
      </c>
      <c r="G1548" t="s">
        <v>2468</v>
      </c>
      <c r="H1548" s="41">
        <v>41725</v>
      </c>
      <c r="I1548" s="44">
        <v>-7040</v>
      </c>
      <c r="J1548" t="s">
        <v>11355</v>
      </c>
      <c r="R1548" s="51"/>
      <c r="U1548"/>
    </row>
    <row r="1549" spans="2:21" x14ac:dyDescent="0.25">
      <c r="B1549" s="49" t="s">
        <v>9328</v>
      </c>
      <c r="C1549" s="53" t="s">
        <v>24189</v>
      </c>
      <c r="D1549" t="s">
        <v>2125</v>
      </c>
      <c r="E1549" s="43" t="s">
        <v>11034</v>
      </c>
      <c r="F1549" t="s">
        <v>2470</v>
      </c>
      <c r="G1549" t="s">
        <v>2471</v>
      </c>
      <c r="H1549" s="41">
        <v>41725</v>
      </c>
      <c r="I1549" s="44">
        <v>-20000</v>
      </c>
      <c r="J1549" t="s">
        <v>11356</v>
      </c>
      <c r="R1549" s="51"/>
      <c r="U1549"/>
    </row>
    <row r="1550" spans="2:21" x14ac:dyDescent="0.25">
      <c r="B1550" s="49" t="s">
        <v>9326</v>
      </c>
      <c r="C1550" s="53" t="s">
        <v>24184</v>
      </c>
      <c r="D1550" t="s">
        <v>2478</v>
      </c>
      <c r="E1550" s="43" t="s">
        <v>2479</v>
      </c>
      <c r="F1550" t="s">
        <v>2480</v>
      </c>
      <c r="G1550" t="s">
        <v>18229</v>
      </c>
      <c r="H1550" s="41">
        <v>41726</v>
      </c>
      <c r="I1550" s="44">
        <v>-118000</v>
      </c>
      <c r="J1550" t="s">
        <v>11361</v>
      </c>
      <c r="R1550" s="51"/>
      <c r="U1550"/>
    </row>
    <row r="1551" spans="2:21" x14ac:dyDescent="0.25">
      <c r="B1551" s="49" t="s">
        <v>9326</v>
      </c>
      <c r="C1551" s="53" t="s">
        <v>24184</v>
      </c>
      <c r="D1551" t="s">
        <v>2475</v>
      </c>
      <c r="E1551" s="43" t="s">
        <v>2476</v>
      </c>
      <c r="F1551" t="s">
        <v>2477</v>
      </c>
      <c r="G1551" t="s">
        <v>16491</v>
      </c>
      <c r="H1551" s="41">
        <v>41726</v>
      </c>
      <c r="I1551" s="44">
        <v>-82600</v>
      </c>
      <c r="J1551" t="s">
        <v>11360</v>
      </c>
      <c r="R1551" s="51"/>
      <c r="U1551"/>
    </row>
    <row r="1552" spans="2:21" x14ac:dyDescent="0.25">
      <c r="B1552" s="49" t="s">
        <v>9326</v>
      </c>
      <c r="C1552" s="53" t="s">
        <v>24184</v>
      </c>
      <c r="D1552" t="s">
        <v>2276</v>
      </c>
      <c r="E1552" s="43" t="s">
        <v>11171</v>
      </c>
      <c r="F1552" t="s">
        <v>2474</v>
      </c>
      <c r="G1552" t="s">
        <v>16521</v>
      </c>
      <c r="H1552" s="41">
        <v>41726</v>
      </c>
      <c r="I1552" s="44">
        <v>-47200</v>
      </c>
      <c r="J1552" t="s">
        <v>11359</v>
      </c>
      <c r="R1552" s="51"/>
      <c r="U1552"/>
    </row>
    <row r="1553" spans="2:21" x14ac:dyDescent="0.25">
      <c r="B1553" s="49" t="s">
        <v>9326</v>
      </c>
      <c r="C1553" s="53" t="s">
        <v>24184</v>
      </c>
      <c r="D1553" t="s">
        <v>2472</v>
      </c>
      <c r="E1553" s="43" t="s">
        <v>11357</v>
      </c>
      <c r="F1553" t="s">
        <v>2473</v>
      </c>
      <c r="G1553" t="s">
        <v>16527</v>
      </c>
      <c r="H1553" s="41">
        <v>41726</v>
      </c>
      <c r="I1553" s="44">
        <v>-23600</v>
      </c>
      <c r="J1553" t="s">
        <v>11358</v>
      </c>
      <c r="R1553" s="51"/>
      <c r="U1553"/>
    </row>
    <row r="1554" spans="2:21" x14ac:dyDescent="0.25">
      <c r="B1554" s="49" t="s">
        <v>9326</v>
      </c>
      <c r="C1554" s="53" t="s">
        <v>24184</v>
      </c>
      <c r="D1554" t="s">
        <v>815</v>
      </c>
      <c r="E1554" s="43" t="s">
        <v>816</v>
      </c>
      <c r="G1554" t="s">
        <v>2482</v>
      </c>
      <c r="H1554" s="41">
        <v>41726</v>
      </c>
      <c r="I1554" s="44">
        <v>-7345.07</v>
      </c>
      <c r="J1554" t="s">
        <v>11363</v>
      </c>
      <c r="R1554" s="51"/>
      <c r="U1554"/>
    </row>
    <row r="1555" spans="2:21" x14ac:dyDescent="0.25">
      <c r="B1555" s="49" t="s">
        <v>9326</v>
      </c>
      <c r="C1555" s="53" t="s">
        <v>24184</v>
      </c>
      <c r="D1555" t="s">
        <v>815</v>
      </c>
      <c r="E1555" s="43" t="s">
        <v>816</v>
      </c>
      <c r="G1555" t="s">
        <v>2481</v>
      </c>
      <c r="H1555" s="41">
        <v>41726</v>
      </c>
      <c r="I1555" s="44">
        <v>-6934.32</v>
      </c>
      <c r="J1555" t="s">
        <v>11362</v>
      </c>
      <c r="R1555" s="51"/>
      <c r="U1555"/>
    </row>
    <row r="1556" spans="2:21" x14ac:dyDescent="0.25">
      <c r="B1556" s="49" t="s">
        <v>9326</v>
      </c>
      <c r="C1556" s="53" t="s">
        <v>24184</v>
      </c>
      <c r="D1556" t="s">
        <v>815</v>
      </c>
      <c r="E1556" s="43" t="s">
        <v>816</v>
      </c>
      <c r="G1556" t="s">
        <v>2489</v>
      </c>
      <c r="H1556" s="41">
        <v>41726</v>
      </c>
      <c r="I1556" s="44">
        <v>-6770.08</v>
      </c>
      <c r="J1556" t="s">
        <v>11371</v>
      </c>
      <c r="R1556" s="51"/>
      <c r="U1556"/>
    </row>
    <row r="1557" spans="2:21" x14ac:dyDescent="0.25">
      <c r="B1557" s="49" t="s">
        <v>9326</v>
      </c>
      <c r="C1557" s="53" t="s">
        <v>24184</v>
      </c>
      <c r="D1557" t="s">
        <v>815</v>
      </c>
      <c r="E1557" s="43" t="s">
        <v>816</v>
      </c>
      <c r="G1557" t="s">
        <v>2489</v>
      </c>
      <c r="H1557" s="41">
        <v>41726</v>
      </c>
      <c r="I1557" s="44">
        <v>-6391.49</v>
      </c>
      <c r="J1557" t="s">
        <v>11370</v>
      </c>
      <c r="R1557" s="51"/>
      <c r="U1557"/>
    </row>
    <row r="1558" spans="2:21" x14ac:dyDescent="0.25">
      <c r="B1558" s="49" t="s">
        <v>9326</v>
      </c>
      <c r="C1558" s="53" t="s">
        <v>24184</v>
      </c>
      <c r="D1558" t="s">
        <v>815</v>
      </c>
      <c r="E1558" s="43" t="s">
        <v>816</v>
      </c>
      <c r="G1558" t="s">
        <v>2486</v>
      </c>
      <c r="H1558" s="41">
        <v>41726</v>
      </c>
      <c r="I1558" s="44">
        <v>-5107.2</v>
      </c>
      <c r="J1558" t="s">
        <v>11367</v>
      </c>
      <c r="R1558" s="51"/>
      <c r="U1558"/>
    </row>
    <row r="1559" spans="2:21" x14ac:dyDescent="0.25">
      <c r="B1559" s="49" t="s">
        <v>9326</v>
      </c>
      <c r="C1559" s="53" t="s">
        <v>24184</v>
      </c>
      <c r="D1559" t="s">
        <v>815</v>
      </c>
      <c r="E1559" s="43" t="s">
        <v>816</v>
      </c>
      <c r="G1559" t="s">
        <v>2485</v>
      </c>
      <c r="H1559" s="41">
        <v>41726</v>
      </c>
      <c r="I1559" s="44">
        <v>-4821.6000000000004</v>
      </c>
      <c r="J1559" t="s">
        <v>11366</v>
      </c>
      <c r="R1559" s="51"/>
      <c r="U1559"/>
    </row>
    <row r="1560" spans="2:21" x14ac:dyDescent="0.25">
      <c r="B1560" s="49" t="s">
        <v>9326</v>
      </c>
      <c r="C1560" s="53" t="s">
        <v>24184</v>
      </c>
      <c r="D1560" t="s">
        <v>815</v>
      </c>
      <c r="E1560" s="43" t="s">
        <v>816</v>
      </c>
      <c r="G1560" t="s">
        <v>2484</v>
      </c>
      <c r="H1560" s="41">
        <v>41726</v>
      </c>
      <c r="I1560">
        <v>-912</v>
      </c>
      <c r="J1560" t="s">
        <v>11365</v>
      </c>
      <c r="R1560" s="51"/>
      <c r="U1560"/>
    </row>
    <row r="1561" spans="2:21" x14ac:dyDescent="0.25">
      <c r="B1561" s="49" t="s">
        <v>9326</v>
      </c>
      <c r="C1561" s="53" t="s">
        <v>24184</v>
      </c>
      <c r="D1561" t="s">
        <v>815</v>
      </c>
      <c r="E1561" s="43" t="s">
        <v>816</v>
      </c>
      <c r="G1561" t="s">
        <v>2483</v>
      </c>
      <c r="H1561" s="41">
        <v>41726</v>
      </c>
      <c r="I1561">
        <v>-861</v>
      </c>
      <c r="J1561" t="s">
        <v>11364</v>
      </c>
      <c r="R1561" s="51"/>
      <c r="U1561"/>
    </row>
    <row r="1562" spans="2:21" x14ac:dyDescent="0.25">
      <c r="B1562" s="49" t="s">
        <v>9326</v>
      </c>
      <c r="C1562" s="53" t="s">
        <v>24184</v>
      </c>
      <c r="D1562" t="s">
        <v>815</v>
      </c>
      <c r="E1562" s="43" t="s">
        <v>816</v>
      </c>
      <c r="G1562" t="s">
        <v>2488</v>
      </c>
      <c r="H1562" s="41">
        <v>41726</v>
      </c>
      <c r="I1562">
        <v>-478.8</v>
      </c>
      <c r="J1562" t="s">
        <v>11369</v>
      </c>
      <c r="R1562" s="51"/>
      <c r="U1562"/>
    </row>
    <row r="1563" spans="2:21" x14ac:dyDescent="0.25">
      <c r="B1563" s="49" t="s">
        <v>9326</v>
      </c>
      <c r="C1563" s="53" t="s">
        <v>24184</v>
      </c>
      <c r="D1563" t="s">
        <v>815</v>
      </c>
      <c r="E1563" s="43" t="s">
        <v>816</v>
      </c>
      <c r="G1563" t="s">
        <v>2487</v>
      </c>
      <c r="H1563" s="41">
        <v>41726</v>
      </c>
      <c r="I1563">
        <v>-452.02</v>
      </c>
      <c r="J1563" t="s">
        <v>11368</v>
      </c>
      <c r="R1563" s="51"/>
      <c r="U1563"/>
    </row>
    <row r="1564" spans="2:21" x14ac:dyDescent="0.25">
      <c r="B1564" s="49" t="s">
        <v>9735</v>
      </c>
      <c r="C1564" s="53" t="s">
        <v>24186</v>
      </c>
      <c r="D1564" t="s">
        <v>1815</v>
      </c>
      <c r="E1564" s="43" t="s">
        <v>1816</v>
      </c>
      <c r="F1564" t="s">
        <v>2490</v>
      </c>
      <c r="G1564" t="s">
        <v>16520</v>
      </c>
      <c r="H1564" s="41">
        <v>41728</v>
      </c>
      <c r="I1564" s="44">
        <v>-29500</v>
      </c>
      <c r="J1564" t="s">
        <v>11372</v>
      </c>
      <c r="R1564" s="51"/>
      <c r="U1564"/>
    </row>
    <row r="1565" spans="2:21" x14ac:dyDescent="0.25">
      <c r="B1565" s="49" t="s">
        <v>9326</v>
      </c>
      <c r="C1565" s="53" t="s">
        <v>24184</v>
      </c>
      <c r="D1565" t="s">
        <v>2090</v>
      </c>
      <c r="E1565" s="43" t="s">
        <v>11002</v>
      </c>
      <c r="F1565" t="s">
        <v>2492</v>
      </c>
      <c r="G1565" t="s">
        <v>16420</v>
      </c>
      <c r="H1565" s="41">
        <v>41729</v>
      </c>
      <c r="I1565" s="44">
        <v>-118000</v>
      </c>
      <c r="J1565" t="s">
        <v>11374</v>
      </c>
      <c r="R1565" s="51"/>
      <c r="U1565"/>
    </row>
    <row r="1566" spans="2:21" x14ac:dyDescent="0.25">
      <c r="B1566" s="49" t="s">
        <v>9326</v>
      </c>
      <c r="C1566" s="53" t="s">
        <v>24184</v>
      </c>
      <c r="D1566" t="s">
        <v>2244</v>
      </c>
      <c r="E1566" s="43" t="s">
        <v>11144</v>
      </c>
      <c r="F1566" t="s">
        <v>2491</v>
      </c>
      <c r="G1566" t="s">
        <v>16858</v>
      </c>
      <c r="H1566" s="41">
        <v>41729</v>
      </c>
      <c r="I1566" s="44">
        <v>-23600</v>
      </c>
      <c r="J1566" t="s">
        <v>11373</v>
      </c>
      <c r="R1566" s="51"/>
      <c r="U1566"/>
    </row>
    <row r="1567" spans="2:21" x14ac:dyDescent="0.25">
      <c r="B1567" s="49" t="s">
        <v>9735</v>
      </c>
      <c r="C1567" s="53" t="s">
        <v>24186</v>
      </c>
      <c r="D1567" t="s">
        <v>2493</v>
      </c>
      <c r="E1567" s="43" t="s">
        <v>2494</v>
      </c>
      <c r="F1567" t="s">
        <v>2495</v>
      </c>
      <c r="G1567" t="s">
        <v>19129</v>
      </c>
      <c r="H1567" s="41">
        <v>41729</v>
      </c>
      <c r="I1567" s="44">
        <v>-62717</v>
      </c>
      <c r="J1567" t="s">
        <v>11375</v>
      </c>
      <c r="R1567" s="51"/>
      <c r="U1567"/>
    </row>
    <row r="1568" spans="2:21" x14ac:dyDescent="0.25">
      <c r="B1568" s="49" t="s">
        <v>9735</v>
      </c>
      <c r="C1568" s="53" t="s">
        <v>24186</v>
      </c>
      <c r="D1568" t="s">
        <v>2496</v>
      </c>
      <c r="E1568" s="43" t="s">
        <v>11376</v>
      </c>
      <c r="F1568" t="s">
        <v>2497</v>
      </c>
      <c r="G1568" t="s">
        <v>2498</v>
      </c>
      <c r="H1568" s="41">
        <v>41729</v>
      </c>
      <c r="I1568" s="44">
        <v>-38752.65</v>
      </c>
      <c r="J1568" t="s">
        <v>11377</v>
      </c>
      <c r="R1568" s="51"/>
      <c r="U1568"/>
    </row>
    <row r="1569" spans="2:21" x14ac:dyDescent="0.25">
      <c r="B1569" s="49" t="s">
        <v>9328</v>
      </c>
      <c r="C1569" s="53" t="s">
        <v>24189</v>
      </c>
      <c r="D1569" t="s">
        <v>2317</v>
      </c>
      <c r="E1569" s="43" t="s">
        <v>11206</v>
      </c>
      <c r="F1569" t="s">
        <v>2499</v>
      </c>
      <c r="G1569" t="s">
        <v>19490</v>
      </c>
      <c r="H1569" s="41">
        <v>41729</v>
      </c>
      <c r="I1569" s="44">
        <v>-83490.75</v>
      </c>
      <c r="J1569" t="s">
        <v>11378</v>
      </c>
      <c r="R1569" s="51"/>
      <c r="U1569"/>
    </row>
    <row r="1570" spans="2:21" x14ac:dyDescent="0.25">
      <c r="B1570" s="49" t="s">
        <v>9326</v>
      </c>
      <c r="C1570" s="53" t="s">
        <v>24184</v>
      </c>
      <c r="D1570" t="s">
        <v>2502</v>
      </c>
      <c r="E1570" s="43" t="s">
        <v>2503</v>
      </c>
      <c r="F1570" t="s">
        <v>2504</v>
      </c>
      <c r="G1570" t="s">
        <v>17715</v>
      </c>
      <c r="H1570" s="41">
        <v>41730</v>
      </c>
      <c r="I1570" s="44">
        <v>-397600</v>
      </c>
      <c r="J1570" t="s">
        <v>11381</v>
      </c>
      <c r="R1570" s="51"/>
      <c r="U1570"/>
    </row>
    <row r="1571" spans="2:21" x14ac:dyDescent="0.25">
      <c r="B1571" s="49" t="s">
        <v>9326</v>
      </c>
      <c r="C1571" s="53" t="s">
        <v>24184</v>
      </c>
      <c r="D1571" t="s">
        <v>2505</v>
      </c>
      <c r="E1571" s="43" t="s">
        <v>2506</v>
      </c>
      <c r="F1571" t="s">
        <v>2507</v>
      </c>
      <c r="G1571" t="s">
        <v>16858</v>
      </c>
      <c r="H1571" s="41">
        <v>41730</v>
      </c>
      <c r="I1571" s="44">
        <v>-47200</v>
      </c>
      <c r="J1571" t="s">
        <v>11382</v>
      </c>
      <c r="R1571" s="51"/>
      <c r="U1571"/>
    </row>
    <row r="1572" spans="2:21" x14ac:dyDescent="0.25">
      <c r="B1572" s="49" t="s">
        <v>9326</v>
      </c>
      <c r="C1572" s="53" t="s">
        <v>24184</v>
      </c>
      <c r="D1572" t="s">
        <v>2505</v>
      </c>
      <c r="E1572" s="43" t="s">
        <v>2506</v>
      </c>
      <c r="F1572" t="s">
        <v>2508</v>
      </c>
      <c r="G1572" t="s">
        <v>16527</v>
      </c>
      <c r="H1572" s="41">
        <v>41730</v>
      </c>
      <c r="I1572" s="44">
        <v>-47200</v>
      </c>
      <c r="J1572" t="s">
        <v>11383</v>
      </c>
      <c r="R1572" s="51"/>
      <c r="U1572"/>
    </row>
    <row r="1573" spans="2:21" x14ac:dyDescent="0.25">
      <c r="B1573" s="49" t="s">
        <v>9326</v>
      </c>
      <c r="C1573" s="53" t="s">
        <v>24184</v>
      </c>
      <c r="D1573" t="s">
        <v>2500</v>
      </c>
      <c r="E1573" s="43" t="s">
        <v>11379</v>
      </c>
      <c r="F1573" t="s">
        <v>2501</v>
      </c>
      <c r="G1573" t="s">
        <v>16632</v>
      </c>
      <c r="H1573" s="41">
        <v>41730</v>
      </c>
      <c r="I1573" s="44">
        <v>-29500</v>
      </c>
      <c r="J1573" t="s">
        <v>11380</v>
      </c>
      <c r="R1573" s="51"/>
      <c r="U1573"/>
    </row>
    <row r="1574" spans="2:21" x14ac:dyDescent="0.25">
      <c r="B1574" s="49" t="s">
        <v>9326</v>
      </c>
      <c r="C1574" s="53" t="s">
        <v>24184</v>
      </c>
      <c r="D1574" t="s">
        <v>723</v>
      </c>
      <c r="E1574" s="43" t="s">
        <v>724</v>
      </c>
      <c r="F1574" t="s">
        <v>2510</v>
      </c>
      <c r="G1574" t="s">
        <v>17097</v>
      </c>
      <c r="H1574" s="41">
        <v>41731</v>
      </c>
      <c r="I1574" s="44">
        <v>-171194.87</v>
      </c>
      <c r="J1574" t="s">
        <v>11385</v>
      </c>
      <c r="R1574" s="51"/>
      <c r="U1574"/>
    </row>
    <row r="1575" spans="2:21" x14ac:dyDescent="0.25">
      <c r="B1575" s="49" t="s">
        <v>9326</v>
      </c>
      <c r="C1575" s="53" t="s">
        <v>24184</v>
      </c>
      <c r="D1575" t="s">
        <v>723</v>
      </c>
      <c r="E1575" s="43" t="s">
        <v>724</v>
      </c>
      <c r="F1575" t="s">
        <v>2509</v>
      </c>
      <c r="G1575" t="s">
        <v>17097</v>
      </c>
      <c r="H1575" s="41">
        <v>41731</v>
      </c>
      <c r="I1575" s="44">
        <v>-71817.48</v>
      </c>
      <c r="J1575" t="s">
        <v>11384</v>
      </c>
      <c r="R1575" s="51"/>
      <c r="U1575"/>
    </row>
    <row r="1576" spans="2:21" x14ac:dyDescent="0.25">
      <c r="B1576" s="49" t="s">
        <v>9735</v>
      </c>
      <c r="C1576" s="53" t="s">
        <v>24186</v>
      </c>
      <c r="D1576" t="s">
        <v>2511</v>
      </c>
      <c r="E1576" s="43" t="s">
        <v>2512</v>
      </c>
      <c r="F1576" s="50" t="s">
        <v>2513</v>
      </c>
      <c r="G1576" t="s">
        <v>2514</v>
      </c>
      <c r="H1576" s="41">
        <v>41731</v>
      </c>
      <c r="I1576" s="44">
        <v>-28928</v>
      </c>
      <c r="J1576" t="s">
        <v>11386</v>
      </c>
      <c r="R1576" s="51"/>
      <c r="U1576"/>
    </row>
    <row r="1577" spans="2:21" x14ac:dyDescent="0.25">
      <c r="B1577" s="49" t="s">
        <v>9735</v>
      </c>
      <c r="C1577" s="53" t="s">
        <v>24186</v>
      </c>
      <c r="D1577" t="s">
        <v>2511</v>
      </c>
      <c r="E1577" s="43" t="s">
        <v>2512</v>
      </c>
      <c r="F1577" t="s">
        <v>2515</v>
      </c>
      <c r="G1577" t="s">
        <v>2516</v>
      </c>
      <c r="H1577" s="41">
        <v>41731</v>
      </c>
      <c r="I1577" s="44">
        <v>-1000</v>
      </c>
      <c r="J1577" t="s">
        <v>11387</v>
      </c>
      <c r="R1577" s="51"/>
      <c r="U1577"/>
    </row>
    <row r="1578" spans="2:21" x14ac:dyDescent="0.25">
      <c r="B1578" s="49" t="s">
        <v>9328</v>
      </c>
      <c r="C1578" s="53" t="s">
        <v>24189</v>
      </c>
      <c r="D1578" t="s">
        <v>2517</v>
      </c>
      <c r="E1578" s="43" t="s">
        <v>11388</v>
      </c>
      <c r="F1578" t="s">
        <v>2518</v>
      </c>
      <c r="G1578" t="s">
        <v>19322</v>
      </c>
      <c r="H1578" s="41">
        <v>41731</v>
      </c>
      <c r="I1578" s="44">
        <v>-2187500</v>
      </c>
      <c r="J1578" t="s">
        <v>11389</v>
      </c>
      <c r="R1578" s="51"/>
      <c r="U1578"/>
    </row>
    <row r="1579" spans="2:21" x14ac:dyDescent="0.25">
      <c r="B1579" s="49" t="s">
        <v>9326</v>
      </c>
      <c r="C1579" s="53" t="s">
        <v>24184</v>
      </c>
      <c r="D1579" t="s">
        <v>2519</v>
      </c>
      <c r="E1579" s="43" t="s">
        <v>2520</v>
      </c>
      <c r="F1579" t="s">
        <v>2521</v>
      </c>
      <c r="G1579" t="s">
        <v>17808</v>
      </c>
      <c r="H1579" s="41">
        <v>41732</v>
      </c>
      <c r="I1579" s="44">
        <v>-75520</v>
      </c>
      <c r="J1579" t="s">
        <v>11390</v>
      </c>
      <c r="R1579" s="51"/>
      <c r="U1579"/>
    </row>
    <row r="1580" spans="2:21" x14ac:dyDescent="0.25">
      <c r="B1580" s="49" t="s">
        <v>9326</v>
      </c>
      <c r="C1580" s="53" t="s">
        <v>24184</v>
      </c>
      <c r="D1580" t="s">
        <v>664</v>
      </c>
      <c r="E1580" s="43" t="s">
        <v>665</v>
      </c>
      <c r="F1580" t="s">
        <v>2522</v>
      </c>
      <c r="G1580" t="s">
        <v>2523</v>
      </c>
      <c r="H1580" s="41">
        <v>41732</v>
      </c>
      <c r="I1580" s="44">
        <v>-20000</v>
      </c>
      <c r="J1580" t="s">
        <v>11391</v>
      </c>
      <c r="R1580" s="51"/>
      <c r="U1580"/>
    </row>
    <row r="1581" spans="2:21" x14ac:dyDescent="0.25">
      <c r="B1581" s="49" t="s">
        <v>9326</v>
      </c>
      <c r="C1581" s="53" t="s">
        <v>24184</v>
      </c>
      <c r="D1581" t="s">
        <v>815</v>
      </c>
      <c r="E1581" s="43" t="s">
        <v>816</v>
      </c>
      <c r="G1581" t="s">
        <v>2527</v>
      </c>
      <c r="H1581" s="41">
        <v>41732</v>
      </c>
      <c r="I1581" s="44">
        <v>-6470.77</v>
      </c>
      <c r="J1581" t="s">
        <v>11395</v>
      </c>
      <c r="R1581" s="51"/>
      <c r="U1581"/>
    </row>
    <row r="1582" spans="2:21" x14ac:dyDescent="0.25">
      <c r="B1582" s="49" t="s">
        <v>9326</v>
      </c>
      <c r="C1582" s="53" t="s">
        <v>24184</v>
      </c>
      <c r="D1582" t="s">
        <v>815</v>
      </c>
      <c r="E1582" s="43" t="s">
        <v>816</v>
      </c>
      <c r="G1582" t="s">
        <v>2526</v>
      </c>
      <c r="H1582" s="41">
        <v>41732</v>
      </c>
      <c r="I1582" s="44">
        <v>-6108.92</v>
      </c>
      <c r="J1582" t="s">
        <v>11394</v>
      </c>
      <c r="R1582" s="51"/>
      <c r="U1582"/>
    </row>
    <row r="1583" spans="2:21" x14ac:dyDescent="0.25">
      <c r="B1583" s="49" t="s">
        <v>9326</v>
      </c>
      <c r="C1583" s="53" t="s">
        <v>24184</v>
      </c>
      <c r="D1583" t="s">
        <v>815</v>
      </c>
      <c r="E1583" s="43" t="s">
        <v>816</v>
      </c>
      <c r="G1583" t="s">
        <v>2529</v>
      </c>
      <c r="H1583" s="41">
        <v>41732</v>
      </c>
      <c r="I1583" s="44">
        <v>-3449.99</v>
      </c>
      <c r="J1583" t="s">
        <v>11397</v>
      </c>
      <c r="R1583" s="51"/>
      <c r="U1583"/>
    </row>
    <row r="1584" spans="2:21" x14ac:dyDescent="0.25">
      <c r="B1584" s="49" t="s">
        <v>9326</v>
      </c>
      <c r="C1584" s="53" t="s">
        <v>24184</v>
      </c>
      <c r="D1584" t="s">
        <v>815</v>
      </c>
      <c r="E1584" s="43" t="s">
        <v>816</v>
      </c>
      <c r="G1584" t="s">
        <v>2528</v>
      </c>
      <c r="H1584" s="41">
        <v>41732</v>
      </c>
      <c r="I1584" s="44">
        <v>-3257.07</v>
      </c>
      <c r="J1584" t="s">
        <v>11396</v>
      </c>
      <c r="R1584" s="51"/>
      <c r="U1584"/>
    </row>
    <row r="1585" spans="2:21" x14ac:dyDescent="0.25">
      <c r="B1585" s="49" t="s">
        <v>9326</v>
      </c>
      <c r="C1585" s="53" t="s">
        <v>24184</v>
      </c>
      <c r="D1585" t="s">
        <v>815</v>
      </c>
      <c r="E1585" s="43" t="s">
        <v>816</v>
      </c>
      <c r="G1585" t="s">
        <v>2525</v>
      </c>
      <c r="H1585" s="41">
        <v>41732</v>
      </c>
      <c r="I1585" s="44">
        <v>-1824</v>
      </c>
      <c r="J1585" t="s">
        <v>11393</v>
      </c>
      <c r="R1585" s="51"/>
      <c r="U1585"/>
    </row>
    <row r="1586" spans="2:21" x14ac:dyDescent="0.25">
      <c r="B1586" s="49" t="s">
        <v>9326</v>
      </c>
      <c r="C1586" s="53" t="s">
        <v>24184</v>
      </c>
      <c r="D1586" t="s">
        <v>815</v>
      </c>
      <c r="E1586" s="43" t="s">
        <v>816</v>
      </c>
      <c r="G1586" t="s">
        <v>2524</v>
      </c>
      <c r="H1586" s="41">
        <v>41732</v>
      </c>
      <c r="I1586" s="44">
        <v>-1722</v>
      </c>
      <c r="J1586" t="s">
        <v>11392</v>
      </c>
      <c r="R1586" s="51"/>
      <c r="U1586"/>
    </row>
    <row r="1587" spans="2:21" x14ac:dyDescent="0.25">
      <c r="B1587" s="49" t="s">
        <v>9326</v>
      </c>
      <c r="C1587" s="53" t="s">
        <v>24184</v>
      </c>
      <c r="D1587" t="s">
        <v>815</v>
      </c>
      <c r="E1587" s="43" t="s">
        <v>816</v>
      </c>
      <c r="G1587" t="s">
        <v>2531</v>
      </c>
      <c r="H1587" s="41">
        <v>41732</v>
      </c>
      <c r="I1587" s="44">
        <v>-1137.95</v>
      </c>
      <c r="J1587" t="s">
        <v>11399</v>
      </c>
      <c r="R1587" s="51"/>
      <c r="U1587"/>
    </row>
    <row r="1588" spans="2:21" x14ac:dyDescent="0.25">
      <c r="B1588" s="49" t="s">
        <v>9326</v>
      </c>
      <c r="C1588" s="53" t="s">
        <v>24184</v>
      </c>
      <c r="D1588" t="s">
        <v>815</v>
      </c>
      <c r="E1588" s="43" t="s">
        <v>816</v>
      </c>
      <c r="G1588" t="s">
        <v>2530</v>
      </c>
      <c r="H1588" s="41">
        <v>41732</v>
      </c>
      <c r="I1588" s="44">
        <v>-1074.31</v>
      </c>
      <c r="J1588" t="s">
        <v>11398</v>
      </c>
      <c r="R1588" s="51"/>
      <c r="U1588"/>
    </row>
    <row r="1589" spans="2:21" x14ac:dyDescent="0.25">
      <c r="B1589" s="49" t="s">
        <v>9326</v>
      </c>
      <c r="C1589" s="53" t="s">
        <v>24184</v>
      </c>
      <c r="D1589" t="s">
        <v>815</v>
      </c>
      <c r="E1589" s="43" t="s">
        <v>816</v>
      </c>
      <c r="G1589" t="s">
        <v>2533</v>
      </c>
      <c r="H1589" s="41">
        <v>41732</v>
      </c>
      <c r="I1589">
        <v>-172.4</v>
      </c>
      <c r="J1589" t="s">
        <v>11401</v>
      </c>
      <c r="R1589" s="51"/>
      <c r="U1589"/>
    </row>
    <row r="1590" spans="2:21" x14ac:dyDescent="0.25">
      <c r="B1590" s="49" t="s">
        <v>9326</v>
      </c>
      <c r="C1590" s="53" t="s">
        <v>24184</v>
      </c>
      <c r="D1590" t="s">
        <v>815</v>
      </c>
      <c r="E1590" s="43" t="s">
        <v>816</v>
      </c>
      <c r="G1590" t="s">
        <v>2532</v>
      </c>
      <c r="H1590" s="41">
        <v>41732</v>
      </c>
      <c r="I1590">
        <v>-162.76</v>
      </c>
      <c r="J1590" t="s">
        <v>11400</v>
      </c>
      <c r="R1590" s="51"/>
      <c r="U1590"/>
    </row>
    <row r="1591" spans="2:21" x14ac:dyDescent="0.25">
      <c r="B1591" s="49" t="s">
        <v>9735</v>
      </c>
      <c r="C1591" s="53" t="s">
        <v>24186</v>
      </c>
      <c r="D1591" t="s">
        <v>2534</v>
      </c>
      <c r="E1591" s="43" t="s">
        <v>2535</v>
      </c>
      <c r="F1591">
        <v>50100297987</v>
      </c>
      <c r="G1591" t="s">
        <v>2536</v>
      </c>
      <c r="H1591" s="41">
        <v>41732</v>
      </c>
      <c r="I1591" s="44">
        <v>-3742.9</v>
      </c>
      <c r="J1591" t="s">
        <v>11402</v>
      </c>
      <c r="R1591" s="51"/>
      <c r="U1591"/>
    </row>
    <row r="1592" spans="2:21" x14ac:dyDescent="0.25">
      <c r="B1592" s="49" t="s">
        <v>9328</v>
      </c>
      <c r="C1592" s="53" t="s">
        <v>24189</v>
      </c>
      <c r="D1592" t="s">
        <v>2537</v>
      </c>
      <c r="E1592" s="43" t="s">
        <v>11403</v>
      </c>
      <c r="F1592" t="s">
        <v>2538</v>
      </c>
      <c r="G1592" t="s">
        <v>2539</v>
      </c>
      <c r="H1592" s="41">
        <v>41732</v>
      </c>
      <c r="I1592" s="44">
        <v>-300000</v>
      </c>
      <c r="J1592" t="s">
        <v>11404</v>
      </c>
      <c r="R1592" s="51"/>
      <c r="U1592"/>
    </row>
    <row r="1593" spans="2:21" x14ac:dyDescent="0.25">
      <c r="B1593" s="49" t="s">
        <v>9326</v>
      </c>
      <c r="C1593" s="53" t="s">
        <v>24184</v>
      </c>
      <c r="D1593" t="s">
        <v>2540</v>
      </c>
      <c r="E1593" s="43" t="s">
        <v>2541</v>
      </c>
      <c r="F1593" t="s">
        <v>2542</v>
      </c>
      <c r="G1593" t="s">
        <v>18787</v>
      </c>
      <c r="H1593" s="41">
        <v>41736</v>
      </c>
      <c r="I1593" s="44">
        <v>-164610</v>
      </c>
      <c r="J1593" t="s">
        <v>11405</v>
      </c>
      <c r="R1593" s="51"/>
      <c r="U1593"/>
    </row>
    <row r="1594" spans="2:21" x14ac:dyDescent="0.25">
      <c r="B1594" s="49" t="s">
        <v>9326</v>
      </c>
      <c r="C1594" s="53" t="s">
        <v>24184</v>
      </c>
      <c r="D1594" t="s">
        <v>815</v>
      </c>
      <c r="E1594" s="43" t="s">
        <v>816</v>
      </c>
      <c r="G1594" t="s">
        <v>2548</v>
      </c>
      <c r="H1594" s="41">
        <v>41736</v>
      </c>
      <c r="I1594" s="44">
        <v>-23552.19</v>
      </c>
      <c r="J1594" t="s">
        <v>11411</v>
      </c>
      <c r="R1594" s="51"/>
      <c r="U1594"/>
    </row>
    <row r="1595" spans="2:21" x14ac:dyDescent="0.25">
      <c r="B1595" s="49" t="s">
        <v>9326</v>
      </c>
      <c r="C1595" s="53" t="s">
        <v>24184</v>
      </c>
      <c r="D1595" t="s">
        <v>815</v>
      </c>
      <c r="E1595" s="43" t="s">
        <v>816</v>
      </c>
      <c r="G1595" t="s">
        <v>2547</v>
      </c>
      <c r="H1595" s="41">
        <v>41736</v>
      </c>
      <c r="I1595" s="44">
        <v>-22235.13</v>
      </c>
      <c r="J1595" t="s">
        <v>11410</v>
      </c>
      <c r="R1595" s="51"/>
      <c r="U1595"/>
    </row>
    <row r="1596" spans="2:21" x14ac:dyDescent="0.25">
      <c r="B1596" s="49" t="s">
        <v>9326</v>
      </c>
      <c r="C1596" s="53" t="s">
        <v>24184</v>
      </c>
      <c r="D1596" t="s">
        <v>815</v>
      </c>
      <c r="E1596" s="43" t="s">
        <v>816</v>
      </c>
      <c r="G1596" t="s">
        <v>2544</v>
      </c>
      <c r="H1596" s="41">
        <v>41736</v>
      </c>
      <c r="I1596" s="44">
        <v>-2532.85</v>
      </c>
      <c r="J1596" t="s">
        <v>11407</v>
      </c>
      <c r="R1596" s="51"/>
      <c r="U1596"/>
    </row>
    <row r="1597" spans="2:21" x14ac:dyDescent="0.25">
      <c r="B1597" s="49" t="s">
        <v>9326</v>
      </c>
      <c r="C1597" s="53" t="s">
        <v>24184</v>
      </c>
      <c r="D1597" t="s">
        <v>815</v>
      </c>
      <c r="E1597" s="43" t="s">
        <v>816</v>
      </c>
      <c r="G1597" t="s">
        <v>2543</v>
      </c>
      <c r="H1597" s="41">
        <v>41736</v>
      </c>
      <c r="I1597" s="44">
        <v>-2391.21</v>
      </c>
      <c r="J1597" t="s">
        <v>11406</v>
      </c>
      <c r="R1597" s="51"/>
      <c r="U1597"/>
    </row>
    <row r="1598" spans="2:21" x14ac:dyDescent="0.25">
      <c r="B1598" s="49" t="s">
        <v>9326</v>
      </c>
      <c r="C1598" s="53" t="s">
        <v>24184</v>
      </c>
      <c r="D1598" t="s">
        <v>815</v>
      </c>
      <c r="E1598" s="43" t="s">
        <v>816</v>
      </c>
      <c r="G1598" t="s">
        <v>2546</v>
      </c>
      <c r="H1598" s="41">
        <v>41736</v>
      </c>
      <c r="I1598">
        <v>-316.16000000000003</v>
      </c>
      <c r="J1598" t="s">
        <v>11409</v>
      </c>
      <c r="R1598" s="51"/>
      <c r="U1598"/>
    </row>
    <row r="1599" spans="2:21" x14ac:dyDescent="0.25">
      <c r="B1599" s="49" t="s">
        <v>9326</v>
      </c>
      <c r="C1599" s="53" t="s">
        <v>24184</v>
      </c>
      <c r="D1599" t="s">
        <v>815</v>
      </c>
      <c r="E1599" s="43" t="s">
        <v>816</v>
      </c>
      <c r="G1599" t="s">
        <v>2545</v>
      </c>
      <c r="H1599" s="41">
        <v>41736</v>
      </c>
      <c r="I1599">
        <v>-298.48</v>
      </c>
      <c r="J1599" t="s">
        <v>11408</v>
      </c>
      <c r="R1599" s="51"/>
      <c r="U1599"/>
    </row>
    <row r="1600" spans="2:21" x14ac:dyDescent="0.25">
      <c r="B1600" s="49" t="s">
        <v>9326</v>
      </c>
      <c r="C1600" s="53" t="s">
        <v>24184</v>
      </c>
      <c r="D1600" t="s">
        <v>2567</v>
      </c>
      <c r="E1600" s="43" t="s">
        <v>11426</v>
      </c>
      <c r="F1600" t="s">
        <v>2568</v>
      </c>
      <c r="G1600" t="s">
        <v>16527</v>
      </c>
      <c r="H1600" s="41">
        <v>41737</v>
      </c>
      <c r="I1600" s="44">
        <v>-47200</v>
      </c>
      <c r="J1600" t="s">
        <v>11427</v>
      </c>
      <c r="R1600" s="51"/>
      <c r="U1600"/>
    </row>
    <row r="1601" spans="2:21" x14ac:dyDescent="0.25">
      <c r="B1601" s="49" t="s">
        <v>9326</v>
      </c>
      <c r="C1601" s="53" t="s">
        <v>24184</v>
      </c>
      <c r="D1601" t="s">
        <v>2549</v>
      </c>
      <c r="E1601" s="43" t="s">
        <v>2550</v>
      </c>
      <c r="F1601" t="s">
        <v>2551</v>
      </c>
      <c r="G1601" t="s">
        <v>16491</v>
      </c>
      <c r="H1601" s="41">
        <v>41737</v>
      </c>
      <c r="I1601" s="44">
        <v>-43040</v>
      </c>
      <c r="J1601" t="s">
        <v>11412</v>
      </c>
      <c r="R1601" s="51"/>
      <c r="U1601"/>
    </row>
    <row r="1602" spans="2:21" x14ac:dyDescent="0.25">
      <c r="B1602" s="49" t="s">
        <v>9326</v>
      </c>
      <c r="C1602" s="53" t="s">
        <v>24184</v>
      </c>
      <c r="D1602" t="s">
        <v>2549</v>
      </c>
      <c r="E1602" s="43" t="s">
        <v>2550</v>
      </c>
      <c r="F1602" t="s">
        <v>2553</v>
      </c>
      <c r="G1602" t="s">
        <v>16491</v>
      </c>
      <c r="H1602" s="41">
        <v>41737</v>
      </c>
      <c r="I1602" s="44">
        <v>-43040</v>
      </c>
      <c r="J1602" t="s">
        <v>11413</v>
      </c>
      <c r="R1602" s="51"/>
      <c r="U1602"/>
    </row>
    <row r="1603" spans="2:21" x14ac:dyDescent="0.25">
      <c r="B1603" s="49" t="s">
        <v>9326</v>
      </c>
      <c r="C1603" s="53" t="s">
        <v>24184</v>
      </c>
      <c r="D1603" t="s">
        <v>815</v>
      </c>
      <c r="E1603" s="43" t="s">
        <v>816</v>
      </c>
      <c r="G1603" t="s">
        <v>2556</v>
      </c>
      <c r="H1603" s="41">
        <v>41737</v>
      </c>
      <c r="I1603" s="44">
        <v>-11079.94</v>
      </c>
      <c r="J1603" t="s">
        <v>11415</v>
      </c>
      <c r="R1603" s="51"/>
      <c r="U1603"/>
    </row>
    <row r="1604" spans="2:21" x14ac:dyDescent="0.25">
      <c r="B1604" s="49" t="s">
        <v>9326</v>
      </c>
      <c r="C1604" s="53" t="s">
        <v>24184</v>
      </c>
      <c r="D1604" t="s">
        <v>815</v>
      </c>
      <c r="E1604" s="43" t="s">
        <v>816</v>
      </c>
      <c r="G1604" t="s">
        <v>2555</v>
      </c>
      <c r="H1604" s="41">
        <v>41737</v>
      </c>
      <c r="I1604" s="44">
        <v>-10460.34</v>
      </c>
      <c r="J1604" t="s">
        <v>11414</v>
      </c>
      <c r="R1604" s="51"/>
      <c r="U1604"/>
    </row>
    <row r="1605" spans="2:21" x14ac:dyDescent="0.25">
      <c r="B1605" s="49" t="s">
        <v>9326</v>
      </c>
      <c r="C1605" s="53" t="s">
        <v>24184</v>
      </c>
      <c r="D1605" t="s">
        <v>815</v>
      </c>
      <c r="E1605" s="43" t="s">
        <v>816</v>
      </c>
      <c r="G1605" t="s">
        <v>2564</v>
      </c>
      <c r="H1605" s="41">
        <v>41737</v>
      </c>
      <c r="I1605" s="44">
        <v>-2296.12</v>
      </c>
      <c r="J1605" t="s">
        <v>11423</v>
      </c>
      <c r="R1605" s="51"/>
      <c r="U1605"/>
    </row>
    <row r="1606" spans="2:21" x14ac:dyDescent="0.25">
      <c r="B1606" s="49" t="s">
        <v>9326</v>
      </c>
      <c r="C1606" s="53" t="s">
        <v>24184</v>
      </c>
      <c r="D1606" t="s">
        <v>815</v>
      </c>
      <c r="E1606" s="43" t="s">
        <v>816</v>
      </c>
      <c r="G1606" t="s">
        <v>2563</v>
      </c>
      <c r="H1606" s="41">
        <v>41737</v>
      </c>
      <c r="I1606" s="44">
        <v>-2167.7199999999998</v>
      </c>
      <c r="J1606" t="s">
        <v>11422</v>
      </c>
      <c r="R1606" s="51"/>
      <c r="U1606"/>
    </row>
    <row r="1607" spans="2:21" x14ac:dyDescent="0.25">
      <c r="B1607" s="49" t="s">
        <v>9326</v>
      </c>
      <c r="C1607" s="53" t="s">
        <v>24184</v>
      </c>
      <c r="D1607" t="s">
        <v>815</v>
      </c>
      <c r="E1607" s="43" t="s">
        <v>816</v>
      </c>
      <c r="G1607" t="s">
        <v>2565</v>
      </c>
      <c r="H1607" s="41">
        <v>41737</v>
      </c>
      <c r="I1607">
        <v>-712.04</v>
      </c>
      <c r="J1607" t="s">
        <v>11424</v>
      </c>
      <c r="R1607" s="51"/>
      <c r="U1607"/>
    </row>
    <row r="1608" spans="2:21" x14ac:dyDescent="0.25">
      <c r="B1608" s="49" t="s">
        <v>9326</v>
      </c>
      <c r="C1608" s="53" t="s">
        <v>24184</v>
      </c>
      <c r="D1608" t="s">
        <v>815</v>
      </c>
      <c r="E1608" s="43" t="s">
        <v>816</v>
      </c>
      <c r="G1608" t="s">
        <v>2566</v>
      </c>
      <c r="H1608" s="41">
        <v>41737</v>
      </c>
      <c r="I1608">
        <v>-672.23</v>
      </c>
      <c r="J1608" t="s">
        <v>11425</v>
      </c>
      <c r="R1608" s="51"/>
      <c r="U1608"/>
    </row>
    <row r="1609" spans="2:21" x14ac:dyDescent="0.25">
      <c r="B1609" s="49" t="s">
        <v>9326</v>
      </c>
      <c r="C1609" s="53" t="s">
        <v>24184</v>
      </c>
      <c r="D1609" t="s">
        <v>815</v>
      </c>
      <c r="E1609" s="43" t="s">
        <v>816</v>
      </c>
      <c r="G1609" t="s">
        <v>2562</v>
      </c>
      <c r="H1609" s="41">
        <v>41737</v>
      </c>
      <c r="I1609">
        <v>-599.14</v>
      </c>
      <c r="J1609" t="s">
        <v>11421</v>
      </c>
      <c r="R1609" s="51"/>
      <c r="U1609"/>
    </row>
    <row r="1610" spans="2:21" x14ac:dyDescent="0.25">
      <c r="B1610" s="49" t="s">
        <v>9326</v>
      </c>
      <c r="C1610" s="53" t="s">
        <v>24184</v>
      </c>
      <c r="D1610" t="s">
        <v>815</v>
      </c>
      <c r="E1610" s="43" t="s">
        <v>816</v>
      </c>
      <c r="G1610" t="s">
        <v>2561</v>
      </c>
      <c r="H1610" s="41">
        <v>41737</v>
      </c>
      <c r="I1610">
        <v>-565.64</v>
      </c>
      <c r="J1610" t="s">
        <v>11420</v>
      </c>
      <c r="R1610" s="51"/>
      <c r="U1610"/>
    </row>
    <row r="1611" spans="2:21" x14ac:dyDescent="0.25">
      <c r="B1611" s="49" t="s">
        <v>9326</v>
      </c>
      <c r="C1611" s="53" t="s">
        <v>24184</v>
      </c>
      <c r="D1611" t="s">
        <v>815</v>
      </c>
      <c r="E1611" s="43" t="s">
        <v>816</v>
      </c>
      <c r="G1611" t="s">
        <v>2560</v>
      </c>
      <c r="H1611" s="41">
        <v>41737</v>
      </c>
      <c r="I1611">
        <v>-538.34</v>
      </c>
      <c r="J1611" t="s">
        <v>11419</v>
      </c>
      <c r="R1611" s="51"/>
      <c r="U1611"/>
    </row>
    <row r="1612" spans="2:21" x14ac:dyDescent="0.25">
      <c r="B1612" s="49" t="s">
        <v>9326</v>
      </c>
      <c r="C1612" s="53" t="s">
        <v>24184</v>
      </c>
      <c r="D1612" t="s">
        <v>815</v>
      </c>
      <c r="E1612" s="43" t="s">
        <v>816</v>
      </c>
      <c r="G1612" t="s">
        <v>2559</v>
      </c>
      <c r="H1612" s="41">
        <v>41737</v>
      </c>
      <c r="I1612">
        <v>-508.24</v>
      </c>
      <c r="J1612" t="s">
        <v>11418</v>
      </c>
      <c r="R1612" s="51"/>
      <c r="U1612"/>
    </row>
    <row r="1613" spans="2:21" x14ac:dyDescent="0.25">
      <c r="B1613" s="49" t="s">
        <v>9326</v>
      </c>
      <c r="C1613" s="53" t="s">
        <v>24184</v>
      </c>
      <c r="D1613" t="s">
        <v>815</v>
      </c>
      <c r="E1613" s="43" t="s">
        <v>816</v>
      </c>
      <c r="G1613" t="s">
        <v>2558</v>
      </c>
      <c r="H1613" s="41">
        <v>41737</v>
      </c>
      <c r="I1613">
        <v>-456</v>
      </c>
      <c r="J1613" t="s">
        <v>11417</v>
      </c>
      <c r="R1613" s="51"/>
      <c r="U1613"/>
    </row>
    <row r="1614" spans="2:21" x14ac:dyDescent="0.25">
      <c r="B1614" s="49" t="s">
        <v>9326</v>
      </c>
      <c r="C1614" s="53" t="s">
        <v>24184</v>
      </c>
      <c r="D1614" t="s">
        <v>815</v>
      </c>
      <c r="E1614" s="43" t="s">
        <v>816</v>
      </c>
      <c r="G1614" t="s">
        <v>2557</v>
      </c>
      <c r="H1614" s="41">
        <v>41737</v>
      </c>
      <c r="I1614">
        <v>-430.5</v>
      </c>
      <c r="J1614" t="s">
        <v>11416</v>
      </c>
      <c r="R1614" s="51"/>
      <c r="U1614"/>
    </row>
    <row r="1615" spans="2:21" x14ac:dyDescent="0.25">
      <c r="B1615" s="49" t="s">
        <v>9735</v>
      </c>
      <c r="C1615" s="53" t="s">
        <v>24186</v>
      </c>
      <c r="D1615" t="s">
        <v>2569</v>
      </c>
      <c r="E1615" s="43" t="s">
        <v>11428</v>
      </c>
      <c r="G1615" t="s">
        <v>2570</v>
      </c>
      <c r="H1615" s="41">
        <v>41737</v>
      </c>
      <c r="I1615" s="44">
        <v>-14088.5</v>
      </c>
      <c r="J1615" t="s">
        <v>11429</v>
      </c>
      <c r="R1615" s="51"/>
      <c r="U1615"/>
    </row>
    <row r="1616" spans="2:21" x14ac:dyDescent="0.25">
      <c r="B1616" s="49" t="s">
        <v>9735</v>
      </c>
      <c r="C1616" s="53" t="s">
        <v>24186</v>
      </c>
      <c r="D1616" t="s">
        <v>2574</v>
      </c>
      <c r="E1616" s="43" t="s">
        <v>11432</v>
      </c>
      <c r="F1616" t="s">
        <v>2575</v>
      </c>
      <c r="G1616" t="s">
        <v>2576</v>
      </c>
      <c r="H1616" s="41">
        <v>41738</v>
      </c>
      <c r="I1616" s="44">
        <v>-30000</v>
      </c>
      <c r="J1616" t="s">
        <v>11433</v>
      </c>
      <c r="R1616" s="51"/>
      <c r="U1616"/>
    </row>
    <row r="1617" spans="2:21" x14ac:dyDescent="0.25">
      <c r="B1617" s="49" t="s">
        <v>9328</v>
      </c>
      <c r="C1617" s="53" t="s">
        <v>24189</v>
      </c>
      <c r="D1617" t="s">
        <v>2579</v>
      </c>
      <c r="E1617" s="43" t="s">
        <v>11436</v>
      </c>
      <c r="F1617" t="s">
        <v>2580</v>
      </c>
      <c r="G1617" t="s">
        <v>19417</v>
      </c>
      <c r="H1617" s="41">
        <v>41738</v>
      </c>
      <c r="I1617" s="44">
        <v>-1080000</v>
      </c>
      <c r="J1617" t="s">
        <v>11437</v>
      </c>
      <c r="R1617" s="51"/>
      <c r="U1617"/>
    </row>
    <row r="1618" spans="2:21" x14ac:dyDescent="0.25">
      <c r="B1618" s="49" t="s">
        <v>9328</v>
      </c>
      <c r="C1618" s="53" t="s">
        <v>24189</v>
      </c>
      <c r="D1618" t="s">
        <v>2577</v>
      </c>
      <c r="E1618" s="43" t="s">
        <v>11434</v>
      </c>
      <c r="F1618" t="s">
        <v>2578</v>
      </c>
      <c r="G1618" t="s">
        <v>19417</v>
      </c>
      <c r="H1618" s="41">
        <v>41738</v>
      </c>
      <c r="I1618" s="44">
        <v>-324000</v>
      </c>
      <c r="J1618" t="s">
        <v>11435</v>
      </c>
      <c r="R1618" s="51"/>
      <c r="U1618"/>
    </row>
    <row r="1619" spans="2:21" x14ac:dyDescent="0.25">
      <c r="B1619" s="49" t="s">
        <v>9328</v>
      </c>
      <c r="C1619" s="53" t="s">
        <v>24189</v>
      </c>
      <c r="D1619" t="s">
        <v>2571</v>
      </c>
      <c r="E1619" s="43" t="s">
        <v>11430</v>
      </c>
      <c r="F1619" t="s">
        <v>2572</v>
      </c>
      <c r="G1619" t="s">
        <v>9145</v>
      </c>
      <c r="H1619" s="41">
        <v>41738</v>
      </c>
      <c r="I1619" s="44">
        <v>3246521.1</v>
      </c>
      <c r="J1619" t="s">
        <v>11431</v>
      </c>
      <c r="R1619" s="51"/>
      <c r="U1619"/>
    </row>
    <row r="1620" spans="2:21" x14ac:dyDescent="0.25">
      <c r="B1620" s="49" t="s">
        <v>9326</v>
      </c>
      <c r="C1620" s="53" t="s">
        <v>24184</v>
      </c>
      <c r="D1620" t="s">
        <v>815</v>
      </c>
      <c r="E1620" s="43" t="s">
        <v>816</v>
      </c>
      <c r="G1620" t="s">
        <v>2583</v>
      </c>
      <c r="H1620" s="41">
        <v>41739</v>
      </c>
      <c r="I1620">
        <v>-518.30999999999995</v>
      </c>
      <c r="J1620" t="s">
        <v>11439</v>
      </c>
      <c r="R1620" s="51"/>
      <c r="U1620"/>
    </row>
    <row r="1621" spans="2:21" x14ac:dyDescent="0.25">
      <c r="B1621" s="49" t="s">
        <v>9326</v>
      </c>
      <c r="C1621" s="53" t="s">
        <v>24184</v>
      </c>
      <c r="D1621" t="s">
        <v>815</v>
      </c>
      <c r="E1621" s="43" t="s">
        <v>816</v>
      </c>
      <c r="G1621" t="s">
        <v>2582</v>
      </c>
      <c r="H1621" s="41">
        <v>41739</v>
      </c>
      <c r="I1621">
        <v>-489.34</v>
      </c>
      <c r="J1621" t="s">
        <v>11438</v>
      </c>
      <c r="R1621" s="51"/>
      <c r="U1621"/>
    </row>
    <row r="1622" spans="2:21" x14ac:dyDescent="0.25">
      <c r="B1622" s="49" t="s">
        <v>9326</v>
      </c>
      <c r="C1622" s="53" t="s">
        <v>24184</v>
      </c>
      <c r="D1622" t="s">
        <v>2419</v>
      </c>
      <c r="E1622" s="43" t="s">
        <v>11308</v>
      </c>
      <c r="F1622" t="s">
        <v>2584</v>
      </c>
      <c r="G1622" t="s">
        <v>16527</v>
      </c>
      <c r="H1622" s="41">
        <v>41740</v>
      </c>
      <c r="I1622" s="44">
        <v>-17700</v>
      </c>
      <c r="J1622" t="s">
        <v>11440</v>
      </c>
      <c r="R1622" s="51"/>
      <c r="U1622"/>
    </row>
    <row r="1623" spans="2:21" x14ac:dyDescent="0.25">
      <c r="B1623" s="49" t="s">
        <v>9735</v>
      </c>
      <c r="C1623" s="53" t="s">
        <v>24186</v>
      </c>
      <c r="D1623" t="s">
        <v>2585</v>
      </c>
      <c r="E1623" s="43" t="s">
        <v>11441</v>
      </c>
      <c r="F1623" t="s">
        <v>2586</v>
      </c>
      <c r="G1623" t="s">
        <v>1772</v>
      </c>
      <c r="H1623" s="41">
        <v>41740</v>
      </c>
      <c r="I1623" s="44">
        <v>-249488.37</v>
      </c>
      <c r="J1623" t="s">
        <v>11442</v>
      </c>
      <c r="R1623" s="51"/>
      <c r="U1623"/>
    </row>
    <row r="1624" spans="2:21" x14ac:dyDescent="0.25">
      <c r="B1624" s="49" t="s">
        <v>9735</v>
      </c>
      <c r="C1624" s="53" t="s">
        <v>24186</v>
      </c>
      <c r="D1624" t="s">
        <v>2605</v>
      </c>
      <c r="E1624" s="43" t="s">
        <v>11455</v>
      </c>
      <c r="F1624" t="s">
        <v>2606</v>
      </c>
      <c r="G1624" t="s">
        <v>2607</v>
      </c>
      <c r="H1624" s="41">
        <v>41741</v>
      </c>
      <c r="I1624" s="44">
        <v>-69589.56</v>
      </c>
      <c r="J1624" t="s">
        <v>11456</v>
      </c>
      <c r="R1624" s="51"/>
      <c r="U1624"/>
    </row>
    <row r="1625" spans="2:21" x14ac:dyDescent="0.25">
      <c r="B1625" s="49" t="s">
        <v>9735</v>
      </c>
      <c r="C1625" s="53" t="s">
        <v>24186</v>
      </c>
      <c r="D1625" t="s">
        <v>2638</v>
      </c>
      <c r="E1625" s="43" t="s">
        <v>11477</v>
      </c>
      <c r="F1625" t="s">
        <v>2639</v>
      </c>
      <c r="G1625" t="s">
        <v>2640</v>
      </c>
      <c r="H1625" s="41">
        <v>41741</v>
      </c>
      <c r="I1625" s="44">
        <v>-69589.56</v>
      </c>
      <c r="J1625" t="s">
        <v>11478</v>
      </c>
      <c r="R1625" s="51"/>
      <c r="U1625"/>
    </row>
    <row r="1626" spans="2:21" x14ac:dyDescent="0.25">
      <c r="B1626" s="49" t="s">
        <v>9735</v>
      </c>
      <c r="C1626" s="53" t="s">
        <v>24186</v>
      </c>
      <c r="D1626" t="s">
        <v>2632</v>
      </c>
      <c r="E1626" s="43" t="s">
        <v>11473</v>
      </c>
      <c r="F1626" t="s">
        <v>2633</v>
      </c>
      <c r="G1626" t="s">
        <v>2634</v>
      </c>
      <c r="H1626" s="41">
        <v>41741</v>
      </c>
      <c r="I1626" s="44">
        <v>-68389.740000000005</v>
      </c>
      <c r="J1626" t="s">
        <v>11474</v>
      </c>
      <c r="R1626" s="51"/>
      <c r="U1626"/>
    </row>
    <row r="1627" spans="2:21" x14ac:dyDescent="0.25">
      <c r="B1627" s="49" t="s">
        <v>9735</v>
      </c>
      <c r="C1627" s="53" t="s">
        <v>24186</v>
      </c>
      <c r="D1627" t="s">
        <v>2646</v>
      </c>
      <c r="E1627" s="43" t="s">
        <v>11482</v>
      </c>
      <c r="F1627" t="s">
        <v>2647</v>
      </c>
      <c r="G1627" t="s">
        <v>2648</v>
      </c>
      <c r="H1627" s="41">
        <v>41741</v>
      </c>
      <c r="I1627" s="44">
        <v>-68389.740000000005</v>
      </c>
      <c r="J1627" t="s">
        <v>11483</v>
      </c>
      <c r="R1627" s="51"/>
      <c r="U1627"/>
    </row>
    <row r="1628" spans="2:21" x14ac:dyDescent="0.25">
      <c r="B1628" s="49" t="s">
        <v>9735</v>
      </c>
      <c r="C1628" s="53" t="s">
        <v>24186</v>
      </c>
      <c r="D1628" t="s">
        <v>2684</v>
      </c>
      <c r="E1628" s="43" t="s">
        <v>11507</v>
      </c>
      <c r="F1628" t="s">
        <v>2685</v>
      </c>
      <c r="G1628" t="s">
        <v>2686</v>
      </c>
      <c r="H1628" s="41">
        <v>41741</v>
      </c>
      <c r="I1628" s="44">
        <v>-68389.740000000005</v>
      </c>
      <c r="J1628" t="s">
        <v>11508</v>
      </c>
      <c r="R1628" s="51"/>
      <c r="U1628"/>
    </row>
    <row r="1629" spans="2:21" x14ac:dyDescent="0.25">
      <c r="B1629" s="49" t="s">
        <v>9735</v>
      </c>
      <c r="C1629" s="53" t="s">
        <v>24186</v>
      </c>
      <c r="D1629" t="s">
        <v>2602</v>
      </c>
      <c r="E1629" s="43" t="s">
        <v>11453</v>
      </c>
      <c r="F1629" t="s">
        <v>2603</v>
      </c>
      <c r="G1629" t="s">
        <v>2604</v>
      </c>
      <c r="H1629" s="41">
        <v>41741</v>
      </c>
      <c r="I1629" s="44">
        <v>-67189.679999999993</v>
      </c>
      <c r="J1629" t="s">
        <v>11454</v>
      </c>
      <c r="R1629" s="51"/>
      <c r="U1629"/>
    </row>
    <row r="1630" spans="2:21" x14ac:dyDescent="0.25">
      <c r="B1630" s="49" t="s">
        <v>9735</v>
      </c>
      <c r="C1630" s="53" t="s">
        <v>24186</v>
      </c>
      <c r="D1630" t="s">
        <v>2675</v>
      </c>
      <c r="E1630" s="43" t="s">
        <v>11501</v>
      </c>
      <c r="F1630" t="s">
        <v>2676</v>
      </c>
      <c r="G1630" t="s">
        <v>2677</v>
      </c>
      <c r="H1630" s="41">
        <v>41741</v>
      </c>
      <c r="I1630" s="44">
        <v>-67189.66</v>
      </c>
      <c r="J1630" t="s">
        <v>11502</v>
      </c>
      <c r="R1630" s="51"/>
      <c r="U1630"/>
    </row>
    <row r="1631" spans="2:21" x14ac:dyDescent="0.25">
      <c r="B1631" s="49" t="s">
        <v>9735</v>
      </c>
      <c r="C1631" s="53" t="s">
        <v>24186</v>
      </c>
      <c r="D1631" t="s">
        <v>2635</v>
      </c>
      <c r="E1631" s="43" t="s">
        <v>11475</v>
      </c>
      <c r="F1631" t="s">
        <v>2636</v>
      </c>
      <c r="G1631" t="s">
        <v>2637</v>
      </c>
      <c r="H1631" s="41">
        <v>41741</v>
      </c>
      <c r="I1631" s="44">
        <v>-65759.12</v>
      </c>
      <c r="J1631" t="s">
        <v>11476</v>
      </c>
      <c r="R1631" s="51"/>
      <c r="U1631"/>
    </row>
    <row r="1632" spans="2:21" x14ac:dyDescent="0.25">
      <c r="B1632" s="49" t="s">
        <v>9735</v>
      </c>
      <c r="C1632" s="53" t="s">
        <v>24186</v>
      </c>
      <c r="D1632" t="s">
        <v>2669</v>
      </c>
      <c r="E1632" s="43" t="s">
        <v>11497</v>
      </c>
      <c r="F1632" t="s">
        <v>2670</v>
      </c>
      <c r="G1632" t="s">
        <v>2671</v>
      </c>
      <c r="H1632" s="41">
        <v>41741</v>
      </c>
      <c r="I1632" s="44">
        <v>-61190.82</v>
      </c>
      <c r="J1632" t="s">
        <v>11498</v>
      </c>
      <c r="R1632" s="51"/>
      <c r="U1632"/>
    </row>
    <row r="1633" spans="2:21" x14ac:dyDescent="0.25">
      <c r="B1633" s="49" t="s">
        <v>9735</v>
      </c>
      <c r="C1633" s="53" t="s">
        <v>24186</v>
      </c>
      <c r="D1633" t="s">
        <v>2657</v>
      </c>
      <c r="E1633" s="43" t="s">
        <v>11489</v>
      </c>
      <c r="F1633" t="s">
        <v>2658</v>
      </c>
      <c r="G1633" t="s">
        <v>2659</v>
      </c>
      <c r="H1633" s="41">
        <v>41741</v>
      </c>
      <c r="I1633" s="44">
        <v>-57591.360000000001</v>
      </c>
      <c r="J1633" t="s">
        <v>11490</v>
      </c>
      <c r="R1633" s="51"/>
      <c r="U1633"/>
    </row>
    <row r="1634" spans="2:21" x14ac:dyDescent="0.25">
      <c r="B1634" s="49" t="s">
        <v>9735</v>
      </c>
      <c r="C1634" s="53" t="s">
        <v>24186</v>
      </c>
      <c r="D1634" t="s">
        <v>2623</v>
      </c>
      <c r="E1634" s="43" t="s">
        <v>11467</v>
      </c>
      <c r="F1634" t="s">
        <v>2624</v>
      </c>
      <c r="G1634" t="s">
        <v>2625</v>
      </c>
      <c r="H1634" s="41">
        <v>41741</v>
      </c>
      <c r="I1634" s="44">
        <v>-46374.720000000001</v>
      </c>
      <c r="J1634" t="s">
        <v>11468</v>
      </c>
      <c r="R1634" s="51"/>
      <c r="U1634"/>
    </row>
    <row r="1635" spans="2:21" x14ac:dyDescent="0.25">
      <c r="B1635" s="49" t="s">
        <v>9735</v>
      </c>
      <c r="C1635" s="53" t="s">
        <v>24186</v>
      </c>
      <c r="D1635" t="s">
        <v>2629</v>
      </c>
      <c r="E1635" s="43" t="s">
        <v>11471</v>
      </c>
      <c r="F1635" t="s">
        <v>2630</v>
      </c>
      <c r="G1635" t="s">
        <v>2631</v>
      </c>
      <c r="H1635" s="41">
        <v>41741</v>
      </c>
      <c r="I1635" s="44">
        <v>-44718.48</v>
      </c>
      <c r="J1635" t="s">
        <v>11472</v>
      </c>
      <c r="R1635" s="51"/>
      <c r="U1635"/>
    </row>
    <row r="1636" spans="2:21" x14ac:dyDescent="0.25">
      <c r="B1636" s="49" t="s">
        <v>9735</v>
      </c>
      <c r="C1636" s="53" t="s">
        <v>24186</v>
      </c>
      <c r="D1636" t="s">
        <v>2626</v>
      </c>
      <c r="E1636" s="43" t="s">
        <v>11469</v>
      </c>
      <c r="F1636" t="s">
        <v>2627</v>
      </c>
      <c r="G1636" t="s">
        <v>2628</v>
      </c>
      <c r="H1636" s="41">
        <v>41741</v>
      </c>
      <c r="I1636" s="44">
        <v>-43890.36</v>
      </c>
      <c r="J1636" t="s">
        <v>11470</v>
      </c>
      <c r="R1636" s="51"/>
      <c r="U1636"/>
    </row>
    <row r="1637" spans="2:21" x14ac:dyDescent="0.25">
      <c r="B1637" s="49" t="s">
        <v>9735</v>
      </c>
      <c r="C1637" s="53" t="s">
        <v>24186</v>
      </c>
      <c r="D1637" t="s">
        <v>2663</v>
      </c>
      <c r="E1637" s="43" t="s">
        <v>11493</v>
      </c>
      <c r="F1637" t="s">
        <v>2664</v>
      </c>
      <c r="G1637" t="s">
        <v>2665</v>
      </c>
      <c r="H1637" s="41">
        <v>41741</v>
      </c>
      <c r="I1637" s="44">
        <v>-43890.36</v>
      </c>
      <c r="J1637" t="s">
        <v>11494</v>
      </c>
      <c r="R1637" s="51"/>
      <c r="U1637"/>
    </row>
    <row r="1638" spans="2:21" x14ac:dyDescent="0.25">
      <c r="B1638" s="49" t="s">
        <v>9735</v>
      </c>
      <c r="C1638" s="53" t="s">
        <v>24186</v>
      </c>
      <c r="D1638" t="s">
        <v>2608</v>
      </c>
      <c r="E1638" s="43" t="s">
        <v>11457</v>
      </c>
      <c r="F1638" t="s">
        <v>2609</v>
      </c>
      <c r="G1638" t="s">
        <v>2610</v>
      </c>
      <c r="H1638" s="41">
        <v>41741</v>
      </c>
      <c r="I1638" s="44">
        <v>-41485.660000000003</v>
      </c>
      <c r="J1638" t="s">
        <v>11458</v>
      </c>
      <c r="R1638" s="51"/>
      <c r="U1638"/>
    </row>
    <row r="1639" spans="2:21" x14ac:dyDescent="0.25">
      <c r="B1639" s="49" t="s">
        <v>9735</v>
      </c>
      <c r="C1639" s="53" t="s">
        <v>24186</v>
      </c>
      <c r="D1639" t="s">
        <v>2614</v>
      </c>
      <c r="E1639" s="43" t="s">
        <v>11461</v>
      </c>
      <c r="F1639" t="s">
        <v>2615</v>
      </c>
      <c r="G1639" t="s">
        <v>2616</v>
      </c>
      <c r="H1639" s="41">
        <v>41741</v>
      </c>
      <c r="I1639" s="44">
        <v>-40770.39</v>
      </c>
      <c r="J1639" t="s">
        <v>11462</v>
      </c>
      <c r="R1639" s="51"/>
      <c r="U1639"/>
    </row>
    <row r="1640" spans="2:21" x14ac:dyDescent="0.25">
      <c r="B1640" s="49" t="s">
        <v>9735</v>
      </c>
      <c r="C1640" s="53" t="s">
        <v>24186</v>
      </c>
      <c r="D1640" t="s">
        <v>2593</v>
      </c>
      <c r="E1640" s="43" t="s">
        <v>11447</v>
      </c>
      <c r="F1640" t="s">
        <v>2594</v>
      </c>
      <c r="G1640" t="s">
        <v>2595</v>
      </c>
      <c r="H1640" s="41">
        <v>41741</v>
      </c>
      <c r="I1640" s="44">
        <v>-34794.78</v>
      </c>
      <c r="J1640" t="s">
        <v>11448</v>
      </c>
      <c r="R1640" s="51"/>
      <c r="U1640"/>
    </row>
    <row r="1641" spans="2:21" x14ac:dyDescent="0.25">
      <c r="B1641" s="49" t="s">
        <v>9735</v>
      </c>
      <c r="C1641" s="53" t="s">
        <v>24186</v>
      </c>
      <c r="D1641" t="s">
        <v>2672</v>
      </c>
      <c r="E1641" s="43" t="s">
        <v>11499</v>
      </c>
      <c r="F1641" t="s">
        <v>2673</v>
      </c>
      <c r="G1641" t="s">
        <v>2674</v>
      </c>
      <c r="H1641" s="41">
        <v>41741</v>
      </c>
      <c r="I1641" s="44">
        <v>-34794.78</v>
      </c>
      <c r="J1641" t="s">
        <v>11500</v>
      </c>
      <c r="R1641" s="51"/>
      <c r="U1641"/>
    </row>
    <row r="1642" spans="2:21" x14ac:dyDescent="0.25">
      <c r="B1642" s="49" t="s">
        <v>9735</v>
      </c>
      <c r="C1642" s="53" t="s">
        <v>24186</v>
      </c>
      <c r="D1642" t="s">
        <v>2596</v>
      </c>
      <c r="E1642" s="43" t="s">
        <v>11449</v>
      </c>
      <c r="F1642" t="s">
        <v>2597</v>
      </c>
      <c r="G1642" t="s">
        <v>2598</v>
      </c>
      <c r="H1642" s="41">
        <v>41741</v>
      </c>
      <c r="I1642" s="44">
        <v>-34194.870000000003</v>
      </c>
      <c r="J1642" t="s">
        <v>11450</v>
      </c>
      <c r="R1642" s="51"/>
      <c r="U1642"/>
    </row>
    <row r="1643" spans="2:21" x14ac:dyDescent="0.25">
      <c r="B1643" s="49" t="s">
        <v>9735</v>
      </c>
      <c r="C1643" s="53" t="s">
        <v>24186</v>
      </c>
      <c r="D1643" t="s">
        <v>2620</v>
      </c>
      <c r="E1643" s="43" t="s">
        <v>11465</v>
      </c>
      <c r="F1643" t="s">
        <v>2621</v>
      </c>
      <c r="G1643" t="s">
        <v>2622</v>
      </c>
      <c r="H1643" s="41">
        <v>41741</v>
      </c>
      <c r="I1643" s="44">
        <v>-34194.870000000003</v>
      </c>
      <c r="J1643" t="s">
        <v>11466</v>
      </c>
      <c r="R1643" s="51"/>
      <c r="U1643"/>
    </row>
    <row r="1644" spans="2:21" x14ac:dyDescent="0.25">
      <c r="B1644" s="49" t="s">
        <v>9735</v>
      </c>
      <c r="C1644" s="53" t="s">
        <v>24186</v>
      </c>
      <c r="D1644" t="s">
        <v>2660</v>
      </c>
      <c r="E1644" s="43" t="s">
        <v>11491</v>
      </c>
      <c r="F1644" t="s">
        <v>2661</v>
      </c>
      <c r="G1644" t="s">
        <v>2662</v>
      </c>
      <c r="H1644" s="41">
        <v>41741</v>
      </c>
      <c r="I1644" s="44">
        <v>-34194.870000000003</v>
      </c>
      <c r="J1644" t="s">
        <v>11492</v>
      </c>
      <c r="R1644" s="51"/>
      <c r="U1644"/>
    </row>
    <row r="1645" spans="2:21" x14ac:dyDescent="0.25">
      <c r="B1645" s="49" t="s">
        <v>9735</v>
      </c>
      <c r="C1645" s="53" t="s">
        <v>24186</v>
      </c>
      <c r="D1645" t="s">
        <v>2641</v>
      </c>
      <c r="E1645" s="43" t="s">
        <v>11479</v>
      </c>
      <c r="F1645" t="s">
        <v>2642</v>
      </c>
      <c r="G1645" t="s">
        <v>2643</v>
      </c>
      <c r="H1645" s="41">
        <v>41741</v>
      </c>
      <c r="I1645" s="44">
        <v>-33594.959999999999</v>
      </c>
      <c r="J1645" t="s">
        <v>11480</v>
      </c>
      <c r="R1645" s="51"/>
      <c r="U1645"/>
    </row>
    <row r="1646" spans="2:21" x14ac:dyDescent="0.25">
      <c r="B1646" s="49" t="s">
        <v>9735</v>
      </c>
      <c r="C1646" s="53" t="s">
        <v>24186</v>
      </c>
      <c r="D1646" t="s">
        <v>2681</v>
      </c>
      <c r="E1646" s="43" t="s">
        <v>11505</v>
      </c>
      <c r="F1646" t="s">
        <v>2682</v>
      </c>
      <c r="G1646" t="s">
        <v>2683</v>
      </c>
      <c r="H1646" s="41">
        <v>41741</v>
      </c>
      <c r="I1646" s="44">
        <v>-33594.959999999999</v>
      </c>
      <c r="J1646" t="s">
        <v>11506</v>
      </c>
      <c r="R1646" s="51"/>
      <c r="U1646"/>
    </row>
    <row r="1647" spans="2:21" x14ac:dyDescent="0.25">
      <c r="B1647" s="49" t="s">
        <v>9735</v>
      </c>
      <c r="C1647" s="53" t="s">
        <v>24186</v>
      </c>
      <c r="D1647" t="s">
        <v>2641</v>
      </c>
      <c r="E1647" s="43" t="s">
        <v>11479</v>
      </c>
      <c r="F1647" t="s">
        <v>2644</v>
      </c>
      <c r="G1647" t="s">
        <v>2645</v>
      </c>
      <c r="H1647" s="41">
        <v>41741</v>
      </c>
      <c r="I1647" s="44">
        <v>-33594.69</v>
      </c>
      <c r="J1647" t="s">
        <v>11481</v>
      </c>
      <c r="R1647" s="51"/>
      <c r="U1647"/>
    </row>
    <row r="1648" spans="2:21" x14ac:dyDescent="0.25">
      <c r="B1648" s="49" t="s">
        <v>9735</v>
      </c>
      <c r="C1648" s="53" t="s">
        <v>24186</v>
      </c>
      <c r="D1648" t="s">
        <v>2587</v>
      </c>
      <c r="E1648" s="43" t="s">
        <v>11443</v>
      </c>
      <c r="F1648" t="s">
        <v>2588</v>
      </c>
      <c r="G1648" t="s">
        <v>2589</v>
      </c>
      <c r="H1648" s="41">
        <v>41741</v>
      </c>
      <c r="I1648" s="44">
        <v>-32395.14</v>
      </c>
      <c r="J1648" t="s">
        <v>11444</v>
      </c>
      <c r="R1648" s="51"/>
      <c r="U1648"/>
    </row>
    <row r="1649" spans="2:21" x14ac:dyDescent="0.25">
      <c r="B1649" s="49" t="s">
        <v>9735</v>
      </c>
      <c r="C1649" s="53" t="s">
        <v>24186</v>
      </c>
      <c r="D1649" t="s">
        <v>2611</v>
      </c>
      <c r="E1649" s="43" t="s">
        <v>11459</v>
      </c>
      <c r="F1649" t="s">
        <v>2612</v>
      </c>
      <c r="G1649" t="s">
        <v>2613</v>
      </c>
      <c r="H1649" s="41">
        <v>41741</v>
      </c>
      <c r="I1649" s="44">
        <v>-32395.14</v>
      </c>
      <c r="J1649" t="s">
        <v>11460</v>
      </c>
      <c r="R1649" s="51"/>
      <c r="U1649"/>
    </row>
    <row r="1650" spans="2:21" x14ac:dyDescent="0.25">
      <c r="B1650" s="49" t="s">
        <v>9735</v>
      </c>
      <c r="C1650" s="53" t="s">
        <v>24186</v>
      </c>
      <c r="D1650" t="s">
        <v>2590</v>
      </c>
      <c r="E1650" s="43" t="s">
        <v>11445</v>
      </c>
      <c r="F1650" t="s">
        <v>2591</v>
      </c>
      <c r="G1650" t="s">
        <v>2592</v>
      </c>
      <c r="H1650" s="41">
        <v>41741</v>
      </c>
      <c r="I1650" s="44">
        <v>-31471.88</v>
      </c>
      <c r="J1650" t="s">
        <v>11446</v>
      </c>
      <c r="R1650" s="51"/>
      <c r="U1650"/>
    </row>
    <row r="1651" spans="2:21" x14ac:dyDescent="0.25">
      <c r="B1651" s="49" t="s">
        <v>9735</v>
      </c>
      <c r="C1651" s="53" t="s">
        <v>24186</v>
      </c>
      <c r="D1651" t="s">
        <v>2649</v>
      </c>
      <c r="E1651" s="43" t="s">
        <v>11484</v>
      </c>
      <c r="F1651" t="s">
        <v>2650</v>
      </c>
      <c r="G1651" t="s">
        <v>2651</v>
      </c>
      <c r="H1651" s="41">
        <v>41741</v>
      </c>
      <c r="I1651" s="44">
        <v>-25923.599999999999</v>
      </c>
      <c r="J1651" t="s">
        <v>11485</v>
      </c>
      <c r="R1651" s="51"/>
      <c r="U1651"/>
    </row>
    <row r="1652" spans="2:21" x14ac:dyDescent="0.25">
      <c r="B1652" s="49" t="s">
        <v>9735</v>
      </c>
      <c r="C1652" s="53" t="s">
        <v>24186</v>
      </c>
      <c r="D1652" t="s">
        <v>2599</v>
      </c>
      <c r="E1652" s="43" t="s">
        <v>11451</v>
      </c>
      <c r="F1652" t="s">
        <v>2600</v>
      </c>
      <c r="G1652" t="s">
        <v>2601</v>
      </c>
      <c r="H1652" s="41">
        <v>41741</v>
      </c>
      <c r="I1652" s="44">
        <v>-25196.22</v>
      </c>
      <c r="J1652" t="s">
        <v>11452</v>
      </c>
      <c r="R1652" s="51"/>
      <c r="U1652"/>
    </row>
    <row r="1653" spans="2:21" x14ac:dyDescent="0.25">
      <c r="B1653" s="49" t="s">
        <v>9735</v>
      </c>
      <c r="C1653" s="53" t="s">
        <v>24186</v>
      </c>
      <c r="D1653" t="s">
        <v>2654</v>
      </c>
      <c r="E1653" s="43" t="s">
        <v>11487</v>
      </c>
      <c r="F1653" t="s">
        <v>2655</v>
      </c>
      <c r="G1653" t="s">
        <v>2656</v>
      </c>
      <c r="H1653" s="41">
        <v>41741</v>
      </c>
      <c r="I1653" s="44">
        <v>-22796.58</v>
      </c>
      <c r="J1653" t="s">
        <v>11488</v>
      </c>
      <c r="R1653" s="51"/>
      <c r="U1653"/>
    </row>
    <row r="1654" spans="2:21" x14ac:dyDescent="0.25">
      <c r="B1654" s="49" t="s">
        <v>9735</v>
      </c>
      <c r="C1654" s="53" t="s">
        <v>24186</v>
      </c>
      <c r="D1654" t="s">
        <v>2666</v>
      </c>
      <c r="E1654" s="43" t="s">
        <v>11495</v>
      </c>
      <c r="F1654" t="s">
        <v>2667</v>
      </c>
      <c r="G1654" t="s">
        <v>2668</v>
      </c>
      <c r="H1654" s="41">
        <v>41741</v>
      </c>
      <c r="I1654" s="44">
        <v>-22359.24</v>
      </c>
      <c r="J1654" t="s">
        <v>11496</v>
      </c>
      <c r="R1654" s="51"/>
      <c r="U1654"/>
    </row>
    <row r="1655" spans="2:21" x14ac:dyDescent="0.25">
      <c r="B1655" s="49" t="s">
        <v>9735</v>
      </c>
      <c r="C1655" s="53" t="s">
        <v>24186</v>
      </c>
      <c r="D1655" t="s">
        <v>2617</v>
      </c>
      <c r="E1655" s="43" t="s">
        <v>11463</v>
      </c>
      <c r="F1655" t="s">
        <v>2618</v>
      </c>
      <c r="G1655" t="s">
        <v>2619</v>
      </c>
      <c r="H1655" s="41">
        <v>41741</v>
      </c>
      <c r="I1655" s="44">
        <v>-20996.85</v>
      </c>
      <c r="J1655" t="s">
        <v>11464</v>
      </c>
      <c r="R1655" s="51"/>
      <c r="U1655"/>
    </row>
    <row r="1656" spans="2:21" x14ac:dyDescent="0.25">
      <c r="B1656" s="49" t="s">
        <v>9735</v>
      </c>
      <c r="C1656" s="53" t="s">
        <v>24186</v>
      </c>
      <c r="D1656" t="s">
        <v>2314</v>
      </c>
      <c r="E1656" s="43" t="s">
        <v>11204</v>
      </c>
      <c r="F1656" t="s">
        <v>2652</v>
      </c>
      <c r="G1656" t="s">
        <v>2653</v>
      </c>
      <c r="H1656" s="41">
        <v>41741</v>
      </c>
      <c r="I1656" s="44">
        <v>-20996.85</v>
      </c>
      <c r="J1656" t="s">
        <v>11486</v>
      </c>
      <c r="R1656" s="51"/>
      <c r="U1656"/>
    </row>
    <row r="1657" spans="2:21" x14ac:dyDescent="0.25">
      <c r="B1657" s="49" t="s">
        <v>9735</v>
      </c>
      <c r="C1657" s="53" t="s">
        <v>24186</v>
      </c>
      <c r="D1657" t="s">
        <v>2678</v>
      </c>
      <c r="E1657" s="43" t="s">
        <v>11503</v>
      </c>
      <c r="F1657" t="s">
        <v>2679</v>
      </c>
      <c r="G1657" t="s">
        <v>2680</v>
      </c>
      <c r="H1657" s="41">
        <v>41741</v>
      </c>
      <c r="I1657" s="44">
        <v>-20996.85</v>
      </c>
      <c r="J1657" t="s">
        <v>11504</v>
      </c>
      <c r="R1657" s="51"/>
      <c r="U1657"/>
    </row>
    <row r="1658" spans="2:21" x14ac:dyDescent="0.25">
      <c r="B1658" s="49" t="s">
        <v>9735</v>
      </c>
      <c r="C1658" s="53" t="s">
        <v>24186</v>
      </c>
      <c r="D1658" t="s">
        <v>2692</v>
      </c>
      <c r="E1658" s="43" t="s">
        <v>11514</v>
      </c>
      <c r="F1658" t="s">
        <v>2693</v>
      </c>
      <c r="G1658" t="s">
        <v>2694</v>
      </c>
      <c r="H1658" s="41">
        <v>41743</v>
      </c>
      <c r="I1658" s="44">
        <v>-81541.3</v>
      </c>
      <c r="J1658" t="s">
        <v>11515</v>
      </c>
      <c r="R1658" s="51"/>
      <c r="U1658"/>
    </row>
    <row r="1659" spans="2:21" x14ac:dyDescent="0.25">
      <c r="B1659" s="49" t="s">
        <v>9735</v>
      </c>
      <c r="C1659" s="53" t="s">
        <v>24186</v>
      </c>
      <c r="D1659" t="s">
        <v>2698</v>
      </c>
      <c r="E1659" s="43" t="s">
        <v>11518</v>
      </c>
      <c r="F1659" t="s">
        <v>2699</v>
      </c>
      <c r="G1659" t="s">
        <v>2700</v>
      </c>
      <c r="H1659" s="41">
        <v>41743</v>
      </c>
      <c r="I1659" s="44">
        <v>-68389.740000000005</v>
      </c>
      <c r="J1659" t="s">
        <v>11519</v>
      </c>
      <c r="R1659" s="51"/>
      <c r="U1659"/>
    </row>
    <row r="1660" spans="2:21" x14ac:dyDescent="0.25">
      <c r="B1660" s="49" t="s">
        <v>9735</v>
      </c>
      <c r="C1660" s="53" t="s">
        <v>24186</v>
      </c>
      <c r="D1660" t="s">
        <v>2704</v>
      </c>
      <c r="E1660" s="43" t="s">
        <v>11522</v>
      </c>
      <c r="F1660" t="s">
        <v>2705</v>
      </c>
      <c r="G1660" t="s">
        <v>2706</v>
      </c>
      <c r="H1660" s="41">
        <v>41743</v>
      </c>
      <c r="I1660" s="44">
        <v>-46031.3</v>
      </c>
      <c r="J1660" t="s">
        <v>11523</v>
      </c>
      <c r="R1660" s="51"/>
      <c r="U1660"/>
    </row>
    <row r="1661" spans="2:21" x14ac:dyDescent="0.25">
      <c r="B1661" s="49" t="s">
        <v>9735</v>
      </c>
      <c r="C1661" s="53" t="s">
        <v>24186</v>
      </c>
      <c r="D1661" t="s">
        <v>2725</v>
      </c>
      <c r="E1661" s="43" t="s">
        <v>11538</v>
      </c>
      <c r="F1661" t="s">
        <v>2726</v>
      </c>
      <c r="G1661" t="s">
        <v>2727</v>
      </c>
      <c r="H1661" s="41">
        <v>41743</v>
      </c>
      <c r="I1661" s="44">
        <v>-43890.36</v>
      </c>
      <c r="J1661" t="s">
        <v>11539</v>
      </c>
      <c r="R1661" s="51"/>
      <c r="U1661"/>
    </row>
    <row r="1662" spans="2:21" x14ac:dyDescent="0.25">
      <c r="B1662" s="49" t="s">
        <v>9735</v>
      </c>
      <c r="C1662" s="53" t="s">
        <v>24186</v>
      </c>
      <c r="D1662" t="s">
        <v>2707</v>
      </c>
      <c r="E1662" s="43" t="s">
        <v>11524</v>
      </c>
      <c r="F1662" t="s">
        <v>2708</v>
      </c>
      <c r="G1662" t="s">
        <v>2709</v>
      </c>
      <c r="H1662" s="41">
        <v>41743</v>
      </c>
      <c r="I1662" s="44">
        <v>-41485.660000000003</v>
      </c>
      <c r="J1662" t="s">
        <v>11525</v>
      </c>
      <c r="R1662" s="51"/>
      <c r="U1662"/>
    </row>
    <row r="1663" spans="2:21" x14ac:dyDescent="0.25">
      <c r="B1663" s="49" t="s">
        <v>9735</v>
      </c>
      <c r="C1663" s="53" t="s">
        <v>24186</v>
      </c>
      <c r="D1663" t="s">
        <v>2712</v>
      </c>
      <c r="E1663" s="43" t="s">
        <v>11528</v>
      </c>
      <c r="F1663" t="s">
        <v>2713</v>
      </c>
      <c r="G1663" t="s">
        <v>2714</v>
      </c>
      <c r="H1663" s="41">
        <v>41743</v>
      </c>
      <c r="I1663" s="44">
        <v>-40770.39</v>
      </c>
      <c r="J1663" t="s">
        <v>11529</v>
      </c>
      <c r="R1663" s="51"/>
      <c r="U1663"/>
    </row>
    <row r="1664" spans="2:21" x14ac:dyDescent="0.25">
      <c r="B1664" s="49" t="s">
        <v>9735</v>
      </c>
      <c r="C1664" s="53" t="s">
        <v>24186</v>
      </c>
      <c r="D1664" t="s">
        <v>2701</v>
      </c>
      <c r="E1664" s="43" t="s">
        <v>11520</v>
      </c>
      <c r="F1664" t="s">
        <v>2702</v>
      </c>
      <c r="G1664" t="s">
        <v>2703</v>
      </c>
      <c r="H1664" s="41">
        <v>41743</v>
      </c>
      <c r="I1664" s="44">
        <v>-34794.78</v>
      </c>
      <c r="J1664" t="s">
        <v>11521</v>
      </c>
      <c r="R1664" s="51"/>
      <c r="U1664"/>
    </row>
    <row r="1665" spans="2:21" x14ac:dyDescent="0.25">
      <c r="B1665" s="49" t="s">
        <v>9735</v>
      </c>
      <c r="C1665" s="53" t="s">
        <v>24186</v>
      </c>
      <c r="D1665" t="s">
        <v>2710</v>
      </c>
      <c r="E1665" s="43" t="s">
        <v>11526</v>
      </c>
      <c r="F1665" t="s">
        <v>2711</v>
      </c>
      <c r="G1665" t="s">
        <v>2709</v>
      </c>
      <c r="H1665" s="41">
        <v>41743</v>
      </c>
      <c r="I1665" s="44">
        <v>-34794.78</v>
      </c>
      <c r="J1665" t="s">
        <v>11527</v>
      </c>
      <c r="R1665" s="51"/>
      <c r="U1665"/>
    </row>
    <row r="1666" spans="2:21" x14ac:dyDescent="0.25">
      <c r="B1666" s="49" t="s">
        <v>9735</v>
      </c>
      <c r="C1666" s="53" t="s">
        <v>24186</v>
      </c>
      <c r="D1666" t="s">
        <v>2736</v>
      </c>
      <c r="E1666" s="43" t="s">
        <v>11546</v>
      </c>
      <c r="F1666" t="s">
        <v>2737</v>
      </c>
      <c r="G1666" t="s">
        <v>2738</v>
      </c>
      <c r="H1666" s="41">
        <v>41743</v>
      </c>
      <c r="I1666" s="44">
        <v>-34794.78</v>
      </c>
      <c r="J1666" t="s">
        <v>11547</v>
      </c>
      <c r="R1666" s="51"/>
      <c r="U1666"/>
    </row>
    <row r="1667" spans="2:21" x14ac:dyDescent="0.25">
      <c r="B1667" s="49" t="s">
        <v>9735</v>
      </c>
      <c r="C1667" s="53" t="s">
        <v>24186</v>
      </c>
      <c r="D1667" t="s">
        <v>2733</v>
      </c>
      <c r="E1667" s="43" t="s">
        <v>11544</v>
      </c>
      <c r="F1667" t="s">
        <v>2734</v>
      </c>
      <c r="G1667" t="s">
        <v>2735</v>
      </c>
      <c r="H1667" s="41">
        <v>41743</v>
      </c>
      <c r="I1667" s="44">
        <v>-34194.870000000003</v>
      </c>
      <c r="J1667" t="s">
        <v>11545</v>
      </c>
      <c r="R1667" s="51"/>
      <c r="U1667"/>
    </row>
    <row r="1668" spans="2:21" x14ac:dyDescent="0.25">
      <c r="B1668" s="49" t="s">
        <v>9735</v>
      </c>
      <c r="C1668" s="53" t="s">
        <v>24186</v>
      </c>
      <c r="D1668" t="s">
        <v>2739</v>
      </c>
      <c r="E1668" s="43" t="s">
        <v>11548</v>
      </c>
      <c r="F1668" t="s">
        <v>2740</v>
      </c>
      <c r="G1668" t="s">
        <v>2735</v>
      </c>
      <c r="H1668" s="41">
        <v>41743</v>
      </c>
      <c r="I1668" s="44">
        <v>-34194.870000000003</v>
      </c>
      <c r="J1668" t="s">
        <v>11549</v>
      </c>
      <c r="R1668" s="51"/>
      <c r="U1668"/>
    </row>
    <row r="1669" spans="2:21" x14ac:dyDescent="0.25">
      <c r="B1669" s="49" t="s">
        <v>9735</v>
      </c>
      <c r="C1669" s="53" t="s">
        <v>24186</v>
      </c>
      <c r="D1669" t="s">
        <v>2744</v>
      </c>
      <c r="E1669" s="43" t="s">
        <v>11552</v>
      </c>
      <c r="F1669" t="s">
        <v>2745</v>
      </c>
      <c r="G1669" t="s">
        <v>2746</v>
      </c>
      <c r="H1669" s="41">
        <v>41743</v>
      </c>
      <c r="I1669" s="44">
        <v>-34194.870000000003</v>
      </c>
      <c r="J1669" t="s">
        <v>11553</v>
      </c>
      <c r="R1669" s="51"/>
      <c r="U1669"/>
    </row>
    <row r="1670" spans="2:21" x14ac:dyDescent="0.25">
      <c r="B1670" s="49" t="s">
        <v>9735</v>
      </c>
      <c r="C1670" s="53" t="s">
        <v>24186</v>
      </c>
      <c r="D1670" t="s">
        <v>2741</v>
      </c>
      <c r="E1670" s="43" t="s">
        <v>11550</v>
      </c>
      <c r="F1670" t="s">
        <v>2742</v>
      </c>
      <c r="G1670" t="s">
        <v>2743</v>
      </c>
      <c r="H1670" s="41">
        <v>41743</v>
      </c>
      <c r="I1670" s="44">
        <v>-31795.23</v>
      </c>
      <c r="J1670" t="s">
        <v>11551</v>
      </c>
      <c r="R1670" s="51"/>
      <c r="U1670"/>
    </row>
    <row r="1671" spans="2:21" x14ac:dyDescent="0.25">
      <c r="B1671" s="49" t="s">
        <v>9735</v>
      </c>
      <c r="C1671" s="53" t="s">
        <v>24186</v>
      </c>
      <c r="D1671" t="s">
        <v>2695</v>
      </c>
      <c r="E1671" s="43" t="s">
        <v>11516</v>
      </c>
      <c r="F1671" t="s">
        <v>2696</v>
      </c>
      <c r="G1671" t="s">
        <v>2697</v>
      </c>
      <c r="H1671" s="41">
        <v>41743</v>
      </c>
      <c r="I1671" s="44">
        <v>-29395.59</v>
      </c>
      <c r="J1671" t="s">
        <v>11517</v>
      </c>
      <c r="R1671" s="51"/>
      <c r="U1671"/>
    </row>
    <row r="1672" spans="2:21" x14ac:dyDescent="0.25">
      <c r="B1672" s="49" t="s">
        <v>9735</v>
      </c>
      <c r="C1672" s="53" t="s">
        <v>24186</v>
      </c>
      <c r="D1672" t="s">
        <v>2731</v>
      </c>
      <c r="E1672" s="43" t="s">
        <v>11542</v>
      </c>
      <c r="F1672" t="s">
        <v>2699</v>
      </c>
      <c r="G1672" t="s">
        <v>2732</v>
      </c>
      <c r="H1672" s="41">
        <v>41743</v>
      </c>
      <c r="I1672" s="44">
        <v>-29395.59</v>
      </c>
      <c r="J1672" t="s">
        <v>11543</v>
      </c>
      <c r="R1672" s="51"/>
      <c r="U1672"/>
    </row>
    <row r="1673" spans="2:21" x14ac:dyDescent="0.25">
      <c r="B1673" s="49" t="s">
        <v>9735</v>
      </c>
      <c r="C1673" s="53" t="s">
        <v>24186</v>
      </c>
      <c r="D1673" t="s">
        <v>2720</v>
      </c>
      <c r="E1673" s="43" t="s">
        <v>11534</v>
      </c>
      <c r="F1673" t="s">
        <v>2721</v>
      </c>
      <c r="G1673" t="s">
        <v>2722</v>
      </c>
      <c r="H1673" s="41">
        <v>41743</v>
      </c>
      <c r="I1673" s="44">
        <v>-27595.86</v>
      </c>
      <c r="J1673" t="s">
        <v>11535</v>
      </c>
      <c r="R1673" s="51"/>
      <c r="U1673"/>
    </row>
    <row r="1674" spans="2:21" x14ac:dyDescent="0.25">
      <c r="B1674" s="49" t="s">
        <v>9735</v>
      </c>
      <c r="C1674" s="53" t="s">
        <v>24186</v>
      </c>
      <c r="D1674" t="s">
        <v>2723</v>
      </c>
      <c r="E1674" s="43" t="s">
        <v>11536</v>
      </c>
      <c r="F1674" t="s">
        <v>2724</v>
      </c>
      <c r="G1674" t="s">
        <v>2722</v>
      </c>
      <c r="H1674" s="41">
        <v>41743</v>
      </c>
      <c r="I1674" s="44">
        <v>-27595.86</v>
      </c>
      <c r="J1674" t="s">
        <v>11537</v>
      </c>
      <c r="R1674" s="51"/>
      <c r="U1674"/>
    </row>
    <row r="1675" spans="2:21" x14ac:dyDescent="0.25">
      <c r="B1675" s="49" t="s">
        <v>9735</v>
      </c>
      <c r="C1675" s="53" t="s">
        <v>24186</v>
      </c>
      <c r="D1675" t="s">
        <v>2728</v>
      </c>
      <c r="E1675" s="43" t="s">
        <v>11540</v>
      </c>
      <c r="F1675" t="s">
        <v>2729</v>
      </c>
      <c r="G1675" t="s">
        <v>2730</v>
      </c>
      <c r="H1675" s="41">
        <v>41743</v>
      </c>
      <c r="I1675" s="44">
        <v>-22773.3</v>
      </c>
      <c r="J1675" t="s">
        <v>11541</v>
      </c>
      <c r="R1675" s="51"/>
      <c r="U1675"/>
    </row>
    <row r="1676" spans="2:21" x14ac:dyDescent="0.25">
      <c r="B1676" s="49" t="s">
        <v>9735</v>
      </c>
      <c r="C1676" s="53" t="s">
        <v>24186</v>
      </c>
      <c r="D1676" t="s">
        <v>2715</v>
      </c>
      <c r="E1676" s="43" t="s">
        <v>11530</v>
      </c>
      <c r="F1676" t="s">
        <v>2716</v>
      </c>
      <c r="G1676" t="s">
        <v>2717</v>
      </c>
      <c r="H1676" s="41">
        <v>41743</v>
      </c>
      <c r="I1676" s="44">
        <v>-20996.85</v>
      </c>
      <c r="J1676" t="s">
        <v>11531</v>
      </c>
      <c r="R1676" s="51"/>
      <c r="U1676"/>
    </row>
    <row r="1677" spans="2:21" x14ac:dyDescent="0.25">
      <c r="B1677" s="49" t="s">
        <v>9735</v>
      </c>
      <c r="C1677" s="53" t="s">
        <v>24186</v>
      </c>
      <c r="D1677" t="s">
        <v>2718</v>
      </c>
      <c r="E1677" s="43" t="s">
        <v>11532</v>
      </c>
      <c r="F1677" t="s">
        <v>2719</v>
      </c>
      <c r="G1677" t="s">
        <v>2717</v>
      </c>
      <c r="H1677" s="41">
        <v>41743</v>
      </c>
      <c r="I1677" s="44">
        <v>-20996.85</v>
      </c>
      <c r="J1677" t="s">
        <v>11533</v>
      </c>
      <c r="R1677" s="51"/>
      <c r="U1677"/>
    </row>
    <row r="1678" spans="2:21" x14ac:dyDescent="0.25">
      <c r="B1678" s="49" t="s">
        <v>9328</v>
      </c>
      <c r="C1678" s="53" t="s">
        <v>24189</v>
      </c>
      <c r="D1678" t="s">
        <v>2747</v>
      </c>
      <c r="E1678" s="43" t="s">
        <v>11554</v>
      </c>
      <c r="F1678" t="s">
        <v>2748</v>
      </c>
      <c r="G1678" t="s">
        <v>2749</v>
      </c>
      <c r="H1678" s="41">
        <v>41743</v>
      </c>
      <c r="I1678" s="44">
        <v>-400000</v>
      </c>
      <c r="J1678" t="s">
        <v>11555</v>
      </c>
      <c r="R1678" s="51"/>
      <c r="U1678"/>
    </row>
    <row r="1679" spans="2:21" x14ac:dyDescent="0.25">
      <c r="B1679" s="49" t="s">
        <v>9328</v>
      </c>
      <c r="C1679" s="53" t="s">
        <v>24189</v>
      </c>
      <c r="D1679" t="s">
        <v>2750</v>
      </c>
      <c r="E1679" s="43" t="s">
        <v>11556</v>
      </c>
      <c r="F1679" t="s">
        <v>2751</v>
      </c>
      <c r="G1679" t="s">
        <v>17906</v>
      </c>
      <c r="H1679" s="41">
        <v>41743</v>
      </c>
      <c r="I1679" s="44">
        <v>-363521.1</v>
      </c>
      <c r="J1679" t="s">
        <v>11558</v>
      </c>
      <c r="R1679" s="51"/>
      <c r="U1679"/>
    </row>
    <row r="1680" spans="2:21" x14ac:dyDescent="0.25">
      <c r="B1680" s="49" t="s">
        <v>9328</v>
      </c>
      <c r="C1680" s="53" t="s">
        <v>24189</v>
      </c>
      <c r="D1680" t="s">
        <v>265</v>
      </c>
      <c r="E1680" s="43" t="s">
        <v>266</v>
      </c>
      <c r="F1680" t="s">
        <v>2689</v>
      </c>
      <c r="G1680" t="s">
        <v>20134</v>
      </c>
      <c r="H1680" s="41">
        <v>41743</v>
      </c>
      <c r="I1680" s="44">
        <v>-84960</v>
      </c>
      <c r="J1680" t="s">
        <v>11511</v>
      </c>
      <c r="R1680" s="51"/>
      <c r="U1680"/>
    </row>
    <row r="1681" spans="2:21" x14ac:dyDescent="0.25">
      <c r="B1681" s="49" t="s">
        <v>9328</v>
      </c>
      <c r="C1681" s="53" t="s">
        <v>24189</v>
      </c>
      <c r="D1681" t="s">
        <v>265</v>
      </c>
      <c r="E1681" s="43" t="s">
        <v>266</v>
      </c>
      <c r="F1681" t="s">
        <v>2687</v>
      </c>
      <c r="G1681" t="s">
        <v>20134</v>
      </c>
      <c r="H1681" s="41">
        <v>41743</v>
      </c>
      <c r="I1681" s="44">
        <v>-56640</v>
      </c>
      <c r="J1681" t="s">
        <v>11509</v>
      </c>
      <c r="R1681" s="51"/>
      <c r="U1681"/>
    </row>
    <row r="1682" spans="2:21" x14ac:dyDescent="0.25">
      <c r="B1682" s="49" t="s">
        <v>9328</v>
      </c>
      <c r="C1682" s="53" t="s">
        <v>24189</v>
      </c>
      <c r="D1682" t="s">
        <v>265</v>
      </c>
      <c r="E1682" s="43" t="s">
        <v>266</v>
      </c>
      <c r="F1682" t="s">
        <v>2688</v>
      </c>
      <c r="G1682" t="s">
        <v>20134</v>
      </c>
      <c r="H1682" s="41">
        <v>41743</v>
      </c>
      <c r="I1682" s="44">
        <v>-28320</v>
      </c>
      <c r="J1682" t="s">
        <v>11510</v>
      </c>
      <c r="R1682" s="51"/>
      <c r="U1682"/>
    </row>
    <row r="1683" spans="2:21" x14ac:dyDescent="0.25">
      <c r="B1683" s="49" t="s">
        <v>9328</v>
      </c>
      <c r="C1683" s="53" t="s">
        <v>24189</v>
      </c>
      <c r="D1683" t="s">
        <v>265</v>
      </c>
      <c r="E1683" s="43" t="s">
        <v>266</v>
      </c>
      <c r="F1683" t="s">
        <v>2690</v>
      </c>
      <c r="G1683" t="s">
        <v>20134</v>
      </c>
      <c r="H1683" s="41">
        <v>41743</v>
      </c>
      <c r="I1683" s="44">
        <v>-28320</v>
      </c>
      <c r="J1683" t="s">
        <v>11512</v>
      </c>
      <c r="R1683" s="51"/>
      <c r="U1683"/>
    </row>
    <row r="1684" spans="2:21" x14ac:dyDescent="0.25">
      <c r="B1684" s="49" t="s">
        <v>9328</v>
      </c>
      <c r="C1684" s="53" t="s">
        <v>24189</v>
      </c>
      <c r="D1684" t="s">
        <v>265</v>
      </c>
      <c r="E1684" s="43" t="s">
        <v>266</v>
      </c>
      <c r="F1684" t="s">
        <v>2691</v>
      </c>
      <c r="G1684" t="s">
        <v>20134</v>
      </c>
      <c r="H1684" s="41">
        <v>41743</v>
      </c>
      <c r="I1684" s="44">
        <v>-28320</v>
      </c>
      <c r="J1684" t="s">
        <v>11513</v>
      </c>
      <c r="R1684" s="51"/>
      <c r="U1684"/>
    </row>
    <row r="1685" spans="2:21" x14ac:dyDescent="0.25">
      <c r="B1685" s="49" t="s">
        <v>9328</v>
      </c>
      <c r="C1685" s="53" t="s">
        <v>24189</v>
      </c>
      <c r="D1685" t="s">
        <v>2750</v>
      </c>
      <c r="E1685" s="43" t="s">
        <v>11556</v>
      </c>
      <c r="F1685" t="s">
        <v>2751</v>
      </c>
      <c r="G1685" t="s">
        <v>2751</v>
      </c>
      <c r="H1685" s="41">
        <v>41743</v>
      </c>
      <c r="I1685" s="44">
        <v>71707.09</v>
      </c>
      <c r="J1685" t="s">
        <v>11557</v>
      </c>
      <c r="R1685" s="51"/>
      <c r="U1685"/>
    </row>
    <row r="1686" spans="2:21" x14ac:dyDescent="0.25">
      <c r="B1686" s="49" t="s">
        <v>9735</v>
      </c>
      <c r="C1686" s="53" t="s">
        <v>24186</v>
      </c>
      <c r="D1686" t="s">
        <v>2774</v>
      </c>
      <c r="E1686" s="43" t="s">
        <v>11575</v>
      </c>
      <c r="F1686" t="s">
        <v>2775</v>
      </c>
      <c r="G1686" t="s">
        <v>2776</v>
      </c>
      <c r="H1686" s="41">
        <v>41744</v>
      </c>
      <c r="I1686" s="44">
        <v>-81540.78</v>
      </c>
      <c r="J1686" t="s">
        <v>11576</v>
      </c>
      <c r="R1686" s="51"/>
      <c r="U1686"/>
    </row>
    <row r="1687" spans="2:21" x14ac:dyDescent="0.25">
      <c r="B1687" s="49" t="s">
        <v>9735</v>
      </c>
      <c r="C1687" s="53" t="s">
        <v>24186</v>
      </c>
      <c r="D1687" t="s">
        <v>2759</v>
      </c>
      <c r="E1687" s="43" t="s">
        <v>11565</v>
      </c>
      <c r="F1687" t="s">
        <v>2760</v>
      </c>
      <c r="G1687" t="s">
        <v>2761</v>
      </c>
      <c r="H1687" s="41">
        <v>41744</v>
      </c>
      <c r="I1687" s="44">
        <v>-69589.56</v>
      </c>
      <c r="J1687" t="s">
        <v>11566</v>
      </c>
      <c r="R1687" s="51"/>
      <c r="U1687"/>
    </row>
    <row r="1688" spans="2:21" x14ac:dyDescent="0.25">
      <c r="B1688" s="49" t="s">
        <v>9735</v>
      </c>
      <c r="C1688" s="53" t="s">
        <v>24186</v>
      </c>
      <c r="D1688" t="s">
        <v>2765</v>
      </c>
      <c r="E1688" s="43" t="s">
        <v>11569</v>
      </c>
      <c r="F1688" t="s">
        <v>2766</v>
      </c>
      <c r="G1688" t="s">
        <v>2767</v>
      </c>
      <c r="H1688" s="41">
        <v>41744</v>
      </c>
      <c r="I1688" s="44">
        <v>-68389.740000000005</v>
      </c>
      <c r="J1688" t="s">
        <v>11570</v>
      </c>
      <c r="R1688" s="51"/>
      <c r="U1688"/>
    </row>
    <row r="1689" spans="2:21" x14ac:dyDescent="0.25">
      <c r="B1689" s="49" t="s">
        <v>9735</v>
      </c>
      <c r="C1689" s="53" t="s">
        <v>24186</v>
      </c>
      <c r="D1689" t="s">
        <v>2768</v>
      </c>
      <c r="E1689" s="43" t="s">
        <v>11571</v>
      </c>
      <c r="F1689" t="s">
        <v>2769</v>
      </c>
      <c r="G1689" t="s">
        <v>2770</v>
      </c>
      <c r="H1689" s="41">
        <v>41744</v>
      </c>
      <c r="I1689" s="44">
        <v>-63590.46</v>
      </c>
      <c r="J1689" t="s">
        <v>11572</v>
      </c>
      <c r="R1689" s="51"/>
      <c r="U1689"/>
    </row>
    <row r="1690" spans="2:21" x14ac:dyDescent="0.25">
      <c r="B1690" s="49" t="s">
        <v>9735</v>
      </c>
      <c r="C1690" s="53" t="s">
        <v>24186</v>
      </c>
      <c r="D1690" t="s">
        <v>2762</v>
      </c>
      <c r="E1690" s="43" t="s">
        <v>11567</v>
      </c>
      <c r="F1690" t="s">
        <v>2763</v>
      </c>
      <c r="G1690" t="s">
        <v>2764</v>
      </c>
      <c r="H1690" s="41">
        <v>41744</v>
      </c>
      <c r="I1690" s="44">
        <v>-62390.64</v>
      </c>
      <c r="J1690" t="s">
        <v>11568</v>
      </c>
      <c r="R1690" s="51"/>
      <c r="U1690"/>
    </row>
    <row r="1691" spans="2:21" x14ac:dyDescent="0.25">
      <c r="B1691" s="49" t="s">
        <v>9735</v>
      </c>
      <c r="C1691" s="53" t="s">
        <v>24186</v>
      </c>
      <c r="D1691" t="s">
        <v>2771</v>
      </c>
      <c r="E1691" s="43" t="s">
        <v>11573</v>
      </c>
      <c r="F1691" t="s">
        <v>2772</v>
      </c>
      <c r="G1691" t="s">
        <v>2773</v>
      </c>
      <c r="H1691" s="41">
        <v>41744</v>
      </c>
      <c r="I1691" s="44">
        <v>-40770.39</v>
      </c>
      <c r="J1691" t="s">
        <v>11574</v>
      </c>
      <c r="R1691" s="51"/>
      <c r="U1691"/>
    </row>
    <row r="1692" spans="2:21" x14ac:dyDescent="0.25">
      <c r="B1692" s="49" t="s">
        <v>9328</v>
      </c>
      <c r="C1692" s="53" t="s">
        <v>24189</v>
      </c>
      <c r="D1692" t="s">
        <v>2788</v>
      </c>
      <c r="E1692" s="43" t="s">
        <v>11588</v>
      </c>
      <c r="F1692" t="s">
        <v>2789</v>
      </c>
      <c r="G1692" t="s">
        <v>16883</v>
      </c>
      <c r="H1692" s="41">
        <v>41744</v>
      </c>
      <c r="I1692" s="44">
        <v>-1389049.77</v>
      </c>
      <c r="J1692" t="s">
        <v>11589</v>
      </c>
      <c r="R1692" s="51"/>
      <c r="U1692"/>
    </row>
    <row r="1693" spans="2:21" x14ac:dyDescent="0.25">
      <c r="B1693" s="49" t="s">
        <v>9328</v>
      </c>
      <c r="C1693" s="53" t="s">
        <v>24189</v>
      </c>
      <c r="D1693" t="s">
        <v>2752</v>
      </c>
      <c r="E1693" s="43" t="s">
        <v>2753</v>
      </c>
      <c r="F1693" t="s">
        <v>2754</v>
      </c>
      <c r="G1693" t="s">
        <v>16883</v>
      </c>
      <c r="H1693" s="41">
        <v>41744</v>
      </c>
      <c r="I1693" s="44">
        <v>-933716.37</v>
      </c>
      <c r="J1693" t="s">
        <v>11560</v>
      </c>
      <c r="R1693" s="51"/>
      <c r="U1693"/>
    </row>
    <row r="1694" spans="2:21" x14ac:dyDescent="0.25">
      <c r="B1694" s="49" t="s">
        <v>9328</v>
      </c>
      <c r="C1694" s="53" t="s">
        <v>24189</v>
      </c>
      <c r="D1694" t="s">
        <v>2777</v>
      </c>
      <c r="E1694" s="43" t="s">
        <v>11577</v>
      </c>
      <c r="F1694" t="s">
        <v>2778</v>
      </c>
      <c r="G1694" t="s">
        <v>9145</v>
      </c>
      <c r="H1694" s="41">
        <v>41744</v>
      </c>
      <c r="I1694" s="44">
        <v>-545394.31999999995</v>
      </c>
      <c r="J1694" t="s">
        <v>11578</v>
      </c>
      <c r="R1694" s="51"/>
      <c r="U1694"/>
    </row>
    <row r="1695" spans="2:21" x14ac:dyDescent="0.25">
      <c r="B1695" s="49" t="s">
        <v>9328</v>
      </c>
      <c r="C1695" s="53" t="s">
        <v>24189</v>
      </c>
      <c r="D1695" t="s">
        <v>2786</v>
      </c>
      <c r="E1695" s="43" t="s">
        <v>11586</v>
      </c>
      <c r="F1695" t="s">
        <v>2787</v>
      </c>
      <c r="G1695" t="s">
        <v>19430</v>
      </c>
      <c r="H1695" s="41">
        <v>41744</v>
      </c>
      <c r="I1695" s="44">
        <v>-540000</v>
      </c>
      <c r="J1695" t="s">
        <v>11587</v>
      </c>
      <c r="R1695" s="51"/>
      <c r="U1695"/>
    </row>
    <row r="1696" spans="2:21" x14ac:dyDescent="0.25">
      <c r="B1696" s="49" t="s">
        <v>9328</v>
      </c>
      <c r="C1696" s="53" t="s">
        <v>24189</v>
      </c>
      <c r="D1696" t="s">
        <v>2783</v>
      </c>
      <c r="E1696" s="43" t="s">
        <v>11584</v>
      </c>
      <c r="F1696" t="s">
        <v>2784</v>
      </c>
      <c r="G1696" t="s">
        <v>19430</v>
      </c>
      <c r="H1696" s="41">
        <v>41744</v>
      </c>
      <c r="I1696" s="44">
        <v>-237600</v>
      </c>
      <c r="J1696" t="s">
        <v>11585</v>
      </c>
      <c r="R1696" s="51"/>
      <c r="U1696"/>
    </row>
    <row r="1697" spans="2:21" x14ac:dyDescent="0.25">
      <c r="B1697" s="49" t="s">
        <v>9328</v>
      </c>
      <c r="C1697" s="53" t="s">
        <v>24189</v>
      </c>
      <c r="D1697" t="s">
        <v>2779</v>
      </c>
      <c r="E1697" s="43" t="s">
        <v>11580</v>
      </c>
      <c r="F1697" t="s">
        <v>2780</v>
      </c>
      <c r="G1697" t="s">
        <v>19430</v>
      </c>
      <c r="H1697" s="41">
        <v>41744</v>
      </c>
      <c r="I1697" s="44">
        <v>-118800</v>
      </c>
      <c r="J1697" t="s">
        <v>11581</v>
      </c>
      <c r="R1697" s="51"/>
      <c r="U1697"/>
    </row>
    <row r="1698" spans="2:21" x14ac:dyDescent="0.25">
      <c r="B1698" s="49" t="s">
        <v>9328</v>
      </c>
      <c r="C1698" s="53" t="s">
        <v>24189</v>
      </c>
      <c r="D1698" t="s">
        <v>2781</v>
      </c>
      <c r="E1698" s="43" t="s">
        <v>11582</v>
      </c>
      <c r="F1698" t="s">
        <v>2782</v>
      </c>
      <c r="G1698" t="s">
        <v>19490</v>
      </c>
      <c r="H1698" s="41">
        <v>41744</v>
      </c>
      <c r="I1698" s="44">
        <v>-118800</v>
      </c>
      <c r="J1698" t="s">
        <v>11583</v>
      </c>
      <c r="R1698" s="51"/>
      <c r="U1698"/>
    </row>
    <row r="1699" spans="2:21" x14ac:dyDescent="0.25">
      <c r="B1699" s="49" t="s">
        <v>9328</v>
      </c>
      <c r="C1699" s="53" t="s">
        <v>24189</v>
      </c>
      <c r="D1699" t="s">
        <v>265</v>
      </c>
      <c r="E1699" s="43" t="s">
        <v>266</v>
      </c>
      <c r="F1699" t="s">
        <v>2755</v>
      </c>
      <c r="G1699" t="s">
        <v>20135</v>
      </c>
      <c r="H1699" s="41">
        <v>41744</v>
      </c>
      <c r="I1699" s="44">
        <v>-56640</v>
      </c>
      <c r="J1699" t="s">
        <v>11561</v>
      </c>
      <c r="R1699" s="51"/>
      <c r="U1699"/>
    </row>
    <row r="1700" spans="2:21" x14ac:dyDescent="0.25">
      <c r="B1700" s="49" t="s">
        <v>9328</v>
      </c>
      <c r="C1700" s="53" t="s">
        <v>24189</v>
      </c>
      <c r="D1700" t="s">
        <v>265</v>
      </c>
      <c r="E1700" s="43" t="s">
        <v>266</v>
      </c>
      <c r="F1700" t="s">
        <v>2756</v>
      </c>
      <c r="G1700" t="s">
        <v>20135</v>
      </c>
      <c r="H1700" s="41">
        <v>41744</v>
      </c>
      <c r="I1700" s="44">
        <v>-56640</v>
      </c>
      <c r="J1700" t="s">
        <v>11562</v>
      </c>
      <c r="R1700" s="51"/>
      <c r="U1700"/>
    </row>
    <row r="1701" spans="2:21" x14ac:dyDescent="0.25">
      <c r="B1701" s="49" t="s">
        <v>9328</v>
      </c>
      <c r="C1701" s="53" t="s">
        <v>24189</v>
      </c>
      <c r="D1701" t="s">
        <v>265</v>
      </c>
      <c r="E1701" s="43" t="s">
        <v>266</v>
      </c>
      <c r="F1701" t="s">
        <v>2757</v>
      </c>
      <c r="G1701" t="s">
        <v>20135</v>
      </c>
      <c r="H1701" s="41">
        <v>41744</v>
      </c>
      <c r="I1701" s="44">
        <v>-56640</v>
      </c>
      <c r="J1701" t="s">
        <v>11563</v>
      </c>
      <c r="R1701" s="51"/>
      <c r="U1701"/>
    </row>
    <row r="1702" spans="2:21" x14ac:dyDescent="0.25">
      <c r="B1702" s="49" t="s">
        <v>9328</v>
      </c>
      <c r="C1702" s="53" t="s">
        <v>24189</v>
      </c>
      <c r="D1702" t="s">
        <v>265</v>
      </c>
      <c r="E1702" s="43" t="s">
        <v>266</v>
      </c>
      <c r="F1702" t="s">
        <v>2758</v>
      </c>
      <c r="G1702" t="s">
        <v>20135</v>
      </c>
      <c r="H1702" s="41">
        <v>41744</v>
      </c>
      <c r="I1702" s="44">
        <v>-28320</v>
      </c>
      <c r="J1702" t="s">
        <v>11564</v>
      </c>
      <c r="R1702" s="51"/>
      <c r="U1702"/>
    </row>
    <row r="1703" spans="2:21" x14ac:dyDescent="0.25">
      <c r="B1703" s="49" t="s">
        <v>9328</v>
      </c>
      <c r="C1703" s="53" t="s">
        <v>24189</v>
      </c>
      <c r="D1703" t="s">
        <v>2777</v>
      </c>
      <c r="E1703" s="43" t="s">
        <v>11577</v>
      </c>
      <c r="F1703" t="s">
        <v>2778</v>
      </c>
      <c r="G1703" t="s">
        <v>2778</v>
      </c>
      <c r="H1703" s="41">
        <v>41744</v>
      </c>
      <c r="I1703" s="44">
        <v>109078.86</v>
      </c>
      <c r="J1703" t="s">
        <v>11579</v>
      </c>
      <c r="R1703" s="51"/>
      <c r="U1703"/>
    </row>
    <row r="1704" spans="2:21" x14ac:dyDescent="0.25">
      <c r="B1704" s="49" t="s">
        <v>9328</v>
      </c>
      <c r="C1704" s="53" t="s">
        <v>24189</v>
      </c>
      <c r="D1704" t="s">
        <v>2752</v>
      </c>
      <c r="E1704" s="43" t="s">
        <v>2753</v>
      </c>
      <c r="F1704" t="s">
        <v>2754</v>
      </c>
      <c r="G1704" t="s">
        <v>2754</v>
      </c>
      <c r="H1704" s="41">
        <v>41744</v>
      </c>
      <c r="I1704" s="44">
        <v>203158.63</v>
      </c>
      <c r="J1704" t="s">
        <v>11559</v>
      </c>
      <c r="R1704" s="51"/>
      <c r="U1704"/>
    </row>
    <row r="1705" spans="2:21" x14ac:dyDescent="0.25">
      <c r="B1705" s="49" t="s">
        <v>9328</v>
      </c>
      <c r="C1705" s="53" t="s">
        <v>24189</v>
      </c>
      <c r="D1705" t="s">
        <v>2788</v>
      </c>
      <c r="E1705" s="43" t="s">
        <v>11588</v>
      </c>
      <c r="F1705" t="s">
        <v>2789</v>
      </c>
      <c r="G1705" t="s">
        <v>2789</v>
      </c>
      <c r="H1705" s="41">
        <v>41744</v>
      </c>
      <c r="I1705" s="44">
        <v>277809.95</v>
      </c>
      <c r="J1705" t="s">
        <v>11590</v>
      </c>
      <c r="R1705" s="51"/>
      <c r="U1705"/>
    </row>
    <row r="1706" spans="2:21" x14ac:dyDescent="0.25">
      <c r="B1706" s="49" t="s">
        <v>9326</v>
      </c>
      <c r="C1706" s="53" t="s">
        <v>24184</v>
      </c>
      <c r="D1706" t="s">
        <v>1260</v>
      </c>
      <c r="E1706" s="43" t="s">
        <v>1261</v>
      </c>
      <c r="F1706" t="s">
        <v>2792</v>
      </c>
      <c r="G1706" t="s">
        <v>17813</v>
      </c>
      <c r="H1706" s="41">
        <v>41745</v>
      </c>
      <c r="I1706" s="44">
        <v>-162640</v>
      </c>
      <c r="J1706" t="s">
        <v>11593</v>
      </c>
      <c r="R1706" s="51"/>
      <c r="U1706"/>
    </row>
    <row r="1707" spans="2:21" x14ac:dyDescent="0.25">
      <c r="B1707" s="49" t="s">
        <v>9326</v>
      </c>
      <c r="C1707" s="53" t="s">
        <v>24184</v>
      </c>
      <c r="D1707" t="s">
        <v>2790</v>
      </c>
      <c r="E1707" s="43" t="s">
        <v>11591</v>
      </c>
      <c r="F1707" t="s">
        <v>2791</v>
      </c>
      <c r="G1707" t="s">
        <v>16632</v>
      </c>
      <c r="H1707" s="41">
        <v>41745</v>
      </c>
      <c r="I1707" s="44">
        <v>-23600</v>
      </c>
      <c r="J1707" t="s">
        <v>11592</v>
      </c>
      <c r="R1707" s="51"/>
      <c r="U1707"/>
    </row>
    <row r="1708" spans="2:21" x14ac:dyDescent="0.25">
      <c r="B1708" s="49" t="s">
        <v>9735</v>
      </c>
      <c r="C1708" s="53" t="s">
        <v>24186</v>
      </c>
      <c r="D1708" t="s">
        <v>2800</v>
      </c>
      <c r="E1708" s="43" t="s">
        <v>11598</v>
      </c>
      <c r="F1708" t="s">
        <v>2801</v>
      </c>
      <c r="G1708" t="s">
        <v>2802</v>
      </c>
      <c r="H1708" s="41">
        <v>41745</v>
      </c>
      <c r="I1708" s="44">
        <v>-68389.740000000005</v>
      </c>
      <c r="J1708" t="s">
        <v>11599</v>
      </c>
      <c r="R1708" s="51"/>
      <c r="U1708"/>
    </row>
    <row r="1709" spans="2:21" x14ac:dyDescent="0.25">
      <c r="B1709" s="49" t="s">
        <v>9735</v>
      </c>
      <c r="C1709" s="53" t="s">
        <v>24186</v>
      </c>
      <c r="D1709" t="s">
        <v>2611</v>
      </c>
      <c r="E1709" s="43" t="s">
        <v>11459</v>
      </c>
      <c r="F1709" t="s">
        <v>2798</v>
      </c>
      <c r="G1709" t="s">
        <v>2799</v>
      </c>
      <c r="H1709" s="41">
        <v>41745</v>
      </c>
      <c r="I1709" s="44">
        <v>-64790.28</v>
      </c>
      <c r="J1709" t="s">
        <v>11597</v>
      </c>
      <c r="R1709" s="51"/>
      <c r="U1709"/>
    </row>
    <row r="1710" spans="2:21" x14ac:dyDescent="0.25">
      <c r="B1710" s="49" t="s">
        <v>9735</v>
      </c>
      <c r="C1710" s="53" t="s">
        <v>24186</v>
      </c>
      <c r="D1710" t="s">
        <v>2806</v>
      </c>
      <c r="E1710" s="43" t="s">
        <v>11602</v>
      </c>
      <c r="F1710" t="s">
        <v>2807</v>
      </c>
      <c r="G1710" t="s">
        <v>2808</v>
      </c>
      <c r="H1710" s="41">
        <v>41745</v>
      </c>
      <c r="I1710" s="44">
        <v>-47202.84</v>
      </c>
      <c r="J1710" t="s">
        <v>11603</v>
      </c>
      <c r="R1710" s="51"/>
      <c r="U1710"/>
    </row>
    <row r="1711" spans="2:21" x14ac:dyDescent="0.25">
      <c r="B1711" s="49" t="s">
        <v>9735</v>
      </c>
      <c r="C1711" s="53" t="s">
        <v>24186</v>
      </c>
      <c r="D1711" t="s">
        <v>2830</v>
      </c>
      <c r="E1711" s="43" t="s">
        <v>11618</v>
      </c>
      <c r="F1711" t="s">
        <v>2831</v>
      </c>
      <c r="G1711" t="s">
        <v>2832</v>
      </c>
      <c r="H1711" s="41">
        <v>41745</v>
      </c>
      <c r="I1711" s="44">
        <v>-40770.39</v>
      </c>
      <c r="J1711" t="s">
        <v>11619</v>
      </c>
      <c r="R1711" s="51"/>
      <c r="U1711"/>
    </row>
    <row r="1712" spans="2:21" x14ac:dyDescent="0.25">
      <c r="B1712" s="49" t="s">
        <v>9735</v>
      </c>
      <c r="C1712" s="53" t="s">
        <v>24186</v>
      </c>
      <c r="D1712" t="s">
        <v>1413</v>
      </c>
      <c r="E1712" s="43" t="s">
        <v>10410</v>
      </c>
      <c r="F1712" t="s">
        <v>2796</v>
      </c>
      <c r="G1712" t="s">
        <v>2797</v>
      </c>
      <c r="H1712" s="41">
        <v>41745</v>
      </c>
      <c r="I1712" s="44">
        <v>-40000</v>
      </c>
      <c r="J1712" t="s">
        <v>11596</v>
      </c>
      <c r="R1712" s="51"/>
      <c r="U1712"/>
    </row>
    <row r="1713" spans="2:21" x14ac:dyDescent="0.25">
      <c r="B1713" s="49" t="s">
        <v>9735</v>
      </c>
      <c r="C1713" s="53" t="s">
        <v>24186</v>
      </c>
      <c r="D1713" t="s">
        <v>2812</v>
      </c>
      <c r="E1713" s="43" t="s">
        <v>11606</v>
      </c>
      <c r="F1713" t="s">
        <v>2813</v>
      </c>
      <c r="G1713" t="s">
        <v>2814</v>
      </c>
      <c r="H1713" s="41">
        <v>41745</v>
      </c>
      <c r="I1713" s="44">
        <v>-34794.78</v>
      </c>
      <c r="J1713" t="s">
        <v>11607</v>
      </c>
      <c r="R1713" s="51"/>
      <c r="U1713"/>
    </row>
    <row r="1714" spans="2:21" x14ac:dyDescent="0.25">
      <c r="B1714" s="49" t="s">
        <v>9735</v>
      </c>
      <c r="C1714" s="53" t="s">
        <v>24186</v>
      </c>
      <c r="D1714" t="s">
        <v>2821</v>
      </c>
      <c r="E1714" s="43" t="s">
        <v>11612</v>
      </c>
      <c r="F1714" t="s">
        <v>2822</v>
      </c>
      <c r="G1714" t="s">
        <v>2823</v>
      </c>
      <c r="H1714" s="41">
        <v>41745</v>
      </c>
      <c r="I1714" s="44">
        <v>-34794.78</v>
      </c>
      <c r="J1714" t="s">
        <v>11613</v>
      </c>
      <c r="R1714" s="51"/>
      <c r="U1714"/>
    </row>
    <row r="1715" spans="2:21" x14ac:dyDescent="0.25">
      <c r="B1715" s="49" t="s">
        <v>9735</v>
      </c>
      <c r="C1715" s="53" t="s">
        <v>24186</v>
      </c>
      <c r="D1715" t="s">
        <v>2793</v>
      </c>
      <c r="E1715" s="43" t="s">
        <v>11594</v>
      </c>
      <c r="F1715" t="s">
        <v>2794</v>
      </c>
      <c r="G1715" t="s">
        <v>2795</v>
      </c>
      <c r="H1715" s="41">
        <v>41745</v>
      </c>
      <c r="I1715" s="44">
        <v>-34194.870000000003</v>
      </c>
      <c r="J1715" t="s">
        <v>11595</v>
      </c>
      <c r="R1715" s="51"/>
      <c r="U1715"/>
    </row>
    <row r="1716" spans="2:21" x14ac:dyDescent="0.25">
      <c r="B1716" s="49" t="s">
        <v>9735</v>
      </c>
      <c r="C1716" s="53" t="s">
        <v>24186</v>
      </c>
      <c r="D1716" t="s">
        <v>2824</v>
      </c>
      <c r="E1716" s="43" t="s">
        <v>11614</v>
      </c>
      <c r="F1716" t="s">
        <v>2825</v>
      </c>
      <c r="G1716" t="s">
        <v>2826</v>
      </c>
      <c r="H1716" s="41">
        <v>41745</v>
      </c>
      <c r="I1716" s="44">
        <v>-34194.870000000003</v>
      </c>
      <c r="J1716" t="s">
        <v>11615</v>
      </c>
      <c r="R1716" s="51"/>
      <c r="U1716"/>
    </row>
    <row r="1717" spans="2:21" x14ac:dyDescent="0.25">
      <c r="B1717" s="49" t="s">
        <v>9735</v>
      </c>
      <c r="C1717" s="53" t="s">
        <v>24186</v>
      </c>
      <c r="D1717" t="s">
        <v>2842</v>
      </c>
      <c r="E1717" s="43" t="s">
        <v>11626</v>
      </c>
      <c r="F1717" t="s">
        <v>2843</v>
      </c>
      <c r="G1717" t="s">
        <v>2844</v>
      </c>
      <c r="H1717" s="41">
        <v>41745</v>
      </c>
      <c r="I1717" s="44">
        <v>-34194.870000000003</v>
      </c>
      <c r="J1717" t="s">
        <v>11627</v>
      </c>
      <c r="R1717" s="51"/>
      <c r="U1717"/>
    </row>
    <row r="1718" spans="2:21" x14ac:dyDescent="0.25">
      <c r="B1718" s="49" t="s">
        <v>9735</v>
      </c>
      <c r="C1718" s="53" t="s">
        <v>24186</v>
      </c>
      <c r="D1718" t="s">
        <v>2815</v>
      </c>
      <c r="E1718" s="43" t="s">
        <v>11608</v>
      </c>
      <c r="F1718" t="s">
        <v>2816</v>
      </c>
      <c r="G1718" t="s">
        <v>2817</v>
      </c>
      <c r="H1718" s="41">
        <v>41745</v>
      </c>
      <c r="I1718" s="44">
        <v>-32395.14</v>
      </c>
      <c r="J1718" t="s">
        <v>11609</v>
      </c>
      <c r="R1718" s="51"/>
      <c r="U1718"/>
    </row>
    <row r="1719" spans="2:21" x14ac:dyDescent="0.25">
      <c r="B1719" s="49" t="s">
        <v>9735</v>
      </c>
      <c r="C1719" s="53" t="s">
        <v>24186</v>
      </c>
      <c r="D1719" t="s">
        <v>2836</v>
      </c>
      <c r="E1719" s="43" t="s">
        <v>11622</v>
      </c>
      <c r="F1719" t="s">
        <v>2837</v>
      </c>
      <c r="G1719" t="s">
        <v>2838</v>
      </c>
      <c r="H1719" s="41">
        <v>41745</v>
      </c>
      <c r="I1719" s="44">
        <v>-29395.59</v>
      </c>
      <c r="J1719" t="s">
        <v>11623</v>
      </c>
      <c r="R1719" s="51"/>
      <c r="U1719"/>
    </row>
    <row r="1720" spans="2:21" x14ac:dyDescent="0.25">
      <c r="B1720" s="49" t="s">
        <v>9735</v>
      </c>
      <c r="C1720" s="53" t="s">
        <v>24186</v>
      </c>
      <c r="D1720" t="s">
        <v>2839</v>
      </c>
      <c r="E1720" s="43" t="s">
        <v>11624</v>
      </c>
      <c r="F1720" t="s">
        <v>2840</v>
      </c>
      <c r="G1720" t="s">
        <v>2841</v>
      </c>
      <c r="H1720" s="41">
        <v>41745</v>
      </c>
      <c r="I1720" s="44">
        <v>-25196.22</v>
      </c>
      <c r="J1720" t="s">
        <v>11625</v>
      </c>
      <c r="R1720" s="51"/>
      <c r="U1720"/>
    </row>
    <row r="1721" spans="2:21" x14ac:dyDescent="0.25">
      <c r="B1721" s="49" t="s">
        <v>9735</v>
      </c>
      <c r="C1721" s="53" t="s">
        <v>24186</v>
      </c>
      <c r="D1721" t="s">
        <v>2827</v>
      </c>
      <c r="E1721" s="43" t="s">
        <v>11616</v>
      </c>
      <c r="F1721" t="s">
        <v>2828</v>
      </c>
      <c r="G1721" t="s">
        <v>2829</v>
      </c>
      <c r="H1721" s="41">
        <v>41745</v>
      </c>
      <c r="I1721" s="44">
        <v>-25034.45</v>
      </c>
      <c r="J1721" t="s">
        <v>11617</v>
      </c>
      <c r="R1721" s="51"/>
      <c r="U1721"/>
    </row>
    <row r="1722" spans="2:21" x14ac:dyDescent="0.25">
      <c r="B1722" s="49" t="s">
        <v>9735</v>
      </c>
      <c r="C1722" s="53" t="s">
        <v>24186</v>
      </c>
      <c r="D1722" t="s">
        <v>2809</v>
      </c>
      <c r="E1722" s="43" t="s">
        <v>11604</v>
      </c>
      <c r="F1722" t="s">
        <v>2810</v>
      </c>
      <c r="G1722" t="s">
        <v>2811</v>
      </c>
      <c r="H1722" s="41">
        <v>41745</v>
      </c>
      <c r="I1722" s="44">
        <v>-23601.42</v>
      </c>
      <c r="J1722" t="s">
        <v>11605</v>
      </c>
      <c r="R1722" s="51"/>
      <c r="U1722"/>
    </row>
    <row r="1723" spans="2:21" x14ac:dyDescent="0.25">
      <c r="B1723" s="49" t="s">
        <v>9735</v>
      </c>
      <c r="C1723" s="53" t="s">
        <v>24186</v>
      </c>
      <c r="D1723" t="s">
        <v>2803</v>
      </c>
      <c r="E1723" s="43" t="s">
        <v>11600</v>
      </c>
      <c r="F1723" t="s">
        <v>2804</v>
      </c>
      <c r="G1723" t="s">
        <v>2805</v>
      </c>
      <c r="H1723" s="41">
        <v>41745</v>
      </c>
      <c r="I1723" s="44">
        <v>-22359.24</v>
      </c>
      <c r="J1723" t="s">
        <v>11601</v>
      </c>
      <c r="R1723" s="51"/>
      <c r="U1723"/>
    </row>
    <row r="1724" spans="2:21" x14ac:dyDescent="0.25">
      <c r="B1724" s="49" t="s">
        <v>9735</v>
      </c>
      <c r="C1724" s="53" t="s">
        <v>24186</v>
      </c>
      <c r="D1724" t="s">
        <v>2833</v>
      </c>
      <c r="E1724" s="43" t="s">
        <v>11620</v>
      </c>
      <c r="F1724" t="s">
        <v>2834</v>
      </c>
      <c r="G1724" t="s">
        <v>2835</v>
      </c>
      <c r="H1724" s="41">
        <v>41745</v>
      </c>
      <c r="I1724" s="44">
        <v>-20996.85</v>
      </c>
      <c r="J1724" t="s">
        <v>11621</v>
      </c>
      <c r="R1724" s="51"/>
      <c r="U1724"/>
    </row>
    <row r="1725" spans="2:21" x14ac:dyDescent="0.25">
      <c r="B1725" s="49" t="s">
        <v>9735</v>
      </c>
      <c r="C1725" s="53" t="s">
        <v>24186</v>
      </c>
      <c r="D1725" t="s">
        <v>2818</v>
      </c>
      <c r="E1725" s="43" t="s">
        <v>11610</v>
      </c>
      <c r="F1725" t="s">
        <v>2819</v>
      </c>
      <c r="G1725" t="s">
        <v>2820</v>
      </c>
      <c r="H1725" s="41">
        <v>41745</v>
      </c>
      <c r="I1725" s="44">
        <v>-20396.939999999999</v>
      </c>
      <c r="J1725" t="s">
        <v>11611</v>
      </c>
      <c r="R1725" s="51"/>
      <c r="U1725"/>
    </row>
    <row r="1726" spans="2:21" x14ac:dyDescent="0.25">
      <c r="B1726" s="49" t="s">
        <v>9326</v>
      </c>
      <c r="C1726" s="53" t="s">
        <v>24184</v>
      </c>
      <c r="D1726" t="s">
        <v>2845</v>
      </c>
      <c r="E1726" s="43" t="s">
        <v>2846</v>
      </c>
      <c r="F1726" t="s">
        <v>2847</v>
      </c>
      <c r="G1726" t="s">
        <v>18018</v>
      </c>
      <c r="H1726" s="41">
        <v>41746</v>
      </c>
      <c r="I1726" s="44">
        <v>-30000</v>
      </c>
      <c r="J1726" t="s">
        <v>11628</v>
      </c>
      <c r="R1726" s="51"/>
      <c r="U1726"/>
    </row>
    <row r="1727" spans="2:21" x14ac:dyDescent="0.25">
      <c r="B1727" s="49" t="s">
        <v>9735</v>
      </c>
      <c r="C1727" s="53" t="s">
        <v>24186</v>
      </c>
      <c r="D1727" t="s">
        <v>2852</v>
      </c>
      <c r="E1727" s="43" t="s">
        <v>11633</v>
      </c>
      <c r="F1727" t="s">
        <v>2853</v>
      </c>
      <c r="G1727" t="s">
        <v>2854</v>
      </c>
      <c r="H1727" s="41">
        <v>41746</v>
      </c>
      <c r="I1727" s="44">
        <v>-40770.39</v>
      </c>
      <c r="J1727" t="s">
        <v>11634</v>
      </c>
      <c r="R1727" s="51"/>
      <c r="U1727"/>
    </row>
    <row r="1728" spans="2:21" x14ac:dyDescent="0.25">
      <c r="B1728" s="49" t="s">
        <v>9735</v>
      </c>
      <c r="C1728" s="53" t="s">
        <v>24186</v>
      </c>
      <c r="D1728" t="s">
        <v>2848</v>
      </c>
      <c r="E1728" s="43" t="s">
        <v>11629</v>
      </c>
      <c r="F1728" t="s">
        <v>2843</v>
      </c>
      <c r="G1728" t="s">
        <v>2849</v>
      </c>
      <c r="H1728" s="41">
        <v>41746</v>
      </c>
      <c r="I1728" s="44">
        <v>-26333.58</v>
      </c>
      <c r="J1728" t="s">
        <v>11630</v>
      </c>
      <c r="R1728" s="51"/>
      <c r="U1728"/>
    </row>
    <row r="1729" spans="2:21" x14ac:dyDescent="0.25">
      <c r="B1729" s="49" t="s">
        <v>9735</v>
      </c>
      <c r="C1729" s="53" t="s">
        <v>24186</v>
      </c>
      <c r="D1729" t="s">
        <v>2855</v>
      </c>
      <c r="E1729" s="43" t="s">
        <v>11635</v>
      </c>
      <c r="F1729" t="s">
        <v>2856</v>
      </c>
      <c r="G1729" t="s">
        <v>2857</v>
      </c>
      <c r="H1729" s="41">
        <v>41746</v>
      </c>
      <c r="I1729" s="44">
        <v>-22773.3</v>
      </c>
      <c r="J1729" t="s">
        <v>11636</v>
      </c>
      <c r="R1729" s="51"/>
      <c r="U1729"/>
    </row>
    <row r="1730" spans="2:21" x14ac:dyDescent="0.25">
      <c r="B1730" s="49" t="s">
        <v>9735</v>
      </c>
      <c r="C1730" s="53" t="s">
        <v>24186</v>
      </c>
      <c r="D1730" t="s">
        <v>2850</v>
      </c>
      <c r="E1730" s="43" t="s">
        <v>11631</v>
      </c>
      <c r="F1730" t="s">
        <v>2851</v>
      </c>
      <c r="G1730" t="s">
        <v>2849</v>
      </c>
      <c r="H1730" s="41">
        <v>41746</v>
      </c>
      <c r="I1730" s="44">
        <v>-21945.18</v>
      </c>
      <c r="J1730" t="s">
        <v>11632</v>
      </c>
      <c r="R1730" s="51"/>
      <c r="U1730"/>
    </row>
    <row r="1731" spans="2:21" x14ac:dyDescent="0.25">
      <c r="B1731" s="49" t="s">
        <v>9326</v>
      </c>
      <c r="C1731" s="53" t="s">
        <v>24184</v>
      </c>
      <c r="D1731" t="s">
        <v>2385</v>
      </c>
      <c r="E1731" s="43" t="s">
        <v>2386</v>
      </c>
      <c r="F1731" t="s">
        <v>1997</v>
      </c>
      <c r="G1731" t="s">
        <v>16521</v>
      </c>
      <c r="H1731" s="41">
        <v>41750</v>
      </c>
      <c r="I1731" s="44">
        <v>-35400</v>
      </c>
      <c r="J1731" t="s">
        <v>11637</v>
      </c>
      <c r="R1731" s="51"/>
      <c r="U1731"/>
    </row>
    <row r="1732" spans="2:21" x14ac:dyDescent="0.25">
      <c r="B1732" s="49" t="s">
        <v>9735</v>
      </c>
      <c r="C1732" s="53" t="s">
        <v>24186</v>
      </c>
      <c r="D1732" t="s">
        <v>2858</v>
      </c>
      <c r="E1732" s="43" t="s">
        <v>11638</v>
      </c>
      <c r="F1732" t="s">
        <v>2859</v>
      </c>
      <c r="G1732" t="s">
        <v>364</v>
      </c>
      <c r="H1732" s="41">
        <v>41751</v>
      </c>
      <c r="I1732" s="44">
        <v>-75000</v>
      </c>
      <c r="J1732" t="s">
        <v>11639</v>
      </c>
      <c r="R1732" s="51"/>
      <c r="U1732"/>
    </row>
    <row r="1733" spans="2:21" x14ac:dyDescent="0.25">
      <c r="B1733" s="49" t="s">
        <v>9328</v>
      </c>
      <c r="C1733" s="53" t="s">
        <v>24189</v>
      </c>
      <c r="D1733" t="s">
        <v>2447</v>
      </c>
      <c r="E1733" s="43" t="s">
        <v>11339</v>
      </c>
      <c r="F1733" t="s">
        <v>2860</v>
      </c>
      <c r="G1733" t="s">
        <v>19307</v>
      </c>
      <c r="H1733" s="41">
        <v>41751</v>
      </c>
      <c r="I1733" s="44">
        <v>-118000</v>
      </c>
      <c r="J1733" t="s">
        <v>11640</v>
      </c>
      <c r="R1733" s="51"/>
      <c r="U1733"/>
    </row>
    <row r="1734" spans="2:21" x14ac:dyDescent="0.25">
      <c r="B1734" s="49" t="s">
        <v>9328</v>
      </c>
      <c r="C1734" s="53" t="s">
        <v>24189</v>
      </c>
      <c r="D1734" t="s">
        <v>1908</v>
      </c>
      <c r="E1734" s="43" t="s">
        <v>10813</v>
      </c>
      <c r="F1734" t="s">
        <v>2863</v>
      </c>
      <c r="G1734" t="s">
        <v>19830</v>
      </c>
      <c r="H1734" s="41">
        <v>41751</v>
      </c>
      <c r="I1734" s="44">
        <v>-25000</v>
      </c>
      <c r="J1734" t="s">
        <v>11643</v>
      </c>
      <c r="R1734" s="51"/>
      <c r="U1734"/>
    </row>
    <row r="1735" spans="2:21" x14ac:dyDescent="0.25">
      <c r="B1735" s="49" t="s">
        <v>9328</v>
      </c>
      <c r="C1735" s="53" t="s">
        <v>24189</v>
      </c>
      <c r="D1735" t="s">
        <v>2861</v>
      </c>
      <c r="E1735" s="43" t="s">
        <v>11641</v>
      </c>
      <c r="F1735" t="s">
        <v>2862</v>
      </c>
      <c r="G1735" t="s">
        <v>19466</v>
      </c>
      <c r="H1735" s="41">
        <v>41751</v>
      </c>
      <c r="I1735" s="44">
        <v>-19470</v>
      </c>
      <c r="J1735" t="s">
        <v>11642</v>
      </c>
      <c r="R1735" s="51"/>
      <c r="U1735"/>
    </row>
    <row r="1736" spans="2:21" x14ac:dyDescent="0.25">
      <c r="B1736" s="49" t="s">
        <v>9735</v>
      </c>
      <c r="C1736" s="53" t="s">
        <v>24186</v>
      </c>
      <c r="D1736" t="s">
        <v>2864</v>
      </c>
      <c r="E1736" s="43" t="s">
        <v>11644</v>
      </c>
      <c r="F1736" t="s">
        <v>2865</v>
      </c>
      <c r="G1736" t="s">
        <v>2866</v>
      </c>
      <c r="H1736" s="41">
        <v>41752</v>
      </c>
      <c r="I1736" s="44">
        <v>-34194.870000000003</v>
      </c>
      <c r="J1736" t="s">
        <v>11645</v>
      </c>
      <c r="R1736" s="51"/>
      <c r="U1736"/>
    </row>
    <row r="1737" spans="2:21" x14ac:dyDescent="0.25">
      <c r="B1737" s="49" t="s">
        <v>9735</v>
      </c>
      <c r="C1737" s="53" t="s">
        <v>24186</v>
      </c>
      <c r="D1737" t="s">
        <v>2867</v>
      </c>
      <c r="E1737" s="43" t="s">
        <v>11646</v>
      </c>
      <c r="F1737" t="s">
        <v>2868</v>
      </c>
      <c r="G1737" t="s">
        <v>2866</v>
      </c>
      <c r="H1737" s="41">
        <v>41752</v>
      </c>
      <c r="I1737" s="44">
        <v>-34194.870000000003</v>
      </c>
      <c r="J1737" t="s">
        <v>11647</v>
      </c>
      <c r="R1737" s="51"/>
      <c r="U1737"/>
    </row>
    <row r="1738" spans="2:21" x14ac:dyDescent="0.25">
      <c r="B1738" s="49" t="s">
        <v>9735</v>
      </c>
      <c r="C1738" s="53" t="s">
        <v>24186</v>
      </c>
      <c r="D1738" t="s">
        <v>2869</v>
      </c>
      <c r="E1738" s="43" t="s">
        <v>11648</v>
      </c>
      <c r="F1738" t="s">
        <v>2870</v>
      </c>
      <c r="G1738" t="s">
        <v>2871</v>
      </c>
      <c r="H1738" s="41">
        <v>41752</v>
      </c>
      <c r="I1738" s="44">
        <v>-20996.85</v>
      </c>
      <c r="J1738" t="s">
        <v>11649</v>
      </c>
      <c r="R1738" s="51"/>
      <c r="U1738"/>
    </row>
    <row r="1739" spans="2:21" x14ac:dyDescent="0.25">
      <c r="B1739" s="49" t="s">
        <v>9328</v>
      </c>
      <c r="C1739" s="53" t="s">
        <v>24189</v>
      </c>
      <c r="D1739" t="s">
        <v>702</v>
      </c>
      <c r="E1739" s="43" t="s">
        <v>9898</v>
      </c>
      <c r="F1739" t="s">
        <v>2872</v>
      </c>
      <c r="G1739" t="s">
        <v>19368</v>
      </c>
      <c r="H1739" s="41">
        <v>41752</v>
      </c>
      <c r="I1739" s="44">
        <v>-100000</v>
      </c>
      <c r="J1739" t="s">
        <v>11650</v>
      </c>
      <c r="R1739" s="51"/>
      <c r="U1739"/>
    </row>
    <row r="1740" spans="2:21" x14ac:dyDescent="0.25">
      <c r="B1740" s="49" t="s">
        <v>9328</v>
      </c>
      <c r="C1740" s="53" t="s">
        <v>24189</v>
      </c>
      <c r="D1740" t="s">
        <v>702</v>
      </c>
      <c r="E1740" s="43" t="s">
        <v>9898</v>
      </c>
      <c r="F1740" t="s">
        <v>2873</v>
      </c>
      <c r="G1740" t="s">
        <v>19369</v>
      </c>
      <c r="H1740" s="41">
        <v>41752</v>
      </c>
      <c r="I1740" s="44">
        <v>-100000</v>
      </c>
      <c r="J1740" t="s">
        <v>11651</v>
      </c>
      <c r="R1740" s="51"/>
      <c r="U1740"/>
    </row>
    <row r="1741" spans="2:21" x14ac:dyDescent="0.25">
      <c r="B1741" s="49" t="s">
        <v>9328</v>
      </c>
      <c r="C1741" s="53" t="s">
        <v>24189</v>
      </c>
      <c r="D1741" t="s">
        <v>2874</v>
      </c>
      <c r="E1741" s="43" t="s">
        <v>11652</v>
      </c>
      <c r="F1741" t="s">
        <v>2875</v>
      </c>
      <c r="G1741" t="s">
        <v>19616</v>
      </c>
      <c r="H1741" s="41">
        <v>41753</v>
      </c>
      <c r="I1741" s="44">
        <v>-119340</v>
      </c>
      <c r="J1741" t="s">
        <v>11653</v>
      </c>
      <c r="R1741" s="51"/>
      <c r="U1741"/>
    </row>
    <row r="1742" spans="2:21" x14ac:dyDescent="0.25">
      <c r="B1742" s="49" t="s">
        <v>9326</v>
      </c>
      <c r="C1742" s="53" t="s">
        <v>24184</v>
      </c>
      <c r="D1742" t="s">
        <v>2876</v>
      </c>
      <c r="E1742" s="43" t="s">
        <v>11654</v>
      </c>
      <c r="F1742" t="s">
        <v>2877</v>
      </c>
      <c r="G1742" t="s">
        <v>16521</v>
      </c>
      <c r="H1742" s="41">
        <v>41754</v>
      </c>
      <c r="I1742" s="44">
        <v>-11800</v>
      </c>
      <c r="J1742" t="s">
        <v>11655</v>
      </c>
      <c r="R1742" s="51"/>
      <c r="U1742"/>
    </row>
    <row r="1743" spans="2:21" x14ac:dyDescent="0.25">
      <c r="B1743" s="49" t="s">
        <v>9735</v>
      </c>
      <c r="C1743" s="53" t="s">
        <v>24186</v>
      </c>
      <c r="D1743" t="s">
        <v>2878</v>
      </c>
      <c r="E1743" s="43" t="s">
        <v>11656</v>
      </c>
      <c r="F1743" t="s">
        <v>2879</v>
      </c>
      <c r="G1743" t="s">
        <v>2880</v>
      </c>
      <c r="H1743" s="41">
        <v>41754</v>
      </c>
      <c r="I1743" s="44">
        <v>-68389.740000000005</v>
      </c>
      <c r="J1743" t="s">
        <v>11657</v>
      </c>
      <c r="R1743" s="51"/>
      <c r="U1743"/>
    </row>
    <row r="1744" spans="2:21" x14ac:dyDescent="0.25">
      <c r="B1744" s="49" t="s">
        <v>9735</v>
      </c>
      <c r="C1744" s="53" t="s">
        <v>24186</v>
      </c>
      <c r="D1744" t="s">
        <v>2885</v>
      </c>
      <c r="E1744" s="43" t="s">
        <v>11662</v>
      </c>
      <c r="F1744" t="s">
        <v>2879</v>
      </c>
      <c r="G1744" t="s">
        <v>2886</v>
      </c>
      <c r="H1744" s="41">
        <v>41754</v>
      </c>
      <c r="I1744" s="44">
        <v>-34194.870000000003</v>
      </c>
      <c r="J1744" t="s">
        <v>11663</v>
      </c>
      <c r="R1744" s="51"/>
      <c r="U1744"/>
    </row>
    <row r="1745" spans="2:21" x14ac:dyDescent="0.25">
      <c r="B1745" s="49" t="s">
        <v>9735</v>
      </c>
      <c r="C1745" s="53" t="s">
        <v>24186</v>
      </c>
      <c r="D1745" t="s">
        <v>2883</v>
      </c>
      <c r="E1745" s="43" t="s">
        <v>11660</v>
      </c>
      <c r="F1745" t="s">
        <v>2879</v>
      </c>
      <c r="G1745" t="s">
        <v>2884</v>
      </c>
      <c r="H1745" s="41">
        <v>41754</v>
      </c>
      <c r="I1745" s="44">
        <v>-28321.02</v>
      </c>
      <c r="J1745" t="s">
        <v>11661</v>
      </c>
      <c r="R1745" s="51"/>
      <c r="U1745"/>
    </row>
    <row r="1746" spans="2:21" x14ac:dyDescent="0.25">
      <c r="B1746" s="49" t="s">
        <v>9735</v>
      </c>
      <c r="C1746" s="53" t="s">
        <v>24186</v>
      </c>
      <c r="D1746" t="s">
        <v>2881</v>
      </c>
      <c r="E1746" s="43" t="s">
        <v>11658</v>
      </c>
      <c r="F1746" t="s">
        <v>2879</v>
      </c>
      <c r="G1746" t="s">
        <v>2882</v>
      </c>
      <c r="H1746" s="41">
        <v>41754</v>
      </c>
      <c r="I1746" s="44">
        <v>-22773.3</v>
      </c>
      <c r="J1746" t="s">
        <v>11659</v>
      </c>
      <c r="R1746" s="51"/>
      <c r="U1746"/>
    </row>
    <row r="1747" spans="2:21" x14ac:dyDescent="0.25">
      <c r="B1747" s="49" t="s">
        <v>9326</v>
      </c>
      <c r="C1747" s="53" t="s">
        <v>24184</v>
      </c>
      <c r="D1747" t="s">
        <v>2887</v>
      </c>
      <c r="E1747" s="43" t="s">
        <v>2888</v>
      </c>
      <c r="F1747" t="s">
        <v>2889</v>
      </c>
      <c r="G1747" t="s">
        <v>17276</v>
      </c>
      <c r="H1747" s="41">
        <v>41757</v>
      </c>
      <c r="I1747" s="44">
        <v>-329810</v>
      </c>
      <c r="J1747" t="s">
        <v>11664</v>
      </c>
      <c r="R1747" s="51"/>
      <c r="U1747"/>
    </row>
    <row r="1748" spans="2:21" x14ac:dyDescent="0.25">
      <c r="B1748" s="49" t="s">
        <v>9326</v>
      </c>
      <c r="C1748" s="53" t="s">
        <v>24184</v>
      </c>
      <c r="D1748" t="s">
        <v>2540</v>
      </c>
      <c r="E1748" s="43" t="s">
        <v>2541</v>
      </c>
      <c r="F1748" t="s">
        <v>2898</v>
      </c>
      <c r="G1748" t="s">
        <v>18788</v>
      </c>
      <c r="H1748" s="41">
        <v>41758</v>
      </c>
      <c r="I1748" s="44">
        <v>-248685</v>
      </c>
      <c r="J1748" t="s">
        <v>11670</v>
      </c>
      <c r="R1748" s="51"/>
      <c r="U1748"/>
    </row>
    <row r="1749" spans="2:21" x14ac:dyDescent="0.25">
      <c r="B1749" s="49" t="s">
        <v>9326</v>
      </c>
      <c r="C1749" s="53" t="s">
        <v>24184</v>
      </c>
      <c r="D1749" t="s">
        <v>2540</v>
      </c>
      <c r="E1749" s="43" t="s">
        <v>2541</v>
      </c>
      <c r="F1749" t="s">
        <v>2895</v>
      </c>
      <c r="G1749" t="s">
        <v>18788</v>
      </c>
      <c r="H1749" s="41">
        <v>41758</v>
      </c>
      <c r="I1749" s="44">
        <v>-235563.4</v>
      </c>
      <c r="J1749" t="s">
        <v>11667</v>
      </c>
      <c r="R1749" s="51"/>
      <c r="U1749"/>
    </row>
    <row r="1750" spans="2:21" x14ac:dyDescent="0.25">
      <c r="B1750" s="49" t="s">
        <v>9326</v>
      </c>
      <c r="C1750" s="53" t="s">
        <v>24184</v>
      </c>
      <c r="D1750" t="s">
        <v>2540</v>
      </c>
      <c r="E1750" s="43" t="s">
        <v>2541</v>
      </c>
      <c r="F1750" t="s">
        <v>2897</v>
      </c>
      <c r="G1750" t="s">
        <v>18788</v>
      </c>
      <c r="H1750" s="41">
        <v>41758</v>
      </c>
      <c r="I1750" s="44">
        <v>-234820</v>
      </c>
      <c r="J1750" t="s">
        <v>11669</v>
      </c>
      <c r="R1750" s="51"/>
      <c r="U1750"/>
    </row>
    <row r="1751" spans="2:21" x14ac:dyDescent="0.25">
      <c r="B1751" s="49" t="s">
        <v>9326</v>
      </c>
      <c r="C1751" s="53" t="s">
        <v>24184</v>
      </c>
      <c r="D1751" t="s">
        <v>2890</v>
      </c>
      <c r="E1751" s="43" t="s">
        <v>2891</v>
      </c>
      <c r="F1751" t="s">
        <v>2892</v>
      </c>
      <c r="G1751" t="s">
        <v>2893</v>
      </c>
      <c r="H1751" s="41">
        <v>41758</v>
      </c>
      <c r="I1751" s="44">
        <v>-221427.25</v>
      </c>
      <c r="J1751" t="s">
        <v>11665</v>
      </c>
      <c r="R1751" s="51"/>
      <c r="U1751"/>
    </row>
    <row r="1752" spans="2:21" x14ac:dyDescent="0.25">
      <c r="B1752" s="49" t="s">
        <v>9326</v>
      </c>
      <c r="C1752" s="53" t="s">
        <v>24184</v>
      </c>
      <c r="D1752" t="s">
        <v>2540</v>
      </c>
      <c r="E1752" s="43" t="s">
        <v>2541</v>
      </c>
      <c r="F1752" t="s">
        <v>2894</v>
      </c>
      <c r="G1752" t="s">
        <v>18788</v>
      </c>
      <c r="H1752" s="41">
        <v>41758</v>
      </c>
      <c r="I1752" s="44">
        <v>-214701</v>
      </c>
      <c r="J1752" t="s">
        <v>11666</v>
      </c>
      <c r="R1752" s="51"/>
      <c r="U1752"/>
    </row>
    <row r="1753" spans="2:21" x14ac:dyDescent="0.25">
      <c r="B1753" s="49" t="s">
        <v>9326</v>
      </c>
      <c r="C1753" s="53" t="s">
        <v>24184</v>
      </c>
      <c r="D1753" t="s">
        <v>2540</v>
      </c>
      <c r="E1753" s="43" t="s">
        <v>2541</v>
      </c>
      <c r="F1753" t="s">
        <v>2896</v>
      </c>
      <c r="G1753" t="s">
        <v>18788</v>
      </c>
      <c r="H1753" s="41">
        <v>41758</v>
      </c>
      <c r="I1753" s="44">
        <v>-212046</v>
      </c>
      <c r="J1753" t="s">
        <v>11668</v>
      </c>
      <c r="R1753" s="51"/>
      <c r="U1753"/>
    </row>
    <row r="1754" spans="2:21" x14ac:dyDescent="0.25">
      <c r="B1754" s="49" t="s">
        <v>9328</v>
      </c>
      <c r="C1754" s="53" t="s">
        <v>24189</v>
      </c>
      <c r="D1754" t="s">
        <v>2902</v>
      </c>
      <c r="E1754" s="43" t="s">
        <v>2903</v>
      </c>
      <c r="F1754" t="s">
        <v>2904</v>
      </c>
      <c r="G1754" t="s">
        <v>16883</v>
      </c>
      <c r="H1754" s="41">
        <v>41758</v>
      </c>
      <c r="I1754" s="44">
        <v>-996200.01</v>
      </c>
      <c r="J1754" t="s">
        <v>11674</v>
      </c>
      <c r="R1754" s="51"/>
      <c r="U1754"/>
    </row>
    <row r="1755" spans="2:21" x14ac:dyDescent="0.25">
      <c r="B1755" s="49" t="s">
        <v>9328</v>
      </c>
      <c r="C1755" s="53" t="s">
        <v>24189</v>
      </c>
      <c r="D1755" t="s">
        <v>2899</v>
      </c>
      <c r="E1755" s="43" t="s">
        <v>11671</v>
      </c>
      <c r="F1755" t="s">
        <v>2900</v>
      </c>
      <c r="G1755" t="s">
        <v>19580</v>
      </c>
      <c r="H1755" s="41">
        <v>41758</v>
      </c>
      <c r="I1755" s="44">
        <v>-38940</v>
      </c>
      <c r="J1755" t="s">
        <v>11672</v>
      </c>
      <c r="R1755" s="51"/>
      <c r="U1755"/>
    </row>
    <row r="1756" spans="2:21" x14ac:dyDescent="0.25">
      <c r="B1756" s="49" t="s">
        <v>9328</v>
      </c>
      <c r="C1756" s="53" t="s">
        <v>24189</v>
      </c>
      <c r="D1756" t="s">
        <v>2145</v>
      </c>
      <c r="E1756" s="43" t="s">
        <v>11052</v>
      </c>
      <c r="F1756" t="s">
        <v>2901</v>
      </c>
      <c r="G1756" t="s">
        <v>19951</v>
      </c>
      <c r="H1756" s="41">
        <v>41758</v>
      </c>
      <c r="I1756" s="44">
        <v>-2950</v>
      </c>
      <c r="J1756" t="s">
        <v>11673</v>
      </c>
      <c r="R1756" s="51"/>
      <c r="U1756"/>
    </row>
    <row r="1757" spans="2:21" x14ac:dyDescent="0.25">
      <c r="B1757" s="49" t="s">
        <v>9326</v>
      </c>
      <c r="C1757" s="53" t="s">
        <v>24184</v>
      </c>
      <c r="D1757" t="s">
        <v>1427</v>
      </c>
      <c r="E1757" s="43" t="s">
        <v>1428</v>
      </c>
      <c r="F1757" s="50" t="s">
        <v>2910</v>
      </c>
      <c r="G1757" t="s">
        <v>2911</v>
      </c>
      <c r="H1757" s="41">
        <v>41759</v>
      </c>
      <c r="I1757" s="44">
        <v>-202400</v>
      </c>
      <c r="J1757" t="s">
        <v>11681</v>
      </c>
      <c r="R1757" s="51"/>
      <c r="U1757"/>
    </row>
    <row r="1758" spans="2:21" x14ac:dyDescent="0.25">
      <c r="B1758" s="49" t="s">
        <v>9326</v>
      </c>
      <c r="C1758" s="53" t="s">
        <v>24184</v>
      </c>
      <c r="D1758" t="s">
        <v>1427</v>
      </c>
      <c r="E1758" s="43" t="s">
        <v>1428</v>
      </c>
      <c r="F1758" t="s">
        <v>2914</v>
      </c>
      <c r="G1758" t="s">
        <v>2915</v>
      </c>
      <c r="H1758" s="41">
        <v>41759</v>
      </c>
      <c r="I1758" s="44">
        <v>-84400</v>
      </c>
      <c r="J1758" t="s">
        <v>11683</v>
      </c>
      <c r="R1758" s="51"/>
      <c r="U1758"/>
    </row>
    <row r="1759" spans="2:21" x14ac:dyDescent="0.25">
      <c r="B1759" s="49" t="s">
        <v>9326</v>
      </c>
      <c r="C1759" s="53" t="s">
        <v>24184</v>
      </c>
      <c r="D1759" t="s">
        <v>2909</v>
      </c>
      <c r="E1759" s="43" t="s">
        <v>11679</v>
      </c>
      <c r="F1759" t="s">
        <v>2474</v>
      </c>
      <c r="G1759" t="s">
        <v>16521</v>
      </c>
      <c r="H1759" s="41">
        <v>41759</v>
      </c>
      <c r="I1759" s="44">
        <v>-29500</v>
      </c>
      <c r="J1759" t="s">
        <v>11680</v>
      </c>
      <c r="R1759" s="51"/>
      <c r="U1759"/>
    </row>
    <row r="1760" spans="2:21" x14ac:dyDescent="0.25">
      <c r="B1760" s="49" t="s">
        <v>9326</v>
      </c>
      <c r="C1760" s="53" t="s">
        <v>24184</v>
      </c>
      <c r="D1760" t="s">
        <v>2907</v>
      </c>
      <c r="E1760" s="43" t="s">
        <v>11677</v>
      </c>
      <c r="F1760" t="s">
        <v>2908</v>
      </c>
      <c r="G1760" t="s">
        <v>16527</v>
      </c>
      <c r="H1760" s="41">
        <v>41759</v>
      </c>
      <c r="I1760" s="44">
        <v>-23600</v>
      </c>
      <c r="J1760" t="s">
        <v>11678</v>
      </c>
      <c r="R1760" s="51"/>
      <c r="U1760"/>
    </row>
    <row r="1761" spans="2:21" x14ac:dyDescent="0.25">
      <c r="B1761" s="49" t="s">
        <v>9326</v>
      </c>
      <c r="C1761" s="53" t="s">
        <v>24184</v>
      </c>
      <c r="D1761" t="s">
        <v>1427</v>
      </c>
      <c r="E1761" s="43" t="s">
        <v>1428</v>
      </c>
      <c r="F1761" t="s">
        <v>2912</v>
      </c>
      <c r="G1761" t="s">
        <v>2913</v>
      </c>
      <c r="H1761" s="41">
        <v>41759</v>
      </c>
      <c r="I1761" s="44">
        <v>-14000</v>
      </c>
      <c r="J1761" t="s">
        <v>11682</v>
      </c>
      <c r="R1761" s="51"/>
      <c r="U1761"/>
    </row>
    <row r="1762" spans="2:21" x14ac:dyDescent="0.25">
      <c r="B1762" s="49" t="s">
        <v>9326</v>
      </c>
      <c r="C1762" s="53" t="s">
        <v>24184</v>
      </c>
      <c r="D1762" t="s">
        <v>2905</v>
      </c>
      <c r="E1762" s="43" t="s">
        <v>11675</v>
      </c>
      <c r="F1762" t="s">
        <v>2906</v>
      </c>
      <c r="G1762" t="s">
        <v>16490</v>
      </c>
      <c r="H1762" s="41">
        <v>41759</v>
      </c>
      <c r="I1762" s="44">
        <v>-9200</v>
      </c>
      <c r="J1762" t="s">
        <v>11676</v>
      </c>
      <c r="R1762" s="51"/>
      <c r="U1762"/>
    </row>
    <row r="1763" spans="2:21" x14ac:dyDescent="0.25">
      <c r="B1763" s="49" t="s">
        <v>9735</v>
      </c>
      <c r="C1763" s="53" t="s">
        <v>24186</v>
      </c>
      <c r="D1763" t="s">
        <v>2511</v>
      </c>
      <c r="E1763" s="43" t="s">
        <v>2512</v>
      </c>
      <c r="F1763" s="50" t="s">
        <v>2916</v>
      </c>
      <c r="G1763" t="s">
        <v>2917</v>
      </c>
      <c r="H1763" s="41">
        <v>41759</v>
      </c>
      <c r="I1763" s="44">
        <v>-28480</v>
      </c>
      <c r="J1763" t="s">
        <v>11684</v>
      </c>
      <c r="R1763" s="51"/>
      <c r="U1763"/>
    </row>
    <row r="1764" spans="2:21" x14ac:dyDescent="0.25">
      <c r="B1764" s="49" t="s">
        <v>9735</v>
      </c>
      <c r="C1764" s="53" t="s">
        <v>24186</v>
      </c>
      <c r="D1764" t="s">
        <v>2511</v>
      </c>
      <c r="E1764" s="43" t="s">
        <v>2512</v>
      </c>
      <c r="F1764" s="50" t="s">
        <v>2920</v>
      </c>
      <c r="G1764" t="s">
        <v>2917</v>
      </c>
      <c r="H1764" s="41">
        <v>41759</v>
      </c>
      <c r="I1764" s="44">
        <v>-23110.400000000001</v>
      </c>
      <c r="J1764" t="s">
        <v>11686</v>
      </c>
      <c r="R1764" s="51"/>
      <c r="U1764"/>
    </row>
    <row r="1765" spans="2:21" x14ac:dyDescent="0.25">
      <c r="B1765" s="49" t="s">
        <v>9735</v>
      </c>
      <c r="C1765" s="53" t="s">
        <v>24186</v>
      </c>
      <c r="D1765" t="s">
        <v>2932</v>
      </c>
      <c r="E1765" s="43" t="s">
        <v>11698</v>
      </c>
      <c r="F1765" t="s">
        <v>2933</v>
      </c>
      <c r="G1765" t="s">
        <v>2934</v>
      </c>
      <c r="H1765" s="41">
        <v>41759</v>
      </c>
      <c r="I1765" s="44">
        <v>-14190</v>
      </c>
      <c r="J1765" t="s">
        <v>11699</v>
      </c>
      <c r="R1765" s="51"/>
      <c r="U1765"/>
    </row>
    <row r="1766" spans="2:21" x14ac:dyDescent="0.25">
      <c r="B1766" s="49" t="s">
        <v>9735</v>
      </c>
      <c r="C1766" s="53" t="s">
        <v>24186</v>
      </c>
      <c r="D1766" t="s">
        <v>2511</v>
      </c>
      <c r="E1766" s="43" t="s">
        <v>2512</v>
      </c>
      <c r="F1766" t="s">
        <v>2918</v>
      </c>
      <c r="G1766" t="s">
        <v>2919</v>
      </c>
      <c r="H1766" s="41">
        <v>41759</v>
      </c>
      <c r="I1766" s="44">
        <v>-1000</v>
      </c>
      <c r="J1766" t="s">
        <v>11685</v>
      </c>
      <c r="R1766" s="51"/>
      <c r="U1766"/>
    </row>
    <row r="1767" spans="2:21" x14ac:dyDescent="0.25">
      <c r="B1767" s="49" t="s">
        <v>9735</v>
      </c>
      <c r="C1767" s="53" t="s">
        <v>24186</v>
      </c>
      <c r="D1767" t="s">
        <v>2511</v>
      </c>
      <c r="E1767" s="43" t="s">
        <v>2512</v>
      </c>
      <c r="F1767" t="s">
        <v>2921</v>
      </c>
      <c r="G1767" t="s">
        <v>2919</v>
      </c>
      <c r="H1767" s="41">
        <v>41759</v>
      </c>
      <c r="I1767" s="44">
        <v>-1000</v>
      </c>
      <c r="J1767" t="s">
        <v>11687</v>
      </c>
      <c r="R1767" s="51"/>
      <c r="U1767"/>
    </row>
    <row r="1768" spans="2:21" x14ac:dyDescent="0.25">
      <c r="B1768" s="49" t="s">
        <v>9328</v>
      </c>
      <c r="C1768" s="53" t="s">
        <v>24189</v>
      </c>
      <c r="D1768" t="s">
        <v>265</v>
      </c>
      <c r="E1768" s="43" t="s">
        <v>266</v>
      </c>
      <c r="F1768" t="s">
        <v>2922</v>
      </c>
      <c r="G1768" t="s">
        <v>17737</v>
      </c>
      <c r="H1768" s="41">
        <v>41759</v>
      </c>
      <c r="I1768" s="44">
        <v>-28320</v>
      </c>
      <c r="J1768" t="s">
        <v>11688</v>
      </c>
      <c r="R1768" s="51"/>
      <c r="U1768"/>
    </row>
    <row r="1769" spans="2:21" x14ac:dyDescent="0.25">
      <c r="B1769" s="49" t="s">
        <v>9328</v>
      </c>
      <c r="C1769" s="53" t="s">
        <v>24189</v>
      </c>
      <c r="D1769" t="s">
        <v>265</v>
      </c>
      <c r="E1769" s="43" t="s">
        <v>266</v>
      </c>
      <c r="F1769" t="s">
        <v>2923</v>
      </c>
      <c r="G1769" t="s">
        <v>20136</v>
      </c>
      <c r="H1769" s="41">
        <v>41759</v>
      </c>
      <c r="I1769" s="44">
        <v>-28320</v>
      </c>
      <c r="J1769" t="s">
        <v>11689</v>
      </c>
      <c r="R1769" s="51"/>
      <c r="U1769"/>
    </row>
    <row r="1770" spans="2:21" x14ac:dyDescent="0.25">
      <c r="B1770" s="49" t="s">
        <v>9328</v>
      </c>
      <c r="C1770" s="53" t="s">
        <v>24189</v>
      </c>
      <c r="D1770" t="s">
        <v>265</v>
      </c>
      <c r="E1770" s="43" t="s">
        <v>266</v>
      </c>
      <c r="F1770" t="s">
        <v>2924</v>
      </c>
      <c r="G1770" t="s">
        <v>20136</v>
      </c>
      <c r="H1770" s="41">
        <v>41759</v>
      </c>
      <c r="I1770" s="44">
        <v>-28320</v>
      </c>
      <c r="J1770" t="s">
        <v>11690</v>
      </c>
      <c r="R1770" s="51"/>
      <c r="U1770"/>
    </row>
    <row r="1771" spans="2:21" x14ac:dyDescent="0.25">
      <c r="B1771" s="49" t="s">
        <v>9328</v>
      </c>
      <c r="C1771" s="53" t="s">
        <v>24189</v>
      </c>
      <c r="D1771" t="s">
        <v>265</v>
      </c>
      <c r="E1771" s="43" t="s">
        <v>266</v>
      </c>
      <c r="F1771" t="s">
        <v>2925</v>
      </c>
      <c r="G1771" t="s">
        <v>20136</v>
      </c>
      <c r="H1771" s="41">
        <v>41759</v>
      </c>
      <c r="I1771" s="44">
        <v>-28320</v>
      </c>
      <c r="J1771" t="s">
        <v>11691</v>
      </c>
      <c r="R1771" s="51"/>
      <c r="U1771"/>
    </row>
    <row r="1772" spans="2:21" x14ac:dyDescent="0.25">
      <c r="B1772" s="49" t="s">
        <v>9328</v>
      </c>
      <c r="C1772" s="53" t="s">
        <v>24189</v>
      </c>
      <c r="D1772" t="s">
        <v>265</v>
      </c>
      <c r="E1772" s="43" t="s">
        <v>266</v>
      </c>
      <c r="F1772" t="s">
        <v>2926</v>
      </c>
      <c r="G1772" t="s">
        <v>20136</v>
      </c>
      <c r="H1772" s="41">
        <v>41759</v>
      </c>
      <c r="I1772" s="44">
        <v>-28320</v>
      </c>
      <c r="J1772" t="s">
        <v>11692</v>
      </c>
      <c r="R1772" s="51"/>
      <c r="U1772"/>
    </row>
    <row r="1773" spans="2:21" x14ac:dyDescent="0.25">
      <c r="B1773" s="49" t="s">
        <v>9328</v>
      </c>
      <c r="C1773" s="53" t="s">
        <v>24189</v>
      </c>
      <c r="D1773" t="s">
        <v>265</v>
      </c>
      <c r="E1773" s="43" t="s">
        <v>266</v>
      </c>
      <c r="F1773" t="s">
        <v>2927</v>
      </c>
      <c r="G1773" t="s">
        <v>20136</v>
      </c>
      <c r="H1773" s="41">
        <v>41759</v>
      </c>
      <c r="I1773" s="44">
        <v>-28320</v>
      </c>
      <c r="J1773" t="s">
        <v>11693</v>
      </c>
      <c r="R1773" s="51"/>
      <c r="U1773"/>
    </row>
    <row r="1774" spans="2:21" x14ac:dyDescent="0.25">
      <c r="B1774" s="49" t="s">
        <v>9328</v>
      </c>
      <c r="C1774" s="53" t="s">
        <v>24189</v>
      </c>
      <c r="D1774" t="s">
        <v>265</v>
      </c>
      <c r="E1774" s="43" t="s">
        <v>266</v>
      </c>
      <c r="F1774" t="s">
        <v>2928</v>
      </c>
      <c r="G1774" t="s">
        <v>20136</v>
      </c>
      <c r="H1774" s="41">
        <v>41759</v>
      </c>
      <c r="I1774" s="44">
        <v>-28320</v>
      </c>
      <c r="J1774" t="s">
        <v>11694</v>
      </c>
      <c r="R1774" s="51"/>
      <c r="U1774"/>
    </row>
    <row r="1775" spans="2:21" x14ac:dyDescent="0.25">
      <c r="B1775" s="49" t="s">
        <v>9328</v>
      </c>
      <c r="C1775" s="53" t="s">
        <v>24189</v>
      </c>
      <c r="D1775" t="s">
        <v>265</v>
      </c>
      <c r="E1775" s="43" t="s">
        <v>266</v>
      </c>
      <c r="F1775" t="s">
        <v>2929</v>
      </c>
      <c r="G1775" t="s">
        <v>20136</v>
      </c>
      <c r="H1775" s="41">
        <v>41759</v>
      </c>
      <c r="I1775" s="44">
        <v>-28320</v>
      </c>
      <c r="J1775" t="s">
        <v>11695</v>
      </c>
      <c r="R1775" s="51"/>
      <c r="U1775"/>
    </row>
    <row r="1776" spans="2:21" x14ac:dyDescent="0.25">
      <c r="B1776" s="49" t="s">
        <v>9328</v>
      </c>
      <c r="C1776" s="53" t="s">
        <v>24189</v>
      </c>
      <c r="D1776" t="s">
        <v>265</v>
      </c>
      <c r="E1776" s="43" t="s">
        <v>266</v>
      </c>
      <c r="F1776" t="s">
        <v>2930</v>
      </c>
      <c r="G1776" t="s">
        <v>17737</v>
      </c>
      <c r="H1776" s="41">
        <v>41759</v>
      </c>
      <c r="I1776" s="44">
        <v>-28320</v>
      </c>
      <c r="J1776" t="s">
        <v>11696</v>
      </c>
      <c r="R1776" s="51"/>
      <c r="U1776"/>
    </row>
    <row r="1777" spans="2:21" x14ac:dyDescent="0.25">
      <c r="B1777" s="49" t="s">
        <v>9328</v>
      </c>
      <c r="C1777" s="53" t="s">
        <v>24189</v>
      </c>
      <c r="D1777" t="s">
        <v>265</v>
      </c>
      <c r="E1777" s="43" t="s">
        <v>266</v>
      </c>
      <c r="F1777" t="s">
        <v>2931</v>
      </c>
      <c r="G1777" t="s">
        <v>17737</v>
      </c>
      <c r="H1777" s="41">
        <v>41759</v>
      </c>
      <c r="I1777" s="44">
        <v>-28320</v>
      </c>
      <c r="J1777" t="s">
        <v>11697</v>
      </c>
      <c r="R1777" s="51"/>
      <c r="U1777"/>
    </row>
    <row r="1778" spans="2:21" x14ac:dyDescent="0.25">
      <c r="B1778" s="49" t="s">
        <v>9326</v>
      </c>
      <c r="C1778" s="53" t="s">
        <v>24184</v>
      </c>
      <c r="D1778" t="s">
        <v>815</v>
      </c>
      <c r="E1778" s="43" t="s">
        <v>816</v>
      </c>
      <c r="G1778" t="s">
        <v>2936</v>
      </c>
      <c r="H1778" s="41">
        <v>41760</v>
      </c>
      <c r="I1778" s="44">
        <v>-8135.47</v>
      </c>
      <c r="J1778" t="s">
        <v>11701</v>
      </c>
      <c r="R1778" s="51"/>
      <c r="U1778"/>
    </row>
    <row r="1779" spans="2:21" x14ac:dyDescent="0.25">
      <c r="B1779" s="49" t="s">
        <v>9326</v>
      </c>
      <c r="C1779" s="53" t="s">
        <v>24184</v>
      </c>
      <c r="D1779" t="s">
        <v>815</v>
      </c>
      <c r="E1779" s="43" t="s">
        <v>816</v>
      </c>
      <c r="G1779" t="s">
        <v>2935</v>
      </c>
      <c r="H1779" s="41">
        <v>41760</v>
      </c>
      <c r="I1779" s="44">
        <v>-7680.52</v>
      </c>
      <c r="J1779" t="s">
        <v>11700</v>
      </c>
      <c r="R1779" s="51"/>
      <c r="U1779"/>
    </row>
    <row r="1780" spans="2:21" x14ac:dyDescent="0.25">
      <c r="B1780" s="49" t="s">
        <v>9735</v>
      </c>
      <c r="C1780" s="53" t="s">
        <v>24186</v>
      </c>
      <c r="D1780" t="s">
        <v>2937</v>
      </c>
      <c r="E1780" s="43" t="s">
        <v>11702</v>
      </c>
      <c r="F1780" t="s">
        <v>2938</v>
      </c>
      <c r="G1780" t="s">
        <v>2939</v>
      </c>
      <c r="H1780" s="41">
        <v>41760</v>
      </c>
      <c r="I1780" s="44">
        <v>-850141.03</v>
      </c>
      <c r="J1780" t="s">
        <v>11703</v>
      </c>
      <c r="R1780" s="51"/>
      <c r="U1780"/>
    </row>
    <row r="1781" spans="2:21" x14ac:dyDescent="0.25">
      <c r="B1781" s="49" t="s">
        <v>9735</v>
      </c>
      <c r="C1781" s="53" t="s">
        <v>24186</v>
      </c>
      <c r="D1781" t="s">
        <v>2943</v>
      </c>
      <c r="E1781" s="43" t="s">
        <v>11706</v>
      </c>
      <c r="F1781" t="s">
        <v>2944</v>
      </c>
      <c r="G1781" t="s">
        <v>2945</v>
      </c>
      <c r="H1781" s="41">
        <v>41760</v>
      </c>
      <c r="I1781" s="44">
        <v>-88000</v>
      </c>
      <c r="J1781" t="s">
        <v>11707</v>
      </c>
      <c r="R1781" s="51"/>
      <c r="U1781"/>
    </row>
    <row r="1782" spans="2:21" x14ac:dyDescent="0.25">
      <c r="B1782" s="49" t="s">
        <v>9735</v>
      </c>
      <c r="C1782" s="53" t="s">
        <v>24186</v>
      </c>
      <c r="D1782" t="s">
        <v>2940</v>
      </c>
      <c r="E1782" s="43" t="s">
        <v>11704</v>
      </c>
      <c r="F1782" t="s">
        <v>2941</v>
      </c>
      <c r="G1782" t="s">
        <v>2942</v>
      </c>
      <c r="H1782" s="41">
        <v>41760</v>
      </c>
      <c r="I1782" s="44">
        <v>-63590.46</v>
      </c>
      <c r="J1782" t="s">
        <v>11705</v>
      </c>
      <c r="R1782" s="51"/>
      <c r="U1782"/>
    </row>
    <row r="1783" spans="2:21" x14ac:dyDescent="0.25">
      <c r="B1783" s="49" t="s">
        <v>9328</v>
      </c>
      <c r="C1783" s="53" t="s">
        <v>24189</v>
      </c>
      <c r="D1783" t="s">
        <v>2369</v>
      </c>
      <c r="E1783" s="43" t="s">
        <v>11262</v>
      </c>
      <c r="F1783" t="s">
        <v>2947</v>
      </c>
      <c r="G1783" t="s">
        <v>19355</v>
      </c>
      <c r="H1783" s="41">
        <v>41760</v>
      </c>
      <c r="I1783" s="44">
        <v>-600000</v>
      </c>
      <c r="J1783" t="s">
        <v>11709</v>
      </c>
      <c r="R1783" s="51"/>
      <c r="U1783"/>
    </row>
    <row r="1784" spans="2:21" x14ac:dyDescent="0.25">
      <c r="B1784" s="49" t="s">
        <v>9328</v>
      </c>
      <c r="C1784" s="53" t="s">
        <v>24189</v>
      </c>
      <c r="D1784" t="s">
        <v>2953</v>
      </c>
      <c r="E1784" s="43" t="s">
        <v>2954</v>
      </c>
      <c r="F1784" t="s">
        <v>2955</v>
      </c>
      <c r="G1784" t="s">
        <v>2956</v>
      </c>
      <c r="H1784" s="41">
        <v>41760</v>
      </c>
      <c r="I1784" s="44">
        <v>-188570</v>
      </c>
      <c r="J1784" t="s">
        <v>11711</v>
      </c>
      <c r="R1784" s="51"/>
      <c r="U1784"/>
    </row>
    <row r="1785" spans="2:21" x14ac:dyDescent="0.25">
      <c r="B1785" s="49" t="s">
        <v>9328</v>
      </c>
      <c r="C1785" s="53" t="s">
        <v>24189</v>
      </c>
      <c r="D1785" t="s">
        <v>2949</v>
      </c>
      <c r="E1785" s="43" t="s">
        <v>2950</v>
      </c>
      <c r="F1785" s="50" t="s">
        <v>2951</v>
      </c>
      <c r="G1785" t="s">
        <v>2952</v>
      </c>
      <c r="H1785" s="41">
        <v>41760</v>
      </c>
      <c r="I1785" s="44">
        <v>-59000</v>
      </c>
      <c r="J1785" t="s">
        <v>11710</v>
      </c>
      <c r="R1785" s="51"/>
      <c r="U1785"/>
    </row>
    <row r="1786" spans="2:21" x14ac:dyDescent="0.25">
      <c r="B1786" s="49" t="s">
        <v>9328</v>
      </c>
      <c r="C1786" s="53" t="s">
        <v>24189</v>
      </c>
      <c r="D1786" t="s">
        <v>1963</v>
      </c>
      <c r="E1786" s="43" t="s">
        <v>10877</v>
      </c>
      <c r="F1786" t="s">
        <v>2946</v>
      </c>
      <c r="G1786" t="s">
        <v>19611</v>
      </c>
      <c r="H1786" s="41">
        <v>41760</v>
      </c>
      <c r="I1786" s="44">
        <v>-3540</v>
      </c>
      <c r="J1786" t="s">
        <v>11708</v>
      </c>
      <c r="R1786" s="51"/>
      <c r="U1786"/>
    </row>
    <row r="1787" spans="2:21" x14ac:dyDescent="0.25">
      <c r="B1787" s="49" t="s">
        <v>9326</v>
      </c>
      <c r="C1787" s="53" t="s">
        <v>24184</v>
      </c>
      <c r="D1787" t="s">
        <v>1260</v>
      </c>
      <c r="E1787" s="43" t="s">
        <v>1261</v>
      </c>
      <c r="F1787" t="s">
        <v>2957</v>
      </c>
      <c r="G1787" t="s">
        <v>17812</v>
      </c>
      <c r="H1787" s="41">
        <v>41761</v>
      </c>
      <c r="I1787" s="44">
        <v>-92400</v>
      </c>
      <c r="J1787" t="s">
        <v>11712</v>
      </c>
      <c r="R1787" s="51"/>
      <c r="U1787"/>
    </row>
    <row r="1788" spans="2:21" x14ac:dyDescent="0.25">
      <c r="B1788" s="49" t="s">
        <v>9735</v>
      </c>
      <c r="C1788" s="53" t="s">
        <v>24186</v>
      </c>
      <c r="D1788" t="s">
        <v>3053</v>
      </c>
      <c r="E1788" s="43" t="s">
        <v>11802</v>
      </c>
      <c r="F1788" t="s">
        <v>2964</v>
      </c>
      <c r="G1788" t="s">
        <v>3054</v>
      </c>
      <c r="H1788" s="41">
        <v>41761</v>
      </c>
      <c r="I1788" s="44">
        <v>-104359.59</v>
      </c>
      <c r="J1788" t="s">
        <v>11803</v>
      </c>
      <c r="R1788" s="51"/>
      <c r="U1788"/>
    </row>
    <row r="1789" spans="2:21" x14ac:dyDescent="0.25">
      <c r="B1789" s="49" t="s">
        <v>9735</v>
      </c>
      <c r="C1789" s="53" t="s">
        <v>24186</v>
      </c>
      <c r="D1789" t="s">
        <v>3012</v>
      </c>
      <c r="E1789" s="43" t="s">
        <v>11762</v>
      </c>
      <c r="F1789" t="s">
        <v>2959</v>
      </c>
      <c r="G1789" t="s">
        <v>3013</v>
      </c>
      <c r="H1789" s="41">
        <v>41761</v>
      </c>
      <c r="I1789" s="44">
        <v>-76280.44</v>
      </c>
      <c r="J1789" t="s">
        <v>11763</v>
      </c>
      <c r="R1789" s="51"/>
      <c r="U1789"/>
    </row>
    <row r="1790" spans="2:21" x14ac:dyDescent="0.25">
      <c r="B1790" s="49" t="s">
        <v>9735</v>
      </c>
      <c r="C1790" s="53" t="s">
        <v>24186</v>
      </c>
      <c r="D1790" t="s">
        <v>2992</v>
      </c>
      <c r="E1790" s="43" t="s">
        <v>11745</v>
      </c>
      <c r="F1790" t="s">
        <v>2995</v>
      </c>
      <c r="G1790" t="s">
        <v>2996</v>
      </c>
      <c r="H1790" s="41">
        <v>41761</v>
      </c>
      <c r="I1790" s="44">
        <v>-74965.259999999995</v>
      </c>
      <c r="J1790" t="s">
        <v>11747</v>
      </c>
      <c r="R1790" s="51"/>
      <c r="U1790"/>
    </row>
    <row r="1791" spans="2:21" x14ac:dyDescent="0.25">
      <c r="B1791" s="49" t="s">
        <v>9735</v>
      </c>
      <c r="C1791" s="53" t="s">
        <v>24186</v>
      </c>
      <c r="D1791" t="s">
        <v>3014</v>
      </c>
      <c r="E1791" s="43" t="s">
        <v>11764</v>
      </c>
      <c r="F1791" t="s">
        <v>3015</v>
      </c>
      <c r="G1791" t="s">
        <v>3016</v>
      </c>
      <c r="H1791" s="41">
        <v>41761</v>
      </c>
      <c r="I1791" s="44">
        <v>-74965.259999999995</v>
      </c>
      <c r="J1791" t="s">
        <v>11765</v>
      </c>
      <c r="R1791" s="51"/>
      <c r="U1791"/>
    </row>
    <row r="1792" spans="2:21" x14ac:dyDescent="0.25">
      <c r="B1792" s="49" t="s">
        <v>9735</v>
      </c>
      <c r="C1792" s="53" t="s">
        <v>24186</v>
      </c>
      <c r="D1792" t="s">
        <v>2961</v>
      </c>
      <c r="E1792" s="43" t="s">
        <v>11715</v>
      </c>
      <c r="F1792" t="s">
        <v>2959</v>
      </c>
      <c r="G1792" t="s">
        <v>2962</v>
      </c>
      <c r="H1792" s="41">
        <v>41761</v>
      </c>
      <c r="I1792" s="44">
        <v>-69589.56</v>
      </c>
      <c r="J1792" t="s">
        <v>11716</v>
      </c>
      <c r="R1792" s="51"/>
      <c r="U1792"/>
    </row>
    <row r="1793" spans="2:21" x14ac:dyDescent="0.25">
      <c r="B1793" s="49" t="s">
        <v>9735</v>
      </c>
      <c r="C1793" s="53" t="s">
        <v>24186</v>
      </c>
      <c r="D1793" t="s">
        <v>3029</v>
      </c>
      <c r="E1793" s="43" t="s">
        <v>11778</v>
      </c>
      <c r="F1793" t="s">
        <v>2959</v>
      </c>
      <c r="G1793" t="s">
        <v>3030</v>
      </c>
      <c r="H1793" s="41">
        <v>41761</v>
      </c>
      <c r="I1793" s="44">
        <v>-68389.740000000005</v>
      </c>
      <c r="J1793" t="s">
        <v>11779</v>
      </c>
      <c r="R1793" s="51"/>
      <c r="U1793"/>
    </row>
    <row r="1794" spans="2:21" x14ac:dyDescent="0.25">
      <c r="B1794" s="49" t="s">
        <v>9735</v>
      </c>
      <c r="C1794" s="53" t="s">
        <v>24186</v>
      </c>
      <c r="D1794" t="s">
        <v>3019</v>
      </c>
      <c r="E1794" s="43" t="s">
        <v>11768</v>
      </c>
      <c r="F1794" t="s">
        <v>2964</v>
      </c>
      <c r="G1794" t="s">
        <v>3020</v>
      </c>
      <c r="H1794" s="41">
        <v>41761</v>
      </c>
      <c r="I1794" s="44">
        <v>-67235.38</v>
      </c>
      <c r="J1794" t="s">
        <v>11769</v>
      </c>
      <c r="R1794" s="51"/>
      <c r="U1794"/>
    </row>
    <row r="1795" spans="2:21" x14ac:dyDescent="0.25">
      <c r="B1795" s="49" t="s">
        <v>9735</v>
      </c>
      <c r="C1795" s="53" t="s">
        <v>24186</v>
      </c>
      <c r="D1795" t="s">
        <v>3047</v>
      </c>
      <c r="E1795" s="43" t="s">
        <v>11796</v>
      </c>
      <c r="F1795" t="s">
        <v>2964</v>
      </c>
      <c r="G1795" t="s">
        <v>3048</v>
      </c>
      <c r="H1795" s="41">
        <v>41761</v>
      </c>
      <c r="I1795" s="44">
        <v>-65804.84</v>
      </c>
      <c r="J1795" t="s">
        <v>11797</v>
      </c>
      <c r="R1795" s="51"/>
      <c r="U1795"/>
    </row>
    <row r="1796" spans="2:21" x14ac:dyDescent="0.25">
      <c r="B1796" s="49" t="s">
        <v>9735</v>
      </c>
      <c r="C1796" s="53" t="s">
        <v>24186</v>
      </c>
      <c r="D1796" t="s">
        <v>3027</v>
      </c>
      <c r="E1796" s="43" t="s">
        <v>11776</v>
      </c>
      <c r="F1796" t="s">
        <v>2959</v>
      </c>
      <c r="G1796" t="s">
        <v>3028</v>
      </c>
      <c r="H1796" s="41">
        <v>41761</v>
      </c>
      <c r="I1796" s="44">
        <v>-62390.64</v>
      </c>
      <c r="J1796" t="s">
        <v>11777</v>
      </c>
      <c r="R1796" s="51"/>
      <c r="U1796"/>
    </row>
    <row r="1797" spans="2:21" x14ac:dyDescent="0.25">
      <c r="B1797" s="49" t="s">
        <v>9735</v>
      </c>
      <c r="C1797" s="53" t="s">
        <v>24186</v>
      </c>
      <c r="D1797" t="s">
        <v>2982</v>
      </c>
      <c r="E1797" s="43" t="s">
        <v>11735</v>
      </c>
      <c r="F1797" t="s">
        <v>2959</v>
      </c>
      <c r="G1797" t="s">
        <v>2983</v>
      </c>
      <c r="H1797" s="41">
        <v>41761</v>
      </c>
      <c r="I1797" s="44">
        <v>-61813.46</v>
      </c>
      <c r="J1797" t="s">
        <v>11736</v>
      </c>
      <c r="R1797" s="51"/>
      <c r="U1797"/>
    </row>
    <row r="1798" spans="2:21" x14ac:dyDescent="0.25">
      <c r="B1798" s="49" t="s">
        <v>9735</v>
      </c>
      <c r="C1798" s="53" t="s">
        <v>24186</v>
      </c>
      <c r="D1798" t="s">
        <v>2958</v>
      </c>
      <c r="E1798" s="43" t="s">
        <v>11713</v>
      </c>
      <c r="F1798" t="s">
        <v>2959</v>
      </c>
      <c r="G1798" t="s">
        <v>2960</v>
      </c>
      <c r="H1798" s="41">
        <v>41761</v>
      </c>
      <c r="I1798" s="44">
        <v>-57591.360000000001</v>
      </c>
      <c r="J1798" t="s">
        <v>11714</v>
      </c>
      <c r="R1798" s="51"/>
      <c r="U1798"/>
    </row>
    <row r="1799" spans="2:21" x14ac:dyDescent="0.25">
      <c r="B1799" s="49" t="s">
        <v>9735</v>
      </c>
      <c r="C1799" s="53" t="s">
        <v>24186</v>
      </c>
      <c r="D1799" t="s">
        <v>2976</v>
      </c>
      <c r="E1799" s="43" t="s">
        <v>11729</v>
      </c>
      <c r="F1799" t="s">
        <v>2964</v>
      </c>
      <c r="G1799" t="s">
        <v>2977</v>
      </c>
      <c r="H1799" s="41">
        <v>41761</v>
      </c>
      <c r="I1799" s="44">
        <v>-57591.360000000001</v>
      </c>
      <c r="J1799" t="s">
        <v>11730</v>
      </c>
      <c r="R1799" s="51"/>
      <c r="U1799"/>
    </row>
    <row r="1800" spans="2:21" x14ac:dyDescent="0.25">
      <c r="B1800" s="49" t="s">
        <v>9735</v>
      </c>
      <c r="C1800" s="53" t="s">
        <v>24186</v>
      </c>
      <c r="D1800" t="s">
        <v>3005</v>
      </c>
      <c r="E1800" s="43" t="s">
        <v>11756</v>
      </c>
      <c r="F1800" t="s">
        <v>3006</v>
      </c>
      <c r="G1800" t="s">
        <v>3007</v>
      </c>
      <c r="H1800" s="41">
        <v>41761</v>
      </c>
      <c r="I1800" s="44">
        <v>-57591.360000000001</v>
      </c>
      <c r="J1800" t="s">
        <v>11757</v>
      </c>
      <c r="R1800" s="51"/>
      <c r="U1800"/>
    </row>
    <row r="1801" spans="2:21" x14ac:dyDescent="0.25">
      <c r="B1801" s="49" t="s">
        <v>9735</v>
      </c>
      <c r="C1801" s="53" t="s">
        <v>24186</v>
      </c>
      <c r="D1801" t="s">
        <v>2990</v>
      </c>
      <c r="E1801" s="43" t="s">
        <v>11743</v>
      </c>
      <c r="F1801" t="s">
        <v>2964</v>
      </c>
      <c r="G1801" t="s">
        <v>2991</v>
      </c>
      <c r="H1801" s="41">
        <v>41761</v>
      </c>
      <c r="I1801" s="44">
        <v>-56391.54</v>
      </c>
      <c r="J1801" t="s">
        <v>11744</v>
      </c>
      <c r="R1801" s="51"/>
      <c r="U1801"/>
    </row>
    <row r="1802" spans="2:21" x14ac:dyDescent="0.25">
      <c r="B1802" s="49" t="s">
        <v>9735</v>
      </c>
      <c r="C1802" s="53" t="s">
        <v>24186</v>
      </c>
      <c r="D1802" t="s">
        <v>3055</v>
      </c>
      <c r="E1802" s="43" t="s">
        <v>11804</v>
      </c>
      <c r="F1802" t="s">
        <v>2964</v>
      </c>
      <c r="G1802" t="s">
        <v>3056</v>
      </c>
      <c r="H1802" s="41">
        <v>41761</v>
      </c>
      <c r="I1802" s="44">
        <v>-56391.54</v>
      </c>
      <c r="J1802" t="s">
        <v>11805</v>
      </c>
      <c r="R1802" s="51"/>
      <c r="U1802"/>
    </row>
    <row r="1803" spans="2:21" x14ac:dyDescent="0.25">
      <c r="B1803" s="49" t="s">
        <v>9735</v>
      </c>
      <c r="C1803" s="53" t="s">
        <v>24186</v>
      </c>
      <c r="D1803" t="s">
        <v>3033</v>
      </c>
      <c r="E1803" s="43" t="s">
        <v>11782</v>
      </c>
      <c r="F1803" t="s">
        <v>2964</v>
      </c>
      <c r="G1803" t="s">
        <v>3034</v>
      </c>
      <c r="H1803" s="41">
        <v>41761</v>
      </c>
      <c r="I1803" s="44">
        <v>-55191.72</v>
      </c>
      <c r="J1803" t="s">
        <v>11783</v>
      </c>
      <c r="R1803" s="51"/>
      <c r="U1803"/>
    </row>
    <row r="1804" spans="2:21" x14ac:dyDescent="0.25">
      <c r="B1804" s="49" t="s">
        <v>9735</v>
      </c>
      <c r="C1804" s="53" t="s">
        <v>24186</v>
      </c>
      <c r="D1804" t="s">
        <v>3041</v>
      </c>
      <c r="E1804" s="43" t="s">
        <v>11790</v>
      </c>
      <c r="F1804" t="s">
        <v>2964</v>
      </c>
      <c r="G1804" t="s">
        <v>3042</v>
      </c>
      <c r="H1804" s="41">
        <v>41761</v>
      </c>
      <c r="I1804" s="44">
        <v>-55191.72</v>
      </c>
      <c r="J1804" t="s">
        <v>11791</v>
      </c>
      <c r="R1804" s="51"/>
      <c r="U1804"/>
    </row>
    <row r="1805" spans="2:21" x14ac:dyDescent="0.25">
      <c r="B1805" s="49" t="s">
        <v>9735</v>
      </c>
      <c r="C1805" s="53" t="s">
        <v>24186</v>
      </c>
      <c r="D1805" t="s">
        <v>2980</v>
      </c>
      <c r="E1805" s="43" t="s">
        <v>11733</v>
      </c>
      <c r="F1805" t="s">
        <v>2964</v>
      </c>
      <c r="G1805" t="s">
        <v>2981</v>
      </c>
      <c r="H1805" s="41">
        <v>41761</v>
      </c>
      <c r="I1805" s="44">
        <v>-34794.78</v>
      </c>
      <c r="J1805" t="s">
        <v>11734</v>
      </c>
      <c r="R1805" s="51"/>
      <c r="U1805"/>
    </row>
    <row r="1806" spans="2:21" x14ac:dyDescent="0.25">
      <c r="B1806" s="49" t="s">
        <v>9735</v>
      </c>
      <c r="C1806" s="53" t="s">
        <v>24186</v>
      </c>
      <c r="D1806" t="s">
        <v>3021</v>
      </c>
      <c r="E1806" s="43" t="s">
        <v>11770</v>
      </c>
      <c r="F1806" t="s">
        <v>2964</v>
      </c>
      <c r="G1806" t="s">
        <v>3022</v>
      </c>
      <c r="H1806" s="41">
        <v>41761</v>
      </c>
      <c r="I1806" s="44">
        <v>-34794.78</v>
      </c>
      <c r="J1806" t="s">
        <v>11771</v>
      </c>
      <c r="R1806" s="51"/>
      <c r="U1806"/>
    </row>
    <row r="1807" spans="2:21" x14ac:dyDescent="0.25">
      <c r="B1807" s="49" t="s">
        <v>9735</v>
      </c>
      <c r="C1807" s="53" t="s">
        <v>24186</v>
      </c>
      <c r="D1807" t="s">
        <v>3043</v>
      </c>
      <c r="E1807" s="43" t="s">
        <v>11792</v>
      </c>
      <c r="F1807" t="s">
        <v>2964</v>
      </c>
      <c r="G1807" t="s">
        <v>3044</v>
      </c>
      <c r="H1807" s="41">
        <v>41761</v>
      </c>
      <c r="I1807" s="44">
        <v>-34794.78</v>
      </c>
      <c r="J1807" t="s">
        <v>11793</v>
      </c>
      <c r="R1807" s="51"/>
      <c r="U1807"/>
    </row>
    <row r="1808" spans="2:21" x14ac:dyDescent="0.25">
      <c r="B1808" s="49" t="s">
        <v>9735</v>
      </c>
      <c r="C1808" s="53" t="s">
        <v>24186</v>
      </c>
      <c r="D1808" t="s">
        <v>3051</v>
      </c>
      <c r="E1808" s="43" t="s">
        <v>11800</v>
      </c>
      <c r="F1808" t="s">
        <v>2964</v>
      </c>
      <c r="G1808" t="s">
        <v>3052</v>
      </c>
      <c r="H1808" s="41">
        <v>41761</v>
      </c>
      <c r="I1808" s="44">
        <v>-34794.78</v>
      </c>
      <c r="J1808" t="s">
        <v>11801</v>
      </c>
      <c r="R1808" s="51"/>
      <c r="U1808"/>
    </row>
    <row r="1809" spans="2:21" x14ac:dyDescent="0.25">
      <c r="B1809" s="49" t="s">
        <v>9735</v>
      </c>
      <c r="C1809" s="53" t="s">
        <v>24186</v>
      </c>
      <c r="D1809" t="s">
        <v>2966</v>
      </c>
      <c r="E1809" s="43" t="s">
        <v>11719</v>
      </c>
      <c r="F1809" t="s">
        <v>2959</v>
      </c>
      <c r="G1809" t="s">
        <v>2967</v>
      </c>
      <c r="H1809" s="41">
        <v>41761</v>
      </c>
      <c r="I1809" s="44">
        <v>-34194.870000000003</v>
      </c>
      <c r="J1809" t="s">
        <v>11720</v>
      </c>
      <c r="R1809" s="51"/>
      <c r="U1809"/>
    </row>
    <row r="1810" spans="2:21" x14ac:dyDescent="0.25">
      <c r="B1810" s="49" t="s">
        <v>9735</v>
      </c>
      <c r="C1810" s="53" t="s">
        <v>24186</v>
      </c>
      <c r="D1810" t="s">
        <v>2974</v>
      </c>
      <c r="E1810" s="43" t="s">
        <v>11727</v>
      </c>
      <c r="F1810" t="s">
        <v>2964</v>
      </c>
      <c r="G1810" t="s">
        <v>2975</v>
      </c>
      <c r="H1810" s="41">
        <v>41761</v>
      </c>
      <c r="I1810" s="44">
        <v>-34194.870000000003</v>
      </c>
      <c r="J1810" t="s">
        <v>11728</v>
      </c>
      <c r="R1810" s="51"/>
      <c r="U1810"/>
    </row>
    <row r="1811" spans="2:21" x14ac:dyDescent="0.25">
      <c r="B1811" s="49" t="s">
        <v>9735</v>
      </c>
      <c r="C1811" s="53" t="s">
        <v>24186</v>
      </c>
      <c r="D1811" t="s">
        <v>2978</v>
      </c>
      <c r="E1811" s="43" t="s">
        <v>11731</v>
      </c>
      <c r="F1811" t="s">
        <v>2964</v>
      </c>
      <c r="G1811" t="s">
        <v>2979</v>
      </c>
      <c r="H1811" s="41">
        <v>41761</v>
      </c>
      <c r="I1811" s="44">
        <v>-34194.870000000003</v>
      </c>
      <c r="J1811" t="s">
        <v>11732</v>
      </c>
      <c r="R1811" s="51"/>
      <c r="U1811"/>
    </row>
    <row r="1812" spans="2:21" x14ac:dyDescent="0.25">
      <c r="B1812" s="49" t="s">
        <v>9735</v>
      </c>
      <c r="C1812" s="53" t="s">
        <v>24186</v>
      </c>
      <c r="D1812" t="s">
        <v>2984</v>
      </c>
      <c r="E1812" s="43" t="s">
        <v>11737</v>
      </c>
      <c r="F1812" t="s">
        <v>2964</v>
      </c>
      <c r="G1812" t="s">
        <v>2985</v>
      </c>
      <c r="H1812" s="41">
        <v>41761</v>
      </c>
      <c r="I1812" s="44">
        <v>-34194.870000000003</v>
      </c>
      <c r="J1812" t="s">
        <v>11738</v>
      </c>
      <c r="R1812" s="51"/>
      <c r="U1812"/>
    </row>
    <row r="1813" spans="2:21" x14ac:dyDescent="0.25">
      <c r="B1813" s="49" t="s">
        <v>9735</v>
      </c>
      <c r="C1813" s="53" t="s">
        <v>24186</v>
      </c>
      <c r="D1813" t="s">
        <v>2997</v>
      </c>
      <c r="E1813" s="43" t="s">
        <v>11748</v>
      </c>
      <c r="F1813" t="s">
        <v>2964</v>
      </c>
      <c r="G1813" t="s">
        <v>2998</v>
      </c>
      <c r="H1813" s="41">
        <v>41761</v>
      </c>
      <c r="I1813" s="44">
        <v>-34194.870000000003</v>
      </c>
      <c r="J1813" t="s">
        <v>11749</v>
      </c>
      <c r="R1813" s="51"/>
      <c r="U1813"/>
    </row>
    <row r="1814" spans="2:21" x14ac:dyDescent="0.25">
      <c r="B1814" s="49" t="s">
        <v>9735</v>
      </c>
      <c r="C1814" s="53" t="s">
        <v>24186</v>
      </c>
      <c r="D1814" t="s">
        <v>3010</v>
      </c>
      <c r="E1814" s="43" t="s">
        <v>11760</v>
      </c>
      <c r="F1814" t="s">
        <v>2964</v>
      </c>
      <c r="G1814" t="s">
        <v>3011</v>
      </c>
      <c r="H1814" s="41">
        <v>41761</v>
      </c>
      <c r="I1814" s="44">
        <v>-34194.870000000003</v>
      </c>
      <c r="J1814" t="s">
        <v>11761</v>
      </c>
      <c r="R1814" s="51"/>
      <c r="U1814"/>
    </row>
    <row r="1815" spans="2:21" x14ac:dyDescent="0.25">
      <c r="B1815" s="49" t="s">
        <v>9735</v>
      </c>
      <c r="C1815" s="53" t="s">
        <v>24186</v>
      </c>
      <c r="D1815" t="s">
        <v>3031</v>
      </c>
      <c r="E1815" s="43" t="s">
        <v>11780</v>
      </c>
      <c r="F1815" t="s">
        <v>2964</v>
      </c>
      <c r="G1815" t="s">
        <v>3032</v>
      </c>
      <c r="H1815" s="41">
        <v>41761</v>
      </c>
      <c r="I1815" s="44">
        <v>-34194.870000000003</v>
      </c>
      <c r="J1815" t="s">
        <v>11781</v>
      </c>
      <c r="R1815" s="51"/>
      <c r="U1815"/>
    </row>
    <row r="1816" spans="2:21" x14ac:dyDescent="0.25">
      <c r="B1816" s="49" t="s">
        <v>9735</v>
      </c>
      <c r="C1816" s="53" t="s">
        <v>24186</v>
      </c>
      <c r="D1816" t="s">
        <v>3023</v>
      </c>
      <c r="E1816" s="43" t="s">
        <v>11772</v>
      </c>
      <c r="F1816" t="s">
        <v>2964</v>
      </c>
      <c r="G1816" t="s">
        <v>3024</v>
      </c>
      <c r="H1816" s="41">
        <v>41761</v>
      </c>
      <c r="I1816" s="44">
        <v>-33617.69</v>
      </c>
      <c r="J1816" t="s">
        <v>11773</v>
      </c>
      <c r="R1816" s="51"/>
      <c r="U1816"/>
    </row>
    <row r="1817" spans="2:21" x14ac:dyDescent="0.25">
      <c r="B1817" s="49" t="s">
        <v>9735</v>
      </c>
      <c r="C1817" s="53" t="s">
        <v>24186</v>
      </c>
      <c r="D1817" t="s">
        <v>3025</v>
      </c>
      <c r="E1817" s="43" t="s">
        <v>11774</v>
      </c>
      <c r="F1817" t="s">
        <v>2964</v>
      </c>
      <c r="G1817" t="s">
        <v>3026</v>
      </c>
      <c r="H1817" s="41">
        <v>41761</v>
      </c>
      <c r="I1817" s="44">
        <v>-33617.69</v>
      </c>
      <c r="J1817" t="s">
        <v>11775</v>
      </c>
      <c r="R1817" s="51"/>
      <c r="U1817"/>
    </row>
    <row r="1818" spans="2:21" x14ac:dyDescent="0.25">
      <c r="B1818" s="49" t="s">
        <v>9735</v>
      </c>
      <c r="C1818" s="53" t="s">
        <v>24186</v>
      </c>
      <c r="D1818" t="s">
        <v>3037</v>
      </c>
      <c r="E1818" s="43" t="s">
        <v>11786</v>
      </c>
      <c r="F1818" t="s">
        <v>2964</v>
      </c>
      <c r="G1818" t="s">
        <v>3038</v>
      </c>
      <c r="H1818" s="41">
        <v>41761</v>
      </c>
      <c r="I1818" s="44">
        <v>-33617.69</v>
      </c>
      <c r="J1818" t="s">
        <v>11787</v>
      </c>
      <c r="R1818" s="51"/>
      <c r="U1818"/>
    </row>
    <row r="1819" spans="2:21" x14ac:dyDescent="0.25">
      <c r="B1819" s="49" t="s">
        <v>9735</v>
      </c>
      <c r="C1819" s="53" t="s">
        <v>24186</v>
      </c>
      <c r="D1819" t="s">
        <v>2999</v>
      </c>
      <c r="E1819" s="43" t="s">
        <v>11750</v>
      </c>
      <c r="F1819" t="s">
        <v>2964</v>
      </c>
      <c r="G1819" t="s">
        <v>3000</v>
      </c>
      <c r="H1819" s="41">
        <v>41761</v>
      </c>
      <c r="I1819" s="44">
        <v>-32395.14</v>
      </c>
      <c r="J1819" t="s">
        <v>11751</v>
      </c>
      <c r="R1819" s="51"/>
      <c r="U1819"/>
    </row>
    <row r="1820" spans="2:21" x14ac:dyDescent="0.25">
      <c r="B1820" s="49" t="s">
        <v>9735</v>
      </c>
      <c r="C1820" s="53" t="s">
        <v>24186</v>
      </c>
      <c r="D1820" t="s">
        <v>3008</v>
      </c>
      <c r="E1820" s="43" t="s">
        <v>11758</v>
      </c>
      <c r="F1820" t="s">
        <v>2964</v>
      </c>
      <c r="G1820" t="s">
        <v>3009</v>
      </c>
      <c r="H1820" s="41">
        <v>41761</v>
      </c>
      <c r="I1820" s="44">
        <v>-32395.14</v>
      </c>
      <c r="J1820" t="s">
        <v>11759</v>
      </c>
      <c r="R1820" s="51"/>
      <c r="U1820"/>
    </row>
    <row r="1821" spans="2:21" x14ac:dyDescent="0.25">
      <c r="B1821" s="49" t="s">
        <v>9735</v>
      </c>
      <c r="C1821" s="53" t="s">
        <v>24186</v>
      </c>
      <c r="D1821" t="s">
        <v>3057</v>
      </c>
      <c r="E1821" s="43" t="s">
        <v>11806</v>
      </c>
      <c r="F1821" t="s">
        <v>2964</v>
      </c>
      <c r="G1821" t="s">
        <v>3058</v>
      </c>
      <c r="H1821" s="41">
        <v>41761</v>
      </c>
      <c r="I1821" s="44">
        <v>-32395.14</v>
      </c>
      <c r="J1821" t="s">
        <v>11807</v>
      </c>
      <c r="R1821" s="51"/>
      <c r="U1821"/>
    </row>
    <row r="1822" spans="2:21" x14ac:dyDescent="0.25">
      <c r="B1822" s="49" t="s">
        <v>9735</v>
      </c>
      <c r="C1822" s="53" t="s">
        <v>24186</v>
      </c>
      <c r="D1822" t="s">
        <v>2968</v>
      </c>
      <c r="E1822" s="43" t="s">
        <v>11721</v>
      </c>
      <c r="F1822" t="s">
        <v>2959</v>
      </c>
      <c r="G1822" t="s">
        <v>2969</v>
      </c>
      <c r="H1822" s="41">
        <v>41761</v>
      </c>
      <c r="I1822" s="44">
        <v>-31795.23</v>
      </c>
      <c r="J1822" t="s">
        <v>11722</v>
      </c>
      <c r="R1822" s="51"/>
      <c r="U1822"/>
    </row>
    <row r="1823" spans="2:21" x14ac:dyDescent="0.25">
      <c r="B1823" s="49" t="s">
        <v>9735</v>
      </c>
      <c r="C1823" s="53" t="s">
        <v>24186</v>
      </c>
      <c r="D1823" t="s">
        <v>2963</v>
      </c>
      <c r="E1823" s="43" t="s">
        <v>11717</v>
      </c>
      <c r="F1823" t="s">
        <v>2964</v>
      </c>
      <c r="G1823" t="s">
        <v>2965</v>
      </c>
      <c r="H1823" s="41">
        <v>41761</v>
      </c>
      <c r="I1823" s="44">
        <v>-29395.59</v>
      </c>
      <c r="J1823" t="s">
        <v>11718</v>
      </c>
      <c r="R1823" s="51"/>
      <c r="U1823"/>
    </row>
    <row r="1824" spans="2:21" x14ac:dyDescent="0.25">
      <c r="B1824" s="49" t="s">
        <v>9735</v>
      </c>
      <c r="C1824" s="53" t="s">
        <v>24186</v>
      </c>
      <c r="D1824" t="s">
        <v>3003</v>
      </c>
      <c r="E1824" s="43" t="s">
        <v>11754</v>
      </c>
      <c r="F1824" t="s">
        <v>2959</v>
      </c>
      <c r="G1824" t="s">
        <v>3004</v>
      </c>
      <c r="H1824" s="41">
        <v>41761</v>
      </c>
      <c r="I1824" s="44">
        <v>-28795.68</v>
      </c>
      <c r="J1824" t="s">
        <v>11755</v>
      </c>
      <c r="R1824" s="51"/>
      <c r="U1824"/>
    </row>
    <row r="1825" spans="2:21" x14ac:dyDescent="0.25">
      <c r="B1825" s="49" t="s">
        <v>9735</v>
      </c>
      <c r="C1825" s="53" t="s">
        <v>24186</v>
      </c>
      <c r="D1825" t="s">
        <v>3039</v>
      </c>
      <c r="E1825" s="43" t="s">
        <v>11788</v>
      </c>
      <c r="F1825" t="s">
        <v>2964</v>
      </c>
      <c r="G1825" t="s">
        <v>3040</v>
      </c>
      <c r="H1825" s="41">
        <v>41761</v>
      </c>
      <c r="I1825" s="44">
        <v>-28795.68</v>
      </c>
      <c r="J1825" t="s">
        <v>11789</v>
      </c>
      <c r="R1825" s="51"/>
      <c r="U1825"/>
    </row>
    <row r="1826" spans="2:21" x14ac:dyDescent="0.25">
      <c r="B1826" s="49" t="s">
        <v>9735</v>
      </c>
      <c r="C1826" s="53" t="s">
        <v>24186</v>
      </c>
      <c r="D1826" t="s">
        <v>2986</v>
      </c>
      <c r="E1826" s="43" t="s">
        <v>11739</v>
      </c>
      <c r="F1826" t="s">
        <v>2964</v>
      </c>
      <c r="G1826" t="s">
        <v>2987</v>
      </c>
      <c r="H1826" s="41">
        <v>41761</v>
      </c>
      <c r="I1826" s="44">
        <v>-28195.77</v>
      </c>
      <c r="J1826" t="s">
        <v>11740</v>
      </c>
      <c r="R1826" s="51"/>
      <c r="U1826"/>
    </row>
    <row r="1827" spans="2:21" x14ac:dyDescent="0.25">
      <c r="B1827" s="49" t="s">
        <v>9735</v>
      </c>
      <c r="C1827" s="53" t="s">
        <v>24186</v>
      </c>
      <c r="D1827" t="s">
        <v>2988</v>
      </c>
      <c r="E1827" s="43" t="s">
        <v>11741</v>
      </c>
      <c r="F1827" t="s">
        <v>2964</v>
      </c>
      <c r="G1827" t="s">
        <v>2989</v>
      </c>
      <c r="H1827" s="41">
        <v>41761</v>
      </c>
      <c r="I1827" s="44">
        <v>-28195.77</v>
      </c>
      <c r="J1827" t="s">
        <v>11742</v>
      </c>
      <c r="R1827" s="51"/>
      <c r="U1827"/>
    </row>
    <row r="1828" spans="2:21" x14ac:dyDescent="0.25">
      <c r="B1828" s="49" t="s">
        <v>9735</v>
      </c>
      <c r="C1828" s="53" t="s">
        <v>24186</v>
      </c>
      <c r="D1828" t="s">
        <v>3035</v>
      </c>
      <c r="E1828" s="43" t="s">
        <v>11784</v>
      </c>
      <c r="F1828" t="s">
        <v>2964</v>
      </c>
      <c r="G1828" t="s">
        <v>3036</v>
      </c>
      <c r="H1828" s="41">
        <v>41761</v>
      </c>
      <c r="I1828" s="44">
        <v>-28195.77</v>
      </c>
      <c r="J1828" t="s">
        <v>11785</v>
      </c>
      <c r="R1828" s="51"/>
      <c r="U1828"/>
    </row>
    <row r="1829" spans="2:21" x14ac:dyDescent="0.25">
      <c r="B1829" s="49" t="s">
        <v>9735</v>
      </c>
      <c r="C1829" s="53" t="s">
        <v>24186</v>
      </c>
      <c r="D1829" t="s">
        <v>3045</v>
      </c>
      <c r="E1829" s="43" t="s">
        <v>11794</v>
      </c>
      <c r="F1829" t="s">
        <v>2964</v>
      </c>
      <c r="G1829" t="s">
        <v>3046</v>
      </c>
      <c r="H1829" s="41">
        <v>41761</v>
      </c>
      <c r="I1829" s="44">
        <v>-28195.77</v>
      </c>
      <c r="J1829" t="s">
        <v>11795</v>
      </c>
      <c r="R1829" s="51"/>
      <c r="U1829"/>
    </row>
    <row r="1830" spans="2:21" x14ac:dyDescent="0.25">
      <c r="B1830" s="49" t="s">
        <v>9735</v>
      </c>
      <c r="C1830" s="53" t="s">
        <v>24186</v>
      </c>
      <c r="D1830" t="s">
        <v>2992</v>
      </c>
      <c r="E1830" s="43" t="s">
        <v>11745</v>
      </c>
      <c r="F1830" t="s">
        <v>2993</v>
      </c>
      <c r="G1830" t="s">
        <v>2994</v>
      </c>
      <c r="H1830" s="41">
        <v>41761</v>
      </c>
      <c r="I1830" s="44">
        <v>-27595.86</v>
      </c>
      <c r="J1830" t="s">
        <v>11746</v>
      </c>
      <c r="R1830" s="51"/>
      <c r="U1830"/>
    </row>
    <row r="1831" spans="2:21" x14ac:dyDescent="0.25">
      <c r="B1831" s="49" t="s">
        <v>9735</v>
      </c>
      <c r="C1831" s="53" t="s">
        <v>24186</v>
      </c>
      <c r="D1831" t="s">
        <v>3017</v>
      </c>
      <c r="E1831" s="43" t="s">
        <v>11766</v>
      </c>
      <c r="F1831" t="s">
        <v>2964</v>
      </c>
      <c r="G1831" t="s">
        <v>3018</v>
      </c>
      <c r="H1831" s="41">
        <v>41761</v>
      </c>
      <c r="I1831" s="44">
        <v>-27180.26</v>
      </c>
      <c r="J1831" t="s">
        <v>11767</v>
      </c>
      <c r="R1831" s="51"/>
      <c r="U1831"/>
    </row>
    <row r="1832" spans="2:21" x14ac:dyDescent="0.25">
      <c r="B1832" s="49" t="s">
        <v>9735</v>
      </c>
      <c r="C1832" s="53" t="s">
        <v>24186</v>
      </c>
      <c r="D1832" t="s">
        <v>3001</v>
      </c>
      <c r="E1832" s="43" t="s">
        <v>11752</v>
      </c>
      <c r="F1832" t="s">
        <v>2964</v>
      </c>
      <c r="G1832" t="s">
        <v>3002</v>
      </c>
      <c r="H1832" s="41">
        <v>41761</v>
      </c>
      <c r="I1832" s="44">
        <v>-26828.82</v>
      </c>
      <c r="J1832" t="s">
        <v>11753</v>
      </c>
      <c r="R1832" s="51"/>
      <c r="U1832"/>
    </row>
    <row r="1833" spans="2:21" x14ac:dyDescent="0.25">
      <c r="B1833" s="49" t="s">
        <v>9735</v>
      </c>
      <c r="C1833" s="53" t="s">
        <v>24186</v>
      </c>
      <c r="D1833" t="s">
        <v>3049</v>
      </c>
      <c r="E1833" s="43" t="s">
        <v>11798</v>
      </c>
      <c r="F1833" t="s">
        <v>2959</v>
      </c>
      <c r="G1833" t="s">
        <v>3050</v>
      </c>
      <c r="H1833" s="41">
        <v>41761</v>
      </c>
      <c r="I1833" s="44">
        <v>-26464.99</v>
      </c>
      <c r="J1833" t="s">
        <v>11799</v>
      </c>
      <c r="R1833" s="51"/>
      <c r="U1833"/>
    </row>
    <row r="1834" spans="2:21" x14ac:dyDescent="0.25">
      <c r="B1834" s="49" t="s">
        <v>9735</v>
      </c>
      <c r="C1834" s="53" t="s">
        <v>24186</v>
      </c>
      <c r="D1834" t="s">
        <v>2970</v>
      </c>
      <c r="E1834" s="43" t="s">
        <v>11723</v>
      </c>
      <c r="F1834" t="s">
        <v>2959</v>
      </c>
      <c r="G1834" t="s">
        <v>2971</v>
      </c>
      <c r="H1834" s="41">
        <v>41761</v>
      </c>
      <c r="I1834" s="44">
        <v>-21596.76</v>
      </c>
      <c r="J1834" t="s">
        <v>11724</v>
      </c>
      <c r="R1834" s="51"/>
      <c r="U1834"/>
    </row>
    <row r="1835" spans="2:21" x14ac:dyDescent="0.25">
      <c r="B1835" s="49" t="s">
        <v>9735</v>
      </c>
      <c r="C1835" s="53" t="s">
        <v>24186</v>
      </c>
      <c r="D1835" t="s">
        <v>2972</v>
      </c>
      <c r="E1835" s="43" t="s">
        <v>11725</v>
      </c>
      <c r="F1835" t="s">
        <v>2959</v>
      </c>
      <c r="G1835" t="s">
        <v>2973</v>
      </c>
      <c r="H1835" s="41">
        <v>41761</v>
      </c>
      <c r="I1835" s="44">
        <v>-21596.76</v>
      </c>
      <c r="J1835" t="s">
        <v>11726</v>
      </c>
      <c r="R1835" s="51"/>
      <c r="U1835"/>
    </row>
    <row r="1836" spans="2:21" x14ac:dyDescent="0.25">
      <c r="B1836" s="49" t="s">
        <v>9326</v>
      </c>
      <c r="C1836" s="53" t="s">
        <v>24184</v>
      </c>
      <c r="D1836" t="s">
        <v>1260</v>
      </c>
      <c r="E1836" s="43" t="s">
        <v>1261</v>
      </c>
      <c r="F1836" t="s">
        <v>3059</v>
      </c>
      <c r="G1836" t="s">
        <v>17812</v>
      </c>
      <c r="H1836" s="41">
        <v>41765</v>
      </c>
      <c r="I1836" s="44">
        <v>-246400</v>
      </c>
      <c r="J1836" t="s">
        <v>11808</v>
      </c>
      <c r="R1836" s="51"/>
      <c r="U1836"/>
    </row>
    <row r="1837" spans="2:21" x14ac:dyDescent="0.25">
      <c r="B1837" s="49" t="s">
        <v>9735</v>
      </c>
      <c r="C1837" s="53" t="s">
        <v>24186</v>
      </c>
      <c r="D1837" t="s">
        <v>3065</v>
      </c>
      <c r="E1837" s="43" t="s">
        <v>11811</v>
      </c>
      <c r="F1837" t="s">
        <v>3066</v>
      </c>
      <c r="G1837" t="s">
        <v>3067</v>
      </c>
      <c r="H1837" s="41">
        <v>41765</v>
      </c>
      <c r="I1837" s="44">
        <v>-76280.44</v>
      </c>
      <c r="J1837" t="s">
        <v>11812</v>
      </c>
      <c r="R1837" s="51"/>
      <c r="U1837"/>
    </row>
    <row r="1838" spans="2:21" x14ac:dyDescent="0.25">
      <c r="B1838" s="49" t="s">
        <v>9735</v>
      </c>
      <c r="C1838" s="53" t="s">
        <v>24186</v>
      </c>
      <c r="D1838" t="s">
        <v>3095</v>
      </c>
      <c r="E1838" s="43" t="s">
        <v>11831</v>
      </c>
      <c r="F1838" t="s">
        <v>3096</v>
      </c>
      <c r="G1838" t="s">
        <v>3097</v>
      </c>
      <c r="H1838" s="41">
        <v>41765</v>
      </c>
      <c r="I1838" s="44">
        <v>-69589.56</v>
      </c>
      <c r="J1838" t="s">
        <v>11832</v>
      </c>
      <c r="R1838" s="51"/>
      <c r="U1838"/>
    </row>
    <row r="1839" spans="2:21" x14ac:dyDescent="0.25">
      <c r="B1839" s="49" t="s">
        <v>9735</v>
      </c>
      <c r="C1839" s="53" t="s">
        <v>24186</v>
      </c>
      <c r="D1839" t="s">
        <v>3110</v>
      </c>
      <c r="E1839" s="43" t="s">
        <v>11841</v>
      </c>
      <c r="F1839" t="s">
        <v>3111</v>
      </c>
      <c r="G1839" t="s">
        <v>3112</v>
      </c>
      <c r="H1839" s="41">
        <v>41765</v>
      </c>
      <c r="I1839" s="44">
        <v>-69589.56</v>
      </c>
      <c r="J1839" t="s">
        <v>11842</v>
      </c>
      <c r="R1839" s="51"/>
      <c r="U1839"/>
    </row>
    <row r="1840" spans="2:21" x14ac:dyDescent="0.25">
      <c r="B1840" s="49" t="s">
        <v>9735</v>
      </c>
      <c r="C1840" s="53" t="s">
        <v>24186</v>
      </c>
      <c r="D1840" t="s">
        <v>3122</v>
      </c>
      <c r="E1840" s="43" t="s">
        <v>11849</v>
      </c>
      <c r="F1840" t="s">
        <v>3123</v>
      </c>
      <c r="G1840" t="s">
        <v>3124</v>
      </c>
      <c r="H1840" s="41">
        <v>41765</v>
      </c>
      <c r="I1840" s="44">
        <v>-69589.56</v>
      </c>
      <c r="J1840" t="s">
        <v>11850</v>
      </c>
      <c r="R1840" s="51"/>
      <c r="U1840"/>
    </row>
    <row r="1841" spans="2:21" x14ac:dyDescent="0.25">
      <c r="B1841" s="49" t="s">
        <v>9735</v>
      </c>
      <c r="C1841" s="53" t="s">
        <v>24186</v>
      </c>
      <c r="D1841" t="s">
        <v>3137</v>
      </c>
      <c r="E1841" s="43" t="s">
        <v>11859</v>
      </c>
      <c r="F1841" t="s">
        <v>3138</v>
      </c>
      <c r="G1841" t="s">
        <v>3139</v>
      </c>
      <c r="H1841" s="41">
        <v>41765</v>
      </c>
      <c r="I1841" s="44">
        <v>-69589.56</v>
      </c>
      <c r="J1841" t="s">
        <v>11860</v>
      </c>
      <c r="R1841" s="51"/>
      <c r="U1841"/>
    </row>
    <row r="1842" spans="2:21" x14ac:dyDescent="0.25">
      <c r="B1842" s="49" t="s">
        <v>9735</v>
      </c>
      <c r="C1842" s="53" t="s">
        <v>24186</v>
      </c>
      <c r="D1842" t="s">
        <v>3074</v>
      </c>
      <c r="E1842" s="43" t="s">
        <v>11817</v>
      </c>
      <c r="F1842" t="s">
        <v>3075</v>
      </c>
      <c r="G1842" t="s">
        <v>3076</v>
      </c>
      <c r="H1842" s="41">
        <v>41765</v>
      </c>
      <c r="I1842" s="44">
        <v>-68389.740000000005</v>
      </c>
      <c r="J1842" t="s">
        <v>11818</v>
      </c>
      <c r="R1842" s="51"/>
      <c r="U1842"/>
    </row>
    <row r="1843" spans="2:21" x14ac:dyDescent="0.25">
      <c r="B1843" s="49" t="s">
        <v>9735</v>
      </c>
      <c r="C1843" s="53" t="s">
        <v>24186</v>
      </c>
      <c r="D1843" t="s">
        <v>3104</v>
      </c>
      <c r="E1843" s="43" t="s">
        <v>11837</v>
      </c>
      <c r="F1843" t="s">
        <v>3105</v>
      </c>
      <c r="G1843" t="s">
        <v>3106</v>
      </c>
      <c r="H1843" s="41">
        <v>41765</v>
      </c>
      <c r="I1843" s="44">
        <v>-68389.740000000005</v>
      </c>
      <c r="J1843" t="s">
        <v>11838</v>
      </c>
      <c r="R1843" s="51"/>
      <c r="U1843"/>
    </row>
    <row r="1844" spans="2:21" x14ac:dyDescent="0.25">
      <c r="B1844" s="49" t="s">
        <v>9735</v>
      </c>
      <c r="C1844" s="53" t="s">
        <v>24186</v>
      </c>
      <c r="D1844" t="s">
        <v>3089</v>
      </c>
      <c r="E1844" s="43" t="s">
        <v>11827</v>
      </c>
      <c r="F1844" t="s">
        <v>3090</v>
      </c>
      <c r="G1844" t="s">
        <v>3091</v>
      </c>
      <c r="H1844" s="41">
        <v>41765</v>
      </c>
      <c r="I1844" s="44">
        <v>-67189.919999999998</v>
      </c>
      <c r="J1844" t="s">
        <v>11828</v>
      </c>
      <c r="R1844" s="51"/>
      <c r="U1844"/>
    </row>
    <row r="1845" spans="2:21" x14ac:dyDescent="0.25">
      <c r="B1845" s="49" t="s">
        <v>9735</v>
      </c>
      <c r="C1845" s="53" t="s">
        <v>24186</v>
      </c>
      <c r="D1845" t="s">
        <v>3086</v>
      </c>
      <c r="E1845" s="43" t="s">
        <v>11825</v>
      </c>
      <c r="F1845" t="s">
        <v>3087</v>
      </c>
      <c r="G1845" t="s">
        <v>3088</v>
      </c>
      <c r="H1845" s="41">
        <v>41765</v>
      </c>
      <c r="I1845" s="44">
        <v>-64790.28</v>
      </c>
      <c r="J1845" t="s">
        <v>11826</v>
      </c>
      <c r="R1845" s="51"/>
      <c r="U1845"/>
    </row>
    <row r="1846" spans="2:21" x14ac:dyDescent="0.25">
      <c r="B1846" s="49" t="s">
        <v>9735</v>
      </c>
      <c r="C1846" s="53" t="s">
        <v>24186</v>
      </c>
      <c r="D1846" t="s">
        <v>3125</v>
      </c>
      <c r="E1846" s="43" t="s">
        <v>11851</v>
      </c>
      <c r="F1846" t="s">
        <v>3126</v>
      </c>
      <c r="G1846" t="s">
        <v>3127</v>
      </c>
      <c r="H1846" s="41">
        <v>41765</v>
      </c>
      <c r="I1846" s="44">
        <v>-59991</v>
      </c>
      <c r="J1846" t="s">
        <v>11852</v>
      </c>
      <c r="R1846" s="51"/>
      <c r="U1846"/>
    </row>
    <row r="1847" spans="2:21" x14ac:dyDescent="0.25">
      <c r="B1847" s="49" t="s">
        <v>9735</v>
      </c>
      <c r="C1847" s="53" t="s">
        <v>24186</v>
      </c>
      <c r="D1847" t="s">
        <v>3152</v>
      </c>
      <c r="E1847" s="43" t="s">
        <v>11869</v>
      </c>
      <c r="F1847" t="s">
        <v>3153</v>
      </c>
      <c r="G1847" t="s">
        <v>3154</v>
      </c>
      <c r="H1847" s="41">
        <v>41765</v>
      </c>
      <c r="I1847" s="44">
        <v>-58791.18</v>
      </c>
      <c r="J1847" t="s">
        <v>11870</v>
      </c>
      <c r="R1847" s="51"/>
      <c r="U1847"/>
    </row>
    <row r="1848" spans="2:21" x14ac:dyDescent="0.25">
      <c r="B1848" s="49" t="s">
        <v>9735</v>
      </c>
      <c r="C1848" s="53" t="s">
        <v>24186</v>
      </c>
      <c r="D1848" t="s">
        <v>3062</v>
      </c>
      <c r="E1848" s="43" t="s">
        <v>11809</v>
      </c>
      <c r="F1848" t="s">
        <v>3063</v>
      </c>
      <c r="G1848" t="s">
        <v>3064</v>
      </c>
      <c r="H1848" s="41">
        <v>41765</v>
      </c>
      <c r="I1848" s="44">
        <v>-56391.54</v>
      </c>
      <c r="J1848" t="s">
        <v>11810</v>
      </c>
      <c r="R1848" s="51"/>
      <c r="U1848"/>
    </row>
    <row r="1849" spans="2:21" x14ac:dyDescent="0.25">
      <c r="B1849" s="49" t="s">
        <v>9735</v>
      </c>
      <c r="C1849" s="53" t="s">
        <v>24186</v>
      </c>
      <c r="D1849" t="s">
        <v>3071</v>
      </c>
      <c r="E1849" s="43" t="s">
        <v>11815</v>
      </c>
      <c r="F1849" t="s">
        <v>3072</v>
      </c>
      <c r="G1849" t="s">
        <v>3073</v>
      </c>
      <c r="H1849" s="41">
        <v>41765</v>
      </c>
      <c r="I1849" s="44">
        <v>-56391.54</v>
      </c>
      <c r="J1849" t="s">
        <v>11816</v>
      </c>
      <c r="R1849" s="51"/>
      <c r="U1849"/>
    </row>
    <row r="1850" spans="2:21" x14ac:dyDescent="0.25">
      <c r="B1850" s="49" t="s">
        <v>9735</v>
      </c>
      <c r="C1850" s="53" t="s">
        <v>24186</v>
      </c>
      <c r="D1850" t="s">
        <v>3077</v>
      </c>
      <c r="E1850" s="43" t="s">
        <v>11819</v>
      </c>
      <c r="F1850" t="s">
        <v>3078</v>
      </c>
      <c r="G1850" t="s">
        <v>3079</v>
      </c>
      <c r="H1850" s="41">
        <v>41765</v>
      </c>
      <c r="I1850" s="44">
        <v>-56391.54</v>
      </c>
      <c r="J1850" t="s">
        <v>11820</v>
      </c>
      <c r="R1850" s="51"/>
      <c r="U1850"/>
    </row>
    <row r="1851" spans="2:21" x14ac:dyDescent="0.25">
      <c r="B1851" s="49" t="s">
        <v>9735</v>
      </c>
      <c r="C1851" s="53" t="s">
        <v>24186</v>
      </c>
      <c r="D1851" t="s">
        <v>3134</v>
      </c>
      <c r="E1851" s="43" t="s">
        <v>11857</v>
      </c>
      <c r="F1851" t="s">
        <v>3135</v>
      </c>
      <c r="G1851" t="s">
        <v>3136</v>
      </c>
      <c r="H1851" s="41">
        <v>41765</v>
      </c>
      <c r="I1851" s="44">
        <v>-56391.54</v>
      </c>
      <c r="J1851" t="s">
        <v>11858</v>
      </c>
      <c r="R1851" s="51"/>
      <c r="U1851"/>
    </row>
    <row r="1852" spans="2:21" x14ac:dyDescent="0.25">
      <c r="B1852" s="49" t="s">
        <v>9735</v>
      </c>
      <c r="C1852" s="53" t="s">
        <v>24186</v>
      </c>
      <c r="D1852" t="s">
        <v>3143</v>
      </c>
      <c r="E1852" s="43" t="s">
        <v>11863</v>
      </c>
      <c r="F1852" t="s">
        <v>3144</v>
      </c>
      <c r="G1852" t="s">
        <v>3145</v>
      </c>
      <c r="H1852" s="41">
        <v>41765</v>
      </c>
      <c r="I1852" s="44">
        <v>-55191.72</v>
      </c>
      <c r="J1852" t="s">
        <v>11864</v>
      </c>
      <c r="R1852" s="51"/>
      <c r="U1852"/>
    </row>
    <row r="1853" spans="2:21" x14ac:dyDescent="0.25">
      <c r="B1853" s="49" t="s">
        <v>9735</v>
      </c>
      <c r="C1853" s="53" t="s">
        <v>24186</v>
      </c>
      <c r="D1853" t="s">
        <v>3098</v>
      </c>
      <c r="E1853" s="43" t="s">
        <v>11833</v>
      </c>
      <c r="F1853" t="s">
        <v>3099</v>
      </c>
      <c r="G1853" t="s">
        <v>3100</v>
      </c>
      <c r="H1853" s="41">
        <v>41765</v>
      </c>
      <c r="I1853" s="44">
        <v>-48030.96</v>
      </c>
      <c r="J1853" t="s">
        <v>11834</v>
      </c>
      <c r="R1853" s="51"/>
      <c r="U1853"/>
    </row>
    <row r="1854" spans="2:21" x14ac:dyDescent="0.25">
      <c r="B1854" s="49" t="s">
        <v>9735</v>
      </c>
      <c r="C1854" s="53" t="s">
        <v>24186</v>
      </c>
      <c r="D1854" t="s">
        <v>3101</v>
      </c>
      <c r="E1854" s="43" t="s">
        <v>11835</v>
      </c>
      <c r="F1854" t="s">
        <v>3102</v>
      </c>
      <c r="G1854" t="s">
        <v>3103</v>
      </c>
      <c r="H1854" s="41">
        <v>41765</v>
      </c>
      <c r="I1854" s="44">
        <v>-43890.36</v>
      </c>
      <c r="J1854" t="s">
        <v>11836</v>
      </c>
      <c r="R1854" s="51"/>
      <c r="U1854"/>
    </row>
    <row r="1855" spans="2:21" x14ac:dyDescent="0.25">
      <c r="B1855" s="49" t="s">
        <v>9735</v>
      </c>
      <c r="C1855" s="53" t="s">
        <v>24186</v>
      </c>
      <c r="D1855" t="s">
        <v>3083</v>
      </c>
      <c r="E1855" s="43" t="s">
        <v>11823</v>
      </c>
      <c r="F1855" t="s">
        <v>3084</v>
      </c>
      <c r="G1855" t="s">
        <v>3085</v>
      </c>
      <c r="H1855" s="41">
        <v>41765</v>
      </c>
      <c r="I1855" s="44">
        <v>-40770.39</v>
      </c>
      <c r="J1855" t="s">
        <v>11824</v>
      </c>
      <c r="R1855" s="51"/>
      <c r="U1855"/>
    </row>
    <row r="1856" spans="2:21" x14ac:dyDescent="0.25">
      <c r="B1856" s="49" t="s">
        <v>9735</v>
      </c>
      <c r="C1856" s="53" t="s">
        <v>24186</v>
      </c>
      <c r="D1856" t="s">
        <v>3068</v>
      </c>
      <c r="E1856" s="43" t="s">
        <v>11813</v>
      </c>
      <c r="F1856" t="s">
        <v>3069</v>
      </c>
      <c r="G1856" t="s">
        <v>3070</v>
      </c>
      <c r="H1856" s="41">
        <v>41765</v>
      </c>
      <c r="I1856" s="44">
        <v>-34794.78</v>
      </c>
      <c r="J1856" t="s">
        <v>11814</v>
      </c>
      <c r="R1856" s="51"/>
      <c r="U1856"/>
    </row>
    <row r="1857" spans="2:21" x14ac:dyDescent="0.25">
      <c r="B1857" s="49" t="s">
        <v>9735</v>
      </c>
      <c r="C1857" s="53" t="s">
        <v>24186</v>
      </c>
      <c r="D1857" t="s">
        <v>3107</v>
      </c>
      <c r="E1857" s="43" t="s">
        <v>11839</v>
      </c>
      <c r="F1857" t="s">
        <v>3108</v>
      </c>
      <c r="G1857" t="s">
        <v>3109</v>
      </c>
      <c r="H1857" s="41">
        <v>41765</v>
      </c>
      <c r="I1857" s="44">
        <v>-34194.870000000003</v>
      </c>
      <c r="J1857" t="s">
        <v>11840</v>
      </c>
      <c r="R1857" s="51"/>
      <c r="U1857"/>
    </row>
    <row r="1858" spans="2:21" x14ac:dyDescent="0.25">
      <c r="B1858" s="49" t="s">
        <v>9735</v>
      </c>
      <c r="C1858" s="53" t="s">
        <v>24186</v>
      </c>
      <c r="D1858" t="s">
        <v>3146</v>
      </c>
      <c r="E1858" s="43" t="s">
        <v>11865</v>
      </c>
      <c r="F1858" t="s">
        <v>3147</v>
      </c>
      <c r="G1858" t="s">
        <v>3148</v>
      </c>
      <c r="H1858" s="41">
        <v>41765</v>
      </c>
      <c r="I1858" s="44">
        <v>-34194.870000000003</v>
      </c>
      <c r="J1858" t="s">
        <v>11866</v>
      </c>
      <c r="R1858" s="51"/>
      <c r="U1858"/>
    </row>
    <row r="1859" spans="2:21" x14ac:dyDescent="0.25">
      <c r="B1859" s="49" t="s">
        <v>9735</v>
      </c>
      <c r="C1859" s="53" t="s">
        <v>24186</v>
      </c>
      <c r="D1859" t="s">
        <v>3149</v>
      </c>
      <c r="E1859" s="43" t="s">
        <v>11867</v>
      </c>
      <c r="F1859" t="s">
        <v>3150</v>
      </c>
      <c r="G1859" t="s">
        <v>3151</v>
      </c>
      <c r="H1859" s="41">
        <v>41765</v>
      </c>
      <c r="I1859" s="44">
        <v>-34194.870000000003</v>
      </c>
      <c r="J1859" t="s">
        <v>11868</v>
      </c>
      <c r="R1859" s="51"/>
      <c r="U1859"/>
    </row>
    <row r="1860" spans="2:21" x14ac:dyDescent="0.25">
      <c r="B1860" s="49" t="s">
        <v>9735</v>
      </c>
      <c r="C1860" s="53" t="s">
        <v>24186</v>
      </c>
      <c r="D1860" t="s">
        <v>3080</v>
      </c>
      <c r="E1860" s="43" t="s">
        <v>11821</v>
      </c>
      <c r="F1860" t="s">
        <v>3081</v>
      </c>
      <c r="G1860" t="s">
        <v>3082</v>
      </c>
      <c r="H1860" s="41">
        <v>41765</v>
      </c>
      <c r="I1860" s="44">
        <v>-31195.32</v>
      </c>
      <c r="J1860" t="s">
        <v>11822</v>
      </c>
      <c r="R1860" s="51"/>
      <c r="U1860"/>
    </row>
    <row r="1861" spans="2:21" x14ac:dyDescent="0.25">
      <c r="B1861" s="49" t="s">
        <v>9735</v>
      </c>
      <c r="C1861" s="53" t="s">
        <v>24186</v>
      </c>
      <c r="D1861" t="s">
        <v>3116</v>
      </c>
      <c r="E1861" s="43" t="s">
        <v>11845</v>
      </c>
      <c r="F1861" t="s">
        <v>3117</v>
      </c>
      <c r="G1861" t="s">
        <v>3118</v>
      </c>
      <c r="H1861" s="41">
        <v>41765</v>
      </c>
      <c r="I1861" s="44">
        <v>-31195.32</v>
      </c>
      <c r="J1861" t="s">
        <v>11846</v>
      </c>
      <c r="R1861" s="51"/>
      <c r="U1861"/>
    </row>
    <row r="1862" spans="2:21" x14ac:dyDescent="0.25">
      <c r="B1862" s="49" t="s">
        <v>9735</v>
      </c>
      <c r="C1862" s="53" t="s">
        <v>24186</v>
      </c>
      <c r="D1862" t="s">
        <v>3113</v>
      </c>
      <c r="E1862" s="43" t="s">
        <v>11843</v>
      </c>
      <c r="F1862" t="s">
        <v>3114</v>
      </c>
      <c r="G1862" t="s">
        <v>3115</v>
      </c>
      <c r="H1862" s="41">
        <v>41765</v>
      </c>
      <c r="I1862" s="44">
        <v>-28795.68</v>
      </c>
      <c r="J1862" t="s">
        <v>11844</v>
      </c>
      <c r="R1862" s="51"/>
      <c r="U1862"/>
    </row>
    <row r="1863" spans="2:21" x14ac:dyDescent="0.25">
      <c r="B1863" s="49" t="s">
        <v>9735</v>
      </c>
      <c r="C1863" s="53" t="s">
        <v>24186</v>
      </c>
      <c r="D1863" t="s">
        <v>3092</v>
      </c>
      <c r="E1863" s="43" t="s">
        <v>11829</v>
      </c>
      <c r="F1863" t="s">
        <v>3093</v>
      </c>
      <c r="G1863" t="s">
        <v>3094</v>
      </c>
      <c r="H1863" s="41">
        <v>41765</v>
      </c>
      <c r="I1863" s="44">
        <v>-28195.77</v>
      </c>
      <c r="J1863" t="s">
        <v>11830</v>
      </c>
      <c r="R1863" s="51"/>
      <c r="U1863"/>
    </row>
    <row r="1864" spans="2:21" x14ac:dyDescent="0.25">
      <c r="B1864" s="49" t="s">
        <v>9735</v>
      </c>
      <c r="C1864" s="53" t="s">
        <v>24186</v>
      </c>
      <c r="D1864" t="s">
        <v>3128</v>
      </c>
      <c r="E1864" s="43" t="s">
        <v>11853</v>
      </c>
      <c r="F1864" t="s">
        <v>3129</v>
      </c>
      <c r="G1864" t="s">
        <v>3130</v>
      </c>
      <c r="H1864" s="41">
        <v>41765</v>
      </c>
      <c r="I1864" s="44">
        <v>-28195.77</v>
      </c>
      <c r="J1864" t="s">
        <v>11854</v>
      </c>
      <c r="R1864" s="51"/>
      <c r="U1864"/>
    </row>
    <row r="1865" spans="2:21" x14ac:dyDescent="0.25">
      <c r="B1865" s="49" t="s">
        <v>9735</v>
      </c>
      <c r="C1865" s="53" t="s">
        <v>24186</v>
      </c>
      <c r="D1865" t="s">
        <v>3140</v>
      </c>
      <c r="E1865" s="43" t="s">
        <v>11861</v>
      </c>
      <c r="F1865" t="s">
        <v>3141</v>
      </c>
      <c r="G1865" t="s">
        <v>3142</v>
      </c>
      <c r="H1865" s="41">
        <v>41765</v>
      </c>
      <c r="I1865" s="44">
        <v>-28195.77</v>
      </c>
      <c r="J1865" t="s">
        <v>11862</v>
      </c>
      <c r="R1865" s="51"/>
      <c r="U1865"/>
    </row>
    <row r="1866" spans="2:21" x14ac:dyDescent="0.25">
      <c r="B1866" s="49" t="s">
        <v>9735</v>
      </c>
      <c r="C1866" s="53" t="s">
        <v>24186</v>
      </c>
      <c r="D1866" t="s">
        <v>3131</v>
      </c>
      <c r="E1866" s="43" t="s">
        <v>11855</v>
      </c>
      <c r="F1866" t="s">
        <v>3132</v>
      </c>
      <c r="G1866" t="s">
        <v>3133</v>
      </c>
      <c r="H1866" s="41">
        <v>41765</v>
      </c>
      <c r="I1866" s="44">
        <v>-22773.3</v>
      </c>
      <c r="J1866" t="s">
        <v>11856</v>
      </c>
      <c r="R1866" s="51"/>
      <c r="U1866"/>
    </row>
    <row r="1867" spans="2:21" x14ac:dyDescent="0.25">
      <c r="B1867" s="49" t="s">
        <v>9735</v>
      </c>
      <c r="C1867" s="53" t="s">
        <v>24186</v>
      </c>
      <c r="D1867" t="s">
        <v>3119</v>
      </c>
      <c r="E1867" s="43" t="s">
        <v>11847</v>
      </c>
      <c r="F1867" t="s">
        <v>3120</v>
      </c>
      <c r="G1867" t="s">
        <v>3121</v>
      </c>
      <c r="H1867" s="41">
        <v>41765</v>
      </c>
      <c r="I1867" s="44">
        <v>-22772.75</v>
      </c>
      <c r="J1867" t="s">
        <v>11848</v>
      </c>
      <c r="R1867" s="51"/>
      <c r="U1867"/>
    </row>
    <row r="1868" spans="2:21" x14ac:dyDescent="0.25">
      <c r="B1868" s="49" t="s">
        <v>9328</v>
      </c>
      <c r="C1868" s="53" t="s">
        <v>24189</v>
      </c>
      <c r="D1868" t="s">
        <v>3157</v>
      </c>
      <c r="E1868" s="43" t="s">
        <v>11872</v>
      </c>
      <c r="F1868" t="s">
        <v>3158</v>
      </c>
      <c r="G1868" t="s">
        <v>19417</v>
      </c>
      <c r="H1868" s="41">
        <v>41765</v>
      </c>
      <c r="I1868" s="44">
        <v>-1475910</v>
      </c>
      <c r="J1868" t="s">
        <v>11873</v>
      </c>
      <c r="R1868" s="51"/>
      <c r="U1868"/>
    </row>
    <row r="1869" spans="2:21" x14ac:dyDescent="0.25">
      <c r="B1869" s="49" t="s">
        <v>9328</v>
      </c>
      <c r="C1869" s="53" t="s">
        <v>24189</v>
      </c>
      <c r="D1869" t="s">
        <v>503</v>
      </c>
      <c r="E1869" s="43" t="s">
        <v>9713</v>
      </c>
      <c r="F1869" t="s">
        <v>3155</v>
      </c>
      <c r="G1869" t="s">
        <v>3156</v>
      </c>
      <c r="H1869" s="41">
        <v>41765</v>
      </c>
      <c r="I1869" s="44">
        <v>-548963.80000000005</v>
      </c>
      <c r="J1869" t="s">
        <v>11871</v>
      </c>
      <c r="R1869" s="51"/>
      <c r="U1869"/>
    </row>
    <row r="1870" spans="2:21" x14ac:dyDescent="0.25">
      <c r="B1870" s="49" t="s">
        <v>9326</v>
      </c>
      <c r="C1870" s="53" t="s">
        <v>24184</v>
      </c>
      <c r="D1870" t="s">
        <v>1260</v>
      </c>
      <c r="E1870" s="43" t="s">
        <v>1261</v>
      </c>
      <c r="F1870" t="s">
        <v>3159</v>
      </c>
      <c r="G1870" t="s">
        <v>17812</v>
      </c>
      <c r="H1870" s="41">
        <v>41766</v>
      </c>
      <c r="I1870" s="44">
        <v>-127600</v>
      </c>
      <c r="J1870" t="s">
        <v>11874</v>
      </c>
      <c r="R1870" s="51"/>
      <c r="U1870"/>
    </row>
    <row r="1871" spans="2:21" x14ac:dyDescent="0.25">
      <c r="B1871" s="49" t="s">
        <v>9735</v>
      </c>
      <c r="C1871" s="53" t="s">
        <v>24186</v>
      </c>
      <c r="D1871" t="s">
        <v>3160</v>
      </c>
      <c r="E1871" s="43" t="s">
        <v>11875</v>
      </c>
      <c r="F1871" t="s">
        <v>3161</v>
      </c>
      <c r="G1871" t="s">
        <v>3162</v>
      </c>
      <c r="H1871" s="41">
        <v>41766</v>
      </c>
      <c r="I1871" s="44">
        <v>-68389.740000000005</v>
      </c>
      <c r="J1871" t="s">
        <v>11876</v>
      </c>
      <c r="R1871" s="51"/>
      <c r="U1871"/>
    </row>
    <row r="1872" spans="2:21" x14ac:dyDescent="0.25">
      <c r="B1872" s="49" t="s">
        <v>9735</v>
      </c>
      <c r="C1872" s="53" t="s">
        <v>24186</v>
      </c>
      <c r="D1872" t="s">
        <v>3163</v>
      </c>
      <c r="E1872" s="43" t="s">
        <v>11877</v>
      </c>
      <c r="F1872" t="s">
        <v>3164</v>
      </c>
      <c r="G1872" t="s">
        <v>3165</v>
      </c>
      <c r="H1872" s="41">
        <v>41766</v>
      </c>
      <c r="I1872" s="44">
        <v>-28195.77</v>
      </c>
      <c r="J1872" t="s">
        <v>11878</v>
      </c>
      <c r="R1872" s="51"/>
      <c r="U1872"/>
    </row>
    <row r="1873" spans="2:21" x14ac:dyDescent="0.25">
      <c r="B1873" s="49" t="s">
        <v>9328</v>
      </c>
      <c r="C1873" s="53" t="s">
        <v>24189</v>
      </c>
      <c r="D1873" t="s">
        <v>3169</v>
      </c>
      <c r="E1873" s="43" t="s">
        <v>11881</v>
      </c>
      <c r="F1873" t="s">
        <v>3170</v>
      </c>
      <c r="G1873" t="s">
        <v>3171</v>
      </c>
      <c r="H1873" s="41">
        <v>41766</v>
      </c>
      <c r="I1873" s="44">
        <v>-43660</v>
      </c>
      <c r="J1873" t="s">
        <v>11882</v>
      </c>
      <c r="R1873" s="51"/>
      <c r="U1873"/>
    </row>
    <row r="1874" spans="2:21" x14ac:dyDescent="0.25">
      <c r="B1874" s="49" t="s">
        <v>9328</v>
      </c>
      <c r="C1874" s="53" t="s">
        <v>24189</v>
      </c>
      <c r="D1874" t="s">
        <v>3166</v>
      </c>
      <c r="E1874" s="43" t="s">
        <v>11879</v>
      </c>
      <c r="F1874" t="s">
        <v>3167</v>
      </c>
      <c r="G1874" t="s">
        <v>3168</v>
      </c>
      <c r="H1874" s="41">
        <v>41766</v>
      </c>
      <c r="I1874" s="44">
        <v>-28320</v>
      </c>
      <c r="J1874" t="s">
        <v>11880</v>
      </c>
      <c r="R1874" s="51"/>
      <c r="U1874"/>
    </row>
    <row r="1875" spans="2:21" x14ac:dyDescent="0.25">
      <c r="B1875" s="49" t="s">
        <v>9326</v>
      </c>
      <c r="C1875" s="53" t="s">
        <v>24184</v>
      </c>
      <c r="D1875" t="s">
        <v>3173</v>
      </c>
      <c r="E1875" s="43" t="s">
        <v>3174</v>
      </c>
      <c r="F1875" t="s">
        <v>3175</v>
      </c>
      <c r="G1875" t="s">
        <v>3176</v>
      </c>
      <c r="H1875" s="41">
        <v>41767</v>
      </c>
      <c r="I1875" s="44">
        <v>-101365.75</v>
      </c>
      <c r="J1875" t="s">
        <v>11884</v>
      </c>
      <c r="R1875" s="51"/>
      <c r="U1875"/>
    </row>
    <row r="1876" spans="2:21" x14ac:dyDescent="0.25">
      <c r="B1876" s="49" t="s">
        <v>9326</v>
      </c>
      <c r="C1876" s="53" t="s">
        <v>24184</v>
      </c>
      <c r="D1876" t="s">
        <v>2905</v>
      </c>
      <c r="E1876" s="43" t="s">
        <v>11675</v>
      </c>
      <c r="F1876" t="s">
        <v>3172</v>
      </c>
      <c r="G1876" t="s">
        <v>16491</v>
      </c>
      <c r="H1876" s="41">
        <v>41767</v>
      </c>
      <c r="I1876" s="44">
        <v>-47200</v>
      </c>
      <c r="J1876" t="s">
        <v>11883</v>
      </c>
      <c r="R1876" s="51"/>
      <c r="U1876"/>
    </row>
    <row r="1877" spans="2:21" x14ac:dyDescent="0.25">
      <c r="B1877" s="49" t="s">
        <v>9735</v>
      </c>
      <c r="C1877" s="53" t="s">
        <v>24186</v>
      </c>
      <c r="D1877" t="s">
        <v>3179</v>
      </c>
      <c r="E1877" s="43" t="s">
        <v>3180</v>
      </c>
      <c r="F1877" t="s">
        <v>3181</v>
      </c>
      <c r="G1877" t="s">
        <v>3182</v>
      </c>
      <c r="H1877" s="41">
        <v>41767</v>
      </c>
      <c r="I1877" s="44">
        <v>-12500</v>
      </c>
      <c r="J1877" t="s">
        <v>11885</v>
      </c>
      <c r="R1877" s="51"/>
      <c r="U1877"/>
    </row>
    <row r="1878" spans="2:21" x14ac:dyDescent="0.25">
      <c r="B1878" s="49" t="s">
        <v>9328</v>
      </c>
      <c r="C1878" s="53" t="s">
        <v>24189</v>
      </c>
      <c r="D1878" t="s">
        <v>3183</v>
      </c>
      <c r="E1878" s="43" t="s">
        <v>11886</v>
      </c>
      <c r="F1878" t="s">
        <v>3184</v>
      </c>
      <c r="G1878" t="s">
        <v>19340</v>
      </c>
      <c r="H1878" s="41">
        <v>41767</v>
      </c>
      <c r="I1878" s="44">
        <v>-25000</v>
      </c>
      <c r="J1878" t="s">
        <v>11887</v>
      </c>
      <c r="R1878" s="51"/>
      <c r="U1878"/>
    </row>
    <row r="1879" spans="2:21" x14ac:dyDescent="0.25">
      <c r="B1879" s="49" t="s">
        <v>9328</v>
      </c>
      <c r="C1879" s="53" t="s">
        <v>24189</v>
      </c>
      <c r="D1879" t="s">
        <v>3185</v>
      </c>
      <c r="E1879" s="43" t="s">
        <v>11888</v>
      </c>
      <c r="F1879" t="s">
        <v>3186</v>
      </c>
      <c r="G1879" t="s">
        <v>3187</v>
      </c>
      <c r="H1879" s="41">
        <v>41767</v>
      </c>
      <c r="I1879" s="44">
        <v>-20000</v>
      </c>
      <c r="J1879" t="s">
        <v>11889</v>
      </c>
      <c r="R1879" s="51"/>
      <c r="U1879"/>
    </row>
    <row r="1880" spans="2:21" x14ac:dyDescent="0.25">
      <c r="B1880" s="49" t="s">
        <v>9326</v>
      </c>
      <c r="C1880" s="53" t="s">
        <v>24184</v>
      </c>
      <c r="D1880" t="s">
        <v>3188</v>
      </c>
      <c r="E1880" s="43" t="s">
        <v>11890</v>
      </c>
      <c r="F1880" t="s">
        <v>3189</v>
      </c>
      <c r="G1880" t="s">
        <v>16700</v>
      </c>
      <c r="H1880" s="41">
        <v>41768</v>
      </c>
      <c r="I1880" s="44">
        <v>-29500</v>
      </c>
      <c r="J1880" t="s">
        <v>11891</v>
      </c>
      <c r="R1880" s="51"/>
      <c r="U1880"/>
    </row>
    <row r="1881" spans="2:21" x14ac:dyDescent="0.25">
      <c r="B1881" s="49" t="s">
        <v>9735</v>
      </c>
      <c r="C1881" s="53" t="s">
        <v>24186</v>
      </c>
      <c r="D1881" t="s">
        <v>3213</v>
      </c>
      <c r="E1881" s="43" t="s">
        <v>11908</v>
      </c>
      <c r="F1881" t="s">
        <v>3214</v>
      </c>
      <c r="G1881" t="s">
        <v>3215</v>
      </c>
      <c r="H1881" s="41">
        <v>41768</v>
      </c>
      <c r="I1881" s="44">
        <v>-81540.78</v>
      </c>
      <c r="J1881" t="s">
        <v>11909</v>
      </c>
      <c r="R1881" s="51"/>
      <c r="U1881"/>
    </row>
    <row r="1882" spans="2:21" x14ac:dyDescent="0.25">
      <c r="B1882" s="49" t="s">
        <v>9735</v>
      </c>
      <c r="C1882" s="53" t="s">
        <v>24186</v>
      </c>
      <c r="D1882" t="s">
        <v>3216</v>
      </c>
      <c r="E1882" s="43" t="s">
        <v>11910</v>
      </c>
      <c r="F1882" t="s">
        <v>3217</v>
      </c>
      <c r="G1882" t="s">
        <v>3218</v>
      </c>
      <c r="H1882" s="41">
        <v>41768</v>
      </c>
      <c r="I1882" s="44">
        <v>-69589.56</v>
      </c>
      <c r="J1882" t="s">
        <v>11911</v>
      </c>
      <c r="R1882" s="51"/>
      <c r="U1882"/>
    </row>
    <row r="1883" spans="2:21" x14ac:dyDescent="0.25">
      <c r="B1883" s="49" t="s">
        <v>9735</v>
      </c>
      <c r="C1883" s="53" t="s">
        <v>24186</v>
      </c>
      <c r="D1883" t="s">
        <v>3237</v>
      </c>
      <c r="E1883" s="43" t="s">
        <v>11924</v>
      </c>
      <c r="F1883" t="s">
        <v>3238</v>
      </c>
      <c r="G1883" t="s">
        <v>3239</v>
      </c>
      <c r="H1883" s="41">
        <v>41768</v>
      </c>
      <c r="I1883" s="44">
        <v>-69589.56</v>
      </c>
      <c r="J1883" t="s">
        <v>11925</v>
      </c>
      <c r="R1883" s="51"/>
      <c r="U1883"/>
    </row>
    <row r="1884" spans="2:21" x14ac:dyDescent="0.25">
      <c r="B1884" s="49" t="s">
        <v>9735</v>
      </c>
      <c r="C1884" s="53" t="s">
        <v>24186</v>
      </c>
      <c r="D1884" t="s">
        <v>3231</v>
      </c>
      <c r="E1884" s="43" t="s">
        <v>11920</v>
      </c>
      <c r="F1884" t="s">
        <v>3232</v>
      </c>
      <c r="G1884" t="s">
        <v>3233</v>
      </c>
      <c r="H1884" s="41">
        <v>41768</v>
      </c>
      <c r="I1884" s="44">
        <v>-68389.740000000005</v>
      </c>
      <c r="J1884" t="s">
        <v>11921</v>
      </c>
      <c r="R1884" s="51"/>
      <c r="U1884"/>
    </row>
    <row r="1885" spans="2:21" x14ac:dyDescent="0.25">
      <c r="B1885" s="49" t="s">
        <v>9735</v>
      </c>
      <c r="C1885" s="53" t="s">
        <v>24186</v>
      </c>
      <c r="D1885" t="s">
        <v>3249</v>
      </c>
      <c r="E1885" s="43" t="s">
        <v>11932</v>
      </c>
      <c r="F1885" t="s">
        <v>3250</v>
      </c>
      <c r="G1885" t="s">
        <v>3251</v>
      </c>
      <c r="H1885" s="41">
        <v>41768</v>
      </c>
      <c r="I1885" s="44">
        <v>-68389.740000000005</v>
      </c>
      <c r="J1885" t="s">
        <v>11933</v>
      </c>
      <c r="R1885" s="51"/>
      <c r="U1885"/>
    </row>
    <row r="1886" spans="2:21" x14ac:dyDescent="0.25">
      <c r="B1886" s="49" t="s">
        <v>9735</v>
      </c>
      <c r="C1886" s="53" t="s">
        <v>24186</v>
      </c>
      <c r="D1886" t="s">
        <v>3261</v>
      </c>
      <c r="E1886" s="43" t="s">
        <v>11940</v>
      </c>
      <c r="F1886" t="s">
        <v>3262</v>
      </c>
      <c r="G1886" t="s">
        <v>3263</v>
      </c>
      <c r="H1886" s="41">
        <v>41768</v>
      </c>
      <c r="I1886" s="44">
        <v>-68389.740000000005</v>
      </c>
      <c r="J1886" t="s">
        <v>11941</v>
      </c>
      <c r="R1886" s="51"/>
      <c r="U1886"/>
    </row>
    <row r="1887" spans="2:21" x14ac:dyDescent="0.25">
      <c r="B1887" s="49" t="s">
        <v>9735</v>
      </c>
      <c r="C1887" s="53" t="s">
        <v>24186</v>
      </c>
      <c r="D1887" t="s">
        <v>3273</v>
      </c>
      <c r="E1887" s="43" t="s">
        <v>11948</v>
      </c>
      <c r="F1887" t="s">
        <v>3274</v>
      </c>
      <c r="G1887" t="s">
        <v>3275</v>
      </c>
      <c r="H1887" s="41">
        <v>41768</v>
      </c>
      <c r="I1887" s="44">
        <v>-68389.740000000005</v>
      </c>
      <c r="J1887" t="s">
        <v>11949</v>
      </c>
      <c r="R1887" s="51"/>
      <c r="U1887"/>
    </row>
    <row r="1888" spans="2:21" x14ac:dyDescent="0.25">
      <c r="B1888" s="49" t="s">
        <v>9735</v>
      </c>
      <c r="C1888" s="53" t="s">
        <v>24186</v>
      </c>
      <c r="D1888" t="s">
        <v>3291</v>
      </c>
      <c r="E1888" s="43" t="s">
        <v>11960</v>
      </c>
      <c r="F1888" t="s">
        <v>3292</v>
      </c>
      <c r="G1888" t="s">
        <v>3293</v>
      </c>
      <c r="H1888" s="41">
        <v>41768</v>
      </c>
      <c r="I1888" s="44">
        <v>-68389.740000000005</v>
      </c>
      <c r="J1888" t="s">
        <v>11961</v>
      </c>
      <c r="R1888" s="51"/>
      <c r="U1888"/>
    </row>
    <row r="1889" spans="2:21" x14ac:dyDescent="0.25">
      <c r="B1889" s="49" t="s">
        <v>9735</v>
      </c>
      <c r="C1889" s="53" t="s">
        <v>24186</v>
      </c>
      <c r="D1889" t="s">
        <v>3303</v>
      </c>
      <c r="E1889" s="43" t="s">
        <v>11968</v>
      </c>
      <c r="F1889" t="s">
        <v>3304</v>
      </c>
      <c r="G1889" t="s">
        <v>3305</v>
      </c>
      <c r="H1889" s="41">
        <v>41768</v>
      </c>
      <c r="I1889" s="44">
        <v>-68389.740000000005</v>
      </c>
      <c r="J1889" t="s">
        <v>11969</v>
      </c>
      <c r="R1889" s="51"/>
      <c r="U1889"/>
    </row>
    <row r="1890" spans="2:21" x14ac:dyDescent="0.25">
      <c r="B1890" s="49" t="s">
        <v>9735</v>
      </c>
      <c r="C1890" s="53" t="s">
        <v>24186</v>
      </c>
      <c r="D1890" t="s">
        <v>3204</v>
      </c>
      <c r="E1890" s="43" t="s">
        <v>11902</v>
      </c>
      <c r="F1890" t="s">
        <v>3205</v>
      </c>
      <c r="G1890" t="s">
        <v>3206</v>
      </c>
      <c r="H1890" s="41">
        <v>41768</v>
      </c>
      <c r="I1890" s="44">
        <v>-62390.64</v>
      </c>
      <c r="J1890" t="s">
        <v>11903</v>
      </c>
      <c r="R1890" s="51"/>
      <c r="U1890"/>
    </row>
    <row r="1891" spans="2:21" x14ac:dyDescent="0.25">
      <c r="B1891" s="49" t="s">
        <v>9735</v>
      </c>
      <c r="C1891" s="53" t="s">
        <v>24186</v>
      </c>
      <c r="D1891" t="s">
        <v>3258</v>
      </c>
      <c r="E1891" s="43" t="s">
        <v>11938</v>
      </c>
      <c r="F1891" t="s">
        <v>3259</v>
      </c>
      <c r="G1891" t="s">
        <v>3260</v>
      </c>
      <c r="H1891" s="41">
        <v>41768</v>
      </c>
      <c r="I1891" s="44">
        <v>-57591.360000000001</v>
      </c>
      <c r="J1891" t="s">
        <v>11939</v>
      </c>
      <c r="R1891" s="51"/>
      <c r="U1891"/>
    </row>
    <row r="1892" spans="2:21" x14ac:dyDescent="0.25">
      <c r="B1892" s="49" t="s">
        <v>9735</v>
      </c>
      <c r="C1892" s="53" t="s">
        <v>24186</v>
      </c>
      <c r="D1892" t="s">
        <v>3297</v>
      </c>
      <c r="E1892" s="43" t="s">
        <v>11964</v>
      </c>
      <c r="F1892" t="s">
        <v>3298</v>
      </c>
      <c r="G1892" t="s">
        <v>3299</v>
      </c>
      <c r="H1892" s="41">
        <v>41768</v>
      </c>
      <c r="I1892" s="44">
        <v>-57591.360000000001</v>
      </c>
      <c r="J1892" t="s">
        <v>11965</v>
      </c>
      <c r="R1892" s="51"/>
      <c r="U1892"/>
    </row>
    <row r="1893" spans="2:21" x14ac:dyDescent="0.25">
      <c r="B1893" s="49" t="s">
        <v>9735</v>
      </c>
      <c r="C1893" s="53" t="s">
        <v>24186</v>
      </c>
      <c r="D1893" t="s">
        <v>3279</v>
      </c>
      <c r="E1893" s="43" t="s">
        <v>11952</v>
      </c>
      <c r="F1893" t="s">
        <v>3280</v>
      </c>
      <c r="G1893" t="s">
        <v>3281</v>
      </c>
      <c r="H1893" s="41">
        <v>41768</v>
      </c>
      <c r="I1893" s="44">
        <v>-56391.54</v>
      </c>
      <c r="J1893" t="s">
        <v>11953</v>
      </c>
      <c r="R1893" s="51"/>
      <c r="U1893"/>
    </row>
    <row r="1894" spans="2:21" x14ac:dyDescent="0.25">
      <c r="B1894" s="49" t="s">
        <v>9735</v>
      </c>
      <c r="C1894" s="53" t="s">
        <v>24186</v>
      </c>
      <c r="D1894" t="s">
        <v>3210</v>
      </c>
      <c r="E1894" s="43" t="s">
        <v>11906</v>
      </c>
      <c r="F1894" t="s">
        <v>3211</v>
      </c>
      <c r="G1894" t="s">
        <v>3212</v>
      </c>
      <c r="H1894" s="41">
        <v>41768</v>
      </c>
      <c r="I1894" s="44">
        <v>-55191.72</v>
      </c>
      <c r="J1894" t="s">
        <v>11907</v>
      </c>
      <c r="R1894" s="51"/>
      <c r="U1894"/>
    </row>
    <row r="1895" spans="2:21" x14ac:dyDescent="0.25">
      <c r="B1895" s="49" t="s">
        <v>9735</v>
      </c>
      <c r="C1895" s="53" t="s">
        <v>24186</v>
      </c>
      <c r="D1895" t="s">
        <v>3264</v>
      </c>
      <c r="E1895" s="43" t="s">
        <v>11942</v>
      </c>
      <c r="F1895" t="s">
        <v>3265</v>
      </c>
      <c r="G1895" t="s">
        <v>3266</v>
      </c>
      <c r="H1895" s="41">
        <v>41768</v>
      </c>
      <c r="I1895" s="44">
        <v>-48859.08</v>
      </c>
      <c r="J1895" t="s">
        <v>11943</v>
      </c>
      <c r="R1895" s="51"/>
      <c r="U1895"/>
    </row>
    <row r="1896" spans="2:21" x14ac:dyDescent="0.25">
      <c r="B1896" s="49" t="s">
        <v>9735</v>
      </c>
      <c r="C1896" s="53" t="s">
        <v>24186</v>
      </c>
      <c r="D1896" t="s">
        <v>3300</v>
      </c>
      <c r="E1896" s="43" t="s">
        <v>11966</v>
      </c>
      <c r="F1896" t="s">
        <v>3301</v>
      </c>
      <c r="G1896" t="s">
        <v>3302</v>
      </c>
      <c r="H1896" s="41">
        <v>41768</v>
      </c>
      <c r="I1896" s="44">
        <v>-45634.400000000001</v>
      </c>
      <c r="J1896" t="s">
        <v>11967</v>
      </c>
      <c r="R1896" s="51"/>
      <c r="U1896"/>
    </row>
    <row r="1897" spans="2:21" x14ac:dyDescent="0.25">
      <c r="B1897" s="49" t="s">
        <v>9735</v>
      </c>
      <c r="C1897" s="53" t="s">
        <v>24186</v>
      </c>
      <c r="D1897" t="s">
        <v>3225</v>
      </c>
      <c r="E1897" s="43" t="s">
        <v>11916</v>
      </c>
      <c r="F1897" t="s">
        <v>3226</v>
      </c>
      <c r="G1897" t="s">
        <v>3227</v>
      </c>
      <c r="H1897" s="41">
        <v>41768</v>
      </c>
      <c r="I1897" s="44">
        <v>-42487.199999999997</v>
      </c>
      <c r="J1897" t="s">
        <v>11917</v>
      </c>
      <c r="R1897" s="51"/>
      <c r="U1897"/>
    </row>
    <row r="1898" spans="2:21" x14ac:dyDescent="0.25">
      <c r="B1898" s="49" t="s">
        <v>9735</v>
      </c>
      <c r="C1898" s="53" t="s">
        <v>24186</v>
      </c>
      <c r="D1898" t="s">
        <v>3192</v>
      </c>
      <c r="E1898" s="43" t="s">
        <v>11894</v>
      </c>
      <c r="F1898" t="s">
        <v>3193</v>
      </c>
      <c r="G1898" t="s">
        <v>3194</v>
      </c>
      <c r="H1898" s="41">
        <v>41768</v>
      </c>
      <c r="I1898" s="44">
        <v>-34794.78</v>
      </c>
      <c r="J1898" t="s">
        <v>11895</v>
      </c>
      <c r="R1898" s="51"/>
      <c r="U1898"/>
    </row>
    <row r="1899" spans="2:21" x14ac:dyDescent="0.25">
      <c r="B1899" s="49" t="s">
        <v>9735</v>
      </c>
      <c r="C1899" s="53" t="s">
        <v>24186</v>
      </c>
      <c r="D1899" t="s">
        <v>3195</v>
      </c>
      <c r="E1899" s="43" t="s">
        <v>11896</v>
      </c>
      <c r="F1899" t="s">
        <v>3196</v>
      </c>
      <c r="G1899" t="s">
        <v>3197</v>
      </c>
      <c r="H1899" s="41">
        <v>41768</v>
      </c>
      <c r="I1899" s="44">
        <v>-34794.78</v>
      </c>
      <c r="J1899" t="s">
        <v>11897</v>
      </c>
      <c r="R1899" s="51"/>
      <c r="U1899"/>
    </row>
    <row r="1900" spans="2:21" x14ac:dyDescent="0.25">
      <c r="B1900" s="49" t="s">
        <v>9735</v>
      </c>
      <c r="C1900" s="53" t="s">
        <v>24186</v>
      </c>
      <c r="D1900" t="s">
        <v>3294</v>
      </c>
      <c r="E1900" s="43" t="s">
        <v>11962</v>
      </c>
      <c r="F1900" t="s">
        <v>3295</v>
      </c>
      <c r="G1900" t="s">
        <v>3296</v>
      </c>
      <c r="H1900" s="41">
        <v>41768</v>
      </c>
      <c r="I1900" s="44">
        <v>-34332.959999999999</v>
      </c>
      <c r="J1900" t="s">
        <v>11963</v>
      </c>
      <c r="R1900" s="51"/>
      <c r="U1900"/>
    </row>
    <row r="1901" spans="2:21" x14ac:dyDescent="0.25">
      <c r="B1901" s="49" t="s">
        <v>9735</v>
      </c>
      <c r="C1901" s="53" t="s">
        <v>24186</v>
      </c>
      <c r="D1901" t="s">
        <v>3198</v>
      </c>
      <c r="E1901" s="43" t="s">
        <v>11898</v>
      </c>
      <c r="F1901" t="s">
        <v>3199</v>
      </c>
      <c r="G1901" t="s">
        <v>3200</v>
      </c>
      <c r="H1901" s="41">
        <v>41768</v>
      </c>
      <c r="I1901" s="44">
        <v>-34194.870000000003</v>
      </c>
      <c r="J1901" t="s">
        <v>11899</v>
      </c>
      <c r="R1901" s="51"/>
      <c r="U1901"/>
    </row>
    <row r="1902" spans="2:21" x14ac:dyDescent="0.25">
      <c r="B1902" s="49" t="s">
        <v>9735</v>
      </c>
      <c r="C1902" s="53" t="s">
        <v>24186</v>
      </c>
      <c r="D1902" t="s">
        <v>3201</v>
      </c>
      <c r="E1902" s="43" t="s">
        <v>11900</v>
      </c>
      <c r="F1902" t="s">
        <v>3202</v>
      </c>
      <c r="G1902" t="s">
        <v>3203</v>
      </c>
      <c r="H1902" s="41">
        <v>41768</v>
      </c>
      <c r="I1902" s="44">
        <v>-34194.870000000003</v>
      </c>
      <c r="J1902" t="s">
        <v>11901</v>
      </c>
      <c r="R1902" s="51"/>
      <c r="U1902"/>
    </row>
    <row r="1903" spans="2:21" x14ac:dyDescent="0.25">
      <c r="B1903" s="49" t="s">
        <v>9735</v>
      </c>
      <c r="C1903" s="53" t="s">
        <v>24186</v>
      </c>
      <c r="D1903" t="s">
        <v>3228</v>
      </c>
      <c r="E1903" s="43" t="s">
        <v>11918</v>
      </c>
      <c r="F1903" t="s">
        <v>3229</v>
      </c>
      <c r="G1903" t="s">
        <v>3230</v>
      </c>
      <c r="H1903" s="41">
        <v>41768</v>
      </c>
      <c r="I1903" s="44">
        <v>-34194.870000000003</v>
      </c>
      <c r="J1903" t="s">
        <v>11919</v>
      </c>
      <c r="R1903" s="51"/>
      <c r="U1903"/>
    </row>
    <row r="1904" spans="2:21" x14ac:dyDescent="0.25">
      <c r="B1904" s="49" t="s">
        <v>9735</v>
      </c>
      <c r="C1904" s="53" t="s">
        <v>24186</v>
      </c>
      <c r="D1904" t="s">
        <v>3234</v>
      </c>
      <c r="E1904" s="43" t="s">
        <v>11922</v>
      </c>
      <c r="F1904" t="s">
        <v>3235</v>
      </c>
      <c r="G1904" t="s">
        <v>3236</v>
      </c>
      <c r="H1904" s="41">
        <v>41768</v>
      </c>
      <c r="I1904" s="44">
        <v>-34194.870000000003</v>
      </c>
      <c r="J1904" t="s">
        <v>11923</v>
      </c>
      <c r="R1904" s="51"/>
      <c r="U1904"/>
    </row>
    <row r="1905" spans="2:21" x14ac:dyDescent="0.25">
      <c r="B1905" s="49" t="s">
        <v>9735</v>
      </c>
      <c r="C1905" s="53" t="s">
        <v>24186</v>
      </c>
      <c r="D1905" t="s">
        <v>3246</v>
      </c>
      <c r="E1905" s="43" t="s">
        <v>11930</v>
      </c>
      <c r="F1905" t="s">
        <v>3247</v>
      </c>
      <c r="G1905" t="s">
        <v>3248</v>
      </c>
      <c r="H1905" s="41">
        <v>41768</v>
      </c>
      <c r="I1905" s="44">
        <v>-34194.870000000003</v>
      </c>
      <c r="J1905" t="s">
        <v>11931</v>
      </c>
      <c r="R1905" s="51"/>
      <c r="U1905"/>
    </row>
    <row r="1906" spans="2:21" x14ac:dyDescent="0.25">
      <c r="B1906" s="49" t="s">
        <v>9735</v>
      </c>
      <c r="C1906" s="53" t="s">
        <v>24186</v>
      </c>
      <c r="D1906" t="s">
        <v>3270</v>
      </c>
      <c r="E1906" s="43" t="s">
        <v>11946</v>
      </c>
      <c r="F1906" t="s">
        <v>3271</v>
      </c>
      <c r="G1906" t="s">
        <v>3272</v>
      </c>
      <c r="H1906" s="41">
        <v>41768</v>
      </c>
      <c r="I1906" s="44">
        <v>-34194.870000000003</v>
      </c>
      <c r="J1906" t="s">
        <v>11947</v>
      </c>
      <c r="R1906" s="51"/>
      <c r="U1906"/>
    </row>
    <row r="1907" spans="2:21" x14ac:dyDescent="0.25">
      <c r="B1907" s="49" t="s">
        <v>9735</v>
      </c>
      <c r="C1907" s="53" t="s">
        <v>24186</v>
      </c>
      <c r="D1907" t="s">
        <v>3285</v>
      </c>
      <c r="E1907" s="43" t="s">
        <v>11956</v>
      </c>
      <c r="F1907" t="s">
        <v>3286</v>
      </c>
      <c r="G1907" t="s">
        <v>3287</v>
      </c>
      <c r="H1907" s="41">
        <v>41768</v>
      </c>
      <c r="I1907" s="44">
        <v>-34194.870000000003</v>
      </c>
      <c r="J1907" t="s">
        <v>11957</v>
      </c>
      <c r="R1907" s="51"/>
      <c r="U1907"/>
    </row>
    <row r="1908" spans="2:21" x14ac:dyDescent="0.25">
      <c r="B1908" s="49" t="s">
        <v>9735</v>
      </c>
      <c r="C1908" s="53" t="s">
        <v>24186</v>
      </c>
      <c r="D1908" t="s">
        <v>3288</v>
      </c>
      <c r="E1908" s="43" t="s">
        <v>11958</v>
      </c>
      <c r="F1908" t="s">
        <v>3289</v>
      </c>
      <c r="G1908" t="s">
        <v>3290</v>
      </c>
      <c r="H1908" s="41">
        <v>41768</v>
      </c>
      <c r="I1908" s="44">
        <v>-34194.870000000003</v>
      </c>
      <c r="J1908" t="s">
        <v>11959</v>
      </c>
      <c r="R1908" s="51"/>
      <c r="U1908"/>
    </row>
    <row r="1909" spans="2:21" x14ac:dyDescent="0.25">
      <c r="B1909" s="49" t="s">
        <v>9735</v>
      </c>
      <c r="C1909" s="53" t="s">
        <v>24186</v>
      </c>
      <c r="D1909" t="s">
        <v>3276</v>
      </c>
      <c r="E1909" s="43" t="s">
        <v>11950</v>
      </c>
      <c r="F1909" t="s">
        <v>3277</v>
      </c>
      <c r="G1909" t="s">
        <v>3278</v>
      </c>
      <c r="H1909" s="41">
        <v>41768</v>
      </c>
      <c r="I1909" s="44">
        <v>-33594.959999999999</v>
      </c>
      <c r="J1909" t="s">
        <v>11951</v>
      </c>
      <c r="R1909" s="51"/>
      <c r="U1909"/>
    </row>
    <row r="1910" spans="2:21" x14ac:dyDescent="0.25">
      <c r="B1910" s="49" t="s">
        <v>9735</v>
      </c>
      <c r="C1910" s="53" t="s">
        <v>24186</v>
      </c>
      <c r="D1910" t="s">
        <v>3282</v>
      </c>
      <c r="E1910" s="43" t="s">
        <v>11954</v>
      </c>
      <c r="F1910" t="s">
        <v>3283</v>
      </c>
      <c r="G1910" t="s">
        <v>3284</v>
      </c>
      <c r="H1910" s="41">
        <v>41768</v>
      </c>
      <c r="I1910" s="44">
        <v>-33594.959999999999</v>
      </c>
      <c r="J1910" t="s">
        <v>11955</v>
      </c>
      <c r="R1910" s="51"/>
      <c r="U1910"/>
    </row>
    <row r="1911" spans="2:21" x14ac:dyDescent="0.25">
      <c r="B1911" s="49" t="s">
        <v>9735</v>
      </c>
      <c r="C1911" s="53" t="s">
        <v>24186</v>
      </c>
      <c r="D1911" t="s">
        <v>3219</v>
      </c>
      <c r="E1911" s="43" t="s">
        <v>11912</v>
      </c>
      <c r="F1911" t="s">
        <v>3220</v>
      </c>
      <c r="G1911" t="s">
        <v>3221</v>
      </c>
      <c r="H1911" s="41">
        <v>41768</v>
      </c>
      <c r="I1911" s="44">
        <v>-29995.5</v>
      </c>
      <c r="J1911" t="s">
        <v>11913</v>
      </c>
      <c r="R1911" s="51"/>
      <c r="U1911"/>
    </row>
    <row r="1912" spans="2:21" x14ac:dyDescent="0.25">
      <c r="B1912" s="49" t="s">
        <v>9735</v>
      </c>
      <c r="C1912" s="53" t="s">
        <v>24186</v>
      </c>
      <c r="D1912" t="s">
        <v>3309</v>
      </c>
      <c r="E1912" s="43" t="s">
        <v>11972</v>
      </c>
      <c r="F1912" t="s">
        <v>3310</v>
      </c>
      <c r="G1912" t="s">
        <v>3311</v>
      </c>
      <c r="H1912" s="41">
        <v>41768</v>
      </c>
      <c r="I1912" s="44">
        <v>-29995.5</v>
      </c>
      <c r="J1912" t="s">
        <v>11973</v>
      </c>
      <c r="R1912" s="51"/>
      <c r="U1912"/>
    </row>
    <row r="1913" spans="2:21" x14ac:dyDescent="0.25">
      <c r="B1913" s="49" t="s">
        <v>9735</v>
      </c>
      <c r="C1913" s="53" t="s">
        <v>24186</v>
      </c>
      <c r="D1913" t="s">
        <v>3207</v>
      </c>
      <c r="E1913" s="43" t="s">
        <v>11904</v>
      </c>
      <c r="F1913" t="s">
        <v>3208</v>
      </c>
      <c r="G1913" t="s">
        <v>3209</v>
      </c>
      <c r="H1913" s="41">
        <v>41768</v>
      </c>
      <c r="I1913" s="44">
        <v>-28795.68</v>
      </c>
      <c r="J1913" t="s">
        <v>11905</v>
      </c>
      <c r="R1913" s="51"/>
      <c r="U1913"/>
    </row>
    <row r="1914" spans="2:21" x14ac:dyDescent="0.25">
      <c r="B1914" s="49" t="s">
        <v>9735</v>
      </c>
      <c r="C1914" s="53" t="s">
        <v>24186</v>
      </c>
      <c r="D1914" t="s">
        <v>3222</v>
      </c>
      <c r="E1914" s="43" t="s">
        <v>11914</v>
      </c>
      <c r="F1914" t="s">
        <v>3223</v>
      </c>
      <c r="G1914" t="s">
        <v>3224</v>
      </c>
      <c r="H1914" s="41">
        <v>41768</v>
      </c>
      <c r="I1914" s="44">
        <v>-28795.68</v>
      </c>
      <c r="J1914" t="s">
        <v>11915</v>
      </c>
      <c r="R1914" s="51"/>
      <c r="U1914"/>
    </row>
    <row r="1915" spans="2:21" x14ac:dyDescent="0.25">
      <c r="B1915" s="49" t="s">
        <v>9735</v>
      </c>
      <c r="C1915" s="53" t="s">
        <v>24186</v>
      </c>
      <c r="D1915" t="s">
        <v>3255</v>
      </c>
      <c r="E1915" s="43" t="s">
        <v>11936</v>
      </c>
      <c r="F1915" t="s">
        <v>3256</v>
      </c>
      <c r="G1915" t="s">
        <v>3257</v>
      </c>
      <c r="H1915" s="41">
        <v>41768</v>
      </c>
      <c r="I1915" s="44">
        <v>-28795.68</v>
      </c>
      <c r="J1915" t="s">
        <v>11937</v>
      </c>
      <c r="R1915" s="51"/>
      <c r="U1915"/>
    </row>
    <row r="1916" spans="2:21" x14ac:dyDescent="0.25">
      <c r="B1916" s="49" t="s">
        <v>9735</v>
      </c>
      <c r="C1916" s="53" t="s">
        <v>24186</v>
      </c>
      <c r="D1916" t="s">
        <v>3267</v>
      </c>
      <c r="E1916" s="43" t="s">
        <v>11944</v>
      </c>
      <c r="F1916" t="s">
        <v>3268</v>
      </c>
      <c r="G1916" t="s">
        <v>3269</v>
      </c>
      <c r="H1916" s="41">
        <v>41768</v>
      </c>
      <c r="I1916" s="44">
        <v>-28795.68</v>
      </c>
      <c r="J1916" t="s">
        <v>11945</v>
      </c>
      <c r="R1916" s="51"/>
      <c r="U1916"/>
    </row>
    <row r="1917" spans="2:21" x14ac:dyDescent="0.25">
      <c r="B1917" s="49" t="s">
        <v>9735</v>
      </c>
      <c r="C1917" s="53" t="s">
        <v>24186</v>
      </c>
      <c r="D1917" t="s">
        <v>3240</v>
      </c>
      <c r="E1917" s="43" t="s">
        <v>11926</v>
      </c>
      <c r="F1917" t="s">
        <v>3241</v>
      </c>
      <c r="G1917" t="s">
        <v>3242</v>
      </c>
      <c r="H1917" s="41">
        <v>41768</v>
      </c>
      <c r="I1917" s="44">
        <v>-28195.77</v>
      </c>
      <c r="J1917" t="s">
        <v>11927</v>
      </c>
      <c r="R1917" s="51"/>
      <c r="U1917"/>
    </row>
    <row r="1918" spans="2:21" x14ac:dyDescent="0.25">
      <c r="B1918" s="49" t="s">
        <v>9735</v>
      </c>
      <c r="C1918" s="53" t="s">
        <v>24186</v>
      </c>
      <c r="D1918" t="s">
        <v>3252</v>
      </c>
      <c r="E1918" s="43" t="s">
        <v>11934</v>
      </c>
      <c r="F1918" t="s">
        <v>3253</v>
      </c>
      <c r="G1918" t="s">
        <v>3254</v>
      </c>
      <c r="H1918" s="41">
        <v>41768</v>
      </c>
      <c r="I1918" s="44">
        <v>-28195.77</v>
      </c>
      <c r="J1918" t="s">
        <v>11935</v>
      </c>
      <c r="R1918" s="51"/>
      <c r="U1918"/>
    </row>
    <row r="1919" spans="2:21" x14ac:dyDescent="0.25">
      <c r="B1919" s="49" t="s">
        <v>9735</v>
      </c>
      <c r="C1919" s="53" t="s">
        <v>24186</v>
      </c>
      <c r="D1919" t="s">
        <v>3243</v>
      </c>
      <c r="E1919" s="43" t="s">
        <v>11928</v>
      </c>
      <c r="F1919" t="s">
        <v>3244</v>
      </c>
      <c r="G1919" t="s">
        <v>3245</v>
      </c>
      <c r="H1919" s="41">
        <v>41768</v>
      </c>
      <c r="I1919" s="44">
        <v>-27595.86</v>
      </c>
      <c r="J1919" t="s">
        <v>11929</v>
      </c>
      <c r="R1919" s="51"/>
      <c r="U1919"/>
    </row>
    <row r="1920" spans="2:21" x14ac:dyDescent="0.25">
      <c r="B1920" s="49" t="s">
        <v>9735</v>
      </c>
      <c r="C1920" s="53" t="s">
        <v>24186</v>
      </c>
      <c r="D1920" t="s">
        <v>3306</v>
      </c>
      <c r="E1920" s="43" t="s">
        <v>11970</v>
      </c>
      <c r="F1920" t="s">
        <v>3307</v>
      </c>
      <c r="G1920" t="s">
        <v>3308</v>
      </c>
      <c r="H1920" s="41">
        <v>41768</v>
      </c>
      <c r="I1920" s="44">
        <v>-27595.86</v>
      </c>
      <c r="J1920" t="s">
        <v>11971</v>
      </c>
      <c r="R1920" s="51"/>
      <c r="U1920"/>
    </row>
    <row r="1921" spans="2:21" x14ac:dyDescent="0.25">
      <c r="B1921" s="49" t="s">
        <v>9328</v>
      </c>
      <c r="C1921" s="53" t="s">
        <v>24189</v>
      </c>
      <c r="D1921" t="s">
        <v>3317</v>
      </c>
      <c r="E1921" s="43" t="s">
        <v>11978</v>
      </c>
      <c r="F1921" t="s">
        <v>3318</v>
      </c>
      <c r="G1921" t="s">
        <v>19490</v>
      </c>
      <c r="H1921" s="41">
        <v>41768</v>
      </c>
      <c r="I1921" s="44">
        <v>-5265000</v>
      </c>
      <c r="J1921" t="s">
        <v>11979</v>
      </c>
      <c r="R1921" s="51"/>
      <c r="U1921"/>
    </row>
    <row r="1922" spans="2:21" x14ac:dyDescent="0.25">
      <c r="B1922" s="49" t="s">
        <v>9328</v>
      </c>
      <c r="C1922" s="53" t="s">
        <v>24189</v>
      </c>
      <c r="D1922" t="s">
        <v>3315</v>
      </c>
      <c r="E1922" s="43" t="s">
        <v>11976</v>
      </c>
      <c r="F1922" t="s">
        <v>3316</v>
      </c>
      <c r="G1922" t="s">
        <v>19761</v>
      </c>
      <c r="H1922" s="41">
        <v>41768</v>
      </c>
      <c r="I1922" s="44">
        <v>-2736000</v>
      </c>
      <c r="J1922" t="s">
        <v>11977</v>
      </c>
      <c r="R1922" s="51"/>
      <c r="U1922"/>
    </row>
    <row r="1923" spans="2:21" x14ac:dyDescent="0.25">
      <c r="B1923" s="49" t="s">
        <v>9328</v>
      </c>
      <c r="C1923" s="53" t="s">
        <v>24189</v>
      </c>
      <c r="D1923" t="s">
        <v>265</v>
      </c>
      <c r="E1923" s="43" t="s">
        <v>266</v>
      </c>
      <c r="F1923" t="s">
        <v>3191</v>
      </c>
      <c r="G1923" t="s">
        <v>20137</v>
      </c>
      <c r="H1923" s="41">
        <v>41768</v>
      </c>
      <c r="I1923" s="44">
        <v>-34800</v>
      </c>
      <c r="J1923" t="s">
        <v>11893</v>
      </c>
      <c r="R1923" s="51"/>
      <c r="U1923"/>
    </row>
    <row r="1924" spans="2:21" x14ac:dyDescent="0.25">
      <c r="B1924" s="49" t="s">
        <v>9328</v>
      </c>
      <c r="C1924" s="53" t="s">
        <v>24189</v>
      </c>
      <c r="D1924" t="s">
        <v>3312</v>
      </c>
      <c r="E1924" s="43" t="s">
        <v>11974</v>
      </c>
      <c r="F1924" t="s">
        <v>3313</v>
      </c>
      <c r="G1924" t="s">
        <v>3314</v>
      </c>
      <c r="H1924" s="41">
        <v>41768</v>
      </c>
      <c r="I1924" s="44">
        <v>1385272.57</v>
      </c>
      <c r="J1924" t="s">
        <v>11975</v>
      </c>
      <c r="R1924" s="51"/>
      <c r="U1924"/>
    </row>
    <row r="1925" spans="2:21" x14ac:dyDescent="0.25">
      <c r="B1925" s="49" t="s">
        <v>9735</v>
      </c>
      <c r="C1925" s="53" t="s">
        <v>24186</v>
      </c>
      <c r="D1925" t="s">
        <v>3342</v>
      </c>
      <c r="E1925" s="43" t="s">
        <v>11995</v>
      </c>
      <c r="F1925" t="s">
        <v>3343</v>
      </c>
      <c r="G1925" t="s">
        <v>3344</v>
      </c>
      <c r="H1925" s="41">
        <v>41771</v>
      </c>
      <c r="I1925" s="44">
        <v>-67235.38</v>
      </c>
      <c r="J1925" t="s">
        <v>11996</v>
      </c>
      <c r="R1925" s="51"/>
      <c r="U1925"/>
    </row>
    <row r="1926" spans="2:21" x14ac:dyDescent="0.25">
      <c r="B1926" s="49" t="s">
        <v>9735</v>
      </c>
      <c r="C1926" s="53" t="s">
        <v>24186</v>
      </c>
      <c r="D1926" t="s">
        <v>3339</v>
      </c>
      <c r="E1926" s="43" t="s">
        <v>11993</v>
      </c>
      <c r="F1926" t="s">
        <v>3340</v>
      </c>
      <c r="G1926" t="s">
        <v>3341</v>
      </c>
      <c r="H1926" s="41">
        <v>41771</v>
      </c>
      <c r="I1926" s="44">
        <v>-57591.360000000001</v>
      </c>
      <c r="J1926" t="s">
        <v>11994</v>
      </c>
      <c r="R1926" s="51"/>
      <c r="U1926"/>
    </row>
    <row r="1927" spans="2:21" x14ac:dyDescent="0.25">
      <c r="B1927" s="49" t="s">
        <v>9735</v>
      </c>
      <c r="C1927" s="53" t="s">
        <v>24186</v>
      </c>
      <c r="D1927" t="s">
        <v>3333</v>
      </c>
      <c r="E1927" s="43" t="s">
        <v>11989</v>
      </c>
      <c r="F1927" t="s">
        <v>3334</v>
      </c>
      <c r="G1927" t="s">
        <v>3335</v>
      </c>
      <c r="H1927" s="41">
        <v>41771</v>
      </c>
      <c r="I1927" s="44">
        <v>-56391.54</v>
      </c>
      <c r="J1927" t="s">
        <v>11990</v>
      </c>
      <c r="R1927" s="51"/>
      <c r="U1927"/>
    </row>
    <row r="1928" spans="2:21" x14ac:dyDescent="0.25">
      <c r="B1928" s="49" t="s">
        <v>9735</v>
      </c>
      <c r="C1928" s="53" t="s">
        <v>24186</v>
      </c>
      <c r="D1928" t="s">
        <v>3324</v>
      </c>
      <c r="E1928" s="43" t="s">
        <v>11983</v>
      </c>
      <c r="F1928" t="s">
        <v>3325</v>
      </c>
      <c r="G1928" t="s">
        <v>3326</v>
      </c>
      <c r="H1928" s="41">
        <v>41771</v>
      </c>
      <c r="I1928" s="44">
        <v>-56391.5</v>
      </c>
      <c r="J1928" t="s">
        <v>11984</v>
      </c>
      <c r="R1928" s="51"/>
      <c r="U1928"/>
    </row>
    <row r="1929" spans="2:21" x14ac:dyDescent="0.25">
      <c r="B1929" s="49" t="s">
        <v>9735</v>
      </c>
      <c r="C1929" s="53" t="s">
        <v>24186</v>
      </c>
      <c r="D1929" t="s">
        <v>3336</v>
      </c>
      <c r="E1929" s="43" t="s">
        <v>11991</v>
      </c>
      <c r="F1929" t="s">
        <v>3337</v>
      </c>
      <c r="G1929" t="s">
        <v>3338</v>
      </c>
      <c r="H1929" s="41">
        <v>41771</v>
      </c>
      <c r="I1929" s="44">
        <v>-34194.870000000003</v>
      </c>
      <c r="J1929" t="s">
        <v>11992</v>
      </c>
      <c r="R1929" s="51"/>
      <c r="U1929"/>
    </row>
    <row r="1930" spans="2:21" x14ac:dyDescent="0.25">
      <c r="B1930" s="49" t="s">
        <v>9735</v>
      </c>
      <c r="C1930" s="53" t="s">
        <v>24186</v>
      </c>
      <c r="D1930" t="s">
        <v>3322</v>
      </c>
      <c r="E1930" s="43" t="s">
        <v>11981</v>
      </c>
      <c r="F1930" t="s">
        <v>3244</v>
      </c>
      <c r="G1930" t="s">
        <v>3323</v>
      </c>
      <c r="H1930" s="41">
        <v>41771</v>
      </c>
      <c r="I1930" s="44">
        <v>-33617.69</v>
      </c>
      <c r="J1930" t="s">
        <v>11982</v>
      </c>
      <c r="R1930" s="51"/>
      <c r="U1930"/>
    </row>
    <row r="1931" spans="2:21" x14ac:dyDescent="0.25">
      <c r="B1931" s="49" t="s">
        <v>9735</v>
      </c>
      <c r="C1931" s="53" t="s">
        <v>24186</v>
      </c>
      <c r="D1931" t="s">
        <v>3327</v>
      </c>
      <c r="E1931" s="43" t="s">
        <v>11985</v>
      </c>
      <c r="F1931" t="s">
        <v>3328</v>
      </c>
      <c r="G1931" t="s">
        <v>3329</v>
      </c>
      <c r="H1931" s="41">
        <v>41771</v>
      </c>
      <c r="I1931" s="44">
        <v>-28195.77</v>
      </c>
      <c r="J1931" t="s">
        <v>11986</v>
      </c>
      <c r="R1931" s="51"/>
      <c r="U1931"/>
    </row>
    <row r="1932" spans="2:21" x14ac:dyDescent="0.25">
      <c r="B1932" s="49" t="s">
        <v>9735</v>
      </c>
      <c r="C1932" s="53" t="s">
        <v>24186</v>
      </c>
      <c r="D1932" t="s">
        <v>3330</v>
      </c>
      <c r="E1932" s="43" t="s">
        <v>11987</v>
      </c>
      <c r="F1932" t="s">
        <v>3331</v>
      </c>
      <c r="G1932" t="s">
        <v>3332</v>
      </c>
      <c r="H1932" s="41">
        <v>41771</v>
      </c>
      <c r="I1932" s="44">
        <v>-28195.77</v>
      </c>
      <c r="J1932" t="s">
        <v>11988</v>
      </c>
      <c r="R1932" s="51"/>
      <c r="U1932"/>
    </row>
    <row r="1933" spans="2:21" x14ac:dyDescent="0.25">
      <c r="B1933" s="49" t="s">
        <v>9328</v>
      </c>
      <c r="C1933" s="53" t="s">
        <v>24189</v>
      </c>
      <c r="D1933" t="s">
        <v>3319</v>
      </c>
      <c r="E1933" s="43" t="s">
        <v>3320</v>
      </c>
      <c r="F1933" t="s">
        <v>3321</v>
      </c>
      <c r="G1933" t="s">
        <v>20007</v>
      </c>
      <c r="H1933" s="41">
        <v>41771</v>
      </c>
      <c r="I1933" s="44">
        <v>-3671648.47</v>
      </c>
      <c r="J1933" t="s">
        <v>11980</v>
      </c>
      <c r="R1933" s="51"/>
      <c r="U1933"/>
    </row>
    <row r="1934" spans="2:21" x14ac:dyDescent="0.25">
      <c r="B1934" s="49" t="s">
        <v>9326</v>
      </c>
      <c r="C1934" s="53" t="s">
        <v>24184</v>
      </c>
      <c r="D1934" t="s">
        <v>1260</v>
      </c>
      <c r="E1934" s="43" t="s">
        <v>1261</v>
      </c>
      <c r="F1934" t="s">
        <v>3345</v>
      </c>
      <c r="G1934" t="s">
        <v>17812</v>
      </c>
      <c r="H1934" s="41">
        <v>41772</v>
      </c>
      <c r="I1934" s="44">
        <v>-16000</v>
      </c>
      <c r="J1934" t="s">
        <v>11997</v>
      </c>
      <c r="R1934" s="51"/>
      <c r="U1934"/>
    </row>
    <row r="1935" spans="2:21" x14ac:dyDescent="0.25">
      <c r="B1935" s="49" t="s">
        <v>9326</v>
      </c>
      <c r="C1935" s="53" t="s">
        <v>24184</v>
      </c>
      <c r="D1935" t="s">
        <v>3060</v>
      </c>
      <c r="E1935" s="43" t="s">
        <v>3061</v>
      </c>
      <c r="F1935" t="s">
        <v>3346</v>
      </c>
      <c r="G1935" t="s">
        <v>17952</v>
      </c>
      <c r="H1935" s="41">
        <v>41773</v>
      </c>
      <c r="I1935" s="44">
        <v>-432000</v>
      </c>
      <c r="J1935" t="s">
        <v>11998</v>
      </c>
      <c r="R1935" s="51"/>
      <c r="U1935"/>
    </row>
    <row r="1936" spans="2:21" x14ac:dyDescent="0.25">
      <c r="B1936" s="49" t="s">
        <v>9326</v>
      </c>
      <c r="C1936" s="53" t="s">
        <v>24184</v>
      </c>
      <c r="D1936" t="s">
        <v>3060</v>
      </c>
      <c r="E1936" s="43" t="s">
        <v>3061</v>
      </c>
      <c r="F1936" t="s">
        <v>3347</v>
      </c>
      <c r="G1936" t="s">
        <v>17953</v>
      </c>
      <c r="H1936" s="41">
        <v>41773</v>
      </c>
      <c r="I1936" s="44">
        <v>-270000</v>
      </c>
      <c r="J1936" t="s">
        <v>11999</v>
      </c>
      <c r="R1936" s="51"/>
      <c r="U1936"/>
    </row>
    <row r="1937" spans="2:21" x14ac:dyDescent="0.25">
      <c r="B1937" s="49" t="s">
        <v>9735</v>
      </c>
      <c r="C1937" s="53" t="s">
        <v>24186</v>
      </c>
      <c r="D1937" t="s">
        <v>3350</v>
      </c>
      <c r="E1937" s="43" t="s">
        <v>12002</v>
      </c>
      <c r="F1937" t="s">
        <v>3351</v>
      </c>
      <c r="G1937" t="s">
        <v>3352</v>
      </c>
      <c r="H1937" s="41">
        <v>41773</v>
      </c>
      <c r="I1937" s="44">
        <v>-177435.97</v>
      </c>
      <c r="J1937" t="s">
        <v>12003</v>
      </c>
      <c r="R1937" s="51"/>
      <c r="U1937"/>
    </row>
    <row r="1938" spans="2:21" x14ac:dyDescent="0.25">
      <c r="B1938" s="49" t="s">
        <v>9735</v>
      </c>
      <c r="C1938" s="53" t="s">
        <v>24186</v>
      </c>
      <c r="D1938" t="s">
        <v>972</v>
      </c>
      <c r="E1938" s="43" t="s">
        <v>973</v>
      </c>
      <c r="F1938" t="s">
        <v>3349</v>
      </c>
      <c r="G1938" t="s">
        <v>19114</v>
      </c>
      <c r="H1938" s="41">
        <v>41773</v>
      </c>
      <c r="I1938" s="44">
        <v>-34142.400000000001</v>
      </c>
      <c r="J1938" t="s">
        <v>12001</v>
      </c>
      <c r="R1938" s="51"/>
      <c r="U1938"/>
    </row>
    <row r="1939" spans="2:21" x14ac:dyDescent="0.25">
      <c r="B1939" s="49" t="s">
        <v>9735</v>
      </c>
      <c r="C1939" s="53" t="s">
        <v>24186</v>
      </c>
      <c r="D1939" t="s">
        <v>413</v>
      </c>
      <c r="E1939" s="43" t="s">
        <v>9612</v>
      </c>
      <c r="F1939" t="s">
        <v>3351</v>
      </c>
      <c r="G1939" t="s">
        <v>3352</v>
      </c>
      <c r="H1939" s="41">
        <v>41773</v>
      </c>
      <c r="I1939" s="44">
        <v>-33838.26</v>
      </c>
      <c r="J1939" t="s">
        <v>12004</v>
      </c>
      <c r="R1939" s="51"/>
      <c r="U1939"/>
    </row>
    <row r="1940" spans="2:21" x14ac:dyDescent="0.25">
      <c r="B1940" s="49" t="s">
        <v>9735</v>
      </c>
      <c r="C1940" s="53" t="s">
        <v>24186</v>
      </c>
      <c r="D1940" t="s">
        <v>3353</v>
      </c>
      <c r="E1940" s="43" t="s">
        <v>12005</v>
      </c>
      <c r="F1940" t="s">
        <v>3351</v>
      </c>
      <c r="G1940" t="s">
        <v>3352</v>
      </c>
      <c r="H1940" s="41">
        <v>41773</v>
      </c>
      <c r="I1940" s="44">
        <v>-24750.21</v>
      </c>
      <c r="J1940" t="s">
        <v>12006</v>
      </c>
      <c r="R1940" s="51"/>
      <c r="U1940"/>
    </row>
    <row r="1941" spans="2:21" x14ac:dyDescent="0.25">
      <c r="B1941" s="49" t="s">
        <v>9735</v>
      </c>
      <c r="C1941" s="53" t="s">
        <v>24186</v>
      </c>
      <c r="D1941" t="s">
        <v>972</v>
      </c>
      <c r="E1941" s="43" t="s">
        <v>973</v>
      </c>
      <c r="F1941" t="s">
        <v>3348</v>
      </c>
      <c r="G1941" t="s">
        <v>19114</v>
      </c>
      <c r="H1941" s="41">
        <v>41773</v>
      </c>
      <c r="I1941" s="44">
        <v>-12392.8</v>
      </c>
      <c r="J1941" t="s">
        <v>12000</v>
      </c>
      <c r="R1941" s="51"/>
      <c r="U1941"/>
    </row>
    <row r="1942" spans="2:21" x14ac:dyDescent="0.25">
      <c r="B1942" s="49" t="s">
        <v>9328</v>
      </c>
      <c r="C1942" s="53" t="s">
        <v>24189</v>
      </c>
      <c r="D1942" t="s">
        <v>3359</v>
      </c>
      <c r="E1942" s="43" t="s">
        <v>12012</v>
      </c>
      <c r="F1942" t="s">
        <v>3360</v>
      </c>
      <c r="G1942" t="s">
        <v>16883</v>
      </c>
      <c r="H1942" s="41">
        <v>41773</v>
      </c>
      <c r="I1942" s="44">
        <v>-4125971.64</v>
      </c>
      <c r="J1942" t="s">
        <v>12013</v>
      </c>
      <c r="R1942" s="51"/>
      <c r="U1942"/>
    </row>
    <row r="1943" spans="2:21" x14ac:dyDescent="0.25">
      <c r="B1943" s="49" t="s">
        <v>9328</v>
      </c>
      <c r="C1943" s="53" t="s">
        <v>24189</v>
      </c>
      <c r="D1943" t="s">
        <v>3357</v>
      </c>
      <c r="E1943" s="43" t="s">
        <v>12009</v>
      </c>
      <c r="F1943" t="s">
        <v>3358</v>
      </c>
      <c r="G1943" t="s">
        <v>16883</v>
      </c>
      <c r="H1943" s="41">
        <v>41773</v>
      </c>
      <c r="I1943" s="44">
        <v>-1952309.53</v>
      </c>
      <c r="J1943" t="s">
        <v>12010</v>
      </c>
      <c r="R1943" s="51"/>
      <c r="U1943"/>
    </row>
    <row r="1944" spans="2:21" x14ac:dyDescent="0.25">
      <c r="B1944" s="49" t="s">
        <v>9328</v>
      </c>
      <c r="C1944" s="53" t="s">
        <v>24189</v>
      </c>
      <c r="D1944" t="s">
        <v>3363</v>
      </c>
      <c r="E1944" s="43" t="s">
        <v>12017</v>
      </c>
      <c r="F1944" t="s">
        <v>3364</v>
      </c>
      <c r="G1944" t="s">
        <v>2414</v>
      </c>
      <c r="H1944" s="41">
        <v>41773</v>
      </c>
      <c r="I1944" s="44">
        <v>-1337250</v>
      </c>
      <c r="J1944" t="s">
        <v>12018</v>
      </c>
      <c r="R1944" s="51"/>
      <c r="U1944"/>
    </row>
    <row r="1945" spans="2:21" x14ac:dyDescent="0.25">
      <c r="B1945" s="49" t="s">
        <v>9328</v>
      </c>
      <c r="C1945" s="53" t="s">
        <v>24189</v>
      </c>
      <c r="D1945" t="s">
        <v>3361</v>
      </c>
      <c r="E1945" s="43" t="s">
        <v>12015</v>
      </c>
      <c r="F1945" t="s">
        <v>3362</v>
      </c>
      <c r="G1945" t="s">
        <v>19322</v>
      </c>
      <c r="H1945" s="41">
        <v>41773</v>
      </c>
      <c r="I1945" s="44">
        <v>-1200000</v>
      </c>
      <c r="J1945" t="s">
        <v>12016</v>
      </c>
      <c r="R1945" s="51"/>
      <c r="U1945"/>
    </row>
    <row r="1946" spans="2:21" x14ac:dyDescent="0.25">
      <c r="B1946" s="49" t="s">
        <v>9328</v>
      </c>
      <c r="C1946" s="53" t="s">
        <v>24189</v>
      </c>
      <c r="D1946" t="s">
        <v>3354</v>
      </c>
      <c r="E1946" s="43" t="s">
        <v>12007</v>
      </c>
      <c r="F1946" t="s">
        <v>3355</v>
      </c>
      <c r="G1946" t="s">
        <v>3356</v>
      </c>
      <c r="H1946" s="41">
        <v>41773</v>
      </c>
      <c r="I1946" s="44">
        <v>-29500</v>
      </c>
      <c r="J1946" t="s">
        <v>12008</v>
      </c>
      <c r="R1946" s="51"/>
      <c r="U1946"/>
    </row>
    <row r="1947" spans="2:21" x14ac:dyDescent="0.25">
      <c r="B1947" s="49" t="s">
        <v>9328</v>
      </c>
      <c r="C1947" s="53" t="s">
        <v>24189</v>
      </c>
      <c r="D1947" t="s">
        <v>3357</v>
      </c>
      <c r="E1947" s="43" t="s">
        <v>12009</v>
      </c>
      <c r="F1947" t="s">
        <v>3358</v>
      </c>
      <c r="G1947" t="s">
        <v>3358</v>
      </c>
      <c r="H1947" s="41">
        <v>41773</v>
      </c>
      <c r="I1947" s="44">
        <v>395567.76</v>
      </c>
      <c r="J1947" t="s">
        <v>12011</v>
      </c>
      <c r="R1947" s="51"/>
      <c r="U1947"/>
    </row>
    <row r="1948" spans="2:21" x14ac:dyDescent="0.25">
      <c r="B1948" s="49" t="s">
        <v>9328</v>
      </c>
      <c r="C1948" s="53" t="s">
        <v>24189</v>
      </c>
      <c r="D1948" t="s">
        <v>3359</v>
      </c>
      <c r="E1948" s="43" t="s">
        <v>12012</v>
      </c>
      <c r="F1948" t="s">
        <v>3360</v>
      </c>
      <c r="G1948" t="s">
        <v>3360</v>
      </c>
      <c r="H1948" s="41">
        <v>41773</v>
      </c>
      <c r="I1948" s="44">
        <v>825194.33</v>
      </c>
      <c r="J1948" t="s">
        <v>12014</v>
      </c>
      <c r="R1948" s="51"/>
      <c r="U1948"/>
    </row>
    <row r="1949" spans="2:21" x14ac:dyDescent="0.25">
      <c r="B1949" s="49" t="s">
        <v>9735</v>
      </c>
      <c r="C1949" s="53" t="s">
        <v>24186</v>
      </c>
      <c r="D1949" t="s">
        <v>3418</v>
      </c>
      <c r="E1949" s="43" t="s">
        <v>12055</v>
      </c>
      <c r="F1949" t="s">
        <v>3419</v>
      </c>
      <c r="G1949" t="s">
        <v>3420</v>
      </c>
      <c r="H1949" s="41">
        <v>41774</v>
      </c>
      <c r="I1949" s="44">
        <v>-82971.320000000007</v>
      </c>
      <c r="J1949" t="s">
        <v>12056</v>
      </c>
      <c r="R1949" s="51"/>
      <c r="U1949"/>
    </row>
    <row r="1950" spans="2:21" x14ac:dyDescent="0.25">
      <c r="B1950" s="49" t="s">
        <v>9735</v>
      </c>
      <c r="C1950" s="53" t="s">
        <v>24186</v>
      </c>
      <c r="D1950" t="s">
        <v>3393</v>
      </c>
      <c r="E1950" s="43" t="s">
        <v>12038</v>
      </c>
      <c r="F1950" t="s">
        <v>3394</v>
      </c>
      <c r="G1950" t="s">
        <v>3395</v>
      </c>
      <c r="H1950" s="41">
        <v>41774</v>
      </c>
      <c r="I1950" s="44">
        <v>-75819.100000000006</v>
      </c>
      <c r="J1950" t="s">
        <v>12039</v>
      </c>
      <c r="R1950" s="51"/>
      <c r="U1950"/>
    </row>
    <row r="1951" spans="2:21" x14ac:dyDescent="0.25">
      <c r="B1951" s="49" t="s">
        <v>9735</v>
      </c>
      <c r="C1951" s="53" t="s">
        <v>24186</v>
      </c>
      <c r="D1951" t="s">
        <v>3424</v>
      </c>
      <c r="E1951" s="43" t="s">
        <v>12059</v>
      </c>
      <c r="F1951" t="s">
        <v>3425</v>
      </c>
      <c r="G1951" t="s">
        <v>3426</v>
      </c>
      <c r="H1951" s="41">
        <v>41774</v>
      </c>
      <c r="I1951" s="44">
        <v>-72589</v>
      </c>
      <c r="J1951" t="s">
        <v>12060</v>
      </c>
      <c r="R1951" s="51"/>
      <c r="U1951"/>
    </row>
    <row r="1952" spans="2:21" x14ac:dyDescent="0.25">
      <c r="B1952" s="49" t="s">
        <v>9735</v>
      </c>
      <c r="C1952" s="53" t="s">
        <v>24186</v>
      </c>
      <c r="D1952" t="s">
        <v>2593</v>
      </c>
      <c r="E1952" s="43" t="s">
        <v>11447</v>
      </c>
      <c r="F1952" t="s">
        <v>3368</v>
      </c>
      <c r="G1952" t="s">
        <v>3369</v>
      </c>
      <c r="H1952" s="41">
        <v>41774</v>
      </c>
      <c r="I1952" s="44">
        <v>-69589.56</v>
      </c>
      <c r="J1952" t="s">
        <v>12021</v>
      </c>
      <c r="R1952" s="51"/>
      <c r="U1952"/>
    </row>
    <row r="1953" spans="2:21" x14ac:dyDescent="0.25">
      <c r="B1953" s="49" t="s">
        <v>9735</v>
      </c>
      <c r="C1953" s="53" t="s">
        <v>24186</v>
      </c>
      <c r="D1953" t="s">
        <v>3416</v>
      </c>
      <c r="E1953" s="43" t="s">
        <v>12053</v>
      </c>
      <c r="F1953" t="s">
        <v>3417</v>
      </c>
      <c r="G1953" t="s">
        <v>20739</v>
      </c>
      <c r="H1953" s="41">
        <v>41774</v>
      </c>
      <c r="I1953" s="44">
        <v>-68665.919999999998</v>
      </c>
      <c r="J1953" t="s">
        <v>12054</v>
      </c>
      <c r="R1953" s="51"/>
      <c r="U1953"/>
    </row>
    <row r="1954" spans="2:21" x14ac:dyDescent="0.25">
      <c r="B1954" s="49" t="s">
        <v>9735</v>
      </c>
      <c r="C1954" s="53" t="s">
        <v>24186</v>
      </c>
      <c r="D1954" t="s">
        <v>3370</v>
      </c>
      <c r="E1954" s="43" t="s">
        <v>12022</v>
      </c>
      <c r="F1954" t="s">
        <v>3371</v>
      </c>
      <c r="G1954" t="s">
        <v>3372</v>
      </c>
      <c r="H1954" s="41">
        <v>41774</v>
      </c>
      <c r="I1954" s="44">
        <v>-68389.740000000005</v>
      </c>
      <c r="J1954" t="s">
        <v>12023</v>
      </c>
      <c r="R1954" s="51"/>
      <c r="U1954"/>
    </row>
    <row r="1955" spans="2:21" x14ac:dyDescent="0.25">
      <c r="B1955" s="49" t="s">
        <v>9735</v>
      </c>
      <c r="C1955" s="53" t="s">
        <v>24186</v>
      </c>
      <c r="D1955" t="s">
        <v>3390</v>
      </c>
      <c r="E1955" s="43" t="s">
        <v>12036</v>
      </c>
      <c r="F1955" t="s">
        <v>3391</v>
      </c>
      <c r="G1955" t="s">
        <v>3392</v>
      </c>
      <c r="H1955" s="41">
        <v>41774</v>
      </c>
      <c r="I1955" s="44">
        <v>-68389.740000000005</v>
      </c>
      <c r="J1955" t="s">
        <v>12037</v>
      </c>
      <c r="R1955" s="51"/>
      <c r="U1955"/>
    </row>
    <row r="1956" spans="2:21" x14ac:dyDescent="0.25">
      <c r="B1956" s="49" t="s">
        <v>9735</v>
      </c>
      <c r="C1956" s="53" t="s">
        <v>24186</v>
      </c>
      <c r="D1956" t="s">
        <v>3421</v>
      </c>
      <c r="E1956" s="43" t="s">
        <v>12057</v>
      </c>
      <c r="F1956" t="s">
        <v>3422</v>
      </c>
      <c r="G1956" t="s">
        <v>3423</v>
      </c>
      <c r="H1956" s="41">
        <v>41774</v>
      </c>
      <c r="I1956" s="44">
        <v>-68389.740000000005</v>
      </c>
      <c r="J1956" t="s">
        <v>12058</v>
      </c>
      <c r="R1956" s="51"/>
      <c r="U1956"/>
    </row>
    <row r="1957" spans="2:21" x14ac:dyDescent="0.25">
      <c r="B1957" s="49" t="s">
        <v>9735</v>
      </c>
      <c r="C1957" s="53" t="s">
        <v>24186</v>
      </c>
      <c r="D1957" t="s">
        <v>3410</v>
      </c>
      <c r="E1957" s="43" t="s">
        <v>12049</v>
      </c>
      <c r="F1957" t="s">
        <v>3411</v>
      </c>
      <c r="G1957" t="s">
        <v>3412</v>
      </c>
      <c r="H1957" s="41">
        <v>41774</v>
      </c>
      <c r="I1957" s="44">
        <v>-63590.46</v>
      </c>
      <c r="J1957" t="s">
        <v>12050</v>
      </c>
      <c r="R1957" s="51"/>
      <c r="U1957"/>
    </row>
    <row r="1958" spans="2:21" x14ac:dyDescent="0.25">
      <c r="B1958" s="49" t="s">
        <v>9735</v>
      </c>
      <c r="C1958" s="53" t="s">
        <v>24186</v>
      </c>
      <c r="D1958" t="s">
        <v>3404</v>
      </c>
      <c r="E1958" s="43" t="s">
        <v>12045</v>
      </c>
      <c r="F1958" t="s">
        <v>3405</v>
      </c>
      <c r="G1958" t="s">
        <v>3406</v>
      </c>
      <c r="H1958" s="41">
        <v>41774</v>
      </c>
      <c r="I1958" s="44">
        <v>-63128.639999999999</v>
      </c>
      <c r="J1958" t="s">
        <v>12046</v>
      </c>
      <c r="R1958" s="51"/>
      <c r="U1958"/>
    </row>
    <row r="1959" spans="2:21" x14ac:dyDescent="0.25">
      <c r="B1959" s="49" t="s">
        <v>9735</v>
      </c>
      <c r="C1959" s="53" t="s">
        <v>24186</v>
      </c>
      <c r="D1959" t="s">
        <v>3382</v>
      </c>
      <c r="E1959" s="43" t="s">
        <v>12030</v>
      </c>
      <c r="F1959" t="s">
        <v>3383</v>
      </c>
      <c r="G1959" t="s">
        <v>3384</v>
      </c>
      <c r="H1959" s="41">
        <v>41774</v>
      </c>
      <c r="I1959" s="44">
        <v>-62390.64</v>
      </c>
      <c r="J1959" t="s">
        <v>12031</v>
      </c>
      <c r="R1959" s="51"/>
      <c r="U1959"/>
    </row>
    <row r="1960" spans="2:21" x14ac:dyDescent="0.25">
      <c r="B1960" s="49" t="s">
        <v>9735</v>
      </c>
      <c r="C1960" s="53" t="s">
        <v>24186</v>
      </c>
      <c r="D1960" t="s">
        <v>3407</v>
      </c>
      <c r="E1960" s="43" t="s">
        <v>12047</v>
      </c>
      <c r="F1960" t="s">
        <v>3408</v>
      </c>
      <c r="G1960" t="s">
        <v>3409</v>
      </c>
      <c r="H1960" s="41">
        <v>41774</v>
      </c>
      <c r="I1960" s="44">
        <v>-51292.02</v>
      </c>
      <c r="J1960" t="s">
        <v>12048</v>
      </c>
      <c r="R1960" s="51"/>
      <c r="U1960"/>
    </row>
    <row r="1961" spans="2:21" x14ac:dyDescent="0.25">
      <c r="B1961" s="49" t="s">
        <v>9735</v>
      </c>
      <c r="C1961" s="53" t="s">
        <v>24186</v>
      </c>
      <c r="D1961" t="s">
        <v>3387</v>
      </c>
      <c r="E1961" s="43" t="s">
        <v>12034</v>
      </c>
      <c r="F1961" t="s">
        <v>3388</v>
      </c>
      <c r="G1961" t="s">
        <v>3389</v>
      </c>
      <c r="H1961" s="41">
        <v>41774</v>
      </c>
      <c r="I1961" s="44">
        <v>-48859.08</v>
      </c>
      <c r="J1961" t="s">
        <v>12035</v>
      </c>
      <c r="R1961" s="51"/>
      <c r="U1961"/>
    </row>
    <row r="1962" spans="2:21" x14ac:dyDescent="0.25">
      <c r="B1962" s="49" t="s">
        <v>9735</v>
      </c>
      <c r="C1962" s="53" t="s">
        <v>24186</v>
      </c>
      <c r="D1962" t="s">
        <v>3399</v>
      </c>
      <c r="E1962" s="43" t="s">
        <v>12042</v>
      </c>
      <c r="F1962" t="s">
        <v>3400</v>
      </c>
      <c r="G1962" t="s">
        <v>3401</v>
      </c>
      <c r="H1962" s="41">
        <v>41774</v>
      </c>
      <c r="I1962" s="44">
        <v>-45546.6</v>
      </c>
      <c r="J1962" t="s">
        <v>12043</v>
      </c>
      <c r="R1962" s="51"/>
      <c r="U1962"/>
    </row>
    <row r="1963" spans="2:21" x14ac:dyDescent="0.25">
      <c r="B1963" s="49" t="s">
        <v>9735</v>
      </c>
      <c r="C1963" s="53" t="s">
        <v>24186</v>
      </c>
      <c r="D1963" t="s">
        <v>3373</v>
      </c>
      <c r="E1963" s="43" t="s">
        <v>12024</v>
      </c>
      <c r="F1963" t="s">
        <v>3374</v>
      </c>
      <c r="G1963" t="s">
        <v>3375</v>
      </c>
      <c r="H1963" s="41">
        <v>41774</v>
      </c>
      <c r="I1963" s="44">
        <v>-36954.400000000001</v>
      </c>
      <c r="J1963" t="s">
        <v>12025</v>
      </c>
      <c r="R1963" s="51"/>
      <c r="U1963"/>
    </row>
    <row r="1964" spans="2:21" x14ac:dyDescent="0.25">
      <c r="B1964" s="49" t="s">
        <v>9735</v>
      </c>
      <c r="C1964" s="53" t="s">
        <v>24186</v>
      </c>
      <c r="D1964" t="s">
        <v>3376</v>
      </c>
      <c r="E1964" s="43" t="s">
        <v>12026</v>
      </c>
      <c r="F1964" t="s">
        <v>3377</v>
      </c>
      <c r="G1964" t="s">
        <v>3378</v>
      </c>
      <c r="H1964" s="41">
        <v>41774</v>
      </c>
      <c r="I1964" s="44">
        <v>-34194.870000000003</v>
      </c>
      <c r="J1964" t="s">
        <v>12027</v>
      </c>
      <c r="R1964" s="51"/>
      <c r="U1964"/>
    </row>
    <row r="1965" spans="2:21" x14ac:dyDescent="0.25">
      <c r="B1965" s="49" t="s">
        <v>9735</v>
      </c>
      <c r="C1965" s="53" t="s">
        <v>24186</v>
      </c>
      <c r="D1965" t="s">
        <v>3413</v>
      </c>
      <c r="E1965" s="43" t="s">
        <v>12051</v>
      </c>
      <c r="F1965" t="s">
        <v>3414</v>
      </c>
      <c r="G1965" t="s">
        <v>3415</v>
      </c>
      <c r="H1965" s="41">
        <v>41774</v>
      </c>
      <c r="I1965" s="44">
        <v>-28795.68</v>
      </c>
      <c r="J1965" t="s">
        <v>12052</v>
      </c>
      <c r="R1965" s="51"/>
      <c r="U1965"/>
    </row>
    <row r="1966" spans="2:21" x14ac:dyDescent="0.25">
      <c r="B1966" s="49" t="s">
        <v>9735</v>
      </c>
      <c r="C1966" s="53" t="s">
        <v>24186</v>
      </c>
      <c r="D1966" t="s">
        <v>3379</v>
      </c>
      <c r="E1966" s="43" t="s">
        <v>12028</v>
      </c>
      <c r="F1966" t="s">
        <v>3380</v>
      </c>
      <c r="G1966" t="s">
        <v>3381</v>
      </c>
      <c r="H1966" s="41">
        <v>41774</v>
      </c>
      <c r="I1966" s="44">
        <v>-28195.77</v>
      </c>
      <c r="J1966" t="s">
        <v>12029</v>
      </c>
      <c r="R1966" s="51"/>
      <c r="U1966"/>
    </row>
    <row r="1967" spans="2:21" x14ac:dyDescent="0.25">
      <c r="B1967" s="49" t="s">
        <v>9735</v>
      </c>
      <c r="C1967" s="53" t="s">
        <v>24186</v>
      </c>
      <c r="D1967" t="s">
        <v>3396</v>
      </c>
      <c r="E1967" s="43" t="s">
        <v>12040</v>
      </c>
      <c r="F1967" t="s">
        <v>3397</v>
      </c>
      <c r="G1967" t="s">
        <v>3398</v>
      </c>
      <c r="H1967" s="41">
        <v>41774</v>
      </c>
      <c r="I1967" s="44">
        <v>-28195.77</v>
      </c>
      <c r="J1967" t="s">
        <v>12041</v>
      </c>
      <c r="R1967" s="51"/>
      <c r="U1967"/>
    </row>
    <row r="1968" spans="2:21" x14ac:dyDescent="0.25">
      <c r="B1968" s="49" t="s">
        <v>9735</v>
      </c>
      <c r="C1968" s="53" t="s">
        <v>24186</v>
      </c>
      <c r="D1968" t="s">
        <v>3107</v>
      </c>
      <c r="E1968" s="43" t="s">
        <v>11839</v>
      </c>
      <c r="F1968" t="s">
        <v>3402</v>
      </c>
      <c r="G1968" t="s">
        <v>3403</v>
      </c>
      <c r="H1968" s="41">
        <v>41774</v>
      </c>
      <c r="I1968" s="44">
        <v>-28195.77</v>
      </c>
      <c r="J1968" t="s">
        <v>12044</v>
      </c>
      <c r="R1968" s="51"/>
      <c r="U1968"/>
    </row>
    <row r="1969" spans="2:21" x14ac:dyDescent="0.25">
      <c r="B1969" s="49" t="s">
        <v>9735</v>
      </c>
      <c r="C1969" s="53" t="s">
        <v>24186</v>
      </c>
      <c r="D1969" t="s">
        <v>3427</v>
      </c>
      <c r="E1969" s="43" t="s">
        <v>12061</v>
      </c>
      <c r="F1969" t="s">
        <v>3428</v>
      </c>
      <c r="G1969" t="s">
        <v>3429</v>
      </c>
      <c r="H1969" s="41">
        <v>41774</v>
      </c>
      <c r="I1969" s="44">
        <v>-28195.77</v>
      </c>
      <c r="J1969" t="s">
        <v>12062</v>
      </c>
      <c r="R1969" s="51"/>
      <c r="U1969"/>
    </row>
    <row r="1970" spans="2:21" x14ac:dyDescent="0.25">
      <c r="B1970" s="49" t="s">
        <v>9735</v>
      </c>
      <c r="C1970" s="53" t="s">
        <v>24186</v>
      </c>
      <c r="D1970" t="s">
        <v>3365</v>
      </c>
      <c r="E1970" s="43" t="s">
        <v>12019</v>
      </c>
      <c r="F1970" t="s">
        <v>3366</v>
      </c>
      <c r="G1970" t="s">
        <v>3367</v>
      </c>
      <c r="H1970" s="41">
        <v>41774</v>
      </c>
      <c r="I1970" s="44">
        <v>-28195.66</v>
      </c>
      <c r="J1970" t="s">
        <v>12020</v>
      </c>
      <c r="R1970" s="51"/>
      <c r="U1970"/>
    </row>
    <row r="1971" spans="2:21" x14ac:dyDescent="0.25">
      <c r="B1971" s="49" t="s">
        <v>9735</v>
      </c>
      <c r="C1971" s="53" t="s">
        <v>24186</v>
      </c>
      <c r="D1971" t="s">
        <v>3385</v>
      </c>
      <c r="E1971" s="43" t="s">
        <v>12032</v>
      </c>
      <c r="F1971" t="s">
        <v>3386</v>
      </c>
      <c r="G1971" t="s">
        <v>2939</v>
      </c>
      <c r="H1971" s="41">
        <v>41774</v>
      </c>
      <c r="I1971" s="44">
        <v>-10145.68</v>
      </c>
      <c r="J1971" t="s">
        <v>12033</v>
      </c>
      <c r="R1971" s="51"/>
      <c r="U1971"/>
    </row>
    <row r="1972" spans="2:21" x14ac:dyDescent="0.25">
      <c r="B1972" s="49" t="s">
        <v>9735</v>
      </c>
      <c r="C1972" s="53" t="s">
        <v>24186</v>
      </c>
      <c r="D1972" t="s">
        <v>3451</v>
      </c>
      <c r="E1972" s="43" t="s">
        <v>12077</v>
      </c>
      <c r="F1972" t="s">
        <v>3452</v>
      </c>
      <c r="G1972" t="s">
        <v>3453</v>
      </c>
      <c r="H1972" s="41">
        <v>41775</v>
      </c>
      <c r="I1972" s="44">
        <v>-83400.800000000003</v>
      </c>
      <c r="J1972" t="s">
        <v>12078</v>
      </c>
      <c r="R1972" s="51"/>
      <c r="U1972"/>
    </row>
    <row r="1973" spans="2:21" x14ac:dyDescent="0.25">
      <c r="B1973" s="49" t="s">
        <v>9735</v>
      </c>
      <c r="C1973" s="53" t="s">
        <v>24186</v>
      </c>
      <c r="D1973" t="s">
        <v>3466</v>
      </c>
      <c r="E1973" s="43" t="s">
        <v>12087</v>
      </c>
      <c r="F1973" t="s">
        <v>3467</v>
      </c>
      <c r="G1973" t="s">
        <v>3468</v>
      </c>
      <c r="H1973" s="41">
        <v>41775</v>
      </c>
      <c r="I1973" s="44">
        <v>-81541.350000000006</v>
      </c>
      <c r="J1973" t="s">
        <v>12088</v>
      </c>
      <c r="R1973" s="51"/>
      <c r="U1973"/>
    </row>
    <row r="1974" spans="2:21" x14ac:dyDescent="0.25">
      <c r="B1974" s="49" t="s">
        <v>9735</v>
      </c>
      <c r="C1974" s="53" t="s">
        <v>24186</v>
      </c>
      <c r="D1974" t="s">
        <v>3469</v>
      </c>
      <c r="E1974" s="43" t="s">
        <v>12089</v>
      </c>
      <c r="F1974" t="s">
        <v>3470</v>
      </c>
      <c r="G1974" t="s">
        <v>3471</v>
      </c>
      <c r="H1974" s="41">
        <v>41775</v>
      </c>
      <c r="I1974" s="44">
        <v>-81541.350000000006</v>
      </c>
      <c r="J1974" t="s">
        <v>12090</v>
      </c>
      <c r="R1974" s="51"/>
      <c r="U1974"/>
    </row>
    <row r="1975" spans="2:21" x14ac:dyDescent="0.25">
      <c r="B1975" s="49" t="s">
        <v>9735</v>
      </c>
      <c r="C1975" s="53" t="s">
        <v>24186</v>
      </c>
      <c r="D1975" t="s">
        <v>3472</v>
      </c>
      <c r="E1975" s="43" t="s">
        <v>12091</v>
      </c>
      <c r="F1975" t="s">
        <v>3473</v>
      </c>
      <c r="G1975" t="s">
        <v>3474</v>
      </c>
      <c r="H1975" s="41">
        <v>41775</v>
      </c>
      <c r="I1975" s="44">
        <v>-76548.399999999994</v>
      </c>
      <c r="J1975" t="s">
        <v>12092</v>
      </c>
      <c r="R1975" s="51"/>
      <c r="U1975"/>
    </row>
    <row r="1976" spans="2:21" x14ac:dyDescent="0.25">
      <c r="B1976" s="49" t="s">
        <v>9735</v>
      </c>
      <c r="C1976" s="53" t="s">
        <v>24186</v>
      </c>
      <c r="D1976" t="s">
        <v>3460</v>
      </c>
      <c r="E1976" s="43" t="s">
        <v>12083</v>
      </c>
      <c r="F1976" t="s">
        <v>3461</v>
      </c>
      <c r="G1976" t="s">
        <v>3462</v>
      </c>
      <c r="H1976" s="41">
        <v>41775</v>
      </c>
      <c r="I1976" s="44">
        <v>-69949.399999999994</v>
      </c>
      <c r="J1976" t="s">
        <v>12084</v>
      </c>
      <c r="R1976" s="51"/>
      <c r="U1976"/>
    </row>
    <row r="1977" spans="2:21" x14ac:dyDescent="0.25">
      <c r="B1977" s="49" t="s">
        <v>9735</v>
      </c>
      <c r="C1977" s="53" t="s">
        <v>24186</v>
      </c>
      <c r="D1977" t="s">
        <v>3478</v>
      </c>
      <c r="E1977" s="43" t="s">
        <v>12095</v>
      </c>
      <c r="F1977" t="s">
        <v>3479</v>
      </c>
      <c r="G1977" t="s">
        <v>3480</v>
      </c>
      <c r="H1977" s="41">
        <v>41775</v>
      </c>
      <c r="I1977" s="44">
        <v>-67235.850000000006</v>
      </c>
      <c r="J1977" t="s">
        <v>12096</v>
      </c>
      <c r="R1977" s="51"/>
      <c r="U1977"/>
    </row>
    <row r="1978" spans="2:21" x14ac:dyDescent="0.25">
      <c r="B1978" s="49" t="s">
        <v>9735</v>
      </c>
      <c r="C1978" s="53" t="s">
        <v>24186</v>
      </c>
      <c r="D1978" t="s">
        <v>3436</v>
      </c>
      <c r="E1978" s="43" t="s">
        <v>12067</v>
      </c>
      <c r="F1978" t="s">
        <v>3437</v>
      </c>
      <c r="G1978" t="s">
        <v>3438</v>
      </c>
      <c r="H1978" s="41">
        <v>41775</v>
      </c>
      <c r="I1978" s="44">
        <v>-63128.639999999999</v>
      </c>
      <c r="J1978" t="s">
        <v>12068</v>
      </c>
      <c r="R1978" s="51"/>
      <c r="U1978"/>
    </row>
    <row r="1979" spans="2:21" x14ac:dyDescent="0.25">
      <c r="B1979" s="49" t="s">
        <v>9735</v>
      </c>
      <c r="C1979" s="53" t="s">
        <v>24186</v>
      </c>
      <c r="D1979" t="s">
        <v>3475</v>
      </c>
      <c r="E1979" s="43" t="s">
        <v>12093</v>
      </c>
      <c r="F1979" t="s">
        <v>3476</v>
      </c>
      <c r="G1979" t="s">
        <v>3477</v>
      </c>
      <c r="H1979" s="41">
        <v>41775</v>
      </c>
      <c r="I1979" s="44">
        <v>-61813.46</v>
      </c>
      <c r="J1979" t="s">
        <v>12094</v>
      </c>
      <c r="R1979" s="51"/>
      <c r="U1979"/>
    </row>
    <row r="1980" spans="2:21" x14ac:dyDescent="0.25">
      <c r="B1980" s="49" t="s">
        <v>9735</v>
      </c>
      <c r="C1980" s="53" t="s">
        <v>24186</v>
      </c>
      <c r="D1980" t="s">
        <v>3484</v>
      </c>
      <c r="E1980" s="43" t="s">
        <v>12099</v>
      </c>
      <c r="F1980" t="s">
        <v>3485</v>
      </c>
      <c r="G1980" t="s">
        <v>3486</v>
      </c>
      <c r="H1980" s="41">
        <v>41775</v>
      </c>
      <c r="I1980" s="44">
        <v>-45634.400000000001</v>
      </c>
      <c r="J1980" t="s">
        <v>12100</v>
      </c>
      <c r="R1980" s="51"/>
      <c r="U1980"/>
    </row>
    <row r="1981" spans="2:21" x14ac:dyDescent="0.25">
      <c r="B1981" s="49" t="s">
        <v>9735</v>
      </c>
      <c r="C1981" s="53" t="s">
        <v>24186</v>
      </c>
      <c r="D1981" t="s">
        <v>3454</v>
      </c>
      <c r="E1981" s="43" t="s">
        <v>12079</v>
      </c>
      <c r="F1981" t="s">
        <v>3455</v>
      </c>
      <c r="G1981" t="s">
        <v>3456</v>
      </c>
      <c r="H1981" s="41">
        <v>41775</v>
      </c>
      <c r="I1981" s="44">
        <v>-43274</v>
      </c>
      <c r="J1981" t="s">
        <v>12080</v>
      </c>
      <c r="R1981" s="51"/>
      <c r="U1981"/>
    </row>
    <row r="1982" spans="2:21" x14ac:dyDescent="0.25">
      <c r="B1982" s="49" t="s">
        <v>9735</v>
      </c>
      <c r="C1982" s="53" t="s">
        <v>24186</v>
      </c>
      <c r="D1982" t="s">
        <v>3481</v>
      </c>
      <c r="E1982" s="43" t="s">
        <v>12097</v>
      </c>
      <c r="F1982" t="s">
        <v>3482</v>
      </c>
      <c r="G1982" t="s">
        <v>3483</v>
      </c>
      <c r="H1982" s="41">
        <v>41775</v>
      </c>
      <c r="I1982" s="44">
        <v>-41485.660000000003</v>
      </c>
      <c r="J1982" t="s">
        <v>12098</v>
      </c>
      <c r="R1982" s="51"/>
      <c r="U1982"/>
    </row>
    <row r="1983" spans="2:21" x14ac:dyDescent="0.25">
      <c r="B1983" s="49" t="s">
        <v>9735</v>
      </c>
      <c r="C1983" s="53" t="s">
        <v>24186</v>
      </c>
      <c r="D1983" t="s">
        <v>3487</v>
      </c>
      <c r="E1983" s="43" t="s">
        <v>12101</v>
      </c>
      <c r="F1983" t="s">
        <v>3488</v>
      </c>
      <c r="G1983" t="s">
        <v>3489</v>
      </c>
      <c r="H1983" s="41">
        <v>41775</v>
      </c>
      <c r="I1983" s="44">
        <v>-40770.39</v>
      </c>
      <c r="J1983" t="s">
        <v>12102</v>
      </c>
      <c r="R1983" s="51"/>
      <c r="U1983"/>
    </row>
    <row r="1984" spans="2:21" x14ac:dyDescent="0.25">
      <c r="B1984" s="49" t="s">
        <v>9735</v>
      </c>
      <c r="C1984" s="53" t="s">
        <v>24186</v>
      </c>
      <c r="D1984" t="s">
        <v>3439</v>
      </c>
      <c r="E1984" s="43" t="s">
        <v>12069</v>
      </c>
      <c r="F1984" t="s">
        <v>3440</v>
      </c>
      <c r="G1984" t="s">
        <v>3441</v>
      </c>
      <c r="H1984" s="41">
        <v>41775</v>
      </c>
      <c r="I1984" s="44">
        <v>-38624.58</v>
      </c>
      <c r="J1984" t="s">
        <v>12070</v>
      </c>
      <c r="R1984" s="51"/>
      <c r="U1984"/>
    </row>
    <row r="1985" spans="2:21" x14ac:dyDescent="0.25">
      <c r="B1985" s="49" t="s">
        <v>9735</v>
      </c>
      <c r="C1985" s="53" t="s">
        <v>24186</v>
      </c>
      <c r="D1985" t="s">
        <v>3448</v>
      </c>
      <c r="E1985" s="43" t="s">
        <v>12075</v>
      </c>
      <c r="F1985" t="s">
        <v>3449</v>
      </c>
      <c r="G1985" t="s">
        <v>3450</v>
      </c>
      <c r="H1985" s="41">
        <v>41775</v>
      </c>
      <c r="I1985" s="44">
        <v>-35634.6</v>
      </c>
      <c r="J1985" t="s">
        <v>12076</v>
      </c>
      <c r="R1985" s="51"/>
      <c r="U1985"/>
    </row>
    <row r="1986" spans="2:21" x14ac:dyDescent="0.25">
      <c r="B1986" s="49" t="s">
        <v>9735</v>
      </c>
      <c r="C1986" s="53" t="s">
        <v>24186</v>
      </c>
      <c r="D1986" t="s">
        <v>3433</v>
      </c>
      <c r="E1986" s="43" t="s">
        <v>12065</v>
      </c>
      <c r="F1986" t="s">
        <v>3434</v>
      </c>
      <c r="G1986" t="s">
        <v>3435</v>
      </c>
      <c r="H1986" s="41">
        <v>41775</v>
      </c>
      <c r="I1986" s="44">
        <v>-34194.870000000003</v>
      </c>
      <c r="J1986" t="s">
        <v>12066</v>
      </c>
      <c r="R1986" s="51"/>
      <c r="U1986"/>
    </row>
    <row r="1987" spans="2:21" x14ac:dyDescent="0.25">
      <c r="B1987" s="49" t="s">
        <v>9735</v>
      </c>
      <c r="C1987" s="53" t="s">
        <v>24186</v>
      </c>
      <c r="D1987" t="s">
        <v>3442</v>
      </c>
      <c r="E1987" s="43" t="s">
        <v>12071</v>
      </c>
      <c r="F1987" t="s">
        <v>3443</v>
      </c>
      <c r="G1987" t="s">
        <v>3444</v>
      </c>
      <c r="H1987" s="41">
        <v>41775</v>
      </c>
      <c r="I1987" s="44">
        <v>-34194.870000000003</v>
      </c>
      <c r="J1987" t="s">
        <v>12072</v>
      </c>
      <c r="R1987" s="51"/>
      <c r="U1987"/>
    </row>
    <row r="1988" spans="2:21" x14ac:dyDescent="0.25">
      <c r="B1988" s="49" t="s">
        <v>9735</v>
      </c>
      <c r="C1988" s="53" t="s">
        <v>24186</v>
      </c>
      <c r="D1988" t="s">
        <v>3445</v>
      </c>
      <c r="E1988" s="43" t="s">
        <v>12073</v>
      </c>
      <c r="F1988" t="s">
        <v>3446</v>
      </c>
      <c r="G1988" t="s">
        <v>3447</v>
      </c>
      <c r="H1988" s="41">
        <v>41775</v>
      </c>
      <c r="I1988" s="44">
        <v>-34194.870000000003</v>
      </c>
      <c r="J1988" t="s">
        <v>12074</v>
      </c>
      <c r="R1988" s="51"/>
      <c r="U1988"/>
    </row>
    <row r="1989" spans="2:21" x14ac:dyDescent="0.25">
      <c r="B1989" s="49" t="s">
        <v>9735</v>
      </c>
      <c r="C1989" s="53" t="s">
        <v>24186</v>
      </c>
      <c r="D1989" t="s">
        <v>3463</v>
      </c>
      <c r="E1989" s="43" t="s">
        <v>12085</v>
      </c>
      <c r="F1989" t="s">
        <v>3464</v>
      </c>
      <c r="G1989" t="s">
        <v>3465</v>
      </c>
      <c r="H1989" s="41">
        <v>41775</v>
      </c>
      <c r="I1989" s="44">
        <v>-34194.870000000003</v>
      </c>
      <c r="J1989" t="s">
        <v>12086</v>
      </c>
      <c r="R1989" s="51"/>
      <c r="U1989"/>
    </row>
    <row r="1990" spans="2:21" x14ac:dyDescent="0.25">
      <c r="B1990" s="49" t="s">
        <v>9735</v>
      </c>
      <c r="C1990" s="53" t="s">
        <v>24186</v>
      </c>
      <c r="D1990" t="s">
        <v>3457</v>
      </c>
      <c r="E1990" s="43" t="s">
        <v>12081</v>
      </c>
      <c r="F1990" t="s">
        <v>3458</v>
      </c>
      <c r="G1990" t="s">
        <v>3459</v>
      </c>
      <c r="H1990" s="41">
        <v>41775</v>
      </c>
      <c r="I1990" s="44">
        <v>-33617.69</v>
      </c>
      <c r="J1990" t="s">
        <v>12082</v>
      </c>
      <c r="R1990" s="51"/>
      <c r="U1990"/>
    </row>
    <row r="1991" spans="2:21" x14ac:dyDescent="0.25">
      <c r="B1991" s="49" t="s">
        <v>9735</v>
      </c>
      <c r="C1991" s="53" t="s">
        <v>24186</v>
      </c>
      <c r="D1991" t="s">
        <v>3430</v>
      </c>
      <c r="E1991" s="43" t="s">
        <v>12063</v>
      </c>
      <c r="F1991" t="s">
        <v>3431</v>
      </c>
      <c r="G1991" t="s">
        <v>3432</v>
      </c>
      <c r="H1991" s="41">
        <v>41775</v>
      </c>
      <c r="I1991" s="44">
        <v>-21945.18</v>
      </c>
      <c r="J1991" t="s">
        <v>12064</v>
      </c>
      <c r="R1991" s="51"/>
      <c r="U1991"/>
    </row>
    <row r="1992" spans="2:21" x14ac:dyDescent="0.25">
      <c r="B1992" s="49" t="s">
        <v>9735</v>
      </c>
      <c r="C1992" s="53" t="s">
        <v>24186</v>
      </c>
      <c r="D1992" t="s">
        <v>3549</v>
      </c>
      <c r="E1992" s="43" t="s">
        <v>12143</v>
      </c>
      <c r="F1992" t="s">
        <v>3550</v>
      </c>
      <c r="G1992" t="s">
        <v>3551</v>
      </c>
      <c r="H1992" s="41">
        <v>41778</v>
      </c>
      <c r="I1992" s="44">
        <v>-91268.800000000003</v>
      </c>
      <c r="J1992" t="s">
        <v>12144</v>
      </c>
      <c r="R1992" s="51"/>
      <c r="U1992"/>
    </row>
    <row r="1993" spans="2:21" x14ac:dyDescent="0.25">
      <c r="B1993" s="49" t="s">
        <v>9735</v>
      </c>
      <c r="C1993" s="53" t="s">
        <v>24186</v>
      </c>
      <c r="D1993" t="s">
        <v>3532</v>
      </c>
      <c r="E1993" s="43" t="s">
        <v>12131</v>
      </c>
      <c r="F1993" t="s">
        <v>3533</v>
      </c>
      <c r="G1993" t="s">
        <v>3534</v>
      </c>
      <c r="H1993" s="41">
        <v>41778</v>
      </c>
      <c r="I1993" s="44">
        <v>-81541.350000000006</v>
      </c>
      <c r="J1993" t="s">
        <v>12132</v>
      </c>
      <c r="R1993" s="51"/>
      <c r="U1993"/>
    </row>
    <row r="1994" spans="2:21" x14ac:dyDescent="0.25">
      <c r="B1994" s="49" t="s">
        <v>9735</v>
      </c>
      <c r="C1994" s="53" t="s">
        <v>24186</v>
      </c>
      <c r="D1994" t="s">
        <v>3535</v>
      </c>
      <c r="E1994" s="43" t="s">
        <v>12133</v>
      </c>
      <c r="F1994" t="s">
        <v>3536</v>
      </c>
      <c r="G1994" t="s">
        <v>3537</v>
      </c>
      <c r="H1994" s="41">
        <v>41778</v>
      </c>
      <c r="I1994" s="44">
        <v>-81541.350000000006</v>
      </c>
      <c r="J1994" t="s">
        <v>12134</v>
      </c>
      <c r="R1994" s="51"/>
      <c r="U1994"/>
    </row>
    <row r="1995" spans="2:21" x14ac:dyDescent="0.25">
      <c r="B1995" s="49" t="s">
        <v>9735</v>
      </c>
      <c r="C1995" s="53" t="s">
        <v>24186</v>
      </c>
      <c r="D1995" t="s">
        <v>3546</v>
      </c>
      <c r="E1995" s="43" t="s">
        <v>12141</v>
      </c>
      <c r="F1995" t="s">
        <v>3547</v>
      </c>
      <c r="G1995" t="s">
        <v>3548</v>
      </c>
      <c r="H1995" s="41">
        <v>41778</v>
      </c>
      <c r="I1995" s="44">
        <v>-75819.149999999994</v>
      </c>
      <c r="J1995" t="s">
        <v>12142</v>
      </c>
      <c r="R1995" s="51"/>
      <c r="U1995"/>
    </row>
    <row r="1996" spans="2:21" x14ac:dyDescent="0.25">
      <c r="B1996" s="49" t="s">
        <v>9735</v>
      </c>
      <c r="C1996" s="53" t="s">
        <v>24186</v>
      </c>
      <c r="D1996" t="s">
        <v>3543</v>
      </c>
      <c r="E1996" s="43" t="s">
        <v>12139</v>
      </c>
      <c r="F1996" t="s">
        <v>3544</v>
      </c>
      <c r="G1996" t="s">
        <v>3545</v>
      </c>
      <c r="H1996" s="41">
        <v>41778</v>
      </c>
      <c r="I1996" s="44">
        <v>-72957.539999999994</v>
      </c>
      <c r="J1996" t="s">
        <v>12140</v>
      </c>
      <c r="R1996" s="51"/>
      <c r="U1996"/>
    </row>
    <row r="1997" spans="2:21" x14ac:dyDescent="0.25">
      <c r="B1997" s="49" t="s">
        <v>9735</v>
      </c>
      <c r="C1997" s="53" t="s">
        <v>24186</v>
      </c>
      <c r="D1997" t="s">
        <v>3517</v>
      </c>
      <c r="E1997" s="43" t="s">
        <v>12121</v>
      </c>
      <c r="F1997" t="s">
        <v>3518</v>
      </c>
      <c r="G1997" t="s">
        <v>3519</v>
      </c>
      <c r="H1997" s="41">
        <v>41778</v>
      </c>
      <c r="I1997" s="44">
        <v>-68389.740000000005</v>
      </c>
      <c r="J1997" t="s">
        <v>12122</v>
      </c>
      <c r="R1997" s="51"/>
      <c r="U1997"/>
    </row>
    <row r="1998" spans="2:21" x14ac:dyDescent="0.25">
      <c r="B1998" s="49" t="s">
        <v>9735</v>
      </c>
      <c r="C1998" s="53" t="s">
        <v>24186</v>
      </c>
      <c r="D1998" t="s">
        <v>3552</v>
      </c>
      <c r="E1998" s="43" t="s">
        <v>12145</v>
      </c>
      <c r="F1998" t="s">
        <v>3553</v>
      </c>
      <c r="G1998" t="s">
        <v>3554</v>
      </c>
      <c r="H1998" s="41">
        <v>41778</v>
      </c>
      <c r="I1998" s="44">
        <v>-68389.740000000005</v>
      </c>
      <c r="J1998" t="s">
        <v>12146</v>
      </c>
      <c r="R1998" s="51"/>
      <c r="U1998"/>
    </row>
    <row r="1999" spans="2:21" x14ac:dyDescent="0.25">
      <c r="B1999" s="49" t="s">
        <v>9735</v>
      </c>
      <c r="C1999" s="53" t="s">
        <v>24186</v>
      </c>
      <c r="D1999" t="s">
        <v>3523</v>
      </c>
      <c r="E1999" s="43" t="s">
        <v>12125</v>
      </c>
      <c r="F1999" t="s">
        <v>3524</v>
      </c>
      <c r="G1999" t="s">
        <v>3525</v>
      </c>
      <c r="H1999" s="41">
        <v>41778</v>
      </c>
      <c r="I1999" s="44">
        <v>-67235.850000000006</v>
      </c>
      <c r="J1999" t="s">
        <v>12126</v>
      </c>
      <c r="R1999" s="51"/>
      <c r="U1999"/>
    </row>
    <row r="2000" spans="2:21" x14ac:dyDescent="0.25">
      <c r="B2000" s="49" t="s">
        <v>9735</v>
      </c>
      <c r="C2000" s="53" t="s">
        <v>24186</v>
      </c>
      <c r="D2000" t="s">
        <v>3502</v>
      </c>
      <c r="E2000" s="43" t="s">
        <v>12111</v>
      </c>
      <c r="F2000" t="s">
        <v>3503</v>
      </c>
      <c r="G2000" t="s">
        <v>3504</v>
      </c>
      <c r="H2000" s="41">
        <v>41778</v>
      </c>
      <c r="I2000" s="44">
        <v>-67235.38</v>
      </c>
      <c r="J2000" t="s">
        <v>12112</v>
      </c>
      <c r="R2000" s="51"/>
      <c r="U2000"/>
    </row>
    <row r="2001" spans="2:21" x14ac:dyDescent="0.25">
      <c r="B2001" s="49" t="s">
        <v>9735</v>
      </c>
      <c r="C2001" s="53" t="s">
        <v>24186</v>
      </c>
      <c r="D2001" t="s">
        <v>3520</v>
      </c>
      <c r="E2001" s="43" t="s">
        <v>12123</v>
      </c>
      <c r="F2001" t="s">
        <v>3521</v>
      </c>
      <c r="G2001" t="s">
        <v>3522</v>
      </c>
      <c r="H2001" s="41">
        <v>41778</v>
      </c>
      <c r="I2001" s="44">
        <v>-61813.46</v>
      </c>
      <c r="J2001" t="s">
        <v>12124</v>
      </c>
      <c r="R2001" s="51"/>
      <c r="U2001"/>
    </row>
    <row r="2002" spans="2:21" x14ac:dyDescent="0.25">
      <c r="B2002" s="49" t="s">
        <v>9735</v>
      </c>
      <c r="C2002" s="53" t="s">
        <v>24186</v>
      </c>
      <c r="D2002" t="s">
        <v>3529</v>
      </c>
      <c r="E2002" s="43" t="s">
        <v>12129</v>
      </c>
      <c r="F2002" t="s">
        <v>3530</v>
      </c>
      <c r="G2002" t="s">
        <v>3531</v>
      </c>
      <c r="H2002" s="41">
        <v>41778</v>
      </c>
      <c r="I2002" s="44">
        <v>-59991</v>
      </c>
      <c r="J2002" t="s">
        <v>12130</v>
      </c>
      <c r="R2002" s="51"/>
      <c r="U2002"/>
    </row>
    <row r="2003" spans="2:21" x14ac:dyDescent="0.25">
      <c r="B2003" s="49" t="s">
        <v>9735</v>
      </c>
      <c r="C2003" s="53" t="s">
        <v>24186</v>
      </c>
      <c r="D2003" t="s">
        <v>3505</v>
      </c>
      <c r="E2003" s="43" t="s">
        <v>12113</v>
      </c>
      <c r="F2003" t="s">
        <v>3506</v>
      </c>
      <c r="G2003" t="s">
        <v>3507</v>
      </c>
      <c r="H2003" s="41">
        <v>41778</v>
      </c>
      <c r="I2003" s="44">
        <v>-57591.360000000001</v>
      </c>
      <c r="J2003" t="s">
        <v>12114</v>
      </c>
      <c r="R2003" s="51"/>
      <c r="U2003"/>
    </row>
    <row r="2004" spans="2:21" x14ac:dyDescent="0.25">
      <c r="B2004" s="49" t="s">
        <v>9735</v>
      </c>
      <c r="C2004" s="53" t="s">
        <v>24186</v>
      </c>
      <c r="D2004" t="s">
        <v>3526</v>
      </c>
      <c r="E2004" s="43" t="s">
        <v>12127</v>
      </c>
      <c r="F2004" t="s">
        <v>3527</v>
      </c>
      <c r="G2004" t="s">
        <v>3528</v>
      </c>
      <c r="H2004" s="41">
        <v>41778</v>
      </c>
      <c r="I2004" s="44">
        <v>-57591.360000000001</v>
      </c>
      <c r="J2004" t="s">
        <v>12128</v>
      </c>
      <c r="R2004" s="51"/>
      <c r="U2004"/>
    </row>
    <row r="2005" spans="2:21" x14ac:dyDescent="0.25">
      <c r="B2005" s="49" t="s">
        <v>9735</v>
      </c>
      <c r="C2005" s="53" t="s">
        <v>24186</v>
      </c>
      <c r="D2005" t="s">
        <v>3555</v>
      </c>
      <c r="E2005" s="43" t="s">
        <v>12147</v>
      </c>
      <c r="F2005" t="s">
        <v>3556</v>
      </c>
      <c r="G2005" t="s">
        <v>3557</v>
      </c>
      <c r="H2005" s="41">
        <v>41778</v>
      </c>
      <c r="I2005" s="44">
        <v>-43889.83</v>
      </c>
      <c r="J2005" t="s">
        <v>12148</v>
      </c>
      <c r="R2005" s="51"/>
      <c r="U2005"/>
    </row>
    <row r="2006" spans="2:21" x14ac:dyDescent="0.25">
      <c r="B2006" s="49" t="s">
        <v>9735</v>
      </c>
      <c r="C2006" s="53" t="s">
        <v>24186</v>
      </c>
      <c r="D2006" t="s">
        <v>3541</v>
      </c>
      <c r="E2006" s="43" t="s">
        <v>12137</v>
      </c>
      <c r="F2006" t="s">
        <v>3542</v>
      </c>
      <c r="G2006" t="s">
        <v>20740</v>
      </c>
      <c r="H2006" s="41">
        <v>41778</v>
      </c>
      <c r="I2006" s="44">
        <v>-35634.6</v>
      </c>
      <c r="J2006" t="s">
        <v>12138</v>
      </c>
      <c r="R2006" s="51"/>
      <c r="U2006"/>
    </row>
    <row r="2007" spans="2:21" x14ac:dyDescent="0.25">
      <c r="B2007" s="49" t="s">
        <v>9735</v>
      </c>
      <c r="C2007" s="53" t="s">
        <v>24186</v>
      </c>
      <c r="D2007" t="s">
        <v>3490</v>
      </c>
      <c r="E2007" s="43" t="s">
        <v>12103</v>
      </c>
      <c r="F2007" t="s">
        <v>3491</v>
      </c>
      <c r="G2007" t="s">
        <v>3492</v>
      </c>
      <c r="H2007" s="41">
        <v>41778</v>
      </c>
      <c r="I2007" s="44">
        <v>-29395.59</v>
      </c>
      <c r="J2007" t="s">
        <v>12104</v>
      </c>
      <c r="R2007" s="51"/>
      <c r="U2007"/>
    </row>
    <row r="2008" spans="2:21" x14ac:dyDescent="0.25">
      <c r="B2008" s="49" t="s">
        <v>9735</v>
      </c>
      <c r="C2008" s="53" t="s">
        <v>24186</v>
      </c>
      <c r="D2008" t="s">
        <v>3499</v>
      </c>
      <c r="E2008" s="43" t="s">
        <v>12109</v>
      </c>
      <c r="F2008" t="s">
        <v>3500</v>
      </c>
      <c r="G2008" t="s">
        <v>3501</v>
      </c>
      <c r="H2008" s="41">
        <v>41778</v>
      </c>
      <c r="I2008" s="44">
        <v>-28795.68</v>
      </c>
      <c r="J2008" t="s">
        <v>12110</v>
      </c>
      <c r="R2008" s="51"/>
      <c r="U2008"/>
    </row>
    <row r="2009" spans="2:21" x14ac:dyDescent="0.25">
      <c r="B2009" s="49" t="s">
        <v>9735</v>
      </c>
      <c r="C2009" s="53" t="s">
        <v>24186</v>
      </c>
      <c r="D2009" t="s">
        <v>3514</v>
      </c>
      <c r="E2009" s="43" t="s">
        <v>12119</v>
      </c>
      <c r="F2009" t="s">
        <v>3515</v>
      </c>
      <c r="G2009" t="s">
        <v>3516</v>
      </c>
      <c r="H2009" s="41">
        <v>41778</v>
      </c>
      <c r="I2009" s="44">
        <v>-28795.68</v>
      </c>
      <c r="J2009" t="s">
        <v>12120</v>
      </c>
      <c r="R2009" s="51"/>
      <c r="U2009"/>
    </row>
    <row r="2010" spans="2:21" x14ac:dyDescent="0.25">
      <c r="B2010" s="49" t="s">
        <v>9735</v>
      </c>
      <c r="C2010" s="53" t="s">
        <v>24186</v>
      </c>
      <c r="D2010" t="s">
        <v>3493</v>
      </c>
      <c r="E2010" s="43" t="s">
        <v>12105</v>
      </c>
      <c r="F2010" t="s">
        <v>3494</v>
      </c>
      <c r="G2010" t="s">
        <v>3495</v>
      </c>
      <c r="H2010" s="41">
        <v>41778</v>
      </c>
      <c r="I2010" s="44">
        <v>-28195.77</v>
      </c>
      <c r="J2010" t="s">
        <v>12106</v>
      </c>
      <c r="R2010" s="51"/>
      <c r="U2010"/>
    </row>
    <row r="2011" spans="2:21" x14ac:dyDescent="0.25">
      <c r="B2011" s="49" t="s">
        <v>9735</v>
      </c>
      <c r="C2011" s="53" t="s">
        <v>24186</v>
      </c>
      <c r="D2011" t="s">
        <v>3496</v>
      </c>
      <c r="E2011" s="43" t="s">
        <v>12107</v>
      </c>
      <c r="F2011" t="s">
        <v>3497</v>
      </c>
      <c r="G2011" t="s">
        <v>3498</v>
      </c>
      <c r="H2011" s="41">
        <v>41778</v>
      </c>
      <c r="I2011" s="44">
        <v>-28195.77</v>
      </c>
      <c r="J2011" t="s">
        <v>12108</v>
      </c>
      <c r="R2011" s="51"/>
      <c r="U2011"/>
    </row>
    <row r="2012" spans="2:21" x14ac:dyDescent="0.25">
      <c r="B2012" s="49" t="s">
        <v>9735</v>
      </c>
      <c r="C2012" s="53" t="s">
        <v>24186</v>
      </c>
      <c r="D2012" t="s">
        <v>3508</v>
      </c>
      <c r="E2012" s="43" t="s">
        <v>12115</v>
      </c>
      <c r="F2012" t="s">
        <v>3509</v>
      </c>
      <c r="G2012" t="s">
        <v>3510</v>
      </c>
      <c r="H2012" s="41">
        <v>41778</v>
      </c>
      <c r="I2012" s="44">
        <v>-28195.77</v>
      </c>
      <c r="J2012" t="s">
        <v>12116</v>
      </c>
      <c r="R2012" s="51"/>
      <c r="U2012"/>
    </row>
    <row r="2013" spans="2:21" x14ac:dyDescent="0.25">
      <c r="B2013" s="49" t="s">
        <v>9735</v>
      </c>
      <c r="C2013" s="53" t="s">
        <v>24186</v>
      </c>
      <c r="D2013" t="s">
        <v>3538</v>
      </c>
      <c r="E2013" s="43" t="s">
        <v>12135</v>
      </c>
      <c r="F2013" t="s">
        <v>3539</v>
      </c>
      <c r="G2013" t="s">
        <v>3540</v>
      </c>
      <c r="H2013" s="41">
        <v>41778</v>
      </c>
      <c r="I2013" s="44">
        <v>-28195.77</v>
      </c>
      <c r="J2013" t="s">
        <v>12136</v>
      </c>
      <c r="R2013" s="51"/>
      <c r="U2013"/>
    </row>
    <row r="2014" spans="2:21" x14ac:dyDescent="0.25">
      <c r="B2014" s="49" t="s">
        <v>9735</v>
      </c>
      <c r="C2014" s="53" t="s">
        <v>24186</v>
      </c>
      <c r="D2014" t="s">
        <v>3511</v>
      </c>
      <c r="E2014" s="43" t="s">
        <v>12117</v>
      </c>
      <c r="F2014" t="s">
        <v>3512</v>
      </c>
      <c r="G2014" t="s">
        <v>3513</v>
      </c>
      <c r="H2014" s="41">
        <v>41778</v>
      </c>
      <c r="I2014" s="44">
        <v>-27595.86</v>
      </c>
      <c r="J2014" t="s">
        <v>12118</v>
      </c>
      <c r="R2014" s="51"/>
      <c r="U2014"/>
    </row>
    <row r="2015" spans="2:21" x14ac:dyDescent="0.25">
      <c r="B2015" s="49" t="s">
        <v>9328</v>
      </c>
      <c r="C2015" s="53" t="s">
        <v>24189</v>
      </c>
      <c r="D2015" t="s">
        <v>3558</v>
      </c>
      <c r="E2015" s="43" t="s">
        <v>12149</v>
      </c>
      <c r="F2015" t="s">
        <v>3559</v>
      </c>
      <c r="G2015" t="s">
        <v>3560</v>
      </c>
      <c r="H2015" s="41">
        <v>41778</v>
      </c>
      <c r="I2015" s="44">
        <v>-17700</v>
      </c>
      <c r="J2015" t="s">
        <v>12150</v>
      </c>
      <c r="R2015" s="51"/>
      <c r="U2015"/>
    </row>
    <row r="2016" spans="2:21" x14ac:dyDescent="0.25">
      <c r="B2016" s="49" t="s">
        <v>9326</v>
      </c>
      <c r="C2016" s="53" t="s">
        <v>24184</v>
      </c>
      <c r="D2016" t="s">
        <v>815</v>
      </c>
      <c r="E2016" s="43" t="s">
        <v>816</v>
      </c>
      <c r="G2016" t="s">
        <v>3562</v>
      </c>
      <c r="H2016" s="41">
        <v>41779</v>
      </c>
      <c r="I2016" s="44">
        <v>-5928</v>
      </c>
      <c r="J2016" t="s">
        <v>12152</v>
      </c>
      <c r="R2016" s="51"/>
      <c r="U2016"/>
    </row>
    <row r="2017" spans="2:21" x14ac:dyDescent="0.25">
      <c r="B2017" s="49" t="s">
        <v>9326</v>
      </c>
      <c r="C2017" s="53" t="s">
        <v>24184</v>
      </c>
      <c r="D2017" t="s">
        <v>815</v>
      </c>
      <c r="E2017" s="43" t="s">
        <v>816</v>
      </c>
      <c r="G2017" t="s">
        <v>3561</v>
      </c>
      <c r="H2017" s="41">
        <v>41779</v>
      </c>
      <c r="I2017">
        <v>-278.39</v>
      </c>
      <c r="J2017" t="s">
        <v>12151</v>
      </c>
      <c r="R2017" s="51"/>
      <c r="U2017"/>
    </row>
    <row r="2018" spans="2:21" x14ac:dyDescent="0.25">
      <c r="B2018" s="49" t="s">
        <v>9735</v>
      </c>
      <c r="C2018" s="53" t="s">
        <v>24186</v>
      </c>
      <c r="D2018" t="s">
        <v>3684</v>
      </c>
      <c r="E2018" s="43" t="s">
        <v>12236</v>
      </c>
      <c r="F2018" t="s">
        <v>3685</v>
      </c>
      <c r="G2018" t="s">
        <v>3686</v>
      </c>
      <c r="H2018" s="41">
        <v>41779</v>
      </c>
      <c r="I2018" s="44">
        <v>-83400.800000000003</v>
      </c>
      <c r="J2018" t="s">
        <v>12237</v>
      </c>
      <c r="R2018" s="51"/>
      <c r="U2018"/>
    </row>
    <row r="2019" spans="2:21" x14ac:dyDescent="0.25">
      <c r="B2019" s="49" t="s">
        <v>9735</v>
      </c>
      <c r="C2019" s="53" t="s">
        <v>24186</v>
      </c>
      <c r="D2019" t="s">
        <v>3652</v>
      </c>
      <c r="E2019" s="43" t="s">
        <v>12214</v>
      </c>
      <c r="F2019" t="s">
        <v>3653</v>
      </c>
      <c r="G2019" t="s">
        <v>3654</v>
      </c>
      <c r="H2019" s="41">
        <v>41779</v>
      </c>
      <c r="I2019" s="44">
        <v>-81540.78</v>
      </c>
      <c r="J2019" t="s">
        <v>12215</v>
      </c>
      <c r="R2019" s="51"/>
      <c r="U2019"/>
    </row>
    <row r="2020" spans="2:21" x14ac:dyDescent="0.25">
      <c r="B2020" s="49" t="s">
        <v>9735</v>
      </c>
      <c r="C2020" s="53" t="s">
        <v>24186</v>
      </c>
      <c r="D2020" t="s">
        <v>3622</v>
      </c>
      <c r="E2020" s="43" t="s">
        <v>12194</v>
      </c>
      <c r="F2020" t="s">
        <v>3623</v>
      </c>
      <c r="G2020" t="s">
        <v>3624</v>
      </c>
      <c r="H2020" s="41">
        <v>41779</v>
      </c>
      <c r="I2020" s="44">
        <v>-76548.399999999994</v>
      </c>
      <c r="J2020" t="s">
        <v>12195</v>
      </c>
      <c r="R2020" s="51"/>
      <c r="U2020"/>
    </row>
    <row r="2021" spans="2:21" x14ac:dyDescent="0.25">
      <c r="B2021" s="49" t="s">
        <v>9735</v>
      </c>
      <c r="C2021" s="53" t="s">
        <v>24186</v>
      </c>
      <c r="D2021" t="s">
        <v>3678</v>
      </c>
      <c r="E2021" s="43" t="s">
        <v>12232</v>
      </c>
      <c r="F2021" t="s">
        <v>3679</v>
      </c>
      <c r="G2021" t="s">
        <v>3680</v>
      </c>
      <c r="H2021" s="41">
        <v>41779</v>
      </c>
      <c r="I2021" s="44">
        <v>-76548.399999999994</v>
      </c>
      <c r="J2021" t="s">
        <v>12233</v>
      </c>
      <c r="R2021" s="51"/>
      <c r="U2021"/>
    </row>
    <row r="2022" spans="2:21" x14ac:dyDescent="0.25">
      <c r="B2022" s="49" t="s">
        <v>9735</v>
      </c>
      <c r="C2022" s="53" t="s">
        <v>24186</v>
      </c>
      <c r="D2022" t="s">
        <v>3580</v>
      </c>
      <c r="E2022" s="43" t="s">
        <v>12165</v>
      </c>
      <c r="F2022" t="s">
        <v>3581</v>
      </c>
      <c r="G2022" t="s">
        <v>3582</v>
      </c>
      <c r="H2022" s="41">
        <v>41779</v>
      </c>
      <c r="I2022" s="44">
        <v>-75228.600000000006</v>
      </c>
      <c r="J2022" t="s">
        <v>12166</v>
      </c>
      <c r="R2022" s="51"/>
      <c r="U2022"/>
    </row>
    <row r="2023" spans="2:21" x14ac:dyDescent="0.25">
      <c r="B2023" s="49" t="s">
        <v>9735</v>
      </c>
      <c r="C2023" s="53" t="s">
        <v>24186</v>
      </c>
      <c r="D2023" t="s">
        <v>3664</v>
      </c>
      <c r="E2023" s="43" t="s">
        <v>12222</v>
      </c>
      <c r="F2023" t="s">
        <v>3665</v>
      </c>
      <c r="G2023" t="s">
        <v>3666</v>
      </c>
      <c r="H2023" s="41">
        <v>41779</v>
      </c>
      <c r="I2023" s="44">
        <v>-75228.600000000006</v>
      </c>
      <c r="J2023" t="s">
        <v>12223</v>
      </c>
      <c r="R2023" s="51"/>
      <c r="U2023"/>
    </row>
    <row r="2024" spans="2:21" x14ac:dyDescent="0.25">
      <c r="B2024" s="49" t="s">
        <v>9735</v>
      </c>
      <c r="C2024" s="53" t="s">
        <v>24186</v>
      </c>
      <c r="D2024" t="s">
        <v>3577</v>
      </c>
      <c r="E2024" s="43" t="s">
        <v>12163</v>
      </c>
      <c r="F2024" t="s">
        <v>3578</v>
      </c>
      <c r="G2024" t="s">
        <v>3579</v>
      </c>
      <c r="H2024" s="41">
        <v>41779</v>
      </c>
      <c r="I2024" s="44">
        <v>-74965.259999999995</v>
      </c>
      <c r="J2024" t="s">
        <v>12164</v>
      </c>
      <c r="R2024" s="51"/>
      <c r="U2024"/>
    </row>
    <row r="2025" spans="2:21" x14ac:dyDescent="0.25">
      <c r="B2025" s="49" t="s">
        <v>9735</v>
      </c>
      <c r="C2025" s="53" t="s">
        <v>24186</v>
      </c>
      <c r="D2025" t="s">
        <v>3646</v>
      </c>
      <c r="E2025" s="43" t="s">
        <v>12210</v>
      </c>
      <c r="F2025" t="s">
        <v>3647</v>
      </c>
      <c r="G2025" t="s">
        <v>3648</v>
      </c>
      <c r="H2025" s="41">
        <v>41779</v>
      </c>
      <c r="I2025" s="44">
        <v>-71269.2</v>
      </c>
      <c r="J2025" t="s">
        <v>12211</v>
      </c>
      <c r="R2025" s="51"/>
      <c r="U2025"/>
    </row>
    <row r="2026" spans="2:21" x14ac:dyDescent="0.25">
      <c r="B2026" s="49" t="s">
        <v>9735</v>
      </c>
      <c r="C2026" s="53" t="s">
        <v>24186</v>
      </c>
      <c r="D2026" t="s">
        <v>3610</v>
      </c>
      <c r="E2026" s="43" t="s">
        <v>12186</v>
      </c>
      <c r="F2026" t="s">
        <v>3611</v>
      </c>
      <c r="G2026" t="s">
        <v>3612</v>
      </c>
      <c r="H2026" s="41">
        <v>41779</v>
      </c>
      <c r="I2026" s="44">
        <v>-71019.72</v>
      </c>
      <c r="J2026" t="s">
        <v>12187</v>
      </c>
      <c r="R2026" s="51"/>
      <c r="U2026"/>
    </row>
    <row r="2027" spans="2:21" x14ac:dyDescent="0.25">
      <c r="B2027" s="49" t="s">
        <v>9735</v>
      </c>
      <c r="C2027" s="53" t="s">
        <v>24186</v>
      </c>
      <c r="D2027" t="s">
        <v>3619</v>
      </c>
      <c r="E2027" s="43" t="s">
        <v>12192</v>
      </c>
      <c r="F2027" t="s">
        <v>3620</v>
      </c>
      <c r="G2027" t="s">
        <v>3621</v>
      </c>
      <c r="H2027" s="41">
        <v>41779</v>
      </c>
      <c r="I2027" s="44">
        <v>-70096.460000000006</v>
      </c>
      <c r="J2027" t="s">
        <v>12193</v>
      </c>
      <c r="R2027" s="51"/>
      <c r="U2027"/>
    </row>
    <row r="2028" spans="2:21" x14ac:dyDescent="0.25">
      <c r="B2028" s="49" t="s">
        <v>9735</v>
      </c>
      <c r="C2028" s="53" t="s">
        <v>24186</v>
      </c>
      <c r="D2028" t="s">
        <v>3588</v>
      </c>
      <c r="E2028" s="43" t="s">
        <v>12170</v>
      </c>
      <c r="F2028" t="s">
        <v>3589</v>
      </c>
      <c r="G2028" t="s">
        <v>3590</v>
      </c>
      <c r="H2028" s="41">
        <v>41779</v>
      </c>
      <c r="I2028" s="44">
        <v>-69589.56</v>
      </c>
      <c r="J2028" t="s">
        <v>12171</v>
      </c>
      <c r="R2028" s="51"/>
      <c r="U2028"/>
    </row>
    <row r="2029" spans="2:21" x14ac:dyDescent="0.25">
      <c r="B2029" s="49" t="s">
        <v>9735</v>
      </c>
      <c r="C2029" s="53" t="s">
        <v>24186</v>
      </c>
      <c r="D2029" t="s">
        <v>3594</v>
      </c>
      <c r="E2029" s="43" t="s">
        <v>12174</v>
      </c>
      <c r="F2029" t="s">
        <v>3595</v>
      </c>
      <c r="G2029" t="s">
        <v>3596</v>
      </c>
      <c r="H2029" s="41">
        <v>41779</v>
      </c>
      <c r="I2029" s="44">
        <v>-68389.740000000005</v>
      </c>
      <c r="J2029" t="s">
        <v>12175</v>
      </c>
      <c r="R2029" s="51"/>
      <c r="U2029"/>
    </row>
    <row r="2030" spans="2:21" x14ac:dyDescent="0.25">
      <c r="B2030" s="49" t="s">
        <v>9735</v>
      </c>
      <c r="C2030" s="53" t="s">
        <v>24186</v>
      </c>
      <c r="D2030" t="s">
        <v>3613</v>
      </c>
      <c r="E2030" s="43" t="s">
        <v>12188</v>
      </c>
      <c r="F2030" t="s">
        <v>3614</v>
      </c>
      <c r="G2030" t="s">
        <v>3615</v>
      </c>
      <c r="H2030" s="41">
        <v>41779</v>
      </c>
      <c r="I2030" s="44">
        <v>-68389.740000000005</v>
      </c>
      <c r="J2030" t="s">
        <v>12189</v>
      </c>
      <c r="R2030" s="51"/>
      <c r="U2030"/>
    </row>
    <row r="2031" spans="2:21" x14ac:dyDescent="0.25">
      <c r="B2031" s="49" t="s">
        <v>9735</v>
      </c>
      <c r="C2031" s="53" t="s">
        <v>24186</v>
      </c>
      <c r="D2031" t="s">
        <v>3616</v>
      </c>
      <c r="E2031" s="43" t="s">
        <v>12190</v>
      </c>
      <c r="F2031" t="s">
        <v>3617</v>
      </c>
      <c r="G2031" t="s">
        <v>3618</v>
      </c>
      <c r="H2031" s="41">
        <v>41779</v>
      </c>
      <c r="I2031" s="44">
        <v>-68389.740000000005</v>
      </c>
      <c r="J2031" t="s">
        <v>12191</v>
      </c>
      <c r="R2031" s="51"/>
      <c r="U2031"/>
    </row>
    <row r="2032" spans="2:21" x14ac:dyDescent="0.25">
      <c r="B2032" s="49" t="s">
        <v>9735</v>
      </c>
      <c r="C2032" s="53" t="s">
        <v>24186</v>
      </c>
      <c r="D2032" t="s">
        <v>3634</v>
      </c>
      <c r="E2032" s="43" t="s">
        <v>12202</v>
      </c>
      <c r="F2032" t="s">
        <v>3635</v>
      </c>
      <c r="G2032" t="s">
        <v>3636</v>
      </c>
      <c r="H2032" s="41">
        <v>41779</v>
      </c>
      <c r="I2032" s="44">
        <v>-65990.100000000006</v>
      </c>
      <c r="J2032" t="s">
        <v>12203</v>
      </c>
      <c r="R2032" s="51"/>
      <c r="U2032"/>
    </row>
    <row r="2033" spans="2:21" x14ac:dyDescent="0.25">
      <c r="B2033" s="49" t="s">
        <v>9735</v>
      </c>
      <c r="C2033" s="53" t="s">
        <v>24186</v>
      </c>
      <c r="D2033" t="s">
        <v>3625</v>
      </c>
      <c r="E2033" s="43" t="s">
        <v>12196</v>
      </c>
      <c r="F2033" t="s">
        <v>3626</v>
      </c>
      <c r="G2033" t="s">
        <v>3627</v>
      </c>
      <c r="H2033" s="41">
        <v>41779</v>
      </c>
      <c r="I2033" s="44">
        <v>-64443.82</v>
      </c>
      <c r="J2033" t="s">
        <v>12197</v>
      </c>
      <c r="R2033" s="51"/>
      <c r="U2033"/>
    </row>
    <row r="2034" spans="2:21" x14ac:dyDescent="0.25">
      <c r="B2034" s="49" t="s">
        <v>9735</v>
      </c>
      <c r="C2034" s="53" t="s">
        <v>24186</v>
      </c>
      <c r="D2034" t="s">
        <v>3643</v>
      </c>
      <c r="E2034" s="43" t="s">
        <v>12208</v>
      </c>
      <c r="F2034" t="s">
        <v>3644</v>
      </c>
      <c r="G2034" t="s">
        <v>3645</v>
      </c>
      <c r="H2034" s="41">
        <v>41779</v>
      </c>
      <c r="I2034" s="44">
        <v>-63590.46</v>
      </c>
      <c r="J2034" t="s">
        <v>12209</v>
      </c>
      <c r="R2034" s="51"/>
      <c r="U2034"/>
    </row>
    <row r="2035" spans="2:21" x14ac:dyDescent="0.25">
      <c r="B2035" s="49" t="s">
        <v>9735</v>
      </c>
      <c r="C2035" s="53" t="s">
        <v>24186</v>
      </c>
      <c r="D2035" t="s">
        <v>3658</v>
      </c>
      <c r="E2035" s="43" t="s">
        <v>12218</v>
      </c>
      <c r="F2035" t="s">
        <v>3659</v>
      </c>
      <c r="G2035" t="s">
        <v>3660</v>
      </c>
      <c r="H2035" s="41">
        <v>41779</v>
      </c>
      <c r="I2035" s="44">
        <v>-63590.46</v>
      </c>
      <c r="J2035" t="s">
        <v>12219</v>
      </c>
      <c r="R2035" s="51"/>
      <c r="U2035"/>
    </row>
    <row r="2036" spans="2:21" x14ac:dyDescent="0.25">
      <c r="B2036" s="49" t="s">
        <v>9735</v>
      </c>
      <c r="C2036" s="53" t="s">
        <v>24186</v>
      </c>
      <c r="D2036" t="s">
        <v>3637</v>
      </c>
      <c r="E2036" s="43" t="s">
        <v>12204</v>
      </c>
      <c r="F2036" t="s">
        <v>3638</v>
      </c>
      <c r="G2036" t="s">
        <v>3639</v>
      </c>
      <c r="H2036" s="41">
        <v>41779</v>
      </c>
      <c r="I2036" s="44">
        <v>-62390.64</v>
      </c>
      <c r="J2036" t="s">
        <v>12205</v>
      </c>
      <c r="R2036" s="51"/>
      <c r="U2036"/>
    </row>
    <row r="2037" spans="2:21" x14ac:dyDescent="0.25">
      <c r="B2037" s="49" t="s">
        <v>9735</v>
      </c>
      <c r="C2037" s="53" t="s">
        <v>24186</v>
      </c>
      <c r="D2037" t="s">
        <v>3687</v>
      </c>
      <c r="E2037" s="43" t="s">
        <v>12238</v>
      </c>
      <c r="F2037" t="s">
        <v>3688</v>
      </c>
      <c r="G2037" t="s">
        <v>3689</v>
      </c>
      <c r="H2037" s="41">
        <v>41779</v>
      </c>
      <c r="I2037" s="44">
        <v>-59991</v>
      </c>
      <c r="J2037" t="s">
        <v>12239</v>
      </c>
      <c r="R2037" s="51"/>
      <c r="U2037"/>
    </row>
    <row r="2038" spans="2:21" x14ac:dyDescent="0.25">
      <c r="B2038" s="49" t="s">
        <v>9735</v>
      </c>
      <c r="C2038" s="53" t="s">
        <v>24186</v>
      </c>
      <c r="D2038" t="s">
        <v>3690</v>
      </c>
      <c r="E2038" s="43" t="s">
        <v>12240</v>
      </c>
      <c r="F2038" t="s">
        <v>3691</v>
      </c>
      <c r="G2038" t="s">
        <v>3692</v>
      </c>
      <c r="H2038" s="41">
        <v>41779</v>
      </c>
      <c r="I2038" s="44">
        <v>-59991</v>
      </c>
      <c r="J2038" t="s">
        <v>12241</v>
      </c>
      <c r="R2038" s="51"/>
      <c r="U2038"/>
    </row>
    <row r="2039" spans="2:21" x14ac:dyDescent="0.25">
      <c r="B2039" s="49" t="s">
        <v>9735</v>
      </c>
      <c r="C2039" s="53" t="s">
        <v>24186</v>
      </c>
      <c r="D2039" t="s">
        <v>3655</v>
      </c>
      <c r="E2039" s="43" t="s">
        <v>12216</v>
      </c>
      <c r="F2039" t="s">
        <v>3656</v>
      </c>
      <c r="G2039" t="s">
        <v>3657</v>
      </c>
      <c r="H2039" s="41">
        <v>41779</v>
      </c>
      <c r="I2039" s="44">
        <v>-57591.360000000001</v>
      </c>
      <c r="J2039" t="s">
        <v>12217</v>
      </c>
      <c r="R2039" s="51"/>
      <c r="U2039"/>
    </row>
    <row r="2040" spans="2:21" x14ac:dyDescent="0.25">
      <c r="B2040" s="49" t="s">
        <v>9735</v>
      </c>
      <c r="C2040" s="53" t="s">
        <v>24186</v>
      </c>
      <c r="D2040" t="s">
        <v>3661</v>
      </c>
      <c r="E2040" s="43" t="s">
        <v>12220</v>
      </c>
      <c r="F2040" t="s">
        <v>3662</v>
      </c>
      <c r="G2040" t="s">
        <v>3663</v>
      </c>
      <c r="H2040" s="41">
        <v>41779</v>
      </c>
      <c r="I2040" s="44">
        <v>-57591.360000000001</v>
      </c>
      <c r="J2040" t="s">
        <v>12221</v>
      </c>
      <c r="R2040" s="51"/>
      <c r="U2040"/>
    </row>
    <row r="2041" spans="2:21" x14ac:dyDescent="0.25">
      <c r="B2041" s="49" t="s">
        <v>9735</v>
      </c>
      <c r="C2041" s="53" t="s">
        <v>24186</v>
      </c>
      <c r="D2041" t="s">
        <v>3670</v>
      </c>
      <c r="E2041" s="43" t="s">
        <v>12226</v>
      </c>
      <c r="F2041" t="s">
        <v>3671</v>
      </c>
      <c r="G2041" t="s">
        <v>3672</v>
      </c>
      <c r="H2041" s="41">
        <v>41779</v>
      </c>
      <c r="I2041" s="44">
        <v>-57591.360000000001</v>
      </c>
      <c r="J2041" t="s">
        <v>12227</v>
      </c>
      <c r="R2041" s="51"/>
      <c r="U2041"/>
    </row>
    <row r="2042" spans="2:21" x14ac:dyDescent="0.25">
      <c r="B2042" s="49" t="s">
        <v>9735</v>
      </c>
      <c r="C2042" s="53" t="s">
        <v>24186</v>
      </c>
      <c r="D2042" t="s">
        <v>3681</v>
      </c>
      <c r="E2042" s="43" t="s">
        <v>12234</v>
      </c>
      <c r="F2042" t="s">
        <v>3682</v>
      </c>
      <c r="G2042" t="s">
        <v>3683</v>
      </c>
      <c r="H2042" s="41">
        <v>41779</v>
      </c>
      <c r="I2042" s="44">
        <v>-57591.360000000001</v>
      </c>
      <c r="J2042" t="s">
        <v>12235</v>
      </c>
      <c r="R2042" s="51"/>
      <c r="U2042"/>
    </row>
    <row r="2043" spans="2:21" x14ac:dyDescent="0.25">
      <c r="B2043" s="49" t="s">
        <v>9735</v>
      </c>
      <c r="C2043" s="53" t="s">
        <v>24186</v>
      </c>
      <c r="D2043" t="s">
        <v>3600</v>
      </c>
      <c r="E2043" s="43" t="s">
        <v>12178</v>
      </c>
      <c r="F2043" t="s">
        <v>3601</v>
      </c>
      <c r="G2043" t="s">
        <v>3602</v>
      </c>
      <c r="H2043" s="41">
        <v>41779</v>
      </c>
      <c r="I2043" s="44">
        <v>-56391.54</v>
      </c>
      <c r="J2043" t="s">
        <v>12179</v>
      </c>
      <c r="R2043" s="51"/>
      <c r="U2043"/>
    </row>
    <row r="2044" spans="2:21" x14ac:dyDescent="0.25">
      <c r="B2044" s="49" t="s">
        <v>9735</v>
      </c>
      <c r="C2044" s="53" t="s">
        <v>24186</v>
      </c>
      <c r="D2044" t="s">
        <v>3631</v>
      </c>
      <c r="E2044" s="43" t="s">
        <v>12200</v>
      </c>
      <c r="F2044" t="s">
        <v>3632</v>
      </c>
      <c r="G2044" t="s">
        <v>3633</v>
      </c>
      <c r="H2044" s="41">
        <v>41779</v>
      </c>
      <c r="I2044" s="44">
        <v>-56391.54</v>
      </c>
      <c r="J2044" t="s">
        <v>12201</v>
      </c>
      <c r="R2044" s="51"/>
      <c r="U2044"/>
    </row>
    <row r="2045" spans="2:21" x14ac:dyDescent="0.25">
      <c r="B2045" s="49" t="s">
        <v>9735</v>
      </c>
      <c r="C2045" s="53" t="s">
        <v>24186</v>
      </c>
      <c r="D2045" t="s">
        <v>3640</v>
      </c>
      <c r="E2045" s="43" t="s">
        <v>12206</v>
      </c>
      <c r="F2045" t="s">
        <v>3641</v>
      </c>
      <c r="G2045" t="s">
        <v>3642</v>
      </c>
      <c r="H2045" s="41">
        <v>41779</v>
      </c>
      <c r="I2045" s="44">
        <v>-56391.54</v>
      </c>
      <c r="J2045" t="s">
        <v>12207</v>
      </c>
      <c r="R2045" s="51"/>
      <c r="U2045"/>
    </row>
    <row r="2046" spans="2:21" x14ac:dyDescent="0.25">
      <c r="B2046" s="49" t="s">
        <v>9735</v>
      </c>
      <c r="C2046" s="53" t="s">
        <v>24186</v>
      </c>
      <c r="D2046" t="s">
        <v>3667</v>
      </c>
      <c r="E2046" s="43" t="s">
        <v>12224</v>
      </c>
      <c r="F2046" t="s">
        <v>3668</v>
      </c>
      <c r="G2046" t="s">
        <v>3669</v>
      </c>
      <c r="H2046" s="41">
        <v>41779</v>
      </c>
      <c r="I2046" s="44">
        <v>-56391.54</v>
      </c>
      <c r="J2046" t="s">
        <v>12225</v>
      </c>
      <c r="R2046" s="51"/>
      <c r="U2046"/>
    </row>
    <row r="2047" spans="2:21" x14ac:dyDescent="0.25">
      <c r="B2047" s="49" t="s">
        <v>9735</v>
      </c>
      <c r="C2047" s="53" t="s">
        <v>24186</v>
      </c>
      <c r="D2047" t="s">
        <v>3673</v>
      </c>
      <c r="E2047" s="43" t="s">
        <v>12228</v>
      </c>
      <c r="F2047" t="s">
        <v>3674</v>
      </c>
      <c r="G2047" t="s">
        <v>3675</v>
      </c>
      <c r="H2047" s="41">
        <v>41779</v>
      </c>
      <c r="I2047" s="44">
        <v>-55191.72</v>
      </c>
      <c r="J2047" t="s">
        <v>12229</v>
      </c>
      <c r="R2047" s="51"/>
      <c r="U2047"/>
    </row>
    <row r="2048" spans="2:21" x14ac:dyDescent="0.25">
      <c r="B2048" s="49" t="s">
        <v>9735</v>
      </c>
      <c r="C2048" s="53" t="s">
        <v>24186</v>
      </c>
      <c r="D2048" t="s">
        <v>3628</v>
      </c>
      <c r="E2048" s="43" t="s">
        <v>12198</v>
      </c>
      <c r="F2048" t="s">
        <v>3629</v>
      </c>
      <c r="G2048" t="s">
        <v>3630</v>
      </c>
      <c r="H2048" s="41">
        <v>41779</v>
      </c>
      <c r="I2048" s="44">
        <v>-44718.48</v>
      </c>
      <c r="J2048" t="s">
        <v>12199</v>
      </c>
      <c r="R2048" s="51"/>
      <c r="U2048"/>
    </row>
    <row r="2049" spans="2:21" x14ac:dyDescent="0.25">
      <c r="B2049" s="49" t="s">
        <v>9735</v>
      </c>
      <c r="C2049" s="53" t="s">
        <v>24186</v>
      </c>
      <c r="D2049" t="s">
        <v>3597</v>
      </c>
      <c r="E2049" s="43" t="s">
        <v>12176</v>
      </c>
      <c r="F2049" t="s">
        <v>3598</v>
      </c>
      <c r="G2049" t="s">
        <v>3599</v>
      </c>
      <c r="H2049" s="41">
        <v>41779</v>
      </c>
      <c r="I2049" s="44">
        <v>-40770.39</v>
      </c>
      <c r="J2049" t="s">
        <v>12177</v>
      </c>
      <c r="R2049" s="51"/>
      <c r="U2049"/>
    </row>
    <row r="2050" spans="2:21" x14ac:dyDescent="0.25">
      <c r="B2050" s="49" t="s">
        <v>9735</v>
      </c>
      <c r="C2050" s="53" t="s">
        <v>24186</v>
      </c>
      <c r="D2050" t="s">
        <v>3649</v>
      </c>
      <c r="E2050" s="43" t="s">
        <v>12212</v>
      </c>
      <c r="F2050" t="s">
        <v>3650</v>
      </c>
      <c r="G2050" t="s">
        <v>3651</v>
      </c>
      <c r="H2050" s="41">
        <v>41779</v>
      </c>
      <c r="I2050" s="44">
        <v>-38624.58</v>
      </c>
      <c r="J2050" t="s">
        <v>12213</v>
      </c>
      <c r="R2050" s="51"/>
      <c r="U2050"/>
    </row>
    <row r="2051" spans="2:21" x14ac:dyDescent="0.25">
      <c r="B2051" s="49" t="s">
        <v>9735</v>
      </c>
      <c r="C2051" s="53" t="s">
        <v>24186</v>
      </c>
      <c r="D2051" t="s">
        <v>3676</v>
      </c>
      <c r="E2051" s="43" t="s">
        <v>12230</v>
      </c>
      <c r="F2051" t="s">
        <v>3677</v>
      </c>
      <c r="G2051" t="s">
        <v>3651</v>
      </c>
      <c r="H2051" s="41">
        <v>41779</v>
      </c>
      <c r="I2051" s="44">
        <v>-38624.58</v>
      </c>
      <c r="J2051" t="s">
        <v>12231</v>
      </c>
      <c r="R2051" s="51"/>
      <c r="U2051"/>
    </row>
    <row r="2052" spans="2:21" x14ac:dyDescent="0.25">
      <c r="B2052" s="49" t="s">
        <v>9735</v>
      </c>
      <c r="C2052" s="53" t="s">
        <v>24186</v>
      </c>
      <c r="D2052" t="s">
        <v>3566</v>
      </c>
      <c r="E2052" s="43" t="s">
        <v>12155</v>
      </c>
      <c r="F2052" t="s">
        <v>3567</v>
      </c>
      <c r="G2052" t="s">
        <v>3568</v>
      </c>
      <c r="H2052" s="41">
        <v>41779</v>
      </c>
      <c r="I2052" s="44">
        <v>-35634.6</v>
      </c>
      <c r="J2052" t="s">
        <v>12156</v>
      </c>
      <c r="R2052" s="51"/>
      <c r="U2052"/>
    </row>
    <row r="2053" spans="2:21" x14ac:dyDescent="0.25">
      <c r="B2053" s="49" t="s">
        <v>9735</v>
      </c>
      <c r="C2053" s="53" t="s">
        <v>24186</v>
      </c>
      <c r="D2053" t="s">
        <v>3575</v>
      </c>
      <c r="E2053" s="43" t="s">
        <v>12161</v>
      </c>
      <c r="F2053" t="s">
        <v>3576</v>
      </c>
      <c r="G2053" t="s">
        <v>3568</v>
      </c>
      <c r="H2053" s="41">
        <v>41779</v>
      </c>
      <c r="I2053" s="44">
        <v>-35634.6</v>
      </c>
      <c r="J2053" t="s">
        <v>12162</v>
      </c>
      <c r="R2053" s="51"/>
      <c r="U2053"/>
    </row>
    <row r="2054" spans="2:21" x14ac:dyDescent="0.25">
      <c r="B2054" s="49" t="s">
        <v>9735</v>
      </c>
      <c r="C2054" s="53" t="s">
        <v>24186</v>
      </c>
      <c r="D2054" t="s">
        <v>3569</v>
      </c>
      <c r="E2054" s="43" t="s">
        <v>12157</v>
      </c>
      <c r="F2054" t="s">
        <v>3570</v>
      </c>
      <c r="G2054" t="s">
        <v>3571</v>
      </c>
      <c r="H2054" s="41">
        <v>41779</v>
      </c>
      <c r="I2054" s="44">
        <v>-34974.699999999997</v>
      </c>
      <c r="J2054" t="s">
        <v>12158</v>
      </c>
      <c r="R2054" s="51"/>
      <c r="U2054"/>
    </row>
    <row r="2055" spans="2:21" x14ac:dyDescent="0.25">
      <c r="B2055" s="49" t="s">
        <v>9735</v>
      </c>
      <c r="C2055" s="53" t="s">
        <v>24186</v>
      </c>
      <c r="D2055" t="s">
        <v>3608</v>
      </c>
      <c r="E2055" s="43" t="s">
        <v>12184</v>
      </c>
      <c r="F2055" t="s">
        <v>3609</v>
      </c>
      <c r="G2055" t="s">
        <v>3571</v>
      </c>
      <c r="H2055" s="41">
        <v>41779</v>
      </c>
      <c r="I2055" s="44">
        <v>-34974.699999999997</v>
      </c>
      <c r="J2055" t="s">
        <v>12185</v>
      </c>
      <c r="R2055" s="51"/>
      <c r="U2055"/>
    </row>
    <row r="2056" spans="2:21" x14ac:dyDescent="0.25">
      <c r="B2056" s="49" t="s">
        <v>9735</v>
      </c>
      <c r="C2056" s="53" t="s">
        <v>24186</v>
      </c>
      <c r="D2056" t="s">
        <v>3572</v>
      </c>
      <c r="E2056" s="43" t="s">
        <v>12159</v>
      </c>
      <c r="F2056" t="s">
        <v>3573</v>
      </c>
      <c r="G2056" t="s">
        <v>3574</v>
      </c>
      <c r="H2056" s="41">
        <v>41779</v>
      </c>
      <c r="I2056" s="44">
        <v>-30000</v>
      </c>
      <c r="J2056" t="s">
        <v>12160</v>
      </c>
      <c r="R2056" s="51"/>
      <c r="U2056"/>
    </row>
    <row r="2057" spans="2:21" x14ac:dyDescent="0.25">
      <c r="B2057" s="49" t="s">
        <v>9735</v>
      </c>
      <c r="C2057" s="53" t="s">
        <v>24186</v>
      </c>
      <c r="D2057" t="s">
        <v>3563</v>
      </c>
      <c r="E2057" s="43" t="s">
        <v>12153</v>
      </c>
      <c r="F2057" t="s">
        <v>3564</v>
      </c>
      <c r="G2057" t="s">
        <v>3565</v>
      </c>
      <c r="H2057" s="41">
        <v>41779</v>
      </c>
      <c r="I2057" s="44">
        <v>-28195.77</v>
      </c>
      <c r="J2057" t="s">
        <v>12154</v>
      </c>
      <c r="R2057" s="51"/>
      <c r="U2057"/>
    </row>
    <row r="2058" spans="2:21" x14ac:dyDescent="0.25">
      <c r="B2058" s="49" t="s">
        <v>9735</v>
      </c>
      <c r="C2058" s="53" t="s">
        <v>24186</v>
      </c>
      <c r="D2058" t="s">
        <v>3591</v>
      </c>
      <c r="E2058" s="43" t="s">
        <v>12172</v>
      </c>
      <c r="F2058" t="s">
        <v>3592</v>
      </c>
      <c r="G2058" t="s">
        <v>3593</v>
      </c>
      <c r="H2058" s="41">
        <v>41779</v>
      </c>
      <c r="I2058" s="44">
        <v>-28195.77</v>
      </c>
      <c r="J2058" t="s">
        <v>12173</v>
      </c>
      <c r="R2058" s="51"/>
      <c r="U2058"/>
    </row>
    <row r="2059" spans="2:21" x14ac:dyDescent="0.25">
      <c r="B2059" s="49" t="s">
        <v>9735</v>
      </c>
      <c r="C2059" s="53" t="s">
        <v>24186</v>
      </c>
      <c r="D2059" t="s">
        <v>3583</v>
      </c>
      <c r="E2059" s="43" t="s">
        <v>12167</v>
      </c>
      <c r="F2059" t="s">
        <v>3584</v>
      </c>
      <c r="G2059" t="s">
        <v>3585</v>
      </c>
      <c r="H2059" s="41">
        <v>41779</v>
      </c>
      <c r="I2059" s="44">
        <v>-22358.7</v>
      </c>
      <c r="J2059" t="s">
        <v>12168</v>
      </c>
      <c r="R2059" s="51"/>
      <c r="U2059"/>
    </row>
    <row r="2060" spans="2:21" x14ac:dyDescent="0.25">
      <c r="B2060" s="49" t="s">
        <v>9735</v>
      </c>
      <c r="C2060" s="53" t="s">
        <v>24186</v>
      </c>
      <c r="D2060" t="s">
        <v>3373</v>
      </c>
      <c r="E2060" s="43" t="s">
        <v>12024</v>
      </c>
      <c r="F2060" t="s">
        <v>3586</v>
      </c>
      <c r="G2060" t="s">
        <v>3587</v>
      </c>
      <c r="H2060" s="41">
        <v>41779</v>
      </c>
      <c r="I2060" s="44">
        <v>-17886.96</v>
      </c>
      <c r="J2060" t="s">
        <v>12169</v>
      </c>
      <c r="R2060" s="51"/>
      <c r="U2060"/>
    </row>
    <row r="2061" spans="2:21" x14ac:dyDescent="0.25">
      <c r="B2061" s="49" t="s">
        <v>9735</v>
      </c>
      <c r="C2061" s="53" t="s">
        <v>24186</v>
      </c>
      <c r="D2061" t="s">
        <v>3603</v>
      </c>
      <c r="E2061" s="43" t="s">
        <v>12180</v>
      </c>
      <c r="F2061" t="s">
        <v>3604</v>
      </c>
      <c r="G2061" t="s">
        <v>3605</v>
      </c>
      <c r="H2061" s="41">
        <v>41779</v>
      </c>
      <c r="I2061" s="44">
        <v>-17390.52</v>
      </c>
      <c r="J2061" t="s">
        <v>12181</v>
      </c>
      <c r="R2061" s="51"/>
      <c r="U2061"/>
    </row>
    <row r="2062" spans="2:21" x14ac:dyDescent="0.25">
      <c r="B2062" s="49" t="s">
        <v>9735</v>
      </c>
      <c r="C2062" s="53" t="s">
        <v>24186</v>
      </c>
      <c r="D2062" t="s">
        <v>3606</v>
      </c>
      <c r="E2062" s="43" t="s">
        <v>12182</v>
      </c>
      <c r="F2062" t="s">
        <v>3607</v>
      </c>
      <c r="G2062" t="s">
        <v>3605</v>
      </c>
      <c r="H2062" s="41">
        <v>41779</v>
      </c>
      <c r="I2062" s="44">
        <v>-17390.52</v>
      </c>
      <c r="J2062" t="s">
        <v>12183</v>
      </c>
      <c r="R2062" s="51"/>
      <c r="U2062"/>
    </row>
    <row r="2063" spans="2:21" x14ac:dyDescent="0.25">
      <c r="B2063" s="49" t="s">
        <v>9735</v>
      </c>
      <c r="C2063" s="53" t="s">
        <v>24186</v>
      </c>
      <c r="D2063" t="s">
        <v>3751</v>
      </c>
      <c r="E2063" s="43" t="s">
        <v>12283</v>
      </c>
      <c r="F2063" t="s">
        <v>3752</v>
      </c>
      <c r="G2063" t="s">
        <v>3753</v>
      </c>
      <c r="H2063" s="41">
        <v>41780</v>
      </c>
      <c r="I2063" s="44">
        <v>-71019.72</v>
      </c>
      <c r="J2063" t="s">
        <v>12284</v>
      </c>
      <c r="R2063" s="51"/>
      <c r="U2063"/>
    </row>
    <row r="2064" spans="2:21" x14ac:dyDescent="0.25">
      <c r="B2064" s="49" t="s">
        <v>9735</v>
      </c>
      <c r="C2064" s="53" t="s">
        <v>24186</v>
      </c>
      <c r="D2064" t="s">
        <v>3719</v>
      </c>
      <c r="E2064" s="43" t="s">
        <v>12260</v>
      </c>
      <c r="F2064" t="s">
        <v>3720</v>
      </c>
      <c r="G2064" t="s">
        <v>3721</v>
      </c>
      <c r="H2064" s="41">
        <v>41780</v>
      </c>
      <c r="I2064" s="44">
        <v>-64790.28</v>
      </c>
      <c r="J2064" t="s">
        <v>12261</v>
      </c>
      <c r="R2064" s="51"/>
      <c r="U2064"/>
    </row>
    <row r="2065" spans="2:21" x14ac:dyDescent="0.25">
      <c r="B2065" s="49" t="s">
        <v>9735</v>
      </c>
      <c r="C2065" s="53" t="s">
        <v>24186</v>
      </c>
      <c r="D2065" t="s">
        <v>3754</v>
      </c>
      <c r="E2065" s="43" t="s">
        <v>12285</v>
      </c>
      <c r="F2065" t="s">
        <v>3755</v>
      </c>
      <c r="G2065" t="s">
        <v>3756</v>
      </c>
      <c r="H2065" s="41">
        <v>41780</v>
      </c>
      <c r="I2065" s="44">
        <v>-40770.39</v>
      </c>
      <c r="J2065" t="s">
        <v>12286</v>
      </c>
      <c r="R2065" s="51"/>
      <c r="U2065"/>
    </row>
    <row r="2066" spans="2:21" x14ac:dyDescent="0.25">
      <c r="B2066" s="49" t="s">
        <v>9735</v>
      </c>
      <c r="C2066" s="53" t="s">
        <v>24186</v>
      </c>
      <c r="D2066" t="s">
        <v>3003</v>
      </c>
      <c r="E2066" s="43" t="s">
        <v>11754</v>
      </c>
      <c r="F2066" t="s">
        <v>3725</v>
      </c>
      <c r="G2066" t="s">
        <v>3726</v>
      </c>
      <c r="H2066" s="41">
        <v>41780</v>
      </c>
      <c r="I2066" s="44">
        <v>-38274.199999999997</v>
      </c>
      <c r="J2066" t="s">
        <v>12264</v>
      </c>
      <c r="R2066" s="51"/>
      <c r="U2066"/>
    </row>
    <row r="2067" spans="2:21" x14ac:dyDescent="0.25">
      <c r="B2067" s="49" t="s">
        <v>9735</v>
      </c>
      <c r="C2067" s="53" t="s">
        <v>24186</v>
      </c>
      <c r="D2067" t="s">
        <v>3729</v>
      </c>
      <c r="E2067" s="43" t="s">
        <v>12267</v>
      </c>
      <c r="F2067" t="s">
        <v>3730</v>
      </c>
      <c r="G2067" t="s">
        <v>3726</v>
      </c>
      <c r="H2067" s="41">
        <v>41780</v>
      </c>
      <c r="I2067" s="44">
        <v>-38274.199999999997</v>
      </c>
      <c r="J2067" t="s">
        <v>12268</v>
      </c>
      <c r="R2067" s="51"/>
      <c r="U2067"/>
    </row>
    <row r="2068" spans="2:21" x14ac:dyDescent="0.25">
      <c r="B2068" s="49" t="s">
        <v>9735</v>
      </c>
      <c r="C2068" s="53" t="s">
        <v>24186</v>
      </c>
      <c r="D2068" t="s">
        <v>3734</v>
      </c>
      <c r="E2068" s="43" t="s">
        <v>12271</v>
      </c>
      <c r="F2068" t="s">
        <v>3735</v>
      </c>
      <c r="G2068" t="s">
        <v>3736</v>
      </c>
      <c r="H2068" s="41">
        <v>41780</v>
      </c>
      <c r="I2068" s="44">
        <v>-38274.199999999997</v>
      </c>
      <c r="J2068" t="s">
        <v>12272</v>
      </c>
      <c r="R2068" s="51"/>
      <c r="U2068"/>
    </row>
    <row r="2069" spans="2:21" x14ac:dyDescent="0.25">
      <c r="B2069" s="49" t="s">
        <v>9735</v>
      </c>
      <c r="C2069" s="53" t="s">
        <v>24186</v>
      </c>
      <c r="D2069" t="s">
        <v>3737</v>
      </c>
      <c r="E2069" s="43" t="s">
        <v>12273</v>
      </c>
      <c r="F2069" t="s">
        <v>3738</v>
      </c>
      <c r="G2069" t="s">
        <v>3736</v>
      </c>
      <c r="H2069" s="41">
        <v>41780</v>
      </c>
      <c r="I2069" s="44">
        <v>-38274.199999999997</v>
      </c>
      <c r="J2069" t="s">
        <v>12274</v>
      </c>
      <c r="R2069" s="51"/>
      <c r="U2069"/>
    </row>
    <row r="2070" spans="2:21" x14ac:dyDescent="0.25">
      <c r="B2070" s="49" t="s">
        <v>9735</v>
      </c>
      <c r="C2070" s="53" t="s">
        <v>24186</v>
      </c>
      <c r="D2070" t="s">
        <v>3745</v>
      </c>
      <c r="E2070" s="43" t="s">
        <v>12279</v>
      </c>
      <c r="F2070" t="s">
        <v>3746</v>
      </c>
      <c r="G2070" t="s">
        <v>3747</v>
      </c>
      <c r="H2070" s="41">
        <v>41780</v>
      </c>
      <c r="I2070" s="44">
        <v>-36294.5</v>
      </c>
      <c r="J2070" t="s">
        <v>12280</v>
      </c>
      <c r="R2070" s="51"/>
      <c r="U2070"/>
    </row>
    <row r="2071" spans="2:21" x14ac:dyDescent="0.25">
      <c r="B2071" s="49" t="s">
        <v>9735</v>
      </c>
      <c r="C2071" s="53" t="s">
        <v>24186</v>
      </c>
      <c r="D2071" t="s">
        <v>3748</v>
      </c>
      <c r="E2071" s="43" t="s">
        <v>12281</v>
      </c>
      <c r="F2071" t="s">
        <v>3749</v>
      </c>
      <c r="G2071" t="s">
        <v>3750</v>
      </c>
      <c r="H2071" s="41">
        <v>41780</v>
      </c>
      <c r="I2071" s="44">
        <v>-36294.5</v>
      </c>
      <c r="J2071" t="s">
        <v>12282</v>
      </c>
      <c r="R2071" s="51"/>
      <c r="U2071"/>
    </row>
    <row r="2072" spans="2:21" x14ac:dyDescent="0.25">
      <c r="B2072" s="49" t="s">
        <v>9735</v>
      </c>
      <c r="C2072" s="53" t="s">
        <v>24186</v>
      </c>
      <c r="D2072" t="s">
        <v>3717</v>
      </c>
      <c r="E2072" s="43" t="s">
        <v>12258</v>
      </c>
      <c r="F2072" t="s">
        <v>3718</v>
      </c>
      <c r="G2072" t="s">
        <v>3716</v>
      </c>
      <c r="H2072" s="41">
        <v>41780</v>
      </c>
      <c r="I2072" s="44">
        <v>-34332.959999999999</v>
      </c>
      <c r="J2072" t="s">
        <v>12259</v>
      </c>
      <c r="R2072" s="51"/>
      <c r="U2072"/>
    </row>
    <row r="2073" spans="2:21" x14ac:dyDescent="0.25">
      <c r="B2073" s="49" t="s">
        <v>9735</v>
      </c>
      <c r="C2073" s="53" t="s">
        <v>24186</v>
      </c>
      <c r="D2073" t="s">
        <v>3760</v>
      </c>
      <c r="E2073" s="43" t="s">
        <v>12289</v>
      </c>
      <c r="F2073" t="s">
        <v>3761</v>
      </c>
      <c r="G2073" t="s">
        <v>3762</v>
      </c>
      <c r="H2073" s="41">
        <v>41780</v>
      </c>
      <c r="I2073" s="44">
        <v>-34194.870000000003</v>
      </c>
      <c r="J2073" t="s">
        <v>12290</v>
      </c>
      <c r="R2073" s="51"/>
      <c r="U2073"/>
    </row>
    <row r="2074" spans="2:21" x14ac:dyDescent="0.25">
      <c r="B2074" s="49" t="s">
        <v>9735</v>
      </c>
      <c r="C2074" s="53" t="s">
        <v>24186</v>
      </c>
      <c r="D2074" t="s">
        <v>3757</v>
      </c>
      <c r="E2074" s="43" t="s">
        <v>12287</v>
      </c>
      <c r="F2074" t="s">
        <v>3758</v>
      </c>
      <c r="G2074" t="s">
        <v>3759</v>
      </c>
      <c r="H2074" s="41">
        <v>41780</v>
      </c>
      <c r="I2074" s="44">
        <v>-33617.69</v>
      </c>
      <c r="J2074" t="s">
        <v>12288</v>
      </c>
      <c r="R2074" s="51"/>
      <c r="U2074"/>
    </row>
    <row r="2075" spans="2:21" x14ac:dyDescent="0.25">
      <c r="B2075" s="49" t="s">
        <v>9735</v>
      </c>
      <c r="C2075" s="53" t="s">
        <v>24186</v>
      </c>
      <c r="D2075" t="s">
        <v>3702</v>
      </c>
      <c r="E2075" s="43" t="s">
        <v>12248</v>
      </c>
      <c r="F2075" t="s">
        <v>3703</v>
      </c>
      <c r="G2075" t="s">
        <v>3704</v>
      </c>
      <c r="H2075" s="41">
        <v>41780</v>
      </c>
      <c r="I2075" s="44">
        <v>-32395.14</v>
      </c>
      <c r="J2075" t="s">
        <v>12249</v>
      </c>
      <c r="R2075" s="51"/>
      <c r="U2075"/>
    </row>
    <row r="2076" spans="2:21" x14ac:dyDescent="0.25">
      <c r="B2076" s="49" t="s">
        <v>9735</v>
      </c>
      <c r="C2076" s="53" t="s">
        <v>24186</v>
      </c>
      <c r="D2076" t="s">
        <v>3711</v>
      </c>
      <c r="E2076" s="43" t="s">
        <v>12254</v>
      </c>
      <c r="F2076" t="s">
        <v>3712</v>
      </c>
      <c r="G2076" t="s">
        <v>3713</v>
      </c>
      <c r="H2076" s="41">
        <v>41780</v>
      </c>
      <c r="I2076" s="44">
        <v>-32395.14</v>
      </c>
      <c r="J2076" t="s">
        <v>12255</v>
      </c>
      <c r="R2076" s="51"/>
      <c r="U2076"/>
    </row>
    <row r="2077" spans="2:21" x14ac:dyDescent="0.25">
      <c r="B2077" s="49" t="s">
        <v>9735</v>
      </c>
      <c r="C2077" s="53" t="s">
        <v>24186</v>
      </c>
      <c r="D2077" t="s">
        <v>3714</v>
      </c>
      <c r="E2077" s="43" t="s">
        <v>12256</v>
      </c>
      <c r="F2077" t="s">
        <v>3715</v>
      </c>
      <c r="G2077" t="s">
        <v>3716</v>
      </c>
      <c r="H2077" s="41">
        <v>41780</v>
      </c>
      <c r="I2077" s="44">
        <v>-28795.68</v>
      </c>
      <c r="J2077" t="s">
        <v>12257</v>
      </c>
      <c r="R2077" s="51"/>
      <c r="U2077"/>
    </row>
    <row r="2078" spans="2:21" x14ac:dyDescent="0.25">
      <c r="B2078" s="49" t="s">
        <v>9735</v>
      </c>
      <c r="C2078" s="53" t="s">
        <v>24186</v>
      </c>
      <c r="D2078" t="s">
        <v>3722</v>
      </c>
      <c r="E2078" s="43" t="s">
        <v>12262</v>
      </c>
      <c r="F2078" t="s">
        <v>3723</v>
      </c>
      <c r="G2078" t="s">
        <v>3724</v>
      </c>
      <c r="H2078" s="41">
        <v>41780</v>
      </c>
      <c r="I2078" s="44">
        <v>-28795.68</v>
      </c>
      <c r="J2078" t="s">
        <v>12263</v>
      </c>
      <c r="R2078" s="51"/>
      <c r="U2078"/>
    </row>
    <row r="2079" spans="2:21" x14ac:dyDescent="0.25">
      <c r="B2079" s="49" t="s">
        <v>9735</v>
      </c>
      <c r="C2079" s="53" t="s">
        <v>24186</v>
      </c>
      <c r="D2079" t="s">
        <v>3727</v>
      </c>
      <c r="E2079" s="43" t="s">
        <v>12265</v>
      </c>
      <c r="F2079" t="s">
        <v>3728</v>
      </c>
      <c r="G2079" t="s">
        <v>3724</v>
      </c>
      <c r="H2079" s="41">
        <v>41780</v>
      </c>
      <c r="I2079" s="44">
        <v>-28795.68</v>
      </c>
      <c r="J2079" t="s">
        <v>12266</v>
      </c>
      <c r="R2079" s="51"/>
      <c r="U2079"/>
    </row>
    <row r="2080" spans="2:21" x14ac:dyDescent="0.25">
      <c r="B2080" s="49" t="s">
        <v>9735</v>
      </c>
      <c r="C2080" s="53" t="s">
        <v>24186</v>
      </c>
      <c r="D2080" t="s">
        <v>3731</v>
      </c>
      <c r="E2080" s="43" t="s">
        <v>12269</v>
      </c>
      <c r="F2080" t="s">
        <v>3732</v>
      </c>
      <c r="G2080" t="s">
        <v>3733</v>
      </c>
      <c r="H2080" s="41">
        <v>41780</v>
      </c>
      <c r="I2080" s="44">
        <v>-28795.68</v>
      </c>
      <c r="J2080" t="s">
        <v>12270</v>
      </c>
      <c r="R2080" s="51"/>
      <c r="U2080"/>
    </row>
    <row r="2081" spans="2:21" x14ac:dyDescent="0.25">
      <c r="B2081" s="49" t="s">
        <v>9735</v>
      </c>
      <c r="C2081" s="53" t="s">
        <v>24186</v>
      </c>
      <c r="D2081" t="s">
        <v>3696</v>
      </c>
      <c r="E2081" s="43" t="s">
        <v>12244</v>
      </c>
      <c r="F2081" t="s">
        <v>3697</v>
      </c>
      <c r="G2081" t="s">
        <v>3698</v>
      </c>
      <c r="H2081" s="41">
        <v>41780</v>
      </c>
      <c r="I2081" s="44">
        <v>-28195.77</v>
      </c>
      <c r="J2081" t="s">
        <v>12245</v>
      </c>
      <c r="R2081" s="51"/>
      <c r="U2081"/>
    </row>
    <row r="2082" spans="2:21" x14ac:dyDescent="0.25">
      <c r="B2082" s="49" t="s">
        <v>9735</v>
      </c>
      <c r="C2082" s="53" t="s">
        <v>24186</v>
      </c>
      <c r="D2082" t="s">
        <v>3708</v>
      </c>
      <c r="E2082" s="43" t="s">
        <v>12252</v>
      </c>
      <c r="F2082" t="s">
        <v>3709</v>
      </c>
      <c r="G2082" t="s">
        <v>3710</v>
      </c>
      <c r="H2082" s="41">
        <v>41780</v>
      </c>
      <c r="I2082" s="44">
        <v>-28195.77</v>
      </c>
      <c r="J2082" t="s">
        <v>12253</v>
      </c>
      <c r="R2082" s="51"/>
      <c r="U2082"/>
    </row>
    <row r="2083" spans="2:21" x14ac:dyDescent="0.25">
      <c r="B2083" s="49" t="s">
        <v>9735</v>
      </c>
      <c r="C2083" s="53" t="s">
        <v>24186</v>
      </c>
      <c r="D2083" t="s">
        <v>3739</v>
      </c>
      <c r="E2083" s="43" t="s">
        <v>12275</v>
      </c>
      <c r="F2083" t="s">
        <v>3740</v>
      </c>
      <c r="G2083" t="s">
        <v>3741</v>
      </c>
      <c r="H2083" s="41">
        <v>41780</v>
      </c>
      <c r="I2083" s="44">
        <v>-28195.77</v>
      </c>
      <c r="J2083" t="s">
        <v>12276</v>
      </c>
      <c r="R2083" s="51"/>
      <c r="U2083"/>
    </row>
    <row r="2084" spans="2:21" x14ac:dyDescent="0.25">
      <c r="B2084" s="49" t="s">
        <v>9735</v>
      </c>
      <c r="C2084" s="53" t="s">
        <v>24186</v>
      </c>
      <c r="D2084" t="s">
        <v>3742</v>
      </c>
      <c r="E2084" s="43" t="s">
        <v>12277</v>
      </c>
      <c r="F2084" t="s">
        <v>3743</v>
      </c>
      <c r="G2084" t="s">
        <v>3744</v>
      </c>
      <c r="H2084" s="41">
        <v>41780</v>
      </c>
      <c r="I2084" s="44">
        <v>-28195.77</v>
      </c>
      <c r="J2084" t="s">
        <v>12278</v>
      </c>
      <c r="R2084" s="51"/>
      <c r="U2084"/>
    </row>
    <row r="2085" spans="2:21" x14ac:dyDescent="0.25">
      <c r="B2085" s="49" t="s">
        <v>9735</v>
      </c>
      <c r="C2085" s="53" t="s">
        <v>24186</v>
      </c>
      <c r="D2085" t="s">
        <v>3693</v>
      </c>
      <c r="E2085" s="43" t="s">
        <v>12242</v>
      </c>
      <c r="F2085" t="s">
        <v>3694</v>
      </c>
      <c r="G2085" t="s">
        <v>3695</v>
      </c>
      <c r="H2085" s="41">
        <v>41780</v>
      </c>
      <c r="I2085" s="44">
        <v>-27595.86</v>
      </c>
      <c r="J2085" t="s">
        <v>12243</v>
      </c>
      <c r="R2085" s="51"/>
      <c r="U2085"/>
    </row>
    <row r="2086" spans="2:21" x14ac:dyDescent="0.25">
      <c r="B2086" s="49" t="s">
        <v>9735</v>
      </c>
      <c r="C2086" s="53" t="s">
        <v>24186</v>
      </c>
      <c r="D2086" t="s">
        <v>3699</v>
      </c>
      <c r="E2086" s="43" t="s">
        <v>12246</v>
      </c>
      <c r="F2086" t="s">
        <v>3700</v>
      </c>
      <c r="G2086" t="s">
        <v>3701</v>
      </c>
      <c r="H2086" s="41">
        <v>41780</v>
      </c>
      <c r="I2086" s="44">
        <v>-27595.86</v>
      </c>
      <c r="J2086" t="s">
        <v>12247</v>
      </c>
      <c r="R2086" s="51"/>
      <c r="U2086"/>
    </row>
    <row r="2087" spans="2:21" x14ac:dyDescent="0.25">
      <c r="B2087" s="49" t="s">
        <v>9735</v>
      </c>
      <c r="C2087" s="53" t="s">
        <v>24186</v>
      </c>
      <c r="D2087" t="s">
        <v>3705</v>
      </c>
      <c r="E2087" s="43" t="s">
        <v>12250</v>
      </c>
      <c r="F2087" t="s">
        <v>3706</v>
      </c>
      <c r="G2087" t="s">
        <v>3707</v>
      </c>
      <c r="H2087" s="41">
        <v>41780</v>
      </c>
      <c r="I2087" s="44">
        <v>-23396.49</v>
      </c>
      <c r="J2087" t="s">
        <v>12251</v>
      </c>
      <c r="R2087" s="51"/>
      <c r="U2087"/>
    </row>
    <row r="2088" spans="2:21" x14ac:dyDescent="0.25">
      <c r="B2088" s="49" t="s">
        <v>9328</v>
      </c>
      <c r="C2088" s="53" t="s">
        <v>24189</v>
      </c>
      <c r="D2088" t="s">
        <v>3763</v>
      </c>
      <c r="E2088" s="43" t="s">
        <v>3764</v>
      </c>
      <c r="F2088" t="s">
        <v>3765</v>
      </c>
      <c r="G2088" t="s">
        <v>16883</v>
      </c>
      <c r="H2088" s="41">
        <v>41780</v>
      </c>
      <c r="I2088" s="44">
        <v>-2194751.4</v>
      </c>
      <c r="J2088" t="s">
        <v>12292</v>
      </c>
      <c r="R2088" s="51"/>
      <c r="U2088"/>
    </row>
    <row r="2089" spans="2:21" x14ac:dyDescent="0.25">
      <c r="B2089" s="49" t="s">
        <v>9328</v>
      </c>
      <c r="C2089" s="53" t="s">
        <v>24189</v>
      </c>
      <c r="D2089" t="s">
        <v>3763</v>
      </c>
      <c r="E2089" s="43" t="s">
        <v>3764</v>
      </c>
      <c r="F2089" t="s">
        <v>3765</v>
      </c>
      <c r="G2089" t="s">
        <v>3765</v>
      </c>
      <c r="H2089" s="41">
        <v>41780</v>
      </c>
      <c r="I2089" s="44">
        <v>438950.28</v>
      </c>
      <c r="J2089" t="s">
        <v>12291</v>
      </c>
      <c r="R2089" s="51"/>
      <c r="U2089"/>
    </row>
    <row r="2090" spans="2:21" x14ac:dyDescent="0.25">
      <c r="B2090" s="49" t="s">
        <v>9328</v>
      </c>
      <c r="C2090" s="53" t="s">
        <v>24189</v>
      </c>
      <c r="D2090" t="s">
        <v>3766</v>
      </c>
      <c r="E2090" s="43" t="s">
        <v>12293</v>
      </c>
      <c r="F2090" t="s">
        <v>3767</v>
      </c>
      <c r="G2090" t="s">
        <v>19950</v>
      </c>
      <c r="H2090" s="41">
        <v>41782</v>
      </c>
      <c r="I2090" s="44">
        <v>-7800000</v>
      </c>
      <c r="J2090" t="s">
        <v>12294</v>
      </c>
      <c r="R2090" s="51"/>
      <c r="U2090"/>
    </row>
    <row r="2091" spans="2:21" x14ac:dyDescent="0.25">
      <c r="B2091" s="49" t="s">
        <v>9326</v>
      </c>
      <c r="C2091" s="53" t="s">
        <v>24184</v>
      </c>
      <c r="D2091" t="s">
        <v>815</v>
      </c>
      <c r="E2091" s="43" t="s">
        <v>816</v>
      </c>
      <c r="G2091" t="s">
        <v>3769</v>
      </c>
      <c r="H2091" s="41">
        <v>41785</v>
      </c>
      <c r="I2091" s="44">
        <v>-2099.1999999999998</v>
      </c>
      <c r="J2091" t="s">
        <v>12296</v>
      </c>
      <c r="R2091" s="51"/>
      <c r="U2091"/>
    </row>
    <row r="2092" spans="2:21" x14ac:dyDescent="0.25">
      <c r="B2092" s="49" t="s">
        <v>9326</v>
      </c>
      <c r="C2092" s="53" t="s">
        <v>24184</v>
      </c>
      <c r="D2092" t="s">
        <v>815</v>
      </c>
      <c r="E2092" s="43" t="s">
        <v>816</v>
      </c>
      <c r="G2092" t="s">
        <v>3768</v>
      </c>
      <c r="H2092" s="41">
        <v>41785</v>
      </c>
      <c r="I2092" s="44">
        <v>-1981.8</v>
      </c>
      <c r="J2092" t="s">
        <v>12295</v>
      </c>
      <c r="R2092" s="51"/>
      <c r="U2092"/>
    </row>
    <row r="2093" spans="2:21" x14ac:dyDescent="0.25">
      <c r="B2093" s="49" t="s">
        <v>9735</v>
      </c>
      <c r="C2093" s="53" t="s">
        <v>24186</v>
      </c>
      <c r="D2093" t="s">
        <v>3770</v>
      </c>
      <c r="E2093" s="43" t="s">
        <v>12297</v>
      </c>
      <c r="F2093" t="s">
        <v>3771</v>
      </c>
      <c r="G2093" t="s">
        <v>3772</v>
      </c>
      <c r="H2093" s="41">
        <v>41785</v>
      </c>
      <c r="I2093" s="44">
        <v>-44060.800000000003</v>
      </c>
      <c r="J2093" t="s">
        <v>12298</v>
      </c>
      <c r="R2093" s="51"/>
      <c r="U2093"/>
    </row>
    <row r="2094" spans="2:21" x14ac:dyDescent="0.25">
      <c r="B2094" s="49" t="s">
        <v>9328</v>
      </c>
      <c r="C2094" s="53" t="s">
        <v>24189</v>
      </c>
      <c r="D2094" t="s">
        <v>3776</v>
      </c>
      <c r="E2094" s="43" t="s">
        <v>12301</v>
      </c>
      <c r="F2094" t="s">
        <v>3777</v>
      </c>
      <c r="G2094" t="s">
        <v>19606</v>
      </c>
      <c r="H2094" s="41">
        <v>41785</v>
      </c>
      <c r="I2094" s="44">
        <v>-240000</v>
      </c>
      <c r="J2094" t="s">
        <v>12302</v>
      </c>
      <c r="R2094" s="51"/>
      <c r="U2094"/>
    </row>
    <row r="2095" spans="2:21" x14ac:dyDescent="0.25">
      <c r="B2095" s="49" t="s">
        <v>9328</v>
      </c>
      <c r="C2095" s="53" t="s">
        <v>24189</v>
      </c>
      <c r="D2095" t="s">
        <v>3773</v>
      </c>
      <c r="E2095" s="43" t="s">
        <v>12299</v>
      </c>
      <c r="F2095" t="s">
        <v>3774</v>
      </c>
      <c r="G2095" t="s">
        <v>3775</v>
      </c>
      <c r="H2095" s="41">
        <v>41785</v>
      </c>
      <c r="I2095" s="44">
        <v>-15000</v>
      </c>
      <c r="J2095" t="s">
        <v>12300</v>
      </c>
      <c r="R2095" s="51"/>
      <c r="U2095"/>
    </row>
    <row r="2096" spans="2:21" x14ac:dyDescent="0.25">
      <c r="B2096" s="49" t="s">
        <v>9328</v>
      </c>
      <c r="C2096" s="53" t="s">
        <v>24189</v>
      </c>
      <c r="D2096" t="s">
        <v>3778</v>
      </c>
      <c r="E2096" s="43" t="s">
        <v>12303</v>
      </c>
      <c r="F2096" t="s">
        <v>3779</v>
      </c>
      <c r="G2096" t="s">
        <v>3780</v>
      </c>
      <c r="H2096" s="41">
        <v>41786</v>
      </c>
      <c r="I2096" s="44">
        <v>-28320</v>
      </c>
      <c r="J2096" t="s">
        <v>12304</v>
      </c>
      <c r="R2096" s="51"/>
      <c r="U2096"/>
    </row>
    <row r="2097" spans="2:21" x14ac:dyDescent="0.25">
      <c r="B2097" s="49" t="s">
        <v>9326</v>
      </c>
      <c r="C2097" s="53" t="s">
        <v>24184</v>
      </c>
      <c r="D2097" t="s">
        <v>815</v>
      </c>
      <c r="E2097" s="43" t="s">
        <v>816</v>
      </c>
      <c r="G2097" t="s">
        <v>3782</v>
      </c>
      <c r="H2097" s="41">
        <v>41787</v>
      </c>
      <c r="I2097" s="44">
        <v>-2895.17</v>
      </c>
      <c r="J2097" t="s">
        <v>12306</v>
      </c>
      <c r="R2097" s="51"/>
      <c r="U2097"/>
    </row>
    <row r="2098" spans="2:21" x14ac:dyDescent="0.25">
      <c r="B2098" s="49" t="s">
        <v>9326</v>
      </c>
      <c r="C2098" s="53" t="s">
        <v>24184</v>
      </c>
      <c r="D2098" t="s">
        <v>815</v>
      </c>
      <c r="E2098" s="43" t="s">
        <v>816</v>
      </c>
      <c r="G2098" t="s">
        <v>3781</v>
      </c>
      <c r="H2098" s="41">
        <v>41787</v>
      </c>
      <c r="I2098" s="44">
        <v>-2733.27</v>
      </c>
      <c r="J2098" t="s">
        <v>12305</v>
      </c>
      <c r="R2098" s="51"/>
      <c r="U2098"/>
    </row>
    <row r="2099" spans="2:21" x14ac:dyDescent="0.25">
      <c r="B2099" s="49" t="s">
        <v>9328</v>
      </c>
      <c r="C2099" s="53" t="s">
        <v>24189</v>
      </c>
      <c r="D2099" t="s">
        <v>3783</v>
      </c>
      <c r="E2099" s="43" t="s">
        <v>12307</v>
      </c>
      <c r="F2099" t="s">
        <v>3784</v>
      </c>
      <c r="G2099" t="s">
        <v>19861</v>
      </c>
      <c r="H2099" s="41">
        <v>41787</v>
      </c>
      <c r="I2099" s="44">
        <v>-280000</v>
      </c>
      <c r="J2099" t="s">
        <v>12308</v>
      </c>
      <c r="R2099" s="51"/>
      <c r="U2099"/>
    </row>
    <row r="2100" spans="2:21" x14ac:dyDescent="0.25">
      <c r="B2100" s="49" t="s">
        <v>9735</v>
      </c>
      <c r="C2100" s="53" t="s">
        <v>24186</v>
      </c>
      <c r="D2100" t="s">
        <v>3785</v>
      </c>
      <c r="E2100" s="43" t="s">
        <v>3786</v>
      </c>
      <c r="F2100" t="s">
        <v>3787</v>
      </c>
      <c r="G2100" t="s">
        <v>3788</v>
      </c>
      <c r="H2100" s="41">
        <v>41788</v>
      </c>
      <c r="I2100" s="44">
        <v>-2937.87</v>
      </c>
      <c r="J2100" t="s">
        <v>12309</v>
      </c>
      <c r="R2100" s="51"/>
      <c r="U2100"/>
    </row>
    <row r="2101" spans="2:21" x14ac:dyDescent="0.25">
      <c r="B2101" s="49" t="s">
        <v>9326</v>
      </c>
      <c r="C2101" s="53" t="s">
        <v>24184</v>
      </c>
      <c r="D2101" t="s">
        <v>2845</v>
      </c>
      <c r="E2101" s="43" t="s">
        <v>2846</v>
      </c>
      <c r="F2101" t="s">
        <v>3789</v>
      </c>
      <c r="G2101" t="s">
        <v>18017</v>
      </c>
      <c r="H2101" s="41">
        <v>41789</v>
      </c>
      <c r="I2101" s="44">
        <v>-30000</v>
      </c>
      <c r="J2101" t="s">
        <v>12310</v>
      </c>
      <c r="R2101" s="51"/>
      <c r="U2101"/>
    </row>
    <row r="2102" spans="2:21" x14ac:dyDescent="0.25">
      <c r="B2102" s="49" t="s">
        <v>9326</v>
      </c>
      <c r="C2102" s="53" t="s">
        <v>24184</v>
      </c>
      <c r="D2102" t="s">
        <v>1621</v>
      </c>
      <c r="E2102" s="43" t="s">
        <v>1622</v>
      </c>
      <c r="F2102" t="s">
        <v>3790</v>
      </c>
      <c r="G2102" t="s">
        <v>17232</v>
      </c>
      <c r="H2102" s="41">
        <v>41791</v>
      </c>
      <c r="I2102" s="44">
        <v>-110684</v>
      </c>
      <c r="J2102" t="s">
        <v>12311</v>
      </c>
      <c r="R2102" s="51"/>
      <c r="U2102"/>
    </row>
    <row r="2103" spans="2:21" x14ac:dyDescent="0.25">
      <c r="B2103" s="49" t="s">
        <v>9326</v>
      </c>
      <c r="C2103" s="53" t="s">
        <v>24184</v>
      </c>
      <c r="D2103" t="s">
        <v>3791</v>
      </c>
      <c r="E2103" s="43" t="s">
        <v>3792</v>
      </c>
      <c r="F2103" t="s">
        <v>3793</v>
      </c>
      <c r="G2103" t="s">
        <v>16521</v>
      </c>
      <c r="H2103" s="41">
        <v>41791</v>
      </c>
      <c r="I2103" s="44">
        <v>-29500</v>
      </c>
      <c r="J2103" t="s">
        <v>12312</v>
      </c>
      <c r="R2103" s="51"/>
      <c r="U2103"/>
    </row>
    <row r="2104" spans="2:21" x14ac:dyDescent="0.25">
      <c r="B2104" s="49" t="s">
        <v>9326</v>
      </c>
      <c r="C2104" s="53" t="s">
        <v>24184</v>
      </c>
      <c r="D2104" t="s">
        <v>1260</v>
      </c>
      <c r="E2104" s="43" t="s">
        <v>1261</v>
      </c>
      <c r="F2104" t="s">
        <v>3794</v>
      </c>
      <c r="G2104" t="s">
        <v>17812</v>
      </c>
      <c r="H2104" s="41">
        <v>41792</v>
      </c>
      <c r="I2104" s="44">
        <v>-72000</v>
      </c>
      <c r="J2104" t="s">
        <v>12313</v>
      </c>
      <c r="R2104" s="51"/>
      <c r="U2104"/>
    </row>
    <row r="2105" spans="2:21" x14ac:dyDescent="0.25">
      <c r="B2105" s="49" t="s">
        <v>9328</v>
      </c>
      <c r="C2105" s="53" t="s">
        <v>24189</v>
      </c>
      <c r="D2105" t="s">
        <v>3795</v>
      </c>
      <c r="E2105" s="43" t="s">
        <v>12314</v>
      </c>
      <c r="F2105" t="s">
        <v>3796</v>
      </c>
      <c r="H2105" s="41">
        <v>41792</v>
      </c>
      <c r="I2105" s="44">
        <v>-167000</v>
      </c>
      <c r="J2105" t="s">
        <v>12315</v>
      </c>
      <c r="R2105" s="51"/>
      <c r="U2105"/>
    </row>
    <row r="2106" spans="2:21" x14ac:dyDescent="0.25">
      <c r="B2106" s="49" t="s">
        <v>9328</v>
      </c>
      <c r="C2106" s="53" t="s">
        <v>24189</v>
      </c>
      <c r="D2106" t="s">
        <v>3799</v>
      </c>
      <c r="E2106" s="43" t="s">
        <v>12318</v>
      </c>
      <c r="F2106" t="s">
        <v>3800</v>
      </c>
      <c r="G2106" t="s">
        <v>19417</v>
      </c>
      <c r="H2106" s="41">
        <v>41793</v>
      </c>
      <c r="I2106" s="44">
        <v>-819000</v>
      </c>
      <c r="J2106" t="s">
        <v>12319</v>
      </c>
      <c r="R2106" s="51"/>
      <c r="U2106"/>
    </row>
    <row r="2107" spans="2:21" x14ac:dyDescent="0.25">
      <c r="B2107" s="49" t="s">
        <v>9328</v>
      </c>
      <c r="C2107" s="53" t="s">
        <v>24189</v>
      </c>
      <c r="D2107" t="s">
        <v>3797</v>
      </c>
      <c r="E2107" s="43" t="s">
        <v>12316</v>
      </c>
      <c r="F2107" t="s">
        <v>3798</v>
      </c>
      <c r="G2107" t="s">
        <v>19678</v>
      </c>
      <c r="H2107" s="41">
        <v>41793</v>
      </c>
      <c r="I2107" s="44">
        <v>-472500</v>
      </c>
      <c r="J2107" t="s">
        <v>12317</v>
      </c>
      <c r="R2107" s="51"/>
      <c r="U2107"/>
    </row>
    <row r="2108" spans="2:21" x14ac:dyDescent="0.25">
      <c r="B2108" s="49" t="s">
        <v>9328</v>
      </c>
      <c r="C2108" s="53" t="s">
        <v>24189</v>
      </c>
      <c r="D2108" t="s">
        <v>3801</v>
      </c>
      <c r="E2108" s="43" t="s">
        <v>12320</v>
      </c>
      <c r="F2108" t="s">
        <v>3802</v>
      </c>
      <c r="G2108" t="s">
        <v>19417</v>
      </c>
      <c r="H2108" s="41">
        <v>41793</v>
      </c>
      <c r="I2108" s="44">
        <v>-382320</v>
      </c>
      <c r="J2108" t="s">
        <v>12321</v>
      </c>
      <c r="R2108" s="51"/>
      <c r="U2108"/>
    </row>
    <row r="2109" spans="2:21" x14ac:dyDescent="0.25">
      <c r="B2109" s="49" t="s">
        <v>9326</v>
      </c>
      <c r="C2109" s="53" t="s">
        <v>24184</v>
      </c>
      <c r="D2109" t="s">
        <v>2236</v>
      </c>
      <c r="E2109" s="43" t="s">
        <v>2237</v>
      </c>
      <c r="F2109" t="s">
        <v>3803</v>
      </c>
      <c r="G2109" t="s">
        <v>18198</v>
      </c>
      <c r="H2109" s="41">
        <v>41794</v>
      </c>
      <c r="I2109" s="44">
        <v>-102483</v>
      </c>
      <c r="J2109" t="s">
        <v>12322</v>
      </c>
      <c r="R2109" s="51"/>
      <c r="U2109"/>
    </row>
    <row r="2110" spans="2:21" x14ac:dyDescent="0.25">
      <c r="B2110" s="49" t="s">
        <v>9326</v>
      </c>
      <c r="C2110" s="53" t="s">
        <v>24184</v>
      </c>
      <c r="D2110" t="s">
        <v>815</v>
      </c>
      <c r="E2110" s="43" t="s">
        <v>816</v>
      </c>
      <c r="G2110" t="s">
        <v>3805</v>
      </c>
      <c r="H2110" s="41">
        <v>41794</v>
      </c>
      <c r="I2110" s="44">
        <v>-15528.32</v>
      </c>
      <c r="J2110" t="s">
        <v>12324</v>
      </c>
      <c r="R2110" s="51"/>
      <c r="U2110"/>
    </row>
    <row r="2111" spans="2:21" x14ac:dyDescent="0.25">
      <c r="B2111" s="49" t="s">
        <v>9326</v>
      </c>
      <c r="C2111" s="53" t="s">
        <v>24184</v>
      </c>
      <c r="D2111" t="s">
        <v>815</v>
      </c>
      <c r="E2111" s="43" t="s">
        <v>816</v>
      </c>
      <c r="G2111" t="s">
        <v>3804</v>
      </c>
      <c r="H2111" s="41">
        <v>41794</v>
      </c>
      <c r="I2111" s="44">
        <v>-14659.96</v>
      </c>
      <c r="J2111" t="s">
        <v>12323</v>
      </c>
      <c r="R2111" s="51"/>
      <c r="U2111"/>
    </row>
    <row r="2112" spans="2:21" x14ac:dyDescent="0.25">
      <c r="B2112" s="49" t="s">
        <v>9328</v>
      </c>
      <c r="C2112" s="53" t="s">
        <v>24189</v>
      </c>
      <c r="D2112" t="s">
        <v>2447</v>
      </c>
      <c r="E2112" s="43" t="s">
        <v>11339</v>
      </c>
      <c r="G2112" t="s">
        <v>3806</v>
      </c>
      <c r="H2112" s="41">
        <v>41794</v>
      </c>
      <c r="I2112" s="44">
        <v>90000</v>
      </c>
      <c r="J2112" t="s">
        <v>12325</v>
      </c>
      <c r="R2112" s="51"/>
      <c r="U2112"/>
    </row>
    <row r="2113" spans="2:21" x14ac:dyDescent="0.25">
      <c r="B2113" s="49" t="s">
        <v>9328</v>
      </c>
      <c r="C2113" s="53" t="s">
        <v>24189</v>
      </c>
      <c r="D2113" t="s">
        <v>3807</v>
      </c>
      <c r="E2113" s="43" t="s">
        <v>12326</v>
      </c>
      <c r="F2113" t="s">
        <v>3808</v>
      </c>
      <c r="G2113" t="s">
        <v>19490</v>
      </c>
      <c r="H2113" s="41">
        <v>41796</v>
      </c>
      <c r="I2113" s="44">
        <v>-17832780</v>
      </c>
      <c r="J2113" t="s">
        <v>12327</v>
      </c>
      <c r="R2113" s="51"/>
      <c r="U2113"/>
    </row>
    <row r="2114" spans="2:21" x14ac:dyDescent="0.25">
      <c r="B2114" s="49" t="s">
        <v>9328</v>
      </c>
      <c r="C2114" s="53" t="s">
        <v>24189</v>
      </c>
      <c r="D2114" t="s">
        <v>3810</v>
      </c>
      <c r="E2114" s="43" t="s">
        <v>12328</v>
      </c>
      <c r="F2114" t="s">
        <v>3811</v>
      </c>
      <c r="G2114" t="s">
        <v>19355</v>
      </c>
      <c r="H2114" s="41">
        <v>41796</v>
      </c>
      <c r="I2114" s="44">
        <v>-2175000</v>
      </c>
      <c r="J2114" t="s">
        <v>12329</v>
      </c>
      <c r="R2114" s="51"/>
      <c r="U2114"/>
    </row>
    <row r="2115" spans="2:21" x14ac:dyDescent="0.25">
      <c r="B2115" s="49" t="s">
        <v>9328</v>
      </c>
      <c r="C2115" s="53" t="s">
        <v>24189</v>
      </c>
      <c r="D2115" t="s">
        <v>3814</v>
      </c>
      <c r="E2115" s="43" t="s">
        <v>12332</v>
      </c>
      <c r="F2115" t="s">
        <v>3815</v>
      </c>
      <c r="G2115" t="s">
        <v>19430</v>
      </c>
      <c r="H2115" s="41">
        <v>41796</v>
      </c>
      <c r="I2115" s="44">
        <v>-288000</v>
      </c>
      <c r="J2115" t="s">
        <v>12333</v>
      </c>
      <c r="R2115" s="51"/>
      <c r="U2115"/>
    </row>
    <row r="2116" spans="2:21" x14ac:dyDescent="0.25">
      <c r="B2116" s="49" t="s">
        <v>9328</v>
      </c>
      <c r="C2116" s="53" t="s">
        <v>24189</v>
      </c>
      <c r="D2116" t="s">
        <v>3812</v>
      </c>
      <c r="E2116" s="43" t="s">
        <v>12330</v>
      </c>
      <c r="F2116" t="s">
        <v>3813</v>
      </c>
      <c r="G2116" t="s">
        <v>19490</v>
      </c>
      <c r="H2116" s="41">
        <v>41796</v>
      </c>
      <c r="I2116" s="44">
        <v>-269863.2</v>
      </c>
      <c r="J2116" t="s">
        <v>12331</v>
      </c>
      <c r="R2116" s="51"/>
      <c r="U2116"/>
    </row>
    <row r="2117" spans="2:21" x14ac:dyDescent="0.25">
      <c r="B2117" s="49" t="s">
        <v>9328</v>
      </c>
      <c r="C2117" s="53" t="s">
        <v>24189</v>
      </c>
      <c r="D2117" t="s">
        <v>3816</v>
      </c>
      <c r="E2117" s="43" t="s">
        <v>12334</v>
      </c>
      <c r="F2117" t="s">
        <v>3817</v>
      </c>
      <c r="G2117" t="s">
        <v>19355</v>
      </c>
      <c r="H2117" s="41">
        <v>41799</v>
      </c>
      <c r="I2117" s="44">
        <v>-5336606</v>
      </c>
      <c r="J2117" t="s">
        <v>12335</v>
      </c>
      <c r="R2117" s="51"/>
      <c r="U2117"/>
    </row>
    <row r="2118" spans="2:21" x14ac:dyDescent="0.25">
      <c r="B2118" s="49" t="s">
        <v>9328</v>
      </c>
      <c r="C2118" s="53" t="s">
        <v>24189</v>
      </c>
      <c r="D2118" t="s">
        <v>3818</v>
      </c>
      <c r="E2118" s="43" t="s">
        <v>3819</v>
      </c>
      <c r="F2118" t="s">
        <v>3820</v>
      </c>
      <c r="G2118" t="s">
        <v>19417</v>
      </c>
      <c r="H2118" s="41">
        <v>41799</v>
      </c>
      <c r="I2118" s="44">
        <v>-950000</v>
      </c>
      <c r="J2118" t="s">
        <v>12336</v>
      </c>
      <c r="R2118" s="51"/>
      <c r="U2118"/>
    </row>
    <row r="2119" spans="2:21" x14ac:dyDescent="0.25">
      <c r="B2119" s="49" t="s">
        <v>9326</v>
      </c>
      <c r="C2119" s="53" t="s">
        <v>24184</v>
      </c>
      <c r="D2119" t="s">
        <v>759</v>
      </c>
      <c r="E2119" s="43" t="s">
        <v>12337</v>
      </c>
      <c r="F2119" t="s">
        <v>3821</v>
      </c>
      <c r="G2119" t="s">
        <v>16469</v>
      </c>
      <c r="H2119" s="41">
        <v>41800</v>
      </c>
      <c r="I2119" s="44">
        <v>-16520</v>
      </c>
      <c r="J2119" t="s">
        <v>12338</v>
      </c>
      <c r="R2119" s="51"/>
      <c r="U2119"/>
    </row>
    <row r="2120" spans="2:21" x14ac:dyDescent="0.25">
      <c r="B2120" s="49" t="s">
        <v>9328</v>
      </c>
      <c r="C2120" s="53" t="s">
        <v>24189</v>
      </c>
      <c r="D2120" t="s">
        <v>3822</v>
      </c>
      <c r="E2120" s="43" t="s">
        <v>3823</v>
      </c>
      <c r="F2120" t="s">
        <v>2784</v>
      </c>
      <c r="G2120" t="s">
        <v>3824</v>
      </c>
      <c r="H2120" s="41">
        <v>41800</v>
      </c>
      <c r="I2120" s="44">
        <v>-75637858.400000006</v>
      </c>
      <c r="J2120" t="s">
        <v>12339</v>
      </c>
      <c r="R2120" s="51"/>
      <c r="U2120"/>
    </row>
    <row r="2121" spans="2:21" x14ac:dyDescent="0.25">
      <c r="B2121" s="49" t="s">
        <v>9328</v>
      </c>
      <c r="C2121" s="53" t="s">
        <v>24189</v>
      </c>
      <c r="D2121" t="s">
        <v>3825</v>
      </c>
      <c r="E2121" s="43" t="s">
        <v>3826</v>
      </c>
      <c r="F2121" t="s">
        <v>3827</v>
      </c>
      <c r="G2121" t="s">
        <v>20141</v>
      </c>
      <c r="H2121" s="41">
        <v>41801</v>
      </c>
      <c r="I2121" s="44">
        <v>-38055</v>
      </c>
      <c r="J2121" t="s">
        <v>12340</v>
      </c>
      <c r="R2121" s="51"/>
      <c r="U2121"/>
    </row>
    <row r="2122" spans="2:21" x14ac:dyDescent="0.25">
      <c r="B2122" s="49" t="s">
        <v>9326</v>
      </c>
      <c r="C2122" s="53" t="s">
        <v>24184</v>
      </c>
      <c r="D2122" t="s">
        <v>815</v>
      </c>
      <c r="E2122" s="43" t="s">
        <v>816</v>
      </c>
      <c r="G2122" t="s">
        <v>3829</v>
      </c>
      <c r="H2122" s="41">
        <v>41802</v>
      </c>
      <c r="I2122" s="44">
        <v>-1482</v>
      </c>
      <c r="J2122" t="s">
        <v>12342</v>
      </c>
      <c r="R2122" s="51"/>
      <c r="U2122"/>
    </row>
    <row r="2123" spans="2:21" x14ac:dyDescent="0.25">
      <c r="B2123" s="49" t="s">
        <v>9326</v>
      </c>
      <c r="C2123" s="53" t="s">
        <v>24184</v>
      </c>
      <c r="D2123" t="s">
        <v>815</v>
      </c>
      <c r="E2123" s="43" t="s">
        <v>816</v>
      </c>
      <c r="G2123" t="s">
        <v>3828</v>
      </c>
      <c r="H2123" s="41">
        <v>41802</v>
      </c>
      <c r="I2123" s="44">
        <v>-1399.12</v>
      </c>
      <c r="J2123" t="s">
        <v>12341</v>
      </c>
      <c r="R2123" s="51"/>
      <c r="U2123"/>
    </row>
    <row r="2124" spans="2:21" x14ac:dyDescent="0.25">
      <c r="B2124" s="49" t="s">
        <v>9328</v>
      </c>
      <c r="C2124" s="53" t="s">
        <v>24189</v>
      </c>
      <c r="D2124" t="s">
        <v>3763</v>
      </c>
      <c r="E2124" s="43" t="s">
        <v>3764</v>
      </c>
      <c r="F2124" t="s">
        <v>3830</v>
      </c>
      <c r="G2124" t="s">
        <v>1285</v>
      </c>
      <c r="H2124" s="41">
        <v>41802</v>
      </c>
      <c r="I2124" s="44">
        <v>-1327283.55</v>
      </c>
      <c r="J2124" t="s">
        <v>12344</v>
      </c>
      <c r="R2124" s="51"/>
      <c r="U2124"/>
    </row>
    <row r="2125" spans="2:21" x14ac:dyDescent="0.25">
      <c r="B2125" s="49" t="s">
        <v>9328</v>
      </c>
      <c r="C2125" s="53" t="s">
        <v>24189</v>
      </c>
      <c r="D2125" t="s">
        <v>3763</v>
      </c>
      <c r="E2125" s="43" t="s">
        <v>3764</v>
      </c>
      <c r="F2125" t="s">
        <v>3830</v>
      </c>
      <c r="G2125" t="s">
        <v>3830</v>
      </c>
      <c r="H2125" s="41">
        <v>41802</v>
      </c>
      <c r="I2125" s="44">
        <v>265456.71000000002</v>
      </c>
      <c r="J2125" t="s">
        <v>12343</v>
      </c>
      <c r="R2125" s="51"/>
      <c r="U2125"/>
    </row>
    <row r="2126" spans="2:21" x14ac:dyDescent="0.25">
      <c r="B2126" s="49" t="s">
        <v>9326</v>
      </c>
      <c r="C2126" s="53" t="s">
        <v>24184</v>
      </c>
      <c r="D2126" t="s">
        <v>815</v>
      </c>
      <c r="E2126" s="43" t="s">
        <v>816</v>
      </c>
      <c r="G2126" t="s">
        <v>3831</v>
      </c>
      <c r="H2126" s="41">
        <v>41803</v>
      </c>
      <c r="I2126" s="44">
        <v>-5242.9</v>
      </c>
      <c r="J2126" t="s">
        <v>12345</v>
      </c>
      <c r="R2126" s="51"/>
      <c r="U2126"/>
    </row>
    <row r="2127" spans="2:21" x14ac:dyDescent="0.25">
      <c r="B2127" s="49" t="s">
        <v>9326</v>
      </c>
      <c r="C2127" s="53" t="s">
        <v>24184</v>
      </c>
      <c r="D2127" t="s">
        <v>815</v>
      </c>
      <c r="E2127" s="43" t="s">
        <v>816</v>
      </c>
      <c r="G2127" t="s">
        <v>3832</v>
      </c>
      <c r="H2127" s="41">
        <v>41803</v>
      </c>
      <c r="I2127" s="44">
        <v>-4949.72</v>
      </c>
      <c r="J2127" t="s">
        <v>12346</v>
      </c>
      <c r="R2127" s="51"/>
      <c r="U2127"/>
    </row>
    <row r="2128" spans="2:21" x14ac:dyDescent="0.25">
      <c r="B2128" s="49" t="s">
        <v>9735</v>
      </c>
      <c r="C2128" s="53" t="s">
        <v>24186</v>
      </c>
      <c r="D2128" t="s">
        <v>3836</v>
      </c>
      <c r="E2128" s="43" t="s">
        <v>12349</v>
      </c>
      <c r="F2128" t="s">
        <v>3834</v>
      </c>
      <c r="G2128" t="s">
        <v>3835</v>
      </c>
      <c r="H2128" s="41">
        <v>41803</v>
      </c>
      <c r="I2128" s="44">
        <v>-16000</v>
      </c>
      <c r="J2128" t="s">
        <v>12350</v>
      </c>
      <c r="R2128" s="51"/>
      <c r="U2128"/>
    </row>
    <row r="2129" spans="2:21" x14ac:dyDescent="0.25">
      <c r="B2129" s="49" t="s">
        <v>9735</v>
      </c>
      <c r="C2129" s="53" t="s">
        <v>24186</v>
      </c>
      <c r="D2129" t="s">
        <v>3833</v>
      </c>
      <c r="E2129" s="43" t="s">
        <v>12347</v>
      </c>
      <c r="F2129" t="s">
        <v>3834</v>
      </c>
      <c r="G2129" t="s">
        <v>3835</v>
      </c>
      <c r="H2129" s="41">
        <v>41803</v>
      </c>
      <c r="I2129" s="44">
        <v>-14000</v>
      </c>
      <c r="J2129" t="s">
        <v>12348</v>
      </c>
      <c r="R2129" s="51"/>
      <c r="U2129"/>
    </row>
    <row r="2130" spans="2:21" x14ac:dyDescent="0.25">
      <c r="B2130" s="49" t="s">
        <v>9735</v>
      </c>
      <c r="C2130" s="53" t="s">
        <v>24186</v>
      </c>
      <c r="D2130" t="s">
        <v>3837</v>
      </c>
      <c r="E2130" s="43" t="s">
        <v>12351</v>
      </c>
      <c r="F2130" t="s">
        <v>3834</v>
      </c>
      <c r="G2130" t="s">
        <v>3835</v>
      </c>
      <c r="H2130" s="41">
        <v>41803</v>
      </c>
      <c r="I2130" s="44">
        <v>-12000</v>
      </c>
      <c r="J2130" t="s">
        <v>12352</v>
      </c>
      <c r="R2130" s="51"/>
      <c r="U2130"/>
    </row>
    <row r="2131" spans="2:21" x14ac:dyDescent="0.25">
      <c r="B2131" s="49" t="s">
        <v>9328</v>
      </c>
      <c r="C2131" s="53" t="s">
        <v>24189</v>
      </c>
      <c r="D2131" t="s">
        <v>3843</v>
      </c>
      <c r="E2131" s="43" t="s">
        <v>3844</v>
      </c>
      <c r="F2131" t="s">
        <v>3845</v>
      </c>
      <c r="G2131" t="s">
        <v>19490</v>
      </c>
      <c r="H2131" s="41">
        <v>41803</v>
      </c>
      <c r="I2131" s="44">
        <v>-66600000</v>
      </c>
      <c r="J2131" t="s">
        <v>12357</v>
      </c>
      <c r="R2131" s="51"/>
      <c r="U2131"/>
    </row>
    <row r="2132" spans="2:21" x14ac:dyDescent="0.25">
      <c r="B2132" s="49" t="s">
        <v>9328</v>
      </c>
      <c r="C2132" s="53" t="s">
        <v>24189</v>
      </c>
      <c r="D2132" t="s">
        <v>3838</v>
      </c>
      <c r="E2132" s="43" t="s">
        <v>12353</v>
      </c>
      <c r="F2132" t="s">
        <v>3839</v>
      </c>
      <c r="G2132" t="s">
        <v>19355</v>
      </c>
      <c r="H2132" s="41">
        <v>41803</v>
      </c>
      <c r="I2132" s="44">
        <v>-3240000</v>
      </c>
      <c r="J2132" t="s">
        <v>12354</v>
      </c>
      <c r="R2132" s="51"/>
      <c r="U2132"/>
    </row>
    <row r="2133" spans="2:21" x14ac:dyDescent="0.25">
      <c r="B2133" s="49" t="s">
        <v>9328</v>
      </c>
      <c r="C2133" s="53" t="s">
        <v>24189</v>
      </c>
      <c r="D2133" t="s">
        <v>3840</v>
      </c>
      <c r="E2133" s="43" t="s">
        <v>12355</v>
      </c>
      <c r="F2133" t="s">
        <v>3841</v>
      </c>
      <c r="G2133" t="s">
        <v>3842</v>
      </c>
      <c r="H2133" s="41">
        <v>41803</v>
      </c>
      <c r="I2133" s="44">
        <v>395140.68</v>
      </c>
      <c r="J2133" t="s">
        <v>12356</v>
      </c>
      <c r="R2133" s="51"/>
      <c r="U2133"/>
    </row>
    <row r="2134" spans="2:21" x14ac:dyDescent="0.25">
      <c r="B2134" s="49" t="s">
        <v>9326</v>
      </c>
      <c r="C2134" s="53" t="s">
        <v>24184</v>
      </c>
      <c r="D2134" t="s">
        <v>3846</v>
      </c>
      <c r="E2134" s="43" t="s">
        <v>3847</v>
      </c>
      <c r="F2134" t="s">
        <v>3848</v>
      </c>
      <c r="G2134" t="s">
        <v>18280</v>
      </c>
      <c r="H2134" s="41">
        <v>41804</v>
      </c>
      <c r="I2134" s="44">
        <v>-88500</v>
      </c>
      <c r="J2134" t="s">
        <v>12358</v>
      </c>
      <c r="R2134" s="51"/>
      <c r="U2134"/>
    </row>
    <row r="2135" spans="2:21" x14ac:dyDescent="0.25">
      <c r="B2135" s="49" t="s">
        <v>9328</v>
      </c>
      <c r="C2135" s="53" t="s">
        <v>24189</v>
      </c>
      <c r="D2135" t="s">
        <v>1963</v>
      </c>
      <c r="E2135" s="43" t="s">
        <v>10877</v>
      </c>
      <c r="F2135" t="s">
        <v>3849</v>
      </c>
      <c r="G2135" t="s">
        <v>19612</v>
      </c>
      <c r="H2135" s="41">
        <v>41808</v>
      </c>
      <c r="I2135" s="44">
        <v>-3540</v>
      </c>
      <c r="J2135" t="s">
        <v>12359</v>
      </c>
      <c r="R2135" s="51"/>
      <c r="U2135"/>
    </row>
    <row r="2136" spans="2:21" x14ac:dyDescent="0.25">
      <c r="B2136" s="49" t="s">
        <v>9326</v>
      </c>
      <c r="C2136" s="53" t="s">
        <v>24184</v>
      </c>
      <c r="D2136" t="s">
        <v>855</v>
      </c>
      <c r="E2136" s="43" t="s">
        <v>856</v>
      </c>
      <c r="F2136" t="s">
        <v>3850</v>
      </c>
      <c r="G2136" t="s">
        <v>3851</v>
      </c>
      <c r="H2136" s="41">
        <v>41810</v>
      </c>
      <c r="I2136" s="44">
        <v>-104399.91</v>
      </c>
      <c r="J2136" t="s">
        <v>12360</v>
      </c>
      <c r="R2136" s="51"/>
      <c r="U2136"/>
    </row>
    <row r="2137" spans="2:21" x14ac:dyDescent="0.25">
      <c r="B2137" s="49" t="s">
        <v>9735</v>
      </c>
      <c r="C2137" s="53" t="s">
        <v>24186</v>
      </c>
      <c r="D2137" t="s">
        <v>3852</v>
      </c>
      <c r="E2137" s="43" t="s">
        <v>3853</v>
      </c>
      <c r="F2137" t="s">
        <v>3854</v>
      </c>
      <c r="G2137" t="s">
        <v>19120</v>
      </c>
      <c r="H2137" s="41">
        <v>41810</v>
      </c>
      <c r="I2137" s="44">
        <v>-675560.01</v>
      </c>
      <c r="J2137" t="s">
        <v>12361</v>
      </c>
      <c r="R2137" s="51"/>
      <c r="U2137"/>
    </row>
    <row r="2138" spans="2:21" x14ac:dyDescent="0.25">
      <c r="B2138" s="49" t="s">
        <v>9735</v>
      </c>
      <c r="C2138" s="53" t="s">
        <v>24186</v>
      </c>
      <c r="D2138" t="s">
        <v>3855</v>
      </c>
      <c r="E2138" s="43" t="s">
        <v>12362</v>
      </c>
      <c r="F2138" t="s">
        <v>3856</v>
      </c>
      <c r="G2138" t="s">
        <v>3857</v>
      </c>
      <c r="H2138" s="41">
        <v>41810</v>
      </c>
      <c r="I2138" s="44">
        <v>-4043.97</v>
      </c>
      <c r="J2138" t="s">
        <v>12363</v>
      </c>
      <c r="R2138" s="51"/>
      <c r="U2138"/>
    </row>
    <row r="2139" spans="2:21" x14ac:dyDescent="0.25">
      <c r="B2139" s="49" t="s">
        <v>9735</v>
      </c>
      <c r="C2139" s="53" t="s">
        <v>24186</v>
      </c>
      <c r="D2139" t="s">
        <v>3858</v>
      </c>
      <c r="E2139" s="43" t="s">
        <v>12364</v>
      </c>
      <c r="F2139" t="s">
        <v>3856</v>
      </c>
      <c r="G2139" t="s">
        <v>3857</v>
      </c>
      <c r="H2139" s="41">
        <v>41810</v>
      </c>
      <c r="I2139" s="44">
        <v>-3807.11</v>
      </c>
      <c r="J2139" t="s">
        <v>12365</v>
      </c>
      <c r="R2139" s="51"/>
      <c r="U2139"/>
    </row>
    <row r="2140" spans="2:21" x14ac:dyDescent="0.25">
      <c r="B2140" s="49" t="s">
        <v>9735</v>
      </c>
      <c r="C2140" s="53" t="s">
        <v>24186</v>
      </c>
      <c r="D2140" t="s">
        <v>3859</v>
      </c>
      <c r="E2140" s="43" t="s">
        <v>12366</v>
      </c>
      <c r="F2140" t="s">
        <v>3856</v>
      </c>
      <c r="G2140" t="s">
        <v>3857</v>
      </c>
      <c r="H2140" s="41">
        <v>41810</v>
      </c>
      <c r="I2140" s="44">
        <v>-2511.5700000000002</v>
      </c>
      <c r="J2140" t="s">
        <v>12367</v>
      </c>
      <c r="R2140" s="51"/>
      <c r="U2140"/>
    </row>
    <row r="2141" spans="2:21" x14ac:dyDescent="0.25">
      <c r="B2141" s="49" t="s">
        <v>9326</v>
      </c>
      <c r="C2141" s="53" t="s">
        <v>24184</v>
      </c>
      <c r="D2141" t="s">
        <v>3860</v>
      </c>
      <c r="E2141" s="43" t="s">
        <v>12368</v>
      </c>
      <c r="F2141" t="s">
        <v>3861</v>
      </c>
      <c r="G2141" t="s">
        <v>16470</v>
      </c>
      <c r="H2141" s="41">
        <v>41813</v>
      </c>
      <c r="I2141" s="44">
        <v>-29500</v>
      </c>
      <c r="J2141" t="s">
        <v>12369</v>
      </c>
      <c r="R2141" s="51"/>
      <c r="U2141"/>
    </row>
    <row r="2142" spans="2:21" x14ac:dyDescent="0.25">
      <c r="B2142" s="49" t="s">
        <v>9735</v>
      </c>
      <c r="C2142" s="53" t="s">
        <v>24186</v>
      </c>
      <c r="D2142" t="s">
        <v>3862</v>
      </c>
      <c r="E2142" s="43" t="s">
        <v>3863</v>
      </c>
      <c r="F2142" t="s">
        <v>3864</v>
      </c>
      <c r="G2142" t="s">
        <v>19106</v>
      </c>
      <c r="H2142" s="41">
        <v>41813</v>
      </c>
      <c r="I2142" s="44">
        <v>-402380</v>
      </c>
      <c r="J2142" t="s">
        <v>12370</v>
      </c>
      <c r="R2142" s="51"/>
      <c r="U2142"/>
    </row>
    <row r="2143" spans="2:21" x14ac:dyDescent="0.25">
      <c r="B2143" s="49" t="s">
        <v>9328</v>
      </c>
      <c r="C2143" s="53" t="s">
        <v>24189</v>
      </c>
      <c r="D2143" t="s">
        <v>3865</v>
      </c>
      <c r="E2143" s="43" t="s">
        <v>12371</v>
      </c>
      <c r="F2143" t="s">
        <v>3866</v>
      </c>
      <c r="G2143" t="s">
        <v>19831</v>
      </c>
      <c r="H2143" s="41">
        <v>41813</v>
      </c>
      <c r="I2143" s="44">
        <v>-1796104.67</v>
      </c>
      <c r="J2143" t="s">
        <v>12372</v>
      </c>
      <c r="R2143" s="51"/>
      <c r="U2143"/>
    </row>
    <row r="2144" spans="2:21" x14ac:dyDescent="0.25">
      <c r="B2144" s="49" t="s">
        <v>9326</v>
      </c>
      <c r="C2144" s="53" t="s">
        <v>24184</v>
      </c>
      <c r="D2144" t="s">
        <v>3173</v>
      </c>
      <c r="E2144" s="43" t="s">
        <v>3174</v>
      </c>
      <c r="F2144" t="s">
        <v>3871</v>
      </c>
      <c r="G2144" t="s">
        <v>3872</v>
      </c>
      <c r="H2144" s="41">
        <v>41815</v>
      </c>
      <c r="I2144" s="44">
        <v>-256029.32</v>
      </c>
      <c r="J2144" t="s">
        <v>12375</v>
      </c>
      <c r="R2144" s="51"/>
      <c r="U2144"/>
    </row>
    <row r="2145" spans="2:21" x14ac:dyDescent="0.25">
      <c r="B2145" s="49" t="s">
        <v>9326</v>
      </c>
      <c r="C2145" s="53" t="s">
        <v>24184</v>
      </c>
      <c r="D2145" t="s">
        <v>3173</v>
      </c>
      <c r="E2145" s="43" t="s">
        <v>3174</v>
      </c>
      <c r="F2145" t="s">
        <v>3873</v>
      </c>
      <c r="G2145" t="s">
        <v>3872</v>
      </c>
      <c r="H2145" s="41">
        <v>41815</v>
      </c>
      <c r="I2145" s="44">
        <v>-256029.32</v>
      </c>
      <c r="J2145" t="s">
        <v>12376</v>
      </c>
      <c r="R2145" s="51"/>
      <c r="U2145"/>
    </row>
    <row r="2146" spans="2:21" x14ac:dyDescent="0.25">
      <c r="B2146" s="49" t="s">
        <v>9326</v>
      </c>
      <c r="C2146" s="53" t="s">
        <v>24184</v>
      </c>
      <c r="D2146" t="s">
        <v>3173</v>
      </c>
      <c r="E2146" s="43" t="s">
        <v>3174</v>
      </c>
      <c r="F2146" t="s">
        <v>3869</v>
      </c>
      <c r="G2146" t="s">
        <v>3870</v>
      </c>
      <c r="H2146" s="41">
        <v>41815</v>
      </c>
      <c r="I2146" s="44">
        <v>-230426.39</v>
      </c>
      <c r="J2146" t="s">
        <v>12374</v>
      </c>
      <c r="R2146" s="51"/>
      <c r="U2146"/>
    </row>
    <row r="2147" spans="2:21" x14ac:dyDescent="0.25">
      <c r="B2147" s="49" t="s">
        <v>9326</v>
      </c>
      <c r="C2147" s="53" t="s">
        <v>24184</v>
      </c>
      <c r="D2147" t="s">
        <v>3173</v>
      </c>
      <c r="E2147" s="43" t="s">
        <v>3174</v>
      </c>
      <c r="F2147" t="s">
        <v>3874</v>
      </c>
      <c r="G2147" t="s">
        <v>3872</v>
      </c>
      <c r="H2147" s="41">
        <v>41815</v>
      </c>
      <c r="I2147" s="44">
        <v>-230426.39</v>
      </c>
      <c r="J2147" t="s">
        <v>12377</v>
      </c>
      <c r="R2147" s="51"/>
      <c r="U2147"/>
    </row>
    <row r="2148" spans="2:21" x14ac:dyDescent="0.25">
      <c r="B2148" s="49" t="s">
        <v>9326</v>
      </c>
      <c r="C2148" s="53" t="s">
        <v>24184</v>
      </c>
      <c r="D2148" t="s">
        <v>3173</v>
      </c>
      <c r="E2148" s="43" t="s">
        <v>3174</v>
      </c>
      <c r="F2148" t="s">
        <v>3878</v>
      </c>
      <c r="G2148" t="s">
        <v>3876</v>
      </c>
      <c r="H2148" s="41">
        <v>41815</v>
      </c>
      <c r="I2148" s="44">
        <v>-230426.39</v>
      </c>
      <c r="J2148" t="s">
        <v>12380</v>
      </c>
      <c r="R2148" s="51"/>
      <c r="U2148"/>
    </row>
    <row r="2149" spans="2:21" x14ac:dyDescent="0.25">
      <c r="B2149" s="49" t="s">
        <v>9326</v>
      </c>
      <c r="C2149" s="53" t="s">
        <v>24184</v>
      </c>
      <c r="D2149" t="s">
        <v>3173</v>
      </c>
      <c r="E2149" s="43" t="s">
        <v>3174</v>
      </c>
      <c r="F2149" t="s">
        <v>3867</v>
      </c>
      <c r="G2149" t="s">
        <v>3868</v>
      </c>
      <c r="H2149" s="41">
        <v>41815</v>
      </c>
      <c r="I2149" s="44">
        <v>-204823.46</v>
      </c>
      <c r="J2149" t="s">
        <v>12373</v>
      </c>
      <c r="R2149" s="51"/>
      <c r="U2149"/>
    </row>
    <row r="2150" spans="2:21" x14ac:dyDescent="0.25">
      <c r="B2150" s="49" t="s">
        <v>9326</v>
      </c>
      <c r="C2150" s="53" t="s">
        <v>24184</v>
      </c>
      <c r="D2150" t="s">
        <v>3173</v>
      </c>
      <c r="E2150" s="43" t="s">
        <v>3174</v>
      </c>
      <c r="F2150" t="s">
        <v>3875</v>
      </c>
      <c r="G2150" t="s">
        <v>3876</v>
      </c>
      <c r="H2150" s="41">
        <v>41815</v>
      </c>
      <c r="I2150" s="44">
        <v>-101890.99</v>
      </c>
      <c r="J2150" t="s">
        <v>12378</v>
      </c>
      <c r="R2150" s="51"/>
      <c r="U2150"/>
    </row>
    <row r="2151" spans="2:21" x14ac:dyDescent="0.25">
      <c r="B2151" s="49" t="s">
        <v>9326</v>
      </c>
      <c r="C2151" s="53" t="s">
        <v>24184</v>
      </c>
      <c r="D2151" t="s">
        <v>3173</v>
      </c>
      <c r="E2151" s="43" t="s">
        <v>3174</v>
      </c>
      <c r="F2151" t="s">
        <v>3877</v>
      </c>
      <c r="G2151" t="s">
        <v>3876</v>
      </c>
      <c r="H2151" s="41">
        <v>41815</v>
      </c>
      <c r="I2151" s="44">
        <v>-76418.240000000005</v>
      </c>
      <c r="J2151" t="s">
        <v>12379</v>
      </c>
      <c r="R2151" s="51"/>
      <c r="U2151"/>
    </row>
    <row r="2152" spans="2:21" x14ac:dyDescent="0.25">
      <c r="B2152" s="49" t="s">
        <v>9326</v>
      </c>
      <c r="C2152" s="53" t="s">
        <v>24184</v>
      </c>
      <c r="D2152" t="s">
        <v>2505</v>
      </c>
      <c r="E2152" s="43" t="s">
        <v>2506</v>
      </c>
      <c r="F2152" t="s">
        <v>3880</v>
      </c>
      <c r="G2152" t="s">
        <v>16521</v>
      </c>
      <c r="H2152" s="41">
        <v>41815</v>
      </c>
      <c r="I2152" s="44">
        <v>-47200</v>
      </c>
      <c r="J2152" t="s">
        <v>12381</v>
      </c>
      <c r="R2152" s="51"/>
      <c r="U2152"/>
    </row>
    <row r="2153" spans="2:21" x14ac:dyDescent="0.25">
      <c r="B2153" s="49" t="s">
        <v>9326</v>
      </c>
      <c r="C2153" s="53" t="s">
        <v>24184</v>
      </c>
      <c r="D2153" t="s">
        <v>2845</v>
      </c>
      <c r="E2153" s="43" t="s">
        <v>2846</v>
      </c>
      <c r="F2153" t="s">
        <v>3881</v>
      </c>
      <c r="G2153" t="s">
        <v>16521</v>
      </c>
      <c r="H2153" s="41">
        <v>41815</v>
      </c>
      <c r="I2153" s="44">
        <v>-35400</v>
      </c>
      <c r="J2153" t="s">
        <v>12382</v>
      </c>
      <c r="R2153" s="51"/>
      <c r="U2153"/>
    </row>
    <row r="2154" spans="2:21" x14ac:dyDescent="0.25">
      <c r="B2154" s="49" t="s">
        <v>9735</v>
      </c>
      <c r="C2154" s="53" t="s">
        <v>24186</v>
      </c>
      <c r="D2154" t="s">
        <v>2478</v>
      </c>
      <c r="E2154" s="43" t="s">
        <v>2479</v>
      </c>
      <c r="F2154" t="s">
        <v>3886</v>
      </c>
      <c r="G2154" t="s">
        <v>16870</v>
      </c>
      <c r="H2154" s="41">
        <v>41815</v>
      </c>
      <c r="I2154" s="44">
        <v>-59000</v>
      </c>
      <c r="J2154" t="s">
        <v>12386</v>
      </c>
      <c r="R2154" s="51"/>
      <c r="U2154"/>
    </row>
    <row r="2155" spans="2:21" x14ac:dyDescent="0.25">
      <c r="B2155" s="49" t="s">
        <v>9735</v>
      </c>
      <c r="C2155" s="53" t="s">
        <v>24186</v>
      </c>
      <c r="D2155" t="s">
        <v>3887</v>
      </c>
      <c r="E2155" s="43" t="s">
        <v>12387</v>
      </c>
      <c r="F2155" t="s">
        <v>3888</v>
      </c>
      <c r="G2155" t="s">
        <v>3889</v>
      </c>
      <c r="H2155" s="41">
        <v>41815</v>
      </c>
      <c r="I2155" s="44">
        <v>-58791.18</v>
      </c>
      <c r="J2155" t="s">
        <v>12388</v>
      </c>
      <c r="R2155" s="51"/>
      <c r="U2155"/>
    </row>
    <row r="2156" spans="2:21" x14ac:dyDescent="0.25">
      <c r="B2156" s="49" t="s">
        <v>9735</v>
      </c>
      <c r="C2156" s="53" t="s">
        <v>24186</v>
      </c>
      <c r="D2156" t="s">
        <v>3890</v>
      </c>
      <c r="E2156" s="43" t="s">
        <v>12389</v>
      </c>
      <c r="F2156" t="s">
        <v>3891</v>
      </c>
      <c r="G2156" t="s">
        <v>3892</v>
      </c>
      <c r="H2156" s="41">
        <v>41815</v>
      </c>
      <c r="I2156" s="44">
        <v>-38274.199999999997</v>
      </c>
      <c r="J2156" t="s">
        <v>12390</v>
      </c>
      <c r="R2156" s="51"/>
      <c r="U2156"/>
    </row>
    <row r="2157" spans="2:21" x14ac:dyDescent="0.25">
      <c r="B2157" s="49" t="s">
        <v>9735</v>
      </c>
      <c r="C2157" s="53" t="s">
        <v>24186</v>
      </c>
      <c r="D2157" t="s">
        <v>3882</v>
      </c>
      <c r="E2157" s="43" t="s">
        <v>12383</v>
      </c>
      <c r="F2157" t="s">
        <v>2474</v>
      </c>
      <c r="G2157" t="s">
        <v>16870</v>
      </c>
      <c r="H2157" s="41">
        <v>41815</v>
      </c>
      <c r="I2157" s="44">
        <v>-29500</v>
      </c>
      <c r="J2157" t="s">
        <v>12384</v>
      </c>
      <c r="R2157" s="51"/>
      <c r="U2157"/>
    </row>
    <row r="2158" spans="2:21" x14ac:dyDescent="0.25">
      <c r="B2158" s="49" t="s">
        <v>9735</v>
      </c>
      <c r="C2158" s="53" t="s">
        <v>24186</v>
      </c>
      <c r="D2158" t="s">
        <v>3893</v>
      </c>
      <c r="E2158" s="43" t="s">
        <v>12391</v>
      </c>
      <c r="F2158" t="s">
        <v>3894</v>
      </c>
      <c r="G2158" t="s">
        <v>3895</v>
      </c>
      <c r="H2158" s="41">
        <v>41815</v>
      </c>
      <c r="I2158" s="44">
        <v>-28795.68</v>
      </c>
      <c r="J2158" t="s">
        <v>12392</v>
      </c>
      <c r="R2158" s="51"/>
      <c r="U2158"/>
    </row>
    <row r="2159" spans="2:21" x14ac:dyDescent="0.25">
      <c r="B2159" s="49" t="s">
        <v>9735</v>
      </c>
      <c r="C2159" s="53" t="s">
        <v>24186</v>
      </c>
      <c r="D2159" t="s">
        <v>3896</v>
      </c>
      <c r="E2159" s="43" t="s">
        <v>12393</v>
      </c>
      <c r="F2159" t="s">
        <v>3897</v>
      </c>
      <c r="G2159" t="s">
        <v>3895</v>
      </c>
      <c r="H2159" s="41">
        <v>41815</v>
      </c>
      <c r="I2159" s="44">
        <v>-28795.68</v>
      </c>
      <c r="J2159" t="s">
        <v>12394</v>
      </c>
      <c r="R2159" s="51"/>
      <c r="U2159"/>
    </row>
    <row r="2160" spans="2:21" x14ac:dyDescent="0.25">
      <c r="B2160" s="49" t="s">
        <v>9735</v>
      </c>
      <c r="C2160" s="53" t="s">
        <v>24186</v>
      </c>
      <c r="D2160" t="s">
        <v>3883</v>
      </c>
      <c r="E2160" s="43" t="s">
        <v>3884</v>
      </c>
      <c r="F2160" t="s">
        <v>3885</v>
      </c>
      <c r="G2160" t="s">
        <v>16870</v>
      </c>
      <c r="H2160" s="41">
        <v>41815</v>
      </c>
      <c r="I2160" s="44">
        <v>-23600</v>
      </c>
      <c r="J2160" t="s">
        <v>12385</v>
      </c>
      <c r="R2160" s="51"/>
      <c r="U2160"/>
    </row>
    <row r="2161" spans="2:21" x14ac:dyDescent="0.25">
      <c r="B2161" s="49" t="s">
        <v>9328</v>
      </c>
      <c r="C2161" s="53" t="s">
        <v>24189</v>
      </c>
      <c r="D2161" t="s">
        <v>3898</v>
      </c>
      <c r="E2161" s="43" t="s">
        <v>12395</v>
      </c>
      <c r="F2161" t="s">
        <v>3899</v>
      </c>
      <c r="G2161" t="s">
        <v>19693</v>
      </c>
      <c r="H2161" s="41">
        <v>41815</v>
      </c>
      <c r="I2161" s="44">
        <v>-40000</v>
      </c>
      <c r="J2161" t="s">
        <v>12396</v>
      </c>
      <c r="R2161" s="51"/>
      <c r="U2161"/>
    </row>
    <row r="2162" spans="2:21" x14ac:dyDescent="0.25">
      <c r="B2162" s="49" t="s">
        <v>9735</v>
      </c>
      <c r="C2162" s="53" t="s">
        <v>24186</v>
      </c>
      <c r="D2162" t="s">
        <v>3906</v>
      </c>
      <c r="E2162" s="43" t="s">
        <v>12401</v>
      </c>
      <c r="F2162" t="s">
        <v>3907</v>
      </c>
      <c r="G2162" t="s">
        <v>3908</v>
      </c>
      <c r="H2162" s="41">
        <v>41816</v>
      </c>
      <c r="I2162" s="44">
        <v>-68389.740000000005</v>
      </c>
      <c r="J2162" t="s">
        <v>12402</v>
      </c>
      <c r="R2162" s="51"/>
      <c r="U2162"/>
    </row>
    <row r="2163" spans="2:21" x14ac:dyDescent="0.25">
      <c r="B2163" s="49" t="s">
        <v>9735</v>
      </c>
      <c r="C2163" s="53" t="s">
        <v>24186</v>
      </c>
      <c r="D2163" t="s">
        <v>3909</v>
      </c>
      <c r="E2163" s="43" t="s">
        <v>12403</v>
      </c>
      <c r="F2163" t="s">
        <v>3910</v>
      </c>
      <c r="G2163" t="s">
        <v>3911</v>
      </c>
      <c r="H2163" s="41">
        <v>41816</v>
      </c>
      <c r="I2163" s="44">
        <v>-56391.54</v>
      </c>
      <c r="J2163" t="s">
        <v>12404</v>
      </c>
      <c r="R2163" s="51"/>
      <c r="U2163"/>
    </row>
    <row r="2164" spans="2:21" x14ac:dyDescent="0.25">
      <c r="B2164" s="49" t="s">
        <v>9735</v>
      </c>
      <c r="C2164" s="53" t="s">
        <v>24186</v>
      </c>
      <c r="D2164" t="s">
        <v>3915</v>
      </c>
      <c r="E2164" s="43" t="s">
        <v>12407</v>
      </c>
      <c r="F2164" t="s">
        <v>3916</v>
      </c>
      <c r="G2164" t="s">
        <v>3917</v>
      </c>
      <c r="H2164" s="41">
        <v>41816</v>
      </c>
      <c r="I2164" s="44">
        <v>-38274.199999999997</v>
      </c>
      <c r="J2164" t="s">
        <v>12408</v>
      </c>
      <c r="R2164" s="51"/>
      <c r="U2164"/>
    </row>
    <row r="2165" spans="2:21" x14ac:dyDescent="0.25">
      <c r="B2165" s="49" t="s">
        <v>9735</v>
      </c>
      <c r="C2165" s="53" t="s">
        <v>24186</v>
      </c>
      <c r="D2165" t="s">
        <v>3900</v>
      </c>
      <c r="E2165" s="43" t="s">
        <v>12397</v>
      </c>
      <c r="F2165" t="s">
        <v>3901</v>
      </c>
      <c r="G2165" t="s">
        <v>3902</v>
      </c>
      <c r="H2165" s="41">
        <v>41816</v>
      </c>
      <c r="I2165" s="44">
        <v>-37614.300000000003</v>
      </c>
      <c r="J2165" t="s">
        <v>12398</v>
      </c>
      <c r="R2165" s="51"/>
      <c r="U2165"/>
    </row>
    <row r="2166" spans="2:21" x14ac:dyDescent="0.25">
      <c r="B2166" s="49" t="s">
        <v>9735</v>
      </c>
      <c r="C2166" s="53" t="s">
        <v>24186</v>
      </c>
      <c r="D2166" t="s">
        <v>3912</v>
      </c>
      <c r="E2166" s="43" t="s">
        <v>12405</v>
      </c>
      <c r="F2166" t="s">
        <v>3913</v>
      </c>
      <c r="G2166" t="s">
        <v>3914</v>
      </c>
      <c r="H2166" s="41">
        <v>41816</v>
      </c>
      <c r="I2166" s="44">
        <v>-37614.300000000003</v>
      </c>
      <c r="J2166" t="s">
        <v>12406</v>
      </c>
      <c r="R2166" s="51"/>
      <c r="U2166"/>
    </row>
    <row r="2167" spans="2:21" x14ac:dyDescent="0.25">
      <c r="B2167" s="49" t="s">
        <v>9735</v>
      </c>
      <c r="C2167" s="53" t="s">
        <v>24186</v>
      </c>
      <c r="D2167" t="s">
        <v>3903</v>
      </c>
      <c r="E2167" s="43" t="s">
        <v>12399</v>
      </c>
      <c r="F2167" t="s">
        <v>3904</v>
      </c>
      <c r="G2167" t="s">
        <v>3905</v>
      </c>
      <c r="H2167" s="41">
        <v>41816</v>
      </c>
      <c r="I2167" s="44">
        <v>-28795.68</v>
      </c>
      <c r="J2167" t="s">
        <v>12400</v>
      </c>
      <c r="R2167" s="51"/>
      <c r="U2167"/>
    </row>
    <row r="2168" spans="2:21" x14ac:dyDescent="0.25">
      <c r="B2168" s="49" t="s">
        <v>9735</v>
      </c>
      <c r="C2168" s="53" t="s">
        <v>24186</v>
      </c>
      <c r="D2168" t="s">
        <v>3918</v>
      </c>
      <c r="E2168" s="43" t="s">
        <v>12409</v>
      </c>
      <c r="F2168" t="s">
        <v>3919</v>
      </c>
      <c r="G2168" t="s">
        <v>3920</v>
      </c>
      <c r="H2168" s="41">
        <v>41816</v>
      </c>
      <c r="I2168" s="44">
        <v>-28195.77</v>
      </c>
      <c r="J2168" t="s">
        <v>12410</v>
      </c>
      <c r="R2168" s="51"/>
      <c r="U2168"/>
    </row>
    <row r="2169" spans="2:21" x14ac:dyDescent="0.25">
      <c r="B2169" s="49" t="s">
        <v>9735</v>
      </c>
      <c r="C2169" s="53" t="s">
        <v>24186</v>
      </c>
      <c r="D2169" t="s">
        <v>3921</v>
      </c>
      <c r="E2169" s="43" t="s">
        <v>12411</v>
      </c>
      <c r="F2169" t="s">
        <v>3922</v>
      </c>
      <c r="G2169" t="s">
        <v>3923</v>
      </c>
      <c r="H2169" s="41">
        <v>41816</v>
      </c>
      <c r="I2169" s="44">
        <v>-28195.77</v>
      </c>
      <c r="J2169" t="s">
        <v>12412</v>
      </c>
      <c r="R2169" s="51"/>
      <c r="U2169"/>
    </row>
    <row r="2170" spans="2:21" x14ac:dyDescent="0.25">
      <c r="B2170" s="49" t="s">
        <v>9735</v>
      </c>
      <c r="C2170" s="53" t="s">
        <v>24186</v>
      </c>
      <c r="D2170" t="s">
        <v>3924</v>
      </c>
      <c r="E2170" s="43" t="s">
        <v>12413</v>
      </c>
      <c r="F2170" t="s">
        <v>3925</v>
      </c>
      <c r="G2170" t="s">
        <v>3926</v>
      </c>
      <c r="H2170" s="41">
        <v>41816</v>
      </c>
      <c r="I2170" s="44">
        <v>-28195.77</v>
      </c>
      <c r="J2170" t="s">
        <v>12414</v>
      </c>
      <c r="R2170" s="51"/>
      <c r="U2170"/>
    </row>
    <row r="2171" spans="2:21" x14ac:dyDescent="0.25">
      <c r="B2171" s="49" t="s">
        <v>9326</v>
      </c>
      <c r="C2171" s="53" t="s">
        <v>24184</v>
      </c>
      <c r="D2171" t="s">
        <v>244</v>
      </c>
      <c r="E2171" s="43" t="s">
        <v>245</v>
      </c>
      <c r="F2171" t="s">
        <v>3953</v>
      </c>
      <c r="G2171" t="s">
        <v>17045</v>
      </c>
      <c r="H2171" s="41">
        <v>41820</v>
      </c>
      <c r="I2171" s="44">
        <v>-83679.7</v>
      </c>
      <c r="J2171" t="s">
        <v>12428</v>
      </c>
      <c r="R2171" s="51"/>
      <c r="U2171"/>
    </row>
    <row r="2172" spans="2:21" x14ac:dyDescent="0.25">
      <c r="B2172" s="49" t="s">
        <v>9326</v>
      </c>
      <c r="C2172" s="53" t="s">
        <v>24184</v>
      </c>
      <c r="D2172" t="s">
        <v>244</v>
      </c>
      <c r="E2172" s="43" t="s">
        <v>245</v>
      </c>
      <c r="F2172" t="s">
        <v>3927</v>
      </c>
      <c r="G2172" t="s">
        <v>17044</v>
      </c>
      <c r="H2172" s="41">
        <v>41820</v>
      </c>
      <c r="I2172" s="44">
        <v>-14160</v>
      </c>
      <c r="J2172" t="s">
        <v>12415</v>
      </c>
      <c r="R2172" s="51"/>
      <c r="U2172"/>
    </row>
    <row r="2173" spans="2:21" x14ac:dyDescent="0.25">
      <c r="B2173" s="49" t="s">
        <v>9326</v>
      </c>
      <c r="C2173" s="53" t="s">
        <v>24184</v>
      </c>
      <c r="D2173" t="s">
        <v>244</v>
      </c>
      <c r="E2173" s="43" t="s">
        <v>245</v>
      </c>
      <c r="F2173" t="s">
        <v>3931</v>
      </c>
      <c r="G2173" t="s">
        <v>17044</v>
      </c>
      <c r="H2173" s="41">
        <v>41820</v>
      </c>
      <c r="I2173" s="44">
        <v>-7080</v>
      </c>
      <c r="J2173" t="s">
        <v>12417</v>
      </c>
      <c r="R2173" s="51"/>
      <c r="U2173"/>
    </row>
    <row r="2174" spans="2:21" x14ac:dyDescent="0.25">
      <c r="B2174" s="49" t="s">
        <v>9326</v>
      </c>
      <c r="C2174" s="53" t="s">
        <v>24184</v>
      </c>
      <c r="D2174" t="s">
        <v>244</v>
      </c>
      <c r="E2174" s="43" t="s">
        <v>245</v>
      </c>
      <c r="F2174" t="s">
        <v>3933</v>
      </c>
      <c r="G2174" t="s">
        <v>17044</v>
      </c>
      <c r="H2174" s="41">
        <v>41820</v>
      </c>
      <c r="I2174" s="44">
        <v>-5900</v>
      </c>
      <c r="J2174" t="s">
        <v>12418</v>
      </c>
      <c r="R2174" s="51"/>
      <c r="U2174"/>
    </row>
    <row r="2175" spans="2:21" x14ac:dyDescent="0.25">
      <c r="B2175" s="49" t="s">
        <v>9326</v>
      </c>
      <c r="C2175" s="53" t="s">
        <v>24184</v>
      </c>
      <c r="D2175" t="s">
        <v>244</v>
      </c>
      <c r="E2175" s="43" t="s">
        <v>245</v>
      </c>
      <c r="F2175" t="s">
        <v>3935</v>
      </c>
      <c r="G2175" t="s">
        <v>17044</v>
      </c>
      <c r="H2175" s="41">
        <v>41820</v>
      </c>
      <c r="I2175" s="44">
        <v>-5900</v>
      </c>
      <c r="J2175" t="s">
        <v>12419</v>
      </c>
      <c r="R2175" s="51"/>
      <c r="U2175"/>
    </row>
    <row r="2176" spans="2:21" x14ac:dyDescent="0.25">
      <c r="B2176" s="49" t="s">
        <v>9326</v>
      </c>
      <c r="C2176" s="53" t="s">
        <v>24184</v>
      </c>
      <c r="D2176" t="s">
        <v>244</v>
      </c>
      <c r="E2176" s="43" t="s">
        <v>245</v>
      </c>
      <c r="F2176" t="s">
        <v>3939</v>
      </c>
      <c r="G2176" t="s">
        <v>17044</v>
      </c>
      <c r="H2176" s="41">
        <v>41820</v>
      </c>
      <c r="I2176" s="44">
        <v>-5900</v>
      </c>
      <c r="J2176" t="s">
        <v>12421</v>
      </c>
      <c r="R2176" s="51"/>
      <c r="U2176"/>
    </row>
    <row r="2177" spans="2:21" x14ac:dyDescent="0.25">
      <c r="B2177" s="49" t="s">
        <v>9326</v>
      </c>
      <c r="C2177" s="53" t="s">
        <v>24184</v>
      </c>
      <c r="D2177" t="s">
        <v>244</v>
      </c>
      <c r="E2177" s="43" t="s">
        <v>245</v>
      </c>
      <c r="F2177" t="s">
        <v>3943</v>
      </c>
      <c r="G2177" t="s">
        <v>17044</v>
      </c>
      <c r="H2177" s="41">
        <v>41820</v>
      </c>
      <c r="I2177" s="44">
        <v>-5900</v>
      </c>
      <c r="J2177" t="s">
        <v>12423</v>
      </c>
      <c r="R2177" s="51"/>
      <c r="U2177"/>
    </row>
    <row r="2178" spans="2:21" x14ac:dyDescent="0.25">
      <c r="B2178" s="49" t="s">
        <v>9326</v>
      </c>
      <c r="C2178" s="53" t="s">
        <v>24184</v>
      </c>
      <c r="D2178" t="s">
        <v>244</v>
      </c>
      <c r="E2178" s="43" t="s">
        <v>245</v>
      </c>
      <c r="F2178" t="s">
        <v>3945</v>
      </c>
      <c r="G2178" t="s">
        <v>17044</v>
      </c>
      <c r="H2178" s="41">
        <v>41820</v>
      </c>
      <c r="I2178" s="44">
        <v>-5900</v>
      </c>
      <c r="J2178" t="s">
        <v>12424</v>
      </c>
      <c r="R2178" s="51"/>
      <c r="U2178"/>
    </row>
    <row r="2179" spans="2:21" x14ac:dyDescent="0.25">
      <c r="B2179" s="49" t="s">
        <v>9326</v>
      </c>
      <c r="C2179" s="53" t="s">
        <v>24184</v>
      </c>
      <c r="D2179" t="s">
        <v>244</v>
      </c>
      <c r="E2179" s="43" t="s">
        <v>245</v>
      </c>
      <c r="F2179" t="s">
        <v>3947</v>
      </c>
      <c r="G2179" t="s">
        <v>17044</v>
      </c>
      <c r="H2179" s="41">
        <v>41820</v>
      </c>
      <c r="I2179" s="44">
        <v>-5900</v>
      </c>
      <c r="J2179" t="s">
        <v>12425</v>
      </c>
      <c r="R2179" s="51"/>
      <c r="U2179"/>
    </row>
    <row r="2180" spans="2:21" x14ac:dyDescent="0.25">
      <c r="B2180" s="49" t="s">
        <v>9326</v>
      </c>
      <c r="C2180" s="53" t="s">
        <v>24184</v>
      </c>
      <c r="D2180" t="s">
        <v>244</v>
      </c>
      <c r="E2180" s="43" t="s">
        <v>245</v>
      </c>
      <c r="F2180" t="s">
        <v>3949</v>
      </c>
      <c r="G2180" t="s">
        <v>17044</v>
      </c>
      <c r="H2180" s="41">
        <v>41820</v>
      </c>
      <c r="I2180" s="44">
        <v>-5900</v>
      </c>
      <c r="J2180" t="s">
        <v>12426</v>
      </c>
      <c r="R2180" s="51"/>
      <c r="U2180"/>
    </row>
    <row r="2181" spans="2:21" x14ac:dyDescent="0.25">
      <c r="B2181" s="49" t="s">
        <v>9326</v>
      </c>
      <c r="C2181" s="53" t="s">
        <v>24184</v>
      </c>
      <c r="D2181" t="s">
        <v>244</v>
      </c>
      <c r="E2181" s="43" t="s">
        <v>245</v>
      </c>
      <c r="F2181" t="s">
        <v>3929</v>
      </c>
      <c r="G2181" t="s">
        <v>17044</v>
      </c>
      <c r="H2181" s="41">
        <v>41820</v>
      </c>
      <c r="I2181" s="44">
        <v>-4130</v>
      </c>
      <c r="J2181" t="s">
        <v>12416</v>
      </c>
      <c r="R2181" s="51"/>
      <c r="U2181"/>
    </row>
    <row r="2182" spans="2:21" x14ac:dyDescent="0.25">
      <c r="B2182" s="49" t="s">
        <v>9326</v>
      </c>
      <c r="C2182" s="53" t="s">
        <v>24184</v>
      </c>
      <c r="D2182" t="s">
        <v>244</v>
      </c>
      <c r="E2182" s="43" t="s">
        <v>245</v>
      </c>
      <c r="F2182" t="s">
        <v>3937</v>
      </c>
      <c r="G2182" t="s">
        <v>17044</v>
      </c>
      <c r="H2182" s="41">
        <v>41820</v>
      </c>
      <c r="I2182" s="44">
        <v>-4130</v>
      </c>
      <c r="J2182" t="s">
        <v>12420</v>
      </c>
      <c r="R2182" s="51"/>
      <c r="U2182"/>
    </row>
    <row r="2183" spans="2:21" x14ac:dyDescent="0.25">
      <c r="B2183" s="49" t="s">
        <v>9326</v>
      </c>
      <c r="C2183" s="53" t="s">
        <v>24184</v>
      </c>
      <c r="D2183" t="s">
        <v>244</v>
      </c>
      <c r="E2183" s="43" t="s">
        <v>245</v>
      </c>
      <c r="F2183" t="s">
        <v>3941</v>
      </c>
      <c r="G2183" t="s">
        <v>17044</v>
      </c>
      <c r="H2183" s="41">
        <v>41820</v>
      </c>
      <c r="I2183" s="44">
        <v>-4130</v>
      </c>
      <c r="J2183" t="s">
        <v>12422</v>
      </c>
      <c r="R2183" s="51"/>
      <c r="U2183"/>
    </row>
    <row r="2184" spans="2:21" x14ac:dyDescent="0.25">
      <c r="B2184" s="49" t="s">
        <v>9326</v>
      </c>
      <c r="C2184" s="53" t="s">
        <v>24184</v>
      </c>
      <c r="D2184" t="s">
        <v>244</v>
      </c>
      <c r="E2184" s="43" t="s">
        <v>245</v>
      </c>
      <c r="F2184" t="s">
        <v>3951</v>
      </c>
      <c r="G2184" t="s">
        <v>17044</v>
      </c>
      <c r="H2184" s="41">
        <v>41820</v>
      </c>
      <c r="I2184" s="44">
        <v>-4130</v>
      </c>
      <c r="J2184" t="s">
        <v>12427</v>
      </c>
      <c r="R2184" s="51"/>
      <c r="U2184"/>
    </row>
    <row r="2185" spans="2:21" x14ac:dyDescent="0.25">
      <c r="B2185" s="49" t="s">
        <v>9735</v>
      </c>
      <c r="C2185" s="53" t="s">
        <v>24186</v>
      </c>
      <c r="D2185" t="s">
        <v>2567</v>
      </c>
      <c r="E2185" s="43" t="s">
        <v>11426</v>
      </c>
      <c r="F2185" t="s">
        <v>3956</v>
      </c>
      <c r="G2185" t="s">
        <v>18943</v>
      </c>
      <c r="H2185" s="41">
        <v>41820</v>
      </c>
      <c r="I2185" s="44">
        <v>-47200</v>
      </c>
      <c r="J2185" t="s">
        <v>12430</v>
      </c>
      <c r="R2185" s="51"/>
      <c r="U2185"/>
    </row>
    <row r="2186" spans="2:21" x14ac:dyDescent="0.25">
      <c r="B2186" s="49" t="s">
        <v>9735</v>
      </c>
      <c r="C2186" s="53" t="s">
        <v>24186</v>
      </c>
      <c r="D2186" t="s">
        <v>1345</v>
      </c>
      <c r="E2186" s="43" t="s">
        <v>10359</v>
      </c>
      <c r="F2186" t="s">
        <v>3954</v>
      </c>
      <c r="G2186" t="s">
        <v>3955</v>
      </c>
      <c r="H2186" s="41">
        <v>41820</v>
      </c>
      <c r="I2186" s="44">
        <v>-6000</v>
      </c>
      <c r="J2186" t="s">
        <v>12429</v>
      </c>
      <c r="R2186" s="51"/>
      <c r="U2186"/>
    </row>
    <row r="2187" spans="2:21" x14ac:dyDescent="0.25">
      <c r="B2187" s="49" t="s">
        <v>9326</v>
      </c>
      <c r="C2187" s="53" t="s">
        <v>24184</v>
      </c>
      <c r="D2187" t="s">
        <v>3173</v>
      </c>
      <c r="E2187" s="43" t="s">
        <v>3174</v>
      </c>
      <c r="F2187" t="s">
        <v>3959</v>
      </c>
      <c r="G2187" t="s">
        <v>3960</v>
      </c>
      <c r="H2187" s="41">
        <v>41822</v>
      </c>
      <c r="I2187" s="44">
        <v>-184462.18</v>
      </c>
      <c r="J2187" t="s">
        <v>12432</v>
      </c>
      <c r="R2187" s="51"/>
      <c r="U2187"/>
    </row>
    <row r="2188" spans="2:21" x14ac:dyDescent="0.25">
      <c r="B2188" s="49" t="s">
        <v>9326</v>
      </c>
      <c r="C2188" s="53" t="s">
        <v>24184</v>
      </c>
      <c r="D2188" t="s">
        <v>3173</v>
      </c>
      <c r="E2188" s="43" t="s">
        <v>3174</v>
      </c>
      <c r="F2188" t="s">
        <v>3957</v>
      </c>
      <c r="G2188" t="s">
        <v>3958</v>
      </c>
      <c r="H2188" s="41">
        <v>41822</v>
      </c>
      <c r="I2188" s="44">
        <v>-25489.48</v>
      </c>
      <c r="J2188" t="s">
        <v>12431</v>
      </c>
      <c r="R2188" s="51"/>
      <c r="U2188"/>
    </row>
    <row r="2189" spans="2:21" x14ac:dyDescent="0.25">
      <c r="B2189" s="49" t="s">
        <v>9326</v>
      </c>
      <c r="C2189" s="53" t="s">
        <v>24184</v>
      </c>
      <c r="D2189" t="s">
        <v>3961</v>
      </c>
      <c r="E2189" s="43" t="s">
        <v>3962</v>
      </c>
      <c r="F2189" t="s">
        <v>3963</v>
      </c>
      <c r="G2189" t="s">
        <v>17793</v>
      </c>
      <c r="H2189" s="41">
        <v>41823</v>
      </c>
      <c r="I2189" s="44">
        <v>-81304.41</v>
      </c>
      <c r="J2189" t="s">
        <v>12433</v>
      </c>
      <c r="R2189" s="51"/>
      <c r="U2189"/>
    </row>
    <row r="2190" spans="2:21" x14ac:dyDescent="0.25">
      <c r="B2190" s="49" t="s">
        <v>9326</v>
      </c>
      <c r="C2190" s="53" t="s">
        <v>24184</v>
      </c>
      <c r="D2190" t="s">
        <v>3964</v>
      </c>
      <c r="E2190" s="43" t="s">
        <v>3965</v>
      </c>
      <c r="F2190" t="s">
        <v>3966</v>
      </c>
      <c r="G2190" t="s">
        <v>18218</v>
      </c>
      <c r="H2190" s="41">
        <v>41824</v>
      </c>
      <c r="I2190" s="44">
        <v>-89680</v>
      </c>
      <c r="J2190" t="s">
        <v>12434</v>
      </c>
      <c r="R2190" s="51"/>
      <c r="U2190"/>
    </row>
    <row r="2191" spans="2:21" x14ac:dyDescent="0.25">
      <c r="B2191" s="49" t="s">
        <v>9326</v>
      </c>
      <c r="C2191" s="53" t="s">
        <v>24184</v>
      </c>
      <c r="D2191" t="s">
        <v>3964</v>
      </c>
      <c r="E2191" s="43" t="s">
        <v>3965</v>
      </c>
      <c r="F2191" t="s">
        <v>3967</v>
      </c>
      <c r="G2191" t="s">
        <v>18219</v>
      </c>
      <c r="H2191" s="41">
        <v>41824</v>
      </c>
      <c r="I2191" s="44">
        <v>-69620</v>
      </c>
      <c r="J2191" t="s">
        <v>12435</v>
      </c>
      <c r="R2191" s="51"/>
      <c r="U2191"/>
    </row>
    <row r="2192" spans="2:21" x14ac:dyDescent="0.25">
      <c r="B2192" s="49" t="s">
        <v>9735</v>
      </c>
      <c r="C2192" s="53" t="s">
        <v>24186</v>
      </c>
      <c r="D2192" t="s">
        <v>3968</v>
      </c>
      <c r="E2192" s="43" t="s">
        <v>12436</v>
      </c>
      <c r="F2192" t="s">
        <v>3969</v>
      </c>
      <c r="G2192" t="s">
        <v>3970</v>
      </c>
      <c r="H2192" s="41">
        <v>41824</v>
      </c>
      <c r="I2192" s="44">
        <v>-27895.53</v>
      </c>
      <c r="J2192" t="s">
        <v>12437</v>
      </c>
      <c r="R2192" s="51"/>
      <c r="U2192"/>
    </row>
    <row r="2193" spans="2:21" x14ac:dyDescent="0.25">
      <c r="B2193" s="49" t="s">
        <v>9328</v>
      </c>
      <c r="C2193" s="53" t="s">
        <v>24189</v>
      </c>
      <c r="D2193" t="s">
        <v>3971</v>
      </c>
      <c r="E2193" s="43" t="s">
        <v>3972</v>
      </c>
      <c r="F2193" t="s">
        <v>3973</v>
      </c>
      <c r="G2193" t="s">
        <v>19338</v>
      </c>
      <c r="H2193" s="41">
        <v>41824</v>
      </c>
      <c r="I2193" s="44">
        <v>-749065.67</v>
      </c>
      <c r="J2193" t="s">
        <v>12438</v>
      </c>
      <c r="R2193" s="51"/>
      <c r="U2193"/>
    </row>
    <row r="2194" spans="2:21" x14ac:dyDescent="0.25">
      <c r="B2194" s="49" t="s">
        <v>9326</v>
      </c>
      <c r="C2194" s="53" t="s">
        <v>24184</v>
      </c>
      <c r="D2194" t="s">
        <v>2236</v>
      </c>
      <c r="E2194" s="43" t="s">
        <v>2237</v>
      </c>
      <c r="F2194" t="s">
        <v>3975</v>
      </c>
      <c r="G2194" t="s">
        <v>18065</v>
      </c>
      <c r="H2194" s="41">
        <v>41827</v>
      </c>
      <c r="I2194" s="44">
        <v>-26107.5</v>
      </c>
      <c r="J2194" t="s">
        <v>12439</v>
      </c>
      <c r="R2194" s="51"/>
      <c r="U2194"/>
    </row>
    <row r="2195" spans="2:21" x14ac:dyDescent="0.25">
      <c r="B2195" s="49" t="s">
        <v>9328</v>
      </c>
      <c r="C2195" s="53" t="s">
        <v>24189</v>
      </c>
      <c r="D2195" t="s">
        <v>3976</v>
      </c>
      <c r="E2195" s="43" t="s">
        <v>12440</v>
      </c>
      <c r="F2195" t="s">
        <v>3977</v>
      </c>
      <c r="G2195" t="s">
        <v>16883</v>
      </c>
      <c r="H2195" s="41">
        <v>41827</v>
      </c>
      <c r="I2195" s="44">
        <v>-2154540.1</v>
      </c>
      <c r="J2195" t="s">
        <v>12441</v>
      </c>
      <c r="R2195" s="51"/>
      <c r="U2195"/>
    </row>
    <row r="2196" spans="2:21" x14ac:dyDescent="0.25">
      <c r="B2196" s="49" t="s">
        <v>9326</v>
      </c>
      <c r="C2196" s="53" t="s">
        <v>24184</v>
      </c>
      <c r="D2196" t="s">
        <v>3978</v>
      </c>
      <c r="E2196" s="43" t="s">
        <v>3979</v>
      </c>
      <c r="F2196" t="s">
        <v>3980</v>
      </c>
      <c r="G2196" t="s">
        <v>9133</v>
      </c>
      <c r="H2196" s="41">
        <v>41828</v>
      </c>
      <c r="I2196" s="44">
        <v>-972697.59999999998</v>
      </c>
      <c r="J2196" t="s">
        <v>12442</v>
      </c>
      <c r="R2196" s="51"/>
      <c r="U2196"/>
    </row>
    <row r="2197" spans="2:21" x14ac:dyDescent="0.25">
      <c r="B2197" s="49" t="s">
        <v>9326</v>
      </c>
      <c r="C2197" s="53" t="s">
        <v>24184</v>
      </c>
      <c r="D2197" t="s">
        <v>3981</v>
      </c>
      <c r="E2197" s="43" t="s">
        <v>3982</v>
      </c>
      <c r="F2197" t="s">
        <v>3879</v>
      </c>
      <c r="G2197" t="s">
        <v>18282</v>
      </c>
      <c r="H2197" s="41">
        <v>41828</v>
      </c>
      <c r="I2197" s="44">
        <v>-266628.08</v>
      </c>
      <c r="J2197" t="s">
        <v>12443</v>
      </c>
      <c r="R2197" s="51"/>
      <c r="U2197"/>
    </row>
    <row r="2198" spans="2:21" x14ac:dyDescent="0.25">
      <c r="B2198" s="49" t="s">
        <v>9735</v>
      </c>
      <c r="C2198" s="53" t="s">
        <v>24186</v>
      </c>
      <c r="D2198" t="s">
        <v>1427</v>
      </c>
      <c r="E2198" s="43" t="s">
        <v>1428</v>
      </c>
      <c r="F2198" t="s">
        <v>3983</v>
      </c>
      <c r="G2198" t="s">
        <v>19213</v>
      </c>
      <c r="H2198" s="41">
        <v>41828</v>
      </c>
      <c r="I2198" s="44">
        <v>-562380</v>
      </c>
      <c r="J2198" t="s">
        <v>12444</v>
      </c>
      <c r="R2198" s="51"/>
      <c r="U2198"/>
    </row>
    <row r="2199" spans="2:21" x14ac:dyDescent="0.25">
      <c r="B2199" s="49" t="s">
        <v>9735</v>
      </c>
      <c r="C2199" s="53" t="s">
        <v>24186</v>
      </c>
      <c r="D2199" t="s">
        <v>3984</v>
      </c>
      <c r="E2199" s="43" t="s">
        <v>12445</v>
      </c>
      <c r="F2199" t="s">
        <v>3985</v>
      </c>
      <c r="G2199" t="s">
        <v>2939</v>
      </c>
      <c r="H2199" s="41">
        <v>41828</v>
      </c>
      <c r="I2199" s="44">
        <v>-514049.38</v>
      </c>
      <c r="J2199" t="s">
        <v>12446</v>
      </c>
      <c r="R2199" s="51"/>
      <c r="U2199"/>
    </row>
    <row r="2200" spans="2:21" x14ac:dyDescent="0.25">
      <c r="B2200" s="49" t="s">
        <v>9735</v>
      </c>
      <c r="C2200" s="53" t="s">
        <v>24186</v>
      </c>
      <c r="D2200" t="s">
        <v>3991</v>
      </c>
      <c r="E2200" s="43" t="s">
        <v>12451</v>
      </c>
      <c r="F2200" t="s">
        <v>3992</v>
      </c>
      <c r="G2200" t="s">
        <v>3988</v>
      </c>
      <c r="H2200" s="41">
        <v>41828</v>
      </c>
      <c r="I2200" s="44">
        <v>-295269.33</v>
      </c>
      <c r="J2200" t="s">
        <v>12452</v>
      </c>
      <c r="R2200" s="51"/>
      <c r="U2200"/>
    </row>
    <row r="2201" spans="2:21" x14ac:dyDescent="0.25">
      <c r="B2201" s="49" t="s">
        <v>9735</v>
      </c>
      <c r="C2201" s="53" t="s">
        <v>24186</v>
      </c>
      <c r="D2201" t="s">
        <v>3997</v>
      </c>
      <c r="E2201" s="43" t="s">
        <v>12457</v>
      </c>
      <c r="F2201" t="s">
        <v>3998</v>
      </c>
      <c r="G2201" t="s">
        <v>2939</v>
      </c>
      <c r="H2201" s="41">
        <v>41828</v>
      </c>
      <c r="I2201" s="44">
        <v>-286340.45</v>
      </c>
      <c r="J2201" t="s">
        <v>12458</v>
      </c>
      <c r="R2201" s="51"/>
      <c r="U2201"/>
    </row>
    <row r="2202" spans="2:21" x14ac:dyDescent="0.25">
      <c r="B2202" s="49" t="s">
        <v>9735</v>
      </c>
      <c r="C2202" s="53" t="s">
        <v>24186</v>
      </c>
      <c r="D2202" t="s">
        <v>3986</v>
      </c>
      <c r="E2202" s="43" t="s">
        <v>12447</v>
      </c>
      <c r="F2202" t="s">
        <v>3987</v>
      </c>
      <c r="G2202" t="s">
        <v>3988</v>
      </c>
      <c r="H2202" s="41">
        <v>41828</v>
      </c>
      <c r="I2202" s="44">
        <v>-128197.37</v>
      </c>
      <c r="J2202" t="s">
        <v>12448</v>
      </c>
      <c r="R2202" s="51"/>
      <c r="U2202"/>
    </row>
    <row r="2203" spans="2:21" x14ac:dyDescent="0.25">
      <c r="B2203" s="49" t="s">
        <v>9735</v>
      </c>
      <c r="C2203" s="53" t="s">
        <v>24186</v>
      </c>
      <c r="D2203" t="s">
        <v>3993</v>
      </c>
      <c r="E2203" s="43" t="s">
        <v>12453</v>
      </c>
      <c r="F2203" t="s">
        <v>3994</v>
      </c>
      <c r="G2203" t="s">
        <v>3988</v>
      </c>
      <c r="H2203" s="41">
        <v>41828</v>
      </c>
      <c r="I2203" s="44">
        <v>-57078.9</v>
      </c>
      <c r="J2203" t="s">
        <v>12454</v>
      </c>
      <c r="R2203" s="51"/>
      <c r="U2203"/>
    </row>
    <row r="2204" spans="2:21" x14ac:dyDescent="0.25">
      <c r="B2204" s="49" t="s">
        <v>9735</v>
      </c>
      <c r="C2204" s="53" t="s">
        <v>24186</v>
      </c>
      <c r="D2204" t="s">
        <v>3989</v>
      </c>
      <c r="E2204" s="43" t="s">
        <v>12449</v>
      </c>
      <c r="F2204" t="s">
        <v>3990</v>
      </c>
      <c r="G2204" t="s">
        <v>3988</v>
      </c>
      <c r="H2204" s="41">
        <v>41828</v>
      </c>
      <c r="I2204" s="44">
        <v>-44748.37</v>
      </c>
      <c r="J2204" t="s">
        <v>12450</v>
      </c>
      <c r="R2204" s="51"/>
      <c r="U2204"/>
    </row>
    <row r="2205" spans="2:21" x14ac:dyDescent="0.25">
      <c r="B2205" s="49" t="s">
        <v>9735</v>
      </c>
      <c r="C2205" s="53" t="s">
        <v>24186</v>
      </c>
      <c r="D2205" t="s">
        <v>3995</v>
      </c>
      <c r="E2205" s="43" t="s">
        <v>12455</v>
      </c>
      <c r="F2205" t="s">
        <v>3996</v>
      </c>
      <c r="G2205" t="s">
        <v>2939</v>
      </c>
      <c r="H2205" s="41">
        <v>41828</v>
      </c>
      <c r="I2205" s="44">
        <v>-16505.59</v>
      </c>
      <c r="J2205" t="s">
        <v>12456</v>
      </c>
      <c r="R2205" s="51"/>
      <c r="U2205"/>
    </row>
    <row r="2206" spans="2:21" x14ac:dyDescent="0.25">
      <c r="B2206" s="49" t="s">
        <v>9328</v>
      </c>
      <c r="C2206" s="53" t="s">
        <v>24189</v>
      </c>
      <c r="D2206" t="s">
        <v>3763</v>
      </c>
      <c r="E2206" s="43" t="s">
        <v>3764</v>
      </c>
      <c r="F2206" t="s">
        <v>3999</v>
      </c>
      <c r="G2206" t="s">
        <v>18183</v>
      </c>
      <c r="H2206" s="41">
        <v>41828</v>
      </c>
      <c r="I2206" s="44">
        <v>-1128125.3799999999</v>
      </c>
      <c r="J2206" t="s">
        <v>12459</v>
      </c>
      <c r="R2206" s="51"/>
      <c r="U2206"/>
    </row>
    <row r="2207" spans="2:21" x14ac:dyDescent="0.25">
      <c r="B2207" s="49" t="s">
        <v>9735</v>
      </c>
      <c r="C2207" s="53" t="s">
        <v>24186</v>
      </c>
      <c r="D2207" t="s">
        <v>4000</v>
      </c>
      <c r="E2207" s="43" t="s">
        <v>4001</v>
      </c>
      <c r="F2207" t="s">
        <v>4002</v>
      </c>
      <c r="G2207" t="s">
        <v>19100</v>
      </c>
      <c r="H2207" s="41">
        <v>41829</v>
      </c>
      <c r="I2207" s="44">
        <v>-54875</v>
      </c>
      <c r="J2207" t="s">
        <v>12460</v>
      </c>
      <c r="R2207" s="51"/>
      <c r="U2207"/>
    </row>
    <row r="2208" spans="2:21" x14ac:dyDescent="0.25">
      <c r="B2208" s="49" t="s">
        <v>9328</v>
      </c>
      <c r="C2208" s="53" t="s">
        <v>24189</v>
      </c>
      <c r="D2208" t="s">
        <v>4003</v>
      </c>
      <c r="E2208" s="43" t="s">
        <v>12461</v>
      </c>
      <c r="F2208" t="s">
        <v>4004</v>
      </c>
      <c r="G2208" t="s">
        <v>4005</v>
      </c>
      <c r="H2208" s="41">
        <v>41830</v>
      </c>
      <c r="I2208" s="44">
        <v>-118000</v>
      </c>
      <c r="J2208" t="s">
        <v>12462</v>
      </c>
      <c r="R2208" s="51"/>
      <c r="U2208"/>
    </row>
    <row r="2209" spans="2:21" x14ac:dyDescent="0.25">
      <c r="B2209" s="49" t="s">
        <v>9328</v>
      </c>
      <c r="C2209" s="53" t="s">
        <v>24189</v>
      </c>
      <c r="D2209" t="s">
        <v>4006</v>
      </c>
      <c r="E2209" s="43" t="s">
        <v>4007</v>
      </c>
      <c r="F2209" t="s">
        <v>4008</v>
      </c>
      <c r="G2209" t="s">
        <v>20389</v>
      </c>
      <c r="H2209" s="41">
        <v>41830</v>
      </c>
      <c r="I2209" s="44">
        <v>-35000</v>
      </c>
      <c r="J2209" t="s">
        <v>12463</v>
      </c>
      <c r="R2209" s="51"/>
      <c r="U2209"/>
    </row>
    <row r="2210" spans="2:21" x14ac:dyDescent="0.25">
      <c r="B2210" s="49" t="s">
        <v>9326</v>
      </c>
      <c r="C2210" s="53" t="s">
        <v>24184</v>
      </c>
      <c r="D2210" t="s">
        <v>815</v>
      </c>
      <c r="E2210" s="43" t="s">
        <v>816</v>
      </c>
      <c r="G2210" t="s">
        <v>4010</v>
      </c>
      <c r="H2210" s="41">
        <v>41835</v>
      </c>
      <c r="I2210">
        <v>-912</v>
      </c>
      <c r="J2210" t="s">
        <v>12465</v>
      </c>
      <c r="R2210" s="51"/>
      <c r="U2210"/>
    </row>
    <row r="2211" spans="2:21" x14ac:dyDescent="0.25">
      <c r="B2211" s="49" t="s">
        <v>9326</v>
      </c>
      <c r="C2211" s="53" t="s">
        <v>24184</v>
      </c>
      <c r="D2211" t="s">
        <v>815</v>
      </c>
      <c r="E2211" s="43" t="s">
        <v>816</v>
      </c>
      <c r="G2211" t="s">
        <v>4009</v>
      </c>
      <c r="H2211" s="41">
        <v>41835</v>
      </c>
      <c r="I2211">
        <v>-861</v>
      </c>
      <c r="J2211" t="s">
        <v>12464</v>
      </c>
      <c r="R2211" s="51"/>
      <c r="U2211"/>
    </row>
    <row r="2212" spans="2:21" x14ac:dyDescent="0.25">
      <c r="B2212" s="49" t="s">
        <v>9735</v>
      </c>
      <c r="C2212" s="53" t="s">
        <v>24186</v>
      </c>
      <c r="D2212" t="s">
        <v>4011</v>
      </c>
      <c r="E2212" s="43" t="s">
        <v>12466</v>
      </c>
      <c r="F2212" t="s">
        <v>4012</v>
      </c>
      <c r="G2212" t="s">
        <v>18984</v>
      </c>
      <c r="H2212" s="41">
        <v>41835</v>
      </c>
      <c r="I2212" s="44">
        <v>-23750</v>
      </c>
      <c r="J2212" t="s">
        <v>12467</v>
      </c>
      <c r="R2212" s="51"/>
      <c r="U2212"/>
    </row>
    <row r="2213" spans="2:21" x14ac:dyDescent="0.25">
      <c r="B2213" s="49" t="s">
        <v>9328</v>
      </c>
      <c r="C2213" s="53" t="s">
        <v>24189</v>
      </c>
      <c r="D2213" t="s">
        <v>4013</v>
      </c>
      <c r="E2213" s="43" t="s">
        <v>12468</v>
      </c>
      <c r="F2213" t="s">
        <v>4014</v>
      </c>
      <c r="G2213" t="s">
        <v>19450</v>
      </c>
      <c r="H2213" s="41">
        <v>41835</v>
      </c>
      <c r="I2213" s="44">
        <v>-180000</v>
      </c>
      <c r="J2213" t="s">
        <v>12469</v>
      </c>
      <c r="R2213" s="51"/>
      <c r="U2213"/>
    </row>
    <row r="2214" spans="2:21" x14ac:dyDescent="0.25">
      <c r="B2214" s="49" t="s">
        <v>9328</v>
      </c>
      <c r="C2214" s="53" t="s">
        <v>24189</v>
      </c>
      <c r="D2214" t="s">
        <v>4015</v>
      </c>
      <c r="E2214" s="43" t="s">
        <v>12470</v>
      </c>
      <c r="F2214" t="s">
        <v>4016</v>
      </c>
      <c r="G2214" t="s">
        <v>4017</v>
      </c>
      <c r="H2214" s="41">
        <v>41835</v>
      </c>
      <c r="I2214" s="44">
        <v>1137811.23</v>
      </c>
      <c r="J2214" t="s">
        <v>12471</v>
      </c>
      <c r="R2214" s="51"/>
      <c r="U2214"/>
    </row>
    <row r="2215" spans="2:21" x14ac:dyDescent="0.25">
      <c r="B2215" s="49" t="s">
        <v>9326</v>
      </c>
      <c r="C2215" s="53" t="s">
        <v>24184</v>
      </c>
      <c r="D2215" t="s">
        <v>4018</v>
      </c>
      <c r="E2215" s="43" t="s">
        <v>4019</v>
      </c>
      <c r="F2215" t="s">
        <v>4020</v>
      </c>
      <c r="G2215" t="s">
        <v>18016</v>
      </c>
      <c r="H2215" s="41">
        <v>41836</v>
      </c>
      <c r="I2215" s="44">
        <v>-219734.14</v>
      </c>
      <c r="J2215" t="s">
        <v>12472</v>
      </c>
      <c r="R2215" s="51"/>
      <c r="U2215"/>
    </row>
    <row r="2216" spans="2:21" x14ac:dyDescent="0.25">
      <c r="B2216" s="49" t="s">
        <v>9328</v>
      </c>
      <c r="C2216" s="53" t="s">
        <v>24189</v>
      </c>
      <c r="D2216" t="s">
        <v>4021</v>
      </c>
      <c r="E2216" s="43" t="s">
        <v>12473</v>
      </c>
      <c r="F2216" t="s">
        <v>4022</v>
      </c>
      <c r="G2216" t="s">
        <v>4023</v>
      </c>
      <c r="H2216" s="41">
        <v>41836</v>
      </c>
      <c r="I2216" s="44">
        <v>504371.24</v>
      </c>
      <c r="J2216" t="s">
        <v>12474</v>
      </c>
      <c r="R2216" s="51"/>
      <c r="U2216"/>
    </row>
    <row r="2217" spans="2:21" x14ac:dyDescent="0.25">
      <c r="B2217" s="49" t="s">
        <v>9326</v>
      </c>
      <c r="C2217" s="53" t="s">
        <v>24184</v>
      </c>
      <c r="D2217" t="s">
        <v>815</v>
      </c>
      <c r="E2217" s="43" t="s">
        <v>816</v>
      </c>
      <c r="G2217" t="s">
        <v>4025</v>
      </c>
      <c r="H2217" s="41">
        <v>41837</v>
      </c>
      <c r="I2217" s="44">
        <v>-6696.18</v>
      </c>
      <c r="J2217" t="s">
        <v>12476</v>
      </c>
      <c r="R2217" s="51"/>
      <c r="U2217"/>
    </row>
    <row r="2218" spans="2:21" x14ac:dyDescent="0.25">
      <c r="B2218" s="49" t="s">
        <v>9326</v>
      </c>
      <c r="C2218" s="53" t="s">
        <v>24184</v>
      </c>
      <c r="D2218" t="s">
        <v>815</v>
      </c>
      <c r="E2218" s="43" t="s">
        <v>816</v>
      </c>
      <c r="G2218" t="s">
        <v>4024</v>
      </c>
      <c r="H2218" s="41">
        <v>41837</v>
      </c>
      <c r="I2218" s="44">
        <v>-6321.72</v>
      </c>
      <c r="J2218" t="s">
        <v>12475</v>
      </c>
      <c r="R2218" s="51"/>
      <c r="U2218"/>
    </row>
    <row r="2219" spans="2:21" x14ac:dyDescent="0.25">
      <c r="B2219" s="49" t="s">
        <v>9735</v>
      </c>
      <c r="C2219" s="53" t="s">
        <v>24186</v>
      </c>
      <c r="D2219" t="s">
        <v>4026</v>
      </c>
      <c r="E2219" s="43" t="s">
        <v>12477</v>
      </c>
      <c r="F2219" t="s">
        <v>4027</v>
      </c>
      <c r="G2219" t="s">
        <v>4028</v>
      </c>
      <c r="H2219" s="41">
        <v>41837</v>
      </c>
      <c r="I2219" s="44">
        <v>-36488.089999999997</v>
      </c>
      <c r="J2219" t="s">
        <v>12478</v>
      </c>
      <c r="R2219" s="51"/>
      <c r="U2219"/>
    </row>
    <row r="2220" spans="2:21" x14ac:dyDescent="0.25">
      <c r="B2220" s="49" t="s">
        <v>9735</v>
      </c>
      <c r="C2220" s="53" t="s">
        <v>24186</v>
      </c>
      <c r="D2220" t="s">
        <v>4029</v>
      </c>
      <c r="E2220" s="43" t="s">
        <v>12479</v>
      </c>
      <c r="F2220" t="s">
        <v>4030</v>
      </c>
      <c r="G2220" t="s">
        <v>4028</v>
      </c>
      <c r="H2220" s="41">
        <v>41837</v>
      </c>
      <c r="I2220" s="44">
        <v>-15063.18</v>
      </c>
      <c r="J2220" t="s">
        <v>12480</v>
      </c>
      <c r="R2220" s="51"/>
      <c r="U2220"/>
    </row>
    <row r="2221" spans="2:21" x14ac:dyDescent="0.25">
      <c r="B2221" s="49" t="s">
        <v>9328</v>
      </c>
      <c r="C2221" s="53" t="s">
        <v>24189</v>
      </c>
      <c r="D2221" t="s">
        <v>662</v>
      </c>
      <c r="E2221" s="43" t="s">
        <v>663</v>
      </c>
      <c r="F2221" t="s">
        <v>4031</v>
      </c>
      <c r="G2221" t="s">
        <v>20088</v>
      </c>
      <c r="H2221" s="41">
        <v>41837</v>
      </c>
      <c r="I2221" s="44">
        <v>-861669.92</v>
      </c>
      <c r="J2221" t="s">
        <v>12481</v>
      </c>
      <c r="R2221" s="51"/>
      <c r="U2221"/>
    </row>
    <row r="2222" spans="2:21" x14ac:dyDescent="0.25">
      <c r="B2222" s="49" t="s">
        <v>9328</v>
      </c>
      <c r="C2222" s="53" t="s">
        <v>24189</v>
      </c>
      <c r="D2222" t="s">
        <v>1635</v>
      </c>
      <c r="E2222" s="43" t="s">
        <v>1636</v>
      </c>
      <c r="F2222" t="s">
        <v>4032</v>
      </c>
      <c r="G2222" t="s">
        <v>20034</v>
      </c>
      <c r="H2222" s="41">
        <v>41838</v>
      </c>
      <c r="I2222" s="44">
        <v>-938599.78</v>
      </c>
      <c r="J2222" t="s">
        <v>12482</v>
      </c>
      <c r="R2222" s="51"/>
      <c r="U2222"/>
    </row>
    <row r="2223" spans="2:21" x14ac:dyDescent="0.25">
      <c r="B2223" s="49" t="s">
        <v>9326</v>
      </c>
      <c r="C2223" s="53" t="s">
        <v>24184</v>
      </c>
      <c r="D2223" t="s">
        <v>4040</v>
      </c>
      <c r="E2223" s="43" t="s">
        <v>12487</v>
      </c>
      <c r="F2223" t="s">
        <v>4041</v>
      </c>
      <c r="G2223" t="s">
        <v>16421</v>
      </c>
      <c r="H2223" s="41">
        <v>41841</v>
      </c>
      <c r="I2223" s="44">
        <v>-62546.54</v>
      </c>
      <c r="J2223" t="s">
        <v>12488</v>
      </c>
      <c r="R2223" s="51"/>
      <c r="U2223"/>
    </row>
    <row r="2224" spans="2:21" x14ac:dyDescent="0.25">
      <c r="B2224" s="49" t="s">
        <v>9326</v>
      </c>
      <c r="C2224" s="53" t="s">
        <v>24184</v>
      </c>
      <c r="D2224" t="s">
        <v>4042</v>
      </c>
      <c r="E2224" s="43" t="s">
        <v>12489</v>
      </c>
      <c r="F2224" t="s">
        <v>4043</v>
      </c>
      <c r="G2224" t="s">
        <v>16768</v>
      </c>
      <c r="H2224" s="41">
        <v>41841</v>
      </c>
      <c r="I2224" s="44">
        <v>-31056.1</v>
      </c>
      <c r="J2224" t="s">
        <v>12490</v>
      </c>
      <c r="R2224" s="51"/>
      <c r="U2224"/>
    </row>
    <row r="2225" spans="2:21" x14ac:dyDescent="0.25">
      <c r="B2225" s="49" t="s">
        <v>9735</v>
      </c>
      <c r="C2225" s="53" t="s">
        <v>24186</v>
      </c>
      <c r="D2225" t="s">
        <v>4033</v>
      </c>
      <c r="E2225" s="43" t="s">
        <v>4034</v>
      </c>
      <c r="F2225" t="s">
        <v>3953</v>
      </c>
      <c r="G2225" t="s">
        <v>19127</v>
      </c>
      <c r="H2225" s="41">
        <v>41841</v>
      </c>
      <c r="I2225" s="44">
        <v>-83679.7</v>
      </c>
      <c r="J2225" t="s">
        <v>12483</v>
      </c>
      <c r="R2225" s="51"/>
      <c r="U2225"/>
    </row>
    <row r="2226" spans="2:21" x14ac:dyDescent="0.25">
      <c r="B2226" s="49" t="s">
        <v>9735</v>
      </c>
      <c r="C2226" s="53" t="s">
        <v>24186</v>
      </c>
      <c r="D2226" t="s">
        <v>637</v>
      </c>
      <c r="E2226" s="43" t="s">
        <v>9853</v>
      </c>
      <c r="F2226" t="s">
        <v>4035</v>
      </c>
      <c r="G2226" t="s">
        <v>4036</v>
      </c>
      <c r="H2226" s="41">
        <v>41841</v>
      </c>
      <c r="I2226" s="44">
        <v>-43264.33</v>
      </c>
      <c r="J2226" t="s">
        <v>12484</v>
      </c>
      <c r="R2226" s="51"/>
      <c r="U2226"/>
    </row>
    <row r="2227" spans="2:21" x14ac:dyDescent="0.25">
      <c r="B2227" s="49" t="s">
        <v>9735</v>
      </c>
      <c r="C2227" s="53" t="s">
        <v>24186</v>
      </c>
      <c r="D2227" t="s">
        <v>637</v>
      </c>
      <c r="E2227" s="43" t="s">
        <v>9853</v>
      </c>
      <c r="F2227" t="s">
        <v>4037</v>
      </c>
      <c r="G2227" t="s">
        <v>4036</v>
      </c>
      <c r="H2227" s="41">
        <v>41841</v>
      </c>
      <c r="I2227" s="44">
        <v>-43264.33</v>
      </c>
      <c r="J2227" t="s">
        <v>12485</v>
      </c>
      <c r="R2227" s="51"/>
      <c r="U2227"/>
    </row>
    <row r="2228" spans="2:21" x14ac:dyDescent="0.25">
      <c r="B2228" s="49" t="s">
        <v>9735</v>
      </c>
      <c r="C2228" s="53" t="s">
        <v>24186</v>
      </c>
      <c r="D2228" t="s">
        <v>4000</v>
      </c>
      <c r="E2228" s="43" t="s">
        <v>4001</v>
      </c>
      <c r="F2228" t="s">
        <v>4038</v>
      </c>
      <c r="G2228" t="s">
        <v>4039</v>
      </c>
      <c r="H2228" s="41">
        <v>41841</v>
      </c>
      <c r="I2228" s="44">
        <v>-34721.599999999999</v>
      </c>
      <c r="J2228" t="s">
        <v>12486</v>
      </c>
      <c r="R2228" s="51"/>
      <c r="U2228"/>
    </row>
    <row r="2229" spans="2:21" x14ac:dyDescent="0.25">
      <c r="B2229" s="49" t="s">
        <v>9326</v>
      </c>
      <c r="C2229" s="53" t="s">
        <v>24184</v>
      </c>
      <c r="D2229" t="s">
        <v>4044</v>
      </c>
      <c r="E2229" s="43" t="s">
        <v>4045</v>
      </c>
      <c r="F2229" t="s">
        <v>4046</v>
      </c>
      <c r="G2229" t="s">
        <v>16459</v>
      </c>
      <c r="H2229" s="41">
        <v>41842</v>
      </c>
      <c r="I2229" s="44">
        <v>-32756.799999999999</v>
      </c>
      <c r="J2229" t="s">
        <v>12491</v>
      </c>
      <c r="R2229" s="51"/>
      <c r="U2229"/>
    </row>
    <row r="2230" spans="2:21" x14ac:dyDescent="0.25">
      <c r="B2230" s="49" t="s">
        <v>9326</v>
      </c>
      <c r="C2230" s="53" t="s">
        <v>24184</v>
      </c>
      <c r="D2230" t="s">
        <v>265</v>
      </c>
      <c r="E2230" s="43" t="s">
        <v>266</v>
      </c>
      <c r="F2230" t="s">
        <v>4047</v>
      </c>
      <c r="G2230" t="s">
        <v>17737</v>
      </c>
      <c r="H2230" s="41">
        <v>41842</v>
      </c>
      <c r="I2230" s="44">
        <v>-28320</v>
      </c>
      <c r="J2230" t="s">
        <v>12492</v>
      </c>
      <c r="R2230" s="51"/>
      <c r="U2230"/>
    </row>
    <row r="2231" spans="2:21" x14ac:dyDescent="0.25">
      <c r="B2231" s="49" t="s">
        <v>9326</v>
      </c>
      <c r="C2231" s="53" t="s">
        <v>24184</v>
      </c>
      <c r="D2231" t="s">
        <v>265</v>
      </c>
      <c r="E2231" s="43" t="s">
        <v>266</v>
      </c>
      <c r="F2231" t="s">
        <v>4048</v>
      </c>
      <c r="G2231" t="s">
        <v>17737</v>
      </c>
      <c r="H2231" s="41">
        <v>41842</v>
      </c>
      <c r="I2231" s="44">
        <v>-28320</v>
      </c>
      <c r="J2231" t="s">
        <v>12493</v>
      </c>
      <c r="R2231" s="51"/>
      <c r="U2231"/>
    </row>
    <row r="2232" spans="2:21" x14ac:dyDescent="0.25">
      <c r="B2232" s="49" t="s">
        <v>9735</v>
      </c>
      <c r="C2232" s="53" t="s">
        <v>24186</v>
      </c>
      <c r="D2232" t="s">
        <v>1427</v>
      </c>
      <c r="E2232" s="43" t="s">
        <v>1428</v>
      </c>
      <c r="F2232" t="s">
        <v>4050</v>
      </c>
      <c r="G2232" t="s">
        <v>19214</v>
      </c>
      <c r="H2232" s="41">
        <v>41842</v>
      </c>
      <c r="I2232" s="44">
        <v>-41300</v>
      </c>
      <c r="J2232" t="s">
        <v>12494</v>
      </c>
      <c r="R2232" s="51"/>
      <c r="U2232"/>
    </row>
    <row r="2233" spans="2:21" x14ac:dyDescent="0.25">
      <c r="B2233" s="49" t="s">
        <v>9328</v>
      </c>
      <c r="C2233" s="53" t="s">
        <v>24189</v>
      </c>
      <c r="D2233" t="s">
        <v>4051</v>
      </c>
      <c r="E2233" s="43" t="s">
        <v>12495</v>
      </c>
      <c r="F2233" t="s">
        <v>4052</v>
      </c>
      <c r="G2233" t="s">
        <v>19733</v>
      </c>
      <c r="H2233" s="41">
        <v>41842</v>
      </c>
      <c r="I2233" s="44">
        <v>-1527698.42</v>
      </c>
      <c r="J2233" t="s">
        <v>12496</v>
      </c>
      <c r="R2233" s="51"/>
      <c r="U2233"/>
    </row>
    <row r="2234" spans="2:21" x14ac:dyDescent="0.25">
      <c r="B2234" s="49" t="s">
        <v>9326</v>
      </c>
      <c r="C2234" s="53" t="s">
        <v>24184</v>
      </c>
      <c r="D2234" t="s">
        <v>1260</v>
      </c>
      <c r="E2234" s="43" t="s">
        <v>1261</v>
      </c>
      <c r="F2234" t="s">
        <v>4053</v>
      </c>
      <c r="G2234" t="s">
        <v>17811</v>
      </c>
      <c r="H2234" s="41">
        <v>41843</v>
      </c>
      <c r="I2234" s="44">
        <v>-296780</v>
      </c>
      <c r="J2234" t="s">
        <v>12497</v>
      </c>
      <c r="R2234" s="51"/>
      <c r="U2234"/>
    </row>
    <row r="2235" spans="2:21" x14ac:dyDescent="0.25">
      <c r="B2235" s="49" t="s">
        <v>9326</v>
      </c>
      <c r="C2235" s="53" t="s">
        <v>24184</v>
      </c>
      <c r="D2235" t="s">
        <v>2236</v>
      </c>
      <c r="E2235" s="43" t="s">
        <v>2237</v>
      </c>
      <c r="F2235" t="s">
        <v>4055</v>
      </c>
      <c r="G2235" t="s">
        <v>18065</v>
      </c>
      <c r="H2235" s="41">
        <v>41843</v>
      </c>
      <c r="I2235" s="44">
        <v>-28585.5</v>
      </c>
      <c r="J2235" t="s">
        <v>12498</v>
      </c>
      <c r="R2235" s="51"/>
      <c r="U2235"/>
    </row>
    <row r="2236" spans="2:21" x14ac:dyDescent="0.25">
      <c r="B2236" s="49" t="s">
        <v>9735</v>
      </c>
      <c r="C2236" s="53" t="s">
        <v>24186</v>
      </c>
      <c r="D2236" t="s">
        <v>1466</v>
      </c>
      <c r="E2236" s="43" t="s">
        <v>1467</v>
      </c>
      <c r="F2236" t="s">
        <v>4056</v>
      </c>
      <c r="G2236" t="s">
        <v>19209</v>
      </c>
      <c r="H2236" s="41">
        <v>41843</v>
      </c>
      <c r="I2236" s="44">
        <v>-70092</v>
      </c>
      <c r="J2236" t="s">
        <v>12499</v>
      </c>
      <c r="R2236" s="51"/>
      <c r="U2236"/>
    </row>
    <row r="2237" spans="2:21" x14ac:dyDescent="0.25">
      <c r="B2237" s="49" t="s">
        <v>9328</v>
      </c>
      <c r="C2237" s="53" t="s">
        <v>24189</v>
      </c>
      <c r="D2237" t="s">
        <v>4057</v>
      </c>
      <c r="E2237" s="43" t="s">
        <v>12500</v>
      </c>
      <c r="F2237" t="s">
        <v>4058</v>
      </c>
      <c r="G2237" t="s">
        <v>19553</v>
      </c>
      <c r="H2237" s="41">
        <v>41843</v>
      </c>
      <c r="I2237" s="44">
        <v>-57203.39</v>
      </c>
      <c r="J2237" t="s">
        <v>12501</v>
      </c>
      <c r="R2237" s="51"/>
      <c r="U2237"/>
    </row>
    <row r="2238" spans="2:21" x14ac:dyDescent="0.25">
      <c r="B2238" s="49" t="s">
        <v>9326</v>
      </c>
      <c r="C2238" s="53" t="s">
        <v>24184</v>
      </c>
      <c r="D2238" t="s">
        <v>4059</v>
      </c>
      <c r="E2238" s="43" t="s">
        <v>4060</v>
      </c>
      <c r="F2238" t="s">
        <v>2474</v>
      </c>
      <c r="G2238" t="s">
        <v>16521</v>
      </c>
      <c r="H2238" s="41">
        <v>41848</v>
      </c>
      <c r="I2238" s="44">
        <v>-35400</v>
      </c>
      <c r="J2238" t="s">
        <v>12502</v>
      </c>
      <c r="R2238" s="51"/>
      <c r="U2238"/>
    </row>
    <row r="2239" spans="2:21" x14ac:dyDescent="0.25">
      <c r="B2239" s="49" t="s">
        <v>9326</v>
      </c>
      <c r="C2239" s="53" t="s">
        <v>24184</v>
      </c>
      <c r="D2239" t="s">
        <v>4070</v>
      </c>
      <c r="E2239" s="43" t="s">
        <v>4071</v>
      </c>
      <c r="F2239" t="s">
        <v>4072</v>
      </c>
      <c r="G2239" t="s">
        <v>18817</v>
      </c>
      <c r="H2239" s="41">
        <v>41850</v>
      </c>
      <c r="I2239" s="44">
        <v>-1606080</v>
      </c>
      <c r="J2239" t="s">
        <v>12510</v>
      </c>
      <c r="R2239" s="51"/>
      <c r="U2239"/>
    </row>
    <row r="2240" spans="2:21" x14ac:dyDescent="0.25">
      <c r="B2240" s="49" t="s">
        <v>9326</v>
      </c>
      <c r="C2240" s="53" t="s">
        <v>24184</v>
      </c>
      <c r="D2240" t="s">
        <v>815</v>
      </c>
      <c r="E2240" s="43" t="s">
        <v>816</v>
      </c>
      <c r="G2240" t="s">
        <v>4066</v>
      </c>
      <c r="H2240" s="41">
        <v>41850</v>
      </c>
      <c r="I2240" s="44">
        <v>-32547.47</v>
      </c>
      <c r="J2240" t="s">
        <v>12506</v>
      </c>
      <c r="R2240" s="51"/>
      <c r="U2240"/>
    </row>
    <row r="2241" spans="2:21" x14ac:dyDescent="0.25">
      <c r="B2241" s="49" t="s">
        <v>9326</v>
      </c>
      <c r="C2241" s="53" t="s">
        <v>24184</v>
      </c>
      <c r="D2241" t="s">
        <v>815</v>
      </c>
      <c r="E2241" s="43" t="s">
        <v>816</v>
      </c>
      <c r="G2241" t="s">
        <v>4065</v>
      </c>
      <c r="H2241" s="41">
        <v>41850</v>
      </c>
      <c r="I2241" s="44">
        <v>-30727.39</v>
      </c>
      <c r="J2241" t="s">
        <v>12505</v>
      </c>
      <c r="R2241" s="51"/>
      <c r="U2241"/>
    </row>
    <row r="2242" spans="2:21" x14ac:dyDescent="0.25">
      <c r="B2242" s="49" t="s">
        <v>9326</v>
      </c>
      <c r="C2242" s="53" t="s">
        <v>24184</v>
      </c>
      <c r="D2242" t="s">
        <v>664</v>
      </c>
      <c r="E2242" s="43" t="s">
        <v>665</v>
      </c>
      <c r="F2242" t="s">
        <v>4063</v>
      </c>
      <c r="G2242" t="s">
        <v>4064</v>
      </c>
      <c r="H2242" s="41">
        <v>41850</v>
      </c>
      <c r="I2242" s="44">
        <v>-16850.400000000001</v>
      </c>
      <c r="J2242" t="s">
        <v>12504</v>
      </c>
      <c r="R2242" s="51"/>
      <c r="U2242"/>
    </row>
    <row r="2243" spans="2:21" x14ac:dyDescent="0.25">
      <c r="B2243" s="49" t="s">
        <v>9326</v>
      </c>
      <c r="C2243" s="53" t="s">
        <v>24184</v>
      </c>
      <c r="D2243" t="s">
        <v>664</v>
      </c>
      <c r="E2243" s="43" t="s">
        <v>665</v>
      </c>
      <c r="F2243" t="s">
        <v>4061</v>
      </c>
      <c r="G2243" t="s">
        <v>4062</v>
      </c>
      <c r="H2243" s="41">
        <v>41850</v>
      </c>
      <c r="I2243" s="44">
        <v>-4773.8</v>
      </c>
      <c r="J2243" t="s">
        <v>12503</v>
      </c>
      <c r="R2243" s="51"/>
      <c r="U2243"/>
    </row>
    <row r="2244" spans="2:21" x14ac:dyDescent="0.25">
      <c r="B2244" s="49" t="s">
        <v>9735</v>
      </c>
      <c r="C2244" s="53" t="s">
        <v>24186</v>
      </c>
      <c r="D2244" t="s">
        <v>4033</v>
      </c>
      <c r="E2244" s="43" t="s">
        <v>4034</v>
      </c>
      <c r="F2244" t="s">
        <v>4067</v>
      </c>
      <c r="G2244" t="s">
        <v>19128</v>
      </c>
      <c r="H2244" s="41">
        <v>41850</v>
      </c>
      <c r="I2244" s="44">
        <v>-11800</v>
      </c>
      <c r="J2244" t="s">
        <v>12507</v>
      </c>
      <c r="R2244" s="51"/>
      <c r="U2244"/>
    </row>
    <row r="2245" spans="2:21" x14ac:dyDescent="0.25">
      <c r="B2245" s="49" t="s">
        <v>9735</v>
      </c>
      <c r="C2245" s="53" t="s">
        <v>24186</v>
      </c>
      <c r="D2245" t="s">
        <v>4033</v>
      </c>
      <c r="E2245" s="43" t="s">
        <v>4034</v>
      </c>
      <c r="F2245" t="s">
        <v>4069</v>
      </c>
      <c r="G2245" t="s">
        <v>19128</v>
      </c>
      <c r="H2245" s="41">
        <v>41850</v>
      </c>
      <c r="I2245" s="44">
        <v>-10030</v>
      </c>
      <c r="J2245" t="s">
        <v>12509</v>
      </c>
      <c r="R2245" s="51"/>
      <c r="U2245"/>
    </row>
    <row r="2246" spans="2:21" x14ac:dyDescent="0.25">
      <c r="B2246" s="49" t="s">
        <v>9735</v>
      </c>
      <c r="C2246" s="53" t="s">
        <v>24186</v>
      </c>
      <c r="D2246" t="s">
        <v>4033</v>
      </c>
      <c r="E2246" s="43" t="s">
        <v>4034</v>
      </c>
      <c r="F2246" t="s">
        <v>4068</v>
      </c>
      <c r="G2246" t="s">
        <v>19128</v>
      </c>
      <c r="H2246" s="41">
        <v>41850</v>
      </c>
      <c r="I2246" s="44">
        <v>-5900</v>
      </c>
      <c r="J2246" t="s">
        <v>12508</v>
      </c>
      <c r="R2246" s="51"/>
      <c r="U2246"/>
    </row>
    <row r="2247" spans="2:21" x14ac:dyDescent="0.25">
      <c r="B2247" s="49" t="s">
        <v>9326</v>
      </c>
      <c r="C2247" s="53" t="s">
        <v>24184</v>
      </c>
      <c r="D2247" t="s">
        <v>2493</v>
      </c>
      <c r="E2247" s="43" t="s">
        <v>2494</v>
      </c>
      <c r="F2247" t="s">
        <v>4073</v>
      </c>
      <c r="G2247" t="s">
        <v>18066</v>
      </c>
      <c r="H2247" s="41">
        <v>41853</v>
      </c>
      <c r="I2247" s="44">
        <v>-55460</v>
      </c>
      <c r="J2247" t="s">
        <v>12511</v>
      </c>
      <c r="R2247" s="51"/>
      <c r="U2247"/>
    </row>
    <row r="2248" spans="2:21" x14ac:dyDescent="0.25">
      <c r="B2248" s="49" t="s">
        <v>9326</v>
      </c>
      <c r="C2248" s="53" t="s">
        <v>24184</v>
      </c>
      <c r="D2248" t="s">
        <v>2493</v>
      </c>
      <c r="E2248" s="43" t="s">
        <v>2494</v>
      </c>
      <c r="F2248" t="s">
        <v>4074</v>
      </c>
      <c r="G2248" t="s">
        <v>18067</v>
      </c>
      <c r="H2248" s="41">
        <v>41853</v>
      </c>
      <c r="I2248" s="44">
        <v>-31010.400000000001</v>
      </c>
      <c r="J2248" t="s">
        <v>12512</v>
      </c>
      <c r="R2248" s="51"/>
      <c r="U2248"/>
    </row>
    <row r="2249" spans="2:21" x14ac:dyDescent="0.25">
      <c r="B2249" s="49" t="s">
        <v>9326</v>
      </c>
      <c r="C2249" s="53" t="s">
        <v>24184</v>
      </c>
      <c r="D2249" t="s">
        <v>265</v>
      </c>
      <c r="E2249" s="43" t="s">
        <v>266</v>
      </c>
      <c r="F2249" t="s">
        <v>4075</v>
      </c>
      <c r="G2249" t="s">
        <v>17737</v>
      </c>
      <c r="H2249" s="41">
        <v>41855</v>
      </c>
      <c r="I2249" s="44">
        <v>-28320</v>
      </c>
      <c r="J2249" t="s">
        <v>12513</v>
      </c>
      <c r="R2249" s="51"/>
      <c r="U2249"/>
    </row>
    <row r="2250" spans="2:21" x14ac:dyDescent="0.25">
      <c r="B2250" s="49" t="s">
        <v>9326</v>
      </c>
      <c r="C2250" s="53" t="s">
        <v>24184</v>
      </c>
      <c r="D2250" t="s">
        <v>265</v>
      </c>
      <c r="E2250" s="43" t="s">
        <v>266</v>
      </c>
      <c r="F2250" t="s">
        <v>4076</v>
      </c>
      <c r="G2250" t="s">
        <v>17737</v>
      </c>
      <c r="H2250" s="41">
        <v>41855</v>
      </c>
      <c r="I2250" s="44">
        <v>-28320</v>
      </c>
      <c r="J2250" t="s">
        <v>12514</v>
      </c>
      <c r="R2250" s="51"/>
      <c r="U2250"/>
    </row>
    <row r="2251" spans="2:21" x14ac:dyDescent="0.25">
      <c r="B2251" s="49" t="s">
        <v>9326</v>
      </c>
      <c r="C2251" s="53" t="s">
        <v>24184</v>
      </c>
      <c r="D2251" t="s">
        <v>815</v>
      </c>
      <c r="E2251" s="43" t="s">
        <v>816</v>
      </c>
      <c r="G2251" t="s">
        <v>4078</v>
      </c>
      <c r="H2251" s="41">
        <v>41856</v>
      </c>
      <c r="I2251" s="44">
        <v>-38106.11</v>
      </c>
      <c r="J2251" t="s">
        <v>12516</v>
      </c>
      <c r="R2251" s="51"/>
      <c r="U2251"/>
    </row>
    <row r="2252" spans="2:21" x14ac:dyDescent="0.25">
      <c r="B2252" s="49" t="s">
        <v>9326</v>
      </c>
      <c r="C2252" s="53" t="s">
        <v>24184</v>
      </c>
      <c r="D2252" t="s">
        <v>815</v>
      </c>
      <c r="E2252" s="43" t="s">
        <v>816</v>
      </c>
      <c r="G2252" t="s">
        <v>4077</v>
      </c>
      <c r="H2252" s="41">
        <v>41856</v>
      </c>
      <c r="I2252" s="44">
        <v>-35975.17</v>
      </c>
      <c r="J2252" t="s">
        <v>12515</v>
      </c>
      <c r="R2252" s="51"/>
      <c r="U2252"/>
    </row>
    <row r="2253" spans="2:21" x14ac:dyDescent="0.25">
      <c r="B2253" s="49" t="s">
        <v>9735</v>
      </c>
      <c r="C2253" s="53" t="s">
        <v>24186</v>
      </c>
      <c r="D2253" t="s">
        <v>4083</v>
      </c>
      <c r="E2253" s="43" t="s">
        <v>4084</v>
      </c>
      <c r="F2253" t="s">
        <v>4085</v>
      </c>
      <c r="G2253" t="s">
        <v>19278</v>
      </c>
      <c r="H2253" s="41">
        <v>41856</v>
      </c>
      <c r="I2253" s="44">
        <v>-398600</v>
      </c>
      <c r="J2253" t="s">
        <v>12520</v>
      </c>
      <c r="R2253" s="51"/>
      <c r="U2253"/>
    </row>
    <row r="2254" spans="2:21" x14ac:dyDescent="0.25">
      <c r="B2254" s="49" t="s">
        <v>9735</v>
      </c>
      <c r="C2254" s="53" t="s">
        <v>24186</v>
      </c>
      <c r="D2254" t="s">
        <v>2143</v>
      </c>
      <c r="E2254" s="43" t="s">
        <v>11050</v>
      </c>
      <c r="F2254" t="s">
        <v>4079</v>
      </c>
      <c r="G2254" t="s">
        <v>16870</v>
      </c>
      <c r="H2254" s="41">
        <v>41856</v>
      </c>
      <c r="I2254" s="44">
        <v>-47200</v>
      </c>
      <c r="J2254" t="s">
        <v>12517</v>
      </c>
      <c r="R2254" s="51"/>
      <c r="U2254"/>
    </row>
    <row r="2255" spans="2:21" x14ac:dyDescent="0.25">
      <c r="B2255" s="49" t="s">
        <v>9328</v>
      </c>
      <c r="C2255" s="53" t="s">
        <v>24189</v>
      </c>
      <c r="D2255" t="s">
        <v>4080</v>
      </c>
      <c r="E2255" s="43" t="s">
        <v>12518</v>
      </c>
      <c r="F2255" t="s">
        <v>4081</v>
      </c>
      <c r="G2255" t="s">
        <v>4082</v>
      </c>
      <c r="H2255" s="41">
        <v>41856</v>
      </c>
      <c r="I2255" s="44">
        <v>-88500</v>
      </c>
      <c r="J2255" t="s">
        <v>12519</v>
      </c>
      <c r="R2255" s="51"/>
      <c r="U2255"/>
    </row>
    <row r="2256" spans="2:21" x14ac:dyDescent="0.25">
      <c r="B2256" s="49" t="s">
        <v>9735</v>
      </c>
      <c r="C2256" s="53" t="s">
        <v>24186</v>
      </c>
      <c r="D2256" t="s">
        <v>1355</v>
      </c>
      <c r="E2256" s="43" t="s">
        <v>1356</v>
      </c>
      <c r="F2256" t="s">
        <v>4086</v>
      </c>
      <c r="G2256" t="s">
        <v>19277</v>
      </c>
      <c r="H2256" s="41">
        <v>41857</v>
      </c>
      <c r="I2256" s="44">
        <v>-229150</v>
      </c>
      <c r="J2256" t="s">
        <v>12521</v>
      </c>
      <c r="R2256" s="51"/>
      <c r="U2256"/>
    </row>
    <row r="2257" spans="2:21" x14ac:dyDescent="0.25">
      <c r="B2257" s="49" t="s">
        <v>9326</v>
      </c>
      <c r="C2257" s="53" t="s">
        <v>24184</v>
      </c>
      <c r="D2257" t="s">
        <v>3060</v>
      </c>
      <c r="E2257" s="43" t="s">
        <v>3061</v>
      </c>
      <c r="F2257" t="s">
        <v>4087</v>
      </c>
      <c r="G2257" t="s">
        <v>17954</v>
      </c>
      <c r="H2257" s="41">
        <v>41858</v>
      </c>
      <c r="I2257" s="44">
        <v>-432000</v>
      </c>
      <c r="J2257" t="s">
        <v>12522</v>
      </c>
      <c r="R2257" s="51"/>
      <c r="U2257"/>
    </row>
    <row r="2258" spans="2:21" x14ac:dyDescent="0.25">
      <c r="B2258" s="49" t="s">
        <v>9326</v>
      </c>
      <c r="C2258" s="53" t="s">
        <v>24184</v>
      </c>
      <c r="D2258" t="s">
        <v>3060</v>
      </c>
      <c r="E2258" s="43" t="s">
        <v>3061</v>
      </c>
      <c r="F2258" t="s">
        <v>4088</v>
      </c>
      <c r="G2258" t="s">
        <v>17954</v>
      </c>
      <c r="H2258" s="41">
        <v>41858</v>
      </c>
      <c r="I2258" s="44">
        <v>-100000</v>
      </c>
      <c r="J2258" t="s">
        <v>12523</v>
      </c>
      <c r="R2258" s="51"/>
      <c r="U2258"/>
    </row>
    <row r="2259" spans="2:21" x14ac:dyDescent="0.25">
      <c r="B2259" s="49" t="s">
        <v>9735</v>
      </c>
      <c r="C2259" s="53" t="s">
        <v>24186</v>
      </c>
      <c r="D2259" t="s">
        <v>4089</v>
      </c>
      <c r="E2259" s="43" t="s">
        <v>4090</v>
      </c>
      <c r="F2259" t="s">
        <v>4091</v>
      </c>
      <c r="G2259" t="s">
        <v>19041</v>
      </c>
      <c r="H2259" s="41">
        <v>41858</v>
      </c>
      <c r="I2259" s="44">
        <v>-147500</v>
      </c>
      <c r="J2259" t="s">
        <v>12524</v>
      </c>
      <c r="R2259" s="51"/>
      <c r="U2259"/>
    </row>
    <row r="2260" spans="2:21" x14ac:dyDescent="0.25">
      <c r="B2260" s="49" t="s">
        <v>9326</v>
      </c>
      <c r="C2260" s="53" t="s">
        <v>24184</v>
      </c>
      <c r="D2260" t="s">
        <v>2351</v>
      </c>
      <c r="E2260" s="43" t="s">
        <v>2352</v>
      </c>
      <c r="F2260" t="s">
        <v>4093</v>
      </c>
      <c r="G2260" t="s">
        <v>17089</v>
      </c>
      <c r="H2260" s="41">
        <v>41862</v>
      </c>
      <c r="I2260" s="44">
        <v>-39268.04</v>
      </c>
      <c r="J2260" t="s">
        <v>12525</v>
      </c>
      <c r="R2260" s="51"/>
      <c r="U2260"/>
    </row>
    <row r="2261" spans="2:21" x14ac:dyDescent="0.25">
      <c r="B2261" s="49" t="s">
        <v>9326</v>
      </c>
      <c r="C2261" s="53" t="s">
        <v>24184</v>
      </c>
      <c r="D2261" t="s">
        <v>2351</v>
      </c>
      <c r="E2261" s="43" t="s">
        <v>2352</v>
      </c>
      <c r="F2261" t="s">
        <v>4094</v>
      </c>
      <c r="G2261" t="s">
        <v>17089</v>
      </c>
      <c r="H2261" s="41">
        <v>41862</v>
      </c>
      <c r="I2261" s="44">
        <v>-39268.04</v>
      </c>
      <c r="J2261" t="s">
        <v>12526</v>
      </c>
      <c r="R2261" s="51"/>
      <c r="U2261"/>
    </row>
    <row r="2262" spans="2:21" x14ac:dyDescent="0.25">
      <c r="B2262" s="49" t="s">
        <v>9326</v>
      </c>
      <c r="C2262" s="53" t="s">
        <v>24184</v>
      </c>
      <c r="D2262" t="s">
        <v>815</v>
      </c>
      <c r="E2262" s="43" t="s">
        <v>816</v>
      </c>
      <c r="G2262" t="s">
        <v>4096</v>
      </c>
      <c r="H2262" s="41">
        <v>41863</v>
      </c>
      <c r="I2262" s="44">
        <v>-2329.0700000000002</v>
      </c>
      <c r="J2262" t="s">
        <v>12528</v>
      </c>
      <c r="R2262" s="51"/>
      <c r="U2262"/>
    </row>
    <row r="2263" spans="2:21" x14ac:dyDescent="0.25">
      <c r="B2263" s="49" t="s">
        <v>9326</v>
      </c>
      <c r="C2263" s="53" t="s">
        <v>24184</v>
      </c>
      <c r="D2263" t="s">
        <v>815</v>
      </c>
      <c r="E2263" s="43" t="s">
        <v>816</v>
      </c>
      <c r="G2263" t="s">
        <v>4095</v>
      </c>
      <c r="H2263" s="41">
        <v>41863</v>
      </c>
      <c r="I2263" s="44">
        <v>-2198.8200000000002</v>
      </c>
      <c r="J2263" t="s">
        <v>12527</v>
      </c>
      <c r="R2263" s="51"/>
      <c r="U2263"/>
    </row>
    <row r="2264" spans="2:21" x14ac:dyDescent="0.25">
      <c r="B2264" s="49" t="s">
        <v>9735</v>
      </c>
      <c r="C2264" s="53" t="s">
        <v>24186</v>
      </c>
      <c r="D2264" t="s">
        <v>4101</v>
      </c>
      <c r="E2264" s="43" t="s">
        <v>12533</v>
      </c>
      <c r="F2264" t="s">
        <v>4102</v>
      </c>
      <c r="G2264" t="s">
        <v>1960</v>
      </c>
      <c r="H2264" s="41">
        <v>41863</v>
      </c>
      <c r="I2264" s="44">
        <v>-1212293.49</v>
      </c>
      <c r="J2264" t="s">
        <v>12534</v>
      </c>
      <c r="R2264" s="51"/>
      <c r="U2264"/>
    </row>
    <row r="2265" spans="2:21" x14ac:dyDescent="0.25">
      <c r="B2265" s="49" t="s">
        <v>9735</v>
      </c>
      <c r="C2265" s="53" t="s">
        <v>24186</v>
      </c>
      <c r="D2265" t="s">
        <v>4097</v>
      </c>
      <c r="E2265" s="43" t="s">
        <v>12529</v>
      </c>
      <c r="F2265" t="s">
        <v>4098</v>
      </c>
      <c r="G2265" t="s">
        <v>1960</v>
      </c>
      <c r="H2265" s="41">
        <v>41863</v>
      </c>
      <c r="I2265" s="44">
        <v>-222182.05</v>
      </c>
      <c r="J2265" t="s">
        <v>12530</v>
      </c>
      <c r="R2265" s="51"/>
      <c r="U2265"/>
    </row>
    <row r="2266" spans="2:21" x14ac:dyDescent="0.25">
      <c r="B2266" s="49" t="s">
        <v>9735</v>
      </c>
      <c r="C2266" s="53" t="s">
        <v>24186</v>
      </c>
      <c r="D2266" t="s">
        <v>4103</v>
      </c>
      <c r="E2266" s="43" t="s">
        <v>12535</v>
      </c>
      <c r="F2266" t="s">
        <v>4104</v>
      </c>
      <c r="G2266" t="s">
        <v>1960</v>
      </c>
      <c r="H2266" s="41">
        <v>41863</v>
      </c>
      <c r="I2266" s="44">
        <v>-77688.05</v>
      </c>
      <c r="J2266" t="s">
        <v>12536</v>
      </c>
      <c r="R2266" s="51"/>
      <c r="U2266"/>
    </row>
    <row r="2267" spans="2:21" x14ac:dyDescent="0.25">
      <c r="B2267" s="49" t="s">
        <v>9735</v>
      </c>
      <c r="C2267" s="53" t="s">
        <v>24186</v>
      </c>
      <c r="D2267" t="s">
        <v>4099</v>
      </c>
      <c r="E2267" s="43" t="s">
        <v>12531</v>
      </c>
      <c r="F2267" t="s">
        <v>4100</v>
      </c>
      <c r="G2267" t="s">
        <v>1960</v>
      </c>
      <c r="H2267" s="41">
        <v>41863</v>
      </c>
      <c r="I2267" s="44">
        <v>-52059.09</v>
      </c>
      <c r="J2267" t="s">
        <v>12532</v>
      </c>
      <c r="R2267" s="51"/>
      <c r="U2267"/>
    </row>
    <row r="2268" spans="2:21" x14ac:dyDescent="0.25">
      <c r="B2268" s="49" t="s">
        <v>9735</v>
      </c>
      <c r="C2268" s="53" t="s">
        <v>24186</v>
      </c>
      <c r="D2268" t="s">
        <v>4105</v>
      </c>
      <c r="E2268" s="43" t="s">
        <v>12537</v>
      </c>
      <c r="F2268" t="s">
        <v>4106</v>
      </c>
      <c r="G2268" t="s">
        <v>4107</v>
      </c>
      <c r="H2268" s="41">
        <v>41863</v>
      </c>
      <c r="I2268" s="44">
        <v>-30253</v>
      </c>
      <c r="J2268" t="s">
        <v>12538</v>
      </c>
      <c r="R2268" s="51"/>
      <c r="U2268"/>
    </row>
    <row r="2269" spans="2:21" x14ac:dyDescent="0.25">
      <c r="B2269" s="49" t="s">
        <v>9326</v>
      </c>
      <c r="C2269" s="53" t="s">
        <v>24184</v>
      </c>
      <c r="D2269" t="s">
        <v>4108</v>
      </c>
      <c r="E2269" s="43" t="s">
        <v>4109</v>
      </c>
      <c r="F2269" t="s">
        <v>4110</v>
      </c>
      <c r="G2269" t="s">
        <v>18065</v>
      </c>
      <c r="H2269" s="41">
        <v>41864</v>
      </c>
      <c r="I2269" s="44">
        <v>-69120</v>
      </c>
      <c r="J2269" t="s">
        <v>12539</v>
      </c>
      <c r="R2269" s="51"/>
      <c r="U2269"/>
    </row>
    <row r="2270" spans="2:21" x14ac:dyDescent="0.25">
      <c r="B2270" s="49" t="s">
        <v>9326</v>
      </c>
      <c r="C2270" s="53" t="s">
        <v>24184</v>
      </c>
      <c r="D2270" t="s">
        <v>4111</v>
      </c>
      <c r="E2270" s="43" t="s">
        <v>12540</v>
      </c>
      <c r="F2270" t="s">
        <v>4112</v>
      </c>
      <c r="G2270" t="s">
        <v>16870</v>
      </c>
      <c r="H2270" s="41">
        <v>41864</v>
      </c>
      <c r="I2270" s="44">
        <v>-11800</v>
      </c>
      <c r="J2270" t="s">
        <v>12541</v>
      </c>
      <c r="R2270" s="51"/>
      <c r="U2270"/>
    </row>
    <row r="2271" spans="2:21" x14ac:dyDescent="0.25">
      <c r="B2271" s="49" t="s">
        <v>9735</v>
      </c>
      <c r="C2271" s="53" t="s">
        <v>24186</v>
      </c>
      <c r="D2271" t="s">
        <v>4113</v>
      </c>
      <c r="E2271" s="43" t="s">
        <v>4114</v>
      </c>
      <c r="F2271" t="s">
        <v>4115</v>
      </c>
      <c r="G2271" t="s">
        <v>19135</v>
      </c>
      <c r="H2271" s="41">
        <v>41866</v>
      </c>
      <c r="I2271" s="44">
        <v>-184434</v>
      </c>
      <c r="J2271" t="s">
        <v>12542</v>
      </c>
      <c r="R2271" s="51"/>
      <c r="U2271"/>
    </row>
    <row r="2272" spans="2:21" x14ac:dyDescent="0.25">
      <c r="B2272" s="49" t="s">
        <v>9326</v>
      </c>
      <c r="C2272" s="53" t="s">
        <v>24184</v>
      </c>
      <c r="D2272" t="s">
        <v>1355</v>
      </c>
      <c r="E2272" s="43" t="s">
        <v>1356</v>
      </c>
      <c r="F2272" t="s">
        <v>4117</v>
      </c>
      <c r="G2272" t="s">
        <v>18841</v>
      </c>
      <c r="H2272" s="41">
        <v>41869</v>
      </c>
      <c r="I2272" s="44">
        <v>-86800</v>
      </c>
      <c r="J2272" t="s">
        <v>12544</v>
      </c>
      <c r="R2272" s="51"/>
      <c r="U2272"/>
    </row>
    <row r="2273" spans="2:21" x14ac:dyDescent="0.25">
      <c r="B2273" s="49" t="s">
        <v>9326</v>
      </c>
      <c r="C2273" s="53" t="s">
        <v>24184</v>
      </c>
      <c r="D2273" t="s">
        <v>1355</v>
      </c>
      <c r="E2273" s="43" t="s">
        <v>1356</v>
      </c>
      <c r="F2273" t="s">
        <v>4116</v>
      </c>
      <c r="G2273" t="s">
        <v>18841</v>
      </c>
      <c r="H2273" s="41">
        <v>41869</v>
      </c>
      <c r="I2273" s="44">
        <v>-51400</v>
      </c>
      <c r="J2273" t="s">
        <v>12543</v>
      </c>
      <c r="R2273" s="51"/>
      <c r="U2273"/>
    </row>
    <row r="2274" spans="2:21" x14ac:dyDescent="0.25">
      <c r="B2274" s="49" t="s">
        <v>9326</v>
      </c>
      <c r="C2274" s="53" t="s">
        <v>24184</v>
      </c>
      <c r="D2274" t="s">
        <v>4118</v>
      </c>
      <c r="E2274" s="43" t="s">
        <v>12545</v>
      </c>
      <c r="F2274" t="s">
        <v>4119</v>
      </c>
      <c r="G2274" t="s">
        <v>16588</v>
      </c>
      <c r="H2274" s="41">
        <v>41869</v>
      </c>
      <c r="I2274" s="44">
        <v>-27140</v>
      </c>
      <c r="J2274" t="s">
        <v>12546</v>
      </c>
      <c r="R2274" s="51"/>
      <c r="U2274"/>
    </row>
    <row r="2275" spans="2:21" x14ac:dyDescent="0.25">
      <c r="B2275" s="49" t="s">
        <v>9326</v>
      </c>
      <c r="C2275" s="53" t="s">
        <v>24184</v>
      </c>
      <c r="D2275" t="s">
        <v>4120</v>
      </c>
      <c r="E2275" s="43" t="s">
        <v>4121</v>
      </c>
      <c r="F2275" t="s">
        <v>4122</v>
      </c>
      <c r="G2275" t="s">
        <v>17762</v>
      </c>
      <c r="H2275" s="41">
        <v>41870</v>
      </c>
      <c r="I2275" s="44">
        <v>-25500</v>
      </c>
      <c r="J2275" t="s">
        <v>12547</v>
      </c>
      <c r="R2275" s="51"/>
      <c r="U2275"/>
    </row>
    <row r="2276" spans="2:21" x14ac:dyDescent="0.25">
      <c r="B2276" s="49" t="s">
        <v>9326</v>
      </c>
      <c r="C2276" s="53" t="s">
        <v>24184</v>
      </c>
      <c r="D2276" t="s">
        <v>4120</v>
      </c>
      <c r="E2276" s="43" t="s">
        <v>4121</v>
      </c>
      <c r="F2276" t="s">
        <v>4123</v>
      </c>
      <c r="G2276" t="s">
        <v>17762</v>
      </c>
      <c r="H2276" s="41">
        <v>41870</v>
      </c>
      <c r="I2276" s="44">
        <v>-10000</v>
      </c>
      <c r="J2276" t="s">
        <v>12548</v>
      </c>
      <c r="R2276" s="51"/>
      <c r="U2276"/>
    </row>
    <row r="2277" spans="2:21" x14ac:dyDescent="0.25">
      <c r="B2277" s="49" t="s">
        <v>9326</v>
      </c>
      <c r="C2277" s="53" t="s">
        <v>24184</v>
      </c>
      <c r="D2277" t="s">
        <v>4124</v>
      </c>
      <c r="E2277" s="43" t="s">
        <v>4125</v>
      </c>
      <c r="F2277" t="s">
        <v>4126</v>
      </c>
      <c r="G2277" t="s">
        <v>16522</v>
      </c>
      <c r="H2277" s="41">
        <v>41872</v>
      </c>
      <c r="I2277" s="44">
        <v>-348501.2</v>
      </c>
      <c r="J2277" t="s">
        <v>12549</v>
      </c>
      <c r="R2277" s="51"/>
      <c r="U2277"/>
    </row>
    <row r="2278" spans="2:21" x14ac:dyDescent="0.25">
      <c r="B2278" s="49" t="s">
        <v>9326</v>
      </c>
      <c r="C2278" s="53" t="s">
        <v>24184</v>
      </c>
      <c r="D2278" t="s">
        <v>4127</v>
      </c>
      <c r="E2278" s="43" t="s">
        <v>12550</v>
      </c>
      <c r="F2278" t="s">
        <v>4128</v>
      </c>
      <c r="G2278" t="s">
        <v>16459</v>
      </c>
      <c r="H2278" s="41">
        <v>41873</v>
      </c>
      <c r="I2278" s="44">
        <v>-172280</v>
      </c>
      <c r="J2278" t="s">
        <v>12551</v>
      </c>
      <c r="R2278" s="51"/>
      <c r="U2278"/>
    </row>
    <row r="2279" spans="2:21" x14ac:dyDescent="0.25">
      <c r="B2279" s="49" t="s">
        <v>9735</v>
      </c>
      <c r="C2279" s="53" t="s">
        <v>24186</v>
      </c>
      <c r="D2279" t="s">
        <v>4129</v>
      </c>
      <c r="E2279" s="43" t="s">
        <v>12552</v>
      </c>
      <c r="F2279" t="s">
        <v>4130</v>
      </c>
      <c r="G2279" t="s">
        <v>16870</v>
      </c>
      <c r="H2279" s="41">
        <v>41873</v>
      </c>
      <c r="I2279" s="44">
        <v>-29500</v>
      </c>
      <c r="J2279" t="s">
        <v>12553</v>
      </c>
      <c r="R2279" s="51"/>
      <c r="U2279"/>
    </row>
    <row r="2280" spans="2:21" x14ac:dyDescent="0.25">
      <c r="B2280" s="49" t="s">
        <v>9326</v>
      </c>
      <c r="C2280" s="53" t="s">
        <v>24184</v>
      </c>
      <c r="D2280" t="s">
        <v>2500</v>
      </c>
      <c r="E2280" s="43" t="s">
        <v>11379</v>
      </c>
      <c r="F2280" t="s">
        <v>4131</v>
      </c>
      <c r="G2280" t="s">
        <v>16870</v>
      </c>
      <c r="H2280" s="41">
        <v>41876</v>
      </c>
      <c r="I2280" s="44">
        <v>-29500</v>
      </c>
      <c r="J2280" t="s">
        <v>12554</v>
      </c>
      <c r="R2280" s="51"/>
      <c r="U2280"/>
    </row>
    <row r="2281" spans="2:21" x14ac:dyDescent="0.25">
      <c r="B2281" s="49" t="s">
        <v>9326</v>
      </c>
      <c r="C2281" s="53" t="s">
        <v>24184</v>
      </c>
      <c r="D2281" t="s">
        <v>1427</v>
      </c>
      <c r="E2281" s="43" t="s">
        <v>1428</v>
      </c>
      <c r="F2281" t="s">
        <v>4135</v>
      </c>
      <c r="G2281" t="s">
        <v>18791</v>
      </c>
      <c r="H2281" s="41">
        <v>41877</v>
      </c>
      <c r="I2281" s="44">
        <v>-648400</v>
      </c>
      <c r="J2281" t="s">
        <v>12556</v>
      </c>
      <c r="R2281" s="51"/>
      <c r="U2281"/>
    </row>
    <row r="2282" spans="2:21" x14ac:dyDescent="0.25">
      <c r="B2282" s="49" t="s">
        <v>9326</v>
      </c>
      <c r="C2282" s="53" t="s">
        <v>24184</v>
      </c>
      <c r="D2282" t="s">
        <v>4132</v>
      </c>
      <c r="E2282" s="43" t="s">
        <v>4133</v>
      </c>
      <c r="F2282" t="s">
        <v>4134</v>
      </c>
      <c r="G2282" t="s">
        <v>16870</v>
      </c>
      <c r="H2282" s="41">
        <v>41877</v>
      </c>
      <c r="I2282" s="44">
        <v>-35400</v>
      </c>
      <c r="J2282" t="s">
        <v>12555</v>
      </c>
      <c r="R2282" s="51"/>
      <c r="U2282"/>
    </row>
    <row r="2283" spans="2:21" x14ac:dyDescent="0.25">
      <c r="B2283" s="49" t="s">
        <v>9326</v>
      </c>
      <c r="C2283" s="53" t="s">
        <v>24184</v>
      </c>
      <c r="D2283" t="s">
        <v>1963</v>
      </c>
      <c r="E2283" s="43" t="s">
        <v>10877</v>
      </c>
      <c r="F2283" t="s">
        <v>4139</v>
      </c>
      <c r="G2283" t="s">
        <v>16769</v>
      </c>
      <c r="H2283" s="41">
        <v>41877</v>
      </c>
      <c r="I2283" s="44">
        <v>-3540</v>
      </c>
      <c r="J2283" t="s">
        <v>12559</v>
      </c>
      <c r="R2283" s="51"/>
      <c r="U2283"/>
    </row>
    <row r="2284" spans="2:21" x14ac:dyDescent="0.25">
      <c r="B2284" s="49" t="s">
        <v>9735</v>
      </c>
      <c r="C2284" s="53" t="s">
        <v>24186</v>
      </c>
      <c r="D2284" t="s">
        <v>4136</v>
      </c>
      <c r="E2284" s="43" t="s">
        <v>12557</v>
      </c>
      <c r="F2284" t="s">
        <v>4137</v>
      </c>
      <c r="G2284" t="s">
        <v>4138</v>
      </c>
      <c r="H2284" s="41">
        <v>41877</v>
      </c>
      <c r="I2284" s="44">
        <v>-79600</v>
      </c>
      <c r="J2284" t="s">
        <v>12558</v>
      </c>
      <c r="R2284" s="51"/>
      <c r="U2284"/>
    </row>
    <row r="2285" spans="2:21" x14ac:dyDescent="0.25">
      <c r="B2285" s="49" t="s">
        <v>9328</v>
      </c>
      <c r="C2285" s="53" t="s">
        <v>24189</v>
      </c>
      <c r="D2285" t="s">
        <v>4051</v>
      </c>
      <c r="E2285" s="43" t="s">
        <v>12495</v>
      </c>
      <c r="F2285" t="s">
        <v>4140</v>
      </c>
      <c r="G2285" t="s">
        <v>19734</v>
      </c>
      <c r="H2285" s="41">
        <v>41877</v>
      </c>
      <c r="I2285" s="44">
        <v>-941425.47</v>
      </c>
      <c r="J2285" t="s">
        <v>12560</v>
      </c>
      <c r="R2285" s="51"/>
      <c r="U2285"/>
    </row>
    <row r="2286" spans="2:21" x14ac:dyDescent="0.25">
      <c r="B2286" s="49" t="s">
        <v>9326</v>
      </c>
      <c r="C2286" s="53" t="s">
        <v>24184</v>
      </c>
      <c r="D2286" t="s">
        <v>2493</v>
      </c>
      <c r="E2286" s="43" t="s">
        <v>2494</v>
      </c>
      <c r="F2286" t="s">
        <v>4142</v>
      </c>
      <c r="G2286" t="s">
        <v>18064</v>
      </c>
      <c r="H2286" s="41">
        <v>41878</v>
      </c>
      <c r="I2286" s="44">
        <v>-79414</v>
      </c>
      <c r="J2286" t="s">
        <v>12562</v>
      </c>
      <c r="R2286" s="51"/>
      <c r="U2286"/>
    </row>
    <row r="2287" spans="2:21" x14ac:dyDescent="0.25">
      <c r="B2287" s="49" t="s">
        <v>9326</v>
      </c>
      <c r="C2287" s="53" t="s">
        <v>24184</v>
      </c>
      <c r="D2287" t="s">
        <v>2493</v>
      </c>
      <c r="E2287" s="43" t="s">
        <v>2494</v>
      </c>
      <c r="F2287" t="s">
        <v>4141</v>
      </c>
      <c r="G2287" t="s">
        <v>18064</v>
      </c>
      <c r="H2287" s="41">
        <v>41878</v>
      </c>
      <c r="I2287" s="44">
        <v>-62658</v>
      </c>
      <c r="J2287" t="s">
        <v>12561</v>
      </c>
      <c r="R2287" s="51"/>
      <c r="U2287"/>
    </row>
    <row r="2288" spans="2:21" x14ac:dyDescent="0.25">
      <c r="B2288" s="49" t="s">
        <v>9326</v>
      </c>
      <c r="C2288" s="53" t="s">
        <v>24184</v>
      </c>
      <c r="D2288" t="s">
        <v>4143</v>
      </c>
      <c r="E2288" s="43" t="s">
        <v>4144</v>
      </c>
      <c r="F2288" t="s">
        <v>4145</v>
      </c>
      <c r="G2288" t="s">
        <v>16870</v>
      </c>
      <c r="H2288" s="41">
        <v>41878</v>
      </c>
      <c r="I2288" s="44">
        <v>-35400</v>
      </c>
      <c r="J2288" t="s">
        <v>12563</v>
      </c>
      <c r="R2288" s="51"/>
      <c r="U2288"/>
    </row>
    <row r="2289" spans="2:21" x14ac:dyDescent="0.25">
      <c r="B2289" s="49" t="s">
        <v>9326</v>
      </c>
      <c r="C2289" s="53" t="s">
        <v>24184</v>
      </c>
      <c r="D2289" t="s">
        <v>2236</v>
      </c>
      <c r="E2289" s="43" t="s">
        <v>2237</v>
      </c>
      <c r="F2289" t="s">
        <v>4146</v>
      </c>
      <c r="G2289" t="s">
        <v>18199</v>
      </c>
      <c r="H2289" s="41">
        <v>41879</v>
      </c>
      <c r="I2289" s="44">
        <v>-8378</v>
      </c>
      <c r="J2289" t="s">
        <v>12564</v>
      </c>
      <c r="R2289" s="51"/>
      <c r="U2289"/>
    </row>
    <row r="2290" spans="2:21" x14ac:dyDescent="0.25">
      <c r="B2290" s="49" t="s">
        <v>9735</v>
      </c>
      <c r="C2290" s="53" t="s">
        <v>24186</v>
      </c>
      <c r="D2290" t="s">
        <v>4147</v>
      </c>
      <c r="E2290" s="43" t="s">
        <v>4148</v>
      </c>
      <c r="F2290" t="s">
        <v>4149</v>
      </c>
      <c r="G2290" t="s">
        <v>4150</v>
      </c>
      <c r="H2290" s="41">
        <v>41879</v>
      </c>
      <c r="I2290" s="44">
        <v>-200000</v>
      </c>
      <c r="J2290" t="s">
        <v>12565</v>
      </c>
      <c r="R2290" s="51"/>
      <c r="U2290"/>
    </row>
    <row r="2291" spans="2:21" x14ac:dyDescent="0.25">
      <c r="B2291" s="49" t="s">
        <v>9326</v>
      </c>
      <c r="C2291" s="53" t="s">
        <v>24184</v>
      </c>
      <c r="D2291" t="s">
        <v>4152</v>
      </c>
      <c r="E2291" s="43" t="s">
        <v>4153</v>
      </c>
      <c r="F2291" t="s">
        <v>4154</v>
      </c>
      <c r="G2291" t="s">
        <v>17903</v>
      </c>
      <c r="H2291" s="41">
        <v>41880</v>
      </c>
      <c r="I2291" s="44">
        <v>-483800</v>
      </c>
      <c r="J2291" t="s">
        <v>12566</v>
      </c>
      <c r="R2291" s="51"/>
      <c r="U2291"/>
    </row>
    <row r="2292" spans="2:21" x14ac:dyDescent="0.25">
      <c r="B2292" s="49" t="s">
        <v>9326</v>
      </c>
      <c r="C2292" s="53" t="s">
        <v>24184</v>
      </c>
      <c r="D2292" t="s">
        <v>1621</v>
      </c>
      <c r="E2292" s="43" t="s">
        <v>1622</v>
      </c>
      <c r="F2292" t="s">
        <v>4182</v>
      </c>
      <c r="G2292" t="s">
        <v>17261</v>
      </c>
      <c r="H2292" s="41">
        <v>41881</v>
      </c>
      <c r="I2292" s="44">
        <v>-85849.65</v>
      </c>
      <c r="J2292" t="s">
        <v>12594</v>
      </c>
      <c r="R2292" s="51"/>
      <c r="U2292"/>
    </row>
    <row r="2293" spans="2:21" x14ac:dyDescent="0.25">
      <c r="B2293" s="49" t="s">
        <v>9326</v>
      </c>
      <c r="C2293" s="53" t="s">
        <v>24184</v>
      </c>
      <c r="D2293" t="s">
        <v>1621</v>
      </c>
      <c r="E2293" s="43" t="s">
        <v>1622</v>
      </c>
      <c r="F2293" t="s">
        <v>4168</v>
      </c>
      <c r="G2293" t="s">
        <v>17261</v>
      </c>
      <c r="H2293" s="41">
        <v>41881</v>
      </c>
      <c r="I2293" s="44">
        <v>-67246.12</v>
      </c>
      <c r="J2293" t="s">
        <v>12580</v>
      </c>
      <c r="R2293" s="51"/>
      <c r="U2293"/>
    </row>
    <row r="2294" spans="2:21" x14ac:dyDescent="0.25">
      <c r="B2294" s="49" t="s">
        <v>9326</v>
      </c>
      <c r="C2294" s="53" t="s">
        <v>24184</v>
      </c>
      <c r="D2294" t="s">
        <v>1621</v>
      </c>
      <c r="E2294" s="43" t="s">
        <v>1622</v>
      </c>
      <c r="F2294" t="s">
        <v>4172</v>
      </c>
      <c r="G2294" t="s">
        <v>17261</v>
      </c>
      <c r="H2294" s="41">
        <v>41881</v>
      </c>
      <c r="I2294" s="44">
        <v>-67246.12</v>
      </c>
      <c r="J2294" t="s">
        <v>12584</v>
      </c>
      <c r="R2294" s="51"/>
      <c r="U2294"/>
    </row>
    <row r="2295" spans="2:21" x14ac:dyDescent="0.25">
      <c r="B2295" s="49" t="s">
        <v>9326</v>
      </c>
      <c r="C2295" s="53" t="s">
        <v>24184</v>
      </c>
      <c r="D2295" t="s">
        <v>1621</v>
      </c>
      <c r="E2295" s="43" t="s">
        <v>1622</v>
      </c>
      <c r="F2295" t="s">
        <v>4173</v>
      </c>
      <c r="G2295" t="s">
        <v>17261</v>
      </c>
      <c r="H2295" s="41">
        <v>41881</v>
      </c>
      <c r="I2295" s="44">
        <v>-67246.12</v>
      </c>
      <c r="J2295" t="s">
        <v>12585</v>
      </c>
      <c r="R2295" s="51"/>
      <c r="U2295"/>
    </row>
    <row r="2296" spans="2:21" x14ac:dyDescent="0.25">
      <c r="B2296" s="49" t="s">
        <v>9326</v>
      </c>
      <c r="C2296" s="53" t="s">
        <v>24184</v>
      </c>
      <c r="D2296" t="s">
        <v>1621</v>
      </c>
      <c r="E2296" s="43" t="s">
        <v>1622</v>
      </c>
      <c r="F2296" t="s">
        <v>4174</v>
      </c>
      <c r="G2296" t="s">
        <v>17261</v>
      </c>
      <c r="H2296" s="41">
        <v>41881</v>
      </c>
      <c r="I2296" s="44">
        <v>-67246.12</v>
      </c>
      <c r="J2296" t="s">
        <v>12586</v>
      </c>
      <c r="R2296" s="51"/>
      <c r="U2296"/>
    </row>
    <row r="2297" spans="2:21" x14ac:dyDescent="0.25">
      <c r="B2297" s="49" t="s">
        <v>9326</v>
      </c>
      <c r="C2297" s="53" t="s">
        <v>24184</v>
      </c>
      <c r="D2297" t="s">
        <v>1621</v>
      </c>
      <c r="E2297" s="43" t="s">
        <v>1622</v>
      </c>
      <c r="F2297" t="s">
        <v>4175</v>
      </c>
      <c r="G2297" t="s">
        <v>17261</v>
      </c>
      <c r="H2297" s="41">
        <v>41881</v>
      </c>
      <c r="I2297" s="44">
        <v>-67246.12</v>
      </c>
      <c r="J2297" t="s">
        <v>12587</v>
      </c>
      <c r="R2297" s="51"/>
      <c r="U2297"/>
    </row>
    <row r="2298" spans="2:21" x14ac:dyDescent="0.25">
      <c r="B2298" s="49" t="s">
        <v>9326</v>
      </c>
      <c r="C2298" s="53" t="s">
        <v>24184</v>
      </c>
      <c r="D2298" t="s">
        <v>1621</v>
      </c>
      <c r="E2298" s="43" t="s">
        <v>1622</v>
      </c>
      <c r="F2298" t="s">
        <v>4176</v>
      </c>
      <c r="G2298" t="s">
        <v>17261</v>
      </c>
      <c r="H2298" s="41">
        <v>41881</v>
      </c>
      <c r="I2298" s="44">
        <v>-67246.12</v>
      </c>
      <c r="J2298" t="s">
        <v>12588</v>
      </c>
      <c r="R2298" s="51"/>
      <c r="U2298"/>
    </row>
    <row r="2299" spans="2:21" x14ac:dyDescent="0.25">
      <c r="B2299" s="49" t="s">
        <v>9326</v>
      </c>
      <c r="C2299" s="53" t="s">
        <v>24184</v>
      </c>
      <c r="D2299" t="s">
        <v>1621</v>
      </c>
      <c r="E2299" s="43" t="s">
        <v>1622</v>
      </c>
      <c r="F2299" t="s">
        <v>4177</v>
      </c>
      <c r="G2299" t="s">
        <v>17261</v>
      </c>
      <c r="H2299" s="41">
        <v>41881</v>
      </c>
      <c r="I2299" s="44">
        <v>-67246.12</v>
      </c>
      <c r="J2299" t="s">
        <v>12589</v>
      </c>
      <c r="R2299" s="51"/>
      <c r="U2299"/>
    </row>
    <row r="2300" spans="2:21" x14ac:dyDescent="0.25">
      <c r="B2300" s="49" t="s">
        <v>9326</v>
      </c>
      <c r="C2300" s="53" t="s">
        <v>24184</v>
      </c>
      <c r="D2300" t="s">
        <v>1621</v>
      </c>
      <c r="E2300" s="43" t="s">
        <v>1622</v>
      </c>
      <c r="F2300" t="s">
        <v>4178</v>
      </c>
      <c r="G2300" t="s">
        <v>17261</v>
      </c>
      <c r="H2300" s="41">
        <v>41881</v>
      </c>
      <c r="I2300" s="44">
        <v>-67246.12</v>
      </c>
      <c r="J2300" t="s">
        <v>12590</v>
      </c>
      <c r="R2300" s="51"/>
      <c r="U2300"/>
    </row>
    <row r="2301" spans="2:21" x14ac:dyDescent="0.25">
      <c r="B2301" s="49" t="s">
        <v>9326</v>
      </c>
      <c r="C2301" s="53" t="s">
        <v>24184</v>
      </c>
      <c r="D2301" t="s">
        <v>1621</v>
      </c>
      <c r="E2301" s="43" t="s">
        <v>1622</v>
      </c>
      <c r="F2301" t="s">
        <v>4179</v>
      </c>
      <c r="G2301" t="s">
        <v>17261</v>
      </c>
      <c r="H2301" s="41">
        <v>41881</v>
      </c>
      <c r="I2301" s="44">
        <v>-67246.12</v>
      </c>
      <c r="J2301" t="s">
        <v>12591</v>
      </c>
      <c r="R2301" s="51"/>
      <c r="U2301"/>
    </row>
    <row r="2302" spans="2:21" x14ac:dyDescent="0.25">
      <c r="B2302" s="49" t="s">
        <v>9326</v>
      </c>
      <c r="C2302" s="53" t="s">
        <v>24184</v>
      </c>
      <c r="D2302" t="s">
        <v>1621</v>
      </c>
      <c r="E2302" s="43" t="s">
        <v>1622</v>
      </c>
      <c r="F2302" t="s">
        <v>4158</v>
      </c>
      <c r="G2302" t="s">
        <v>17262</v>
      </c>
      <c r="H2302" s="41">
        <v>41881</v>
      </c>
      <c r="I2302" s="44">
        <v>-46957.23</v>
      </c>
      <c r="J2302" t="s">
        <v>12570</v>
      </c>
      <c r="R2302" s="51"/>
      <c r="U2302"/>
    </row>
    <row r="2303" spans="2:21" x14ac:dyDescent="0.25">
      <c r="B2303" s="49" t="s">
        <v>9326</v>
      </c>
      <c r="C2303" s="53" t="s">
        <v>24184</v>
      </c>
      <c r="D2303" t="s">
        <v>1621</v>
      </c>
      <c r="E2303" s="43" t="s">
        <v>1622</v>
      </c>
      <c r="F2303" t="s">
        <v>4159</v>
      </c>
      <c r="G2303" t="s">
        <v>17262</v>
      </c>
      <c r="H2303" s="41">
        <v>41881</v>
      </c>
      <c r="I2303" s="44">
        <v>-46957.23</v>
      </c>
      <c r="J2303" t="s">
        <v>12571</v>
      </c>
      <c r="R2303" s="51"/>
      <c r="U2303"/>
    </row>
    <row r="2304" spans="2:21" x14ac:dyDescent="0.25">
      <c r="B2304" s="49" t="s">
        <v>9326</v>
      </c>
      <c r="C2304" s="53" t="s">
        <v>24184</v>
      </c>
      <c r="D2304" t="s">
        <v>1621</v>
      </c>
      <c r="E2304" s="43" t="s">
        <v>1622</v>
      </c>
      <c r="F2304" t="s">
        <v>4157</v>
      </c>
      <c r="G2304" t="s">
        <v>17262</v>
      </c>
      <c r="H2304" s="41">
        <v>41881</v>
      </c>
      <c r="I2304" s="44">
        <v>-46729.27</v>
      </c>
      <c r="J2304" t="s">
        <v>12569</v>
      </c>
      <c r="R2304" s="51"/>
      <c r="U2304"/>
    </row>
    <row r="2305" spans="2:21" x14ac:dyDescent="0.25">
      <c r="B2305" s="49" t="s">
        <v>9326</v>
      </c>
      <c r="C2305" s="53" t="s">
        <v>24184</v>
      </c>
      <c r="D2305" t="s">
        <v>1621</v>
      </c>
      <c r="E2305" s="43" t="s">
        <v>1622</v>
      </c>
      <c r="F2305" t="s">
        <v>4162</v>
      </c>
      <c r="G2305" t="s">
        <v>17261</v>
      </c>
      <c r="H2305" s="41">
        <v>41881</v>
      </c>
      <c r="I2305" s="44">
        <v>-46729.27</v>
      </c>
      <c r="J2305" t="s">
        <v>12574</v>
      </c>
      <c r="R2305" s="51"/>
      <c r="U2305"/>
    </row>
    <row r="2306" spans="2:21" x14ac:dyDescent="0.25">
      <c r="B2306" s="49" t="s">
        <v>9326</v>
      </c>
      <c r="C2306" s="53" t="s">
        <v>24184</v>
      </c>
      <c r="D2306" t="s">
        <v>1621</v>
      </c>
      <c r="E2306" s="43" t="s">
        <v>1622</v>
      </c>
      <c r="F2306" t="s">
        <v>4164</v>
      </c>
      <c r="G2306" t="s">
        <v>17261</v>
      </c>
      <c r="H2306" s="41">
        <v>41881</v>
      </c>
      <c r="I2306" s="44">
        <v>-34040.06</v>
      </c>
      <c r="J2306" t="s">
        <v>12576</v>
      </c>
      <c r="R2306" s="51"/>
      <c r="U2306"/>
    </row>
    <row r="2307" spans="2:21" x14ac:dyDescent="0.25">
      <c r="B2307" s="49" t="s">
        <v>9326</v>
      </c>
      <c r="C2307" s="53" t="s">
        <v>24184</v>
      </c>
      <c r="D2307" t="s">
        <v>1621</v>
      </c>
      <c r="E2307" s="43" t="s">
        <v>1622</v>
      </c>
      <c r="F2307" t="s">
        <v>4170</v>
      </c>
      <c r="G2307" t="s">
        <v>17261</v>
      </c>
      <c r="H2307" s="41">
        <v>41881</v>
      </c>
      <c r="I2307" s="44">
        <v>-32747.81</v>
      </c>
      <c r="J2307" t="s">
        <v>12582</v>
      </c>
      <c r="R2307" s="51"/>
      <c r="U2307"/>
    </row>
    <row r="2308" spans="2:21" x14ac:dyDescent="0.25">
      <c r="B2308" s="49" t="s">
        <v>9326</v>
      </c>
      <c r="C2308" s="53" t="s">
        <v>24184</v>
      </c>
      <c r="D2308" t="s">
        <v>1621</v>
      </c>
      <c r="E2308" s="43" t="s">
        <v>1622</v>
      </c>
      <c r="F2308" t="s">
        <v>4160</v>
      </c>
      <c r="G2308" t="s">
        <v>17261</v>
      </c>
      <c r="H2308" s="41">
        <v>41881</v>
      </c>
      <c r="I2308" s="44">
        <v>-31786.71</v>
      </c>
      <c r="J2308" t="s">
        <v>12572</v>
      </c>
      <c r="R2308" s="51"/>
      <c r="U2308"/>
    </row>
    <row r="2309" spans="2:21" x14ac:dyDescent="0.25">
      <c r="B2309" s="49" t="s">
        <v>9326</v>
      </c>
      <c r="C2309" s="53" t="s">
        <v>24184</v>
      </c>
      <c r="D2309" t="s">
        <v>1621</v>
      </c>
      <c r="E2309" s="43" t="s">
        <v>1622</v>
      </c>
      <c r="F2309" t="s">
        <v>4156</v>
      </c>
      <c r="G2309" t="s">
        <v>17262</v>
      </c>
      <c r="H2309" s="41">
        <v>41881</v>
      </c>
      <c r="I2309" s="44">
        <v>-31152.85</v>
      </c>
      <c r="J2309" t="s">
        <v>12568</v>
      </c>
      <c r="R2309" s="51"/>
      <c r="U2309"/>
    </row>
    <row r="2310" spans="2:21" x14ac:dyDescent="0.25">
      <c r="B2310" s="49" t="s">
        <v>9326</v>
      </c>
      <c r="C2310" s="53" t="s">
        <v>24184</v>
      </c>
      <c r="D2310" t="s">
        <v>1621</v>
      </c>
      <c r="E2310" s="43" t="s">
        <v>1622</v>
      </c>
      <c r="F2310" t="s">
        <v>4169</v>
      </c>
      <c r="G2310" t="s">
        <v>17261</v>
      </c>
      <c r="H2310" s="41">
        <v>41881</v>
      </c>
      <c r="I2310" s="44">
        <v>-30548.69</v>
      </c>
      <c r="J2310" t="s">
        <v>12581</v>
      </c>
      <c r="R2310" s="51"/>
      <c r="U2310"/>
    </row>
    <row r="2311" spans="2:21" x14ac:dyDescent="0.25">
      <c r="B2311" s="49" t="s">
        <v>9326</v>
      </c>
      <c r="C2311" s="53" t="s">
        <v>24184</v>
      </c>
      <c r="D2311" t="s">
        <v>1621</v>
      </c>
      <c r="E2311" s="43" t="s">
        <v>1622</v>
      </c>
      <c r="F2311" t="s">
        <v>4161</v>
      </c>
      <c r="G2311" t="s">
        <v>17261</v>
      </c>
      <c r="H2311" s="41">
        <v>41881</v>
      </c>
      <c r="I2311" s="44">
        <v>-28556.78</v>
      </c>
      <c r="J2311" t="s">
        <v>12573</v>
      </c>
      <c r="R2311" s="51"/>
      <c r="U2311"/>
    </row>
    <row r="2312" spans="2:21" x14ac:dyDescent="0.25">
      <c r="B2312" s="49" t="s">
        <v>9326</v>
      </c>
      <c r="C2312" s="53" t="s">
        <v>24184</v>
      </c>
      <c r="D2312" t="s">
        <v>1621</v>
      </c>
      <c r="E2312" s="43" t="s">
        <v>1622</v>
      </c>
      <c r="F2312" t="s">
        <v>4171</v>
      </c>
      <c r="G2312" t="s">
        <v>17261</v>
      </c>
      <c r="H2312" s="41">
        <v>41881</v>
      </c>
      <c r="I2312" s="44">
        <v>-25960.47</v>
      </c>
      <c r="J2312" t="s">
        <v>12583</v>
      </c>
      <c r="R2312" s="51"/>
      <c r="U2312"/>
    </row>
    <row r="2313" spans="2:21" x14ac:dyDescent="0.25">
      <c r="B2313" s="49" t="s">
        <v>9326</v>
      </c>
      <c r="C2313" s="53" t="s">
        <v>24184</v>
      </c>
      <c r="D2313" t="s">
        <v>1621</v>
      </c>
      <c r="E2313" s="43" t="s">
        <v>1622</v>
      </c>
      <c r="F2313" t="s">
        <v>4165</v>
      </c>
      <c r="G2313" t="s">
        <v>17261</v>
      </c>
      <c r="H2313" s="41">
        <v>41881</v>
      </c>
      <c r="I2313" s="44">
        <v>-25483.07</v>
      </c>
      <c r="J2313" t="s">
        <v>12577</v>
      </c>
      <c r="R2313" s="51"/>
      <c r="U2313"/>
    </row>
    <row r="2314" spans="2:21" x14ac:dyDescent="0.25">
      <c r="B2314" s="49" t="s">
        <v>9326</v>
      </c>
      <c r="C2314" s="53" t="s">
        <v>24184</v>
      </c>
      <c r="D2314" t="s">
        <v>1621</v>
      </c>
      <c r="E2314" s="43" t="s">
        <v>1622</v>
      </c>
      <c r="F2314" t="s">
        <v>4163</v>
      </c>
      <c r="G2314" t="s">
        <v>17261</v>
      </c>
      <c r="H2314" s="41">
        <v>41881</v>
      </c>
      <c r="I2314" s="44">
        <v>-23795.41</v>
      </c>
      <c r="J2314" t="s">
        <v>12575</v>
      </c>
      <c r="R2314" s="51"/>
      <c r="U2314"/>
    </row>
    <row r="2315" spans="2:21" x14ac:dyDescent="0.25">
      <c r="B2315" s="49" t="s">
        <v>9326</v>
      </c>
      <c r="C2315" s="53" t="s">
        <v>24184</v>
      </c>
      <c r="D2315" t="s">
        <v>1621</v>
      </c>
      <c r="E2315" s="43" t="s">
        <v>1622</v>
      </c>
      <c r="F2315" t="s">
        <v>4155</v>
      </c>
      <c r="G2315" t="s">
        <v>17261</v>
      </c>
      <c r="H2315" s="41">
        <v>41881</v>
      </c>
      <c r="I2315" s="44">
        <v>-21344.18</v>
      </c>
      <c r="J2315" t="s">
        <v>12567</v>
      </c>
      <c r="R2315" s="51"/>
      <c r="U2315"/>
    </row>
    <row r="2316" spans="2:21" x14ac:dyDescent="0.25">
      <c r="B2316" s="49" t="s">
        <v>9326</v>
      </c>
      <c r="C2316" s="53" t="s">
        <v>24184</v>
      </c>
      <c r="D2316" t="s">
        <v>1621</v>
      </c>
      <c r="E2316" s="43" t="s">
        <v>1622</v>
      </c>
      <c r="F2316" t="s">
        <v>4166</v>
      </c>
      <c r="G2316" t="s">
        <v>17261</v>
      </c>
      <c r="H2316" s="41">
        <v>41881</v>
      </c>
      <c r="I2316" s="44">
        <v>-13449.23</v>
      </c>
      <c r="J2316" t="s">
        <v>12578</v>
      </c>
      <c r="R2316" s="51"/>
      <c r="U2316"/>
    </row>
    <row r="2317" spans="2:21" x14ac:dyDescent="0.25">
      <c r="B2317" s="49" t="s">
        <v>9326</v>
      </c>
      <c r="C2317" s="53" t="s">
        <v>24184</v>
      </c>
      <c r="D2317" t="s">
        <v>1621</v>
      </c>
      <c r="E2317" s="43" t="s">
        <v>1622</v>
      </c>
      <c r="F2317" t="s">
        <v>4167</v>
      </c>
      <c r="G2317" t="s">
        <v>17261</v>
      </c>
      <c r="H2317" s="41">
        <v>41881</v>
      </c>
      <c r="I2317" s="44">
        <v>-13449.23</v>
      </c>
      <c r="J2317" t="s">
        <v>12579</v>
      </c>
      <c r="R2317" s="51"/>
      <c r="U2317"/>
    </row>
    <row r="2318" spans="2:21" x14ac:dyDescent="0.25">
      <c r="B2318" s="49" t="s">
        <v>9326</v>
      </c>
      <c r="C2318" s="53" t="s">
        <v>24184</v>
      </c>
      <c r="D2318" t="s">
        <v>1621</v>
      </c>
      <c r="E2318" s="43" t="s">
        <v>1622</v>
      </c>
      <c r="F2318" t="s">
        <v>4180</v>
      </c>
      <c r="G2318" t="s">
        <v>17261</v>
      </c>
      <c r="H2318" s="41">
        <v>41881</v>
      </c>
      <c r="I2318" s="44">
        <v>-13449.23</v>
      </c>
      <c r="J2318" t="s">
        <v>12592</v>
      </c>
      <c r="R2318" s="51"/>
      <c r="U2318"/>
    </row>
    <row r="2319" spans="2:21" x14ac:dyDescent="0.25">
      <c r="B2319" s="49" t="s">
        <v>9326</v>
      </c>
      <c r="C2319" s="53" t="s">
        <v>24184</v>
      </c>
      <c r="D2319" t="s">
        <v>1621</v>
      </c>
      <c r="E2319" s="43" t="s">
        <v>1622</v>
      </c>
      <c r="F2319" t="s">
        <v>4181</v>
      </c>
      <c r="G2319" t="s">
        <v>17261</v>
      </c>
      <c r="H2319" s="41">
        <v>41881</v>
      </c>
      <c r="I2319" s="44">
        <v>-13449.23</v>
      </c>
      <c r="J2319" t="s">
        <v>12593</v>
      </c>
      <c r="R2319" s="51"/>
      <c r="U2319"/>
    </row>
    <row r="2320" spans="2:21" x14ac:dyDescent="0.25">
      <c r="B2320" s="49" t="s">
        <v>9326</v>
      </c>
      <c r="C2320" s="53" t="s">
        <v>24184</v>
      </c>
      <c r="D2320" t="s">
        <v>4183</v>
      </c>
      <c r="E2320" s="43" t="s">
        <v>4184</v>
      </c>
      <c r="F2320" t="s">
        <v>4185</v>
      </c>
      <c r="G2320" t="s">
        <v>17974</v>
      </c>
      <c r="H2320" s="41">
        <v>41886</v>
      </c>
      <c r="I2320" s="44">
        <v>-177000</v>
      </c>
      <c r="J2320" t="s">
        <v>12595</v>
      </c>
      <c r="R2320" s="51"/>
      <c r="U2320"/>
    </row>
    <row r="2321" spans="2:21" x14ac:dyDescent="0.25">
      <c r="B2321" s="49" t="s">
        <v>9326</v>
      </c>
      <c r="C2321" s="53" t="s">
        <v>24184</v>
      </c>
      <c r="D2321" t="s">
        <v>4118</v>
      </c>
      <c r="E2321" s="43" t="s">
        <v>12545</v>
      </c>
      <c r="F2321" t="s">
        <v>4192</v>
      </c>
      <c r="G2321" t="s">
        <v>16434</v>
      </c>
      <c r="H2321" s="41">
        <v>41886</v>
      </c>
      <c r="I2321" s="44">
        <v>-27140</v>
      </c>
      <c r="J2321" t="s">
        <v>12602</v>
      </c>
      <c r="R2321" s="51"/>
      <c r="U2321"/>
    </row>
    <row r="2322" spans="2:21" x14ac:dyDescent="0.25">
      <c r="B2322" s="49" t="s">
        <v>9326</v>
      </c>
      <c r="C2322" s="53" t="s">
        <v>24184</v>
      </c>
      <c r="D2322" t="s">
        <v>4186</v>
      </c>
      <c r="E2322" s="43" t="s">
        <v>12596</v>
      </c>
      <c r="F2322" t="s">
        <v>4187</v>
      </c>
      <c r="G2322" t="s">
        <v>16434</v>
      </c>
      <c r="H2322" s="41">
        <v>41886</v>
      </c>
      <c r="I2322" s="44">
        <v>-3540</v>
      </c>
      <c r="J2322" t="s">
        <v>12597</v>
      </c>
      <c r="R2322" s="51"/>
      <c r="U2322"/>
    </row>
    <row r="2323" spans="2:21" x14ac:dyDescent="0.25">
      <c r="B2323" s="49" t="s">
        <v>9326</v>
      </c>
      <c r="C2323" s="53" t="s">
        <v>24184</v>
      </c>
      <c r="D2323" t="s">
        <v>4186</v>
      </c>
      <c r="E2323" s="43" t="s">
        <v>12596</v>
      </c>
      <c r="F2323" t="s">
        <v>4188</v>
      </c>
      <c r="G2323" t="s">
        <v>16434</v>
      </c>
      <c r="H2323" s="41">
        <v>41886</v>
      </c>
      <c r="I2323" s="44">
        <v>-3540</v>
      </c>
      <c r="J2323" t="s">
        <v>12598</v>
      </c>
      <c r="R2323" s="51"/>
      <c r="U2323"/>
    </row>
    <row r="2324" spans="2:21" x14ac:dyDescent="0.25">
      <c r="B2324" s="49" t="s">
        <v>9326</v>
      </c>
      <c r="C2324" s="53" t="s">
        <v>24184</v>
      </c>
      <c r="D2324" t="s">
        <v>4186</v>
      </c>
      <c r="E2324" s="43" t="s">
        <v>12596</v>
      </c>
      <c r="F2324" t="s">
        <v>4189</v>
      </c>
      <c r="G2324" t="s">
        <v>16434</v>
      </c>
      <c r="H2324" s="41">
        <v>41886</v>
      </c>
      <c r="I2324" s="44">
        <v>-3540</v>
      </c>
      <c r="J2324" t="s">
        <v>12599</v>
      </c>
      <c r="R2324" s="51"/>
      <c r="U2324"/>
    </row>
    <row r="2325" spans="2:21" x14ac:dyDescent="0.25">
      <c r="B2325" s="49" t="s">
        <v>9326</v>
      </c>
      <c r="C2325" s="53" t="s">
        <v>24184</v>
      </c>
      <c r="D2325" t="s">
        <v>4190</v>
      </c>
      <c r="E2325" s="43" t="s">
        <v>12600</v>
      </c>
      <c r="F2325" t="s">
        <v>4191</v>
      </c>
      <c r="G2325" t="s">
        <v>16434</v>
      </c>
      <c r="H2325" s="41">
        <v>41886</v>
      </c>
      <c r="I2325" s="44">
        <v>-3540</v>
      </c>
      <c r="J2325" t="s">
        <v>12601</v>
      </c>
      <c r="R2325" s="51"/>
      <c r="U2325"/>
    </row>
    <row r="2326" spans="2:21" x14ac:dyDescent="0.25">
      <c r="B2326" s="49" t="s">
        <v>9326</v>
      </c>
      <c r="C2326" s="53" t="s">
        <v>24184</v>
      </c>
      <c r="D2326" t="s">
        <v>4196</v>
      </c>
      <c r="E2326" s="43" t="s">
        <v>4197</v>
      </c>
      <c r="F2326" t="s">
        <v>4198</v>
      </c>
      <c r="G2326" t="s">
        <v>4199</v>
      </c>
      <c r="H2326" s="41">
        <v>41887</v>
      </c>
      <c r="I2326" s="44">
        <v>-532736.04</v>
      </c>
      <c r="J2326" t="s">
        <v>12604</v>
      </c>
      <c r="R2326" s="51"/>
      <c r="U2326"/>
    </row>
    <row r="2327" spans="2:21" x14ac:dyDescent="0.25">
      <c r="B2327" s="49" t="s">
        <v>9326</v>
      </c>
      <c r="C2327" s="53" t="s">
        <v>24184</v>
      </c>
      <c r="D2327" t="s">
        <v>4193</v>
      </c>
      <c r="E2327" s="43" t="s">
        <v>4194</v>
      </c>
      <c r="F2327" t="s">
        <v>4195</v>
      </c>
      <c r="G2327" t="s">
        <v>17907</v>
      </c>
      <c r="H2327" s="41">
        <v>41887</v>
      </c>
      <c r="I2327" s="44">
        <v>-427845.84</v>
      </c>
      <c r="J2327" t="s">
        <v>12603</v>
      </c>
      <c r="R2327" s="51"/>
      <c r="U2327"/>
    </row>
    <row r="2328" spans="2:21" x14ac:dyDescent="0.25">
      <c r="B2328" s="49" t="s">
        <v>9326</v>
      </c>
      <c r="C2328" s="53" t="s">
        <v>24184</v>
      </c>
      <c r="D2328" t="s">
        <v>4205</v>
      </c>
      <c r="E2328" s="43" t="s">
        <v>12608</v>
      </c>
      <c r="F2328" t="s">
        <v>4206</v>
      </c>
      <c r="G2328" t="s">
        <v>16434</v>
      </c>
      <c r="H2328" s="41">
        <v>41887</v>
      </c>
      <c r="I2328" s="44">
        <v>-11800</v>
      </c>
      <c r="J2328" t="s">
        <v>12609</v>
      </c>
      <c r="R2328" s="51"/>
      <c r="U2328"/>
    </row>
    <row r="2329" spans="2:21" x14ac:dyDescent="0.25">
      <c r="B2329" s="49" t="s">
        <v>9328</v>
      </c>
      <c r="C2329" s="53" t="s">
        <v>24189</v>
      </c>
      <c r="D2329" t="s">
        <v>4200</v>
      </c>
      <c r="E2329" s="43" t="s">
        <v>12605</v>
      </c>
      <c r="F2329" t="s">
        <v>4203</v>
      </c>
      <c r="G2329" t="s">
        <v>4204</v>
      </c>
      <c r="H2329" s="41">
        <v>41887</v>
      </c>
      <c r="I2329" s="44">
        <v>-1522964.9</v>
      </c>
      <c r="J2329" t="s">
        <v>12607</v>
      </c>
      <c r="R2329" s="51"/>
      <c r="U2329"/>
    </row>
    <row r="2330" spans="2:21" x14ac:dyDescent="0.25">
      <c r="B2330" s="49" t="s">
        <v>9328</v>
      </c>
      <c r="C2330" s="53" t="s">
        <v>24189</v>
      </c>
      <c r="D2330" t="s">
        <v>4207</v>
      </c>
      <c r="E2330" s="43" t="s">
        <v>12610</v>
      </c>
      <c r="F2330" t="s">
        <v>4208</v>
      </c>
      <c r="G2330" t="s">
        <v>4209</v>
      </c>
      <c r="H2330" s="41">
        <v>41887</v>
      </c>
      <c r="I2330" s="44">
        <v>-480000</v>
      </c>
      <c r="J2330" t="s">
        <v>12611</v>
      </c>
      <c r="R2330" s="51"/>
      <c r="U2330"/>
    </row>
    <row r="2331" spans="2:21" x14ac:dyDescent="0.25">
      <c r="B2331" s="49" t="s">
        <v>9328</v>
      </c>
      <c r="C2331" s="53" t="s">
        <v>24189</v>
      </c>
      <c r="D2331" t="s">
        <v>4200</v>
      </c>
      <c r="E2331" s="43" t="s">
        <v>12605</v>
      </c>
      <c r="F2331" t="s">
        <v>4201</v>
      </c>
      <c r="G2331" t="s">
        <v>4202</v>
      </c>
      <c r="H2331" s="41">
        <v>41887</v>
      </c>
      <c r="I2331" s="44">
        <v>-416658.9</v>
      </c>
      <c r="J2331" t="s">
        <v>12606</v>
      </c>
      <c r="R2331" s="51"/>
      <c r="U2331"/>
    </row>
    <row r="2332" spans="2:21" x14ac:dyDescent="0.25">
      <c r="B2332" s="49" t="s">
        <v>9326</v>
      </c>
      <c r="C2332" s="53" t="s">
        <v>24184</v>
      </c>
      <c r="D2332" t="s">
        <v>4210</v>
      </c>
      <c r="E2332" s="43" t="s">
        <v>12612</v>
      </c>
      <c r="F2332" t="s">
        <v>4211</v>
      </c>
      <c r="G2332" t="s">
        <v>17043</v>
      </c>
      <c r="H2332" s="41">
        <v>41889</v>
      </c>
      <c r="I2332" s="44">
        <v>-35400</v>
      </c>
      <c r="J2332" t="s">
        <v>12613</v>
      </c>
      <c r="R2332" s="51"/>
      <c r="U2332"/>
    </row>
    <row r="2333" spans="2:21" x14ac:dyDescent="0.25">
      <c r="B2333" s="49" t="s">
        <v>9326</v>
      </c>
      <c r="C2333" s="53" t="s">
        <v>24184</v>
      </c>
      <c r="D2333" t="s">
        <v>4212</v>
      </c>
      <c r="E2333" s="43" t="s">
        <v>4213</v>
      </c>
      <c r="F2333" t="s">
        <v>4214</v>
      </c>
      <c r="G2333" t="s">
        <v>4215</v>
      </c>
      <c r="H2333" s="41">
        <v>41890</v>
      </c>
      <c r="I2333" s="44">
        <v>-1901462.73</v>
      </c>
      <c r="J2333" t="s">
        <v>12614</v>
      </c>
      <c r="R2333" s="51"/>
      <c r="U2333"/>
    </row>
    <row r="2334" spans="2:21" x14ac:dyDescent="0.25">
      <c r="B2334" s="49" t="s">
        <v>9326</v>
      </c>
      <c r="C2334" s="53" t="s">
        <v>24184</v>
      </c>
      <c r="D2334" t="s">
        <v>2236</v>
      </c>
      <c r="E2334" s="43" t="s">
        <v>2237</v>
      </c>
      <c r="F2334" t="s">
        <v>4216</v>
      </c>
      <c r="G2334" t="s">
        <v>18200</v>
      </c>
      <c r="H2334" s="41">
        <v>41890</v>
      </c>
      <c r="I2334" s="44">
        <v>-16166</v>
      </c>
      <c r="J2334" t="s">
        <v>12615</v>
      </c>
      <c r="R2334" s="51"/>
      <c r="U2334"/>
    </row>
    <row r="2335" spans="2:21" x14ac:dyDescent="0.25">
      <c r="B2335" s="49" t="s">
        <v>9735</v>
      </c>
      <c r="C2335" s="53" t="s">
        <v>24186</v>
      </c>
      <c r="D2335" t="s">
        <v>2534</v>
      </c>
      <c r="E2335" s="43" t="s">
        <v>2535</v>
      </c>
      <c r="F2335" t="s">
        <v>4217</v>
      </c>
      <c r="G2335" t="s">
        <v>4218</v>
      </c>
      <c r="H2335" s="41">
        <v>41890</v>
      </c>
      <c r="I2335" s="44">
        <v>-2756.99</v>
      </c>
      <c r="J2335" t="s">
        <v>12616</v>
      </c>
      <c r="R2335" s="51"/>
      <c r="U2335"/>
    </row>
    <row r="2336" spans="2:21" x14ac:dyDescent="0.25">
      <c r="B2336" s="49" t="s">
        <v>9326</v>
      </c>
      <c r="C2336" s="53" t="s">
        <v>24184</v>
      </c>
      <c r="D2336" t="s">
        <v>2493</v>
      </c>
      <c r="E2336" s="43" t="s">
        <v>2494</v>
      </c>
      <c r="F2336" t="s">
        <v>4223</v>
      </c>
      <c r="G2336" t="s">
        <v>18065</v>
      </c>
      <c r="H2336" s="41">
        <v>41891</v>
      </c>
      <c r="I2336" s="44">
        <v>-79650</v>
      </c>
      <c r="J2336" t="s">
        <v>12619</v>
      </c>
      <c r="R2336" s="51"/>
      <c r="U2336"/>
    </row>
    <row r="2337" spans="2:21" x14ac:dyDescent="0.25">
      <c r="B2337" s="49" t="s">
        <v>9326</v>
      </c>
      <c r="C2337" s="53" t="s">
        <v>24184</v>
      </c>
      <c r="D2337" t="s">
        <v>2493</v>
      </c>
      <c r="E2337" s="43" t="s">
        <v>2494</v>
      </c>
      <c r="F2337" t="s">
        <v>4224</v>
      </c>
      <c r="G2337" t="s">
        <v>18065</v>
      </c>
      <c r="H2337" s="41">
        <v>41891</v>
      </c>
      <c r="I2337" s="44">
        <v>-71213</v>
      </c>
      <c r="J2337" t="s">
        <v>12620</v>
      </c>
      <c r="R2337" s="51"/>
      <c r="U2337"/>
    </row>
    <row r="2338" spans="2:21" x14ac:dyDescent="0.25">
      <c r="B2338" s="49" t="s">
        <v>9326</v>
      </c>
      <c r="C2338" s="53" t="s">
        <v>24184</v>
      </c>
      <c r="D2338" t="s">
        <v>4044</v>
      </c>
      <c r="E2338" s="43" t="s">
        <v>4045</v>
      </c>
      <c r="F2338" t="s">
        <v>4219</v>
      </c>
      <c r="G2338" t="s">
        <v>16459</v>
      </c>
      <c r="H2338" s="41">
        <v>41891</v>
      </c>
      <c r="I2338" s="44">
        <v>-67873.600000000006</v>
      </c>
      <c r="J2338" t="s">
        <v>12617</v>
      </c>
      <c r="R2338" s="51"/>
      <c r="U2338"/>
    </row>
    <row r="2339" spans="2:21" x14ac:dyDescent="0.25">
      <c r="B2339" s="49" t="s">
        <v>9326</v>
      </c>
      <c r="C2339" s="53" t="s">
        <v>24184</v>
      </c>
      <c r="D2339" t="s">
        <v>4228</v>
      </c>
      <c r="E2339" s="43" t="s">
        <v>12622</v>
      </c>
      <c r="F2339" t="s">
        <v>2784</v>
      </c>
      <c r="G2339" t="s">
        <v>16551</v>
      </c>
      <c r="H2339" s="41">
        <v>41891</v>
      </c>
      <c r="I2339" s="44">
        <v>-35400</v>
      </c>
      <c r="J2339" t="s">
        <v>12623</v>
      </c>
      <c r="R2339" s="51"/>
      <c r="U2339"/>
    </row>
    <row r="2340" spans="2:21" x14ac:dyDescent="0.25">
      <c r="B2340" s="49" t="s">
        <v>9326</v>
      </c>
      <c r="C2340" s="53" t="s">
        <v>24184</v>
      </c>
      <c r="D2340" t="s">
        <v>4225</v>
      </c>
      <c r="E2340" s="43" t="s">
        <v>4226</v>
      </c>
      <c r="F2340" t="s">
        <v>4227</v>
      </c>
      <c r="G2340" t="s">
        <v>16870</v>
      </c>
      <c r="H2340" s="41">
        <v>41891</v>
      </c>
      <c r="I2340" s="44">
        <v>-35400</v>
      </c>
      <c r="J2340" t="s">
        <v>12621</v>
      </c>
      <c r="R2340" s="51"/>
      <c r="U2340"/>
    </row>
    <row r="2341" spans="2:21" x14ac:dyDescent="0.25">
      <c r="B2341" s="49" t="s">
        <v>9326</v>
      </c>
      <c r="C2341" s="53" t="s">
        <v>24184</v>
      </c>
      <c r="D2341" t="s">
        <v>4220</v>
      </c>
      <c r="E2341" s="43" t="s">
        <v>4221</v>
      </c>
      <c r="F2341" t="s">
        <v>4222</v>
      </c>
      <c r="G2341" t="s">
        <v>16870</v>
      </c>
      <c r="H2341" s="41">
        <v>41891</v>
      </c>
      <c r="I2341" s="44">
        <v>-17700</v>
      </c>
      <c r="J2341" t="s">
        <v>12618</v>
      </c>
      <c r="R2341" s="51"/>
      <c r="U2341"/>
    </row>
    <row r="2342" spans="2:21" x14ac:dyDescent="0.25">
      <c r="B2342" s="49" t="s">
        <v>9326</v>
      </c>
      <c r="C2342" s="53" t="s">
        <v>24184</v>
      </c>
      <c r="D2342" t="s">
        <v>2861</v>
      </c>
      <c r="E2342" s="43" t="s">
        <v>11641</v>
      </c>
      <c r="G2342" t="s">
        <v>20742</v>
      </c>
      <c r="H2342" s="41">
        <v>41891</v>
      </c>
      <c r="I2342" s="44">
        <v>14850</v>
      </c>
      <c r="J2342" t="s">
        <v>12624</v>
      </c>
      <c r="R2342" s="51"/>
      <c r="U2342"/>
    </row>
    <row r="2343" spans="2:21" x14ac:dyDescent="0.25">
      <c r="B2343" s="49" t="s">
        <v>9328</v>
      </c>
      <c r="C2343" s="53" t="s">
        <v>24189</v>
      </c>
      <c r="D2343" t="s">
        <v>4232</v>
      </c>
      <c r="E2343" s="43" t="s">
        <v>12627</v>
      </c>
      <c r="F2343" t="s">
        <v>4233</v>
      </c>
      <c r="G2343" t="s">
        <v>19678</v>
      </c>
      <c r="H2343" s="41">
        <v>41891</v>
      </c>
      <c r="I2343" s="44">
        <v>-630000</v>
      </c>
      <c r="J2343" t="s">
        <v>12628</v>
      </c>
      <c r="R2343" s="51"/>
      <c r="U2343"/>
    </row>
    <row r="2344" spans="2:21" x14ac:dyDescent="0.25">
      <c r="B2344" s="49" t="s">
        <v>9328</v>
      </c>
      <c r="C2344" s="53" t="s">
        <v>24189</v>
      </c>
      <c r="D2344" t="s">
        <v>4230</v>
      </c>
      <c r="E2344" s="43" t="s">
        <v>12625</v>
      </c>
      <c r="F2344" t="s">
        <v>4231</v>
      </c>
      <c r="G2344" t="s">
        <v>19678</v>
      </c>
      <c r="H2344" s="41">
        <v>41891</v>
      </c>
      <c r="I2344" s="44">
        <v>-194040</v>
      </c>
      <c r="J2344" t="s">
        <v>12626</v>
      </c>
      <c r="R2344" s="51"/>
      <c r="U2344"/>
    </row>
    <row r="2345" spans="2:21" x14ac:dyDescent="0.25">
      <c r="B2345" s="49" t="s">
        <v>9326</v>
      </c>
      <c r="C2345" s="53" t="s">
        <v>24184</v>
      </c>
      <c r="D2345" t="s">
        <v>2493</v>
      </c>
      <c r="E2345" s="43" t="s">
        <v>2494</v>
      </c>
      <c r="F2345" t="s">
        <v>4234</v>
      </c>
      <c r="G2345" t="s">
        <v>16459</v>
      </c>
      <c r="H2345" s="41">
        <v>41892</v>
      </c>
      <c r="I2345" s="44">
        <v>-204140</v>
      </c>
      <c r="J2345" t="s">
        <v>12629</v>
      </c>
      <c r="R2345" s="51"/>
      <c r="U2345"/>
    </row>
    <row r="2346" spans="2:21" x14ac:dyDescent="0.25">
      <c r="B2346" s="49" t="s">
        <v>9326</v>
      </c>
      <c r="C2346" s="53" t="s">
        <v>24184</v>
      </c>
      <c r="D2346" t="s">
        <v>815</v>
      </c>
      <c r="E2346" s="43" t="s">
        <v>816</v>
      </c>
      <c r="G2346" t="s">
        <v>4236</v>
      </c>
      <c r="H2346" s="41">
        <v>41892</v>
      </c>
      <c r="I2346" s="44">
        <v>-5107.2</v>
      </c>
      <c r="J2346" t="s">
        <v>12631</v>
      </c>
      <c r="R2346" s="51"/>
      <c r="U2346"/>
    </row>
    <row r="2347" spans="2:21" x14ac:dyDescent="0.25">
      <c r="B2347" s="49" t="s">
        <v>9326</v>
      </c>
      <c r="C2347" s="53" t="s">
        <v>24184</v>
      </c>
      <c r="D2347" t="s">
        <v>815</v>
      </c>
      <c r="E2347" s="43" t="s">
        <v>816</v>
      </c>
      <c r="G2347" t="s">
        <v>4235</v>
      </c>
      <c r="H2347" s="41">
        <v>41892</v>
      </c>
      <c r="I2347" s="44">
        <v>-4821.6000000000004</v>
      </c>
      <c r="J2347" t="s">
        <v>12630</v>
      </c>
      <c r="R2347" s="51"/>
      <c r="U2347"/>
    </row>
    <row r="2348" spans="2:21" x14ac:dyDescent="0.25">
      <c r="B2348" s="49" t="s">
        <v>9328</v>
      </c>
      <c r="C2348" s="53" t="s">
        <v>24189</v>
      </c>
      <c r="D2348" t="s">
        <v>3319</v>
      </c>
      <c r="E2348" s="43" t="s">
        <v>3320</v>
      </c>
      <c r="F2348" t="s">
        <v>4241</v>
      </c>
      <c r="G2348" t="s">
        <v>20008</v>
      </c>
      <c r="H2348" s="41">
        <v>41892</v>
      </c>
      <c r="I2348" s="44">
        <v>-1964247.11</v>
      </c>
      <c r="J2348" t="s">
        <v>12634</v>
      </c>
      <c r="R2348" s="51"/>
      <c r="U2348"/>
    </row>
    <row r="2349" spans="2:21" x14ac:dyDescent="0.25">
      <c r="B2349" s="49" t="s">
        <v>9328</v>
      </c>
      <c r="C2349" s="53" t="s">
        <v>24189</v>
      </c>
      <c r="D2349" t="s">
        <v>4200</v>
      </c>
      <c r="E2349" s="43" t="s">
        <v>12605</v>
      </c>
      <c r="F2349" t="s">
        <v>4239</v>
      </c>
      <c r="G2349" t="s">
        <v>4240</v>
      </c>
      <c r="H2349" s="41">
        <v>41892</v>
      </c>
      <c r="I2349" s="44">
        <v>-1345735.58</v>
      </c>
      <c r="J2349" t="s">
        <v>12633</v>
      </c>
      <c r="R2349" s="51"/>
      <c r="U2349"/>
    </row>
    <row r="2350" spans="2:21" x14ac:dyDescent="0.25">
      <c r="B2350" s="49" t="s">
        <v>9328</v>
      </c>
      <c r="C2350" s="53" t="s">
        <v>24189</v>
      </c>
      <c r="D2350" t="s">
        <v>4200</v>
      </c>
      <c r="E2350" s="43" t="s">
        <v>12605</v>
      </c>
      <c r="F2350" t="s">
        <v>4237</v>
      </c>
      <c r="G2350" t="s">
        <v>4238</v>
      </c>
      <c r="H2350" s="41">
        <v>41892</v>
      </c>
      <c r="I2350" s="44">
        <v>-719126.25</v>
      </c>
      <c r="J2350" t="s">
        <v>12632</v>
      </c>
      <c r="R2350" s="51"/>
      <c r="U2350"/>
    </row>
    <row r="2351" spans="2:21" x14ac:dyDescent="0.25">
      <c r="B2351" s="49" t="s">
        <v>9326</v>
      </c>
      <c r="C2351" s="53" t="s">
        <v>24184</v>
      </c>
      <c r="D2351" t="s">
        <v>815</v>
      </c>
      <c r="E2351" s="43" t="s">
        <v>816</v>
      </c>
      <c r="G2351" t="s">
        <v>4243</v>
      </c>
      <c r="H2351" s="41">
        <v>41893</v>
      </c>
      <c r="I2351" s="44">
        <v>-1399.46</v>
      </c>
      <c r="J2351" t="s">
        <v>12636</v>
      </c>
      <c r="R2351" s="51"/>
      <c r="U2351"/>
    </row>
    <row r="2352" spans="2:21" x14ac:dyDescent="0.25">
      <c r="B2352" s="49" t="s">
        <v>9326</v>
      </c>
      <c r="C2352" s="53" t="s">
        <v>24184</v>
      </c>
      <c r="D2352" t="s">
        <v>815</v>
      </c>
      <c r="E2352" s="43" t="s">
        <v>816</v>
      </c>
      <c r="G2352" t="s">
        <v>4242</v>
      </c>
      <c r="H2352" s="41">
        <v>41893</v>
      </c>
      <c r="I2352" s="44">
        <v>-1321.21</v>
      </c>
      <c r="J2352" t="s">
        <v>12635</v>
      </c>
      <c r="R2352" s="51"/>
      <c r="U2352"/>
    </row>
    <row r="2353" spans="2:21" x14ac:dyDescent="0.25">
      <c r="B2353" s="49" t="s">
        <v>9328</v>
      </c>
      <c r="C2353" s="53" t="s">
        <v>24189</v>
      </c>
      <c r="D2353" t="s">
        <v>4244</v>
      </c>
      <c r="E2353" s="43" t="s">
        <v>12637</v>
      </c>
      <c r="F2353" t="s">
        <v>4245</v>
      </c>
      <c r="G2353" t="s">
        <v>19845</v>
      </c>
      <c r="H2353" s="41">
        <v>41893</v>
      </c>
      <c r="I2353" s="44">
        <v>-105000</v>
      </c>
      <c r="J2353" t="s">
        <v>12638</v>
      </c>
      <c r="R2353" s="51"/>
      <c r="U2353"/>
    </row>
    <row r="2354" spans="2:21" x14ac:dyDescent="0.25">
      <c r="B2354" s="49" t="s">
        <v>9326</v>
      </c>
      <c r="C2354" s="53" t="s">
        <v>24184</v>
      </c>
      <c r="D2354" t="s">
        <v>4246</v>
      </c>
      <c r="E2354" s="43" t="s">
        <v>12639</v>
      </c>
      <c r="F2354" t="s">
        <v>4247</v>
      </c>
      <c r="G2354" t="s">
        <v>16893</v>
      </c>
      <c r="H2354" s="41">
        <v>41894</v>
      </c>
      <c r="I2354" s="44">
        <v>-23600</v>
      </c>
      <c r="J2354" t="s">
        <v>12640</v>
      </c>
      <c r="R2354" s="51"/>
      <c r="U2354"/>
    </row>
    <row r="2355" spans="2:21" x14ac:dyDescent="0.25">
      <c r="B2355" s="49" t="s">
        <v>9326</v>
      </c>
      <c r="C2355" s="53" t="s">
        <v>24184</v>
      </c>
      <c r="D2355" t="s">
        <v>1621</v>
      </c>
      <c r="E2355" s="43" t="s">
        <v>1622</v>
      </c>
      <c r="F2355" t="s">
        <v>4248</v>
      </c>
      <c r="G2355" t="s">
        <v>17231</v>
      </c>
      <c r="H2355" s="41">
        <v>41896</v>
      </c>
      <c r="I2355" s="44">
        <v>-285412.5</v>
      </c>
      <c r="J2355" t="s">
        <v>12641</v>
      </c>
      <c r="R2355" s="51"/>
      <c r="U2355"/>
    </row>
    <row r="2356" spans="2:21" x14ac:dyDescent="0.25">
      <c r="B2356" s="49" t="s">
        <v>9326</v>
      </c>
      <c r="C2356" s="53" t="s">
        <v>24184</v>
      </c>
      <c r="D2356" t="s">
        <v>1342</v>
      </c>
      <c r="E2356" s="43" t="s">
        <v>12642</v>
      </c>
      <c r="F2356" t="s">
        <v>4250</v>
      </c>
      <c r="G2356" t="s">
        <v>16695</v>
      </c>
      <c r="H2356" s="41">
        <v>41897</v>
      </c>
      <c r="I2356" s="44">
        <v>-97102.2</v>
      </c>
      <c r="J2356" t="s">
        <v>12644</v>
      </c>
      <c r="R2356" s="51"/>
      <c r="U2356"/>
    </row>
    <row r="2357" spans="2:21" x14ac:dyDescent="0.25">
      <c r="B2357" s="49" t="s">
        <v>9326</v>
      </c>
      <c r="C2357" s="53" t="s">
        <v>24184</v>
      </c>
      <c r="D2357" t="s">
        <v>1342</v>
      </c>
      <c r="E2357" s="43" t="s">
        <v>12642</v>
      </c>
      <c r="F2357" t="s">
        <v>4249</v>
      </c>
      <c r="G2357" t="s">
        <v>16694</v>
      </c>
      <c r="H2357" s="41">
        <v>41897</v>
      </c>
      <c r="I2357" s="44">
        <v>-50380.1</v>
      </c>
      <c r="J2357" t="s">
        <v>12643</v>
      </c>
      <c r="R2357" s="51"/>
      <c r="U2357"/>
    </row>
    <row r="2358" spans="2:21" x14ac:dyDescent="0.25">
      <c r="B2358" s="49" t="s">
        <v>9326</v>
      </c>
      <c r="C2358" s="53" t="s">
        <v>24184</v>
      </c>
      <c r="D2358" t="s">
        <v>3190</v>
      </c>
      <c r="E2358" s="43" t="s">
        <v>11892</v>
      </c>
      <c r="F2358" t="s">
        <v>4251</v>
      </c>
      <c r="G2358" t="s">
        <v>16870</v>
      </c>
      <c r="H2358" s="41">
        <v>41897</v>
      </c>
      <c r="I2358" s="44">
        <v>-14160</v>
      </c>
      <c r="J2358" t="s">
        <v>12645</v>
      </c>
      <c r="R2358" s="51"/>
      <c r="U2358"/>
    </row>
    <row r="2359" spans="2:21" x14ac:dyDescent="0.25">
      <c r="B2359" s="49" t="s">
        <v>9328</v>
      </c>
      <c r="C2359" s="53" t="s">
        <v>24189</v>
      </c>
      <c r="D2359" t="s">
        <v>1760</v>
      </c>
      <c r="E2359" s="43" t="s">
        <v>1761</v>
      </c>
      <c r="F2359" t="s">
        <v>4252</v>
      </c>
      <c r="G2359" t="s">
        <v>20144</v>
      </c>
      <c r="H2359" s="41">
        <v>41897</v>
      </c>
      <c r="I2359" s="44">
        <v>-747110.06</v>
      </c>
      <c r="J2359" t="s">
        <v>12646</v>
      </c>
      <c r="R2359" s="51"/>
      <c r="U2359"/>
    </row>
    <row r="2360" spans="2:21" x14ac:dyDescent="0.25">
      <c r="B2360" s="49" t="s">
        <v>9326</v>
      </c>
      <c r="C2360" s="53" t="s">
        <v>24184</v>
      </c>
      <c r="D2360" t="s">
        <v>805</v>
      </c>
      <c r="E2360" s="43" t="s">
        <v>806</v>
      </c>
      <c r="F2360" t="s">
        <v>4254</v>
      </c>
      <c r="G2360" t="s">
        <v>17639</v>
      </c>
      <c r="H2360" s="41">
        <v>41898</v>
      </c>
      <c r="I2360" s="44">
        <v>-12175.66</v>
      </c>
      <c r="J2360" t="s">
        <v>12647</v>
      </c>
      <c r="R2360" s="51"/>
      <c r="U2360"/>
    </row>
    <row r="2361" spans="2:21" x14ac:dyDescent="0.25">
      <c r="B2361" s="49" t="s">
        <v>9328</v>
      </c>
      <c r="C2361" s="53" t="s">
        <v>24189</v>
      </c>
      <c r="D2361" t="s">
        <v>4255</v>
      </c>
      <c r="E2361" s="43" t="s">
        <v>12648</v>
      </c>
      <c r="F2361" t="s">
        <v>4256</v>
      </c>
      <c r="G2361" t="s">
        <v>1804</v>
      </c>
      <c r="H2361" s="41">
        <v>41898</v>
      </c>
      <c r="I2361" s="44">
        <v>-3500000</v>
      </c>
      <c r="J2361" t="s">
        <v>12649</v>
      </c>
      <c r="R2361" s="51"/>
      <c r="U2361"/>
    </row>
    <row r="2362" spans="2:21" x14ac:dyDescent="0.25">
      <c r="B2362" s="49" t="s">
        <v>9326</v>
      </c>
      <c r="C2362" s="53" t="s">
        <v>24184</v>
      </c>
      <c r="D2362" t="s">
        <v>4259</v>
      </c>
      <c r="E2362" s="43" t="s">
        <v>4260</v>
      </c>
      <c r="F2362" t="s">
        <v>4262</v>
      </c>
      <c r="G2362" t="s">
        <v>16459</v>
      </c>
      <c r="H2362" s="41">
        <v>41899</v>
      </c>
      <c r="I2362" s="44">
        <v>-75921</v>
      </c>
      <c r="J2362" t="s">
        <v>12653</v>
      </c>
      <c r="R2362" s="51"/>
      <c r="U2362"/>
    </row>
    <row r="2363" spans="2:21" x14ac:dyDescent="0.25">
      <c r="B2363" s="49" t="s">
        <v>9326</v>
      </c>
      <c r="C2363" s="53" t="s">
        <v>24184</v>
      </c>
      <c r="D2363" t="s">
        <v>4259</v>
      </c>
      <c r="E2363" s="43" t="s">
        <v>4260</v>
      </c>
      <c r="F2363" t="s">
        <v>4261</v>
      </c>
      <c r="G2363" t="s">
        <v>16459</v>
      </c>
      <c r="H2363" s="41">
        <v>41899</v>
      </c>
      <c r="I2363" s="44">
        <v>-65869</v>
      </c>
      <c r="J2363" t="s">
        <v>12652</v>
      </c>
      <c r="R2363" s="51"/>
      <c r="U2363"/>
    </row>
    <row r="2364" spans="2:21" x14ac:dyDescent="0.25">
      <c r="B2364" s="49" t="s">
        <v>9326</v>
      </c>
      <c r="C2364" s="53" t="s">
        <v>24184</v>
      </c>
      <c r="D2364" t="s">
        <v>4257</v>
      </c>
      <c r="E2364" s="43" t="s">
        <v>12650</v>
      </c>
      <c r="F2364" t="s">
        <v>4258</v>
      </c>
      <c r="G2364" t="s">
        <v>16870</v>
      </c>
      <c r="H2364" s="41">
        <v>41899</v>
      </c>
      <c r="I2364" s="44">
        <v>-17700</v>
      </c>
      <c r="J2364" t="s">
        <v>12651</v>
      </c>
      <c r="R2364" s="51"/>
      <c r="U2364"/>
    </row>
    <row r="2365" spans="2:21" x14ac:dyDescent="0.25">
      <c r="B2365" s="49" t="s">
        <v>9326</v>
      </c>
      <c r="C2365" s="53" t="s">
        <v>24184</v>
      </c>
      <c r="D2365" t="s">
        <v>815</v>
      </c>
      <c r="E2365" s="43" t="s">
        <v>816</v>
      </c>
      <c r="G2365" t="s">
        <v>4264</v>
      </c>
      <c r="H2365" s="41">
        <v>41899</v>
      </c>
      <c r="I2365" s="44">
        <v>-4551.8</v>
      </c>
      <c r="J2365" t="s">
        <v>12655</v>
      </c>
      <c r="R2365" s="51"/>
      <c r="U2365"/>
    </row>
    <row r="2366" spans="2:21" x14ac:dyDescent="0.25">
      <c r="B2366" s="49" t="s">
        <v>9326</v>
      </c>
      <c r="C2366" s="53" t="s">
        <v>24184</v>
      </c>
      <c r="D2366" t="s">
        <v>815</v>
      </c>
      <c r="E2366" s="43" t="s">
        <v>816</v>
      </c>
      <c r="G2366" t="s">
        <v>4263</v>
      </c>
      <c r="H2366" s="41">
        <v>41899</v>
      </c>
      <c r="I2366" s="44">
        <v>-4297.24</v>
      </c>
      <c r="J2366" t="s">
        <v>12654</v>
      </c>
      <c r="R2366" s="51"/>
      <c r="U2366"/>
    </row>
    <row r="2367" spans="2:21" x14ac:dyDescent="0.25">
      <c r="B2367" s="49" t="s">
        <v>9326</v>
      </c>
      <c r="C2367" s="53" t="s">
        <v>24184</v>
      </c>
      <c r="D2367" t="s">
        <v>815</v>
      </c>
      <c r="E2367" s="43" t="s">
        <v>816</v>
      </c>
      <c r="G2367" t="s">
        <v>4265</v>
      </c>
      <c r="H2367" s="41">
        <v>41899</v>
      </c>
      <c r="I2367" s="44">
        <v>-1124.8</v>
      </c>
      <c r="J2367" t="s">
        <v>12656</v>
      </c>
      <c r="R2367" s="51"/>
      <c r="U2367"/>
    </row>
    <row r="2368" spans="2:21" x14ac:dyDescent="0.25">
      <c r="B2368" s="49" t="s">
        <v>9326</v>
      </c>
      <c r="C2368" s="53" t="s">
        <v>24184</v>
      </c>
      <c r="D2368" t="s">
        <v>815</v>
      </c>
      <c r="E2368" s="43" t="s">
        <v>816</v>
      </c>
      <c r="G2368" t="s">
        <v>4266</v>
      </c>
      <c r="H2368" s="41">
        <v>41899</v>
      </c>
      <c r="I2368" s="44">
        <v>-1061.9000000000001</v>
      </c>
      <c r="J2368" t="s">
        <v>12657</v>
      </c>
      <c r="R2368" s="51"/>
      <c r="U2368"/>
    </row>
    <row r="2369" spans="2:21" x14ac:dyDescent="0.25">
      <c r="B2369" s="49" t="s">
        <v>9735</v>
      </c>
      <c r="C2369" s="53" t="s">
        <v>24186</v>
      </c>
      <c r="D2369" t="s">
        <v>4267</v>
      </c>
      <c r="E2369" s="43" t="s">
        <v>12658</v>
      </c>
      <c r="F2369" t="s">
        <v>4268</v>
      </c>
      <c r="G2369" t="s">
        <v>1960</v>
      </c>
      <c r="H2369" s="41">
        <v>41905</v>
      </c>
      <c r="I2369" s="44">
        <v>-33000.089999999997</v>
      </c>
      <c r="J2369" t="s">
        <v>12659</v>
      </c>
      <c r="R2369" s="51"/>
      <c r="U2369"/>
    </row>
    <row r="2370" spans="2:21" x14ac:dyDescent="0.25">
      <c r="B2370" s="49" t="s">
        <v>9735</v>
      </c>
      <c r="C2370" s="53" t="s">
        <v>24186</v>
      </c>
      <c r="D2370" t="s">
        <v>4269</v>
      </c>
      <c r="E2370" s="43" t="s">
        <v>12660</v>
      </c>
      <c r="F2370" t="s">
        <v>4270</v>
      </c>
      <c r="G2370" t="s">
        <v>1960</v>
      </c>
      <c r="H2370" s="41">
        <v>41905</v>
      </c>
      <c r="I2370" s="44">
        <v>-21257.06</v>
      </c>
      <c r="J2370" t="s">
        <v>12661</v>
      </c>
      <c r="R2370" s="51"/>
      <c r="U2370"/>
    </row>
    <row r="2371" spans="2:21" x14ac:dyDescent="0.25">
      <c r="B2371" s="49" t="s">
        <v>9328</v>
      </c>
      <c r="C2371" s="53" t="s">
        <v>24189</v>
      </c>
      <c r="D2371" t="s">
        <v>4271</v>
      </c>
      <c r="E2371" s="43" t="s">
        <v>12662</v>
      </c>
      <c r="F2371" t="s">
        <v>4272</v>
      </c>
      <c r="G2371" t="s">
        <v>19457</v>
      </c>
      <c r="H2371" s="41">
        <v>41905</v>
      </c>
      <c r="I2371" s="44">
        <v>-2204616.61</v>
      </c>
      <c r="J2371" t="s">
        <v>12663</v>
      </c>
      <c r="R2371" s="51"/>
      <c r="U2371"/>
    </row>
    <row r="2372" spans="2:21" x14ac:dyDescent="0.25">
      <c r="B2372" s="49" t="s">
        <v>9328</v>
      </c>
      <c r="C2372" s="53" t="s">
        <v>24189</v>
      </c>
      <c r="D2372" t="s">
        <v>4273</v>
      </c>
      <c r="E2372" s="43" t="s">
        <v>12664</v>
      </c>
      <c r="F2372" t="s">
        <v>4274</v>
      </c>
      <c r="G2372" t="s">
        <v>1804</v>
      </c>
      <c r="H2372" s="41">
        <v>41905</v>
      </c>
      <c r="I2372" s="44">
        <v>-1000299.84</v>
      </c>
      <c r="J2372" t="s">
        <v>12665</v>
      </c>
      <c r="R2372" s="51"/>
      <c r="U2372"/>
    </row>
    <row r="2373" spans="2:21" x14ac:dyDescent="0.25">
      <c r="B2373" s="49" t="s">
        <v>9326</v>
      </c>
      <c r="C2373" s="53" t="s">
        <v>24184</v>
      </c>
      <c r="D2373" t="s">
        <v>1963</v>
      </c>
      <c r="E2373" s="43" t="s">
        <v>10877</v>
      </c>
      <c r="F2373" t="s">
        <v>4278</v>
      </c>
      <c r="G2373" t="s">
        <v>16770</v>
      </c>
      <c r="H2373" s="41">
        <v>41907</v>
      </c>
      <c r="I2373" s="44">
        <v>-1770</v>
      </c>
      <c r="J2373" t="s">
        <v>12668</v>
      </c>
      <c r="R2373" s="51"/>
      <c r="U2373"/>
    </row>
    <row r="2374" spans="2:21" x14ac:dyDescent="0.25">
      <c r="B2374" s="49" t="s">
        <v>9735</v>
      </c>
      <c r="C2374" s="53" t="s">
        <v>24186</v>
      </c>
      <c r="D2374" t="s">
        <v>4276</v>
      </c>
      <c r="E2374" s="43" t="s">
        <v>12666</v>
      </c>
      <c r="F2374" t="s">
        <v>2784</v>
      </c>
      <c r="G2374" t="s">
        <v>18931</v>
      </c>
      <c r="H2374" s="41">
        <v>41907</v>
      </c>
      <c r="I2374" s="44">
        <v>-336300</v>
      </c>
      <c r="J2374" t="s">
        <v>12667</v>
      </c>
      <c r="R2374" s="51"/>
      <c r="U2374"/>
    </row>
    <row r="2375" spans="2:21" x14ac:dyDescent="0.25">
      <c r="B2375" s="49" t="s">
        <v>9735</v>
      </c>
      <c r="C2375" s="53" t="s">
        <v>24186</v>
      </c>
      <c r="D2375" t="s">
        <v>4083</v>
      </c>
      <c r="E2375" s="43" t="s">
        <v>4084</v>
      </c>
      <c r="F2375" t="s">
        <v>4279</v>
      </c>
      <c r="G2375" t="s">
        <v>19279</v>
      </c>
      <c r="H2375" s="41">
        <v>41907</v>
      </c>
      <c r="I2375" s="44">
        <v>-20000</v>
      </c>
      <c r="J2375" t="s">
        <v>12669</v>
      </c>
      <c r="R2375" s="51"/>
      <c r="U2375"/>
    </row>
    <row r="2376" spans="2:21" x14ac:dyDescent="0.25">
      <c r="B2376" s="49" t="s">
        <v>9326</v>
      </c>
      <c r="C2376" s="53" t="s">
        <v>24184</v>
      </c>
      <c r="D2376" t="s">
        <v>4228</v>
      </c>
      <c r="E2376" s="43" t="s">
        <v>12622</v>
      </c>
      <c r="F2376" t="s">
        <v>4280</v>
      </c>
      <c r="G2376" t="s">
        <v>16551</v>
      </c>
      <c r="H2376" s="41">
        <v>41908</v>
      </c>
      <c r="I2376" s="44">
        <v>-35400</v>
      </c>
      <c r="J2376" t="s">
        <v>12670</v>
      </c>
      <c r="R2376" s="51"/>
      <c r="U2376"/>
    </row>
    <row r="2377" spans="2:21" x14ac:dyDescent="0.25">
      <c r="B2377" s="49" t="s">
        <v>9326</v>
      </c>
      <c r="C2377" s="53" t="s">
        <v>24184</v>
      </c>
      <c r="D2377" t="s">
        <v>1621</v>
      </c>
      <c r="E2377" s="43" t="s">
        <v>1622</v>
      </c>
      <c r="F2377" t="s">
        <v>4281</v>
      </c>
      <c r="G2377" t="s">
        <v>17229</v>
      </c>
      <c r="H2377" s="41">
        <v>41911</v>
      </c>
      <c r="I2377" s="44">
        <v>-41049.620000000003</v>
      </c>
      <c r="J2377" t="s">
        <v>12671</v>
      </c>
      <c r="R2377" s="51"/>
      <c r="U2377"/>
    </row>
    <row r="2378" spans="2:21" x14ac:dyDescent="0.25">
      <c r="B2378" s="49" t="s">
        <v>9326</v>
      </c>
      <c r="C2378" s="53" t="s">
        <v>24184</v>
      </c>
      <c r="D2378" t="s">
        <v>1621</v>
      </c>
      <c r="E2378" s="43" t="s">
        <v>1622</v>
      </c>
      <c r="F2378" t="s">
        <v>4284</v>
      </c>
      <c r="G2378" t="s">
        <v>17229</v>
      </c>
      <c r="H2378" s="41">
        <v>41911</v>
      </c>
      <c r="I2378" s="44">
        <v>-38564.699999999997</v>
      </c>
      <c r="J2378" t="s">
        <v>12674</v>
      </c>
      <c r="R2378" s="51"/>
      <c r="U2378"/>
    </row>
    <row r="2379" spans="2:21" x14ac:dyDescent="0.25">
      <c r="B2379" s="49" t="s">
        <v>9326</v>
      </c>
      <c r="C2379" s="53" t="s">
        <v>24184</v>
      </c>
      <c r="D2379" t="s">
        <v>1621</v>
      </c>
      <c r="E2379" s="43" t="s">
        <v>1622</v>
      </c>
      <c r="F2379" t="s">
        <v>4286</v>
      </c>
      <c r="G2379" t="s">
        <v>17229</v>
      </c>
      <c r="H2379" s="41">
        <v>41911</v>
      </c>
      <c r="I2379" s="44">
        <v>-38564.699999999997</v>
      </c>
      <c r="J2379" t="s">
        <v>12676</v>
      </c>
      <c r="R2379" s="51"/>
      <c r="U2379"/>
    </row>
    <row r="2380" spans="2:21" x14ac:dyDescent="0.25">
      <c r="B2380" s="49" t="s">
        <v>9326</v>
      </c>
      <c r="C2380" s="53" t="s">
        <v>24184</v>
      </c>
      <c r="D2380" t="s">
        <v>1621</v>
      </c>
      <c r="E2380" s="43" t="s">
        <v>1622</v>
      </c>
      <c r="F2380" t="s">
        <v>4288</v>
      </c>
      <c r="G2380" t="s">
        <v>17229</v>
      </c>
      <c r="H2380" s="41">
        <v>41911</v>
      </c>
      <c r="I2380" s="44">
        <v>-38564.699999999997</v>
      </c>
      <c r="J2380" t="s">
        <v>12678</v>
      </c>
      <c r="R2380" s="51"/>
      <c r="U2380"/>
    </row>
    <row r="2381" spans="2:21" x14ac:dyDescent="0.25">
      <c r="B2381" s="49" t="s">
        <v>9326</v>
      </c>
      <c r="C2381" s="53" t="s">
        <v>24184</v>
      </c>
      <c r="D2381" t="s">
        <v>1621</v>
      </c>
      <c r="E2381" s="43" t="s">
        <v>1622</v>
      </c>
      <c r="F2381" t="s">
        <v>4289</v>
      </c>
      <c r="G2381" t="s">
        <v>17229</v>
      </c>
      <c r="H2381" s="41">
        <v>41911</v>
      </c>
      <c r="I2381" s="44">
        <v>-38564.699999999997</v>
      </c>
      <c r="J2381" t="s">
        <v>12679</v>
      </c>
      <c r="R2381" s="51"/>
      <c r="U2381"/>
    </row>
    <row r="2382" spans="2:21" x14ac:dyDescent="0.25">
      <c r="B2382" s="49" t="s">
        <v>9326</v>
      </c>
      <c r="C2382" s="53" t="s">
        <v>24184</v>
      </c>
      <c r="D2382" t="s">
        <v>1621</v>
      </c>
      <c r="E2382" s="43" t="s">
        <v>1622</v>
      </c>
      <c r="F2382" t="s">
        <v>4290</v>
      </c>
      <c r="G2382" t="s">
        <v>17229</v>
      </c>
      <c r="H2382" s="41">
        <v>41911</v>
      </c>
      <c r="I2382" s="44">
        <v>-38564.699999999997</v>
      </c>
      <c r="J2382" t="s">
        <v>12680</v>
      </c>
      <c r="R2382" s="51"/>
      <c r="U2382"/>
    </row>
    <row r="2383" spans="2:21" x14ac:dyDescent="0.25">
      <c r="B2383" s="49" t="s">
        <v>9326</v>
      </c>
      <c r="C2383" s="53" t="s">
        <v>24184</v>
      </c>
      <c r="D2383" t="s">
        <v>1621</v>
      </c>
      <c r="E2383" s="43" t="s">
        <v>1622</v>
      </c>
      <c r="F2383" t="s">
        <v>4291</v>
      </c>
      <c r="G2383" t="s">
        <v>17229</v>
      </c>
      <c r="H2383" s="41">
        <v>41911</v>
      </c>
      <c r="I2383" s="44">
        <v>-38564.699999999997</v>
      </c>
      <c r="J2383" t="s">
        <v>12681</v>
      </c>
      <c r="R2383" s="51"/>
      <c r="U2383"/>
    </row>
    <row r="2384" spans="2:21" x14ac:dyDescent="0.25">
      <c r="B2384" s="49" t="s">
        <v>9326</v>
      </c>
      <c r="C2384" s="53" t="s">
        <v>24184</v>
      </c>
      <c r="D2384" t="s">
        <v>1621</v>
      </c>
      <c r="E2384" s="43" t="s">
        <v>1622</v>
      </c>
      <c r="F2384" t="s">
        <v>4292</v>
      </c>
      <c r="G2384" t="s">
        <v>17229</v>
      </c>
      <c r="H2384" s="41">
        <v>41911</v>
      </c>
      <c r="I2384" s="44">
        <v>-38564.699999999997</v>
      </c>
      <c r="J2384" t="s">
        <v>12682</v>
      </c>
      <c r="R2384" s="51"/>
      <c r="U2384"/>
    </row>
    <row r="2385" spans="2:21" x14ac:dyDescent="0.25">
      <c r="B2385" s="49" t="s">
        <v>9326</v>
      </c>
      <c r="C2385" s="53" t="s">
        <v>24184</v>
      </c>
      <c r="D2385" t="s">
        <v>1621</v>
      </c>
      <c r="E2385" s="43" t="s">
        <v>1622</v>
      </c>
      <c r="F2385" t="s">
        <v>4293</v>
      </c>
      <c r="G2385" t="s">
        <v>17229</v>
      </c>
      <c r="H2385" s="41">
        <v>41911</v>
      </c>
      <c r="I2385" s="44">
        <v>-38564.699999999997</v>
      </c>
      <c r="J2385" t="s">
        <v>12683</v>
      </c>
      <c r="R2385" s="51"/>
      <c r="U2385"/>
    </row>
    <row r="2386" spans="2:21" x14ac:dyDescent="0.25">
      <c r="B2386" s="49" t="s">
        <v>9326</v>
      </c>
      <c r="C2386" s="53" t="s">
        <v>24184</v>
      </c>
      <c r="D2386" t="s">
        <v>1621</v>
      </c>
      <c r="E2386" s="43" t="s">
        <v>1622</v>
      </c>
      <c r="F2386" t="s">
        <v>4294</v>
      </c>
      <c r="G2386" t="s">
        <v>17229</v>
      </c>
      <c r="H2386" s="41">
        <v>41911</v>
      </c>
      <c r="I2386" s="44">
        <v>-38564.699999999997</v>
      </c>
      <c r="J2386" t="s">
        <v>12684</v>
      </c>
      <c r="R2386" s="51"/>
      <c r="U2386"/>
    </row>
    <row r="2387" spans="2:21" x14ac:dyDescent="0.25">
      <c r="B2387" s="49" t="s">
        <v>9326</v>
      </c>
      <c r="C2387" s="53" t="s">
        <v>24184</v>
      </c>
      <c r="D2387" t="s">
        <v>1621</v>
      </c>
      <c r="E2387" s="43" t="s">
        <v>1622</v>
      </c>
      <c r="F2387" t="s">
        <v>4282</v>
      </c>
      <c r="G2387" t="s">
        <v>17229</v>
      </c>
      <c r="H2387" s="41">
        <v>41911</v>
      </c>
      <c r="I2387" s="44">
        <v>-35598.54</v>
      </c>
      <c r="J2387" t="s">
        <v>12672</v>
      </c>
      <c r="R2387" s="51"/>
      <c r="U2387"/>
    </row>
    <row r="2388" spans="2:21" x14ac:dyDescent="0.25">
      <c r="B2388" s="49" t="s">
        <v>9326</v>
      </c>
      <c r="C2388" s="53" t="s">
        <v>24184</v>
      </c>
      <c r="D2388" t="s">
        <v>1621</v>
      </c>
      <c r="E2388" s="43" t="s">
        <v>1622</v>
      </c>
      <c r="F2388" t="s">
        <v>4283</v>
      </c>
      <c r="G2388" t="s">
        <v>17229</v>
      </c>
      <c r="H2388" s="41">
        <v>41911</v>
      </c>
      <c r="I2388" s="44">
        <v>-35598.54</v>
      </c>
      <c r="J2388" t="s">
        <v>12673</v>
      </c>
      <c r="R2388" s="51"/>
      <c r="U2388"/>
    </row>
    <row r="2389" spans="2:21" x14ac:dyDescent="0.25">
      <c r="B2389" s="49" t="s">
        <v>9326</v>
      </c>
      <c r="C2389" s="53" t="s">
        <v>24184</v>
      </c>
      <c r="D2389" t="s">
        <v>1621</v>
      </c>
      <c r="E2389" s="43" t="s">
        <v>1622</v>
      </c>
      <c r="F2389" t="s">
        <v>4287</v>
      </c>
      <c r="G2389" t="s">
        <v>17229</v>
      </c>
      <c r="H2389" s="41">
        <v>41911</v>
      </c>
      <c r="I2389" s="44">
        <v>-35598.54</v>
      </c>
      <c r="J2389" t="s">
        <v>12677</v>
      </c>
      <c r="R2389" s="51"/>
      <c r="U2389"/>
    </row>
    <row r="2390" spans="2:21" x14ac:dyDescent="0.25">
      <c r="B2390" s="49" t="s">
        <v>9326</v>
      </c>
      <c r="C2390" s="53" t="s">
        <v>24184</v>
      </c>
      <c r="D2390" t="s">
        <v>1621</v>
      </c>
      <c r="E2390" s="43" t="s">
        <v>1622</v>
      </c>
      <c r="F2390" t="s">
        <v>4285</v>
      </c>
      <c r="G2390" t="s">
        <v>17229</v>
      </c>
      <c r="H2390" s="41">
        <v>41911</v>
      </c>
      <c r="I2390" s="44">
        <v>-29665.19</v>
      </c>
      <c r="J2390" t="s">
        <v>12675</v>
      </c>
      <c r="R2390" s="51"/>
      <c r="U2390"/>
    </row>
    <row r="2391" spans="2:21" x14ac:dyDescent="0.25">
      <c r="B2391" s="49" t="s">
        <v>9326</v>
      </c>
      <c r="C2391" s="53" t="s">
        <v>24184</v>
      </c>
      <c r="D2391" t="s">
        <v>1621</v>
      </c>
      <c r="E2391" s="43" t="s">
        <v>1622</v>
      </c>
      <c r="F2391" t="s">
        <v>4295</v>
      </c>
      <c r="G2391" t="s">
        <v>17229</v>
      </c>
      <c r="H2391" s="41">
        <v>41911</v>
      </c>
      <c r="I2391" s="44">
        <v>-9381.26</v>
      </c>
      <c r="J2391" t="s">
        <v>12685</v>
      </c>
      <c r="R2391" s="51"/>
      <c r="U2391"/>
    </row>
    <row r="2392" spans="2:21" x14ac:dyDescent="0.25">
      <c r="B2392" s="49" t="s">
        <v>9328</v>
      </c>
      <c r="C2392" s="53" t="s">
        <v>24189</v>
      </c>
      <c r="D2392" t="s">
        <v>1760</v>
      </c>
      <c r="E2392" s="43" t="s">
        <v>1761</v>
      </c>
      <c r="F2392" t="s">
        <v>4298</v>
      </c>
      <c r="G2392" t="s">
        <v>20145</v>
      </c>
      <c r="H2392" s="41">
        <v>41913</v>
      </c>
      <c r="I2392" s="44">
        <v>-512816.47</v>
      </c>
      <c r="J2392" t="s">
        <v>12688</v>
      </c>
      <c r="R2392" s="51"/>
      <c r="U2392"/>
    </row>
    <row r="2393" spans="2:21" x14ac:dyDescent="0.25">
      <c r="B2393" s="49" t="s">
        <v>9328</v>
      </c>
      <c r="C2393" s="53" t="s">
        <v>24189</v>
      </c>
      <c r="D2393" t="s">
        <v>4299</v>
      </c>
      <c r="E2393" s="43" t="s">
        <v>4300</v>
      </c>
      <c r="F2393" t="s">
        <v>4301</v>
      </c>
      <c r="G2393" t="s">
        <v>20197</v>
      </c>
      <c r="H2393" s="41">
        <v>41913</v>
      </c>
      <c r="I2393" s="44">
        <v>-315357.23</v>
      </c>
      <c r="J2393" t="s">
        <v>12689</v>
      </c>
      <c r="R2393" s="51"/>
      <c r="U2393"/>
    </row>
    <row r="2394" spans="2:21" x14ac:dyDescent="0.25">
      <c r="B2394" s="49" t="s">
        <v>9328</v>
      </c>
      <c r="C2394" s="53" t="s">
        <v>24189</v>
      </c>
      <c r="D2394" t="s">
        <v>4296</v>
      </c>
      <c r="E2394" s="43" t="s">
        <v>12686</v>
      </c>
      <c r="F2394" t="s">
        <v>4297</v>
      </c>
      <c r="G2394" t="s">
        <v>19489</v>
      </c>
      <c r="H2394" s="41">
        <v>41913</v>
      </c>
      <c r="I2394" s="44">
        <v>-53100</v>
      </c>
      <c r="J2394" t="s">
        <v>12687</v>
      </c>
      <c r="R2394" s="51"/>
      <c r="U2394"/>
    </row>
    <row r="2395" spans="2:21" x14ac:dyDescent="0.25">
      <c r="B2395" s="49" t="s">
        <v>9328</v>
      </c>
      <c r="C2395" s="53" t="s">
        <v>24189</v>
      </c>
      <c r="D2395" t="s">
        <v>4302</v>
      </c>
      <c r="E2395" s="43" t="s">
        <v>12690</v>
      </c>
      <c r="F2395" t="s">
        <v>4303</v>
      </c>
      <c r="G2395" t="s">
        <v>19556</v>
      </c>
      <c r="H2395" s="41">
        <v>41914</v>
      </c>
      <c r="I2395" s="44">
        <v>-132160</v>
      </c>
      <c r="J2395" t="s">
        <v>12691</v>
      </c>
      <c r="R2395" s="51"/>
      <c r="U2395"/>
    </row>
    <row r="2396" spans="2:21" x14ac:dyDescent="0.25">
      <c r="B2396" s="49" t="s">
        <v>9735</v>
      </c>
      <c r="C2396" s="53" t="s">
        <v>24186</v>
      </c>
      <c r="D2396" t="s">
        <v>855</v>
      </c>
      <c r="E2396" s="43" t="s">
        <v>856</v>
      </c>
      <c r="F2396" t="s">
        <v>4305</v>
      </c>
      <c r="G2396" t="s">
        <v>19088</v>
      </c>
      <c r="H2396" s="41">
        <v>41918</v>
      </c>
      <c r="I2396" s="44">
        <v>-104399.91</v>
      </c>
      <c r="J2396" t="s">
        <v>12692</v>
      </c>
      <c r="R2396" s="51"/>
      <c r="U2396"/>
    </row>
    <row r="2397" spans="2:21" x14ac:dyDescent="0.25">
      <c r="B2397" s="49" t="s">
        <v>9735</v>
      </c>
      <c r="C2397" s="53" t="s">
        <v>24186</v>
      </c>
      <c r="D2397" t="s">
        <v>4033</v>
      </c>
      <c r="E2397" s="43" t="s">
        <v>4034</v>
      </c>
      <c r="F2397" t="s">
        <v>4306</v>
      </c>
      <c r="G2397" t="s">
        <v>19126</v>
      </c>
      <c r="H2397" s="41">
        <v>41918</v>
      </c>
      <c r="I2397" s="44">
        <v>-14160</v>
      </c>
      <c r="J2397" t="s">
        <v>12693</v>
      </c>
      <c r="R2397" s="51"/>
      <c r="U2397"/>
    </row>
    <row r="2398" spans="2:21" x14ac:dyDescent="0.25">
      <c r="B2398" s="49" t="s">
        <v>9735</v>
      </c>
      <c r="C2398" s="53" t="s">
        <v>24186</v>
      </c>
      <c r="D2398" t="s">
        <v>4033</v>
      </c>
      <c r="E2398" s="43" t="s">
        <v>4034</v>
      </c>
      <c r="F2398" t="s">
        <v>4308</v>
      </c>
      <c r="G2398" t="s">
        <v>19126</v>
      </c>
      <c r="H2398" s="41">
        <v>41918</v>
      </c>
      <c r="I2398" s="44">
        <v>-14160</v>
      </c>
      <c r="J2398" t="s">
        <v>12695</v>
      </c>
      <c r="R2398" s="51"/>
      <c r="U2398"/>
    </row>
    <row r="2399" spans="2:21" x14ac:dyDescent="0.25">
      <c r="B2399" s="49" t="s">
        <v>9735</v>
      </c>
      <c r="C2399" s="53" t="s">
        <v>24186</v>
      </c>
      <c r="D2399" t="s">
        <v>4033</v>
      </c>
      <c r="E2399" s="43" t="s">
        <v>4034</v>
      </c>
      <c r="F2399" t="s">
        <v>4307</v>
      </c>
      <c r="G2399" t="s">
        <v>19126</v>
      </c>
      <c r="H2399" s="41">
        <v>41918</v>
      </c>
      <c r="I2399" s="44">
        <v>-7080</v>
      </c>
      <c r="J2399" t="s">
        <v>12694</v>
      </c>
      <c r="R2399" s="51"/>
      <c r="U2399"/>
    </row>
    <row r="2400" spans="2:21" x14ac:dyDescent="0.25">
      <c r="B2400" s="49" t="s">
        <v>9326</v>
      </c>
      <c r="C2400" s="53" t="s">
        <v>24184</v>
      </c>
      <c r="D2400" t="s">
        <v>4120</v>
      </c>
      <c r="E2400" s="43" t="s">
        <v>4121</v>
      </c>
      <c r="F2400" t="s">
        <v>4309</v>
      </c>
      <c r="G2400" t="s">
        <v>17180</v>
      </c>
      <c r="H2400" s="41">
        <v>41919</v>
      </c>
      <c r="I2400" s="44">
        <v>-255000</v>
      </c>
      <c r="J2400" t="s">
        <v>12696</v>
      </c>
      <c r="R2400" s="51"/>
      <c r="U2400"/>
    </row>
    <row r="2401" spans="2:21" x14ac:dyDescent="0.25">
      <c r="B2401" s="49" t="s">
        <v>9326</v>
      </c>
      <c r="C2401" s="53" t="s">
        <v>24184</v>
      </c>
      <c r="D2401" t="s">
        <v>4310</v>
      </c>
      <c r="E2401" s="43" t="s">
        <v>4311</v>
      </c>
      <c r="F2401" t="s">
        <v>4312</v>
      </c>
      <c r="G2401" t="s">
        <v>18095</v>
      </c>
      <c r="H2401" s="41">
        <v>41919</v>
      </c>
      <c r="I2401" s="44">
        <v>-35400</v>
      </c>
      <c r="J2401" t="s">
        <v>12697</v>
      </c>
      <c r="R2401" s="51"/>
      <c r="U2401"/>
    </row>
    <row r="2402" spans="2:21" x14ac:dyDescent="0.25">
      <c r="B2402" s="49" t="s">
        <v>9328</v>
      </c>
      <c r="C2402" s="53" t="s">
        <v>24189</v>
      </c>
      <c r="D2402" t="s">
        <v>4057</v>
      </c>
      <c r="E2402" s="43" t="s">
        <v>12500</v>
      </c>
      <c r="F2402" t="s">
        <v>4313</v>
      </c>
      <c r="G2402" t="s">
        <v>19554</v>
      </c>
      <c r="H2402" s="41">
        <v>41919</v>
      </c>
      <c r="I2402" s="44">
        <v>-150000</v>
      </c>
      <c r="J2402" t="s">
        <v>12698</v>
      </c>
      <c r="R2402" s="51"/>
      <c r="U2402"/>
    </row>
    <row r="2403" spans="2:21" x14ac:dyDescent="0.25">
      <c r="B2403" s="49" t="s">
        <v>9328</v>
      </c>
      <c r="C2403" s="53" t="s">
        <v>24189</v>
      </c>
      <c r="D2403" t="s">
        <v>4244</v>
      </c>
      <c r="E2403" s="43" t="s">
        <v>12637</v>
      </c>
      <c r="F2403" t="s">
        <v>4314</v>
      </c>
      <c r="G2403" t="s">
        <v>19846</v>
      </c>
      <c r="H2403" s="41">
        <v>41919</v>
      </c>
      <c r="I2403" s="44">
        <v>-35000</v>
      </c>
      <c r="J2403" t="s">
        <v>12699</v>
      </c>
      <c r="R2403" s="51"/>
      <c r="U2403"/>
    </row>
    <row r="2404" spans="2:21" x14ac:dyDescent="0.25">
      <c r="B2404" s="49" t="s">
        <v>9326</v>
      </c>
      <c r="C2404" s="53" t="s">
        <v>24184</v>
      </c>
      <c r="D2404" t="s">
        <v>1621</v>
      </c>
      <c r="E2404" s="43" t="s">
        <v>1622</v>
      </c>
      <c r="F2404" t="s">
        <v>4318</v>
      </c>
      <c r="G2404" t="s">
        <v>17230</v>
      </c>
      <c r="H2404" s="41">
        <v>41920</v>
      </c>
      <c r="I2404" s="44">
        <v>-11438.91</v>
      </c>
      <c r="J2404" t="s">
        <v>12703</v>
      </c>
      <c r="R2404" s="51"/>
      <c r="U2404"/>
    </row>
    <row r="2405" spans="2:21" x14ac:dyDescent="0.25">
      <c r="B2405" s="49" t="s">
        <v>9326</v>
      </c>
      <c r="C2405" s="53" t="s">
        <v>24184</v>
      </c>
      <c r="D2405" t="s">
        <v>1621</v>
      </c>
      <c r="E2405" s="43" t="s">
        <v>1622</v>
      </c>
      <c r="F2405" t="s">
        <v>4324</v>
      </c>
      <c r="G2405" t="s">
        <v>17230</v>
      </c>
      <c r="H2405" s="41">
        <v>41920</v>
      </c>
      <c r="I2405" s="44">
        <v>-9900.34</v>
      </c>
      <c r="J2405" t="s">
        <v>12709</v>
      </c>
      <c r="R2405" s="51"/>
      <c r="U2405"/>
    </row>
    <row r="2406" spans="2:21" x14ac:dyDescent="0.25">
      <c r="B2406" s="49" t="s">
        <v>9326</v>
      </c>
      <c r="C2406" s="53" t="s">
        <v>24184</v>
      </c>
      <c r="D2406" t="s">
        <v>1621</v>
      </c>
      <c r="E2406" s="43" t="s">
        <v>1622</v>
      </c>
      <c r="F2406" t="s">
        <v>4322</v>
      </c>
      <c r="G2406" t="s">
        <v>17230</v>
      </c>
      <c r="H2406" s="41">
        <v>41920</v>
      </c>
      <c r="I2406" s="44">
        <v>-9421.6200000000008</v>
      </c>
      <c r="J2406" t="s">
        <v>12707</v>
      </c>
      <c r="R2406" s="51"/>
      <c r="U2406"/>
    </row>
    <row r="2407" spans="2:21" x14ac:dyDescent="0.25">
      <c r="B2407" s="49" t="s">
        <v>9326</v>
      </c>
      <c r="C2407" s="53" t="s">
        <v>24184</v>
      </c>
      <c r="D2407" t="s">
        <v>1621</v>
      </c>
      <c r="E2407" s="43" t="s">
        <v>1622</v>
      </c>
      <c r="F2407" t="s">
        <v>4319</v>
      </c>
      <c r="G2407" t="s">
        <v>17230</v>
      </c>
      <c r="H2407" s="41">
        <v>41920</v>
      </c>
      <c r="I2407" s="44">
        <v>-4950.17</v>
      </c>
      <c r="J2407" t="s">
        <v>12704</v>
      </c>
      <c r="R2407" s="51"/>
      <c r="U2407"/>
    </row>
    <row r="2408" spans="2:21" x14ac:dyDescent="0.25">
      <c r="B2408" s="49" t="s">
        <v>9326</v>
      </c>
      <c r="C2408" s="53" t="s">
        <v>24184</v>
      </c>
      <c r="D2408" t="s">
        <v>1621</v>
      </c>
      <c r="E2408" s="43" t="s">
        <v>1622</v>
      </c>
      <c r="F2408" t="s">
        <v>4325</v>
      </c>
      <c r="G2408" t="s">
        <v>17230</v>
      </c>
      <c r="H2408" s="41">
        <v>41920</v>
      </c>
      <c r="I2408" s="44">
        <v>-4950.17</v>
      </c>
      <c r="J2408" t="s">
        <v>12710</v>
      </c>
      <c r="R2408" s="51"/>
      <c r="U2408"/>
    </row>
    <row r="2409" spans="2:21" x14ac:dyDescent="0.25">
      <c r="B2409" s="49" t="s">
        <v>9326</v>
      </c>
      <c r="C2409" s="53" t="s">
        <v>24184</v>
      </c>
      <c r="D2409" t="s">
        <v>1621</v>
      </c>
      <c r="E2409" s="43" t="s">
        <v>1622</v>
      </c>
      <c r="F2409" t="s">
        <v>4320</v>
      </c>
      <c r="G2409" t="s">
        <v>17230</v>
      </c>
      <c r="H2409" s="41">
        <v>41920</v>
      </c>
      <c r="I2409" s="44">
        <v>-4033.58</v>
      </c>
      <c r="J2409" t="s">
        <v>12705</v>
      </c>
      <c r="R2409" s="51"/>
      <c r="U2409"/>
    </row>
    <row r="2410" spans="2:21" x14ac:dyDescent="0.25">
      <c r="B2410" s="49" t="s">
        <v>9326</v>
      </c>
      <c r="C2410" s="53" t="s">
        <v>24184</v>
      </c>
      <c r="D2410" t="s">
        <v>1621</v>
      </c>
      <c r="E2410" s="43" t="s">
        <v>1622</v>
      </c>
      <c r="F2410" t="s">
        <v>4321</v>
      </c>
      <c r="G2410" t="s">
        <v>17230</v>
      </c>
      <c r="H2410" s="41">
        <v>41920</v>
      </c>
      <c r="I2410" s="44">
        <v>-3783.88</v>
      </c>
      <c r="J2410" t="s">
        <v>12706</v>
      </c>
      <c r="R2410" s="51"/>
      <c r="U2410"/>
    </row>
    <row r="2411" spans="2:21" x14ac:dyDescent="0.25">
      <c r="B2411" s="49" t="s">
        <v>9326</v>
      </c>
      <c r="C2411" s="53" t="s">
        <v>24184</v>
      </c>
      <c r="D2411" t="s">
        <v>1621</v>
      </c>
      <c r="E2411" s="43" t="s">
        <v>1622</v>
      </c>
      <c r="F2411" t="s">
        <v>4317</v>
      </c>
      <c r="G2411" t="s">
        <v>17230</v>
      </c>
      <c r="H2411" s="41">
        <v>41920</v>
      </c>
      <c r="I2411" s="44">
        <v>-2442.0500000000002</v>
      </c>
      <c r="J2411" t="s">
        <v>12702</v>
      </c>
      <c r="R2411" s="51"/>
      <c r="U2411"/>
    </row>
    <row r="2412" spans="2:21" x14ac:dyDescent="0.25">
      <c r="B2412" s="49" t="s">
        <v>9326</v>
      </c>
      <c r="C2412" s="53" t="s">
        <v>24184</v>
      </c>
      <c r="D2412" t="s">
        <v>1621</v>
      </c>
      <c r="E2412" s="43" t="s">
        <v>1622</v>
      </c>
      <c r="F2412" t="s">
        <v>4323</v>
      </c>
      <c r="G2412" t="s">
        <v>17230</v>
      </c>
      <c r="H2412" s="41">
        <v>41920</v>
      </c>
      <c r="I2412" s="44">
        <v>-2442.0500000000002</v>
      </c>
      <c r="J2412" t="s">
        <v>12708</v>
      </c>
      <c r="R2412" s="51"/>
      <c r="U2412"/>
    </row>
    <row r="2413" spans="2:21" x14ac:dyDescent="0.25">
      <c r="B2413" s="49" t="s">
        <v>9326</v>
      </c>
      <c r="C2413" s="53" t="s">
        <v>24184</v>
      </c>
      <c r="D2413" t="s">
        <v>1621</v>
      </c>
      <c r="E2413" s="43" t="s">
        <v>1622</v>
      </c>
      <c r="F2413" t="s">
        <v>4315</v>
      </c>
      <c r="G2413" t="s">
        <v>17230</v>
      </c>
      <c r="H2413" s="41">
        <v>41920</v>
      </c>
      <c r="I2413" s="44">
        <v>-1375.14</v>
      </c>
      <c r="J2413" t="s">
        <v>12700</v>
      </c>
      <c r="R2413" s="51"/>
      <c r="U2413"/>
    </row>
    <row r="2414" spans="2:21" x14ac:dyDescent="0.25">
      <c r="B2414" s="49" t="s">
        <v>9326</v>
      </c>
      <c r="C2414" s="53" t="s">
        <v>24184</v>
      </c>
      <c r="D2414" t="s">
        <v>1621</v>
      </c>
      <c r="E2414" s="43" t="s">
        <v>1622</v>
      </c>
      <c r="F2414" t="s">
        <v>4326</v>
      </c>
      <c r="G2414" t="s">
        <v>17230</v>
      </c>
      <c r="H2414" s="41">
        <v>41920</v>
      </c>
      <c r="I2414" s="44">
        <v>-1347.89</v>
      </c>
      <c r="J2414" t="s">
        <v>12711</v>
      </c>
      <c r="R2414" s="51"/>
      <c r="U2414"/>
    </row>
    <row r="2415" spans="2:21" x14ac:dyDescent="0.25">
      <c r="B2415" s="49" t="s">
        <v>9326</v>
      </c>
      <c r="C2415" s="53" t="s">
        <v>24184</v>
      </c>
      <c r="D2415" t="s">
        <v>1621</v>
      </c>
      <c r="E2415" s="43" t="s">
        <v>1622</v>
      </c>
      <c r="F2415" t="s">
        <v>4316</v>
      </c>
      <c r="G2415" t="s">
        <v>17230</v>
      </c>
      <c r="H2415" s="41">
        <v>41920</v>
      </c>
      <c r="I2415">
        <v>-220.39</v>
      </c>
      <c r="J2415" t="s">
        <v>12701</v>
      </c>
      <c r="R2415" s="51"/>
      <c r="U2415"/>
    </row>
    <row r="2416" spans="2:21" x14ac:dyDescent="0.25">
      <c r="B2416" s="49" t="s">
        <v>9328</v>
      </c>
      <c r="C2416" s="53" t="s">
        <v>24189</v>
      </c>
      <c r="D2416" t="s">
        <v>4327</v>
      </c>
      <c r="E2416" s="43" t="s">
        <v>12712</v>
      </c>
      <c r="F2416" t="s">
        <v>4328</v>
      </c>
      <c r="G2416" t="s">
        <v>19504</v>
      </c>
      <c r="H2416" s="41">
        <v>41920</v>
      </c>
      <c r="I2416" s="44">
        <v>-65000</v>
      </c>
      <c r="J2416" t="s">
        <v>12713</v>
      </c>
      <c r="R2416" s="51"/>
      <c r="U2416"/>
    </row>
    <row r="2417" spans="2:21" x14ac:dyDescent="0.25">
      <c r="B2417" s="49" t="s">
        <v>9326</v>
      </c>
      <c r="C2417" s="53" t="s">
        <v>24184</v>
      </c>
      <c r="D2417" t="s">
        <v>4329</v>
      </c>
      <c r="E2417" s="43" t="s">
        <v>12714</v>
      </c>
      <c r="F2417" t="s">
        <v>3854</v>
      </c>
      <c r="G2417" t="s">
        <v>18808</v>
      </c>
      <c r="H2417" s="41">
        <v>41921</v>
      </c>
      <c r="I2417" s="44">
        <v>-29500</v>
      </c>
      <c r="J2417" t="s">
        <v>12715</v>
      </c>
      <c r="R2417" s="51"/>
      <c r="U2417"/>
    </row>
    <row r="2418" spans="2:21" x14ac:dyDescent="0.25">
      <c r="B2418" s="49" t="s">
        <v>9328</v>
      </c>
      <c r="C2418" s="53" t="s">
        <v>24189</v>
      </c>
      <c r="D2418" t="s">
        <v>4330</v>
      </c>
      <c r="E2418" s="43" t="s">
        <v>12716</v>
      </c>
      <c r="F2418" t="s">
        <v>4331</v>
      </c>
      <c r="G2418" t="s">
        <v>19490</v>
      </c>
      <c r="H2418" s="41">
        <v>41921</v>
      </c>
      <c r="I2418" s="44">
        <v>-10962000</v>
      </c>
      <c r="J2418" t="s">
        <v>12717</v>
      </c>
      <c r="R2418" s="51"/>
      <c r="U2418"/>
    </row>
    <row r="2419" spans="2:21" x14ac:dyDescent="0.25">
      <c r="B2419" s="49" t="s">
        <v>9326</v>
      </c>
      <c r="C2419" s="53" t="s">
        <v>24184</v>
      </c>
      <c r="D2419" t="s">
        <v>2244</v>
      </c>
      <c r="E2419" s="43" t="s">
        <v>11144</v>
      </c>
      <c r="F2419" t="s">
        <v>4332</v>
      </c>
      <c r="G2419" t="s">
        <v>16859</v>
      </c>
      <c r="H2419" s="41">
        <v>41922</v>
      </c>
      <c r="I2419" s="44">
        <v>-23600</v>
      </c>
      <c r="J2419" t="s">
        <v>12718</v>
      </c>
      <c r="R2419" s="51"/>
      <c r="U2419"/>
    </row>
    <row r="2420" spans="2:21" x14ac:dyDescent="0.25">
      <c r="B2420" s="49" t="s">
        <v>9326</v>
      </c>
      <c r="C2420" s="53" t="s">
        <v>24184</v>
      </c>
      <c r="D2420" t="s">
        <v>4333</v>
      </c>
      <c r="E2420" s="43" t="s">
        <v>12719</v>
      </c>
      <c r="F2420" t="s">
        <v>4334</v>
      </c>
      <c r="G2420" t="s">
        <v>16887</v>
      </c>
      <c r="H2420" s="41">
        <v>41922</v>
      </c>
      <c r="I2420" s="44">
        <v>-23600</v>
      </c>
      <c r="J2420" t="s">
        <v>12720</v>
      </c>
      <c r="R2420" s="51"/>
      <c r="U2420"/>
    </row>
    <row r="2421" spans="2:21" x14ac:dyDescent="0.25">
      <c r="B2421" s="49" t="s">
        <v>9735</v>
      </c>
      <c r="C2421" s="53" t="s">
        <v>24186</v>
      </c>
      <c r="D2421" t="s">
        <v>1100</v>
      </c>
      <c r="E2421" s="43" t="s">
        <v>10176</v>
      </c>
      <c r="F2421" t="s">
        <v>4335</v>
      </c>
      <c r="G2421" t="s">
        <v>4336</v>
      </c>
      <c r="H2421" s="41">
        <v>41925</v>
      </c>
      <c r="I2421" s="44">
        <v>-43200</v>
      </c>
      <c r="J2421" t="s">
        <v>12721</v>
      </c>
      <c r="R2421" s="51"/>
      <c r="U2421"/>
    </row>
    <row r="2422" spans="2:21" x14ac:dyDescent="0.25">
      <c r="B2422" s="49" t="s">
        <v>9735</v>
      </c>
      <c r="C2422" s="53" t="s">
        <v>24186</v>
      </c>
      <c r="D2422" t="s">
        <v>1382</v>
      </c>
      <c r="E2422" s="43" t="s">
        <v>10392</v>
      </c>
      <c r="F2422" t="s">
        <v>4337</v>
      </c>
      <c r="G2422" t="s">
        <v>4338</v>
      </c>
      <c r="H2422" s="41">
        <v>41925</v>
      </c>
      <c r="I2422" s="44">
        <v>-16000</v>
      </c>
      <c r="J2422" t="s">
        <v>12722</v>
      </c>
      <c r="R2422" s="51"/>
      <c r="U2422"/>
    </row>
    <row r="2423" spans="2:21" x14ac:dyDescent="0.25">
      <c r="B2423" s="49" t="s">
        <v>9326</v>
      </c>
      <c r="C2423" s="53" t="s">
        <v>24184</v>
      </c>
      <c r="D2423" t="s">
        <v>4339</v>
      </c>
      <c r="E2423" s="43" t="s">
        <v>4340</v>
      </c>
      <c r="F2423" t="s">
        <v>4341</v>
      </c>
      <c r="G2423" t="s">
        <v>17742</v>
      </c>
      <c r="H2423" s="41">
        <v>41926</v>
      </c>
      <c r="I2423" s="44">
        <v>-162503.75</v>
      </c>
      <c r="J2423" t="s">
        <v>12723</v>
      </c>
      <c r="R2423" s="51"/>
      <c r="U2423"/>
    </row>
    <row r="2424" spans="2:21" x14ac:dyDescent="0.25">
      <c r="B2424" s="49" t="s">
        <v>9328</v>
      </c>
      <c r="C2424" s="53" t="s">
        <v>24189</v>
      </c>
      <c r="D2424" t="s">
        <v>4342</v>
      </c>
      <c r="E2424" s="43" t="s">
        <v>12724</v>
      </c>
      <c r="F2424" t="s">
        <v>4343</v>
      </c>
      <c r="G2424" t="s">
        <v>19374</v>
      </c>
      <c r="H2424" s="41">
        <v>41927</v>
      </c>
      <c r="I2424" s="44">
        <v>-5106086.03</v>
      </c>
      <c r="J2424" t="s">
        <v>12725</v>
      </c>
      <c r="R2424" s="51"/>
      <c r="U2424"/>
    </row>
    <row r="2425" spans="2:21" x14ac:dyDescent="0.25">
      <c r="B2425" s="49" t="s">
        <v>9326</v>
      </c>
      <c r="C2425" s="53" t="s">
        <v>24184</v>
      </c>
      <c r="D2425" t="s">
        <v>4344</v>
      </c>
      <c r="E2425" s="43" t="s">
        <v>12726</v>
      </c>
      <c r="F2425" t="s">
        <v>4214</v>
      </c>
      <c r="G2425" t="s">
        <v>17042</v>
      </c>
      <c r="H2425" s="41">
        <v>41929</v>
      </c>
      <c r="I2425" s="44">
        <v>-70800</v>
      </c>
      <c r="J2425" t="s">
        <v>12727</v>
      </c>
      <c r="R2425" s="51"/>
      <c r="U2425"/>
    </row>
    <row r="2426" spans="2:21" x14ac:dyDescent="0.25">
      <c r="B2426" s="49" t="s">
        <v>9326</v>
      </c>
      <c r="C2426" s="53" t="s">
        <v>24184</v>
      </c>
      <c r="D2426" t="s">
        <v>815</v>
      </c>
      <c r="E2426" s="43" t="s">
        <v>816</v>
      </c>
      <c r="G2426" t="s">
        <v>4346</v>
      </c>
      <c r="H2426" s="41">
        <v>41929</v>
      </c>
      <c r="I2426" s="44">
        <v>-1018.4</v>
      </c>
      <c r="J2426" t="s">
        <v>12729</v>
      </c>
      <c r="R2426" s="51"/>
      <c r="U2426"/>
    </row>
    <row r="2427" spans="2:21" x14ac:dyDescent="0.25">
      <c r="B2427" s="49" t="s">
        <v>9326</v>
      </c>
      <c r="C2427" s="53" t="s">
        <v>24184</v>
      </c>
      <c r="D2427" t="s">
        <v>815</v>
      </c>
      <c r="E2427" s="43" t="s">
        <v>816</v>
      </c>
      <c r="G2427" t="s">
        <v>4345</v>
      </c>
      <c r="H2427" s="41">
        <v>41929</v>
      </c>
      <c r="I2427">
        <v>-961.45</v>
      </c>
      <c r="J2427" t="s">
        <v>12728</v>
      </c>
      <c r="R2427" s="51"/>
      <c r="U2427"/>
    </row>
    <row r="2428" spans="2:21" x14ac:dyDescent="0.25">
      <c r="B2428" s="49" t="s">
        <v>9735</v>
      </c>
      <c r="C2428" s="53" t="s">
        <v>24186</v>
      </c>
      <c r="D2428" t="s">
        <v>4347</v>
      </c>
      <c r="E2428" s="43" t="s">
        <v>12730</v>
      </c>
      <c r="F2428" t="s">
        <v>4348</v>
      </c>
      <c r="G2428" t="s">
        <v>4349</v>
      </c>
      <c r="H2428" s="41">
        <v>41929</v>
      </c>
      <c r="I2428" s="44">
        <v>-22669</v>
      </c>
      <c r="J2428" t="s">
        <v>12731</v>
      </c>
      <c r="R2428" s="51"/>
      <c r="U2428"/>
    </row>
    <row r="2429" spans="2:21" x14ac:dyDescent="0.25">
      <c r="B2429" s="49" t="s">
        <v>9328</v>
      </c>
      <c r="C2429" s="53" t="s">
        <v>24189</v>
      </c>
      <c r="D2429" t="s">
        <v>4350</v>
      </c>
      <c r="E2429" s="43" t="s">
        <v>12732</v>
      </c>
      <c r="F2429" t="s">
        <v>4351</v>
      </c>
      <c r="G2429" t="s">
        <v>4352</v>
      </c>
      <c r="H2429" s="41">
        <v>41932</v>
      </c>
      <c r="I2429" s="44">
        <v>977915.87</v>
      </c>
      <c r="J2429" t="s">
        <v>12733</v>
      </c>
      <c r="R2429" s="51"/>
      <c r="U2429"/>
    </row>
    <row r="2430" spans="2:21" x14ac:dyDescent="0.25">
      <c r="B2430" s="49" t="s">
        <v>9326</v>
      </c>
      <c r="C2430" s="53" t="s">
        <v>24184</v>
      </c>
      <c r="D2430" t="s">
        <v>4353</v>
      </c>
      <c r="E2430" s="43" t="s">
        <v>4354</v>
      </c>
      <c r="F2430" t="s">
        <v>4356</v>
      </c>
      <c r="G2430" t="s">
        <v>4355</v>
      </c>
      <c r="H2430" s="41">
        <v>41933</v>
      </c>
      <c r="I2430" s="44">
        <v>-8796310</v>
      </c>
      <c r="J2430" t="s">
        <v>12735</v>
      </c>
      <c r="R2430" s="51"/>
      <c r="U2430"/>
    </row>
    <row r="2431" spans="2:21" x14ac:dyDescent="0.25">
      <c r="B2431" s="49" t="s">
        <v>9326</v>
      </c>
      <c r="C2431" s="53" t="s">
        <v>24184</v>
      </c>
      <c r="D2431" t="s">
        <v>4353</v>
      </c>
      <c r="E2431" s="43" t="s">
        <v>4354</v>
      </c>
      <c r="F2431" t="s">
        <v>3879</v>
      </c>
      <c r="G2431" t="s">
        <v>4355</v>
      </c>
      <c r="H2431" s="41">
        <v>41933</v>
      </c>
      <c r="I2431" s="44">
        <v>-7401786</v>
      </c>
      <c r="J2431" t="s">
        <v>12734</v>
      </c>
      <c r="R2431" s="51"/>
      <c r="U2431"/>
    </row>
    <row r="2432" spans="2:21" x14ac:dyDescent="0.25">
      <c r="B2432" s="49" t="s">
        <v>9735</v>
      </c>
      <c r="C2432" s="53" t="s">
        <v>24186</v>
      </c>
      <c r="D2432" t="s">
        <v>4357</v>
      </c>
      <c r="E2432" s="43" t="s">
        <v>4358</v>
      </c>
      <c r="F2432" t="s">
        <v>4359</v>
      </c>
      <c r="G2432" t="s">
        <v>19293</v>
      </c>
      <c r="H2432" s="41">
        <v>41933</v>
      </c>
      <c r="I2432" s="44">
        <v>-500000</v>
      </c>
      <c r="J2432" t="s">
        <v>12736</v>
      </c>
      <c r="R2432" s="51"/>
      <c r="U2432"/>
    </row>
    <row r="2433" spans="2:21" x14ac:dyDescent="0.25">
      <c r="B2433" s="49" t="s">
        <v>9328</v>
      </c>
      <c r="C2433" s="53" t="s">
        <v>24189</v>
      </c>
      <c r="D2433" t="s">
        <v>4360</v>
      </c>
      <c r="E2433" s="43" t="s">
        <v>4361</v>
      </c>
      <c r="F2433" t="s">
        <v>4362</v>
      </c>
      <c r="G2433" t="s">
        <v>20399</v>
      </c>
      <c r="H2433" s="41">
        <v>41933</v>
      </c>
      <c r="I2433" s="44">
        <v>-972320</v>
      </c>
      <c r="J2433" t="s">
        <v>12737</v>
      </c>
      <c r="R2433" s="51"/>
      <c r="U2433"/>
    </row>
    <row r="2434" spans="2:21" x14ac:dyDescent="0.25">
      <c r="B2434" s="49" t="s">
        <v>9326</v>
      </c>
      <c r="C2434" s="53" t="s">
        <v>24184</v>
      </c>
      <c r="D2434" t="s">
        <v>815</v>
      </c>
      <c r="E2434" s="43" t="s">
        <v>816</v>
      </c>
      <c r="G2434" t="s">
        <v>4364</v>
      </c>
      <c r="H2434" s="41">
        <v>41934</v>
      </c>
      <c r="I2434" s="44">
        <v>-4712</v>
      </c>
      <c r="J2434" t="s">
        <v>12739</v>
      </c>
      <c r="R2434" s="51"/>
      <c r="U2434"/>
    </row>
    <row r="2435" spans="2:21" x14ac:dyDescent="0.25">
      <c r="B2435" s="49" t="s">
        <v>9326</v>
      </c>
      <c r="C2435" s="53" t="s">
        <v>24184</v>
      </c>
      <c r="D2435" t="s">
        <v>815</v>
      </c>
      <c r="E2435" s="43" t="s">
        <v>816</v>
      </c>
      <c r="G2435" t="s">
        <v>4363</v>
      </c>
      <c r="H2435" s="41">
        <v>41934</v>
      </c>
      <c r="I2435" s="44">
        <v>-4448.5</v>
      </c>
      <c r="J2435" t="s">
        <v>12738</v>
      </c>
      <c r="R2435" s="51"/>
      <c r="U2435"/>
    </row>
    <row r="2436" spans="2:21" x14ac:dyDescent="0.25">
      <c r="B2436" s="49" t="s">
        <v>9328</v>
      </c>
      <c r="C2436" s="53" t="s">
        <v>24189</v>
      </c>
      <c r="D2436" t="s">
        <v>4327</v>
      </c>
      <c r="E2436" s="43" t="s">
        <v>12712</v>
      </c>
      <c r="F2436" t="s">
        <v>4365</v>
      </c>
      <c r="G2436" t="s">
        <v>19505</v>
      </c>
      <c r="H2436" s="41">
        <v>41934</v>
      </c>
      <c r="I2436" s="44">
        <v>-65000</v>
      </c>
      <c r="J2436" t="s">
        <v>12740</v>
      </c>
      <c r="R2436" s="51"/>
      <c r="U2436"/>
    </row>
    <row r="2437" spans="2:21" x14ac:dyDescent="0.25">
      <c r="B2437" s="49" t="s">
        <v>9326</v>
      </c>
      <c r="C2437" s="53" t="s">
        <v>24184</v>
      </c>
      <c r="D2437" t="s">
        <v>4366</v>
      </c>
      <c r="E2437" s="43" t="s">
        <v>4367</v>
      </c>
      <c r="F2437" t="s">
        <v>4368</v>
      </c>
      <c r="G2437" t="s">
        <v>17855</v>
      </c>
      <c r="H2437" s="41">
        <v>41935</v>
      </c>
      <c r="I2437" s="44">
        <v>-3080</v>
      </c>
      <c r="J2437" t="s">
        <v>12741</v>
      </c>
      <c r="R2437" s="51"/>
      <c r="U2437"/>
    </row>
    <row r="2438" spans="2:21" x14ac:dyDescent="0.25">
      <c r="B2438" s="49" t="s">
        <v>9328</v>
      </c>
      <c r="C2438" s="53" t="s">
        <v>24189</v>
      </c>
      <c r="D2438" t="s">
        <v>4369</v>
      </c>
      <c r="E2438" s="43" t="s">
        <v>4370</v>
      </c>
      <c r="F2438" t="s">
        <v>4371</v>
      </c>
      <c r="G2438" t="s">
        <v>4372</v>
      </c>
      <c r="H2438" s="41">
        <v>41937</v>
      </c>
      <c r="I2438" s="44">
        <v>-10000</v>
      </c>
      <c r="J2438" t="s">
        <v>12742</v>
      </c>
      <c r="R2438" s="51"/>
      <c r="U2438"/>
    </row>
    <row r="2439" spans="2:21" x14ac:dyDescent="0.25">
      <c r="B2439" s="49" t="s">
        <v>9735</v>
      </c>
      <c r="C2439" s="53" t="s">
        <v>24186</v>
      </c>
      <c r="D2439" t="s">
        <v>4373</v>
      </c>
      <c r="E2439" s="43" t="s">
        <v>12743</v>
      </c>
      <c r="F2439" t="s">
        <v>4374</v>
      </c>
      <c r="G2439" t="s">
        <v>4375</v>
      </c>
      <c r="H2439" s="41">
        <v>41939</v>
      </c>
      <c r="I2439" s="44">
        <v>-26227.99</v>
      </c>
      <c r="J2439" t="s">
        <v>12744</v>
      </c>
      <c r="R2439" s="51"/>
      <c r="U2439"/>
    </row>
    <row r="2440" spans="2:21" x14ac:dyDescent="0.25">
      <c r="B2440" s="49" t="s">
        <v>9735</v>
      </c>
      <c r="C2440" s="53" t="s">
        <v>24186</v>
      </c>
      <c r="D2440" t="s">
        <v>2534</v>
      </c>
      <c r="E2440" s="43" t="s">
        <v>2535</v>
      </c>
      <c r="F2440" t="s">
        <v>4376</v>
      </c>
      <c r="G2440" t="s">
        <v>4377</v>
      </c>
      <c r="H2440" s="41">
        <v>41939</v>
      </c>
      <c r="I2440">
        <v>-292.02999999999997</v>
      </c>
      <c r="J2440" t="s">
        <v>12745</v>
      </c>
      <c r="R2440" s="51"/>
      <c r="U2440"/>
    </row>
    <row r="2441" spans="2:21" x14ac:dyDescent="0.25">
      <c r="B2441" s="49" t="s">
        <v>9328</v>
      </c>
      <c r="C2441" s="53" t="s">
        <v>24189</v>
      </c>
      <c r="D2441" t="s">
        <v>4381</v>
      </c>
      <c r="E2441" s="43" t="s">
        <v>12749</v>
      </c>
      <c r="F2441" t="s">
        <v>4382</v>
      </c>
      <c r="G2441" t="s">
        <v>19417</v>
      </c>
      <c r="H2441" s="41">
        <v>41939</v>
      </c>
      <c r="I2441" s="44">
        <v>-323013.59999999998</v>
      </c>
      <c r="J2441" t="s">
        <v>12750</v>
      </c>
      <c r="R2441" s="51"/>
      <c r="U2441"/>
    </row>
    <row r="2442" spans="2:21" x14ac:dyDescent="0.25">
      <c r="B2442" s="49" t="s">
        <v>9328</v>
      </c>
      <c r="C2442" s="53" t="s">
        <v>24189</v>
      </c>
      <c r="D2442" t="s">
        <v>3773</v>
      </c>
      <c r="E2442" s="43" t="s">
        <v>12299</v>
      </c>
      <c r="F2442" t="s">
        <v>2784</v>
      </c>
      <c r="G2442" t="s">
        <v>19346</v>
      </c>
      <c r="H2442" s="41">
        <v>41939</v>
      </c>
      <c r="I2442" s="44">
        <v>-300000</v>
      </c>
      <c r="J2442" t="s">
        <v>12746</v>
      </c>
      <c r="R2442" s="51"/>
      <c r="U2442"/>
    </row>
    <row r="2443" spans="2:21" x14ac:dyDescent="0.25">
      <c r="B2443" s="49" t="s">
        <v>9328</v>
      </c>
      <c r="C2443" s="53" t="s">
        <v>24189</v>
      </c>
      <c r="D2443" t="s">
        <v>4379</v>
      </c>
      <c r="E2443" s="43" t="s">
        <v>12747</v>
      </c>
      <c r="F2443" t="s">
        <v>2784</v>
      </c>
      <c r="G2443" t="s">
        <v>19346</v>
      </c>
      <c r="H2443" s="41">
        <v>41939</v>
      </c>
      <c r="I2443" s="44">
        <v>-300000</v>
      </c>
      <c r="J2443" t="s">
        <v>12748</v>
      </c>
      <c r="R2443" s="51"/>
      <c r="U2443"/>
    </row>
    <row r="2444" spans="2:21" x14ac:dyDescent="0.25">
      <c r="B2444" s="49" t="s">
        <v>9326</v>
      </c>
      <c r="C2444" s="53" t="s">
        <v>24184</v>
      </c>
      <c r="D2444" t="s">
        <v>1427</v>
      </c>
      <c r="E2444" s="43" t="s">
        <v>1428</v>
      </c>
      <c r="F2444" t="s">
        <v>4388</v>
      </c>
      <c r="G2444" t="s">
        <v>18792</v>
      </c>
      <c r="H2444" s="41">
        <v>41941</v>
      </c>
      <c r="I2444" s="44">
        <v>-4952800</v>
      </c>
      <c r="J2444" t="s">
        <v>12755</v>
      </c>
      <c r="R2444" s="51"/>
      <c r="U2444"/>
    </row>
    <row r="2445" spans="2:21" x14ac:dyDescent="0.25">
      <c r="B2445" s="49" t="s">
        <v>9326</v>
      </c>
      <c r="C2445" s="53" t="s">
        <v>24184</v>
      </c>
      <c r="D2445" t="s">
        <v>1621</v>
      </c>
      <c r="E2445" s="43" t="s">
        <v>1622</v>
      </c>
      <c r="F2445" t="s">
        <v>4386</v>
      </c>
      <c r="G2445" t="s">
        <v>17234</v>
      </c>
      <c r="H2445" s="41">
        <v>41941</v>
      </c>
      <c r="I2445" s="44">
        <v>-274350</v>
      </c>
      <c r="J2445" t="s">
        <v>12753</v>
      </c>
      <c r="R2445" s="51"/>
      <c r="U2445"/>
    </row>
    <row r="2446" spans="2:21" x14ac:dyDescent="0.25">
      <c r="B2446" s="49" t="s">
        <v>9326</v>
      </c>
      <c r="C2446" s="53" t="s">
        <v>24184</v>
      </c>
      <c r="D2446" t="s">
        <v>1621</v>
      </c>
      <c r="E2446" s="43" t="s">
        <v>1622</v>
      </c>
      <c r="F2446" t="s">
        <v>4387</v>
      </c>
      <c r="G2446" t="s">
        <v>17234</v>
      </c>
      <c r="H2446" s="41">
        <v>41941</v>
      </c>
      <c r="I2446" s="44">
        <v>-209568</v>
      </c>
      <c r="J2446" t="s">
        <v>12754</v>
      </c>
      <c r="R2446" s="51"/>
      <c r="U2446"/>
    </row>
    <row r="2447" spans="2:21" x14ac:dyDescent="0.25">
      <c r="B2447" s="49" t="s">
        <v>9326</v>
      </c>
      <c r="C2447" s="53" t="s">
        <v>24184</v>
      </c>
      <c r="D2447" t="s">
        <v>1621</v>
      </c>
      <c r="E2447" s="43" t="s">
        <v>1622</v>
      </c>
      <c r="F2447" t="s">
        <v>4385</v>
      </c>
      <c r="G2447" t="s">
        <v>17234</v>
      </c>
      <c r="H2447" s="41">
        <v>41941</v>
      </c>
      <c r="I2447" s="44">
        <v>-76110</v>
      </c>
      <c r="J2447" t="s">
        <v>12752</v>
      </c>
      <c r="R2447" s="51"/>
      <c r="U2447"/>
    </row>
    <row r="2448" spans="2:21" x14ac:dyDescent="0.25">
      <c r="B2448" s="49" t="s">
        <v>9326</v>
      </c>
      <c r="C2448" s="53" t="s">
        <v>24184</v>
      </c>
      <c r="D2448" t="s">
        <v>1621</v>
      </c>
      <c r="E2448" s="43" t="s">
        <v>1622</v>
      </c>
      <c r="F2448" t="s">
        <v>4384</v>
      </c>
      <c r="G2448" t="s">
        <v>17234</v>
      </c>
      <c r="H2448" s="41">
        <v>41941</v>
      </c>
      <c r="I2448" s="44">
        <v>-65490</v>
      </c>
      <c r="J2448" t="s">
        <v>12751</v>
      </c>
      <c r="R2448" s="51"/>
      <c r="U2448"/>
    </row>
    <row r="2449" spans="2:21" x14ac:dyDescent="0.25">
      <c r="B2449" s="49" t="s">
        <v>9328</v>
      </c>
      <c r="C2449" s="53" t="s">
        <v>24189</v>
      </c>
      <c r="D2449" t="s">
        <v>4390</v>
      </c>
      <c r="E2449" s="43" t="s">
        <v>4391</v>
      </c>
      <c r="F2449" t="s">
        <v>2784</v>
      </c>
      <c r="G2449" t="s">
        <v>20233</v>
      </c>
      <c r="H2449" s="41">
        <v>41941</v>
      </c>
      <c r="I2449" s="44">
        <v>-553686.68999999994</v>
      </c>
      <c r="J2449" t="s">
        <v>12757</v>
      </c>
      <c r="R2449" s="51"/>
      <c r="U2449"/>
    </row>
    <row r="2450" spans="2:21" x14ac:dyDescent="0.25">
      <c r="B2450" s="49" t="s">
        <v>9328</v>
      </c>
      <c r="C2450" s="53" t="s">
        <v>24189</v>
      </c>
      <c r="D2450" t="s">
        <v>4379</v>
      </c>
      <c r="E2450" s="43" t="s">
        <v>12747</v>
      </c>
      <c r="F2450" t="s">
        <v>4389</v>
      </c>
      <c r="G2450" t="s">
        <v>19376</v>
      </c>
      <c r="H2450" s="41">
        <v>41941</v>
      </c>
      <c r="I2450" s="44">
        <v>-300000</v>
      </c>
      <c r="J2450" t="s">
        <v>12756</v>
      </c>
      <c r="R2450" s="51"/>
      <c r="U2450"/>
    </row>
    <row r="2451" spans="2:21" x14ac:dyDescent="0.25">
      <c r="B2451" s="49" t="s">
        <v>9326</v>
      </c>
      <c r="C2451" s="53" t="s">
        <v>24184</v>
      </c>
      <c r="D2451" t="s">
        <v>4396</v>
      </c>
      <c r="E2451" s="43" t="s">
        <v>4397</v>
      </c>
      <c r="F2451" t="s">
        <v>4398</v>
      </c>
      <c r="G2451" t="s">
        <v>17725</v>
      </c>
      <c r="H2451" s="41">
        <v>41942</v>
      </c>
      <c r="I2451" s="44">
        <v>-1140342.06</v>
      </c>
      <c r="J2451" t="s">
        <v>12761</v>
      </c>
      <c r="R2451" s="51"/>
      <c r="U2451"/>
    </row>
    <row r="2452" spans="2:21" x14ac:dyDescent="0.25">
      <c r="B2452" s="49" t="s">
        <v>9326</v>
      </c>
      <c r="C2452" s="53" t="s">
        <v>24184</v>
      </c>
      <c r="D2452" t="s">
        <v>1621</v>
      </c>
      <c r="E2452" s="43" t="s">
        <v>1622</v>
      </c>
      <c r="F2452" t="s">
        <v>4394</v>
      </c>
      <c r="G2452" t="s">
        <v>17234</v>
      </c>
      <c r="H2452" s="41">
        <v>41942</v>
      </c>
      <c r="I2452" s="44">
        <v>-815439</v>
      </c>
      <c r="J2452" t="s">
        <v>12759</v>
      </c>
      <c r="R2452" s="51"/>
      <c r="U2452"/>
    </row>
    <row r="2453" spans="2:21" x14ac:dyDescent="0.25">
      <c r="B2453" s="49" t="s">
        <v>9326</v>
      </c>
      <c r="C2453" s="53" t="s">
        <v>24184</v>
      </c>
      <c r="D2453" t="s">
        <v>1621</v>
      </c>
      <c r="E2453" s="43" t="s">
        <v>1622</v>
      </c>
      <c r="F2453" t="s">
        <v>4393</v>
      </c>
      <c r="G2453" t="s">
        <v>17234</v>
      </c>
      <c r="H2453" s="41">
        <v>41942</v>
      </c>
      <c r="I2453" s="44">
        <v>-380550</v>
      </c>
      <c r="J2453" t="s">
        <v>12758</v>
      </c>
      <c r="R2453" s="51"/>
      <c r="U2453"/>
    </row>
    <row r="2454" spans="2:21" x14ac:dyDescent="0.25">
      <c r="B2454" s="49" t="s">
        <v>9326</v>
      </c>
      <c r="C2454" s="53" t="s">
        <v>24184</v>
      </c>
      <c r="D2454" t="s">
        <v>1621</v>
      </c>
      <c r="E2454" s="43" t="s">
        <v>1622</v>
      </c>
      <c r="F2454" t="s">
        <v>4395</v>
      </c>
      <c r="G2454" t="s">
        <v>17234</v>
      </c>
      <c r="H2454" s="41">
        <v>41942</v>
      </c>
      <c r="I2454" s="44">
        <v>-380550</v>
      </c>
      <c r="J2454" t="s">
        <v>12760</v>
      </c>
      <c r="R2454" s="51"/>
      <c r="U2454"/>
    </row>
    <row r="2455" spans="2:21" x14ac:dyDescent="0.25">
      <c r="B2455" s="49" t="s">
        <v>9326</v>
      </c>
      <c r="C2455" s="53" t="s">
        <v>24184</v>
      </c>
      <c r="D2455" t="s">
        <v>1621</v>
      </c>
      <c r="E2455" s="43" t="s">
        <v>1622</v>
      </c>
      <c r="F2455" t="s">
        <v>4400</v>
      </c>
      <c r="G2455" t="s">
        <v>17235</v>
      </c>
      <c r="H2455" s="41">
        <v>41943</v>
      </c>
      <c r="I2455" s="44">
        <v>-784110</v>
      </c>
      <c r="J2455" t="s">
        <v>12763</v>
      </c>
      <c r="R2455" s="51"/>
      <c r="U2455"/>
    </row>
    <row r="2456" spans="2:21" x14ac:dyDescent="0.25">
      <c r="B2456" s="49" t="s">
        <v>9326</v>
      </c>
      <c r="C2456" s="53" t="s">
        <v>24184</v>
      </c>
      <c r="D2456" t="s">
        <v>1621</v>
      </c>
      <c r="E2456" s="43" t="s">
        <v>1622</v>
      </c>
      <c r="F2456" t="s">
        <v>4401</v>
      </c>
      <c r="G2456" t="s">
        <v>17234</v>
      </c>
      <c r="H2456" s="41">
        <v>41943</v>
      </c>
      <c r="I2456" s="44">
        <v>-296930.86</v>
      </c>
      <c r="J2456" t="s">
        <v>12764</v>
      </c>
      <c r="R2456" s="51"/>
      <c r="U2456"/>
    </row>
    <row r="2457" spans="2:21" x14ac:dyDescent="0.25">
      <c r="B2457" s="49" t="s">
        <v>9326</v>
      </c>
      <c r="C2457" s="53" t="s">
        <v>24184</v>
      </c>
      <c r="D2457" t="s">
        <v>4402</v>
      </c>
      <c r="E2457" s="43" t="s">
        <v>4403</v>
      </c>
      <c r="F2457" t="s">
        <v>4404</v>
      </c>
      <c r="G2457" t="s">
        <v>4405</v>
      </c>
      <c r="H2457" s="41">
        <v>41943</v>
      </c>
      <c r="I2457" s="44">
        <v>-270000</v>
      </c>
      <c r="J2457" t="s">
        <v>12765</v>
      </c>
      <c r="R2457" s="51"/>
      <c r="U2457"/>
    </row>
    <row r="2458" spans="2:21" x14ac:dyDescent="0.25">
      <c r="B2458" s="49" t="s">
        <v>9326</v>
      </c>
      <c r="C2458" s="53" t="s">
        <v>24184</v>
      </c>
      <c r="D2458" t="s">
        <v>1621</v>
      </c>
      <c r="E2458" s="43" t="s">
        <v>1622</v>
      </c>
      <c r="F2458" t="s">
        <v>4399</v>
      </c>
      <c r="G2458" t="s">
        <v>17234</v>
      </c>
      <c r="H2458" s="41">
        <v>41943</v>
      </c>
      <c r="I2458" s="44">
        <v>-65490</v>
      </c>
      <c r="J2458" t="s">
        <v>12762</v>
      </c>
      <c r="R2458" s="51"/>
      <c r="U2458"/>
    </row>
    <row r="2459" spans="2:21" x14ac:dyDescent="0.25">
      <c r="B2459" s="49" t="s">
        <v>9326</v>
      </c>
      <c r="C2459" s="53" t="s">
        <v>24184</v>
      </c>
      <c r="D2459" t="s">
        <v>4033</v>
      </c>
      <c r="E2459" s="43" t="s">
        <v>4034</v>
      </c>
      <c r="F2459" t="s">
        <v>4406</v>
      </c>
      <c r="G2459" t="s">
        <v>4407</v>
      </c>
      <c r="H2459" s="41">
        <v>41944</v>
      </c>
      <c r="I2459" s="44">
        <v>-11800</v>
      </c>
      <c r="J2459" t="s">
        <v>12766</v>
      </c>
      <c r="R2459" s="51"/>
      <c r="U2459"/>
    </row>
    <row r="2460" spans="2:21" x14ac:dyDescent="0.25">
      <c r="B2460" s="49" t="s">
        <v>9735</v>
      </c>
      <c r="C2460" s="53" t="s">
        <v>24186</v>
      </c>
      <c r="D2460" t="s">
        <v>1903</v>
      </c>
      <c r="E2460" s="43" t="s">
        <v>10808</v>
      </c>
      <c r="F2460" t="s">
        <v>4408</v>
      </c>
      <c r="G2460" t="s">
        <v>4409</v>
      </c>
      <c r="H2460" s="41">
        <v>41946</v>
      </c>
      <c r="I2460" s="44">
        <v>-8100</v>
      </c>
      <c r="J2460" t="s">
        <v>12767</v>
      </c>
      <c r="R2460" s="51"/>
      <c r="U2460"/>
    </row>
    <row r="2461" spans="2:21" x14ac:dyDescent="0.25">
      <c r="B2461" s="49" t="s">
        <v>9328</v>
      </c>
      <c r="C2461" s="53" t="s">
        <v>24189</v>
      </c>
      <c r="D2461" t="s">
        <v>4410</v>
      </c>
      <c r="E2461" s="43" t="s">
        <v>12768</v>
      </c>
      <c r="F2461" t="s">
        <v>4411</v>
      </c>
      <c r="G2461" t="s">
        <v>19788</v>
      </c>
      <c r="H2461" s="41">
        <v>41948</v>
      </c>
      <c r="I2461" s="44">
        <v>-7025940</v>
      </c>
      <c r="J2461" t="s">
        <v>12769</v>
      </c>
      <c r="R2461" s="51"/>
      <c r="U2461"/>
    </row>
    <row r="2462" spans="2:21" x14ac:dyDescent="0.25">
      <c r="B2462" s="49" t="s">
        <v>9735</v>
      </c>
      <c r="C2462" s="53" t="s">
        <v>24186</v>
      </c>
      <c r="D2462" t="s">
        <v>538</v>
      </c>
      <c r="E2462" s="43" t="s">
        <v>9755</v>
      </c>
      <c r="F2462" t="s">
        <v>4417</v>
      </c>
      <c r="G2462" t="s">
        <v>1960</v>
      </c>
      <c r="H2462" s="41">
        <v>41949</v>
      </c>
      <c r="I2462" s="44">
        <v>-29487.29</v>
      </c>
      <c r="J2462" t="s">
        <v>12776</v>
      </c>
      <c r="R2462" s="51"/>
      <c r="U2462"/>
    </row>
    <row r="2463" spans="2:21" x14ac:dyDescent="0.25">
      <c r="B2463" s="49" t="s">
        <v>9735</v>
      </c>
      <c r="C2463" s="53" t="s">
        <v>24186</v>
      </c>
      <c r="D2463" t="s">
        <v>4412</v>
      </c>
      <c r="E2463" s="43" t="s">
        <v>12770</v>
      </c>
      <c r="F2463" t="s">
        <v>4413</v>
      </c>
      <c r="G2463" t="s">
        <v>4414</v>
      </c>
      <c r="H2463" s="41">
        <v>41949</v>
      </c>
      <c r="I2463" s="44">
        <v>-24000</v>
      </c>
      <c r="J2463" t="s">
        <v>12771</v>
      </c>
      <c r="R2463" s="51"/>
      <c r="U2463"/>
    </row>
    <row r="2464" spans="2:21" x14ac:dyDescent="0.25">
      <c r="B2464" s="49" t="s">
        <v>9735</v>
      </c>
      <c r="C2464" s="53" t="s">
        <v>24186</v>
      </c>
      <c r="D2464" t="s">
        <v>4416</v>
      </c>
      <c r="E2464" s="43" t="s">
        <v>12774</v>
      </c>
      <c r="F2464" t="s">
        <v>4413</v>
      </c>
      <c r="G2464" t="s">
        <v>4414</v>
      </c>
      <c r="H2464" s="41">
        <v>41949</v>
      </c>
      <c r="I2464" s="44">
        <v>-24000</v>
      </c>
      <c r="J2464" t="s">
        <v>12775</v>
      </c>
      <c r="R2464" s="51"/>
      <c r="U2464"/>
    </row>
    <row r="2465" spans="2:21" x14ac:dyDescent="0.25">
      <c r="B2465" s="49" t="s">
        <v>9735</v>
      </c>
      <c r="C2465" s="53" t="s">
        <v>24186</v>
      </c>
      <c r="D2465" t="s">
        <v>4415</v>
      </c>
      <c r="E2465" s="43" t="s">
        <v>12772</v>
      </c>
      <c r="F2465" t="s">
        <v>4413</v>
      </c>
      <c r="G2465" t="s">
        <v>4414</v>
      </c>
      <c r="H2465" s="41">
        <v>41949</v>
      </c>
      <c r="I2465" s="44">
        <v>-21600</v>
      </c>
      <c r="J2465" t="s">
        <v>12773</v>
      </c>
      <c r="R2465" s="51"/>
      <c r="U2465"/>
    </row>
    <row r="2466" spans="2:21" x14ac:dyDescent="0.25">
      <c r="B2466" s="49" t="s">
        <v>9328</v>
      </c>
      <c r="C2466" s="53" t="s">
        <v>24189</v>
      </c>
      <c r="D2466" t="s">
        <v>4418</v>
      </c>
      <c r="E2466" s="43" t="s">
        <v>12777</v>
      </c>
      <c r="F2466" t="s">
        <v>4419</v>
      </c>
      <c r="G2466" t="s">
        <v>1804</v>
      </c>
      <c r="H2466" s="41">
        <v>41949</v>
      </c>
      <c r="I2466" s="44">
        <v>-797300</v>
      </c>
      <c r="J2466" t="s">
        <v>12778</v>
      </c>
      <c r="R2466" s="51"/>
      <c r="U2466"/>
    </row>
    <row r="2467" spans="2:21" x14ac:dyDescent="0.25">
      <c r="B2467" s="49" t="s">
        <v>9328</v>
      </c>
      <c r="C2467" s="53" t="s">
        <v>24189</v>
      </c>
      <c r="D2467" t="s">
        <v>4423</v>
      </c>
      <c r="E2467" s="43" t="s">
        <v>12782</v>
      </c>
      <c r="F2467" t="s">
        <v>4424</v>
      </c>
      <c r="G2467" t="s">
        <v>19686</v>
      </c>
      <c r="H2467" s="41">
        <v>41950</v>
      </c>
      <c r="I2467" s="44">
        <v>-1507715.98</v>
      </c>
      <c r="J2467" t="s">
        <v>12783</v>
      </c>
      <c r="R2467" s="51"/>
      <c r="U2467"/>
    </row>
    <row r="2468" spans="2:21" x14ac:dyDescent="0.25">
      <c r="B2468" s="49" t="s">
        <v>9328</v>
      </c>
      <c r="C2468" s="53" t="s">
        <v>24189</v>
      </c>
      <c r="D2468" t="s">
        <v>4421</v>
      </c>
      <c r="E2468" s="43" t="s">
        <v>12779</v>
      </c>
      <c r="F2468" t="s">
        <v>4422</v>
      </c>
      <c r="H2468" s="41">
        <v>41950</v>
      </c>
      <c r="I2468" s="44">
        <v>-277000</v>
      </c>
      <c r="J2468" t="s">
        <v>12780</v>
      </c>
      <c r="R2468" s="51"/>
      <c r="U2468"/>
    </row>
    <row r="2469" spans="2:21" x14ac:dyDescent="0.25">
      <c r="B2469" s="49" t="s">
        <v>9328</v>
      </c>
      <c r="C2469" s="53" t="s">
        <v>24189</v>
      </c>
      <c r="D2469" t="s">
        <v>4423</v>
      </c>
      <c r="E2469" s="43" t="s">
        <v>12782</v>
      </c>
      <c r="F2469" t="s">
        <v>4424</v>
      </c>
      <c r="G2469" t="s">
        <v>4424</v>
      </c>
      <c r="H2469" s="41">
        <v>41950</v>
      </c>
      <c r="I2469" s="44">
        <v>75106.27</v>
      </c>
      <c r="J2469" t="s">
        <v>12784</v>
      </c>
      <c r="R2469" s="51"/>
      <c r="U2469"/>
    </row>
    <row r="2470" spans="2:21" x14ac:dyDescent="0.25">
      <c r="B2470" s="49" t="s">
        <v>9328</v>
      </c>
      <c r="C2470" s="53" t="s">
        <v>24189</v>
      </c>
      <c r="D2470" t="s">
        <v>4421</v>
      </c>
      <c r="E2470" s="43" t="s">
        <v>12779</v>
      </c>
      <c r="F2470" t="s">
        <v>4422</v>
      </c>
      <c r="H2470" s="41">
        <v>41950</v>
      </c>
      <c r="I2470" s="44">
        <v>277000</v>
      </c>
      <c r="J2470" t="s">
        <v>12781</v>
      </c>
      <c r="R2470" s="51"/>
      <c r="U2470"/>
    </row>
    <row r="2471" spans="2:21" x14ac:dyDescent="0.25">
      <c r="B2471" s="49" t="s">
        <v>9328</v>
      </c>
      <c r="C2471" s="53" t="s">
        <v>24189</v>
      </c>
      <c r="D2471" t="s">
        <v>4425</v>
      </c>
      <c r="E2471" s="43" t="s">
        <v>12785</v>
      </c>
      <c r="F2471" t="s">
        <v>4426</v>
      </c>
      <c r="G2471" t="s">
        <v>1804</v>
      </c>
      <c r="H2471" s="41">
        <v>41954</v>
      </c>
      <c r="I2471" s="44">
        <v>-380000</v>
      </c>
      <c r="J2471" t="s">
        <v>12786</v>
      </c>
      <c r="R2471" s="51"/>
      <c r="U2471"/>
    </row>
    <row r="2472" spans="2:21" x14ac:dyDescent="0.25">
      <c r="B2472" s="49" t="s">
        <v>9328</v>
      </c>
      <c r="C2472" s="53" t="s">
        <v>24189</v>
      </c>
      <c r="D2472" t="s">
        <v>4429</v>
      </c>
      <c r="E2472" s="43" t="s">
        <v>12789</v>
      </c>
      <c r="F2472" t="s">
        <v>4430</v>
      </c>
      <c r="G2472" t="s">
        <v>19417</v>
      </c>
      <c r="H2472" s="41">
        <v>41955</v>
      </c>
      <c r="I2472" s="44">
        <v>-180000</v>
      </c>
      <c r="J2472" t="s">
        <v>12790</v>
      </c>
      <c r="R2472" s="51"/>
      <c r="U2472"/>
    </row>
    <row r="2473" spans="2:21" x14ac:dyDescent="0.25">
      <c r="B2473" s="49" t="s">
        <v>9328</v>
      </c>
      <c r="C2473" s="53" t="s">
        <v>24189</v>
      </c>
      <c r="D2473" t="s">
        <v>4427</v>
      </c>
      <c r="E2473" s="43" t="s">
        <v>12787</v>
      </c>
      <c r="F2473" t="s">
        <v>4428</v>
      </c>
      <c r="G2473" t="s">
        <v>19757</v>
      </c>
      <c r="H2473" s="41">
        <v>41955</v>
      </c>
      <c r="I2473" s="44">
        <v>-23600</v>
      </c>
      <c r="J2473" t="s">
        <v>12788</v>
      </c>
      <c r="R2473" s="51"/>
      <c r="U2473"/>
    </row>
    <row r="2474" spans="2:21" x14ac:dyDescent="0.25">
      <c r="B2474" s="49" t="s">
        <v>9326</v>
      </c>
      <c r="C2474" s="53" t="s">
        <v>24184</v>
      </c>
      <c r="D2474" t="s">
        <v>3791</v>
      </c>
      <c r="E2474" s="43" t="s">
        <v>3792</v>
      </c>
      <c r="F2474" t="s">
        <v>4432</v>
      </c>
      <c r="G2474" t="s">
        <v>17640</v>
      </c>
      <c r="H2474" s="41">
        <v>41956</v>
      </c>
      <c r="I2474" s="44">
        <v>-29500</v>
      </c>
      <c r="J2474" t="s">
        <v>12792</v>
      </c>
      <c r="R2474" s="51"/>
      <c r="U2474"/>
    </row>
    <row r="2475" spans="2:21" x14ac:dyDescent="0.25">
      <c r="B2475" s="49" t="s">
        <v>9326</v>
      </c>
      <c r="C2475" s="53" t="s">
        <v>24184</v>
      </c>
      <c r="D2475" t="s">
        <v>2242</v>
      </c>
      <c r="E2475" s="43" t="s">
        <v>11142</v>
      </c>
      <c r="F2475" t="s">
        <v>4431</v>
      </c>
      <c r="G2475" t="s">
        <v>16638</v>
      </c>
      <c r="H2475" s="41">
        <v>41956</v>
      </c>
      <c r="I2475" s="44">
        <v>-23600</v>
      </c>
      <c r="J2475" t="s">
        <v>12791</v>
      </c>
      <c r="R2475" s="51"/>
      <c r="U2475"/>
    </row>
    <row r="2476" spans="2:21" x14ac:dyDescent="0.25">
      <c r="B2476" s="49" t="s">
        <v>9326</v>
      </c>
      <c r="C2476" s="53" t="s">
        <v>24184</v>
      </c>
      <c r="D2476" t="s">
        <v>1176</v>
      </c>
      <c r="E2476" s="43" t="s">
        <v>1177</v>
      </c>
      <c r="F2476" t="s">
        <v>4433</v>
      </c>
      <c r="G2476" t="s">
        <v>17116</v>
      </c>
      <c r="H2476" s="41">
        <v>41960</v>
      </c>
      <c r="I2476" s="44">
        <v>-69008.759999999995</v>
      </c>
      <c r="J2476" t="s">
        <v>12793</v>
      </c>
      <c r="R2476" s="51"/>
      <c r="U2476"/>
    </row>
    <row r="2477" spans="2:21" x14ac:dyDescent="0.25">
      <c r="B2477" s="49" t="s">
        <v>9326</v>
      </c>
      <c r="C2477" s="53" t="s">
        <v>24184</v>
      </c>
      <c r="D2477" t="s">
        <v>1176</v>
      </c>
      <c r="E2477" s="43" t="s">
        <v>1177</v>
      </c>
      <c r="F2477" t="s">
        <v>4434</v>
      </c>
      <c r="G2477" t="s">
        <v>17116</v>
      </c>
      <c r="H2477" s="41">
        <v>41960</v>
      </c>
      <c r="I2477" s="44">
        <v>-69008.759999999995</v>
      </c>
      <c r="J2477" t="s">
        <v>12794</v>
      </c>
      <c r="R2477" s="51"/>
      <c r="U2477"/>
    </row>
    <row r="2478" spans="2:21" x14ac:dyDescent="0.25">
      <c r="B2478" s="49" t="s">
        <v>9326</v>
      </c>
      <c r="C2478" s="53" t="s">
        <v>24184</v>
      </c>
      <c r="D2478" t="s">
        <v>1176</v>
      </c>
      <c r="E2478" s="43" t="s">
        <v>1177</v>
      </c>
      <c r="F2478" t="s">
        <v>4435</v>
      </c>
      <c r="G2478" t="s">
        <v>17116</v>
      </c>
      <c r="H2478" s="41">
        <v>41960</v>
      </c>
      <c r="I2478" s="44">
        <v>-69008.759999999995</v>
      </c>
      <c r="J2478" t="s">
        <v>12795</v>
      </c>
      <c r="R2478" s="51"/>
      <c r="U2478"/>
    </row>
    <row r="2479" spans="2:21" x14ac:dyDescent="0.25">
      <c r="B2479" s="49" t="s">
        <v>9326</v>
      </c>
      <c r="C2479" s="53" t="s">
        <v>24184</v>
      </c>
      <c r="D2479" t="s">
        <v>1176</v>
      </c>
      <c r="E2479" s="43" t="s">
        <v>1177</v>
      </c>
      <c r="F2479" t="s">
        <v>4436</v>
      </c>
      <c r="G2479" t="s">
        <v>17116</v>
      </c>
      <c r="H2479" s="41">
        <v>41960</v>
      </c>
      <c r="I2479" s="44">
        <v>-69008.759999999995</v>
      </c>
      <c r="J2479" t="s">
        <v>12796</v>
      </c>
      <c r="R2479" s="51"/>
      <c r="U2479"/>
    </row>
    <row r="2480" spans="2:21" x14ac:dyDescent="0.25">
      <c r="B2480" s="49" t="s">
        <v>9326</v>
      </c>
      <c r="C2480" s="53" t="s">
        <v>24184</v>
      </c>
      <c r="D2480" t="s">
        <v>3882</v>
      </c>
      <c r="E2480" s="43" t="s">
        <v>12383</v>
      </c>
      <c r="F2480" t="s">
        <v>4437</v>
      </c>
      <c r="G2480" t="s">
        <v>16684</v>
      </c>
      <c r="H2480" s="41">
        <v>41961</v>
      </c>
      <c r="I2480" s="44">
        <v>-29500</v>
      </c>
      <c r="J2480" t="s">
        <v>12797</v>
      </c>
      <c r="R2480" s="51"/>
      <c r="U2480"/>
    </row>
    <row r="2481" spans="2:21" x14ac:dyDescent="0.25">
      <c r="B2481" s="49" t="s">
        <v>9326</v>
      </c>
      <c r="C2481" s="53" t="s">
        <v>24184</v>
      </c>
      <c r="D2481" t="s">
        <v>4438</v>
      </c>
      <c r="E2481" s="43" t="s">
        <v>4439</v>
      </c>
      <c r="F2481" t="s">
        <v>4151</v>
      </c>
      <c r="G2481" t="s">
        <v>18164</v>
      </c>
      <c r="H2481" s="41">
        <v>41962</v>
      </c>
      <c r="I2481" s="44">
        <v>-47200</v>
      </c>
      <c r="J2481" t="s">
        <v>12798</v>
      </c>
      <c r="R2481" s="51"/>
      <c r="U2481"/>
    </row>
    <row r="2482" spans="2:21" x14ac:dyDescent="0.25">
      <c r="B2482" s="49" t="s">
        <v>9326</v>
      </c>
      <c r="C2482" s="53" t="s">
        <v>24184</v>
      </c>
      <c r="D2482" t="s">
        <v>4329</v>
      </c>
      <c r="E2482" s="43" t="s">
        <v>12714</v>
      </c>
      <c r="F2482" t="s">
        <v>3879</v>
      </c>
      <c r="G2482" t="s">
        <v>16638</v>
      </c>
      <c r="H2482" s="41">
        <v>41963</v>
      </c>
      <c r="I2482" s="44">
        <v>-29500</v>
      </c>
      <c r="J2482" t="s">
        <v>12800</v>
      </c>
      <c r="R2482" s="51"/>
      <c r="U2482"/>
    </row>
    <row r="2483" spans="2:21" x14ac:dyDescent="0.25">
      <c r="B2483" s="49" t="s">
        <v>9326</v>
      </c>
      <c r="C2483" s="53" t="s">
        <v>24184</v>
      </c>
      <c r="D2483" t="s">
        <v>4440</v>
      </c>
      <c r="E2483" s="43" t="s">
        <v>4441</v>
      </c>
      <c r="F2483" t="s">
        <v>4442</v>
      </c>
      <c r="G2483" t="s">
        <v>16638</v>
      </c>
      <c r="H2483" s="41">
        <v>41963</v>
      </c>
      <c r="I2483" s="44">
        <v>-17700</v>
      </c>
      <c r="J2483" t="s">
        <v>12799</v>
      </c>
      <c r="R2483" s="51"/>
      <c r="U2483"/>
    </row>
    <row r="2484" spans="2:21" x14ac:dyDescent="0.25">
      <c r="B2484" s="49" t="s">
        <v>9326</v>
      </c>
      <c r="C2484" s="53" t="s">
        <v>24184</v>
      </c>
      <c r="D2484" t="s">
        <v>4011</v>
      </c>
      <c r="E2484" s="43" t="s">
        <v>12466</v>
      </c>
      <c r="F2484" t="s">
        <v>4443</v>
      </c>
      <c r="G2484" t="s">
        <v>16860</v>
      </c>
      <c r="H2484" s="41">
        <v>41964</v>
      </c>
      <c r="I2484" s="44">
        <v>-29500</v>
      </c>
      <c r="J2484" t="s">
        <v>12801</v>
      </c>
      <c r="R2484" s="51"/>
      <c r="U2484"/>
    </row>
    <row r="2485" spans="2:21" x14ac:dyDescent="0.25">
      <c r="B2485" s="49" t="s">
        <v>9328</v>
      </c>
      <c r="C2485" s="53" t="s">
        <v>24189</v>
      </c>
      <c r="D2485" t="s">
        <v>2447</v>
      </c>
      <c r="E2485" s="43" t="s">
        <v>11339</v>
      </c>
      <c r="F2485" t="s">
        <v>4444</v>
      </c>
      <c r="G2485" t="s">
        <v>19308</v>
      </c>
      <c r="H2485" s="41">
        <v>41965</v>
      </c>
      <c r="I2485" s="44">
        <v>-118000</v>
      </c>
      <c r="J2485" t="s">
        <v>12802</v>
      </c>
      <c r="R2485" s="51"/>
      <c r="U2485"/>
    </row>
    <row r="2486" spans="2:21" x14ac:dyDescent="0.25">
      <c r="B2486" s="49" t="s">
        <v>9326</v>
      </c>
      <c r="C2486" s="53" t="s">
        <v>24184</v>
      </c>
      <c r="D2486" t="s">
        <v>4445</v>
      </c>
      <c r="E2486" s="43" t="s">
        <v>4446</v>
      </c>
      <c r="F2486" t="s">
        <v>4447</v>
      </c>
      <c r="G2486" t="s">
        <v>16638</v>
      </c>
      <c r="H2486" s="41">
        <v>41967</v>
      </c>
      <c r="I2486" s="44">
        <v>-29500</v>
      </c>
      <c r="J2486" t="s">
        <v>12803</v>
      </c>
      <c r="R2486" s="51"/>
      <c r="U2486"/>
    </row>
    <row r="2487" spans="2:21" x14ac:dyDescent="0.25">
      <c r="B2487" s="49" t="s">
        <v>9326</v>
      </c>
      <c r="C2487" s="53" t="s">
        <v>24184</v>
      </c>
      <c r="D2487" t="s">
        <v>1621</v>
      </c>
      <c r="E2487" s="43" t="s">
        <v>1622</v>
      </c>
      <c r="F2487" t="s">
        <v>4448</v>
      </c>
      <c r="G2487" t="s">
        <v>17233</v>
      </c>
      <c r="H2487" s="41">
        <v>41968</v>
      </c>
      <c r="I2487" s="44">
        <v>-133493.4</v>
      </c>
      <c r="J2487" t="s">
        <v>12804</v>
      </c>
      <c r="R2487" s="51"/>
      <c r="U2487"/>
    </row>
    <row r="2488" spans="2:21" x14ac:dyDescent="0.25">
      <c r="B2488" s="49" t="s">
        <v>9326</v>
      </c>
      <c r="C2488" s="53" t="s">
        <v>24184</v>
      </c>
      <c r="D2488" t="s">
        <v>4450</v>
      </c>
      <c r="E2488" s="43" t="s">
        <v>4451</v>
      </c>
      <c r="F2488" t="s">
        <v>4453</v>
      </c>
      <c r="G2488" t="s">
        <v>16419</v>
      </c>
      <c r="H2488" s="41">
        <v>41969</v>
      </c>
      <c r="I2488" s="44">
        <v>-580463.71</v>
      </c>
      <c r="J2488" t="s">
        <v>12807</v>
      </c>
      <c r="R2488" s="51"/>
      <c r="U2488"/>
    </row>
    <row r="2489" spans="2:21" x14ac:dyDescent="0.25">
      <c r="B2489" s="49" t="s">
        <v>9326</v>
      </c>
      <c r="C2489" s="53" t="s">
        <v>24184</v>
      </c>
      <c r="D2489" t="s">
        <v>4450</v>
      </c>
      <c r="E2489" s="43" t="s">
        <v>4451</v>
      </c>
      <c r="F2489" t="s">
        <v>4452</v>
      </c>
      <c r="G2489" t="s">
        <v>16419</v>
      </c>
      <c r="H2489" s="41">
        <v>41969</v>
      </c>
      <c r="I2489" s="44">
        <v>-290231.86</v>
      </c>
      <c r="J2489" t="s">
        <v>12806</v>
      </c>
      <c r="R2489" s="51"/>
      <c r="U2489"/>
    </row>
    <row r="2490" spans="2:21" x14ac:dyDescent="0.25">
      <c r="B2490" s="49" t="s">
        <v>9326</v>
      </c>
      <c r="C2490" s="53" t="s">
        <v>24184</v>
      </c>
      <c r="D2490" t="s">
        <v>2090</v>
      </c>
      <c r="E2490" s="43" t="s">
        <v>11002</v>
      </c>
      <c r="F2490" t="s">
        <v>4449</v>
      </c>
      <c r="G2490" t="s">
        <v>16920</v>
      </c>
      <c r="H2490" s="41">
        <v>41969</v>
      </c>
      <c r="I2490" s="44">
        <v>-35400</v>
      </c>
      <c r="J2490" t="s">
        <v>12805</v>
      </c>
      <c r="R2490" s="51"/>
      <c r="U2490"/>
    </row>
    <row r="2491" spans="2:21" x14ac:dyDescent="0.25">
      <c r="B2491" s="49" t="s">
        <v>9326</v>
      </c>
      <c r="C2491" s="53" t="s">
        <v>24184</v>
      </c>
      <c r="D2491" t="s">
        <v>4450</v>
      </c>
      <c r="E2491" s="43" t="s">
        <v>4451</v>
      </c>
      <c r="F2491" t="s">
        <v>4452</v>
      </c>
      <c r="G2491" t="s">
        <v>4452</v>
      </c>
      <c r="H2491" s="41">
        <v>41969</v>
      </c>
      <c r="I2491" s="44">
        <v>58046.38</v>
      </c>
      <c r="J2491" t="s">
        <v>12808</v>
      </c>
      <c r="R2491" s="51"/>
      <c r="U2491"/>
    </row>
    <row r="2492" spans="2:21" x14ac:dyDescent="0.25">
      <c r="B2492" s="49" t="s">
        <v>9326</v>
      </c>
      <c r="C2492" s="53" t="s">
        <v>24184</v>
      </c>
      <c r="D2492" t="s">
        <v>4450</v>
      </c>
      <c r="E2492" s="43" t="s">
        <v>4451</v>
      </c>
      <c r="F2492" t="s">
        <v>4453</v>
      </c>
      <c r="G2492" t="s">
        <v>4453</v>
      </c>
      <c r="H2492" s="41">
        <v>41969</v>
      </c>
      <c r="I2492" s="44">
        <v>116092.73</v>
      </c>
      <c r="J2492" t="s">
        <v>12809</v>
      </c>
      <c r="R2492" s="51"/>
      <c r="U2492"/>
    </row>
    <row r="2493" spans="2:21" x14ac:dyDescent="0.25">
      <c r="B2493" s="49" t="s">
        <v>9328</v>
      </c>
      <c r="C2493" s="53" t="s">
        <v>24189</v>
      </c>
      <c r="D2493" t="s">
        <v>4454</v>
      </c>
      <c r="E2493" s="43" t="s">
        <v>4455</v>
      </c>
      <c r="F2493" t="s">
        <v>2784</v>
      </c>
      <c r="G2493" t="s">
        <v>20076</v>
      </c>
      <c r="H2493" s="41">
        <v>41970</v>
      </c>
      <c r="I2493" s="44">
        <v>-2561512.4900000002</v>
      </c>
      <c r="J2493" t="s">
        <v>12810</v>
      </c>
      <c r="R2493" s="51"/>
      <c r="U2493"/>
    </row>
    <row r="2494" spans="2:21" x14ac:dyDescent="0.25">
      <c r="B2494" s="49" t="s">
        <v>9326</v>
      </c>
      <c r="C2494" s="53" t="s">
        <v>24184</v>
      </c>
      <c r="D2494" t="s">
        <v>4457</v>
      </c>
      <c r="E2494" s="43" t="s">
        <v>4458</v>
      </c>
      <c r="F2494" t="s">
        <v>2784</v>
      </c>
      <c r="G2494" t="s">
        <v>17879</v>
      </c>
      <c r="H2494" s="41">
        <v>41971</v>
      </c>
      <c r="I2494" s="44">
        <v>-1092755.74</v>
      </c>
      <c r="J2494" t="s">
        <v>12812</v>
      </c>
      <c r="R2494" s="51"/>
      <c r="U2494"/>
    </row>
    <row r="2495" spans="2:21" x14ac:dyDescent="0.25">
      <c r="B2495" s="49" t="s">
        <v>9326</v>
      </c>
      <c r="C2495" s="53" t="s">
        <v>24184</v>
      </c>
      <c r="D2495" t="s">
        <v>4457</v>
      </c>
      <c r="E2495" s="43" t="s">
        <v>4458</v>
      </c>
      <c r="F2495" t="s">
        <v>2784</v>
      </c>
      <c r="G2495" t="s">
        <v>17879</v>
      </c>
      <c r="H2495" s="41">
        <v>41971</v>
      </c>
      <c r="I2495" s="44">
        <v>-1078466.52</v>
      </c>
      <c r="J2495" t="s">
        <v>12811</v>
      </c>
      <c r="R2495" s="51"/>
      <c r="U2495"/>
    </row>
    <row r="2496" spans="2:21" x14ac:dyDescent="0.25">
      <c r="B2496" s="49" t="s">
        <v>9735</v>
      </c>
      <c r="C2496" s="53" t="s">
        <v>24186</v>
      </c>
      <c r="D2496" t="s">
        <v>1823</v>
      </c>
      <c r="E2496" s="43" t="s">
        <v>1824</v>
      </c>
      <c r="F2496" t="s">
        <v>4463</v>
      </c>
      <c r="G2496" t="s">
        <v>4464</v>
      </c>
      <c r="H2496" s="41">
        <v>41974</v>
      </c>
      <c r="I2496" s="44">
        <v>-983015.7</v>
      </c>
      <c r="J2496" t="s">
        <v>5284</v>
      </c>
      <c r="R2496" s="51"/>
      <c r="U2496"/>
    </row>
    <row r="2497" spans="2:21" x14ac:dyDescent="0.25">
      <c r="B2497" s="49" t="s">
        <v>9328</v>
      </c>
      <c r="C2497" s="53" t="s">
        <v>24189</v>
      </c>
      <c r="D2497" t="s">
        <v>4244</v>
      </c>
      <c r="E2497" s="43" t="s">
        <v>12637</v>
      </c>
      <c r="F2497" t="s">
        <v>4465</v>
      </c>
      <c r="G2497" t="s">
        <v>19847</v>
      </c>
      <c r="H2497" s="41">
        <v>41974</v>
      </c>
      <c r="I2497" s="44">
        <v>-35000</v>
      </c>
      <c r="J2497" t="s">
        <v>12813</v>
      </c>
      <c r="R2497" s="51"/>
      <c r="U2497"/>
    </row>
    <row r="2498" spans="2:21" x14ac:dyDescent="0.25">
      <c r="B2498" s="49" t="s">
        <v>9735</v>
      </c>
      <c r="C2498" s="53" t="s">
        <v>24186</v>
      </c>
      <c r="D2498" t="s">
        <v>4468</v>
      </c>
      <c r="E2498" s="43" t="s">
        <v>4469</v>
      </c>
      <c r="F2498" t="s">
        <v>4470</v>
      </c>
      <c r="G2498" t="s">
        <v>4471</v>
      </c>
      <c r="H2498" s="41">
        <v>41975</v>
      </c>
      <c r="I2498" s="44">
        <v>-357000</v>
      </c>
      <c r="J2498" t="s">
        <v>12816</v>
      </c>
      <c r="R2498" s="51"/>
      <c r="U2498"/>
    </row>
    <row r="2499" spans="2:21" x14ac:dyDescent="0.25">
      <c r="B2499" s="49" t="s">
        <v>9328</v>
      </c>
      <c r="C2499" s="53" t="s">
        <v>24189</v>
      </c>
      <c r="D2499" t="s">
        <v>4472</v>
      </c>
      <c r="E2499" s="43" t="s">
        <v>4473</v>
      </c>
      <c r="F2499" t="s">
        <v>4476</v>
      </c>
      <c r="G2499" t="s">
        <v>19991</v>
      </c>
      <c r="H2499" s="41">
        <v>41975</v>
      </c>
      <c r="I2499" s="44">
        <v>-2422941.2000000002</v>
      </c>
      <c r="J2499" t="s">
        <v>12818</v>
      </c>
      <c r="R2499" s="51"/>
      <c r="U2499"/>
    </row>
    <row r="2500" spans="2:21" x14ac:dyDescent="0.25">
      <c r="B2500" s="49" t="s">
        <v>9328</v>
      </c>
      <c r="C2500" s="53" t="s">
        <v>24189</v>
      </c>
      <c r="D2500" t="s">
        <v>4472</v>
      </c>
      <c r="E2500" s="43" t="s">
        <v>4473</v>
      </c>
      <c r="F2500" t="s">
        <v>4474</v>
      </c>
      <c r="G2500" t="s">
        <v>4475</v>
      </c>
      <c r="H2500" s="41">
        <v>41975</v>
      </c>
      <c r="I2500" s="44">
        <v>-750000</v>
      </c>
      <c r="J2500" t="s">
        <v>12817</v>
      </c>
      <c r="R2500" s="51"/>
      <c r="U2500"/>
    </row>
    <row r="2501" spans="2:21" x14ac:dyDescent="0.25">
      <c r="B2501" s="49" t="s">
        <v>9328</v>
      </c>
      <c r="C2501" s="53" t="s">
        <v>24189</v>
      </c>
      <c r="D2501" t="s">
        <v>4466</v>
      </c>
      <c r="E2501" s="43" t="s">
        <v>12814</v>
      </c>
      <c r="F2501" t="s">
        <v>2784</v>
      </c>
      <c r="G2501" t="s">
        <v>19800</v>
      </c>
      <c r="H2501" s="41">
        <v>41975</v>
      </c>
      <c r="I2501" s="44">
        <v>-442500</v>
      </c>
      <c r="J2501" t="s">
        <v>12815</v>
      </c>
      <c r="R2501" s="51"/>
      <c r="U2501"/>
    </row>
    <row r="2502" spans="2:21" x14ac:dyDescent="0.25">
      <c r="B2502" s="49" t="s">
        <v>9326</v>
      </c>
      <c r="C2502" s="53" t="s">
        <v>24184</v>
      </c>
      <c r="D2502" t="s">
        <v>4033</v>
      </c>
      <c r="E2502" s="43" t="s">
        <v>4034</v>
      </c>
      <c r="F2502" t="s">
        <v>4477</v>
      </c>
      <c r="G2502" t="s">
        <v>4407</v>
      </c>
      <c r="H2502" s="41">
        <v>41976</v>
      </c>
      <c r="I2502" s="44">
        <v>-5900</v>
      </c>
      <c r="J2502" t="s">
        <v>12819</v>
      </c>
      <c r="R2502" s="51"/>
      <c r="U2502"/>
    </row>
    <row r="2503" spans="2:21" x14ac:dyDescent="0.25">
      <c r="B2503" s="49" t="s">
        <v>9326</v>
      </c>
      <c r="C2503" s="53" t="s">
        <v>24184</v>
      </c>
      <c r="D2503" t="s">
        <v>4033</v>
      </c>
      <c r="E2503" s="43" t="s">
        <v>4034</v>
      </c>
      <c r="F2503" t="s">
        <v>4479</v>
      </c>
      <c r="G2503" t="s">
        <v>4407</v>
      </c>
      <c r="H2503" s="41">
        <v>41976</v>
      </c>
      <c r="I2503" s="44">
        <v>-5900</v>
      </c>
      <c r="J2503" t="s">
        <v>12821</v>
      </c>
      <c r="R2503" s="51"/>
      <c r="U2503"/>
    </row>
    <row r="2504" spans="2:21" x14ac:dyDescent="0.25">
      <c r="B2504" s="49" t="s">
        <v>9326</v>
      </c>
      <c r="C2504" s="53" t="s">
        <v>24184</v>
      </c>
      <c r="D2504" t="s">
        <v>4033</v>
      </c>
      <c r="E2504" s="43" t="s">
        <v>4034</v>
      </c>
      <c r="F2504" t="s">
        <v>4481</v>
      </c>
      <c r="G2504" t="s">
        <v>4407</v>
      </c>
      <c r="H2504" s="41">
        <v>41976</v>
      </c>
      <c r="I2504" s="44">
        <v>-5900</v>
      </c>
      <c r="J2504" t="s">
        <v>12823</v>
      </c>
      <c r="R2504" s="51"/>
      <c r="U2504"/>
    </row>
    <row r="2505" spans="2:21" x14ac:dyDescent="0.25">
      <c r="B2505" s="49" t="s">
        <v>9326</v>
      </c>
      <c r="C2505" s="53" t="s">
        <v>24184</v>
      </c>
      <c r="D2505" t="s">
        <v>4033</v>
      </c>
      <c r="E2505" s="43" t="s">
        <v>4034</v>
      </c>
      <c r="F2505" t="s">
        <v>4482</v>
      </c>
      <c r="G2505" t="s">
        <v>4407</v>
      </c>
      <c r="H2505" s="41">
        <v>41976</v>
      </c>
      <c r="I2505" s="44">
        <v>-5900</v>
      </c>
      <c r="J2505" t="s">
        <v>12824</v>
      </c>
      <c r="R2505" s="51"/>
      <c r="U2505"/>
    </row>
    <row r="2506" spans="2:21" x14ac:dyDescent="0.25">
      <c r="B2506" s="49" t="s">
        <v>9326</v>
      </c>
      <c r="C2506" s="53" t="s">
        <v>24184</v>
      </c>
      <c r="D2506" t="s">
        <v>4033</v>
      </c>
      <c r="E2506" s="43" t="s">
        <v>4034</v>
      </c>
      <c r="F2506" t="s">
        <v>4484</v>
      </c>
      <c r="G2506" t="s">
        <v>4407</v>
      </c>
      <c r="H2506" s="41">
        <v>41976</v>
      </c>
      <c r="I2506" s="44">
        <v>-5900</v>
      </c>
      <c r="J2506" t="s">
        <v>12826</v>
      </c>
      <c r="R2506" s="51"/>
      <c r="U2506"/>
    </row>
    <row r="2507" spans="2:21" x14ac:dyDescent="0.25">
      <c r="B2507" s="49" t="s">
        <v>9326</v>
      </c>
      <c r="C2507" s="53" t="s">
        <v>24184</v>
      </c>
      <c r="D2507" t="s">
        <v>4033</v>
      </c>
      <c r="E2507" s="43" t="s">
        <v>4034</v>
      </c>
      <c r="F2507" t="s">
        <v>4478</v>
      </c>
      <c r="G2507" t="s">
        <v>4407</v>
      </c>
      <c r="H2507" s="41">
        <v>41976</v>
      </c>
      <c r="I2507" s="44">
        <v>-5310</v>
      </c>
      <c r="J2507" t="s">
        <v>12820</v>
      </c>
      <c r="R2507" s="51"/>
      <c r="U2507"/>
    </row>
    <row r="2508" spans="2:21" x14ac:dyDescent="0.25">
      <c r="B2508" s="49" t="s">
        <v>9326</v>
      </c>
      <c r="C2508" s="53" t="s">
        <v>24184</v>
      </c>
      <c r="D2508" t="s">
        <v>4033</v>
      </c>
      <c r="E2508" s="43" t="s">
        <v>4034</v>
      </c>
      <c r="F2508" t="s">
        <v>4480</v>
      </c>
      <c r="G2508" t="s">
        <v>4407</v>
      </c>
      <c r="H2508" s="41">
        <v>41976</v>
      </c>
      <c r="I2508" s="44">
        <v>-5310</v>
      </c>
      <c r="J2508" t="s">
        <v>12822</v>
      </c>
      <c r="R2508" s="51"/>
      <c r="U2508"/>
    </row>
    <row r="2509" spans="2:21" x14ac:dyDescent="0.25">
      <c r="B2509" s="49" t="s">
        <v>9326</v>
      </c>
      <c r="C2509" s="53" t="s">
        <v>24184</v>
      </c>
      <c r="D2509" t="s">
        <v>4033</v>
      </c>
      <c r="E2509" s="43" t="s">
        <v>4034</v>
      </c>
      <c r="F2509" t="s">
        <v>4483</v>
      </c>
      <c r="G2509" t="s">
        <v>4407</v>
      </c>
      <c r="H2509" s="41">
        <v>41976</v>
      </c>
      <c r="I2509" s="44">
        <v>-2596</v>
      </c>
      <c r="J2509" t="s">
        <v>12825</v>
      </c>
      <c r="R2509" s="51"/>
      <c r="U2509"/>
    </row>
    <row r="2510" spans="2:21" x14ac:dyDescent="0.25">
      <c r="B2510" s="49" t="s">
        <v>9326</v>
      </c>
      <c r="C2510" s="53" t="s">
        <v>24184</v>
      </c>
      <c r="D2510" t="s">
        <v>815</v>
      </c>
      <c r="E2510" s="43" t="s">
        <v>816</v>
      </c>
      <c r="G2510" t="s">
        <v>4486</v>
      </c>
      <c r="H2510" s="41">
        <v>41977</v>
      </c>
      <c r="I2510" s="44">
        <v>-12101.02</v>
      </c>
      <c r="J2510" t="s">
        <v>12828</v>
      </c>
      <c r="R2510" s="51"/>
      <c r="U2510"/>
    </row>
    <row r="2511" spans="2:21" x14ac:dyDescent="0.25">
      <c r="B2511" s="49" t="s">
        <v>9326</v>
      </c>
      <c r="C2511" s="53" t="s">
        <v>24184</v>
      </c>
      <c r="D2511" t="s">
        <v>815</v>
      </c>
      <c r="E2511" s="43" t="s">
        <v>816</v>
      </c>
      <c r="G2511" t="s">
        <v>4485</v>
      </c>
      <c r="H2511" s="41">
        <v>41977</v>
      </c>
      <c r="I2511" s="44">
        <v>-11424.32</v>
      </c>
      <c r="J2511" t="s">
        <v>12827</v>
      </c>
      <c r="R2511" s="51"/>
      <c r="U2511"/>
    </row>
    <row r="2512" spans="2:21" x14ac:dyDescent="0.25">
      <c r="B2512" s="49" t="s">
        <v>9328</v>
      </c>
      <c r="C2512" s="53" t="s">
        <v>24189</v>
      </c>
      <c r="D2512" t="s">
        <v>4454</v>
      </c>
      <c r="E2512" s="43" t="s">
        <v>4455</v>
      </c>
      <c r="F2512" t="s">
        <v>4487</v>
      </c>
      <c r="G2512" t="s">
        <v>20077</v>
      </c>
      <c r="H2512" s="41">
        <v>41977</v>
      </c>
      <c r="I2512" s="44">
        <v>-2561512.4900000002</v>
      </c>
      <c r="J2512" t="s">
        <v>12829</v>
      </c>
      <c r="R2512" s="51"/>
      <c r="U2512"/>
    </row>
    <row r="2513" spans="2:21" x14ac:dyDescent="0.25">
      <c r="B2513" s="49" t="s">
        <v>9326</v>
      </c>
      <c r="C2513" s="53" t="s">
        <v>24184</v>
      </c>
      <c r="D2513" t="s">
        <v>4489</v>
      </c>
      <c r="E2513" s="43" t="s">
        <v>4490</v>
      </c>
      <c r="F2513" t="s">
        <v>4491</v>
      </c>
      <c r="G2513" t="s">
        <v>18330</v>
      </c>
      <c r="H2513" s="41">
        <v>41981</v>
      </c>
      <c r="I2513" s="44">
        <v>-105588.76</v>
      </c>
      <c r="J2513" t="s">
        <v>12830</v>
      </c>
      <c r="R2513" s="51"/>
      <c r="U2513"/>
    </row>
    <row r="2514" spans="2:21" x14ac:dyDescent="0.25">
      <c r="B2514" s="49" t="s">
        <v>9326</v>
      </c>
      <c r="C2514" s="53" t="s">
        <v>24184</v>
      </c>
      <c r="D2514" t="s">
        <v>4492</v>
      </c>
      <c r="E2514" s="43" t="s">
        <v>12831</v>
      </c>
      <c r="F2514" t="s">
        <v>4497</v>
      </c>
      <c r="G2514" t="s">
        <v>16957</v>
      </c>
      <c r="H2514" s="41">
        <v>41982</v>
      </c>
      <c r="I2514" s="44">
        <v>-253764.9</v>
      </c>
      <c r="J2514" t="s">
        <v>12836</v>
      </c>
      <c r="R2514" s="51"/>
      <c r="U2514"/>
    </row>
    <row r="2515" spans="2:21" x14ac:dyDescent="0.25">
      <c r="B2515" s="49" t="s">
        <v>9326</v>
      </c>
      <c r="C2515" s="53" t="s">
        <v>24184</v>
      </c>
      <c r="D2515" t="s">
        <v>4492</v>
      </c>
      <c r="E2515" s="43" t="s">
        <v>12831</v>
      </c>
      <c r="F2515" t="s">
        <v>4495</v>
      </c>
      <c r="G2515" t="s">
        <v>16957</v>
      </c>
      <c r="H2515" s="41">
        <v>41982</v>
      </c>
      <c r="I2515" s="44">
        <v>-225161.7</v>
      </c>
      <c r="J2515" t="s">
        <v>12834</v>
      </c>
      <c r="R2515" s="51"/>
      <c r="U2515"/>
    </row>
    <row r="2516" spans="2:21" x14ac:dyDescent="0.25">
      <c r="B2516" s="49" t="s">
        <v>9326</v>
      </c>
      <c r="C2516" s="53" t="s">
        <v>24184</v>
      </c>
      <c r="D2516" t="s">
        <v>4492</v>
      </c>
      <c r="E2516" s="43" t="s">
        <v>12831</v>
      </c>
      <c r="F2516" t="s">
        <v>4494</v>
      </c>
      <c r="G2516" t="s">
        <v>16957</v>
      </c>
      <c r="H2516" s="41">
        <v>41982</v>
      </c>
      <c r="I2516" s="44">
        <v>-82564.600000000006</v>
      </c>
      <c r="J2516" t="s">
        <v>12833</v>
      </c>
      <c r="R2516" s="51"/>
      <c r="U2516"/>
    </row>
    <row r="2517" spans="2:21" x14ac:dyDescent="0.25">
      <c r="B2517" s="49" t="s">
        <v>9326</v>
      </c>
      <c r="C2517" s="53" t="s">
        <v>24184</v>
      </c>
      <c r="D2517" t="s">
        <v>4492</v>
      </c>
      <c r="E2517" s="43" t="s">
        <v>12831</v>
      </c>
      <c r="F2517" t="s">
        <v>4498</v>
      </c>
      <c r="G2517" t="s">
        <v>16957</v>
      </c>
      <c r="H2517" s="41">
        <v>41982</v>
      </c>
      <c r="I2517" s="44">
        <v>-80417</v>
      </c>
      <c r="J2517" t="s">
        <v>12837</v>
      </c>
      <c r="R2517" s="51"/>
      <c r="U2517"/>
    </row>
    <row r="2518" spans="2:21" x14ac:dyDescent="0.25">
      <c r="B2518" s="49" t="s">
        <v>9326</v>
      </c>
      <c r="C2518" s="53" t="s">
        <v>24184</v>
      </c>
      <c r="D2518" t="s">
        <v>4500</v>
      </c>
      <c r="E2518" s="43" t="s">
        <v>4501</v>
      </c>
      <c r="F2518" t="s">
        <v>3879</v>
      </c>
      <c r="G2518" t="s">
        <v>18274</v>
      </c>
      <c r="H2518" s="41">
        <v>41982</v>
      </c>
      <c r="I2518" s="44">
        <v>-52510</v>
      </c>
      <c r="J2518" t="s">
        <v>12839</v>
      </c>
      <c r="R2518" s="51"/>
      <c r="U2518"/>
    </row>
    <row r="2519" spans="2:21" x14ac:dyDescent="0.25">
      <c r="B2519" s="49" t="s">
        <v>9326</v>
      </c>
      <c r="C2519" s="53" t="s">
        <v>24184</v>
      </c>
      <c r="D2519" t="s">
        <v>4492</v>
      </c>
      <c r="E2519" s="43" t="s">
        <v>12831</v>
      </c>
      <c r="F2519" t="s">
        <v>4496</v>
      </c>
      <c r="G2519" t="s">
        <v>16957</v>
      </c>
      <c r="H2519" s="41">
        <v>41982</v>
      </c>
      <c r="I2519" s="44">
        <v>-41789.699999999997</v>
      </c>
      <c r="J2519" t="s">
        <v>12835</v>
      </c>
      <c r="R2519" s="51"/>
      <c r="U2519"/>
    </row>
    <row r="2520" spans="2:21" x14ac:dyDescent="0.25">
      <c r="B2520" s="49" t="s">
        <v>9326</v>
      </c>
      <c r="C2520" s="53" t="s">
        <v>24184</v>
      </c>
      <c r="D2520" t="s">
        <v>4492</v>
      </c>
      <c r="E2520" s="43" t="s">
        <v>12831</v>
      </c>
      <c r="F2520" t="s">
        <v>4499</v>
      </c>
      <c r="G2520" t="s">
        <v>16957</v>
      </c>
      <c r="H2520" s="41">
        <v>41982</v>
      </c>
      <c r="I2520" s="44">
        <v>-33110.800000000003</v>
      </c>
      <c r="J2520" t="s">
        <v>12838</v>
      </c>
      <c r="R2520" s="51"/>
      <c r="U2520"/>
    </row>
    <row r="2521" spans="2:21" x14ac:dyDescent="0.25">
      <c r="B2521" s="49" t="s">
        <v>9326</v>
      </c>
      <c r="C2521" s="53" t="s">
        <v>24184</v>
      </c>
      <c r="D2521" t="s">
        <v>4492</v>
      </c>
      <c r="E2521" s="43" t="s">
        <v>12831</v>
      </c>
      <c r="F2521" t="s">
        <v>4493</v>
      </c>
      <c r="G2521" t="s">
        <v>16957</v>
      </c>
      <c r="H2521" s="41">
        <v>41982</v>
      </c>
      <c r="I2521" s="44">
        <v>-6401.5</v>
      </c>
      <c r="J2521" t="s">
        <v>12832</v>
      </c>
      <c r="R2521" s="51"/>
      <c r="U2521"/>
    </row>
    <row r="2522" spans="2:21" x14ac:dyDescent="0.25">
      <c r="B2522" s="49" t="s">
        <v>9328</v>
      </c>
      <c r="C2522" s="53" t="s">
        <v>24189</v>
      </c>
      <c r="D2522" t="s">
        <v>4502</v>
      </c>
      <c r="E2522" s="43" t="s">
        <v>12840</v>
      </c>
      <c r="F2522" t="s">
        <v>4503</v>
      </c>
      <c r="G2522" t="s">
        <v>4504</v>
      </c>
      <c r="H2522" s="41">
        <v>41982</v>
      </c>
      <c r="I2522" s="44">
        <v>-1557600</v>
      </c>
      <c r="J2522" t="s">
        <v>12841</v>
      </c>
      <c r="R2522" s="51"/>
      <c r="U2522"/>
    </row>
    <row r="2523" spans="2:21" x14ac:dyDescent="0.25">
      <c r="B2523" s="49" t="s">
        <v>9328</v>
      </c>
      <c r="C2523" s="53" t="s">
        <v>24189</v>
      </c>
      <c r="D2523" t="s">
        <v>4507</v>
      </c>
      <c r="E2523" s="43" t="s">
        <v>4508</v>
      </c>
      <c r="F2523" t="s">
        <v>4509</v>
      </c>
      <c r="G2523" t="s">
        <v>19962</v>
      </c>
      <c r="H2523" s="41">
        <v>41983</v>
      </c>
      <c r="I2523" s="44">
        <v>-16032296.49</v>
      </c>
      <c r="J2523" t="s">
        <v>12844</v>
      </c>
      <c r="R2523" s="51"/>
      <c r="U2523"/>
    </row>
    <row r="2524" spans="2:21" x14ac:dyDescent="0.25">
      <c r="B2524" s="49" t="s">
        <v>9328</v>
      </c>
      <c r="C2524" s="53" t="s">
        <v>24189</v>
      </c>
      <c r="D2524" t="s">
        <v>1396</v>
      </c>
      <c r="E2524" s="43" t="s">
        <v>10400</v>
      </c>
      <c r="F2524" t="s">
        <v>4505</v>
      </c>
      <c r="G2524" t="s">
        <v>19356</v>
      </c>
      <c r="H2524" s="41">
        <v>41983</v>
      </c>
      <c r="I2524" s="44">
        <v>-236000</v>
      </c>
      <c r="J2524" t="s">
        <v>12842</v>
      </c>
      <c r="R2524" s="51"/>
      <c r="U2524"/>
    </row>
    <row r="2525" spans="2:21" x14ac:dyDescent="0.25">
      <c r="B2525" s="49" t="s">
        <v>9328</v>
      </c>
      <c r="C2525" s="53" t="s">
        <v>24189</v>
      </c>
      <c r="D2525" t="s">
        <v>1396</v>
      </c>
      <c r="E2525" s="43" t="s">
        <v>10400</v>
      </c>
      <c r="F2525" t="s">
        <v>4506</v>
      </c>
      <c r="G2525" t="s">
        <v>19357</v>
      </c>
      <c r="H2525" s="41">
        <v>41983</v>
      </c>
      <c r="I2525" s="44">
        <v>-236000</v>
      </c>
      <c r="J2525" t="s">
        <v>12843</v>
      </c>
      <c r="R2525" s="51"/>
      <c r="U2525"/>
    </row>
    <row r="2526" spans="2:21" x14ac:dyDescent="0.25">
      <c r="B2526" s="49" t="s">
        <v>9328</v>
      </c>
      <c r="C2526" s="53" t="s">
        <v>24189</v>
      </c>
      <c r="D2526" t="s">
        <v>4510</v>
      </c>
      <c r="E2526" s="43" t="s">
        <v>4511</v>
      </c>
      <c r="F2526" t="s">
        <v>4512</v>
      </c>
      <c r="G2526" t="s">
        <v>19761</v>
      </c>
      <c r="H2526" s="41">
        <v>41984</v>
      </c>
      <c r="I2526" s="44">
        <v>-2651880</v>
      </c>
      <c r="J2526" t="s">
        <v>12845</v>
      </c>
      <c r="R2526" s="51"/>
      <c r="U2526"/>
    </row>
    <row r="2527" spans="2:21" x14ac:dyDescent="0.25">
      <c r="B2527" s="49" t="s">
        <v>9326</v>
      </c>
      <c r="C2527" s="53" t="s">
        <v>24184</v>
      </c>
      <c r="D2527" t="s">
        <v>4514</v>
      </c>
      <c r="E2527" s="43" t="s">
        <v>4515</v>
      </c>
      <c r="F2527" t="s">
        <v>4516</v>
      </c>
      <c r="G2527" t="s">
        <v>4517</v>
      </c>
      <c r="H2527" s="41">
        <v>41985</v>
      </c>
      <c r="I2527" s="44">
        <v>-26623.16</v>
      </c>
      <c r="J2527" t="s">
        <v>12846</v>
      </c>
      <c r="R2527" s="51"/>
      <c r="U2527"/>
    </row>
    <row r="2528" spans="2:21" x14ac:dyDescent="0.25">
      <c r="B2528" s="49" t="s">
        <v>9326</v>
      </c>
      <c r="C2528" s="53" t="s">
        <v>24184</v>
      </c>
      <c r="D2528" t="s">
        <v>815</v>
      </c>
      <c r="E2528" s="43" t="s">
        <v>816</v>
      </c>
      <c r="G2528" t="s">
        <v>4519</v>
      </c>
      <c r="H2528" s="41">
        <v>41985</v>
      </c>
      <c r="I2528" s="44">
        <v>-10131.41</v>
      </c>
      <c r="J2528" t="s">
        <v>12848</v>
      </c>
      <c r="R2528" s="51"/>
      <c r="U2528"/>
    </row>
    <row r="2529" spans="2:21" x14ac:dyDescent="0.25">
      <c r="B2529" s="49" t="s">
        <v>9326</v>
      </c>
      <c r="C2529" s="53" t="s">
        <v>24184</v>
      </c>
      <c r="D2529" t="s">
        <v>815</v>
      </c>
      <c r="E2529" s="43" t="s">
        <v>816</v>
      </c>
      <c r="G2529" t="s">
        <v>4518</v>
      </c>
      <c r="H2529" s="41">
        <v>41985</v>
      </c>
      <c r="I2529" s="44">
        <v>-9564.85</v>
      </c>
      <c r="J2529" t="s">
        <v>12847</v>
      </c>
      <c r="R2529" s="51"/>
      <c r="U2529"/>
    </row>
    <row r="2530" spans="2:21" x14ac:dyDescent="0.25">
      <c r="B2530" s="49" t="s">
        <v>9735</v>
      </c>
      <c r="C2530" s="53" t="s">
        <v>24186</v>
      </c>
      <c r="D2530" t="s">
        <v>4528</v>
      </c>
      <c r="E2530" s="43" t="s">
        <v>12855</v>
      </c>
      <c r="F2530" t="s">
        <v>4529</v>
      </c>
      <c r="G2530" t="s">
        <v>4525</v>
      </c>
      <c r="H2530" s="41">
        <v>41985</v>
      </c>
      <c r="I2530" s="44">
        <v>-438844.85</v>
      </c>
      <c r="J2530" t="s">
        <v>12856</v>
      </c>
      <c r="R2530" s="51"/>
      <c r="U2530"/>
    </row>
    <row r="2531" spans="2:21" x14ac:dyDescent="0.25">
      <c r="B2531" s="49" t="s">
        <v>9735</v>
      </c>
      <c r="C2531" s="53" t="s">
        <v>24186</v>
      </c>
      <c r="D2531" t="s">
        <v>4526</v>
      </c>
      <c r="E2531" s="43" t="s">
        <v>12853</v>
      </c>
      <c r="F2531" t="s">
        <v>4527</v>
      </c>
      <c r="G2531" t="s">
        <v>4525</v>
      </c>
      <c r="H2531" s="41">
        <v>41985</v>
      </c>
      <c r="I2531" s="44">
        <v>-256354.14</v>
      </c>
      <c r="J2531" t="s">
        <v>12854</v>
      </c>
      <c r="R2531" s="51"/>
      <c r="U2531"/>
    </row>
    <row r="2532" spans="2:21" x14ac:dyDescent="0.25">
      <c r="B2532" s="49" t="s">
        <v>9735</v>
      </c>
      <c r="C2532" s="53" t="s">
        <v>24186</v>
      </c>
      <c r="D2532" t="s">
        <v>4520</v>
      </c>
      <c r="E2532" s="43" t="s">
        <v>12849</v>
      </c>
      <c r="F2532" t="s">
        <v>4521</v>
      </c>
      <c r="G2532" t="s">
        <v>4522</v>
      </c>
      <c r="H2532" s="41">
        <v>41985</v>
      </c>
      <c r="I2532" s="44">
        <v>-207660.36</v>
      </c>
      <c r="J2532" t="s">
        <v>12850</v>
      </c>
      <c r="R2532" s="51"/>
      <c r="U2532"/>
    </row>
    <row r="2533" spans="2:21" x14ac:dyDescent="0.25">
      <c r="B2533" s="49" t="s">
        <v>9735</v>
      </c>
      <c r="C2533" s="53" t="s">
        <v>24186</v>
      </c>
      <c r="D2533" t="s">
        <v>4523</v>
      </c>
      <c r="E2533" s="43" t="s">
        <v>12851</v>
      </c>
      <c r="F2533" t="s">
        <v>4524</v>
      </c>
      <c r="G2533" t="s">
        <v>4525</v>
      </c>
      <c r="H2533" s="41">
        <v>41985</v>
      </c>
      <c r="I2533" s="44">
        <v>-140930.69</v>
      </c>
      <c r="J2533" t="s">
        <v>12852</v>
      </c>
      <c r="R2533" s="51"/>
      <c r="U2533"/>
    </row>
    <row r="2534" spans="2:21" x14ac:dyDescent="0.25">
      <c r="B2534" s="49" t="s">
        <v>9735</v>
      </c>
      <c r="C2534" s="53" t="s">
        <v>24186</v>
      </c>
      <c r="D2534" t="s">
        <v>4534</v>
      </c>
      <c r="E2534" s="43" t="s">
        <v>12861</v>
      </c>
      <c r="F2534" t="s">
        <v>4535</v>
      </c>
      <c r="G2534" t="s">
        <v>4525</v>
      </c>
      <c r="H2534" s="41">
        <v>41985</v>
      </c>
      <c r="I2534" s="44">
        <v>-22437.18</v>
      </c>
      <c r="J2534" t="s">
        <v>12862</v>
      </c>
      <c r="R2534" s="51"/>
      <c r="U2534"/>
    </row>
    <row r="2535" spans="2:21" x14ac:dyDescent="0.25">
      <c r="B2535" s="49" t="s">
        <v>9735</v>
      </c>
      <c r="C2535" s="53" t="s">
        <v>24186</v>
      </c>
      <c r="D2535" t="s">
        <v>4532</v>
      </c>
      <c r="E2535" s="43" t="s">
        <v>12859</v>
      </c>
      <c r="F2535" t="s">
        <v>4533</v>
      </c>
      <c r="G2535" t="s">
        <v>4525</v>
      </c>
      <c r="H2535" s="41">
        <v>41985</v>
      </c>
      <c r="I2535" s="44">
        <v>-17425.68</v>
      </c>
      <c r="J2535" t="s">
        <v>12860</v>
      </c>
      <c r="R2535" s="51"/>
      <c r="U2535"/>
    </row>
    <row r="2536" spans="2:21" x14ac:dyDescent="0.25">
      <c r="B2536" s="49" t="s">
        <v>9735</v>
      </c>
      <c r="C2536" s="53" t="s">
        <v>24186</v>
      </c>
      <c r="D2536" t="s">
        <v>4530</v>
      </c>
      <c r="E2536" s="43" t="s">
        <v>12857</v>
      </c>
      <c r="F2536" t="s">
        <v>4531</v>
      </c>
      <c r="G2536" t="s">
        <v>4525</v>
      </c>
      <c r="H2536" s="41">
        <v>41985</v>
      </c>
      <c r="I2536" s="44">
        <v>-9413.94</v>
      </c>
      <c r="J2536" t="s">
        <v>12858</v>
      </c>
      <c r="R2536" s="51"/>
      <c r="U2536"/>
    </row>
    <row r="2537" spans="2:21" x14ac:dyDescent="0.25">
      <c r="B2537" s="49" t="s">
        <v>9328</v>
      </c>
      <c r="C2537" s="53" t="s">
        <v>24189</v>
      </c>
      <c r="D2537" t="s">
        <v>4057</v>
      </c>
      <c r="E2537" s="43" t="s">
        <v>12500</v>
      </c>
      <c r="F2537" t="s">
        <v>4536</v>
      </c>
      <c r="G2537" t="s">
        <v>20744</v>
      </c>
      <c r="H2537" s="41">
        <v>41988</v>
      </c>
      <c r="I2537" s="44">
        <v>-75000</v>
      </c>
      <c r="J2537" t="s">
        <v>12864</v>
      </c>
      <c r="R2537" s="51"/>
      <c r="U2537"/>
    </row>
    <row r="2538" spans="2:21" x14ac:dyDescent="0.25">
      <c r="B2538" s="49" t="s">
        <v>9328</v>
      </c>
      <c r="C2538" s="53" t="s">
        <v>24189</v>
      </c>
      <c r="D2538" t="s">
        <v>4327</v>
      </c>
      <c r="E2538" s="43" t="s">
        <v>12712</v>
      </c>
      <c r="F2538" t="s">
        <v>4536</v>
      </c>
      <c r="G2538" t="s">
        <v>20743</v>
      </c>
      <c r="H2538" s="41">
        <v>41988</v>
      </c>
      <c r="I2538" s="44">
        <v>-65000</v>
      </c>
      <c r="J2538" t="s">
        <v>12863</v>
      </c>
      <c r="R2538" s="51"/>
      <c r="U2538"/>
    </row>
    <row r="2539" spans="2:21" x14ac:dyDescent="0.25">
      <c r="B2539" s="49" t="s">
        <v>9735</v>
      </c>
      <c r="C2539" s="53" t="s">
        <v>24186</v>
      </c>
      <c r="D2539" t="s">
        <v>4537</v>
      </c>
      <c r="E2539" s="43" t="s">
        <v>12865</v>
      </c>
      <c r="F2539" t="s">
        <v>4538</v>
      </c>
      <c r="G2539" t="s">
        <v>4539</v>
      </c>
      <c r="H2539" s="41">
        <v>41989</v>
      </c>
      <c r="I2539" s="44">
        <v>-20000</v>
      </c>
      <c r="J2539" t="s">
        <v>12866</v>
      </c>
      <c r="R2539" s="51"/>
      <c r="U2539"/>
    </row>
    <row r="2540" spans="2:21" x14ac:dyDescent="0.25">
      <c r="B2540" s="49" t="s">
        <v>9326</v>
      </c>
      <c r="C2540" s="53" t="s">
        <v>24184</v>
      </c>
      <c r="D2540" t="s">
        <v>4540</v>
      </c>
      <c r="E2540" s="43" t="s">
        <v>12867</v>
      </c>
      <c r="F2540" t="s">
        <v>4541</v>
      </c>
      <c r="G2540" t="s">
        <v>16764</v>
      </c>
      <c r="H2540" s="41">
        <v>41990</v>
      </c>
      <c r="I2540" s="44">
        <v>-78935</v>
      </c>
      <c r="J2540" t="s">
        <v>12868</v>
      </c>
      <c r="R2540" s="51"/>
      <c r="U2540"/>
    </row>
    <row r="2541" spans="2:21" x14ac:dyDescent="0.25">
      <c r="B2541" s="49" t="s">
        <v>9735</v>
      </c>
      <c r="C2541" s="53" t="s">
        <v>24186</v>
      </c>
      <c r="D2541" t="s">
        <v>4542</v>
      </c>
      <c r="E2541" s="43" t="s">
        <v>12869</v>
      </c>
      <c r="F2541" t="s">
        <v>4543</v>
      </c>
      <c r="G2541" t="s">
        <v>4544</v>
      </c>
      <c r="H2541" s="41">
        <v>41991</v>
      </c>
      <c r="I2541" s="44">
        <v>-16609.2</v>
      </c>
      <c r="J2541" t="s">
        <v>12870</v>
      </c>
      <c r="R2541" s="51"/>
      <c r="U2541"/>
    </row>
    <row r="2542" spans="2:21" x14ac:dyDescent="0.25">
      <c r="B2542" s="49" t="s">
        <v>9328</v>
      </c>
      <c r="C2542" s="53" t="s">
        <v>24189</v>
      </c>
      <c r="D2542" t="s">
        <v>4057</v>
      </c>
      <c r="E2542" s="43" t="s">
        <v>12500</v>
      </c>
      <c r="F2542" t="s">
        <v>4545</v>
      </c>
      <c r="G2542" t="s">
        <v>19555</v>
      </c>
      <c r="H2542" s="41">
        <v>41991</v>
      </c>
      <c r="I2542" s="44">
        <v>-150000</v>
      </c>
      <c r="J2542" t="s">
        <v>12871</v>
      </c>
      <c r="R2542" s="51"/>
      <c r="U2542"/>
    </row>
    <row r="2543" spans="2:21" x14ac:dyDescent="0.25">
      <c r="B2543" s="49" t="s">
        <v>9326</v>
      </c>
      <c r="C2543" s="53" t="s">
        <v>24184</v>
      </c>
      <c r="D2543" t="s">
        <v>4059</v>
      </c>
      <c r="E2543" s="43" t="s">
        <v>4060</v>
      </c>
      <c r="F2543" t="s">
        <v>4546</v>
      </c>
      <c r="G2543" t="s">
        <v>18176</v>
      </c>
      <c r="H2543" s="41">
        <v>41992</v>
      </c>
      <c r="I2543" s="44">
        <v>-35400</v>
      </c>
      <c r="J2543" t="s">
        <v>12872</v>
      </c>
      <c r="R2543" s="51"/>
      <c r="U2543"/>
    </row>
    <row r="2544" spans="2:21" x14ac:dyDescent="0.25">
      <c r="B2544" s="49" t="s">
        <v>9735</v>
      </c>
      <c r="C2544" s="53" t="s">
        <v>24186</v>
      </c>
      <c r="D2544" t="s">
        <v>4547</v>
      </c>
      <c r="E2544" s="43" t="s">
        <v>12873</v>
      </c>
      <c r="F2544" t="s">
        <v>4548</v>
      </c>
      <c r="G2544" t="s">
        <v>4549</v>
      </c>
      <c r="H2544" s="41">
        <v>41992</v>
      </c>
      <c r="I2544" s="44">
        <v>-26250</v>
      </c>
      <c r="J2544" t="s">
        <v>12874</v>
      </c>
      <c r="R2544" s="51"/>
      <c r="U2544"/>
    </row>
    <row r="2545" spans="2:21" x14ac:dyDescent="0.25">
      <c r="B2545" s="49" t="s">
        <v>9328</v>
      </c>
      <c r="C2545" s="53" t="s">
        <v>24189</v>
      </c>
      <c r="D2545" t="s">
        <v>1364</v>
      </c>
      <c r="E2545" s="43" t="s">
        <v>10374</v>
      </c>
      <c r="F2545" t="s">
        <v>2784</v>
      </c>
      <c r="G2545" t="s">
        <v>19480</v>
      </c>
      <c r="H2545" s="41">
        <v>41992</v>
      </c>
      <c r="I2545" s="44">
        <v>-1167480.3700000001</v>
      </c>
      <c r="J2545" t="s">
        <v>12876</v>
      </c>
      <c r="R2545" s="51"/>
      <c r="U2545"/>
    </row>
    <row r="2546" spans="2:21" x14ac:dyDescent="0.25">
      <c r="B2546" s="49" t="s">
        <v>9328</v>
      </c>
      <c r="C2546" s="53" t="s">
        <v>24189</v>
      </c>
      <c r="D2546" t="s">
        <v>1364</v>
      </c>
      <c r="E2546" s="43" t="s">
        <v>10374</v>
      </c>
      <c r="F2546" t="s">
        <v>2784</v>
      </c>
      <c r="G2546" t="s">
        <v>4550</v>
      </c>
      <c r="H2546" s="41">
        <v>41992</v>
      </c>
      <c r="I2546" s="44">
        <v>161683.69</v>
      </c>
      <c r="J2546" t="s">
        <v>12875</v>
      </c>
      <c r="R2546" s="51"/>
      <c r="U2546"/>
    </row>
    <row r="2547" spans="2:21" x14ac:dyDescent="0.25">
      <c r="B2547" s="49" t="s">
        <v>9326</v>
      </c>
      <c r="C2547" s="53" t="s">
        <v>24184</v>
      </c>
      <c r="D2547" t="s">
        <v>1621</v>
      </c>
      <c r="E2547" s="43" t="s">
        <v>1622</v>
      </c>
      <c r="F2547" t="s">
        <v>4552</v>
      </c>
      <c r="G2547" t="s">
        <v>17237</v>
      </c>
      <c r="H2547" s="41">
        <v>41993</v>
      </c>
      <c r="I2547" s="44">
        <v>-838980</v>
      </c>
      <c r="J2547" t="s">
        <v>12878</v>
      </c>
      <c r="R2547" s="51"/>
      <c r="U2547"/>
    </row>
    <row r="2548" spans="2:21" x14ac:dyDescent="0.25">
      <c r="B2548" s="49" t="s">
        <v>9326</v>
      </c>
      <c r="C2548" s="53" t="s">
        <v>24184</v>
      </c>
      <c r="D2548" t="s">
        <v>1621</v>
      </c>
      <c r="E2548" s="43" t="s">
        <v>1622</v>
      </c>
      <c r="F2548" t="s">
        <v>4551</v>
      </c>
      <c r="G2548" t="s">
        <v>17237</v>
      </c>
      <c r="H2548" s="41">
        <v>41993</v>
      </c>
      <c r="I2548" s="44">
        <v>-826590</v>
      </c>
      <c r="J2548" t="s">
        <v>12877</v>
      </c>
      <c r="R2548" s="51"/>
      <c r="U2548"/>
    </row>
    <row r="2549" spans="2:21" x14ac:dyDescent="0.25">
      <c r="B2549" s="49" t="s">
        <v>9326</v>
      </c>
      <c r="C2549" s="53" t="s">
        <v>24184</v>
      </c>
      <c r="D2549" t="s">
        <v>1621</v>
      </c>
      <c r="E2549" s="43" t="s">
        <v>1622</v>
      </c>
      <c r="F2549" t="s">
        <v>4553</v>
      </c>
      <c r="G2549" t="s">
        <v>17237</v>
      </c>
      <c r="H2549" s="41">
        <v>41993</v>
      </c>
      <c r="I2549" s="44">
        <v>-9688.5</v>
      </c>
      <c r="J2549" t="s">
        <v>12879</v>
      </c>
      <c r="R2549" s="51"/>
      <c r="U2549"/>
    </row>
    <row r="2550" spans="2:21" x14ac:dyDescent="0.25">
      <c r="B2550" s="49" t="s">
        <v>9328</v>
      </c>
      <c r="C2550" s="53" t="s">
        <v>24189</v>
      </c>
      <c r="D2550" t="s">
        <v>4554</v>
      </c>
      <c r="E2550" s="43" t="s">
        <v>4555</v>
      </c>
      <c r="F2550" t="s">
        <v>2784</v>
      </c>
      <c r="G2550" t="s">
        <v>19338</v>
      </c>
      <c r="H2550" s="41">
        <v>41996</v>
      </c>
      <c r="I2550" s="44">
        <v>-11667909.82</v>
      </c>
      <c r="J2550" t="s">
        <v>12880</v>
      </c>
      <c r="R2550" s="51"/>
      <c r="U2550"/>
    </row>
    <row r="2551" spans="2:21" x14ac:dyDescent="0.25">
      <c r="B2551" s="49" t="s">
        <v>9328</v>
      </c>
      <c r="C2551" s="53" t="s">
        <v>24189</v>
      </c>
      <c r="D2551" t="s">
        <v>4557</v>
      </c>
      <c r="E2551" s="43" t="s">
        <v>12881</v>
      </c>
      <c r="F2551" t="s">
        <v>4558</v>
      </c>
      <c r="G2551" t="s">
        <v>16837</v>
      </c>
      <c r="H2551" s="41">
        <v>41996</v>
      </c>
      <c r="I2551" s="44">
        <v>-4873751.72</v>
      </c>
      <c r="J2551" t="s">
        <v>12882</v>
      </c>
      <c r="R2551" s="51"/>
      <c r="U2551"/>
    </row>
    <row r="2552" spans="2:21" x14ac:dyDescent="0.25">
      <c r="B2552" s="49" t="s">
        <v>9328</v>
      </c>
      <c r="C2552" s="53" t="s">
        <v>24189</v>
      </c>
      <c r="D2552" t="s">
        <v>4557</v>
      </c>
      <c r="E2552" s="43" t="s">
        <v>12881</v>
      </c>
      <c r="F2552" t="s">
        <v>4558</v>
      </c>
      <c r="G2552" t="s">
        <v>4558</v>
      </c>
      <c r="H2552" s="41">
        <v>41996</v>
      </c>
      <c r="I2552" s="44">
        <v>974750.34</v>
      </c>
      <c r="J2552" t="s">
        <v>12883</v>
      </c>
      <c r="R2552" s="51"/>
      <c r="U2552"/>
    </row>
    <row r="2553" spans="2:21" x14ac:dyDescent="0.25">
      <c r="B2553" s="49" t="s">
        <v>9328</v>
      </c>
      <c r="C2553" s="53" t="s">
        <v>24189</v>
      </c>
      <c r="D2553" t="s">
        <v>4559</v>
      </c>
      <c r="E2553" s="43" t="s">
        <v>4560</v>
      </c>
      <c r="F2553" t="s">
        <v>4561</v>
      </c>
      <c r="G2553" t="s">
        <v>4562</v>
      </c>
      <c r="H2553" s="41">
        <v>41997</v>
      </c>
      <c r="I2553" s="44">
        <v>-440917.68</v>
      </c>
      <c r="J2553" t="s">
        <v>12884</v>
      </c>
      <c r="R2553" s="51"/>
      <c r="U2553"/>
    </row>
    <row r="2554" spans="2:21" x14ac:dyDescent="0.25">
      <c r="B2554" s="49" t="s">
        <v>9326</v>
      </c>
      <c r="C2554" s="53" t="s">
        <v>24184</v>
      </c>
      <c r="D2554" t="s">
        <v>331</v>
      </c>
      <c r="E2554" s="43" t="s">
        <v>332</v>
      </c>
      <c r="F2554" t="s">
        <v>4563</v>
      </c>
      <c r="G2554" t="s">
        <v>9133</v>
      </c>
      <c r="H2554" s="41">
        <v>41999</v>
      </c>
      <c r="I2554" s="44">
        <v>-1027734.88</v>
      </c>
      <c r="J2554" t="s">
        <v>12885</v>
      </c>
      <c r="R2554" s="51"/>
      <c r="U2554"/>
    </row>
    <row r="2555" spans="2:21" x14ac:dyDescent="0.25">
      <c r="B2555" s="49" t="s">
        <v>9326</v>
      </c>
      <c r="C2555" s="53" t="s">
        <v>24184</v>
      </c>
      <c r="D2555" t="s">
        <v>2042</v>
      </c>
      <c r="E2555" s="43" t="s">
        <v>2043</v>
      </c>
      <c r="F2555" t="s">
        <v>4564</v>
      </c>
      <c r="G2555" t="s">
        <v>4565</v>
      </c>
      <c r="H2555" s="41">
        <v>41999</v>
      </c>
      <c r="I2555" s="44">
        <v>-38500</v>
      </c>
      <c r="J2555" t="s">
        <v>12886</v>
      </c>
      <c r="R2555" s="51"/>
      <c r="U2555"/>
    </row>
    <row r="2556" spans="2:21" x14ac:dyDescent="0.25">
      <c r="B2556" s="49" t="s">
        <v>9735</v>
      </c>
      <c r="C2556" s="53" t="s">
        <v>24186</v>
      </c>
      <c r="D2556" t="s">
        <v>4566</v>
      </c>
      <c r="E2556" s="43" t="s">
        <v>12887</v>
      </c>
      <c r="F2556" t="s">
        <v>4572</v>
      </c>
      <c r="G2556" t="s">
        <v>4568</v>
      </c>
      <c r="H2556" s="41">
        <v>41999</v>
      </c>
      <c r="I2556" s="44">
        <v>-8590.41</v>
      </c>
      <c r="J2556" t="s">
        <v>12892</v>
      </c>
      <c r="R2556" s="51"/>
      <c r="U2556"/>
    </row>
    <row r="2557" spans="2:21" x14ac:dyDescent="0.25">
      <c r="B2557" s="49" t="s">
        <v>9735</v>
      </c>
      <c r="C2557" s="53" t="s">
        <v>24186</v>
      </c>
      <c r="D2557" t="s">
        <v>4566</v>
      </c>
      <c r="E2557" s="43" t="s">
        <v>12887</v>
      </c>
      <c r="F2557" t="s">
        <v>4567</v>
      </c>
      <c r="G2557" t="s">
        <v>4568</v>
      </c>
      <c r="H2557" s="41">
        <v>41999</v>
      </c>
      <c r="I2557" s="44">
        <v>-1830</v>
      </c>
      <c r="J2557" t="s">
        <v>12888</v>
      </c>
      <c r="R2557" s="51"/>
      <c r="U2557"/>
    </row>
    <row r="2558" spans="2:21" x14ac:dyDescent="0.25">
      <c r="B2558" s="49" t="s">
        <v>9735</v>
      </c>
      <c r="C2558" s="53" t="s">
        <v>24186</v>
      </c>
      <c r="D2558" t="s">
        <v>4566</v>
      </c>
      <c r="E2558" s="43" t="s">
        <v>12887</v>
      </c>
      <c r="F2558" t="s">
        <v>4569</v>
      </c>
      <c r="G2558" t="s">
        <v>4568</v>
      </c>
      <c r="H2558" s="41">
        <v>41999</v>
      </c>
      <c r="I2558">
        <v>-795</v>
      </c>
      <c r="J2558" t="s">
        <v>12889</v>
      </c>
      <c r="R2558" s="51"/>
      <c r="U2558"/>
    </row>
    <row r="2559" spans="2:21" x14ac:dyDescent="0.25">
      <c r="B2559" s="49" t="s">
        <v>9735</v>
      </c>
      <c r="C2559" s="53" t="s">
        <v>24186</v>
      </c>
      <c r="D2559" t="s">
        <v>4566</v>
      </c>
      <c r="E2559" s="43" t="s">
        <v>12887</v>
      </c>
      <c r="F2559" t="s">
        <v>4570</v>
      </c>
      <c r="G2559" t="s">
        <v>4568</v>
      </c>
      <c r="H2559" s="41">
        <v>41999</v>
      </c>
      <c r="I2559">
        <v>-720</v>
      </c>
      <c r="J2559" t="s">
        <v>12890</v>
      </c>
      <c r="R2559" s="51"/>
      <c r="U2559"/>
    </row>
    <row r="2560" spans="2:21" x14ac:dyDescent="0.25">
      <c r="B2560" s="49" t="s">
        <v>9735</v>
      </c>
      <c r="C2560" s="53" t="s">
        <v>24186</v>
      </c>
      <c r="D2560" t="s">
        <v>4566</v>
      </c>
      <c r="E2560" s="43" t="s">
        <v>12887</v>
      </c>
      <c r="F2560" t="s">
        <v>4571</v>
      </c>
      <c r="G2560" t="s">
        <v>4568</v>
      </c>
      <c r="H2560" s="41">
        <v>41999</v>
      </c>
      <c r="I2560">
        <v>-450</v>
      </c>
      <c r="J2560" t="s">
        <v>12891</v>
      </c>
      <c r="R2560" s="51"/>
      <c r="U2560"/>
    </row>
    <row r="2561" spans="2:21" x14ac:dyDescent="0.25">
      <c r="B2561" s="49" t="s">
        <v>9326</v>
      </c>
      <c r="C2561" s="53" t="s">
        <v>24184</v>
      </c>
      <c r="D2561" t="s">
        <v>815</v>
      </c>
      <c r="E2561" s="43" t="s">
        <v>816</v>
      </c>
      <c r="G2561" t="s">
        <v>4574</v>
      </c>
      <c r="H2561" s="41">
        <v>42002</v>
      </c>
      <c r="I2561" s="44">
        <v>-51491.87</v>
      </c>
      <c r="J2561" t="s">
        <v>12894</v>
      </c>
      <c r="R2561" s="51"/>
      <c r="U2561"/>
    </row>
    <row r="2562" spans="2:21" x14ac:dyDescent="0.25">
      <c r="B2562" s="49" t="s">
        <v>9326</v>
      </c>
      <c r="C2562" s="53" t="s">
        <v>24184</v>
      </c>
      <c r="D2562" t="s">
        <v>815</v>
      </c>
      <c r="E2562" s="43" t="s">
        <v>816</v>
      </c>
      <c r="G2562" t="s">
        <v>4573</v>
      </c>
      <c r="H2562" s="41">
        <v>42002</v>
      </c>
      <c r="I2562" s="44">
        <v>-37199.83</v>
      </c>
      <c r="J2562" t="s">
        <v>12893</v>
      </c>
      <c r="R2562" s="51"/>
      <c r="U2562"/>
    </row>
    <row r="2563" spans="2:21" x14ac:dyDescent="0.25">
      <c r="B2563" s="49" t="s">
        <v>9735</v>
      </c>
      <c r="C2563" s="53" t="s">
        <v>24186</v>
      </c>
      <c r="D2563" t="s">
        <v>4357</v>
      </c>
      <c r="E2563" s="43" t="s">
        <v>4358</v>
      </c>
      <c r="F2563" t="s">
        <v>4575</v>
      </c>
      <c r="G2563" t="s">
        <v>4576</v>
      </c>
      <c r="H2563" s="41">
        <v>42002</v>
      </c>
      <c r="I2563" s="44">
        <v>-101316.43</v>
      </c>
      <c r="J2563" t="s">
        <v>12895</v>
      </c>
      <c r="R2563" s="51"/>
      <c r="U2563"/>
    </row>
    <row r="2564" spans="2:21" x14ac:dyDescent="0.25">
      <c r="B2564" s="49" t="s">
        <v>9328</v>
      </c>
      <c r="C2564" s="53" t="s">
        <v>24189</v>
      </c>
      <c r="D2564" t="s">
        <v>1396</v>
      </c>
      <c r="E2564" s="43" t="s">
        <v>10400</v>
      </c>
      <c r="F2564" t="s">
        <v>4577</v>
      </c>
      <c r="G2564" t="s">
        <v>19358</v>
      </c>
      <c r="H2564" s="41">
        <v>42002</v>
      </c>
      <c r="I2564" s="44">
        <v>-236000</v>
      </c>
      <c r="J2564" t="s">
        <v>12896</v>
      </c>
      <c r="R2564" s="51"/>
      <c r="U2564"/>
    </row>
    <row r="2565" spans="2:21" x14ac:dyDescent="0.25">
      <c r="B2565" s="49" t="s">
        <v>9326</v>
      </c>
      <c r="C2565" s="53" t="s">
        <v>24184</v>
      </c>
      <c r="D2565" t="s">
        <v>4578</v>
      </c>
      <c r="E2565" s="43" t="s">
        <v>4579</v>
      </c>
      <c r="F2565" t="s">
        <v>4580</v>
      </c>
      <c r="G2565" t="s">
        <v>17972</v>
      </c>
      <c r="H2565" s="41">
        <v>42003</v>
      </c>
      <c r="I2565" s="44">
        <v>-431900</v>
      </c>
      <c r="J2565" t="s">
        <v>12897</v>
      </c>
      <c r="R2565" s="51"/>
      <c r="U2565"/>
    </row>
    <row r="2566" spans="2:21" x14ac:dyDescent="0.25">
      <c r="B2566" s="49" t="s">
        <v>9735</v>
      </c>
      <c r="C2566" s="53" t="s">
        <v>24186</v>
      </c>
      <c r="D2566" t="s">
        <v>1111</v>
      </c>
      <c r="E2566" s="43" t="s">
        <v>10184</v>
      </c>
      <c r="F2566" t="s">
        <v>2575</v>
      </c>
      <c r="G2566" t="s">
        <v>4581</v>
      </c>
      <c r="H2566" s="41">
        <v>42003</v>
      </c>
      <c r="I2566" s="44">
        <v>-48859.08</v>
      </c>
      <c r="J2566" t="s">
        <v>12898</v>
      </c>
      <c r="R2566" s="51"/>
      <c r="U2566"/>
    </row>
    <row r="2567" spans="2:21" x14ac:dyDescent="0.25">
      <c r="B2567" s="49" t="s">
        <v>9328</v>
      </c>
      <c r="C2567" s="53" t="s">
        <v>24189</v>
      </c>
      <c r="D2567" t="s">
        <v>4583</v>
      </c>
      <c r="E2567" s="43" t="s">
        <v>12900</v>
      </c>
      <c r="F2567" t="s">
        <v>4584</v>
      </c>
      <c r="G2567" t="s">
        <v>19490</v>
      </c>
      <c r="H2567" s="41">
        <v>42003</v>
      </c>
      <c r="I2567" s="44">
        <v>-4144185</v>
      </c>
      <c r="J2567" t="s">
        <v>12901</v>
      </c>
      <c r="R2567" s="51"/>
      <c r="U2567"/>
    </row>
    <row r="2568" spans="2:21" x14ac:dyDescent="0.25">
      <c r="B2568" s="49" t="s">
        <v>9328</v>
      </c>
      <c r="C2568" s="53" t="s">
        <v>24189</v>
      </c>
      <c r="D2568" t="s">
        <v>1396</v>
      </c>
      <c r="E2568" s="43" t="s">
        <v>10400</v>
      </c>
      <c r="F2568" t="s">
        <v>4582</v>
      </c>
      <c r="G2568" t="s">
        <v>19359</v>
      </c>
      <c r="H2568" s="41">
        <v>42003</v>
      </c>
      <c r="I2568" s="44">
        <v>-236000</v>
      </c>
      <c r="J2568" t="s">
        <v>12899</v>
      </c>
      <c r="R2568" s="51"/>
      <c r="U2568"/>
    </row>
    <row r="2569" spans="2:21" x14ac:dyDescent="0.25">
      <c r="B2569" s="49" t="s">
        <v>9326</v>
      </c>
      <c r="C2569" s="53" t="s">
        <v>24184</v>
      </c>
      <c r="D2569" t="s">
        <v>815</v>
      </c>
      <c r="E2569" s="43" t="s">
        <v>816</v>
      </c>
      <c r="G2569" t="s">
        <v>4589</v>
      </c>
      <c r="H2569" s="41">
        <v>42004</v>
      </c>
      <c r="I2569" s="44">
        <v>-23490.27</v>
      </c>
      <c r="J2569" t="s">
        <v>12905</v>
      </c>
      <c r="R2569" s="51"/>
      <c r="U2569"/>
    </row>
    <row r="2570" spans="2:21" x14ac:dyDescent="0.25">
      <c r="B2570" s="49" t="s">
        <v>9326</v>
      </c>
      <c r="C2570" s="53" t="s">
        <v>24184</v>
      </c>
      <c r="D2570" t="s">
        <v>815</v>
      </c>
      <c r="E2570" s="43" t="s">
        <v>816</v>
      </c>
      <c r="G2570" t="s">
        <v>4588</v>
      </c>
      <c r="H2570" s="41">
        <v>42004</v>
      </c>
      <c r="I2570" s="44">
        <v>-21313.07</v>
      </c>
      <c r="J2570" t="s">
        <v>12906</v>
      </c>
      <c r="R2570" s="51"/>
      <c r="U2570"/>
    </row>
    <row r="2571" spans="2:21" x14ac:dyDescent="0.25">
      <c r="B2571" s="49" t="s">
        <v>9326</v>
      </c>
      <c r="C2571" s="53" t="s">
        <v>24184</v>
      </c>
      <c r="D2571" t="s">
        <v>972</v>
      </c>
      <c r="E2571" s="43" t="s">
        <v>973</v>
      </c>
      <c r="F2571" t="s">
        <v>4586</v>
      </c>
      <c r="G2571" t="s">
        <v>4587</v>
      </c>
      <c r="H2571" s="41">
        <v>42004</v>
      </c>
      <c r="I2571" s="44">
        <v>-13178.85</v>
      </c>
      <c r="J2571" t="s">
        <v>12902</v>
      </c>
      <c r="R2571" s="51"/>
      <c r="U2571"/>
    </row>
    <row r="2572" spans="2:21" x14ac:dyDescent="0.25">
      <c r="B2572" s="49" t="s">
        <v>9326</v>
      </c>
      <c r="C2572" s="53" t="s">
        <v>24184</v>
      </c>
      <c r="D2572" t="s">
        <v>815</v>
      </c>
      <c r="E2572" s="43" t="s">
        <v>816</v>
      </c>
      <c r="G2572" t="s">
        <v>4589</v>
      </c>
      <c r="H2572" s="41">
        <v>42004</v>
      </c>
      <c r="I2572" s="44">
        <v>-9781.86</v>
      </c>
      <c r="J2572" t="s">
        <v>12904</v>
      </c>
      <c r="R2572" s="51"/>
      <c r="U2572"/>
    </row>
    <row r="2573" spans="2:21" x14ac:dyDescent="0.25">
      <c r="B2573" s="49" t="s">
        <v>9326</v>
      </c>
      <c r="C2573" s="53" t="s">
        <v>24184</v>
      </c>
      <c r="D2573" t="s">
        <v>815</v>
      </c>
      <c r="E2573" s="43" t="s">
        <v>816</v>
      </c>
      <c r="G2573" t="s">
        <v>4588</v>
      </c>
      <c r="H2573" s="41">
        <v>42004</v>
      </c>
      <c r="I2573" s="44">
        <v>-9157.82</v>
      </c>
      <c r="J2573" t="s">
        <v>12903</v>
      </c>
      <c r="R2573" s="51"/>
      <c r="U2573"/>
    </row>
    <row r="2574" spans="2:21" x14ac:dyDescent="0.25">
      <c r="B2574" s="49" t="s">
        <v>9326</v>
      </c>
      <c r="C2574" s="53" t="s">
        <v>24184</v>
      </c>
      <c r="D2574" t="s">
        <v>815</v>
      </c>
      <c r="E2574" s="43" t="s">
        <v>816</v>
      </c>
      <c r="G2574" t="s">
        <v>4591</v>
      </c>
      <c r="H2574" s="41">
        <v>42004</v>
      </c>
      <c r="I2574">
        <v>-758.48</v>
      </c>
      <c r="J2574" t="s">
        <v>12908</v>
      </c>
      <c r="R2574" s="51"/>
      <c r="U2574"/>
    </row>
    <row r="2575" spans="2:21" x14ac:dyDescent="0.25">
      <c r="B2575" s="49" t="s">
        <v>9326</v>
      </c>
      <c r="C2575" s="53" t="s">
        <v>24184</v>
      </c>
      <c r="D2575" t="s">
        <v>815</v>
      </c>
      <c r="E2575" s="43" t="s">
        <v>816</v>
      </c>
      <c r="G2575" t="s">
        <v>4590</v>
      </c>
      <c r="H2575" s="41">
        <v>42004</v>
      </c>
      <c r="I2575">
        <v>-716.07</v>
      </c>
      <c r="J2575" t="s">
        <v>12907</v>
      </c>
      <c r="R2575" s="51"/>
      <c r="U2575"/>
    </row>
    <row r="2576" spans="2:21" x14ac:dyDescent="0.25">
      <c r="B2576" s="49" t="s">
        <v>9735</v>
      </c>
      <c r="C2576" s="53" t="s">
        <v>24186</v>
      </c>
      <c r="D2576" t="s">
        <v>4986</v>
      </c>
      <c r="E2576" s="43" t="s">
        <v>13175</v>
      </c>
      <c r="F2576" t="s">
        <v>4987</v>
      </c>
      <c r="G2576" t="s">
        <v>4988</v>
      </c>
      <c r="H2576" s="41">
        <v>42004</v>
      </c>
      <c r="I2576" s="44">
        <v>-98923.64</v>
      </c>
      <c r="J2576" t="s">
        <v>13176</v>
      </c>
      <c r="R2576" s="51"/>
      <c r="U2576"/>
    </row>
    <row r="2577" spans="2:21" x14ac:dyDescent="0.25">
      <c r="B2577" s="49" t="s">
        <v>9735</v>
      </c>
      <c r="C2577" s="53" t="s">
        <v>24186</v>
      </c>
      <c r="D2577" t="s">
        <v>4786</v>
      </c>
      <c r="E2577" s="43" t="s">
        <v>13041</v>
      </c>
      <c r="F2577" t="s">
        <v>4787</v>
      </c>
      <c r="G2577" t="s">
        <v>4788</v>
      </c>
      <c r="H2577" s="41">
        <v>42004</v>
      </c>
      <c r="I2577" s="44">
        <v>-92842.4</v>
      </c>
      <c r="J2577" t="s">
        <v>13042</v>
      </c>
      <c r="R2577" s="51"/>
      <c r="U2577"/>
    </row>
    <row r="2578" spans="2:21" x14ac:dyDescent="0.25">
      <c r="B2578" s="49" t="s">
        <v>9735</v>
      </c>
      <c r="C2578" s="53" t="s">
        <v>24186</v>
      </c>
      <c r="D2578" t="s">
        <v>5049</v>
      </c>
      <c r="E2578" s="43" t="s">
        <v>13217</v>
      </c>
      <c r="F2578" t="s">
        <v>5050</v>
      </c>
      <c r="G2578" t="s">
        <v>5051</v>
      </c>
      <c r="H2578" s="41">
        <v>42004</v>
      </c>
      <c r="I2578" s="44">
        <v>-92842.4</v>
      </c>
      <c r="J2578" t="s">
        <v>13218</v>
      </c>
      <c r="R2578" s="51"/>
      <c r="U2578"/>
    </row>
    <row r="2579" spans="2:21" x14ac:dyDescent="0.25">
      <c r="B2579" s="49" t="s">
        <v>9735</v>
      </c>
      <c r="C2579" s="53" t="s">
        <v>24186</v>
      </c>
      <c r="D2579" t="s">
        <v>4652</v>
      </c>
      <c r="E2579" s="43" t="s">
        <v>12949</v>
      </c>
      <c r="F2579" t="s">
        <v>4653</v>
      </c>
      <c r="G2579" t="s">
        <v>4654</v>
      </c>
      <c r="H2579" s="41">
        <v>42004</v>
      </c>
      <c r="I2579" s="44">
        <v>-91268.800000000003</v>
      </c>
      <c r="J2579" t="s">
        <v>12950</v>
      </c>
      <c r="R2579" s="51"/>
      <c r="U2579"/>
    </row>
    <row r="2580" spans="2:21" x14ac:dyDescent="0.25">
      <c r="B2580" s="49" t="s">
        <v>9735</v>
      </c>
      <c r="C2580" s="53" t="s">
        <v>24186</v>
      </c>
      <c r="D2580" t="s">
        <v>4812</v>
      </c>
      <c r="E2580" s="43" t="s">
        <v>13058</v>
      </c>
      <c r="F2580" t="s">
        <v>4813</v>
      </c>
      <c r="G2580" t="s">
        <v>4814</v>
      </c>
      <c r="H2580" s="41">
        <v>42004</v>
      </c>
      <c r="I2580" s="44">
        <v>-91268.800000000003</v>
      </c>
      <c r="J2580" t="s">
        <v>13059</v>
      </c>
      <c r="R2580" s="51"/>
      <c r="U2580"/>
    </row>
    <row r="2581" spans="2:21" x14ac:dyDescent="0.25">
      <c r="B2581" s="49" t="s">
        <v>9735</v>
      </c>
      <c r="C2581" s="53" t="s">
        <v>24186</v>
      </c>
      <c r="D2581" t="s">
        <v>4846</v>
      </c>
      <c r="E2581" s="43" t="s">
        <v>13081</v>
      </c>
      <c r="F2581" t="s">
        <v>4847</v>
      </c>
      <c r="G2581" t="s">
        <v>4848</v>
      </c>
      <c r="H2581" s="41">
        <v>42004</v>
      </c>
      <c r="I2581" s="44">
        <v>-91268.800000000003</v>
      </c>
      <c r="J2581" t="s">
        <v>13082</v>
      </c>
      <c r="R2581" s="51"/>
      <c r="U2581"/>
    </row>
    <row r="2582" spans="2:21" x14ac:dyDescent="0.25">
      <c r="B2582" s="49" t="s">
        <v>9735</v>
      </c>
      <c r="C2582" s="53" t="s">
        <v>24186</v>
      </c>
      <c r="D2582" t="s">
        <v>4974</v>
      </c>
      <c r="E2582" s="43" t="s">
        <v>13167</v>
      </c>
      <c r="F2582" t="s">
        <v>4975</v>
      </c>
      <c r="G2582" t="s">
        <v>4976</v>
      </c>
      <c r="H2582" s="41">
        <v>42004</v>
      </c>
      <c r="I2582" s="44">
        <v>-91268.800000000003</v>
      </c>
      <c r="J2582" t="s">
        <v>13168</v>
      </c>
      <c r="R2582" s="51"/>
      <c r="U2582"/>
    </row>
    <row r="2583" spans="2:21" x14ac:dyDescent="0.25">
      <c r="B2583" s="49" t="s">
        <v>9735</v>
      </c>
      <c r="C2583" s="53" t="s">
        <v>24186</v>
      </c>
      <c r="D2583" t="s">
        <v>5063</v>
      </c>
      <c r="E2583" s="43" t="s">
        <v>13227</v>
      </c>
      <c r="F2583" t="s">
        <v>5064</v>
      </c>
      <c r="G2583" t="s">
        <v>5065</v>
      </c>
      <c r="H2583" s="41">
        <v>42004</v>
      </c>
      <c r="I2583" s="44">
        <v>-91268.800000000003</v>
      </c>
      <c r="J2583" t="s">
        <v>13228</v>
      </c>
      <c r="R2583" s="51"/>
      <c r="U2583"/>
    </row>
    <row r="2584" spans="2:21" x14ac:dyDescent="0.25">
      <c r="B2584" s="49" t="s">
        <v>9735</v>
      </c>
      <c r="C2584" s="53" t="s">
        <v>24186</v>
      </c>
      <c r="D2584" t="s">
        <v>5180</v>
      </c>
      <c r="E2584" s="43" t="s">
        <v>13307</v>
      </c>
      <c r="F2584" t="s">
        <v>5181</v>
      </c>
      <c r="G2584" t="s">
        <v>5182</v>
      </c>
      <c r="H2584" s="41">
        <v>42004</v>
      </c>
      <c r="I2584" s="44">
        <v>-91268.800000000003</v>
      </c>
      <c r="J2584" t="s">
        <v>13308</v>
      </c>
      <c r="R2584" s="51"/>
      <c r="U2584"/>
    </row>
    <row r="2585" spans="2:21" x14ac:dyDescent="0.25">
      <c r="B2585" s="49" t="s">
        <v>9735</v>
      </c>
      <c r="C2585" s="53" t="s">
        <v>24186</v>
      </c>
      <c r="D2585" t="s">
        <v>4883</v>
      </c>
      <c r="E2585" s="43" t="s">
        <v>13105</v>
      </c>
      <c r="F2585" t="s">
        <v>4884</v>
      </c>
      <c r="G2585" t="s">
        <v>4885</v>
      </c>
      <c r="H2585" s="41">
        <v>42004</v>
      </c>
      <c r="I2585" s="44">
        <v>-85355.3</v>
      </c>
      <c r="J2585" t="s">
        <v>13106</v>
      </c>
      <c r="R2585" s="51"/>
      <c r="U2585"/>
    </row>
    <row r="2586" spans="2:21" x14ac:dyDescent="0.25">
      <c r="B2586" s="49" t="s">
        <v>9735</v>
      </c>
      <c r="C2586" s="53" t="s">
        <v>24186</v>
      </c>
      <c r="D2586" t="s">
        <v>5177</v>
      </c>
      <c r="E2586" s="43" t="s">
        <v>13305</v>
      </c>
      <c r="F2586" t="s">
        <v>5178</v>
      </c>
      <c r="G2586" t="s">
        <v>5179</v>
      </c>
      <c r="H2586" s="41">
        <v>42004</v>
      </c>
      <c r="I2586" s="44">
        <v>-85355.3</v>
      </c>
      <c r="J2586" t="s">
        <v>13306</v>
      </c>
      <c r="R2586" s="51"/>
      <c r="U2586"/>
    </row>
    <row r="2587" spans="2:21" x14ac:dyDescent="0.25">
      <c r="B2587" s="49" t="s">
        <v>9735</v>
      </c>
      <c r="C2587" s="53" t="s">
        <v>24186</v>
      </c>
      <c r="D2587" t="s">
        <v>4877</v>
      </c>
      <c r="E2587" s="43" t="s">
        <v>13101</v>
      </c>
      <c r="F2587" t="s">
        <v>4878</v>
      </c>
      <c r="G2587" t="s">
        <v>4879</v>
      </c>
      <c r="H2587" s="41">
        <v>42004</v>
      </c>
      <c r="I2587" s="44">
        <v>-84974.399999999994</v>
      </c>
      <c r="J2587" t="s">
        <v>13102</v>
      </c>
      <c r="R2587" s="51"/>
      <c r="U2587"/>
    </row>
    <row r="2588" spans="2:21" x14ac:dyDescent="0.25">
      <c r="B2588" s="49" t="s">
        <v>9735</v>
      </c>
      <c r="C2588" s="53" t="s">
        <v>24186</v>
      </c>
      <c r="D2588" t="s">
        <v>4912</v>
      </c>
      <c r="E2588" s="43" t="s">
        <v>13125</v>
      </c>
      <c r="F2588" t="s">
        <v>4913</v>
      </c>
      <c r="G2588" t="s">
        <v>4914</v>
      </c>
      <c r="H2588" s="41">
        <v>42004</v>
      </c>
      <c r="I2588" s="44">
        <v>-83908.6</v>
      </c>
      <c r="J2588" t="s">
        <v>13126</v>
      </c>
      <c r="R2588" s="51"/>
      <c r="U2588"/>
    </row>
    <row r="2589" spans="2:21" x14ac:dyDescent="0.25">
      <c r="B2589" s="49" t="s">
        <v>9735</v>
      </c>
      <c r="C2589" s="53" t="s">
        <v>24186</v>
      </c>
      <c r="D2589" t="s">
        <v>5078</v>
      </c>
      <c r="E2589" s="43" t="s">
        <v>13237</v>
      </c>
      <c r="F2589" t="s">
        <v>5079</v>
      </c>
      <c r="G2589" t="s">
        <v>5080</v>
      </c>
      <c r="H2589" s="41">
        <v>42004</v>
      </c>
      <c r="I2589" s="44">
        <v>-83908.6</v>
      </c>
      <c r="J2589" t="s">
        <v>13238</v>
      </c>
      <c r="R2589" s="51"/>
      <c r="U2589"/>
    </row>
    <row r="2590" spans="2:21" x14ac:dyDescent="0.25">
      <c r="B2590" s="49" t="s">
        <v>9735</v>
      </c>
      <c r="C2590" s="53" t="s">
        <v>24186</v>
      </c>
      <c r="D2590" t="s">
        <v>5124</v>
      </c>
      <c r="E2590" s="43" t="s">
        <v>13269</v>
      </c>
      <c r="F2590" t="s">
        <v>5125</v>
      </c>
      <c r="G2590" t="s">
        <v>5126</v>
      </c>
      <c r="H2590" s="41">
        <v>42004</v>
      </c>
      <c r="I2590" s="44">
        <v>-83908.6</v>
      </c>
      <c r="J2590" t="s">
        <v>13270</v>
      </c>
      <c r="R2590" s="51"/>
      <c r="U2590"/>
    </row>
    <row r="2591" spans="2:21" x14ac:dyDescent="0.25">
      <c r="B2591" s="49" t="s">
        <v>9735</v>
      </c>
      <c r="C2591" s="53" t="s">
        <v>24186</v>
      </c>
      <c r="D2591" t="s">
        <v>4743</v>
      </c>
      <c r="E2591" s="43" t="s">
        <v>13012</v>
      </c>
      <c r="F2591" t="s">
        <v>4744</v>
      </c>
      <c r="G2591" t="s">
        <v>4745</v>
      </c>
      <c r="H2591" s="41">
        <v>42004</v>
      </c>
      <c r="I2591" s="44">
        <v>-83400.800000000003</v>
      </c>
      <c r="J2591" t="s">
        <v>13013</v>
      </c>
      <c r="R2591" s="51"/>
      <c r="U2591"/>
    </row>
    <row r="2592" spans="2:21" x14ac:dyDescent="0.25">
      <c r="B2592" s="49" t="s">
        <v>9735</v>
      </c>
      <c r="C2592" s="53" t="s">
        <v>24186</v>
      </c>
      <c r="D2592" t="s">
        <v>5087</v>
      </c>
      <c r="E2592" s="43" t="s">
        <v>13243</v>
      </c>
      <c r="F2592" t="s">
        <v>5088</v>
      </c>
      <c r="G2592" t="s">
        <v>5089</v>
      </c>
      <c r="H2592" s="41">
        <v>42004</v>
      </c>
      <c r="I2592" s="44">
        <v>-82971.899999999994</v>
      </c>
      <c r="J2592" t="s">
        <v>13244</v>
      </c>
      <c r="R2592" s="51"/>
      <c r="U2592"/>
    </row>
    <row r="2593" spans="2:21" x14ac:dyDescent="0.25">
      <c r="B2593" s="49" t="s">
        <v>9735</v>
      </c>
      <c r="C2593" s="53" t="s">
        <v>24186</v>
      </c>
      <c r="D2593" t="s">
        <v>4869</v>
      </c>
      <c r="E2593" s="43" t="s">
        <v>13096</v>
      </c>
      <c r="F2593" t="s">
        <v>4870</v>
      </c>
      <c r="G2593" t="s">
        <v>4871</v>
      </c>
      <c r="H2593" s="41">
        <v>42004</v>
      </c>
      <c r="I2593" s="44">
        <v>-81541.350000000006</v>
      </c>
      <c r="J2593" t="s">
        <v>13097</v>
      </c>
      <c r="R2593" s="51"/>
      <c r="U2593"/>
    </row>
    <row r="2594" spans="2:21" x14ac:dyDescent="0.25">
      <c r="B2594" s="49" t="s">
        <v>9735</v>
      </c>
      <c r="C2594" s="53" t="s">
        <v>24186</v>
      </c>
      <c r="D2594" t="s">
        <v>4622</v>
      </c>
      <c r="E2594" s="43" t="s">
        <v>12929</v>
      </c>
      <c r="F2594" t="s">
        <v>4623</v>
      </c>
      <c r="G2594" t="s">
        <v>4624</v>
      </c>
      <c r="H2594" s="41">
        <v>42004</v>
      </c>
      <c r="I2594" s="44">
        <v>-81015.199999999997</v>
      </c>
      <c r="J2594" t="s">
        <v>12930</v>
      </c>
      <c r="R2594" s="51"/>
      <c r="U2594"/>
    </row>
    <row r="2595" spans="2:21" x14ac:dyDescent="0.25">
      <c r="B2595" s="49" t="s">
        <v>9735</v>
      </c>
      <c r="C2595" s="53" t="s">
        <v>24186</v>
      </c>
      <c r="D2595" t="s">
        <v>4698</v>
      </c>
      <c r="E2595" s="43" t="s">
        <v>12981</v>
      </c>
      <c r="F2595" t="s">
        <v>4699</v>
      </c>
      <c r="G2595" t="s">
        <v>4700</v>
      </c>
      <c r="H2595" s="41">
        <v>42004</v>
      </c>
      <c r="I2595" s="44">
        <v>-78121.8</v>
      </c>
      <c r="J2595" t="s">
        <v>12982</v>
      </c>
      <c r="R2595" s="51"/>
      <c r="U2595"/>
    </row>
    <row r="2596" spans="2:21" x14ac:dyDescent="0.25">
      <c r="B2596" s="49" t="s">
        <v>9735</v>
      </c>
      <c r="C2596" s="53" t="s">
        <v>24186</v>
      </c>
      <c r="D2596" t="s">
        <v>4709</v>
      </c>
      <c r="E2596" s="43" t="s">
        <v>12988</v>
      </c>
      <c r="F2596" t="s">
        <v>4710</v>
      </c>
      <c r="G2596" t="s">
        <v>4711</v>
      </c>
      <c r="H2596" s="41">
        <v>42004</v>
      </c>
      <c r="I2596" s="44">
        <v>-77868.2</v>
      </c>
      <c r="J2596" t="s">
        <v>12989</v>
      </c>
      <c r="R2596" s="51"/>
      <c r="U2596"/>
    </row>
    <row r="2597" spans="2:21" x14ac:dyDescent="0.25">
      <c r="B2597" s="49" t="s">
        <v>9735</v>
      </c>
      <c r="C2597" s="53" t="s">
        <v>24186</v>
      </c>
      <c r="D2597" t="s">
        <v>4721</v>
      </c>
      <c r="E2597" s="43" t="s">
        <v>12996</v>
      </c>
      <c r="F2597" t="s">
        <v>4722</v>
      </c>
      <c r="G2597" t="s">
        <v>4723</v>
      </c>
      <c r="H2597" s="41">
        <v>42004</v>
      </c>
      <c r="I2597" s="44">
        <v>-77868.2</v>
      </c>
      <c r="J2597" t="s">
        <v>12997</v>
      </c>
      <c r="R2597" s="51"/>
      <c r="U2597"/>
    </row>
    <row r="2598" spans="2:21" x14ac:dyDescent="0.25">
      <c r="B2598" s="49" t="s">
        <v>9735</v>
      </c>
      <c r="C2598" s="53" t="s">
        <v>24186</v>
      </c>
      <c r="D2598" t="s">
        <v>4827</v>
      </c>
      <c r="E2598" s="43" t="s">
        <v>13068</v>
      </c>
      <c r="F2598" t="s">
        <v>4828</v>
      </c>
      <c r="G2598" t="s">
        <v>4829</v>
      </c>
      <c r="H2598" s="41">
        <v>42004</v>
      </c>
      <c r="I2598" s="44">
        <v>-77868.2</v>
      </c>
      <c r="J2598" t="s">
        <v>13069</v>
      </c>
      <c r="R2598" s="51"/>
      <c r="U2598"/>
    </row>
    <row r="2599" spans="2:21" x14ac:dyDescent="0.25">
      <c r="B2599" s="49" t="s">
        <v>9735</v>
      </c>
      <c r="C2599" s="53" t="s">
        <v>24186</v>
      </c>
      <c r="D2599" t="s">
        <v>4921</v>
      </c>
      <c r="E2599" s="43" t="s">
        <v>13131</v>
      </c>
      <c r="F2599" t="s">
        <v>4922</v>
      </c>
      <c r="G2599" t="s">
        <v>4923</v>
      </c>
      <c r="H2599" s="41">
        <v>42004</v>
      </c>
      <c r="I2599" s="44">
        <v>-77868.2</v>
      </c>
      <c r="J2599" t="s">
        <v>13132</v>
      </c>
      <c r="R2599" s="51"/>
      <c r="U2599"/>
    </row>
    <row r="2600" spans="2:21" x14ac:dyDescent="0.25">
      <c r="B2600" s="49" t="s">
        <v>9735</v>
      </c>
      <c r="C2600" s="53" t="s">
        <v>24186</v>
      </c>
      <c r="D2600" t="s">
        <v>4927</v>
      </c>
      <c r="E2600" s="43" t="s">
        <v>13135</v>
      </c>
      <c r="F2600" t="s">
        <v>4928</v>
      </c>
      <c r="G2600" t="s">
        <v>4929</v>
      </c>
      <c r="H2600" s="41">
        <v>42004</v>
      </c>
      <c r="I2600" s="44">
        <v>-77868.2</v>
      </c>
      <c r="J2600" t="s">
        <v>13136</v>
      </c>
      <c r="R2600" s="51"/>
      <c r="U2600"/>
    </row>
    <row r="2601" spans="2:21" x14ac:dyDescent="0.25">
      <c r="B2601" s="49" t="s">
        <v>9735</v>
      </c>
      <c r="C2601" s="53" t="s">
        <v>24186</v>
      </c>
      <c r="D2601" t="s">
        <v>4936</v>
      </c>
      <c r="E2601" s="43" t="s">
        <v>13141</v>
      </c>
      <c r="F2601" t="s">
        <v>4937</v>
      </c>
      <c r="G2601" t="s">
        <v>4938</v>
      </c>
      <c r="H2601" s="41">
        <v>42004</v>
      </c>
      <c r="I2601" s="44">
        <v>-77868.2</v>
      </c>
      <c r="J2601" t="s">
        <v>13142</v>
      </c>
      <c r="R2601" s="51"/>
      <c r="U2601"/>
    </row>
    <row r="2602" spans="2:21" x14ac:dyDescent="0.25">
      <c r="B2602" s="49" t="s">
        <v>9735</v>
      </c>
      <c r="C2602" s="53" t="s">
        <v>24186</v>
      </c>
      <c r="D2602" t="s">
        <v>4951</v>
      </c>
      <c r="E2602" s="43" t="s">
        <v>13151</v>
      </c>
      <c r="F2602" t="s">
        <v>4952</v>
      </c>
      <c r="G2602" t="s">
        <v>4953</v>
      </c>
      <c r="H2602" s="41">
        <v>42004</v>
      </c>
      <c r="I2602" s="44">
        <v>-77868.2</v>
      </c>
      <c r="J2602" t="s">
        <v>13152</v>
      </c>
      <c r="R2602" s="51"/>
      <c r="U2602"/>
    </row>
    <row r="2603" spans="2:21" x14ac:dyDescent="0.25">
      <c r="B2603" s="49" t="s">
        <v>9735</v>
      </c>
      <c r="C2603" s="53" t="s">
        <v>24186</v>
      </c>
      <c r="D2603" t="s">
        <v>4954</v>
      </c>
      <c r="E2603" s="43" t="s">
        <v>13153</v>
      </c>
      <c r="F2603" t="s">
        <v>4955</v>
      </c>
      <c r="G2603" t="s">
        <v>4956</v>
      </c>
      <c r="H2603" s="41">
        <v>42004</v>
      </c>
      <c r="I2603" s="44">
        <v>-77868.2</v>
      </c>
      <c r="J2603" t="s">
        <v>13154</v>
      </c>
      <c r="R2603" s="51"/>
      <c r="U2603"/>
    </row>
    <row r="2604" spans="2:21" x14ac:dyDescent="0.25">
      <c r="B2604" s="49" t="s">
        <v>9735</v>
      </c>
      <c r="C2604" s="53" t="s">
        <v>24186</v>
      </c>
      <c r="D2604" t="s">
        <v>4971</v>
      </c>
      <c r="E2604" s="43" t="s">
        <v>13165</v>
      </c>
      <c r="F2604" t="s">
        <v>4972</v>
      </c>
      <c r="G2604" t="s">
        <v>4973</v>
      </c>
      <c r="H2604" s="41">
        <v>42004</v>
      </c>
      <c r="I2604" s="44">
        <v>-77868.2</v>
      </c>
      <c r="J2604" t="s">
        <v>13166</v>
      </c>
      <c r="R2604" s="51"/>
      <c r="U2604"/>
    </row>
    <row r="2605" spans="2:21" x14ac:dyDescent="0.25">
      <c r="B2605" s="49" t="s">
        <v>9735</v>
      </c>
      <c r="C2605" s="53" t="s">
        <v>24186</v>
      </c>
      <c r="D2605" t="s">
        <v>5130</v>
      </c>
      <c r="E2605" s="43" t="s">
        <v>13273</v>
      </c>
      <c r="F2605" t="s">
        <v>5131</v>
      </c>
      <c r="G2605" t="s">
        <v>5132</v>
      </c>
      <c r="H2605" s="41">
        <v>42004</v>
      </c>
      <c r="I2605" s="44">
        <v>-77868.2</v>
      </c>
      <c r="J2605" t="s">
        <v>13274</v>
      </c>
      <c r="R2605" s="51"/>
      <c r="U2605"/>
    </row>
    <row r="2606" spans="2:21" x14ac:dyDescent="0.25">
      <c r="B2606" s="49" t="s">
        <v>9735</v>
      </c>
      <c r="C2606" s="53" t="s">
        <v>24186</v>
      </c>
      <c r="D2606" t="s">
        <v>5210</v>
      </c>
      <c r="E2606" s="43" t="s">
        <v>13327</v>
      </c>
      <c r="F2606" t="s">
        <v>5211</v>
      </c>
      <c r="G2606" t="s">
        <v>5212</v>
      </c>
      <c r="H2606" s="41">
        <v>42004</v>
      </c>
      <c r="I2606" s="44">
        <v>-77868.2</v>
      </c>
      <c r="J2606" t="s">
        <v>13328</v>
      </c>
      <c r="R2606" s="51"/>
      <c r="U2606"/>
    </row>
    <row r="2607" spans="2:21" x14ac:dyDescent="0.25">
      <c r="B2607" s="49" t="s">
        <v>9735</v>
      </c>
      <c r="C2607" s="53" t="s">
        <v>24186</v>
      </c>
      <c r="D2607" t="s">
        <v>5147</v>
      </c>
      <c r="E2607" s="43" t="s">
        <v>13285</v>
      </c>
      <c r="F2607" t="s">
        <v>5148</v>
      </c>
      <c r="G2607" t="s">
        <v>5149</v>
      </c>
      <c r="H2607" s="41">
        <v>42004</v>
      </c>
      <c r="I2607" s="44">
        <v>-76675.100000000006</v>
      </c>
      <c r="J2607" t="s">
        <v>13286</v>
      </c>
      <c r="R2607" s="51"/>
      <c r="U2607"/>
    </row>
    <row r="2608" spans="2:21" x14ac:dyDescent="0.25">
      <c r="B2608" s="49" t="s">
        <v>9735</v>
      </c>
      <c r="C2608" s="53" t="s">
        <v>24186</v>
      </c>
      <c r="D2608" t="s">
        <v>4604</v>
      </c>
      <c r="E2608" s="43" t="s">
        <v>12917</v>
      </c>
      <c r="F2608" t="s">
        <v>4605</v>
      </c>
      <c r="G2608" t="s">
        <v>4606</v>
      </c>
      <c r="H2608" s="41">
        <v>42004</v>
      </c>
      <c r="I2608" s="44">
        <v>-76548.399999999994</v>
      </c>
      <c r="J2608" t="s">
        <v>12918</v>
      </c>
      <c r="R2608" s="51"/>
      <c r="U2608"/>
    </row>
    <row r="2609" spans="2:21" x14ac:dyDescent="0.25">
      <c r="B2609" s="49" t="s">
        <v>9735</v>
      </c>
      <c r="C2609" s="53" t="s">
        <v>24186</v>
      </c>
      <c r="D2609" t="s">
        <v>4679</v>
      </c>
      <c r="E2609" s="43" t="s">
        <v>12967</v>
      </c>
      <c r="F2609" t="s">
        <v>4680</v>
      </c>
      <c r="G2609" t="s">
        <v>4681</v>
      </c>
      <c r="H2609" s="41">
        <v>42004</v>
      </c>
      <c r="I2609" s="44">
        <v>-76548.399999999994</v>
      </c>
      <c r="J2609" t="s">
        <v>12968</v>
      </c>
      <c r="R2609" s="51"/>
      <c r="U2609"/>
    </row>
    <row r="2610" spans="2:21" x14ac:dyDescent="0.25">
      <c r="B2610" s="49" t="s">
        <v>9735</v>
      </c>
      <c r="C2610" s="53" t="s">
        <v>24186</v>
      </c>
      <c r="D2610" t="s">
        <v>4704</v>
      </c>
      <c r="E2610" s="43" t="s">
        <v>12985</v>
      </c>
      <c r="F2610" t="s">
        <v>4705</v>
      </c>
      <c r="G2610" t="s">
        <v>4706</v>
      </c>
      <c r="H2610" s="41">
        <v>42004</v>
      </c>
      <c r="I2610" s="44">
        <v>-76548.399999999994</v>
      </c>
      <c r="J2610" t="s">
        <v>12986</v>
      </c>
      <c r="R2610" s="51"/>
      <c r="U2610"/>
    </row>
    <row r="2611" spans="2:21" x14ac:dyDescent="0.25">
      <c r="B2611" s="49" t="s">
        <v>9735</v>
      </c>
      <c r="C2611" s="53" t="s">
        <v>24186</v>
      </c>
      <c r="D2611" t="s">
        <v>4715</v>
      </c>
      <c r="E2611" s="43" t="s">
        <v>12992</v>
      </c>
      <c r="F2611" t="s">
        <v>4716</v>
      </c>
      <c r="G2611" t="s">
        <v>4717</v>
      </c>
      <c r="H2611" s="41">
        <v>42004</v>
      </c>
      <c r="I2611" s="44">
        <v>-76548.399999999994</v>
      </c>
      <c r="J2611" t="s">
        <v>12993</v>
      </c>
      <c r="R2611" s="51"/>
      <c r="U2611"/>
    </row>
    <row r="2612" spans="2:21" x14ac:dyDescent="0.25">
      <c r="B2612" s="49" t="s">
        <v>9735</v>
      </c>
      <c r="C2612" s="53" t="s">
        <v>24186</v>
      </c>
      <c r="D2612" t="s">
        <v>4803</v>
      </c>
      <c r="E2612" s="43" t="s">
        <v>13052</v>
      </c>
      <c r="F2612" t="s">
        <v>4804</v>
      </c>
      <c r="G2612" t="s">
        <v>4805</v>
      </c>
      <c r="H2612" s="41">
        <v>42004</v>
      </c>
      <c r="I2612" s="44">
        <v>-76548.399999999994</v>
      </c>
      <c r="J2612" t="s">
        <v>13053</v>
      </c>
      <c r="R2612" s="51"/>
      <c r="U2612"/>
    </row>
    <row r="2613" spans="2:21" x14ac:dyDescent="0.25">
      <c r="B2613" s="49" t="s">
        <v>9735</v>
      </c>
      <c r="C2613" s="53" t="s">
        <v>24186</v>
      </c>
      <c r="D2613" t="s">
        <v>4806</v>
      </c>
      <c r="E2613" s="43" t="s">
        <v>13054</v>
      </c>
      <c r="F2613" t="s">
        <v>4807</v>
      </c>
      <c r="G2613" t="s">
        <v>4808</v>
      </c>
      <c r="H2613" s="41">
        <v>42004</v>
      </c>
      <c r="I2613" s="44">
        <v>-76548.399999999994</v>
      </c>
      <c r="J2613" t="s">
        <v>13055</v>
      </c>
      <c r="R2613" s="51"/>
      <c r="U2613"/>
    </row>
    <row r="2614" spans="2:21" x14ac:dyDescent="0.25">
      <c r="B2614" s="49" t="s">
        <v>9735</v>
      </c>
      <c r="C2614" s="53" t="s">
        <v>24186</v>
      </c>
      <c r="D2614" t="s">
        <v>4809</v>
      </c>
      <c r="E2614" s="43" t="s">
        <v>13056</v>
      </c>
      <c r="F2614" t="s">
        <v>4810</v>
      </c>
      <c r="G2614" t="s">
        <v>4811</v>
      </c>
      <c r="H2614" s="41">
        <v>42004</v>
      </c>
      <c r="I2614" s="44">
        <v>-76548.399999999994</v>
      </c>
      <c r="J2614" t="s">
        <v>13057</v>
      </c>
      <c r="R2614" s="51"/>
      <c r="U2614"/>
    </row>
    <row r="2615" spans="2:21" x14ac:dyDescent="0.25">
      <c r="B2615" s="49" t="s">
        <v>9735</v>
      </c>
      <c r="C2615" s="53" t="s">
        <v>24186</v>
      </c>
      <c r="D2615" t="s">
        <v>4815</v>
      </c>
      <c r="E2615" s="43" t="s">
        <v>13060</v>
      </c>
      <c r="F2615" t="s">
        <v>4816</v>
      </c>
      <c r="G2615" t="s">
        <v>4817</v>
      </c>
      <c r="H2615" s="41">
        <v>42004</v>
      </c>
      <c r="I2615" s="44">
        <v>-76548.399999999994</v>
      </c>
      <c r="J2615" t="s">
        <v>13061</v>
      </c>
      <c r="R2615" s="51"/>
      <c r="U2615"/>
    </row>
    <row r="2616" spans="2:21" x14ac:dyDescent="0.25">
      <c r="B2616" s="49" t="s">
        <v>9735</v>
      </c>
      <c r="C2616" s="53" t="s">
        <v>24186</v>
      </c>
      <c r="D2616" t="s">
        <v>4886</v>
      </c>
      <c r="E2616" s="43" t="s">
        <v>13107</v>
      </c>
      <c r="F2616" t="s">
        <v>4887</v>
      </c>
      <c r="G2616" t="s">
        <v>4888</v>
      </c>
      <c r="H2616" s="41">
        <v>42004</v>
      </c>
      <c r="I2616" s="44">
        <v>-76548.399999999994</v>
      </c>
      <c r="J2616" t="s">
        <v>13108</v>
      </c>
      <c r="R2616" s="51"/>
      <c r="U2616"/>
    </row>
    <row r="2617" spans="2:21" x14ac:dyDescent="0.25">
      <c r="B2617" s="49" t="s">
        <v>9735</v>
      </c>
      <c r="C2617" s="53" t="s">
        <v>24186</v>
      </c>
      <c r="D2617" t="s">
        <v>4903</v>
      </c>
      <c r="E2617" s="43" t="s">
        <v>13119</v>
      </c>
      <c r="F2617" t="s">
        <v>4904</v>
      </c>
      <c r="G2617" t="s">
        <v>4905</v>
      </c>
      <c r="H2617" s="41">
        <v>42004</v>
      </c>
      <c r="I2617" s="44">
        <v>-76548.399999999994</v>
      </c>
      <c r="J2617" t="s">
        <v>13120</v>
      </c>
      <c r="R2617" s="51"/>
      <c r="U2617"/>
    </row>
    <row r="2618" spans="2:21" x14ac:dyDescent="0.25">
      <c r="B2618" s="49" t="s">
        <v>9735</v>
      </c>
      <c r="C2618" s="53" t="s">
        <v>24186</v>
      </c>
      <c r="D2618" t="s">
        <v>4930</v>
      </c>
      <c r="E2618" s="43" t="s">
        <v>13137</v>
      </c>
      <c r="F2618" t="s">
        <v>4931</v>
      </c>
      <c r="G2618" t="s">
        <v>4932</v>
      </c>
      <c r="H2618" s="41">
        <v>42004</v>
      </c>
      <c r="I2618" s="44">
        <v>-76548.399999999994</v>
      </c>
      <c r="J2618" t="s">
        <v>13138</v>
      </c>
      <c r="R2618" s="51"/>
      <c r="U2618"/>
    </row>
    <row r="2619" spans="2:21" x14ac:dyDescent="0.25">
      <c r="B2619" s="49" t="s">
        <v>9735</v>
      </c>
      <c r="C2619" s="53" t="s">
        <v>24186</v>
      </c>
      <c r="D2619" t="s">
        <v>4933</v>
      </c>
      <c r="E2619" s="43" t="s">
        <v>13139</v>
      </c>
      <c r="F2619" t="s">
        <v>4934</v>
      </c>
      <c r="G2619" t="s">
        <v>4935</v>
      </c>
      <c r="H2619" s="41">
        <v>42004</v>
      </c>
      <c r="I2619" s="44">
        <v>-76548.399999999994</v>
      </c>
      <c r="J2619" t="s">
        <v>13140</v>
      </c>
      <c r="R2619" s="51"/>
      <c r="U2619"/>
    </row>
    <row r="2620" spans="2:21" x14ac:dyDescent="0.25">
      <c r="B2620" s="49" t="s">
        <v>9735</v>
      </c>
      <c r="C2620" s="53" t="s">
        <v>24186</v>
      </c>
      <c r="D2620" t="s">
        <v>5075</v>
      </c>
      <c r="E2620" s="43" t="s">
        <v>13235</v>
      </c>
      <c r="F2620" t="s">
        <v>5076</v>
      </c>
      <c r="G2620" t="s">
        <v>5077</v>
      </c>
      <c r="H2620" s="41">
        <v>42004</v>
      </c>
      <c r="I2620" s="44">
        <v>-76548.399999999994</v>
      </c>
      <c r="J2620" t="s">
        <v>13236</v>
      </c>
      <c r="R2620" s="51"/>
      <c r="U2620"/>
    </row>
    <row r="2621" spans="2:21" x14ac:dyDescent="0.25">
      <c r="B2621" s="49" t="s">
        <v>9735</v>
      </c>
      <c r="C2621" s="53" t="s">
        <v>24186</v>
      </c>
      <c r="D2621" t="s">
        <v>5165</v>
      </c>
      <c r="E2621" s="43" t="s">
        <v>13297</v>
      </c>
      <c r="F2621" t="s">
        <v>5166</v>
      </c>
      <c r="G2621" t="s">
        <v>5167</v>
      </c>
      <c r="H2621" s="41">
        <v>42004</v>
      </c>
      <c r="I2621" s="44">
        <v>-76548.399999999994</v>
      </c>
      <c r="J2621" t="s">
        <v>13298</v>
      </c>
      <c r="R2621" s="51"/>
      <c r="U2621"/>
    </row>
    <row r="2622" spans="2:21" x14ac:dyDescent="0.25">
      <c r="B2622" s="49" t="s">
        <v>9735</v>
      </c>
      <c r="C2622" s="53" t="s">
        <v>24186</v>
      </c>
      <c r="D2622" t="s">
        <v>5198</v>
      </c>
      <c r="E2622" s="43" t="s">
        <v>13319</v>
      </c>
      <c r="F2622" t="s">
        <v>5199</v>
      </c>
      <c r="G2622" t="s">
        <v>5200</v>
      </c>
      <c r="H2622" s="41">
        <v>42004</v>
      </c>
      <c r="I2622" s="44">
        <v>-73959.199999999997</v>
      </c>
      <c r="J2622" t="s">
        <v>13320</v>
      </c>
      <c r="R2622" s="51"/>
      <c r="U2622"/>
    </row>
    <row r="2623" spans="2:21" x14ac:dyDescent="0.25">
      <c r="B2623" s="49" t="s">
        <v>9735</v>
      </c>
      <c r="C2623" s="53" t="s">
        <v>24186</v>
      </c>
      <c r="D2623" t="s">
        <v>4607</v>
      </c>
      <c r="E2623" s="43" t="s">
        <v>12919</v>
      </c>
      <c r="F2623" t="s">
        <v>4608</v>
      </c>
      <c r="G2623" t="s">
        <v>4609</v>
      </c>
      <c r="H2623" s="41">
        <v>42004</v>
      </c>
      <c r="I2623" s="44">
        <v>-72589</v>
      </c>
      <c r="J2623" t="s">
        <v>12920</v>
      </c>
      <c r="R2623" s="51"/>
      <c r="U2623"/>
    </row>
    <row r="2624" spans="2:21" x14ac:dyDescent="0.25">
      <c r="B2624" s="49" t="s">
        <v>9735</v>
      </c>
      <c r="C2624" s="53" t="s">
        <v>24186</v>
      </c>
      <c r="D2624" t="s">
        <v>4729</v>
      </c>
      <c r="E2624" s="43" t="s">
        <v>13002</v>
      </c>
      <c r="F2624" t="s">
        <v>4730</v>
      </c>
      <c r="G2624" t="s">
        <v>4731</v>
      </c>
      <c r="H2624" s="41">
        <v>42004</v>
      </c>
      <c r="I2624" s="44">
        <v>-72502.559999999998</v>
      </c>
      <c r="J2624" t="s">
        <v>13003</v>
      </c>
      <c r="R2624" s="51"/>
      <c r="U2624"/>
    </row>
    <row r="2625" spans="2:21" x14ac:dyDescent="0.25">
      <c r="B2625" s="49" t="s">
        <v>9735</v>
      </c>
      <c r="C2625" s="53" t="s">
        <v>24186</v>
      </c>
      <c r="D2625" t="s">
        <v>5156</v>
      </c>
      <c r="E2625" s="43" t="s">
        <v>13291</v>
      </c>
      <c r="F2625" t="s">
        <v>5157</v>
      </c>
      <c r="G2625" t="s">
        <v>5158</v>
      </c>
      <c r="H2625" s="41">
        <v>42004</v>
      </c>
      <c r="I2625" s="44">
        <v>-72385.600000000006</v>
      </c>
      <c r="J2625" t="s">
        <v>13292</v>
      </c>
      <c r="R2625" s="51"/>
      <c r="U2625"/>
    </row>
    <row r="2626" spans="2:21" x14ac:dyDescent="0.25">
      <c r="B2626" s="49" t="s">
        <v>9735</v>
      </c>
      <c r="C2626" s="53" t="s">
        <v>24186</v>
      </c>
      <c r="D2626" t="s">
        <v>4780</v>
      </c>
      <c r="E2626" s="43" t="s">
        <v>13037</v>
      </c>
      <c r="F2626" t="s">
        <v>4781</v>
      </c>
      <c r="G2626" t="s">
        <v>4782</v>
      </c>
      <c r="H2626" s="41">
        <v>42004</v>
      </c>
      <c r="I2626" s="44">
        <v>-71269.2</v>
      </c>
      <c r="J2626" t="s">
        <v>13038</v>
      </c>
      <c r="R2626" s="51"/>
      <c r="U2626"/>
    </row>
    <row r="2627" spans="2:21" x14ac:dyDescent="0.25">
      <c r="B2627" s="49" t="s">
        <v>9735</v>
      </c>
      <c r="C2627" s="53" t="s">
        <v>24186</v>
      </c>
      <c r="D2627" t="s">
        <v>4860</v>
      </c>
      <c r="E2627" s="43" t="s">
        <v>13090</v>
      </c>
      <c r="F2627" t="s">
        <v>4861</v>
      </c>
      <c r="G2627" t="s">
        <v>4862</v>
      </c>
      <c r="H2627" s="41">
        <v>42004</v>
      </c>
      <c r="I2627" s="44">
        <v>-71269.2</v>
      </c>
      <c r="J2627" t="s">
        <v>13091</v>
      </c>
      <c r="R2627" s="51"/>
      <c r="U2627"/>
    </row>
    <row r="2628" spans="2:21" x14ac:dyDescent="0.25">
      <c r="B2628" s="49" t="s">
        <v>9735</v>
      </c>
      <c r="C2628" s="53" t="s">
        <v>24186</v>
      </c>
      <c r="D2628" t="s">
        <v>5093</v>
      </c>
      <c r="E2628" s="43" t="s">
        <v>13247</v>
      </c>
      <c r="F2628" t="s">
        <v>5094</v>
      </c>
      <c r="G2628" t="s">
        <v>5095</v>
      </c>
      <c r="H2628" s="41">
        <v>42004</v>
      </c>
      <c r="I2628" s="44">
        <v>-71269.2</v>
      </c>
      <c r="J2628" t="s">
        <v>13248</v>
      </c>
      <c r="R2628" s="51"/>
      <c r="U2628"/>
    </row>
    <row r="2629" spans="2:21" x14ac:dyDescent="0.25">
      <c r="B2629" s="49" t="s">
        <v>9735</v>
      </c>
      <c r="C2629" s="53" t="s">
        <v>24186</v>
      </c>
      <c r="D2629" t="s">
        <v>4746</v>
      </c>
      <c r="E2629" s="43" t="s">
        <v>13014</v>
      </c>
      <c r="F2629" t="s">
        <v>4747</v>
      </c>
      <c r="G2629" t="s">
        <v>4748</v>
      </c>
      <c r="H2629" s="41">
        <v>42004</v>
      </c>
      <c r="I2629" s="44">
        <v>-69949.399999999994</v>
      </c>
      <c r="J2629" t="s">
        <v>13015</v>
      </c>
      <c r="R2629" s="51"/>
      <c r="U2629"/>
    </row>
    <row r="2630" spans="2:21" x14ac:dyDescent="0.25">
      <c r="B2630" s="49" t="s">
        <v>9735</v>
      </c>
      <c r="C2630" s="53" t="s">
        <v>24186</v>
      </c>
      <c r="D2630" t="s">
        <v>4749</v>
      </c>
      <c r="E2630" s="43" t="s">
        <v>13016</v>
      </c>
      <c r="F2630" t="s">
        <v>4750</v>
      </c>
      <c r="G2630" t="s">
        <v>4751</v>
      </c>
      <c r="H2630" s="41">
        <v>42004</v>
      </c>
      <c r="I2630" s="44">
        <v>-69949.399999999994</v>
      </c>
      <c r="J2630" t="s">
        <v>13017</v>
      </c>
      <c r="R2630" s="51"/>
      <c r="U2630"/>
    </row>
    <row r="2631" spans="2:21" x14ac:dyDescent="0.25">
      <c r="B2631" s="49" t="s">
        <v>9735</v>
      </c>
      <c r="C2631" s="53" t="s">
        <v>24186</v>
      </c>
      <c r="D2631" t="s">
        <v>4909</v>
      </c>
      <c r="E2631" s="43" t="s">
        <v>13123</v>
      </c>
      <c r="F2631" t="s">
        <v>4910</v>
      </c>
      <c r="G2631" t="s">
        <v>4911</v>
      </c>
      <c r="H2631" s="41">
        <v>42004</v>
      </c>
      <c r="I2631" s="44">
        <v>-69949.399999999994</v>
      </c>
      <c r="J2631" t="s">
        <v>13124</v>
      </c>
      <c r="R2631" s="51"/>
      <c r="U2631"/>
    </row>
    <row r="2632" spans="2:21" x14ac:dyDescent="0.25">
      <c r="B2632" s="49" t="s">
        <v>9735</v>
      </c>
      <c r="C2632" s="53" t="s">
        <v>24186</v>
      </c>
      <c r="D2632" t="s">
        <v>5136</v>
      </c>
      <c r="E2632" s="43" t="s">
        <v>13277</v>
      </c>
      <c r="F2632" t="s">
        <v>5137</v>
      </c>
      <c r="G2632" t="s">
        <v>5138</v>
      </c>
      <c r="H2632" s="41">
        <v>42004</v>
      </c>
      <c r="I2632" s="44">
        <v>-69589.56</v>
      </c>
      <c r="J2632" t="s">
        <v>13278</v>
      </c>
      <c r="R2632" s="51"/>
      <c r="U2632"/>
    </row>
    <row r="2633" spans="2:21" x14ac:dyDescent="0.25">
      <c r="B2633" s="49" t="s">
        <v>9735</v>
      </c>
      <c r="C2633" s="53" t="s">
        <v>24186</v>
      </c>
      <c r="D2633" t="s">
        <v>4897</v>
      </c>
      <c r="E2633" s="43" t="s">
        <v>13115</v>
      </c>
      <c r="F2633" t="s">
        <v>4898</v>
      </c>
      <c r="G2633" t="s">
        <v>4899</v>
      </c>
      <c r="H2633" s="41">
        <v>42004</v>
      </c>
      <c r="I2633" s="44">
        <v>-68629.600000000006</v>
      </c>
      <c r="J2633" t="s">
        <v>13116</v>
      </c>
      <c r="R2633" s="51"/>
      <c r="U2633"/>
    </row>
    <row r="2634" spans="2:21" x14ac:dyDescent="0.25">
      <c r="B2634" s="49" t="s">
        <v>9735</v>
      </c>
      <c r="C2634" s="53" t="s">
        <v>24186</v>
      </c>
      <c r="D2634" t="s">
        <v>4835</v>
      </c>
      <c r="E2634" s="43" t="s">
        <v>13074</v>
      </c>
      <c r="F2634" t="s">
        <v>4836</v>
      </c>
      <c r="G2634" t="s">
        <v>4837</v>
      </c>
      <c r="H2634" s="41">
        <v>42004</v>
      </c>
      <c r="I2634" s="44">
        <v>-67235.850000000006</v>
      </c>
      <c r="J2634" t="s">
        <v>13075</v>
      </c>
      <c r="R2634" s="51"/>
      <c r="U2634"/>
    </row>
    <row r="2635" spans="2:21" x14ac:dyDescent="0.25">
      <c r="B2635" s="49" t="s">
        <v>9735</v>
      </c>
      <c r="C2635" s="53" t="s">
        <v>24186</v>
      </c>
      <c r="D2635" t="s">
        <v>5121</v>
      </c>
      <c r="E2635" s="43" t="s">
        <v>13267</v>
      </c>
      <c r="F2635" t="s">
        <v>5122</v>
      </c>
      <c r="G2635" t="s">
        <v>5123</v>
      </c>
      <c r="H2635" s="41">
        <v>42004</v>
      </c>
      <c r="I2635" s="44">
        <v>-64790.28</v>
      </c>
      <c r="J2635" t="s">
        <v>13268</v>
      </c>
      <c r="R2635" s="51"/>
      <c r="U2635"/>
    </row>
    <row r="2636" spans="2:21" x14ac:dyDescent="0.25">
      <c r="B2636" s="49" t="s">
        <v>9735</v>
      </c>
      <c r="C2636" s="53" t="s">
        <v>24186</v>
      </c>
      <c r="D2636" t="s">
        <v>4670</v>
      </c>
      <c r="E2636" s="43" t="s">
        <v>12961</v>
      </c>
      <c r="F2636" t="s">
        <v>4671</v>
      </c>
      <c r="G2636" t="s">
        <v>4672</v>
      </c>
      <c r="H2636" s="41">
        <v>42004</v>
      </c>
      <c r="I2636" s="44">
        <v>-64670.2</v>
      </c>
      <c r="J2636" t="s">
        <v>12962</v>
      </c>
      <c r="R2636" s="51"/>
      <c r="U2636"/>
    </row>
    <row r="2637" spans="2:21" x14ac:dyDescent="0.25">
      <c r="B2637" s="49" t="s">
        <v>9735</v>
      </c>
      <c r="C2637" s="53" t="s">
        <v>24186</v>
      </c>
      <c r="D2637" t="s">
        <v>2311</v>
      </c>
      <c r="E2637" s="43" t="s">
        <v>11202</v>
      </c>
      <c r="F2637" t="s">
        <v>4841</v>
      </c>
      <c r="G2637" t="s">
        <v>4842</v>
      </c>
      <c r="H2637" s="41">
        <v>42004</v>
      </c>
      <c r="I2637" s="44">
        <v>-64670.2</v>
      </c>
      <c r="J2637" t="s">
        <v>13078</v>
      </c>
      <c r="R2637" s="51"/>
      <c r="U2637"/>
    </row>
    <row r="2638" spans="2:21" x14ac:dyDescent="0.25">
      <c r="B2638" s="49" t="s">
        <v>9735</v>
      </c>
      <c r="C2638" s="53" t="s">
        <v>24186</v>
      </c>
      <c r="D2638" t="s">
        <v>5133</v>
      </c>
      <c r="E2638" s="43" t="s">
        <v>13275</v>
      </c>
      <c r="F2638" t="s">
        <v>5134</v>
      </c>
      <c r="G2638" t="s">
        <v>5135</v>
      </c>
      <c r="H2638" s="41">
        <v>42004</v>
      </c>
      <c r="I2638" s="44">
        <v>-64670.2</v>
      </c>
      <c r="J2638" t="s">
        <v>13276</v>
      </c>
      <c r="R2638" s="51"/>
      <c r="U2638"/>
    </row>
    <row r="2639" spans="2:21" x14ac:dyDescent="0.25">
      <c r="B2639" s="49" t="s">
        <v>9735</v>
      </c>
      <c r="C2639" s="53" t="s">
        <v>24186</v>
      </c>
      <c r="D2639" t="s">
        <v>5052</v>
      </c>
      <c r="E2639" s="43" t="s">
        <v>13219</v>
      </c>
      <c r="F2639" t="s">
        <v>5053</v>
      </c>
      <c r="G2639" t="s">
        <v>5054</v>
      </c>
      <c r="H2639" s="41">
        <v>42004</v>
      </c>
      <c r="I2639" s="44">
        <v>-63654.8</v>
      </c>
      <c r="J2639" t="s">
        <v>13220</v>
      </c>
      <c r="R2639" s="51"/>
      <c r="U2639"/>
    </row>
    <row r="2640" spans="2:21" x14ac:dyDescent="0.25">
      <c r="B2640" s="49" t="s">
        <v>9735</v>
      </c>
      <c r="C2640" s="53" t="s">
        <v>24186</v>
      </c>
      <c r="D2640" t="s">
        <v>5118</v>
      </c>
      <c r="E2640" s="43" t="s">
        <v>13265</v>
      </c>
      <c r="F2640" t="s">
        <v>5119</v>
      </c>
      <c r="G2640" t="s">
        <v>5120</v>
      </c>
      <c r="H2640" s="41">
        <v>42004</v>
      </c>
      <c r="I2640" s="44">
        <v>-62390.64</v>
      </c>
      <c r="J2640" t="s">
        <v>13266</v>
      </c>
      <c r="R2640" s="51"/>
      <c r="U2640"/>
    </row>
    <row r="2641" spans="2:21" x14ac:dyDescent="0.25">
      <c r="B2641" s="49" t="s">
        <v>9735</v>
      </c>
      <c r="C2641" s="53" t="s">
        <v>24186</v>
      </c>
      <c r="D2641" t="s">
        <v>5006</v>
      </c>
      <c r="E2641" s="43" t="s">
        <v>13188</v>
      </c>
      <c r="F2641" t="s">
        <v>5007</v>
      </c>
      <c r="G2641" t="s">
        <v>5008</v>
      </c>
      <c r="H2641" s="41">
        <v>42004</v>
      </c>
      <c r="I2641" s="44">
        <v>-62030.6</v>
      </c>
      <c r="J2641" t="s">
        <v>13189</v>
      </c>
      <c r="R2641" s="51"/>
      <c r="U2641"/>
    </row>
    <row r="2642" spans="2:21" x14ac:dyDescent="0.25">
      <c r="B2642" s="49" t="s">
        <v>9735</v>
      </c>
      <c r="C2642" s="53" t="s">
        <v>24186</v>
      </c>
      <c r="D2642" t="s">
        <v>5150</v>
      </c>
      <c r="E2642" s="43" t="s">
        <v>13287</v>
      </c>
      <c r="F2642" t="s">
        <v>5151</v>
      </c>
      <c r="G2642" t="s">
        <v>5152</v>
      </c>
      <c r="H2642" s="41">
        <v>42004</v>
      </c>
      <c r="I2642" s="44">
        <v>-57868</v>
      </c>
      <c r="J2642" t="s">
        <v>13288</v>
      </c>
      <c r="R2642" s="51"/>
      <c r="U2642"/>
    </row>
    <row r="2643" spans="2:21" x14ac:dyDescent="0.25">
      <c r="B2643" s="49" t="s">
        <v>9735</v>
      </c>
      <c r="C2643" s="53" t="s">
        <v>24186</v>
      </c>
      <c r="D2643" t="s">
        <v>4832</v>
      </c>
      <c r="E2643" s="43" t="s">
        <v>13072</v>
      </c>
      <c r="F2643" t="s">
        <v>4833</v>
      </c>
      <c r="G2643" t="s">
        <v>4834</v>
      </c>
      <c r="H2643" s="41">
        <v>42004</v>
      </c>
      <c r="I2643" s="44">
        <v>-57591.360000000001</v>
      </c>
      <c r="J2643" t="s">
        <v>13073</v>
      </c>
      <c r="R2643" s="51"/>
      <c r="U2643"/>
    </row>
    <row r="2644" spans="2:21" x14ac:dyDescent="0.25">
      <c r="B2644" s="49" t="s">
        <v>9735</v>
      </c>
      <c r="C2644" s="53" t="s">
        <v>24186</v>
      </c>
      <c r="D2644" t="s">
        <v>5072</v>
      </c>
      <c r="E2644" s="43" t="s">
        <v>13233</v>
      </c>
      <c r="F2644" t="s">
        <v>5073</v>
      </c>
      <c r="G2644" t="s">
        <v>5074</v>
      </c>
      <c r="H2644" s="41">
        <v>42004</v>
      </c>
      <c r="I2644" s="44">
        <v>-56649.599999999999</v>
      </c>
      <c r="J2644" t="s">
        <v>13234</v>
      </c>
      <c r="R2644" s="51"/>
      <c r="U2644"/>
    </row>
    <row r="2645" spans="2:21" x14ac:dyDescent="0.25">
      <c r="B2645" s="49" t="s">
        <v>9735</v>
      </c>
      <c r="C2645" s="53" t="s">
        <v>24186</v>
      </c>
      <c r="D2645" t="s">
        <v>5192</v>
      </c>
      <c r="E2645" s="43" t="s">
        <v>13315</v>
      </c>
      <c r="F2645" t="s">
        <v>5193</v>
      </c>
      <c r="G2645" t="s">
        <v>5194</v>
      </c>
      <c r="H2645" s="41">
        <v>42004</v>
      </c>
      <c r="I2645" s="44">
        <v>-56649.599999999999</v>
      </c>
      <c r="J2645" t="s">
        <v>13316</v>
      </c>
      <c r="R2645" s="51"/>
      <c r="U2645"/>
    </row>
    <row r="2646" spans="2:21" x14ac:dyDescent="0.25">
      <c r="B2646" s="49" t="s">
        <v>9735</v>
      </c>
      <c r="C2646" s="53" t="s">
        <v>24186</v>
      </c>
      <c r="D2646" t="s">
        <v>4601</v>
      </c>
      <c r="E2646" s="43" t="s">
        <v>12915</v>
      </c>
      <c r="F2646" t="s">
        <v>4602</v>
      </c>
      <c r="G2646" t="s">
        <v>4603</v>
      </c>
      <c r="H2646" s="41">
        <v>42004</v>
      </c>
      <c r="I2646" s="44">
        <v>-56391.54</v>
      </c>
      <c r="J2646" t="s">
        <v>12916</v>
      </c>
      <c r="R2646" s="51"/>
      <c r="U2646"/>
    </row>
    <row r="2647" spans="2:21" x14ac:dyDescent="0.25">
      <c r="B2647" s="49" t="s">
        <v>9735</v>
      </c>
      <c r="C2647" s="53" t="s">
        <v>24186</v>
      </c>
      <c r="D2647" t="s">
        <v>5009</v>
      </c>
      <c r="E2647" s="43" t="s">
        <v>13190</v>
      </c>
      <c r="F2647" t="s">
        <v>5010</v>
      </c>
      <c r="G2647" t="s">
        <v>5011</v>
      </c>
      <c r="H2647" s="41">
        <v>42004</v>
      </c>
      <c r="I2647" s="44">
        <v>-56391.54</v>
      </c>
      <c r="J2647" t="s">
        <v>13191</v>
      </c>
      <c r="R2647" s="51"/>
      <c r="U2647"/>
    </row>
    <row r="2648" spans="2:21" x14ac:dyDescent="0.25">
      <c r="B2648" s="49" t="s">
        <v>9735</v>
      </c>
      <c r="C2648" s="53" t="s">
        <v>24186</v>
      </c>
      <c r="D2648" t="s">
        <v>4977</v>
      </c>
      <c r="E2648" s="43" t="s">
        <v>13169</v>
      </c>
      <c r="F2648" t="s">
        <v>4978</v>
      </c>
      <c r="G2648" t="s">
        <v>4979</v>
      </c>
      <c r="H2648" s="41">
        <v>42004</v>
      </c>
      <c r="I2648" s="44">
        <v>-55431.6</v>
      </c>
      <c r="J2648" t="s">
        <v>13170</v>
      </c>
      <c r="R2648" s="51"/>
      <c r="U2648"/>
    </row>
    <row r="2649" spans="2:21" x14ac:dyDescent="0.25">
      <c r="B2649" s="49" t="s">
        <v>9735</v>
      </c>
      <c r="C2649" s="53" t="s">
        <v>24186</v>
      </c>
      <c r="D2649" t="s">
        <v>4821</v>
      </c>
      <c r="E2649" s="43" t="s">
        <v>13064</v>
      </c>
      <c r="F2649" t="s">
        <v>4822</v>
      </c>
      <c r="G2649" t="s">
        <v>4823</v>
      </c>
      <c r="H2649" s="41">
        <v>42004</v>
      </c>
      <c r="I2649" s="44">
        <v>-54111.8</v>
      </c>
      <c r="J2649" t="s">
        <v>13065</v>
      </c>
      <c r="R2649" s="51"/>
      <c r="U2649"/>
    </row>
    <row r="2650" spans="2:21" x14ac:dyDescent="0.25">
      <c r="B2650" s="49" t="s">
        <v>9735</v>
      </c>
      <c r="C2650" s="53" t="s">
        <v>24186</v>
      </c>
      <c r="D2650" t="s">
        <v>4646</v>
      </c>
      <c r="E2650" s="43" t="s">
        <v>12945</v>
      </c>
      <c r="F2650" t="s">
        <v>4647</v>
      </c>
      <c r="G2650" t="s">
        <v>4648</v>
      </c>
      <c r="H2650" s="41">
        <v>42004</v>
      </c>
      <c r="I2650" s="44">
        <v>-52792</v>
      </c>
      <c r="J2650" t="s">
        <v>12946</v>
      </c>
      <c r="R2650" s="51"/>
      <c r="U2650"/>
    </row>
    <row r="2651" spans="2:21" x14ac:dyDescent="0.25">
      <c r="B2651" s="49" t="s">
        <v>9735</v>
      </c>
      <c r="C2651" s="53" t="s">
        <v>24186</v>
      </c>
      <c r="D2651" t="s">
        <v>5046</v>
      </c>
      <c r="E2651" s="43" t="s">
        <v>13215</v>
      </c>
      <c r="F2651" t="s">
        <v>5047</v>
      </c>
      <c r="G2651" t="s">
        <v>5048</v>
      </c>
      <c r="H2651" s="41">
        <v>42004</v>
      </c>
      <c r="I2651" s="44">
        <v>-51472.2</v>
      </c>
      <c r="J2651" t="s">
        <v>13216</v>
      </c>
      <c r="R2651" s="51"/>
      <c r="U2651"/>
    </row>
    <row r="2652" spans="2:21" x14ac:dyDescent="0.25">
      <c r="B2652" s="49" t="s">
        <v>9735</v>
      </c>
      <c r="C2652" s="53" t="s">
        <v>24186</v>
      </c>
      <c r="D2652" t="s">
        <v>4915</v>
      </c>
      <c r="E2652" s="43" t="s">
        <v>13127</v>
      </c>
      <c r="F2652" t="s">
        <v>4916</v>
      </c>
      <c r="G2652" t="s">
        <v>4917</v>
      </c>
      <c r="H2652" s="41">
        <v>42004</v>
      </c>
      <c r="I2652" s="44">
        <v>-50152.4</v>
      </c>
      <c r="J2652" t="s">
        <v>13128</v>
      </c>
      <c r="R2652" s="51"/>
      <c r="U2652"/>
    </row>
    <row r="2653" spans="2:21" x14ac:dyDescent="0.25">
      <c r="B2653" s="49" t="s">
        <v>9735</v>
      </c>
      <c r="C2653" s="53" t="s">
        <v>24186</v>
      </c>
      <c r="D2653" t="s">
        <v>4643</v>
      </c>
      <c r="E2653" s="43" t="s">
        <v>12943</v>
      </c>
      <c r="F2653" t="s">
        <v>4644</v>
      </c>
      <c r="G2653" t="s">
        <v>4645</v>
      </c>
      <c r="H2653" s="41">
        <v>42004</v>
      </c>
      <c r="I2653" s="44">
        <v>-48832.6</v>
      </c>
      <c r="J2653" t="s">
        <v>12944</v>
      </c>
      <c r="R2653" s="51"/>
      <c r="U2653"/>
    </row>
    <row r="2654" spans="2:21" x14ac:dyDescent="0.25">
      <c r="B2654" s="49" t="s">
        <v>9735</v>
      </c>
      <c r="C2654" s="53" t="s">
        <v>24186</v>
      </c>
      <c r="D2654" t="s">
        <v>5041</v>
      </c>
      <c r="E2654" s="43" t="s">
        <v>13211</v>
      </c>
      <c r="F2654" t="s">
        <v>5042</v>
      </c>
      <c r="G2654" t="s">
        <v>5043</v>
      </c>
      <c r="H2654" s="41">
        <v>42004</v>
      </c>
      <c r="I2654" s="44">
        <v>-48832.6</v>
      </c>
      <c r="J2654" t="s">
        <v>13212</v>
      </c>
      <c r="R2654" s="51"/>
      <c r="U2654"/>
    </row>
    <row r="2655" spans="2:21" x14ac:dyDescent="0.25">
      <c r="B2655" s="49" t="s">
        <v>9735</v>
      </c>
      <c r="C2655" s="53" t="s">
        <v>24186</v>
      </c>
      <c r="D2655" t="s">
        <v>5090</v>
      </c>
      <c r="E2655" s="43" t="s">
        <v>13245</v>
      </c>
      <c r="F2655" t="s">
        <v>5091</v>
      </c>
      <c r="G2655" t="s">
        <v>5092</v>
      </c>
      <c r="H2655" s="41">
        <v>42004</v>
      </c>
      <c r="I2655" s="44">
        <v>-48832.6</v>
      </c>
      <c r="J2655" t="s">
        <v>13246</v>
      </c>
      <c r="R2655" s="51"/>
      <c r="U2655"/>
    </row>
    <row r="2656" spans="2:21" x14ac:dyDescent="0.25">
      <c r="B2656" s="49" t="s">
        <v>9735</v>
      </c>
      <c r="C2656" s="53" t="s">
        <v>24186</v>
      </c>
      <c r="D2656" t="s">
        <v>5115</v>
      </c>
      <c r="E2656" s="43" t="s">
        <v>13263</v>
      </c>
      <c r="F2656" t="s">
        <v>5116</v>
      </c>
      <c r="G2656" t="s">
        <v>5117</v>
      </c>
      <c r="H2656" s="41">
        <v>42004</v>
      </c>
      <c r="I2656" s="44">
        <v>-48832.6</v>
      </c>
      <c r="J2656" t="s">
        <v>13264</v>
      </c>
      <c r="R2656" s="51"/>
      <c r="U2656"/>
    </row>
    <row r="2657" spans="2:21" x14ac:dyDescent="0.25">
      <c r="B2657" s="49" t="s">
        <v>9735</v>
      </c>
      <c r="C2657" s="53" t="s">
        <v>24186</v>
      </c>
      <c r="D2657" t="s">
        <v>4918</v>
      </c>
      <c r="E2657" s="43" t="s">
        <v>13129</v>
      </c>
      <c r="F2657" t="s">
        <v>4919</v>
      </c>
      <c r="G2657" t="s">
        <v>4920</v>
      </c>
      <c r="H2657" s="41">
        <v>42004</v>
      </c>
      <c r="I2657" s="44">
        <v>-47512.800000000003</v>
      </c>
      <c r="J2657" t="s">
        <v>13130</v>
      </c>
      <c r="R2657" s="51"/>
      <c r="U2657"/>
    </row>
    <row r="2658" spans="2:21" x14ac:dyDescent="0.25">
      <c r="B2658" s="49" t="s">
        <v>9735</v>
      </c>
      <c r="C2658" s="53" t="s">
        <v>24186</v>
      </c>
      <c r="D2658" t="s">
        <v>5003</v>
      </c>
      <c r="E2658" s="43" t="s">
        <v>13186</v>
      </c>
      <c r="F2658" t="s">
        <v>5004</v>
      </c>
      <c r="G2658" t="s">
        <v>5005</v>
      </c>
      <c r="H2658" s="41">
        <v>42004</v>
      </c>
      <c r="I2658" s="44">
        <v>-47512.800000000003</v>
      </c>
      <c r="J2658" t="s">
        <v>13187</v>
      </c>
      <c r="R2658" s="51"/>
      <c r="U2658"/>
    </row>
    <row r="2659" spans="2:21" x14ac:dyDescent="0.25">
      <c r="B2659" s="49" t="s">
        <v>9735</v>
      </c>
      <c r="C2659" s="53" t="s">
        <v>24186</v>
      </c>
      <c r="D2659" t="s">
        <v>5057</v>
      </c>
      <c r="E2659" s="43" t="s">
        <v>13223</v>
      </c>
      <c r="F2659" t="s">
        <v>5058</v>
      </c>
      <c r="G2659" t="s">
        <v>5059</v>
      </c>
      <c r="H2659" s="41">
        <v>42004</v>
      </c>
      <c r="I2659" s="44">
        <v>-47512.800000000003</v>
      </c>
      <c r="J2659" t="s">
        <v>13224</v>
      </c>
      <c r="R2659" s="51"/>
      <c r="U2659"/>
    </row>
    <row r="2660" spans="2:21" x14ac:dyDescent="0.25">
      <c r="B2660" s="49" t="s">
        <v>9735</v>
      </c>
      <c r="C2660" s="53" t="s">
        <v>24186</v>
      </c>
      <c r="D2660" t="s">
        <v>5139</v>
      </c>
      <c r="E2660" s="43" t="s">
        <v>13279</v>
      </c>
      <c r="F2660" t="s">
        <v>5140</v>
      </c>
      <c r="G2660" t="s">
        <v>5141</v>
      </c>
      <c r="H2660" s="41">
        <v>42004</v>
      </c>
      <c r="I2660" s="44">
        <v>-47202.84</v>
      </c>
      <c r="J2660" t="s">
        <v>13280</v>
      </c>
      <c r="R2660" s="51"/>
      <c r="U2660"/>
    </row>
    <row r="2661" spans="2:21" x14ac:dyDescent="0.25">
      <c r="B2661" s="49" t="s">
        <v>9735</v>
      </c>
      <c r="C2661" s="53" t="s">
        <v>24186</v>
      </c>
      <c r="D2661" t="s">
        <v>4800</v>
      </c>
      <c r="E2661" s="43" t="s">
        <v>13050</v>
      </c>
      <c r="F2661" t="s">
        <v>4801</v>
      </c>
      <c r="G2661" t="s">
        <v>4802</v>
      </c>
      <c r="H2661" s="41">
        <v>42004</v>
      </c>
      <c r="I2661" s="44">
        <v>-46421.2</v>
      </c>
      <c r="J2661" t="s">
        <v>13051</v>
      </c>
      <c r="R2661" s="51"/>
      <c r="U2661"/>
    </row>
    <row r="2662" spans="2:21" x14ac:dyDescent="0.25">
      <c r="B2662" s="49" t="s">
        <v>9735</v>
      </c>
      <c r="C2662" s="53" t="s">
        <v>24186</v>
      </c>
      <c r="D2662" t="s">
        <v>4818</v>
      </c>
      <c r="E2662" s="43" t="s">
        <v>13062</v>
      </c>
      <c r="F2662" t="s">
        <v>4819</v>
      </c>
      <c r="G2662" t="s">
        <v>4820</v>
      </c>
      <c r="H2662" s="41">
        <v>42004</v>
      </c>
      <c r="I2662" s="44">
        <v>-46421.2</v>
      </c>
      <c r="J2662" t="s">
        <v>13063</v>
      </c>
      <c r="R2662" s="51"/>
      <c r="U2662"/>
    </row>
    <row r="2663" spans="2:21" x14ac:dyDescent="0.25">
      <c r="B2663" s="49" t="s">
        <v>9735</v>
      </c>
      <c r="C2663" s="53" t="s">
        <v>24186</v>
      </c>
      <c r="D2663" t="s">
        <v>5012</v>
      </c>
      <c r="E2663" s="43" t="s">
        <v>13192</v>
      </c>
      <c r="F2663" t="s">
        <v>5013</v>
      </c>
      <c r="G2663" t="s">
        <v>5014</v>
      </c>
      <c r="H2663" s="41">
        <v>42004</v>
      </c>
      <c r="I2663" s="44">
        <v>-46421.2</v>
      </c>
      <c r="J2663" t="s">
        <v>13193</v>
      </c>
      <c r="R2663" s="51"/>
      <c r="U2663"/>
    </row>
    <row r="2664" spans="2:21" x14ac:dyDescent="0.25">
      <c r="B2664" s="49" t="s">
        <v>9735</v>
      </c>
      <c r="C2664" s="53" t="s">
        <v>24186</v>
      </c>
      <c r="D2664" t="s">
        <v>5109</v>
      </c>
      <c r="E2664" s="43" t="s">
        <v>13259</v>
      </c>
      <c r="F2664" t="s">
        <v>5110</v>
      </c>
      <c r="G2664" t="s">
        <v>5111</v>
      </c>
      <c r="H2664" s="41">
        <v>42004</v>
      </c>
      <c r="I2664" s="44">
        <v>-45634.400000000001</v>
      </c>
      <c r="J2664" t="s">
        <v>13260</v>
      </c>
      <c r="R2664" s="51"/>
      <c r="U2664"/>
    </row>
    <row r="2665" spans="2:21" x14ac:dyDescent="0.25">
      <c r="B2665" s="49" t="s">
        <v>9735</v>
      </c>
      <c r="C2665" s="53" t="s">
        <v>24186</v>
      </c>
      <c r="D2665" t="s">
        <v>5159</v>
      </c>
      <c r="E2665" s="43" t="s">
        <v>13293</v>
      </c>
      <c r="F2665" t="s">
        <v>5160</v>
      </c>
      <c r="G2665" t="s">
        <v>5161</v>
      </c>
      <c r="H2665" s="41">
        <v>42004</v>
      </c>
      <c r="I2665" s="44">
        <v>-45634.400000000001</v>
      </c>
      <c r="J2665" t="s">
        <v>13294</v>
      </c>
      <c r="R2665" s="51"/>
      <c r="U2665"/>
    </row>
    <row r="2666" spans="2:21" x14ac:dyDescent="0.25">
      <c r="B2666" s="49" t="s">
        <v>9735</v>
      </c>
      <c r="C2666" s="53" t="s">
        <v>24186</v>
      </c>
      <c r="D2666" t="s">
        <v>5098</v>
      </c>
      <c r="E2666" s="43" t="s">
        <v>13251</v>
      </c>
      <c r="F2666" t="s">
        <v>5099</v>
      </c>
      <c r="G2666" t="s">
        <v>5100</v>
      </c>
      <c r="H2666" s="41">
        <v>42004</v>
      </c>
      <c r="I2666" s="44">
        <v>-44847.6</v>
      </c>
      <c r="J2666" t="s">
        <v>13252</v>
      </c>
      <c r="R2666" s="51"/>
      <c r="U2666"/>
    </row>
    <row r="2667" spans="2:21" x14ac:dyDescent="0.25">
      <c r="B2667" s="49" t="s">
        <v>9735</v>
      </c>
      <c r="C2667" s="53" t="s">
        <v>24186</v>
      </c>
      <c r="D2667" t="s">
        <v>5084</v>
      </c>
      <c r="E2667" s="43" t="s">
        <v>13241</v>
      </c>
      <c r="F2667" t="s">
        <v>5085</v>
      </c>
      <c r="G2667" t="s">
        <v>5086</v>
      </c>
      <c r="H2667" s="41">
        <v>42004</v>
      </c>
      <c r="I2667" s="44">
        <v>-44060.800000000003</v>
      </c>
      <c r="J2667" t="s">
        <v>13242</v>
      </c>
      <c r="R2667" s="51"/>
      <c r="U2667"/>
    </row>
    <row r="2668" spans="2:21" x14ac:dyDescent="0.25">
      <c r="B2668" s="49" t="s">
        <v>9735</v>
      </c>
      <c r="C2668" s="53" t="s">
        <v>24186</v>
      </c>
      <c r="D2668" t="s">
        <v>4962</v>
      </c>
      <c r="E2668" s="43" t="s">
        <v>13158</v>
      </c>
      <c r="F2668" t="s">
        <v>4963</v>
      </c>
      <c r="G2668" t="s">
        <v>4964</v>
      </c>
      <c r="H2668" s="41">
        <v>42004</v>
      </c>
      <c r="I2668" s="44">
        <v>-43857.72</v>
      </c>
      <c r="J2668" t="s">
        <v>13159</v>
      </c>
      <c r="R2668" s="51"/>
      <c r="U2668"/>
    </row>
    <row r="2669" spans="2:21" x14ac:dyDescent="0.25">
      <c r="B2669" s="49" t="s">
        <v>9735</v>
      </c>
      <c r="C2669" s="53" t="s">
        <v>24186</v>
      </c>
      <c r="D2669" t="s">
        <v>4735</v>
      </c>
      <c r="E2669" s="43" t="s">
        <v>13006</v>
      </c>
      <c r="F2669" t="s">
        <v>4736</v>
      </c>
      <c r="G2669" t="s">
        <v>4737</v>
      </c>
      <c r="H2669" s="41">
        <v>42004</v>
      </c>
      <c r="I2669" s="44">
        <v>-42487.199999999997</v>
      </c>
      <c r="J2669" t="s">
        <v>13007</v>
      </c>
      <c r="R2669" s="51"/>
      <c r="U2669"/>
    </row>
    <row r="2670" spans="2:21" x14ac:dyDescent="0.25">
      <c r="B2670" s="49" t="s">
        <v>9735</v>
      </c>
      <c r="C2670" s="53" t="s">
        <v>24186</v>
      </c>
      <c r="D2670" t="s">
        <v>4738</v>
      </c>
      <c r="E2670" s="43" t="s">
        <v>13008</v>
      </c>
      <c r="F2670" t="s">
        <v>4739</v>
      </c>
      <c r="G2670" t="s">
        <v>4740</v>
      </c>
      <c r="H2670" s="41">
        <v>42004</v>
      </c>
      <c r="I2670" s="44">
        <v>-41700.400000000001</v>
      </c>
      <c r="J2670" t="s">
        <v>13009</v>
      </c>
      <c r="R2670" s="51"/>
      <c r="U2670"/>
    </row>
    <row r="2671" spans="2:21" x14ac:dyDescent="0.25">
      <c r="B2671" s="49" t="s">
        <v>9735</v>
      </c>
      <c r="C2671" s="53" t="s">
        <v>24186</v>
      </c>
      <c r="D2671" t="s">
        <v>4741</v>
      </c>
      <c r="E2671" s="43" t="s">
        <v>13010</v>
      </c>
      <c r="F2671" t="s">
        <v>4742</v>
      </c>
      <c r="G2671" t="s">
        <v>4740</v>
      </c>
      <c r="H2671" s="41">
        <v>42004</v>
      </c>
      <c r="I2671" s="44">
        <v>-41700.400000000001</v>
      </c>
      <c r="J2671" t="s">
        <v>13011</v>
      </c>
      <c r="R2671" s="51"/>
      <c r="U2671"/>
    </row>
    <row r="2672" spans="2:21" x14ac:dyDescent="0.25">
      <c r="B2672" s="49" t="s">
        <v>9735</v>
      </c>
      <c r="C2672" s="53" t="s">
        <v>24186</v>
      </c>
      <c r="D2672" t="s">
        <v>4980</v>
      </c>
      <c r="E2672" s="43" t="s">
        <v>13171</v>
      </c>
      <c r="F2672" t="s">
        <v>4981</v>
      </c>
      <c r="G2672" t="s">
        <v>4982</v>
      </c>
      <c r="H2672" s="41">
        <v>42004</v>
      </c>
      <c r="I2672" s="44">
        <v>-41700.400000000001</v>
      </c>
      <c r="J2672" t="s">
        <v>13172</v>
      </c>
      <c r="R2672" s="51"/>
      <c r="U2672"/>
    </row>
    <row r="2673" spans="2:21" x14ac:dyDescent="0.25">
      <c r="B2673" s="49" t="s">
        <v>9735</v>
      </c>
      <c r="C2673" s="53" t="s">
        <v>24186</v>
      </c>
      <c r="D2673" t="s">
        <v>4924</v>
      </c>
      <c r="E2673" s="43" t="s">
        <v>13133</v>
      </c>
      <c r="F2673" t="s">
        <v>4925</v>
      </c>
      <c r="G2673" t="s">
        <v>4926</v>
      </c>
      <c r="H2673" s="41">
        <v>42004</v>
      </c>
      <c r="I2673" s="44">
        <v>-40913.599999999999</v>
      </c>
      <c r="J2673" t="s">
        <v>13134</v>
      </c>
      <c r="R2673" s="51"/>
      <c r="U2673"/>
    </row>
    <row r="2674" spans="2:21" x14ac:dyDescent="0.25">
      <c r="B2674" s="49" t="s">
        <v>9735</v>
      </c>
      <c r="C2674" s="53" t="s">
        <v>24186</v>
      </c>
      <c r="D2674" t="s">
        <v>4628</v>
      </c>
      <c r="E2674" s="43" t="s">
        <v>12933</v>
      </c>
      <c r="F2674" t="s">
        <v>4629</v>
      </c>
      <c r="G2674" t="s">
        <v>4630</v>
      </c>
      <c r="H2674" s="41">
        <v>42004</v>
      </c>
      <c r="I2674" s="44">
        <v>-38934.1</v>
      </c>
      <c r="J2674" t="s">
        <v>12934</v>
      </c>
      <c r="R2674" s="51"/>
      <c r="U2674"/>
    </row>
    <row r="2675" spans="2:21" x14ac:dyDescent="0.25">
      <c r="B2675" s="49" t="s">
        <v>9735</v>
      </c>
      <c r="C2675" s="53" t="s">
        <v>24186</v>
      </c>
      <c r="D2675" t="s">
        <v>4640</v>
      </c>
      <c r="E2675" s="43" t="s">
        <v>12941</v>
      </c>
      <c r="F2675" t="s">
        <v>4641</v>
      </c>
      <c r="G2675" t="s">
        <v>4642</v>
      </c>
      <c r="H2675" s="41">
        <v>42004</v>
      </c>
      <c r="I2675" s="44">
        <v>-38934.1</v>
      </c>
      <c r="J2675" t="s">
        <v>12942</v>
      </c>
      <c r="R2675" s="51"/>
      <c r="U2675"/>
    </row>
    <row r="2676" spans="2:21" x14ac:dyDescent="0.25">
      <c r="B2676" s="49" t="s">
        <v>9735</v>
      </c>
      <c r="C2676" s="53" t="s">
        <v>24186</v>
      </c>
      <c r="D2676" t="s">
        <v>4664</v>
      </c>
      <c r="E2676" s="43" t="s">
        <v>12957</v>
      </c>
      <c r="F2676" t="s">
        <v>4665</v>
      </c>
      <c r="G2676" t="s">
        <v>4666</v>
      </c>
      <c r="H2676" s="41">
        <v>42004</v>
      </c>
      <c r="I2676" s="44">
        <v>-38934.1</v>
      </c>
      <c r="J2676" t="s">
        <v>12958</v>
      </c>
      <c r="R2676" s="51"/>
      <c r="U2676"/>
    </row>
    <row r="2677" spans="2:21" x14ac:dyDescent="0.25">
      <c r="B2677" s="49" t="s">
        <v>9735</v>
      </c>
      <c r="C2677" s="53" t="s">
        <v>24186</v>
      </c>
      <c r="D2677" t="s">
        <v>4682</v>
      </c>
      <c r="E2677" s="43" t="s">
        <v>12969</v>
      </c>
      <c r="F2677" t="s">
        <v>4683</v>
      </c>
      <c r="G2677" t="s">
        <v>4684</v>
      </c>
      <c r="H2677" s="41">
        <v>42004</v>
      </c>
      <c r="I2677" s="44">
        <v>-38934.1</v>
      </c>
      <c r="J2677" t="s">
        <v>12970</v>
      </c>
      <c r="R2677" s="51"/>
      <c r="U2677"/>
    </row>
    <row r="2678" spans="2:21" x14ac:dyDescent="0.25">
      <c r="B2678" s="49" t="s">
        <v>9735</v>
      </c>
      <c r="C2678" s="53" t="s">
        <v>24186</v>
      </c>
      <c r="D2678" t="s">
        <v>4685</v>
      </c>
      <c r="E2678" s="43" t="s">
        <v>12971</v>
      </c>
      <c r="F2678" t="s">
        <v>4686</v>
      </c>
      <c r="G2678" t="s">
        <v>4687</v>
      </c>
      <c r="H2678" s="41">
        <v>42004</v>
      </c>
      <c r="I2678" s="44">
        <v>-38934.1</v>
      </c>
      <c r="J2678" t="s">
        <v>12972</v>
      </c>
      <c r="R2678" s="51"/>
      <c r="U2678"/>
    </row>
    <row r="2679" spans="2:21" x14ac:dyDescent="0.25">
      <c r="B2679" s="49" t="s">
        <v>9735</v>
      </c>
      <c r="C2679" s="53" t="s">
        <v>24186</v>
      </c>
      <c r="D2679" t="s">
        <v>4727</v>
      </c>
      <c r="E2679" s="43" t="s">
        <v>13000</v>
      </c>
      <c r="F2679" t="s">
        <v>4728</v>
      </c>
      <c r="G2679" t="s">
        <v>4630</v>
      </c>
      <c r="H2679" s="41">
        <v>42004</v>
      </c>
      <c r="I2679" s="44">
        <v>-38934.1</v>
      </c>
      <c r="J2679" t="s">
        <v>13001</v>
      </c>
      <c r="R2679" s="51"/>
      <c r="U2679"/>
    </row>
    <row r="2680" spans="2:21" x14ac:dyDescent="0.25">
      <c r="B2680" s="49" t="s">
        <v>9735</v>
      </c>
      <c r="C2680" s="53" t="s">
        <v>24186</v>
      </c>
      <c r="D2680" t="s">
        <v>4755</v>
      </c>
      <c r="E2680" s="43" t="s">
        <v>13020</v>
      </c>
      <c r="F2680" t="s">
        <v>4756</v>
      </c>
      <c r="G2680" t="s">
        <v>4757</v>
      </c>
      <c r="H2680" s="41">
        <v>42004</v>
      </c>
      <c r="I2680" s="44">
        <v>-38934.1</v>
      </c>
      <c r="J2680" t="s">
        <v>13021</v>
      </c>
      <c r="R2680" s="51"/>
      <c r="U2680"/>
    </row>
    <row r="2681" spans="2:21" x14ac:dyDescent="0.25">
      <c r="B2681" s="49" t="s">
        <v>9735</v>
      </c>
      <c r="C2681" s="53" t="s">
        <v>24186</v>
      </c>
      <c r="D2681" t="s">
        <v>4771</v>
      </c>
      <c r="E2681" s="43" t="s">
        <v>13031</v>
      </c>
      <c r="F2681" t="s">
        <v>4772</v>
      </c>
      <c r="G2681" t="s">
        <v>4773</v>
      </c>
      <c r="H2681" s="41">
        <v>42004</v>
      </c>
      <c r="I2681" s="44">
        <v>-38934.1</v>
      </c>
      <c r="J2681" t="s">
        <v>13032</v>
      </c>
      <c r="R2681" s="51"/>
      <c r="U2681"/>
    </row>
    <row r="2682" spans="2:21" x14ac:dyDescent="0.25">
      <c r="B2682" s="49" t="s">
        <v>9735</v>
      </c>
      <c r="C2682" s="53" t="s">
        <v>24186</v>
      </c>
      <c r="D2682" t="s">
        <v>4843</v>
      </c>
      <c r="E2682" s="43" t="s">
        <v>13079</v>
      </c>
      <c r="F2682" t="s">
        <v>4844</v>
      </c>
      <c r="G2682" t="s">
        <v>4845</v>
      </c>
      <c r="H2682" s="41">
        <v>42004</v>
      </c>
      <c r="I2682" s="44">
        <v>-38934.1</v>
      </c>
      <c r="J2682" t="s">
        <v>13080</v>
      </c>
      <c r="R2682" s="51"/>
      <c r="U2682"/>
    </row>
    <row r="2683" spans="2:21" x14ac:dyDescent="0.25">
      <c r="B2683" s="49" t="s">
        <v>9735</v>
      </c>
      <c r="C2683" s="53" t="s">
        <v>24186</v>
      </c>
      <c r="D2683" t="s">
        <v>2885</v>
      </c>
      <c r="E2683" s="43" t="s">
        <v>11662</v>
      </c>
      <c r="F2683" t="s">
        <v>4872</v>
      </c>
      <c r="G2683" t="s">
        <v>4873</v>
      </c>
      <c r="H2683" s="41">
        <v>42004</v>
      </c>
      <c r="I2683" s="44">
        <v>-38934.1</v>
      </c>
      <c r="J2683" t="s">
        <v>13098</v>
      </c>
      <c r="R2683" s="51"/>
      <c r="U2683"/>
    </row>
    <row r="2684" spans="2:21" x14ac:dyDescent="0.25">
      <c r="B2684" s="49" t="s">
        <v>9735</v>
      </c>
      <c r="C2684" s="53" t="s">
        <v>24186</v>
      </c>
      <c r="D2684" t="s">
        <v>4889</v>
      </c>
      <c r="E2684" s="43" t="s">
        <v>13109</v>
      </c>
      <c r="F2684" t="s">
        <v>4890</v>
      </c>
      <c r="G2684" t="s">
        <v>4891</v>
      </c>
      <c r="H2684" s="41">
        <v>42004</v>
      </c>
      <c r="I2684" s="44">
        <v>-38934.1</v>
      </c>
      <c r="J2684" t="s">
        <v>13110</v>
      </c>
      <c r="R2684" s="51"/>
      <c r="U2684"/>
    </row>
    <row r="2685" spans="2:21" x14ac:dyDescent="0.25">
      <c r="B2685" s="49" t="s">
        <v>9735</v>
      </c>
      <c r="C2685" s="53" t="s">
        <v>24186</v>
      </c>
      <c r="D2685" t="s">
        <v>4959</v>
      </c>
      <c r="E2685" s="43" t="s">
        <v>13156</v>
      </c>
      <c r="F2685" t="s">
        <v>4960</v>
      </c>
      <c r="G2685" t="s">
        <v>4961</v>
      </c>
      <c r="H2685" s="41">
        <v>42004</v>
      </c>
      <c r="I2685" s="44">
        <v>-38934.1</v>
      </c>
      <c r="J2685" t="s">
        <v>13157</v>
      </c>
      <c r="R2685" s="51"/>
      <c r="U2685"/>
    </row>
    <row r="2686" spans="2:21" x14ac:dyDescent="0.25">
      <c r="B2686" s="49" t="s">
        <v>9735</v>
      </c>
      <c r="C2686" s="53" t="s">
        <v>24186</v>
      </c>
      <c r="D2686" t="s">
        <v>4968</v>
      </c>
      <c r="E2686" s="43" t="s">
        <v>13162</v>
      </c>
      <c r="F2686" t="s">
        <v>4969</v>
      </c>
      <c r="G2686" t="s">
        <v>4961</v>
      </c>
      <c r="H2686" s="41">
        <v>42004</v>
      </c>
      <c r="I2686" s="44">
        <v>-38934.1</v>
      </c>
      <c r="J2686" t="s">
        <v>13163</v>
      </c>
      <c r="R2686" s="51"/>
      <c r="U2686"/>
    </row>
    <row r="2687" spans="2:21" x14ac:dyDescent="0.25">
      <c r="B2687" s="49" t="s">
        <v>9735</v>
      </c>
      <c r="C2687" s="53" t="s">
        <v>24186</v>
      </c>
      <c r="D2687" t="s">
        <v>5021</v>
      </c>
      <c r="E2687" s="43" t="s">
        <v>13198</v>
      </c>
      <c r="F2687" t="s">
        <v>5022</v>
      </c>
      <c r="G2687" t="s">
        <v>5023</v>
      </c>
      <c r="H2687" s="41">
        <v>42004</v>
      </c>
      <c r="I2687" s="44">
        <v>-38934.1</v>
      </c>
      <c r="J2687" t="s">
        <v>13199</v>
      </c>
      <c r="R2687" s="51"/>
      <c r="U2687"/>
    </row>
    <row r="2688" spans="2:21" x14ac:dyDescent="0.25">
      <c r="B2688" s="49" t="s">
        <v>9735</v>
      </c>
      <c r="C2688" s="53" t="s">
        <v>24186</v>
      </c>
      <c r="D2688" t="s">
        <v>5027</v>
      </c>
      <c r="E2688" s="43" t="s">
        <v>13202</v>
      </c>
      <c r="F2688" t="s">
        <v>5028</v>
      </c>
      <c r="G2688" t="s">
        <v>5029</v>
      </c>
      <c r="H2688" s="41">
        <v>42004</v>
      </c>
      <c r="I2688" s="44">
        <v>-38934.1</v>
      </c>
      <c r="J2688" t="s">
        <v>13203</v>
      </c>
      <c r="R2688" s="51"/>
      <c r="U2688"/>
    </row>
    <row r="2689" spans="2:21" x14ac:dyDescent="0.25">
      <c r="B2689" s="49" t="s">
        <v>9735</v>
      </c>
      <c r="C2689" s="53" t="s">
        <v>24186</v>
      </c>
      <c r="D2689" t="s">
        <v>5060</v>
      </c>
      <c r="E2689" s="43" t="s">
        <v>13225</v>
      </c>
      <c r="F2689" t="s">
        <v>5061</v>
      </c>
      <c r="G2689" t="s">
        <v>5062</v>
      </c>
      <c r="H2689" s="41">
        <v>42004</v>
      </c>
      <c r="I2689" s="44">
        <v>-38934.1</v>
      </c>
      <c r="J2689" t="s">
        <v>13226</v>
      </c>
      <c r="R2689" s="51"/>
      <c r="U2689"/>
    </row>
    <row r="2690" spans="2:21" x14ac:dyDescent="0.25">
      <c r="B2690" s="49" t="s">
        <v>9735</v>
      </c>
      <c r="C2690" s="53" t="s">
        <v>24186</v>
      </c>
      <c r="D2690" t="s">
        <v>5101</v>
      </c>
      <c r="E2690" s="43" t="s">
        <v>13253</v>
      </c>
      <c r="F2690" t="s">
        <v>5102</v>
      </c>
      <c r="G2690" t="s">
        <v>5103</v>
      </c>
      <c r="H2690" s="41">
        <v>42004</v>
      </c>
      <c r="I2690" s="44">
        <v>-38934.1</v>
      </c>
      <c r="J2690" t="s">
        <v>13254</v>
      </c>
      <c r="R2690" s="51"/>
      <c r="U2690"/>
    </row>
    <row r="2691" spans="2:21" x14ac:dyDescent="0.25">
      <c r="B2691" s="49" t="s">
        <v>9735</v>
      </c>
      <c r="C2691" s="53" t="s">
        <v>24186</v>
      </c>
      <c r="D2691" t="s">
        <v>5101</v>
      </c>
      <c r="E2691" s="43" t="s">
        <v>13253</v>
      </c>
      <c r="F2691" t="s">
        <v>5104</v>
      </c>
      <c r="G2691" t="s">
        <v>5103</v>
      </c>
      <c r="H2691" s="41">
        <v>42004</v>
      </c>
      <c r="I2691" s="44">
        <v>-38934.1</v>
      </c>
      <c r="J2691" t="s">
        <v>13255</v>
      </c>
      <c r="R2691" s="51"/>
      <c r="U2691"/>
    </row>
    <row r="2692" spans="2:21" x14ac:dyDescent="0.25">
      <c r="B2692" s="49" t="s">
        <v>9735</v>
      </c>
      <c r="C2692" s="53" t="s">
        <v>24186</v>
      </c>
      <c r="D2692" t="s">
        <v>5101</v>
      </c>
      <c r="E2692" s="43" t="s">
        <v>13253</v>
      </c>
      <c r="F2692" t="s">
        <v>5105</v>
      </c>
      <c r="G2692" t="s">
        <v>5103</v>
      </c>
      <c r="H2692" s="41">
        <v>42004</v>
      </c>
      <c r="I2692" s="44">
        <v>-38934.1</v>
      </c>
      <c r="J2692" t="s">
        <v>13256</v>
      </c>
      <c r="R2692" s="51"/>
      <c r="U2692"/>
    </row>
    <row r="2693" spans="2:21" x14ac:dyDescent="0.25">
      <c r="B2693" s="49" t="s">
        <v>9735</v>
      </c>
      <c r="C2693" s="53" t="s">
        <v>24186</v>
      </c>
      <c r="D2693" t="s">
        <v>5106</v>
      </c>
      <c r="E2693" s="43" t="s">
        <v>13257</v>
      </c>
      <c r="F2693" t="s">
        <v>5107</v>
      </c>
      <c r="G2693" t="s">
        <v>5108</v>
      </c>
      <c r="H2693" s="41">
        <v>42004</v>
      </c>
      <c r="I2693" s="44">
        <v>-38934.1</v>
      </c>
      <c r="J2693" t="s">
        <v>13258</v>
      </c>
      <c r="R2693" s="51"/>
      <c r="U2693"/>
    </row>
    <row r="2694" spans="2:21" x14ac:dyDescent="0.25">
      <c r="B2694" s="49" t="s">
        <v>9735</v>
      </c>
      <c r="C2694" s="53" t="s">
        <v>24186</v>
      </c>
      <c r="D2694" t="s">
        <v>5142</v>
      </c>
      <c r="E2694" s="43" t="s">
        <v>13281</v>
      </c>
      <c r="F2694" t="s">
        <v>5143</v>
      </c>
      <c r="G2694" t="s">
        <v>4687</v>
      </c>
      <c r="H2694" s="41">
        <v>42004</v>
      </c>
      <c r="I2694" s="44">
        <v>-38934.1</v>
      </c>
      <c r="J2694" t="s">
        <v>13282</v>
      </c>
      <c r="R2694" s="51"/>
      <c r="U2694"/>
    </row>
    <row r="2695" spans="2:21" x14ac:dyDescent="0.25">
      <c r="B2695" s="49" t="s">
        <v>9735</v>
      </c>
      <c r="C2695" s="53" t="s">
        <v>24186</v>
      </c>
      <c r="D2695" t="s">
        <v>4613</v>
      </c>
      <c r="E2695" s="43" t="s">
        <v>12923</v>
      </c>
      <c r="F2695" t="s">
        <v>4614</v>
      </c>
      <c r="G2695" t="s">
        <v>4615</v>
      </c>
      <c r="H2695" s="41">
        <v>42004</v>
      </c>
      <c r="I2695" s="44">
        <v>-38274.199999999997</v>
      </c>
      <c r="J2695" t="s">
        <v>12924</v>
      </c>
      <c r="R2695" s="51"/>
      <c r="U2695"/>
    </row>
    <row r="2696" spans="2:21" x14ac:dyDescent="0.25">
      <c r="B2696" s="49" t="s">
        <v>9735</v>
      </c>
      <c r="C2696" s="53" t="s">
        <v>24186</v>
      </c>
      <c r="D2696" t="s">
        <v>4634</v>
      </c>
      <c r="E2696" s="43" t="s">
        <v>12937</v>
      </c>
      <c r="F2696" t="s">
        <v>4635</v>
      </c>
      <c r="G2696" t="s">
        <v>4636</v>
      </c>
      <c r="H2696" s="41">
        <v>42004</v>
      </c>
      <c r="I2696" s="44">
        <v>-38274.199999999997</v>
      </c>
      <c r="J2696" t="s">
        <v>12938</v>
      </c>
      <c r="R2696" s="51"/>
      <c r="U2696"/>
    </row>
    <row r="2697" spans="2:21" x14ac:dyDescent="0.25">
      <c r="B2697" s="49" t="s">
        <v>9735</v>
      </c>
      <c r="C2697" s="53" t="s">
        <v>24186</v>
      </c>
      <c r="D2697" t="s">
        <v>4658</v>
      </c>
      <c r="E2697" s="43" t="s">
        <v>12953</v>
      </c>
      <c r="F2697" t="s">
        <v>4659</v>
      </c>
      <c r="G2697" t="s">
        <v>4660</v>
      </c>
      <c r="H2697" s="41">
        <v>42004</v>
      </c>
      <c r="I2697" s="44">
        <v>-38274.199999999997</v>
      </c>
      <c r="J2697" t="s">
        <v>12954</v>
      </c>
      <c r="R2697" s="51"/>
      <c r="U2697"/>
    </row>
    <row r="2698" spans="2:21" x14ac:dyDescent="0.25">
      <c r="B2698" s="49" t="s">
        <v>9735</v>
      </c>
      <c r="C2698" s="53" t="s">
        <v>24186</v>
      </c>
      <c r="D2698" t="s">
        <v>4676</v>
      </c>
      <c r="E2698" s="43" t="s">
        <v>12965</v>
      </c>
      <c r="F2698" t="s">
        <v>4677</v>
      </c>
      <c r="G2698" t="s">
        <v>4678</v>
      </c>
      <c r="H2698" s="41">
        <v>42004</v>
      </c>
      <c r="I2698" s="44">
        <v>-38274.199999999997</v>
      </c>
      <c r="J2698" t="s">
        <v>12966</v>
      </c>
      <c r="R2698" s="51"/>
      <c r="U2698"/>
    </row>
    <row r="2699" spans="2:21" x14ac:dyDescent="0.25">
      <c r="B2699" s="49" t="s">
        <v>9735</v>
      </c>
      <c r="C2699" s="53" t="s">
        <v>24186</v>
      </c>
      <c r="D2699" t="s">
        <v>4696</v>
      </c>
      <c r="E2699" s="43" t="s">
        <v>12979</v>
      </c>
      <c r="F2699" t="s">
        <v>4697</v>
      </c>
      <c r="G2699" t="s">
        <v>4660</v>
      </c>
      <c r="H2699" s="41">
        <v>42004</v>
      </c>
      <c r="I2699" s="44">
        <v>-38274.199999999997</v>
      </c>
      <c r="J2699" t="s">
        <v>12980</v>
      </c>
      <c r="R2699" s="51"/>
      <c r="U2699"/>
    </row>
    <row r="2700" spans="2:21" x14ac:dyDescent="0.25">
      <c r="B2700" s="49" t="s">
        <v>9735</v>
      </c>
      <c r="C2700" s="53" t="s">
        <v>24186</v>
      </c>
      <c r="D2700" t="s">
        <v>4724</v>
      </c>
      <c r="E2700" s="43" t="s">
        <v>12998</v>
      </c>
      <c r="F2700" t="s">
        <v>4725</v>
      </c>
      <c r="G2700" t="s">
        <v>4726</v>
      </c>
      <c r="H2700" s="41">
        <v>42004</v>
      </c>
      <c r="I2700" s="44">
        <v>-38274.199999999997</v>
      </c>
      <c r="J2700" t="s">
        <v>12999</v>
      </c>
      <c r="R2700" s="51"/>
      <c r="U2700"/>
    </row>
    <row r="2701" spans="2:21" x14ac:dyDescent="0.25">
      <c r="B2701" s="49" t="s">
        <v>9735</v>
      </c>
      <c r="C2701" s="53" t="s">
        <v>24186</v>
      </c>
      <c r="D2701" t="s">
        <v>4762</v>
      </c>
      <c r="E2701" s="43" t="s">
        <v>13025</v>
      </c>
      <c r="F2701" t="s">
        <v>4763</v>
      </c>
      <c r="G2701" t="s">
        <v>4764</v>
      </c>
      <c r="H2701" s="41">
        <v>42004</v>
      </c>
      <c r="I2701" s="44">
        <v>-38274.199999999997</v>
      </c>
      <c r="J2701" t="s">
        <v>13026</v>
      </c>
      <c r="R2701" s="51"/>
      <c r="U2701"/>
    </row>
    <row r="2702" spans="2:21" x14ac:dyDescent="0.25">
      <c r="B2702" s="49" t="s">
        <v>9735</v>
      </c>
      <c r="C2702" s="53" t="s">
        <v>24186</v>
      </c>
      <c r="D2702" t="s">
        <v>4765</v>
      </c>
      <c r="E2702" s="43" t="s">
        <v>13027</v>
      </c>
      <c r="F2702" t="s">
        <v>4766</v>
      </c>
      <c r="G2702" t="s">
        <v>4767</v>
      </c>
      <c r="H2702" s="41">
        <v>42004</v>
      </c>
      <c r="I2702" s="44">
        <v>-38274.199999999997</v>
      </c>
      <c r="J2702" t="s">
        <v>13028</v>
      </c>
      <c r="R2702" s="51"/>
      <c r="U2702"/>
    </row>
    <row r="2703" spans="2:21" x14ac:dyDescent="0.25">
      <c r="B2703" s="49" t="s">
        <v>9735</v>
      </c>
      <c r="C2703" s="53" t="s">
        <v>24186</v>
      </c>
      <c r="D2703" t="s">
        <v>4768</v>
      </c>
      <c r="E2703" s="43" t="s">
        <v>13029</v>
      </c>
      <c r="F2703" t="s">
        <v>4769</v>
      </c>
      <c r="G2703" t="s">
        <v>4770</v>
      </c>
      <c r="H2703" s="41">
        <v>42004</v>
      </c>
      <c r="I2703" s="44">
        <v>-38274.199999999997</v>
      </c>
      <c r="J2703" t="s">
        <v>13030</v>
      </c>
      <c r="R2703" s="51"/>
      <c r="U2703"/>
    </row>
    <row r="2704" spans="2:21" x14ac:dyDescent="0.25">
      <c r="B2704" s="49" t="s">
        <v>9735</v>
      </c>
      <c r="C2704" s="53" t="s">
        <v>24186</v>
      </c>
      <c r="D2704" t="s">
        <v>4789</v>
      </c>
      <c r="E2704" s="43" t="s">
        <v>13043</v>
      </c>
      <c r="F2704" t="s">
        <v>4790</v>
      </c>
      <c r="G2704" t="s">
        <v>4791</v>
      </c>
      <c r="H2704" s="41">
        <v>42004</v>
      </c>
      <c r="I2704" s="44">
        <v>-38274.199999999997</v>
      </c>
      <c r="J2704" t="s">
        <v>13044</v>
      </c>
      <c r="R2704" s="51"/>
      <c r="U2704"/>
    </row>
    <row r="2705" spans="2:21" x14ac:dyDescent="0.25">
      <c r="B2705" s="49" t="s">
        <v>9735</v>
      </c>
      <c r="C2705" s="53" t="s">
        <v>24186</v>
      </c>
      <c r="D2705" t="s">
        <v>4792</v>
      </c>
      <c r="E2705" s="43" t="s">
        <v>13045</v>
      </c>
      <c r="F2705" t="s">
        <v>4793</v>
      </c>
      <c r="G2705" t="s">
        <v>4794</v>
      </c>
      <c r="H2705" s="41">
        <v>42004</v>
      </c>
      <c r="I2705" s="44">
        <v>-38274.199999999997</v>
      </c>
      <c r="J2705" t="s">
        <v>13046</v>
      </c>
      <c r="R2705" s="51"/>
      <c r="U2705"/>
    </row>
    <row r="2706" spans="2:21" x14ac:dyDescent="0.25">
      <c r="B2706" s="49" t="s">
        <v>9735</v>
      </c>
      <c r="C2706" s="53" t="s">
        <v>24186</v>
      </c>
      <c r="D2706" t="s">
        <v>4797</v>
      </c>
      <c r="E2706" s="43" t="s">
        <v>13048</v>
      </c>
      <c r="F2706" t="s">
        <v>4798</v>
      </c>
      <c r="G2706" t="s">
        <v>4799</v>
      </c>
      <c r="H2706" s="41">
        <v>42004</v>
      </c>
      <c r="I2706" s="44">
        <v>-38274.199999999997</v>
      </c>
      <c r="J2706" t="s">
        <v>13049</v>
      </c>
      <c r="R2706" s="51"/>
      <c r="U2706"/>
    </row>
    <row r="2707" spans="2:21" x14ac:dyDescent="0.25">
      <c r="B2707" s="49" t="s">
        <v>9735</v>
      </c>
      <c r="C2707" s="53" t="s">
        <v>24186</v>
      </c>
      <c r="D2707" t="s">
        <v>4852</v>
      </c>
      <c r="E2707" s="43" t="s">
        <v>13085</v>
      </c>
      <c r="F2707" t="s">
        <v>4853</v>
      </c>
      <c r="G2707" t="s">
        <v>4854</v>
      </c>
      <c r="H2707" s="41">
        <v>42004</v>
      </c>
      <c r="I2707" s="44">
        <v>-38274.199999999997</v>
      </c>
      <c r="J2707" t="s">
        <v>13086</v>
      </c>
      <c r="R2707" s="51"/>
      <c r="U2707"/>
    </row>
    <row r="2708" spans="2:21" x14ac:dyDescent="0.25">
      <c r="B2708" s="49" t="s">
        <v>9735</v>
      </c>
      <c r="C2708" s="53" t="s">
        <v>24186</v>
      </c>
      <c r="D2708" t="s">
        <v>4855</v>
      </c>
      <c r="E2708" s="43" t="s">
        <v>13087</v>
      </c>
      <c r="F2708" t="s">
        <v>4856</v>
      </c>
      <c r="G2708" t="s">
        <v>4857</v>
      </c>
      <c r="H2708" s="41">
        <v>42004</v>
      </c>
      <c r="I2708" s="44">
        <v>-38274.199999999997</v>
      </c>
      <c r="J2708" t="s">
        <v>13088</v>
      </c>
      <c r="R2708" s="51"/>
      <c r="U2708"/>
    </row>
    <row r="2709" spans="2:21" x14ac:dyDescent="0.25">
      <c r="B2709" s="49" t="s">
        <v>9735</v>
      </c>
      <c r="C2709" s="53" t="s">
        <v>24186</v>
      </c>
      <c r="D2709" t="s">
        <v>4855</v>
      </c>
      <c r="E2709" s="43" t="s">
        <v>13087</v>
      </c>
      <c r="F2709" t="s">
        <v>4858</v>
      </c>
      <c r="G2709" t="s">
        <v>4859</v>
      </c>
      <c r="H2709" s="41">
        <v>42004</v>
      </c>
      <c r="I2709" s="44">
        <v>-38274.199999999997</v>
      </c>
      <c r="J2709" t="s">
        <v>13089</v>
      </c>
      <c r="R2709" s="51"/>
      <c r="U2709"/>
    </row>
    <row r="2710" spans="2:21" x14ac:dyDescent="0.25">
      <c r="B2710" s="49" t="s">
        <v>9735</v>
      </c>
      <c r="C2710" s="53" t="s">
        <v>24186</v>
      </c>
      <c r="D2710" t="s">
        <v>4863</v>
      </c>
      <c r="E2710" s="43" t="s">
        <v>13092</v>
      </c>
      <c r="F2710" t="s">
        <v>4864</v>
      </c>
      <c r="G2710" t="s">
        <v>4865</v>
      </c>
      <c r="H2710" s="41">
        <v>42004</v>
      </c>
      <c r="I2710" s="44">
        <v>-38274.199999999997</v>
      </c>
      <c r="J2710" t="s">
        <v>13093</v>
      </c>
      <c r="R2710" s="51"/>
      <c r="U2710"/>
    </row>
    <row r="2711" spans="2:21" x14ac:dyDescent="0.25">
      <c r="B2711" s="49" t="s">
        <v>9735</v>
      </c>
      <c r="C2711" s="53" t="s">
        <v>24186</v>
      </c>
      <c r="D2711" t="s">
        <v>4866</v>
      </c>
      <c r="E2711" s="43" t="s">
        <v>13094</v>
      </c>
      <c r="F2711" t="s">
        <v>4867</v>
      </c>
      <c r="G2711" t="s">
        <v>4868</v>
      </c>
      <c r="H2711" s="41">
        <v>42004</v>
      </c>
      <c r="I2711" s="44">
        <v>-38274.199999999997</v>
      </c>
      <c r="J2711" t="s">
        <v>13095</v>
      </c>
      <c r="R2711" s="51"/>
      <c r="U2711"/>
    </row>
    <row r="2712" spans="2:21" x14ac:dyDescent="0.25">
      <c r="B2712" s="49" t="s">
        <v>9735</v>
      </c>
      <c r="C2712" s="53" t="s">
        <v>24186</v>
      </c>
      <c r="D2712" t="s">
        <v>4880</v>
      </c>
      <c r="E2712" s="43" t="s">
        <v>13103</v>
      </c>
      <c r="F2712" t="s">
        <v>4881</v>
      </c>
      <c r="G2712" t="s">
        <v>4882</v>
      </c>
      <c r="H2712" s="41">
        <v>42004</v>
      </c>
      <c r="I2712" s="44">
        <v>-38274.199999999997</v>
      </c>
      <c r="J2712" t="s">
        <v>13104</v>
      </c>
      <c r="R2712" s="51"/>
      <c r="U2712"/>
    </row>
    <row r="2713" spans="2:21" x14ac:dyDescent="0.25">
      <c r="B2713" s="49" t="s">
        <v>9735</v>
      </c>
      <c r="C2713" s="53" t="s">
        <v>24186</v>
      </c>
      <c r="D2713" t="s">
        <v>4906</v>
      </c>
      <c r="E2713" s="43" t="s">
        <v>13121</v>
      </c>
      <c r="F2713" t="s">
        <v>4907</v>
      </c>
      <c r="G2713" t="s">
        <v>4908</v>
      </c>
      <c r="H2713" s="41">
        <v>42004</v>
      </c>
      <c r="I2713" s="44">
        <v>-38274.199999999997</v>
      </c>
      <c r="J2713" t="s">
        <v>13122</v>
      </c>
      <c r="R2713" s="51"/>
      <c r="U2713"/>
    </row>
    <row r="2714" spans="2:21" x14ac:dyDescent="0.25">
      <c r="B2714" s="49" t="s">
        <v>9735</v>
      </c>
      <c r="C2714" s="53" t="s">
        <v>24186</v>
      </c>
      <c r="D2714" t="s">
        <v>4994</v>
      </c>
      <c r="E2714" s="43" t="s">
        <v>13180</v>
      </c>
      <c r="F2714" t="s">
        <v>4995</v>
      </c>
      <c r="G2714" t="s">
        <v>4996</v>
      </c>
      <c r="H2714" s="41">
        <v>42004</v>
      </c>
      <c r="I2714" s="44">
        <v>-38274.199999999997</v>
      </c>
      <c r="J2714" t="s">
        <v>13181</v>
      </c>
      <c r="R2714" s="51"/>
      <c r="U2714"/>
    </row>
    <row r="2715" spans="2:21" x14ac:dyDescent="0.25">
      <c r="B2715" s="49" t="s">
        <v>9735</v>
      </c>
      <c r="C2715" s="53" t="s">
        <v>24186</v>
      </c>
      <c r="D2715" t="s">
        <v>5018</v>
      </c>
      <c r="E2715" s="43" t="s">
        <v>13196</v>
      </c>
      <c r="F2715" t="s">
        <v>5019</v>
      </c>
      <c r="G2715" t="s">
        <v>5020</v>
      </c>
      <c r="H2715" s="41">
        <v>42004</v>
      </c>
      <c r="I2715" s="44">
        <v>-38274.199999999997</v>
      </c>
      <c r="J2715" t="s">
        <v>13197</v>
      </c>
      <c r="R2715" s="51"/>
      <c r="U2715"/>
    </row>
    <row r="2716" spans="2:21" x14ac:dyDescent="0.25">
      <c r="B2716" s="49" t="s">
        <v>9735</v>
      </c>
      <c r="C2716" s="53" t="s">
        <v>24186</v>
      </c>
      <c r="D2716" t="s">
        <v>5096</v>
      </c>
      <c r="E2716" s="43" t="s">
        <v>13249</v>
      </c>
      <c r="F2716" t="s">
        <v>5097</v>
      </c>
      <c r="G2716" t="s">
        <v>4799</v>
      </c>
      <c r="H2716" s="41">
        <v>42004</v>
      </c>
      <c r="I2716" s="44">
        <v>-38274.199999999997</v>
      </c>
      <c r="J2716" t="s">
        <v>13250</v>
      </c>
      <c r="R2716" s="51"/>
      <c r="U2716"/>
    </row>
    <row r="2717" spans="2:21" x14ac:dyDescent="0.25">
      <c r="B2717" s="49" t="s">
        <v>9735</v>
      </c>
      <c r="C2717" s="53" t="s">
        <v>24186</v>
      </c>
      <c r="D2717" t="s">
        <v>4598</v>
      </c>
      <c r="E2717" s="43" t="s">
        <v>12913</v>
      </c>
      <c r="F2717" t="s">
        <v>4599</v>
      </c>
      <c r="G2717" t="s">
        <v>4600</v>
      </c>
      <c r="H2717" s="41">
        <v>42004</v>
      </c>
      <c r="I2717" s="44">
        <v>-37766.400000000001</v>
      </c>
      <c r="J2717" t="s">
        <v>12914</v>
      </c>
      <c r="R2717" s="51"/>
      <c r="U2717"/>
    </row>
    <row r="2718" spans="2:21" x14ac:dyDescent="0.25">
      <c r="B2718" s="49" t="s">
        <v>9735</v>
      </c>
      <c r="C2718" s="53" t="s">
        <v>24186</v>
      </c>
      <c r="D2718" t="s">
        <v>5162</v>
      </c>
      <c r="E2718" s="43" t="s">
        <v>13295</v>
      </c>
      <c r="F2718" t="s">
        <v>5163</v>
      </c>
      <c r="G2718" t="s">
        <v>5164</v>
      </c>
      <c r="H2718" s="41">
        <v>42004</v>
      </c>
      <c r="I2718" s="44">
        <v>-37766.400000000001</v>
      </c>
      <c r="J2718" t="s">
        <v>13296</v>
      </c>
      <c r="R2718" s="51"/>
      <c r="U2718"/>
    </row>
    <row r="2719" spans="2:21" x14ac:dyDescent="0.25">
      <c r="B2719" s="49" t="s">
        <v>9735</v>
      </c>
      <c r="C2719" s="53" t="s">
        <v>24186</v>
      </c>
      <c r="D2719" t="s">
        <v>4637</v>
      </c>
      <c r="E2719" s="43" t="s">
        <v>12939</v>
      </c>
      <c r="F2719" t="s">
        <v>4638</v>
      </c>
      <c r="G2719" t="s">
        <v>4639</v>
      </c>
      <c r="H2719" s="41">
        <v>42004</v>
      </c>
      <c r="I2719" s="44">
        <v>-36954.400000000001</v>
      </c>
      <c r="J2719" t="s">
        <v>12940</v>
      </c>
      <c r="R2719" s="51"/>
      <c r="U2719"/>
    </row>
    <row r="2720" spans="2:21" x14ac:dyDescent="0.25">
      <c r="B2720" s="49" t="s">
        <v>9735</v>
      </c>
      <c r="C2720" s="53" t="s">
        <v>24186</v>
      </c>
      <c r="D2720" t="s">
        <v>4661</v>
      </c>
      <c r="E2720" s="43" t="s">
        <v>12955</v>
      </c>
      <c r="F2720" t="s">
        <v>4662</v>
      </c>
      <c r="G2720" t="s">
        <v>4663</v>
      </c>
      <c r="H2720" s="41">
        <v>42004</v>
      </c>
      <c r="I2720" s="44">
        <v>-36294.5</v>
      </c>
      <c r="J2720" t="s">
        <v>12956</v>
      </c>
      <c r="R2720" s="51"/>
      <c r="U2720"/>
    </row>
    <row r="2721" spans="2:21" x14ac:dyDescent="0.25">
      <c r="B2721" s="49" t="s">
        <v>9735</v>
      </c>
      <c r="C2721" s="53" t="s">
        <v>24186</v>
      </c>
      <c r="D2721" t="s">
        <v>4983</v>
      </c>
      <c r="E2721" s="43" t="s">
        <v>13173</v>
      </c>
      <c r="F2721" t="s">
        <v>4984</v>
      </c>
      <c r="G2721" t="s">
        <v>4985</v>
      </c>
      <c r="H2721" s="41">
        <v>42004</v>
      </c>
      <c r="I2721" s="44">
        <v>-36294.5</v>
      </c>
      <c r="J2721" t="s">
        <v>13174</v>
      </c>
      <c r="R2721" s="51"/>
      <c r="U2721"/>
    </row>
    <row r="2722" spans="2:21" x14ac:dyDescent="0.25">
      <c r="B2722" s="49" t="s">
        <v>9735</v>
      </c>
      <c r="C2722" s="53" t="s">
        <v>24186</v>
      </c>
      <c r="D2722" t="s">
        <v>4592</v>
      </c>
      <c r="E2722" s="43" t="s">
        <v>12909</v>
      </c>
      <c r="F2722" t="s">
        <v>4593</v>
      </c>
      <c r="G2722" t="s">
        <v>4594</v>
      </c>
      <c r="H2722" s="41">
        <v>42004</v>
      </c>
      <c r="I2722" s="44">
        <v>-35634.6</v>
      </c>
      <c r="J2722" t="s">
        <v>12910</v>
      </c>
      <c r="R2722" s="51"/>
      <c r="U2722"/>
    </row>
    <row r="2723" spans="2:21" x14ac:dyDescent="0.25">
      <c r="B2723" s="49" t="s">
        <v>9735</v>
      </c>
      <c r="C2723" s="53" t="s">
        <v>24186</v>
      </c>
      <c r="D2723" t="s">
        <v>4673</v>
      </c>
      <c r="E2723" s="43" t="s">
        <v>12963</v>
      </c>
      <c r="F2723" t="s">
        <v>4674</v>
      </c>
      <c r="G2723" t="s">
        <v>4675</v>
      </c>
      <c r="H2723" s="41">
        <v>42004</v>
      </c>
      <c r="I2723" s="44">
        <v>-35634.6</v>
      </c>
      <c r="J2723" t="s">
        <v>12964</v>
      </c>
      <c r="R2723" s="51"/>
      <c r="U2723"/>
    </row>
    <row r="2724" spans="2:21" x14ac:dyDescent="0.25">
      <c r="B2724" s="49" t="s">
        <v>9735</v>
      </c>
      <c r="C2724" s="53" t="s">
        <v>24186</v>
      </c>
      <c r="D2724" t="s">
        <v>4824</v>
      </c>
      <c r="E2724" s="43" t="s">
        <v>13066</v>
      </c>
      <c r="F2724" t="s">
        <v>4825</v>
      </c>
      <c r="G2724" t="s">
        <v>4826</v>
      </c>
      <c r="H2724" s="41">
        <v>42004</v>
      </c>
      <c r="I2724" s="44">
        <v>-35634.6</v>
      </c>
      <c r="J2724" t="s">
        <v>13067</v>
      </c>
      <c r="R2724" s="51"/>
      <c r="U2724"/>
    </row>
    <row r="2725" spans="2:21" x14ac:dyDescent="0.25">
      <c r="B2725" s="49" t="s">
        <v>9735</v>
      </c>
      <c r="C2725" s="53" t="s">
        <v>24186</v>
      </c>
      <c r="D2725" t="s">
        <v>5015</v>
      </c>
      <c r="E2725" s="43" t="s">
        <v>13194</v>
      </c>
      <c r="F2725" t="s">
        <v>5016</v>
      </c>
      <c r="G2725" t="s">
        <v>5017</v>
      </c>
      <c r="H2725" s="41">
        <v>42004</v>
      </c>
      <c r="I2725" s="44">
        <v>-35634.6</v>
      </c>
      <c r="J2725" t="s">
        <v>13195</v>
      </c>
      <c r="R2725" s="51"/>
      <c r="U2725"/>
    </row>
    <row r="2726" spans="2:21" x14ac:dyDescent="0.25">
      <c r="B2726" s="49" t="s">
        <v>9735</v>
      </c>
      <c r="C2726" s="53" t="s">
        <v>24186</v>
      </c>
      <c r="D2726" t="s">
        <v>5171</v>
      </c>
      <c r="E2726" s="43" t="s">
        <v>13301</v>
      </c>
      <c r="F2726" t="s">
        <v>5172</v>
      </c>
      <c r="G2726" t="s">
        <v>5173</v>
      </c>
      <c r="H2726" s="41">
        <v>42004</v>
      </c>
      <c r="I2726" s="44">
        <v>-35634.6</v>
      </c>
      <c r="J2726" t="s">
        <v>13302</v>
      </c>
      <c r="R2726" s="51"/>
      <c r="U2726"/>
    </row>
    <row r="2727" spans="2:21" x14ac:dyDescent="0.25">
      <c r="B2727" s="49" t="s">
        <v>9735</v>
      </c>
      <c r="C2727" s="53" t="s">
        <v>24186</v>
      </c>
      <c r="D2727" t="s">
        <v>4610</v>
      </c>
      <c r="E2727" s="43" t="s">
        <v>12921</v>
      </c>
      <c r="F2727" t="s">
        <v>4611</v>
      </c>
      <c r="G2727" t="s">
        <v>4612</v>
      </c>
      <c r="H2727" s="41">
        <v>42004</v>
      </c>
      <c r="I2727" s="44">
        <v>-34974.699999999997</v>
      </c>
      <c r="J2727" t="s">
        <v>12922</v>
      </c>
      <c r="R2727" s="51"/>
      <c r="U2727"/>
    </row>
    <row r="2728" spans="2:21" x14ac:dyDescent="0.25">
      <c r="B2728" s="49" t="s">
        <v>9735</v>
      </c>
      <c r="C2728" s="53" t="s">
        <v>24186</v>
      </c>
      <c r="D2728" t="s">
        <v>4625</v>
      </c>
      <c r="E2728" s="43" t="s">
        <v>12931</v>
      </c>
      <c r="F2728" t="s">
        <v>4626</v>
      </c>
      <c r="G2728" t="s">
        <v>4627</v>
      </c>
      <c r="H2728" s="41">
        <v>42004</v>
      </c>
      <c r="I2728" s="44">
        <v>-34974.699999999997</v>
      </c>
      <c r="J2728" t="s">
        <v>12932</v>
      </c>
      <c r="R2728" s="51"/>
      <c r="U2728"/>
    </row>
    <row r="2729" spans="2:21" x14ac:dyDescent="0.25">
      <c r="B2729" s="49" t="s">
        <v>9735</v>
      </c>
      <c r="C2729" s="53" t="s">
        <v>24186</v>
      </c>
      <c r="D2729" t="s">
        <v>5081</v>
      </c>
      <c r="E2729" s="43" t="s">
        <v>13239</v>
      </c>
      <c r="F2729" t="s">
        <v>5082</v>
      </c>
      <c r="G2729" t="s">
        <v>5083</v>
      </c>
      <c r="H2729" s="41">
        <v>42004</v>
      </c>
      <c r="I2729" s="44">
        <v>-34974.699999999997</v>
      </c>
      <c r="J2729" t="s">
        <v>13240</v>
      </c>
      <c r="R2729" s="51"/>
      <c r="U2729"/>
    </row>
    <row r="2730" spans="2:21" x14ac:dyDescent="0.25">
      <c r="B2730" s="49" t="s">
        <v>9735</v>
      </c>
      <c r="C2730" s="53" t="s">
        <v>24186</v>
      </c>
      <c r="D2730" t="s">
        <v>5186</v>
      </c>
      <c r="E2730" s="43" t="s">
        <v>13311</v>
      </c>
      <c r="F2730" t="s">
        <v>5187</v>
      </c>
      <c r="G2730" t="s">
        <v>5188</v>
      </c>
      <c r="H2730" s="41">
        <v>42004</v>
      </c>
      <c r="I2730" s="44">
        <v>-34974.699999999997</v>
      </c>
      <c r="J2730" t="s">
        <v>13312</v>
      </c>
      <c r="R2730" s="51"/>
      <c r="U2730"/>
    </row>
    <row r="2731" spans="2:21" x14ac:dyDescent="0.25">
      <c r="B2731" s="49" t="s">
        <v>9735</v>
      </c>
      <c r="C2731" s="53" t="s">
        <v>24186</v>
      </c>
      <c r="D2731" t="s">
        <v>5189</v>
      </c>
      <c r="E2731" s="43" t="s">
        <v>13313</v>
      </c>
      <c r="F2731" t="s">
        <v>5190</v>
      </c>
      <c r="G2731" t="s">
        <v>5191</v>
      </c>
      <c r="H2731" s="41">
        <v>42004</v>
      </c>
      <c r="I2731" s="44">
        <v>-34974.699999999997</v>
      </c>
      <c r="J2731" t="s">
        <v>13314</v>
      </c>
      <c r="R2731" s="51"/>
      <c r="U2731"/>
    </row>
    <row r="2732" spans="2:21" x14ac:dyDescent="0.25">
      <c r="B2732" s="49" t="s">
        <v>9735</v>
      </c>
      <c r="C2732" s="53" t="s">
        <v>24186</v>
      </c>
      <c r="D2732" t="s">
        <v>5207</v>
      </c>
      <c r="E2732" s="43" t="s">
        <v>13325</v>
      </c>
      <c r="F2732" t="s">
        <v>5208</v>
      </c>
      <c r="G2732" t="s">
        <v>5209</v>
      </c>
      <c r="H2732" s="41">
        <v>42004</v>
      </c>
      <c r="I2732" s="44">
        <v>-34974.699999999997</v>
      </c>
      <c r="J2732" t="s">
        <v>13326</v>
      </c>
      <c r="R2732" s="51"/>
      <c r="U2732"/>
    </row>
    <row r="2733" spans="2:21" x14ac:dyDescent="0.25">
      <c r="B2733" s="49" t="s">
        <v>9735</v>
      </c>
      <c r="C2733" s="53" t="s">
        <v>24186</v>
      </c>
      <c r="D2733" t="s">
        <v>4948</v>
      </c>
      <c r="E2733" s="43" t="s">
        <v>13149</v>
      </c>
      <c r="F2733" t="s">
        <v>4949</v>
      </c>
      <c r="G2733" t="s">
        <v>4950</v>
      </c>
      <c r="H2733" s="41">
        <v>42004</v>
      </c>
      <c r="I2733" s="44">
        <v>-34794.78</v>
      </c>
      <c r="J2733" t="s">
        <v>13150</v>
      </c>
      <c r="R2733" s="51"/>
      <c r="U2733"/>
    </row>
    <row r="2734" spans="2:21" x14ac:dyDescent="0.25">
      <c r="B2734" s="49" t="s">
        <v>9735</v>
      </c>
      <c r="C2734" s="53" t="s">
        <v>24186</v>
      </c>
      <c r="D2734" t="s">
        <v>5153</v>
      </c>
      <c r="E2734" s="43" t="s">
        <v>13289</v>
      </c>
      <c r="F2734" t="s">
        <v>5154</v>
      </c>
      <c r="G2734" t="s">
        <v>5155</v>
      </c>
      <c r="H2734" s="41">
        <v>42004</v>
      </c>
      <c r="I2734" s="44">
        <v>-34794.78</v>
      </c>
      <c r="J2734" t="s">
        <v>13290</v>
      </c>
      <c r="R2734" s="51"/>
      <c r="U2734"/>
    </row>
    <row r="2735" spans="2:21" x14ac:dyDescent="0.25">
      <c r="B2735" s="49" t="s">
        <v>9735</v>
      </c>
      <c r="C2735" s="53" t="s">
        <v>24186</v>
      </c>
      <c r="D2735" t="s">
        <v>4688</v>
      </c>
      <c r="E2735" s="43" t="s">
        <v>12973</v>
      </c>
      <c r="F2735" t="s">
        <v>4689</v>
      </c>
      <c r="G2735" t="s">
        <v>4690</v>
      </c>
      <c r="H2735" s="41">
        <v>42004</v>
      </c>
      <c r="I2735" s="44">
        <v>-34194.870000000003</v>
      </c>
      <c r="J2735" t="s">
        <v>12974</v>
      </c>
      <c r="R2735" s="51"/>
      <c r="U2735"/>
    </row>
    <row r="2736" spans="2:21" x14ac:dyDescent="0.25">
      <c r="B2736" s="49" t="s">
        <v>9735</v>
      </c>
      <c r="C2736" s="53" t="s">
        <v>24186</v>
      </c>
      <c r="D2736" t="s">
        <v>4830</v>
      </c>
      <c r="E2736" s="43" t="s">
        <v>13070</v>
      </c>
      <c r="F2736" t="s">
        <v>4831</v>
      </c>
      <c r="G2736" t="s">
        <v>4690</v>
      </c>
      <c r="H2736" s="41">
        <v>42004</v>
      </c>
      <c r="I2736" s="44">
        <v>-34194.870000000003</v>
      </c>
      <c r="J2736" t="s">
        <v>13071</v>
      </c>
      <c r="R2736" s="51"/>
      <c r="U2736"/>
    </row>
    <row r="2737" spans="2:21" x14ac:dyDescent="0.25">
      <c r="B2737" s="49" t="s">
        <v>9735</v>
      </c>
      <c r="C2737" s="53" t="s">
        <v>24186</v>
      </c>
      <c r="D2737" t="s">
        <v>5000</v>
      </c>
      <c r="E2737" s="43" t="s">
        <v>13184</v>
      </c>
      <c r="F2737" t="s">
        <v>5001</v>
      </c>
      <c r="G2737" t="s">
        <v>5002</v>
      </c>
      <c r="H2737" s="41">
        <v>42004</v>
      </c>
      <c r="I2737" s="44">
        <v>-34194.870000000003</v>
      </c>
      <c r="J2737" t="s">
        <v>13185</v>
      </c>
      <c r="R2737" s="51"/>
      <c r="U2737"/>
    </row>
    <row r="2738" spans="2:21" x14ac:dyDescent="0.25">
      <c r="B2738" s="49" t="s">
        <v>9735</v>
      </c>
      <c r="C2738" s="53" t="s">
        <v>24186</v>
      </c>
      <c r="D2738" t="s">
        <v>4701</v>
      </c>
      <c r="E2738" s="43" t="s">
        <v>12983</v>
      </c>
      <c r="F2738" t="s">
        <v>4702</v>
      </c>
      <c r="G2738" t="s">
        <v>4703</v>
      </c>
      <c r="H2738" s="41">
        <v>42004</v>
      </c>
      <c r="I2738" s="44">
        <v>-32995.050000000003</v>
      </c>
      <c r="J2738" t="s">
        <v>12984</v>
      </c>
      <c r="R2738" s="51"/>
      <c r="U2738"/>
    </row>
    <row r="2739" spans="2:21" x14ac:dyDescent="0.25">
      <c r="B2739" s="49" t="s">
        <v>9735</v>
      </c>
      <c r="C2739" s="53" t="s">
        <v>24186</v>
      </c>
      <c r="D2739" t="s">
        <v>4718</v>
      </c>
      <c r="E2739" s="43" t="s">
        <v>12994</v>
      </c>
      <c r="F2739" t="s">
        <v>4719</v>
      </c>
      <c r="G2739" t="s">
        <v>4720</v>
      </c>
      <c r="H2739" s="41">
        <v>42004</v>
      </c>
      <c r="I2739" s="44">
        <v>-32995</v>
      </c>
      <c r="J2739" t="s">
        <v>12995</v>
      </c>
      <c r="R2739" s="51"/>
      <c r="U2739"/>
    </row>
    <row r="2740" spans="2:21" x14ac:dyDescent="0.25">
      <c r="B2740" s="49" t="s">
        <v>9735</v>
      </c>
      <c r="C2740" s="53" t="s">
        <v>24186</v>
      </c>
      <c r="D2740" t="s">
        <v>4758</v>
      </c>
      <c r="E2740" s="43" t="s">
        <v>13022</v>
      </c>
      <c r="F2740" t="s">
        <v>4759</v>
      </c>
      <c r="G2740" t="s">
        <v>4760</v>
      </c>
      <c r="H2740" s="41">
        <v>42004</v>
      </c>
      <c r="I2740" s="44">
        <v>-32995</v>
      </c>
      <c r="J2740" t="s">
        <v>13023</v>
      </c>
      <c r="R2740" s="51"/>
      <c r="U2740"/>
    </row>
    <row r="2741" spans="2:21" x14ac:dyDescent="0.25">
      <c r="B2741" s="49" t="s">
        <v>9735</v>
      </c>
      <c r="C2741" s="53" t="s">
        <v>24186</v>
      </c>
      <c r="D2741" t="s">
        <v>4758</v>
      </c>
      <c r="E2741" s="43" t="s">
        <v>13022</v>
      </c>
      <c r="F2741" t="s">
        <v>4761</v>
      </c>
      <c r="G2741" t="s">
        <v>4760</v>
      </c>
      <c r="H2741" s="41">
        <v>42004</v>
      </c>
      <c r="I2741" s="44">
        <v>-32995</v>
      </c>
      <c r="J2741" t="s">
        <v>13024</v>
      </c>
      <c r="R2741" s="51"/>
      <c r="U2741"/>
    </row>
    <row r="2742" spans="2:21" x14ac:dyDescent="0.25">
      <c r="B2742" s="49" t="s">
        <v>9735</v>
      </c>
      <c r="C2742" s="53" t="s">
        <v>24186</v>
      </c>
      <c r="D2742" t="s">
        <v>4997</v>
      </c>
      <c r="E2742" s="43" t="s">
        <v>13182</v>
      </c>
      <c r="F2742" t="s">
        <v>4998</v>
      </c>
      <c r="G2742" t="s">
        <v>4999</v>
      </c>
      <c r="H2742" s="41">
        <v>42004</v>
      </c>
      <c r="I2742" s="44">
        <v>-32995</v>
      </c>
      <c r="J2742" t="s">
        <v>13183</v>
      </c>
      <c r="R2742" s="51"/>
      <c r="U2742"/>
    </row>
    <row r="2743" spans="2:21" x14ac:dyDescent="0.25">
      <c r="B2743" s="49" t="s">
        <v>9735</v>
      </c>
      <c r="C2743" s="53" t="s">
        <v>24186</v>
      </c>
      <c r="D2743" t="s">
        <v>5112</v>
      </c>
      <c r="E2743" s="43" t="s">
        <v>13261</v>
      </c>
      <c r="F2743" t="s">
        <v>5113</v>
      </c>
      <c r="G2743" t="s">
        <v>5114</v>
      </c>
      <c r="H2743" s="41">
        <v>42004</v>
      </c>
      <c r="I2743" s="44">
        <v>-32995</v>
      </c>
      <c r="J2743" t="s">
        <v>13262</v>
      </c>
      <c r="R2743" s="51"/>
      <c r="U2743"/>
    </row>
    <row r="2744" spans="2:21" x14ac:dyDescent="0.25">
      <c r="B2744" s="49" t="s">
        <v>9735</v>
      </c>
      <c r="C2744" s="53" t="s">
        <v>24186</v>
      </c>
      <c r="D2744" t="s">
        <v>4874</v>
      </c>
      <c r="E2744" s="43" t="s">
        <v>13099</v>
      </c>
      <c r="F2744" t="s">
        <v>4875</v>
      </c>
      <c r="G2744" t="s">
        <v>4876</v>
      </c>
      <c r="H2744" s="41">
        <v>42004</v>
      </c>
      <c r="I2744" s="44">
        <v>-32487.200000000001</v>
      </c>
      <c r="J2744" t="s">
        <v>13100</v>
      </c>
      <c r="R2744" s="51"/>
      <c r="U2744"/>
    </row>
    <row r="2745" spans="2:21" x14ac:dyDescent="0.25">
      <c r="B2745" s="49" t="s">
        <v>9735</v>
      </c>
      <c r="C2745" s="53" t="s">
        <v>24186</v>
      </c>
      <c r="D2745" t="s">
        <v>4595</v>
      </c>
      <c r="E2745" s="43" t="s">
        <v>12911</v>
      </c>
      <c r="F2745" t="s">
        <v>4596</v>
      </c>
      <c r="G2745" t="s">
        <v>4597</v>
      </c>
      <c r="H2745" s="41">
        <v>42004</v>
      </c>
      <c r="I2745" s="44">
        <v>-32335.1</v>
      </c>
      <c r="J2745" t="s">
        <v>12912</v>
      </c>
      <c r="R2745" s="51"/>
      <c r="U2745"/>
    </row>
    <row r="2746" spans="2:21" x14ac:dyDescent="0.25">
      <c r="B2746" s="49" t="s">
        <v>9735</v>
      </c>
      <c r="C2746" s="53" t="s">
        <v>24186</v>
      </c>
      <c r="D2746" t="s">
        <v>4783</v>
      </c>
      <c r="E2746" s="43" t="s">
        <v>13039</v>
      </c>
      <c r="F2746" t="s">
        <v>4784</v>
      </c>
      <c r="G2746" t="s">
        <v>4785</v>
      </c>
      <c r="H2746" s="41">
        <v>42004</v>
      </c>
      <c r="I2746" s="44">
        <v>-32335.1</v>
      </c>
      <c r="J2746" t="s">
        <v>13040</v>
      </c>
      <c r="R2746" s="51"/>
      <c r="U2746"/>
    </row>
    <row r="2747" spans="2:21" x14ac:dyDescent="0.25">
      <c r="B2747" s="49" t="s">
        <v>9735</v>
      </c>
      <c r="C2747" s="53" t="s">
        <v>24186</v>
      </c>
      <c r="D2747" t="s">
        <v>5069</v>
      </c>
      <c r="E2747" s="43" t="s">
        <v>13231</v>
      </c>
      <c r="F2747" t="s">
        <v>5070</v>
      </c>
      <c r="G2747" t="s">
        <v>5071</v>
      </c>
      <c r="H2747" s="41">
        <v>42004</v>
      </c>
      <c r="I2747" s="44">
        <v>-31795.23</v>
      </c>
      <c r="J2747" t="s">
        <v>13232</v>
      </c>
      <c r="R2747" s="51"/>
      <c r="U2747"/>
    </row>
    <row r="2748" spans="2:21" x14ac:dyDescent="0.25">
      <c r="B2748" s="49" t="s">
        <v>9735</v>
      </c>
      <c r="C2748" s="53" t="s">
        <v>24186</v>
      </c>
      <c r="D2748" t="s">
        <v>4631</v>
      </c>
      <c r="E2748" s="43" t="s">
        <v>12935</v>
      </c>
      <c r="F2748" t="s">
        <v>4632</v>
      </c>
      <c r="G2748" t="s">
        <v>4633</v>
      </c>
      <c r="H2748" s="41">
        <v>42004</v>
      </c>
      <c r="I2748" s="44">
        <v>-31472</v>
      </c>
      <c r="J2748" t="s">
        <v>12936</v>
      </c>
      <c r="R2748" s="51"/>
      <c r="U2748"/>
    </row>
    <row r="2749" spans="2:21" x14ac:dyDescent="0.25">
      <c r="B2749" s="49" t="s">
        <v>9735</v>
      </c>
      <c r="C2749" s="53" t="s">
        <v>24186</v>
      </c>
      <c r="D2749" t="s">
        <v>4939</v>
      </c>
      <c r="E2749" s="43" t="s">
        <v>13143</v>
      </c>
      <c r="F2749" t="s">
        <v>4940</v>
      </c>
      <c r="G2749" t="s">
        <v>4941</v>
      </c>
      <c r="H2749" s="41">
        <v>42004</v>
      </c>
      <c r="I2749" s="44">
        <v>-31015.3</v>
      </c>
      <c r="J2749" t="s">
        <v>13144</v>
      </c>
      <c r="R2749" s="51"/>
      <c r="U2749"/>
    </row>
    <row r="2750" spans="2:21" x14ac:dyDescent="0.25">
      <c r="B2750" s="49" t="s">
        <v>9735</v>
      </c>
      <c r="C2750" s="53" t="s">
        <v>24186</v>
      </c>
      <c r="D2750" t="s">
        <v>4849</v>
      </c>
      <c r="E2750" s="43" t="s">
        <v>13083</v>
      </c>
      <c r="F2750" t="s">
        <v>4850</v>
      </c>
      <c r="G2750" t="s">
        <v>4851</v>
      </c>
      <c r="H2750" s="41">
        <v>42004</v>
      </c>
      <c r="I2750" s="44">
        <v>-30355.4</v>
      </c>
      <c r="J2750" t="s">
        <v>13084</v>
      </c>
      <c r="R2750" s="51"/>
      <c r="U2750"/>
    </row>
    <row r="2751" spans="2:21" x14ac:dyDescent="0.25">
      <c r="B2751" s="49" t="s">
        <v>9735</v>
      </c>
      <c r="C2751" s="53" t="s">
        <v>24186</v>
      </c>
      <c r="D2751" t="s">
        <v>4649</v>
      </c>
      <c r="E2751" s="43" t="s">
        <v>12947</v>
      </c>
      <c r="F2751" t="s">
        <v>4650</v>
      </c>
      <c r="G2751" t="s">
        <v>4651</v>
      </c>
      <c r="H2751" s="41">
        <v>42004</v>
      </c>
      <c r="I2751" s="44">
        <v>-29695.5</v>
      </c>
      <c r="J2751" t="s">
        <v>12948</v>
      </c>
      <c r="R2751" s="51"/>
      <c r="U2751"/>
    </row>
    <row r="2752" spans="2:21" x14ac:dyDescent="0.25">
      <c r="B2752" s="49" t="s">
        <v>9735</v>
      </c>
      <c r="C2752" s="53" t="s">
        <v>24186</v>
      </c>
      <c r="D2752" t="s">
        <v>4712</v>
      </c>
      <c r="E2752" s="43" t="s">
        <v>12990</v>
      </c>
      <c r="F2752" t="s">
        <v>4713</v>
      </c>
      <c r="G2752" t="s">
        <v>4714</v>
      </c>
      <c r="H2752" s="41">
        <v>42004</v>
      </c>
      <c r="I2752" s="44">
        <v>-29695.5</v>
      </c>
      <c r="J2752" t="s">
        <v>12991</v>
      </c>
      <c r="R2752" s="51"/>
      <c r="U2752"/>
    </row>
    <row r="2753" spans="2:21" x14ac:dyDescent="0.25">
      <c r="B2753" s="49" t="s">
        <v>9735</v>
      </c>
      <c r="C2753" s="53" t="s">
        <v>24186</v>
      </c>
      <c r="D2753" t="s">
        <v>4945</v>
      </c>
      <c r="E2753" s="43" t="s">
        <v>13147</v>
      </c>
      <c r="F2753" t="s">
        <v>4946</v>
      </c>
      <c r="G2753" t="s">
        <v>4947</v>
      </c>
      <c r="H2753" s="41">
        <v>42004</v>
      </c>
      <c r="I2753" s="44">
        <v>-29695.5</v>
      </c>
      <c r="J2753" t="s">
        <v>13148</v>
      </c>
      <c r="R2753" s="51"/>
      <c r="U2753"/>
    </row>
    <row r="2754" spans="2:21" x14ac:dyDescent="0.25">
      <c r="B2754" s="49" t="s">
        <v>9735</v>
      </c>
      <c r="C2754" s="53" t="s">
        <v>24186</v>
      </c>
      <c r="D2754" t="s">
        <v>2305</v>
      </c>
      <c r="E2754" s="43" t="s">
        <v>11198</v>
      </c>
      <c r="F2754" t="s">
        <v>4795</v>
      </c>
      <c r="G2754" t="s">
        <v>4796</v>
      </c>
      <c r="H2754" s="41">
        <v>42004</v>
      </c>
      <c r="I2754" s="44">
        <v>-28795.68</v>
      </c>
      <c r="J2754" t="s">
        <v>13047</v>
      </c>
      <c r="R2754" s="51"/>
      <c r="U2754"/>
    </row>
    <row r="2755" spans="2:21" x14ac:dyDescent="0.25">
      <c r="B2755" s="49" t="s">
        <v>9735</v>
      </c>
      <c r="C2755" s="53" t="s">
        <v>24186</v>
      </c>
      <c r="D2755" t="s">
        <v>2720</v>
      </c>
      <c r="E2755" s="43" t="s">
        <v>11534</v>
      </c>
      <c r="F2755" t="s">
        <v>4957</v>
      </c>
      <c r="G2755" t="s">
        <v>4958</v>
      </c>
      <c r="H2755" s="41">
        <v>42004</v>
      </c>
      <c r="I2755" s="44">
        <v>-28375.7</v>
      </c>
      <c r="J2755" t="s">
        <v>13155</v>
      </c>
      <c r="R2755" s="51"/>
      <c r="U2755"/>
    </row>
    <row r="2756" spans="2:21" x14ac:dyDescent="0.25">
      <c r="B2756" s="49" t="s">
        <v>9735</v>
      </c>
      <c r="C2756" s="53" t="s">
        <v>24186</v>
      </c>
      <c r="D2756" t="s">
        <v>2723</v>
      </c>
      <c r="E2756" s="43" t="s">
        <v>11536</v>
      </c>
      <c r="F2756" t="s">
        <v>4970</v>
      </c>
      <c r="G2756" t="s">
        <v>4958</v>
      </c>
      <c r="H2756" s="41">
        <v>42004</v>
      </c>
      <c r="I2756" s="44">
        <v>-28375.7</v>
      </c>
      <c r="J2756" t="s">
        <v>13164</v>
      </c>
      <c r="R2756" s="51"/>
      <c r="U2756"/>
    </row>
    <row r="2757" spans="2:21" x14ac:dyDescent="0.25">
      <c r="B2757" s="49" t="s">
        <v>9735</v>
      </c>
      <c r="C2757" s="53" t="s">
        <v>24186</v>
      </c>
      <c r="D2757" t="s">
        <v>4655</v>
      </c>
      <c r="E2757" s="43" t="s">
        <v>12951</v>
      </c>
      <c r="F2757" t="s">
        <v>4656</v>
      </c>
      <c r="G2757" t="s">
        <v>4657</v>
      </c>
      <c r="H2757" s="41">
        <v>42004</v>
      </c>
      <c r="I2757" s="44">
        <v>-28324.799999999999</v>
      </c>
      <c r="J2757" t="s">
        <v>12952</v>
      </c>
      <c r="R2757" s="51"/>
      <c r="U2757"/>
    </row>
    <row r="2758" spans="2:21" x14ac:dyDescent="0.25">
      <c r="B2758" s="49" t="s">
        <v>9735</v>
      </c>
      <c r="C2758" s="53" t="s">
        <v>24186</v>
      </c>
      <c r="D2758" t="s">
        <v>4732</v>
      </c>
      <c r="E2758" s="43" t="s">
        <v>13004</v>
      </c>
      <c r="F2758" t="s">
        <v>4733</v>
      </c>
      <c r="G2758" t="s">
        <v>4734</v>
      </c>
      <c r="H2758" s="41">
        <v>42004</v>
      </c>
      <c r="I2758" s="44">
        <v>-28324.799999999999</v>
      </c>
      <c r="J2758" t="s">
        <v>13005</v>
      </c>
      <c r="R2758" s="51"/>
      <c r="U2758"/>
    </row>
    <row r="2759" spans="2:21" x14ac:dyDescent="0.25">
      <c r="B2759" s="49" t="s">
        <v>9735</v>
      </c>
      <c r="C2759" s="53" t="s">
        <v>24186</v>
      </c>
      <c r="D2759" t="s">
        <v>4774</v>
      </c>
      <c r="E2759" s="43" t="s">
        <v>13033</v>
      </c>
      <c r="F2759" t="s">
        <v>4775</v>
      </c>
      <c r="G2759" t="s">
        <v>4776</v>
      </c>
      <c r="H2759" s="41">
        <v>42004</v>
      </c>
      <c r="I2759" s="44">
        <v>-28324.799999999999</v>
      </c>
      <c r="J2759" t="s">
        <v>13034</v>
      </c>
      <c r="R2759" s="51"/>
      <c r="U2759"/>
    </row>
    <row r="2760" spans="2:21" x14ac:dyDescent="0.25">
      <c r="B2760" s="49" t="s">
        <v>9735</v>
      </c>
      <c r="C2760" s="53" t="s">
        <v>24186</v>
      </c>
      <c r="D2760" t="s">
        <v>4892</v>
      </c>
      <c r="E2760" s="43" t="s">
        <v>13111</v>
      </c>
      <c r="F2760" t="s">
        <v>4893</v>
      </c>
      <c r="G2760" t="s">
        <v>4894</v>
      </c>
      <c r="H2760" s="41">
        <v>42004</v>
      </c>
      <c r="I2760" s="44">
        <v>-28324.799999999999</v>
      </c>
      <c r="J2760" t="s">
        <v>13112</v>
      </c>
      <c r="R2760" s="51"/>
      <c r="U2760"/>
    </row>
    <row r="2761" spans="2:21" x14ac:dyDescent="0.25">
      <c r="B2761" s="49" t="s">
        <v>9735</v>
      </c>
      <c r="C2761" s="53" t="s">
        <v>24186</v>
      </c>
      <c r="D2761" t="s">
        <v>4895</v>
      </c>
      <c r="E2761" s="43" t="s">
        <v>13113</v>
      </c>
      <c r="F2761" t="s">
        <v>4896</v>
      </c>
      <c r="G2761" t="s">
        <v>4894</v>
      </c>
      <c r="H2761" s="41">
        <v>42004</v>
      </c>
      <c r="I2761" s="44">
        <v>-28324.799999999999</v>
      </c>
      <c r="J2761" t="s">
        <v>13114</v>
      </c>
      <c r="R2761" s="51"/>
      <c r="U2761"/>
    </row>
    <row r="2762" spans="2:21" x14ac:dyDescent="0.25">
      <c r="B2762" s="49" t="s">
        <v>9735</v>
      </c>
      <c r="C2762" s="53" t="s">
        <v>24186</v>
      </c>
      <c r="D2762" t="s">
        <v>4942</v>
      </c>
      <c r="E2762" s="43" t="s">
        <v>13145</v>
      </c>
      <c r="F2762" t="s">
        <v>4943</v>
      </c>
      <c r="G2762" t="s">
        <v>4944</v>
      </c>
      <c r="H2762" s="41">
        <v>42004</v>
      </c>
      <c r="I2762" s="44">
        <v>-28324.799999999999</v>
      </c>
      <c r="J2762" t="s">
        <v>13146</v>
      </c>
      <c r="R2762" s="51"/>
      <c r="U2762"/>
    </row>
    <row r="2763" spans="2:21" x14ac:dyDescent="0.25">
      <c r="B2763" s="49" t="s">
        <v>9735</v>
      </c>
      <c r="C2763" s="53" t="s">
        <v>24186</v>
      </c>
      <c r="D2763" t="s">
        <v>4989</v>
      </c>
      <c r="E2763" s="43" t="s">
        <v>13177</v>
      </c>
      <c r="F2763" t="s">
        <v>4990</v>
      </c>
      <c r="G2763" t="s">
        <v>4991</v>
      </c>
      <c r="H2763" s="41">
        <v>42004</v>
      </c>
      <c r="I2763" s="44">
        <v>-28324.799999999999</v>
      </c>
      <c r="J2763" t="s">
        <v>13178</v>
      </c>
      <c r="R2763" s="51"/>
      <c r="U2763"/>
    </row>
    <row r="2764" spans="2:21" x14ac:dyDescent="0.25">
      <c r="B2764" s="49" t="s">
        <v>9735</v>
      </c>
      <c r="C2764" s="53" t="s">
        <v>24186</v>
      </c>
      <c r="D2764" t="s">
        <v>4989</v>
      </c>
      <c r="E2764" s="43" t="s">
        <v>13177</v>
      </c>
      <c r="F2764" t="s">
        <v>4992</v>
      </c>
      <c r="G2764" t="s">
        <v>4993</v>
      </c>
      <c r="H2764" s="41">
        <v>42004</v>
      </c>
      <c r="I2764" s="44">
        <v>-28324.799999999999</v>
      </c>
      <c r="J2764" t="s">
        <v>13179</v>
      </c>
      <c r="R2764" s="51"/>
      <c r="U2764"/>
    </row>
    <row r="2765" spans="2:21" x14ac:dyDescent="0.25">
      <c r="B2765" s="49" t="s">
        <v>9735</v>
      </c>
      <c r="C2765" s="53" t="s">
        <v>24186</v>
      </c>
      <c r="D2765" t="s">
        <v>5168</v>
      </c>
      <c r="E2765" s="43" t="s">
        <v>13299</v>
      </c>
      <c r="F2765" t="s">
        <v>5169</v>
      </c>
      <c r="G2765" t="s">
        <v>5170</v>
      </c>
      <c r="H2765" s="41">
        <v>42004</v>
      </c>
      <c r="I2765" s="44">
        <v>-28195.77</v>
      </c>
      <c r="J2765" t="s">
        <v>13300</v>
      </c>
      <c r="R2765" s="51"/>
      <c r="U2765"/>
    </row>
    <row r="2766" spans="2:21" x14ac:dyDescent="0.25">
      <c r="B2766" s="49" t="s">
        <v>9735</v>
      </c>
      <c r="C2766" s="53" t="s">
        <v>24186</v>
      </c>
      <c r="D2766" t="s">
        <v>5195</v>
      </c>
      <c r="E2766" s="43" t="s">
        <v>13317</v>
      </c>
      <c r="F2766" t="s">
        <v>5196</v>
      </c>
      <c r="G2766" t="s">
        <v>5197</v>
      </c>
      <c r="H2766" s="41">
        <v>42004</v>
      </c>
      <c r="I2766" s="44">
        <v>-27715.8</v>
      </c>
      <c r="J2766" t="s">
        <v>13318</v>
      </c>
      <c r="R2766" s="51"/>
      <c r="U2766"/>
    </row>
    <row r="2767" spans="2:21" x14ac:dyDescent="0.25">
      <c r="B2767" s="49" t="s">
        <v>9735</v>
      </c>
      <c r="C2767" s="53" t="s">
        <v>24186</v>
      </c>
      <c r="D2767" t="s">
        <v>5174</v>
      </c>
      <c r="E2767" s="43" t="s">
        <v>13303</v>
      </c>
      <c r="F2767" t="s">
        <v>5175</v>
      </c>
      <c r="G2767" t="s">
        <v>5176</v>
      </c>
      <c r="H2767" s="41">
        <v>42004</v>
      </c>
      <c r="I2767" s="44">
        <v>-27055.9</v>
      </c>
      <c r="J2767" t="s">
        <v>13304</v>
      </c>
      <c r="R2767" s="51"/>
      <c r="U2767"/>
    </row>
    <row r="2768" spans="2:21" x14ac:dyDescent="0.25">
      <c r="B2768" s="49" t="s">
        <v>9735</v>
      </c>
      <c r="C2768" s="53" t="s">
        <v>24186</v>
      </c>
      <c r="D2768" t="s">
        <v>4619</v>
      </c>
      <c r="E2768" s="43" t="s">
        <v>12927</v>
      </c>
      <c r="F2768" t="s">
        <v>4620</v>
      </c>
      <c r="G2768" t="s">
        <v>4621</v>
      </c>
      <c r="H2768" s="41">
        <v>42004</v>
      </c>
      <c r="I2768" s="44">
        <v>-26580.6</v>
      </c>
      <c r="J2768" t="s">
        <v>12928</v>
      </c>
      <c r="R2768" s="51"/>
      <c r="U2768"/>
    </row>
    <row r="2769" spans="2:21" x14ac:dyDescent="0.25">
      <c r="B2769" s="49" t="s">
        <v>9735</v>
      </c>
      <c r="C2769" s="53" t="s">
        <v>24186</v>
      </c>
      <c r="D2769" t="s">
        <v>4693</v>
      </c>
      <c r="E2769" s="43" t="s">
        <v>12977</v>
      </c>
      <c r="F2769" t="s">
        <v>4694</v>
      </c>
      <c r="G2769" t="s">
        <v>4695</v>
      </c>
      <c r="H2769" s="41">
        <v>42004</v>
      </c>
      <c r="I2769" s="44">
        <v>-26396</v>
      </c>
      <c r="J2769" t="s">
        <v>12978</v>
      </c>
      <c r="R2769" s="51"/>
      <c r="U2769"/>
    </row>
    <row r="2770" spans="2:21" x14ac:dyDescent="0.25">
      <c r="B2770" s="49" t="s">
        <v>9735</v>
      </c>
      <c r="C2770" s="53" t="s">
        <v>24186</v>
      </c>
      <c r="D2770" t="s">
        <v>4616</v>
      </c>
      <c r="E2770" s="43" t="s">
        <v>12925</v>
      </c>
      <c r="F2770" t="s">
        <v>4617</v>
      </c>
      <c r="G2770" t="s">
        <v>4618</v>
      </c>
      <c r="H2770" s="41">
        <v>42004</v>
      </c>
      <c r="I2770" s="44">
        <v>-24416.3</v>
      </c>
      <c r="J2770" t="s">
        <v>12926</v>
      </c>
      <c r="R2770" s="51"/>
      <c r="U2770"/>
    </row>
    <row r="2771" spans="2:21" x14ac:dyDescent="0.25">
      <c r="B2771" s="49" t="s">
        <v>9735</v>
      </c>
      <c r="C2771" s="53" t="s">
        <v>24186</v>
      </c>
      <c r="D2771" t="s">
        <v>4667</v>
      </c>
      <c r="E2771" s="43" t="s">
        <v>12959</v>
      </c>
      <c r="F2771" t="s">
        <v>4668</v>
      </c>
      <c r="G2771" t="s">
        <v>4669</v>
      </c>
      <c r="H2771" s="41">
        <v>42004</v>
      </c>
      <c r="I2771" s="44">
        <v>-24416.3</v>
      </c>
      <c r="J2771" t="s">
        <v>12960</v>
      </c>
      <c r="R2771" s="51"/>
      <c r="U2771"/>
    </row>
    <row r="2772" spans="2:21" x14ac:dyDescent="0.25">
      <c r="B2772" s="49" t="s">
        <v>9735</v>
      </c>
      <c r="C2772" s="53" t="s">
        <v>24186</v>
      </c>
      <c r="D2772" t="s">
        <v>4900</v>
      </c>
      <c r="E2772" s="43" t="s">
        <v>13117</v>
      </c>
      <c r="F2772" t="s">
        <v>4901</v>
      </c>
      <c r="G2772" t="s">
        <v>4902</v>
      </c>
      <c r="H2772" s="41">
        <v>42004</v>
      </c>
      <c r="I2772" s="44">
        <v>-24416.3</v>
      </c>
      <c r="J2772" t="s">
        <v>13118</v>
      </c>
      <c r="R2772" s="51"/>
      <c r="U2772"/>
    </row>
    <row r="2773" spans="2:21" x14ac:dyDescent="0.25">
      <c r="B2773" s="49" t="s">
        <v>9735</v>
      </c>
      <c r="C2773" s="53" t="s">
        <v>24186</v>
      </c>
      <c r="D2773" t="s">
        <v>5030</v>
      </c>
      <c r="E2773" s="43" t="s">
        <v>13204</v>
      </c>
      <c r="F2773" t="s">
        <v>5031</v>
      </c>
      <c r="G2773" t="s">
        <v>5032</v>
      </c>
      <c r="H2773" s="41">
        <v>42004</v>
      </c>
      <c r="I2773" s="44">
        <v>-24416.3</v>
      </c>
      <c r="J2773" t="s">
        <v>13205</v>
      </c>
      <c r="R2773" s="51"/>
      <c r="U2773"/>
    </row>
    <row r="2774" spans="2:21" x14ac:dyDescent="0.25">
      <c r="B2774" s="49" t="s">
        <v>9735</v>
      </c>
      <c r="C2774" s="53" t="s">
        <v>24186</v>
      </c>
      <c r="D2774" t="s">
        <v>5033</v>
      </c>
      <c r="E2774" s="43" t="s">
        <v>13206</v>
      </c>
      <c r="F2774" t="s">
        <v>5034</v>
      </c>
      <c r="G2774" t="s">
        <v>5035</v>
      </c>
      <c r="H2774" s="41">
        <v>42004</v>
      </c>
      <c r="I2774" s="44">
        <v>-24416.3</v>
      </c>
      <c r="J2774" t="s">
        <v>13207</v>
      </c>
      <c r="R2774" s="51"/>
      <c r="U2774"/>
    </row>
    <row r="2775" spans="2:21" x14ac:dyDescent="0.25">
      <c r="B2775" s="49" t="s">
        <v>9735</v>
      </c>
      <c r="C2775" s="53" t="s">
        <v>24186</v>
      </c>
      <c r="D2775" t="s">
        <v>5055</v>
      </c>
      <c r="E2775" s="43" t="s">
        <v>13221</v>
      </c>
      <c r="F2775" t="s">
        <v>5056</v>
      </c>
      <c r="G2775" t="s">
        <v>5032</v>
      </c>
      <c r="H2775" s="41">
        <v>42004</v>
      </c>
      <c r="I2775" s="44">
        <v>-24416.3</v>
      </c>
      <c r="J2775" t="s">
        <v>13222</v>
      </c>
      <c r="R2775" s="51"/>
      <c r="U2775"/>
    </row>
    <row r="2776" spans="2:21" x14ac:dyDescent="0.25">
      <c r="B2776" s="49" t="s">
        <v>9735</v>
      </c>
      <c r="C2776" s="53" t="s">
        <v>24186</v>
      </c>
      <c r="D2776" t="s">
        <v>5144</v>
      </c>
      <c r="E2776" s="43" t="s">
        <v>13283</v>
      </c>
      <c r="F2776" t="s">
        <v>5145</v>
      </c>
      <c r="G2776" t="s">
        <v>5146</v>
      </c>
      <c r="H2776" s="41">
        <v>42004</v>
      </c>
      <c r="I2776" s="44">
        <v>-24416.3</v>
      </c>
      <c r="J2776" t="s">
        <v>13284</v>
      </c>
      <c r="R2776" s="51"/>
      <c r="U2776"/>
    </row>
    <row r="2777" spans="2:21" x14ac:dyDescent="0.25">
      <c r="B2777" s="49" t="s">
        <v>9735</v>
      </c>
      <c r="C2777" s="53" t="s">
        <v>24186</v>
      </c>
      <c r="D2777" t="s">
        <v>5183</v>
      </c>
      <c r="E2777" s="43" t="s">
        <v>13309</v>
      </c>
      <c r="F2777" t="s">
        <v>5184</v>
      </c>
      <c r="G2777" t="s">
        <v>5185</v>
      </c>
      <c r="H2777" s="41">
        <v>42004</v>
      </c>
      <c r="I2777" s="44">
        <v>-24416.3</v>
      </c>
      <c r="J2777" t="s">
        <v>13310</v>
      </c>
      <c r="R2777" s="51"/>
      <c r="U2777"/>
    </row>
    <row r="2778" spans="2:21" x14ac:dyDescent="0.25">
      <c r="B2778" s="49" t="s">
        <v>9735</v>
      </c>
      <c r="C2778" s="53" t="s">
        <v>24186</v>
      </c>
      <c r="D2778" t="s">
        <v>5204</v>
      </c>
      <c r="E2778" s="43" t="s">
        <v>13323</v>
      </c>
      <c r="F2778" t="s">
        <v>5205</v>
      </c>
      <c r="G2778" t="s">
        <v>5206</v>
      </c>
      <c r="H2778" s="41">
        <v>42004</v>
      </c>
      <c r="I2778" s="44">
        <v>-24416.3</v>
      </c>
      <c r="J2778" t="s">
        <v>13324</v>
      </c>
      <c r="R2778" s="51"/>
      <c r="U2778"/>
    </row>
    <row r="2779" spans="2:21" x14ac:dyDescent="0.25">
      <c r="B2779" s="49" t="s">
        <v>9735</v>
      </c>
      <c r="C2779" s="53" t="s">
        <v>24186</v>
      </c>
      <c r="D2779" t="s">
        <v>539</v>
      </c>
      <c r="E2779" s="43" t="s">
        <v>9760</v>
      </c>
      <c r="F2779" t="s">
        <v>4707</v>
      </c>
      <c r="G2779" t="s">
        <v>4708</v>
      </c>
      <c r="H2779" s="41">
        <v>42004</v>
      </c>
      <c r="I2779" s="44">
        <v>-23756.400000000001</v>
      </c>
      <c r="J2779" t="s">
        <v>12987</v>
      </c>
      <c r="R2779" s="51"/>
      <c r="U2779"/>
    </row>
    <row r="2780" spans="2:21" x14ac:dyDescent="0.25">
      <c r="B2780" s="49" t="s">
        <v>9735</v>
      </c>
      <c r="C2780" s="53" t="s">
        <v>24186</v>
      </c>
      <c r="D2780" t="s">
        <v>4752</v>
      </c>
      <c r="E2780" s="43" t="s">
        <v>13018</v>
      </c>
      <c r="F2780" t="s">
        <v>4753</v>
      </c>
      <c r="G2780" t="s">
        <v>4754</v>
      </c>
      <c r="H2780" s="41">
        <v>42004</v>
      </c>
      <c r="I2780" s="44">
        <v>-23756.400000000001</v>
      </c>
      <c r="J2780" t="s">
        <v>13019</v>
      </c>
      <c r="R2780" s="51"/>
      <c r="U2780"/>
    </row>
    <row r="2781" spans="2:21" x14ac:dyDescent="0.25">
      <c r="B2781" s="49" t="s">
        <v>9735</v>
      </c>
      <c r="C2781" s="53" t="s">
        <v>24186</v>
      </c>
      <c r="D2781" t="s">
        <v>4777</v>
      </c>
      <c r="E2781" s="43" t="s">
        <v>13035</v>
      </c>
      <c r="F2781" t="s">
        <v>4778</v>
      </c>
      <c r="G2781" t="s">
        <v>4779</v>
      </c>
      <c r="H2781" s="41">
        <v>42004</v>
      </c>
      <c r="I2781" s="44">
        <v>-23756.400000000001</v>
      </c>
      <c r="J2781" t="s">
        <v>13036</v>
      </c>
      <c r="R2781" s="51"/>
      <c r="U2781"/>
    </row>
    <row r="2782" spans="2:21" x14ac:dyDescent="0.25">
      <c r="B2782" s="49" t="s">
        <v>9735</v>
      </c>
      <c r="C2782" s="53" t="s">
        <v>24186</v>
      </c>
      <c r="D2782" t="s">
        <v>4838</v>
      </c>
      <c r="E2782" s="43" t="s">
        <v>13076</v>
      </c>
      <c r="F2782" t="s">
        <v>4839</v>
      </c>
      <c r="G2782" t="s">
        <v>4840</v>
      </c>
      <c r="H2782" s="41">
        <v>42004</v>
      </c>
      <c r="I2782" s="44">
        <v>-23756.400000000001</v>
      </c>
      <c r="J2782" t="s">
        <v>13077</v>
      </c>
      <c r="R2782" s="51"/>
      <c r="U2782"/>
    </row>
    <row r="2783" spans="2:21" x14ac:dyDescent="0.25">
      <c r="B2783" s="49" t="s">
        <v>9735</v>
      </c>
      <c r="C2783" s="53" t="s">
        <v>24186</v>
      </c>
      <c r="D2783" t="s">
        <v>4965</v>
      </c>
      <c r="E2783" s="43" t="s">
        <v>13160</v>
      </c>
      <c r="F2783" t="s">
        <v>4966</v>
      </c>
      <c r="G2783" t="s">
        <v>4967</v>
      </c>
      <c r="H2783" s="41">
        <v>42004</v>
      </c>
      <c r="I2783" s="44">
        <v>-23756.400000000001</v>
      </c>
      <c r="J2783" t="s">
        <v>13161</v>
      </c>
      <c r="R2783" s="51"/>
      <c r="U2783"/>
    </row>
    <row r="2784" spans="2:21" x14ac:dyDescent="0.25">
      <c r="B2784" s="49" t="s">
        <v>9735</v>
      </c>
      <c r="C2784" s="53" t="s">
        <v>24186</v>
      </c>
      <c r="D2784" t="s">
        <v>5024</v>
      </c>
      <c r="E2784" s="43" t="s">
        <v>13200</v>
      </c>
      <c r="F2784" t="s">
        <v>5025</v>
      </c>
      <c r="G2784" t="s">
        <v>5026</v>
      </c>
      <c r="H2784" s="41">
        <v>42004</v>
      </c>
      <c r="I2784" s="44">
        <v>-23756.400000000001</v>
      </c>
      <c r="J2784" t="s">
        <v>13201</v>
      </c>
      <c r="R2784" s="51"/>
      <c r="U2784"/>
    </row>
    <row r="2785" spans="2:21" x14ac:dyDescent="0.25">
      <c r="B2785" s="49" t="s">
        <v>9735</v>
      </c>
      <c r="C2785" s="53" t="s">
        <v>24186</v>
      </c>
      <c r="D2785" t="s">
        <v>5036</v>
      </c>
      <c r="E2785" s="43" t="s">
        <v>13208</v>
      </c>
      <c r="F2785" t="s">
        <v>5037</v>
      </c>
      <c r="G2785" t="s">
        <v>5038</v>
      </c>
      <c r="H2785" s="41">
        <v>42004</v>
      </c>
      <c r="I2785" s="44">
        <v>-23756.400000000001</v>
      </c>
      <c r="J2785" t="s">
        <v>13209</v>
      </c>
      <c r="R2785" s="51"/>
      <c r="U2785"/>
    </row>
    <row r="2786" spans="2:21" x14ac:dyDescent="0.25">
      <c r="B2786" s="49" t="s">
        <v>9735</v>
      </c>
      <c r="C2786" s="53" t="s">
        <v>24186</v>
      </c>
      <c r="D2786" t="s">
        <v>5036</v>
      </c>
      <c r="E2786" s="43" t="s">
        <v>13208</v>
      </c>
      <c r="F2786" t="s">
        <v>5039</v>
      </c>
      <c r="G2786" t="s">
        <v>5040</v>
      </c>
      <c r="H2786" s="41">
        <v>42004</v>
      </c>
      <c r="I2786" s="44">
        <v>-23756.400000000001</v>
      </c>
      <c r="J2786" t="s">
        <v>13210</v>
      </c>
      <c r="R2786" s="51"/>
      <c r="U2786"/>
    </row>
    <row r="2787" spans="2:21" x14ac:dyDescent="0.25">
      <c r="B2787" s="49" t="s">
        <v>9735</v>
      </c>
      <c r="C2787" s="53" t="s">
        <v>24186</v>
      </c>
      <c r="D2787" t="s">
        <v>5044</v>
      </c>
      <c r="E2787" s="43" t="s">
        <v>13213</v>
      </c>
      <c r="F2787" t="s">
        <v>5045</v>
      </c>
      <c r="G2787" t="s">
        <v>5038</v>
      </c>
      <c r="H2787" s="41">
        <v>42004</v>
      </c>
      <c r="I2787" s="44">
        <v>-23756.400000000001</v>
      </c>
      <c r="J2787" t="s">
        <v>13214</v>
      </c>
      <c r="R2787" s="51"/>
      <c r="U2787"/>
    </row>
    <row r="2788" spans="2:21" x14ac:dyDescent="0.25">
      <c r="B2788" s="49" t="s">
        <v>9735</v>
      </c>
      <c r="C2788" s="53" t="s">
        <v>24186</v>
      </c>
      <c r="D2788" t="s">
        <v>5066</v>
      </c>
      <c r="E2788" s="43" t="s">
        <v>13229</v>
      </c>
      <c r="F2788" t="s">
        <v>5067</v>
      </c>
      <c r="G2788" t="s">
        <v>5068</v>
      </c>
      <c r="H2788" s="41">
        <v>42004</v>
      </c>
      <c r="I2788" s="44">
        <v>-23756.400000000001</v>
      </c>
      <c r="J2788" t="s">
        <v>13230</v>
      </c>
      <c r="R2788" s="51"/>
      <c r="U2788"/>
    </row>
    <row r="2789" spans="2:21" x14ac:dyDescent="0.25">
      <c r="B2789" s="49" t="s">
        <v>9735</v>
      </c>
      <c r="C2789" s="53" t="s">
        <v>24186</v>
      </c>
      <c r="D2789" t="s">
        <v>5127</v>
      </c>
      <c r="E2789" s="43" t="s">
        <v>13271</v>
      </c>
      <c r="F2789" t="s">
        <v>5128</v>
      </c>
      <c r="G2789" t="s">
        <v>5129</v>
      </c>
      <c r="H2789" s="41">
        <v>42004</v>
      </c>
      <c r="I2789" s="44">
        <v>-23756.400000000001</v>
      </c>
      <c r="J2789" t="s">
        <v>13272</v>
      </c>
      <c r="R2789" s="51"/>
      <c r="U2789"/>
    </row>
    <row r="2790" spans="2:21" x14ac:dyDescent="0.25">
      <c r="B2790" s="49" t="s">
        <v>9735</v>
      </c>
      <c r="C2790" s="53" t="s">
        <v>24186</v>
      </c>
      <c r="D2790" t="s">
        <v>5201</v>
      </c>
      <c r="E2790" s="43" t="s">
        <v>13321</v>
      </c>
      <c r="F2790" t="s">
        <v>5202</v>
      </c>
      <c r="G2790" t="s">
        <v>5203</v>
      </c>
      <c r="H2790" s="41">
        <v>42004</v>
      </c>
      <c r="I2790" s="44">
        <v>-23756.400000000001</v>
      </c>
      <c r="J2790" t="s">
        <v>13322</v>
      </c>
      <c r="R2790" s="51"/>
      <c r="U2790"/>
    </row>
    <row r="2791" spans="2:21" x14ac:dyDescent="0.25">
      <c r="B2791" s="49" t="s">
        <v>9735</v>
      </c>
      <c r="C2791" s="53" t="s">
        <v>24186</v>
      </c>
      <c r="D2791" t="s">
        <v>4691</v>
      </c>
      <c r="E2791" s="43" t="s">
        <v>12975</v>
      </c>
      <c r="F2791" t="s">
        <v>4692</v>
      </c>
      <c r="G2791" t="s">
        <v>20745</v>
      </c>
      <c r="H2791" s="41">
        <v>42004</v>
      </c>
      <c r="I2791" s="44">
        <v>-11179.62</v>
      </c>
      <c r="J2791" t="s">
        <v>12976</v>
      </c>
      <c r="R2791" s="51"/>
      <c r="U2791"/>
    </row>
    <row r="2792" spans="2:21" x14ac:dyDescent="0.25">
      <c r="B2792" s="49" t="s">
        <v>9328</v>
      </c>
      <c r="C2792" s="53" t="s">
        <v>24189</v>
      </c>
      <c r="D2792" t="s">
        <v>5236</v>
      </c>
      <c r="E2792" s="43" t="s">
        <v>13364</v>
      </c>
      <c r="F2792" t="s">
        <v>3879</v>
      </c>
      <c r="G2792" t="s">
        <v>5237</v>
      </c>
      <c r="H2792" s="41">
        <v>42004</v>
      </c>
      <c r="I2792" s="44">
        <v>-1996654.05</v>
      </c>
      <c r="J2792" t="s">
        <v>13365</v>
      </c>
      <c r="R2792" s="51"/>
      <c r="U2792"/>
    </row>
    <row r="2793" spans="2:21" x14ac:dyDescent="0.25">
      <c r="B2793" s="49" t="s">
        <v>9328</v>
      </c>
      <c r="C2793" s="53" t="s">
        <v>24189</v>
      </c>
      <c r="D2793" t="s">
        <v>2783</v>
      </c>
      <c r="E2793" s="43" t="s">
        <v>11584</v>
      </c>
      <c r="F2793" t="s">
        <v>5233</v>
      </c>
      <c r="G2793" t="s">
        <v>19490</v>
      </c>
      <c r="H2793" s="41">
        <v>42004</v>
      </c>
      <c r="I2793" s="44">
        <v>-237600</v>
      </c>
      <c r="J2793" t="s">
        <v>13359</v>
      </c>
      <c r="R2793" s="51"/>
      <c r="U2793"/>
    </row>
    <row r="2794" spans="2:21" x14ac:dyDescent="0.25">
      <c r="B2794" s="49" t="s">
        <v>9328</v>
      </c>
      <c r="C2794" s="53" t="s">
        <v>24189</v>
      </c>
      <c r="D2794" t="s">
        <v>5225</v>
      </c>
      <c r="E2794" s="43" t="s">
        <v>13345</v>
      </c>
      <c r="F2794" t="s">
        <v>5226</v>
      </c>
      <c r="G2794" t="s">
        <v>5220</v>
      </c>
      <c r="H2794" s="41">
        <v>42004</v>
      </c>
      <c r="I2794" s="44">
        <v>-127800</v>
      </c>
      <c r="J2794" t="s">
        <v>13346</v>
      </c>
      <c r="R2794" s="51"/>
      <c r="U2794"/>
    </row>
    <row r="2795" spans="2:21" x14ac:dyDescent="0.25">
      <c r="B2795" s="49" t="s">
        <v>9328</v>
      </c>
      <c r="C2795" s="53" t="s">
        <v>24189</v>
      </c>
      <c r="D2795" t="s">
        <v>5222</v>
      </c>
      <c r="E2795" s="43" t="s">
        <v>13339</v>
      </c>
      <c r="F2795" t="s">
        <v>5214</v>
      </c>
      <c r="G2795" t="s">
        <v>5215</v>
      </c>
      <c r="H2795" s="41">
        <v>42004</v>
      </c>
      <c r="I2795" s="44">
        <v>-120000</v>
      </c>
      <c r="J2795" t="s">
        <v>13340</v>
      </c>
      <c r="R2795" s="51"/>
      <c r="U2795"/>
    </row>
    <row r="2796" spans="2:21" x14ac:dyDescent="0.25">
      <c r="B2796" s="49" t="s">
        <v>9328</v>
      </c>
      <c r="C2796" s="53" t="s">
        <v>24189</v>
      </c>
      <c r="D2796" t="s">
        <v>5216</v>
      </c>
      <c r="E2796" s="43" t="s">
        <v>13331</v>
      </c>
      <c r="F2796" t="s">
        <v>5214</v>
      </c>
      <c r="G2796" t="s">
        <v>5215</v>
      </c>
      <c r="H2796" s="41">
        <v>42004</v>
      </c>
      <c r="I2796" s="44">
        <v>-103500</v>
      </c>
      <c r="J2796" t="s">
        <v>13332</v>
      </c>
      <c r="R2796" s="51"/>
      <c r="U2796"/>
    </row>
    <row r="2797" spans="2:21" x14ac:dyDescent="0.25">
      <c r="B2797" s="49" t="s">
        <v>9328</v>
      </c>
      <c r="C2797" s="53" t="s">
        <v>24189</v>
      </c>
      <c r="D2797" t="s">
        <v>5217</v>
      </c>
      <c r="E2797" s="43" t="s">
        <v>13333</v>
      </c>
      <c r="F2797" t="s">
        <v>5214</v>
      </c>
      <c r="G2797" t="s">
        <v>5215</v>
      </c>
      <c r="H2797" s="41">
        <v>42004</v>
      </c>
      <c r="I2797" s="44">
        <v>-103500</v>
      </c>
      <c r="J2797" t="s">
        <v>13334</v>
      </c>
      <c r="R2797" s="51"/>
      <c r="U2797"/>
    </row>
    <row r="2798" spans="2:21" x14ac:dyDescent="0.25">
      <c r="B2798" s="49" t="s">
        <v>9328</v>
      </c>
      <c r="C2798" s="53" t="s">
        <v>24189</v>
      </c>
      <c r="D2798" t="s">
        <v>5221</v>
      </c>
      <c r="E2798" s="43" t="s">
        <v>13337</v>
      </c>
      <c r="F2798" t="s">
        <v>5214</v>
      </c>
      <c r="G2798" t="s">
        <v>5215</v>
      </c>
      <c r="H2798" s="41">
        <v>42004</v>
      </c>
      <c r="I2798" s="44">
        <v>-103500</v>
      </c>
      <c r="J2798" t="s">
        <v>13338</v>
      </c>
      <c r="R2798" s="51"/>
      <c r="U2798"/>
    </row>
    <row r="2799" spans="2:21" x14ac:dyDescent="0.25">
      <c r="B2799" s="49" t="s">
        <v>9328</v>
      </c>
      <c r="C2799" s="53" t="s">
        <v>24189</v>
      </c>
      <c r="D2799" t="s">
        <v>5223</v>
      </c>
      <c r="E2799" s="43" t="s">
        <v>13341</v>
      </c>
      <c r="F2799" t="s">
        <v>5214</v>
      </c>
      <c r="G2799" t="s">
        <v>5215</v>
      </c>
      <c r="H2799" s="41">
        <v>42004</v>
      </c>
      <c r="I2799" s="44">
        <v>-103500</v>
      </c>
      <c r="J2799" t="s">
        <v>13342</v>
      </c>
      <c r="R2799" s="51"/>
      <c r="U2799"/>
    </row>
    <row r="2800" spans="2:21" x14ac:dyDescent="0.25">
      <c r="B2800" s="49" t="s">
        <v>9328</v>
      </c>
      <c r="C2800" s="53" t="s">
        <v>24189</v>
      </c>
      <c r="D2800" t="s">
        <v>5224</v>
      </c>
      <c r="E2800" s="43" t="s">
        <v>13343</v>
      </c>
      <c r="F2800" t="s">
        <v>5214</v>
      </c>
      <c r="G2800" t="s">
        <v>5215</v>
      </c>
      <c r="H2800" s="41">
        <v>42004</v>
      </c>
      <c r="I2800" s="44">
        <v>-103500</v>
      </c>
      <c r="J2800" t="s">
        <v>13344</v>
      </c>
      <c r="R2800" s="51"/>
      <c r="U2800"/>
    </row>
    <row r="2801" spans="2:21" x14ac:dyDescent="0.25">
      <c r="B2801" s="49" t="s">
        <v>9328</v>
      </c>
      <c r="C2801" s="53" t="s">
        <v>24189</v>
      </c>
      <c r="D2801" t="s">
        <v>5227</v>
      </c>
      <c r="E2801" s="43" t="s">
        <v>13347</v>
      </c>
      <c r="F2801" t="s">
        <v>5214</v>
      </c>
      <c r="G2801" t="s">
        <v>5215</v>
      </c>
      <c r="H2801" s="41">
        <v>42004</v>
      </c>
      <c r="I2801" s="44">
        <v>-103500</v>
      </c>
      <c r="J2801" t="s">
        <v>13348</v>
      </c>
      <c r="R2801" s="51"/>
      <c r="U2801"/>
    </row>
    <row r="2802" spans="2:21" x14ac:dyDescent="0.25">
      <c r="B2802" s="49" t="s">
        <v>9328</v>
      </c>
      <c r="C2802" s="53" t="s">
        <v>24189</v>
      </c>
      <c r="D2802" t="s">
        <v>5228</v>
      </c>
      <c r="E2802" s="43" t="s">
        <v>13349</v>
      </c>
      <c r="F2802" t="s">
        <v>5214</v>
      </c>
      <c r="G2802" t="s">
        <v>5215</v>
      </c>
      <c r="H2802" s="41">
        <v>42004</v>
      </c>
      <c r="I2802" s="44">
        <v>-103500</v>
      </c>
      <c r="J2802" t="s">
        <v>13350</v>
      </c>
      <c r="R2802" s="51"/>
      <c r="U2802"/>
    </row>
    <row r="2803" spans="2:21" x14ac:dyDescent="0.25">
      <c r="B2803" s="49" t="s">
        <v>9328</v>
      </c>
      <c r="C2803" s="53" t="s">
        <v>24189</v>
      </c>
      <c r="D2803" t="s">
        <v>5229</v>
      </c>
      <c r="E2803" s="43" t="s">
        <v>13351</v>
      </c>
      <c r="F2803" t="s">
        <v>5214</v>
      </c>
      <c r="G2803" t="s">
        <v>5215</v>
      </c>
      <c r="H2803" s="41">
        <v>42004</v>
      </c>
      <c r="I2803" s="44">
        <v>-103500</v>
      </c>
      <c r="J2803" t="s">
        <v>13352</v>
      </c>
      <c r="R2803" s="51"/>
      <c r="U2803"/>
    </row>
    <row r="2804" spans="2:21" x14ac:dyDescent="0.25">
      <c r="B2804" s="49" t="s">
        <v>9328</v>
      </c>
      <c r="C2804" s="53" t="s">
        <v>24189</v>
      </c>
      <c r="D2804" t="s">
        <v>5230</v>
      </c>
      <c r="E2804" s="43" t="s">
        <v>13353</v>
      </c>
      <c r="F2804" t="s">
        <v>5214</v>
      </c>
      <c r="G2804" t="s">
        <v>5215</v>
      </c>
      <c r="H2804" s="41">
        <v>42004</v>
      </c>
      <c r="I2804" s="44">
        <v>-103500</v>
      </c>
      <c r="J2804" t="s">
        <v>13354</v>
      </c>
      <c r="R2804" s="51"/>
      <c r="U2804"/>
    </row>
    <row r="2805" spans="2:21" x14ac:dyDescent="0.25">
      <c r="B2805" s="49" t="s">
        <v>9328</v>
      </c>
      <c r="C2805" s="53" t="s">
        <v>24189</v>
      </c>
      <c r="D2805" t="s">
        <v>5231</v>
      </c>
      <c r="E2805" s="43" t="s">
        <v>13355</v>
      </c>
      <c r="F2805" t="s">
        <v>5214</v>
      </c>
      <c r="G2805" t="s">
        <v>5215</v>
      </c>
      <c r="H2805" s="41">
        <v>42004</v>
      </c>
      <c r="I2805" s="44">
        <v>-103500</v>
      </c>
      <c r="J2805" t="s">
        <v>13356</v>
      </c>
      <c r="R2805" s="51"/>
      <c r="U2805"/>
    </row>
    <row r="2806" spans="2:21" x14ac:dyDescent="0.25">
      <c r="B2806" s="49" t="s">
        <v>9328</v>
      </c>
      <c r="C2806" s="53" t="s">
        <v>24189</v>
      </c>
      <c r="D2806" t="s">
        <v>5232</v>
      </c>
      <c r="E2806" s="43" t="s">
        <v>13357</v>
      </c>
      <c r="F2806" t="s">
        <v>5214</v>
      </c>
      <c r="G2806" t="s">
        <v>5215</v>
      </c>
      <c r="H2806" s="41">
        <v>42004</v>
      </c>
      <c r="I2806" s="44">
        <v>-103500</v>
      </c>
      <c r="J2806" t="s">
        <v>13358</v>
      </c>
      <c r="R2806" s="51"/>
      <c r="U2806"/>
    </row>
    <row r="2807" spans="2:21" x14ac:dyDescent="0.25">
      <c r="B2807" s="49" t="s">
        <v>9328</v>
      </c>
      <c r="C2807" s="53" t="s">
        <v>24189</v>
      </c>
      <c r="D2807" t="s">
        <v>5234</v>
      </c>
      <c r="E2807" s="43" t="s">
        <v>13360</v>
      </c>
      <c r="F2807" t="s">
        <v>5214</v>
      </c>
      <c r="G2807" t="s">
        <v>5215</v>
      </c>
      <c r="H2807" s="41">
        <v>42004</v>
      </c>
      <c r="I2807" s="44">
        <v>-103500</v>
      </c>
      <c r="J2807" t="s">
        <v>13361</v>
      </c>
      <c r="R2807" s="51"/>
      <c r="U2807"/>
    </row>
    <row r="2808" spans="2:21" x14ac:dyDescent="0.25">
      <c r="B2808" s="49" t="s">
        <v>9328</v>
      </c>
      <c r="C2808" s="53" t="s">
        <v>24189</v>
      </c>
      <c r="D2808" t="s">
        <v>5235</v>
      </c>
      <c r="E2808" s="43" t="s">
        <v>13362</v>
      </c>
      <c r="F2808" t="s">
        <v>5214</v>
      </c>
      <c r="G2808" t="s">
        <v>5215</v>
      </c>
      <c r="H2808" s="41">
        <v>42004</v>
      </c>
      <c r="I2808" s="44">
        <v>-103500</v>
      </c>
      <c r="J2808" t="s">
        <v>13363</v>
      </c>
      <c r="R2808" s="51"/>
      <c r="U2808"/>
    </row>
    <row r="2809" spans="2:21" x14ac:dyDescent="0.25">
      <c r="B2809" s="49" t="s">
        <v>9328</v>
      </c>
      <c r="C2809" s="53" t="s">
        <v>24189</v>
      </c>
      <c r="D2809" t="s">
        <v>5238</v>
      </c>
      <c r="E2809" s="43" t="s">
        <v>13366</v>
      </c>
      <c r="F2809" t="s">
        <v>5214</v>
      </c>
      <c r="G2809" t="s">
        <v>5215</v>
      </c>
      <c r="H2809" s="41">
        <v>42004</v>
      </c>
      <c r="I2809" s="44">
        <v>-103500</v>
      </c>
      <c r="J2809" t="s">
        <v>13367</v>
      </c>
      <c r="R2809" s="51"/>
      <c r="U2809"/>
    </row>
    <row r="2810" spans="2:21" x14ac:dyDescent="0.25">
      <c r="B2810" s="49" t="s">
        <v>9328</v>
      </c>
      <c r="C2810" s="53" t="s">
        <v>24189</v>
      </c>
      <c r="D2810" t="s">
        <v>5242</v>
      </c>
      <c r="E2810" s="43" t="s">
        <v>13370</v>
      </c>
      <c r="F2810" t="s">
        <v>5214</v>
      </c>
      <c r="G2810" t="s">
        <v>5215</v>
      </c>
      <c r="H2810" s="41">
        <v>42004</v>
      </c>
      <c r="I2810" s="44">
        <v>-103500</v>
      </c>
      <c r="J2810" t="s">
        <v>13371</v>
      </c>
      <c r="R2810" s="51"/>
      <c r="U2810"/>
    </row>
    <row r="2811" spans="2:21" x14ac:dyDescent="0.25">
      <c r="B2811" s="49" t="s">
        <v>9328</v>
      </c>
      <c r="C2811" s="53" t="s">
        <v>24189</v>
      </c>
      <c r="D2811" t="s">
        <v>5243</v>
      </c>
      <c r="E2811" s="43" t="s">
        <v>13372</v>
      </c>
      <c r="F2811" t="s">
        <v>5214</v>
      </c>
      <c r="G2811" t="s">
        <v>5215</v>
      </c>
      <c r="H2811" s="41">
        <v>42004</v>
      </c>
      <c r="I2811" s="44">
        <v>-103500</v>
      </c>
      <c r="J2811" t="s">
        <v>13373</v>
      </c>
      <c r="R2811" s="51"/>
      <c r="U2811"/>
    </row>
    <row r="2812" spans="2:21" x14ac:dyDescent="0.25">
      <c r="B2812" s="49" t="s">
        <v>9328</v>
      </c>
      <c r="C2812" s="53" t="s">
        <v>24189</v>
      </c>
      <c r="D2812" t="s">
        <v>5244</v>
      </c>
      <c r="E2812" s="43" t="s">
        <v>13374</v>
      </c>
      <c r="F2812" t="s">
        <v>5214</v>
      </c>
      <c r="G2812" t="s">
        <v>5215</v>
      </c>
      <c r="H2812" s="41">
        <v>42004</v>
      </c>
      <c r="I2812" s="44">
        <v>-103500</v>
      </c>
      <c r="J2812" t="s">
        <v>13375</v>
      </c>
      <c r="R2812" s="51"/>
      <c r="U2812"/>
    </row>
    <row r="2813" spans="2:21" x14ac:dyDescent="0.25">
      <c r="B2813" s="49" t="s">
        <v>9328</v>
      </c>
      <c r="C2813" s="53" t="s">
        <v>24189</v>
      </c>
      <c r="D2813" t="s">
        <v>5245</v>
      </c>
      <c r="E2813" s="43" t="s">
        <v>13376</v>
      </c>
      <c r="F2813" t="s">
        <v>5214</v>
      </c>
      <c r="G2813" t="s">
        <v>5215</v>
      </c>
      <c r="H2813" s="41">
        <v>42004</v>
      </c>
      <c r="I2813" s="44">
        <v>-103500</v>
      </c>
      <c r="J2813" t="s">
        <v>13377</v>
      </c>
      <c r="R2813" s="51"/>
      <c r="U2813"/>
    </row>
    <row r="2814" spans="2:21" x14ac:dyDescent="0.25">
      <c r="B2814" s="49" t="s">
        <v>9328</v>
      </c>
      <c r="C2814" s="53" t="s">
        <v>24189</v>
      </c>
      <c r="D2814" t="s">
        <v>5246</v>
      </c>
      <c r="E2814" s="43" t="s">
        <v>13378</v>
      </c>
      <c r="F2814" t="s">
        <v>5214</v>
      </c>
      <c r="G2814" t="s">
        <v>5215</v>
      </c>
      <c r="H2814" s="41">
        <v>42004</v>
      </c>
      <c r="I2814" s="44">
        <v>-103500</v>
      </c>
      <c r="J2814" t="s">
        <v>13379</v>
      </c>
      <c r="R2814" s="51"/>
      <c r="U2814"/>
    </row>
    <row r="2815" spans="2:21" x14ac:dyDescent="0.25">
      <c r="B2815" s="49" t="s">
        <v>9328</v>
      </c>
      <c r="C2815" s="53" t="s">
        <v>24189</v>
      </c>
      <c r="D2815" t="s">
        <v>5247</v>
      </c>
      <c r="E2815" s="43" t="s">
        <v>13380</v>
      </c>
      <c r="F2815" t="s">
        <v>5214</v>
      </c>
      <c r="G2815" t="s">
        <v>5215</v>
      </c>
      <c r="H2815" s="41">
        <v>42004</v>
      </c>
      <c r="I2815" s="44">
        <v>-103500</v>
      </c>
      <c r="J2815" t="s">
        <v>13381</v>
      </c>
      <c r="R2815" s="51"/>
      <c r="U2815"/>
    </row>
    <row r="2816" spans="2:21" x14ac:dyDescent="0.25">
      <c r="B2816" s="49" t="s">
        <v>9328</v>
      </c>
      <c r="C2816" s="53" t="s">
        <v>24189</v>
      </c>
      <c r="D2816" t="s">
        <v>5248</v>
      </c>
      <c r="E2816" s="43" t="s">
        <v>13382</v>
      </c>
      <c r="F2816" t="s">
        <v>5214</v>
      </c>
      <c r="G2816" t="s">
        <v>5215</v>
      </c>
      <c r="H2816" s="41">
        <v>42004</v>
      </c>
      <c r="I2816" s="44">
        <v>-103500</v>
      </c>
      <c r="J2816" t="s">
        <v>13383</v>
      </c>
      <c r="R2816" s="51"/>
      <c r="U2816"/>
    </row>
    <row r="2817" spans="2:21" x14ac:dyDescent="0.25">
      <c r="B2817" s="49" t="s">
        <v>9328</v>
      </c>
      <c r="C2817" s="53" t="s">
        <v>24189</v>
      </c>
      <c r="D2817" t="s">
        <v>5249</v>
      </c>
      <c r="E2817" s="43" t="s">
        <v>13384</v>
      </c>
      <c r="F2817" t="s">
        <v>5214</v>
      </c>
      <c r="G2817" t="s">
        <v>5215</v>
      </c>
      <c r="H2817" s="41">
        <v>42004</v>
      </c>
      <c r="I2817" s="44">
        <v>-103500</v>
      </c>
      <c r="J2817" t="s">
        <v>13385</v>
      </c>
      <c r="R2817" s="51"/>
      <c r="U2817"/>
    </row>
    <row r="2818" spans="2:21" x14ac:dyDescent="0.25">
      <c r="B2818" s="49" t="s">
        <v>9328</v>
      </c>
      <c r="C2818" s="53" t="s">
        <v>24189</v>
      </c>
      <c r="D2818" t="s">
        <v>5213</v>
      </c>
      <c r="E2818" s="43" t="s">
        <v>13329</v>
      </c>
      <c r="F2818" t="s">
        <v>5214</v>
      </c>
      <c r="G2818" t="s">
        <v>5215</v>
      </c>
      <c r="H2818" s="41">
        <v>42004</v>
      </c>
      <c r="I2818" s="44">
        <v>-84000</v>
      </c>
      <c r="J2818" t="s">
        <v>13330</v>
      </c>
      <c r="R2818" s="51"/>
      <c r="U2818"/>
    </row>
    <row r="2819" spans="2:21" x14ac:dyDescent="0.25">
      <c r="B2819" s="49" t="s">
        <v>9328</v>
      </c>
      <c r="C2819" s="53" t="s">
        <v>24189</v>
      </c>
      <c r="D2819" t="s">
        <v>5218</v>
      </c>
      <c r="E2819" s="43" t="s">
        <v>13335</v>
      </c>
      <c r="F2819" t="s">
        <v>5219</v>
      </c>
      <c r="G2819" t="s">
        <v>5220</v>
      </c>
      <c r="H2819" s="41">
        <v>42004</v>
      </c>
      <c r="I2819" s="44">
        <v>-38900</v>
      </c>
      <c r="J2819" t="s">
        <v>13336</v>
      </c>
      <c r="R2819" s="51"/>
      <c r="U2819"/>
    </row>
    <row r="2820" spans="2:21" x14ac:dyDescent="0.25">
      <c r="B2820" s="49" t="s">
        <v>9328</v>
      </c>
      <c r="C2820" s="53" t="s">
        <v>24189</v>
      </c>
      <c r="D2820" t="s">
        <v>5239</v>
      </c>
      <c r="E2820" s="43" t="s">
        <v>13368</v>
      </c>
      <c r="F2820" t="s">
        <v>5240</v>
      </c>
      <c r="G2820" t="s">
        <v>5241</v>
      </c>
      <c r="H2820" s="41">
        <v>42004</v>
      </c>
      <c r="I2820" s="44">
        <v>1241598.04</v>
      </c>
      <c r="J2820" t="s">
        <v>13369</v>
      </c>
      <c r="R2820" s="51"/>
      <c r="U2820"/>
    </row>
    <row r="2821" spans="2:21" x14ac:dyDescent="0.25">
      <c r="B2821" s="49" t="s">
        <v>9326</v>
      </c>
      <c r="C2821" s="53" t="s">
        <v>24184</v>
      </c>
      <c r="D2821" t="s">
        <v>5250</v>
      </c>
      <c r="E2821" s="43" t="s">
        <v>5251</v>
      </c>
      <c r="F2821" t="s">
        <v>5252</v>
      </c>
      <c r="G2821" t="s">
        <v>18205</v>
      </c>
      <c r="H2821" s="41">
        <v>42006</v>
      </c>
      <c r="I2821" s="44">
        <v>-811388</v>
      </c>
      <c r="J2821" t="s">
        <v>13386</v>
      </c>
      <c r="R2821" s="51"/>
      <c r="U2821"/>
    </row>
    <row r="2822" spans="2:21" x14ac:dyDescent="0.25">
      <c r="B2822" s="49" t="s">
        <v>9326</v>
      </c>
      <c r="C2822" s="53" t="s">
        <v>24184</v>
      </c>
      <c r="D2822" t="s">
        <v>5253</v>
      </c>
      <c r="E2822" s="43" t="s">
        <v>5254</v>
      </c>
      <c r="F2822" t="s">
        <v>5255</v>
      </c>
      <c r="G2822" t="s">
        <v>18286</v>
      </c>
      <c r="H2822" s="41">
        <v>42016</v>
      </c>
      <c r="I2822" s="44">
        <v>-295000</v>
      </c>
      <c r="J2822" t="s">
        <v>13387</v>
      </c>
      <c r="R2822" s="51"/>
      <c r="U2822"/>
    </row>
    <row r="2823" spans="2:21" x14ac:dyDescent="0.25">
      <c r="B2823" s="49" t="s">
        <v>9326</v>
      </c>
      <c r="C2823" s="53" t="s">
        <v>24184</v>
      </c>
      <c r="D2823" t="s">
        <v>5256</v>
      </c>
      <c r="E2823" s="43" t="s">
        <v>13388</v>
      </c>
      <c r="F2823" t="s">
        <v>5257</v>
      </c>
      <c r="G2823" t="s">
        <v>16521</v>
      </c>
      <c r="H2823" s="41">
        <v>42019</v>
      </c>
      <c r="I2823" s="44">
        <v>-47200</v>
      </c>
      <c r="J2823" t="s">
        <v>13389</v>
      </c>
      <c r="R2823" s="51"/>
      <c r="U2823"/>
    </row>
    <row r="2824" spans="2:21" x14ac:dyDescent="0.25">
      <c r="B2824" s="49" t="s">
        <v>9328</v>
      </c>
      <c r="C2824" s="53" t="s">
        <v>24189</v>
      </c>
      <c r="D2824" t="s">
        <v>5258</v>
      </c>
      <c r="E2824" s="43" t="s">
        <v>13390</v>
      </c>
      <c r="F2824" t="s">
        <v>2784</v>
      </c>
      <c r="G2824" t="s">
        <v>20361</v>
      </c>
      <c r="H2824" s="41">
        <v>42019</v>
      </c>
      <c r="I2824" s="44">
        <v>-113280</v>
      </c>
      <c r="J2824" t="s">
        <v>13391</v>
      </c>
      <c r="R2824" s="51"/>
      <c r="U2824"/>
    </row>
    <row r="2825" spans="2:21" x14ac:dyDescent="0.25">
      <c r="B2825" s="49" t="s">
        <v>9326</v>
      </c>
      <c r="C2825" s="53" t="s">
        <v>24184</v>
      </c>
      <c r="D2825" t="s">
        <v>855</v>
      </c>
      <c r="E2825" s="43" t="s">
        <v>856</v>
      </c>
      <c r="F2825" t="s">
        <v>3850</v>
      </c>
      <c r="G2825" t="s">
        <v>17718</v>
      </c>
      <c r="H2825" s="41">
        <v>42020</v>
      </c>
      <c r="I2825" s="44">
        <v>-104399.91</v>
      </c>
      <c r="J2825" t="s">
        <v>13392</v>
      </c>
      <c r="R2825" s="51"/>
      <c r="U2825"/>
    </row>
    <row r="2826" spans="2:21" x14ac:dyDescent="0.25">
      <c r="B2826" s="49" t="s">
        <v>9328</v>
      </c>
      <c r="C2826" s="53" t="s">
        <v>24189</v>
      </c>
      <c r="D2826" t="s">
        <v>5260</v>
      </c>
      <c r="E2826" s="43" t="s">
        <v>13393</v>
      </c>
      <c r="F2826" t="s">
        <v>5261</v>
      </c>
      <c r="G2826" t="s">
        <v>19432</v>
      </c>
      <c r="H2826" s="41">
        <v>42024</v>
      </c>
      <c r="I2826" s="44">
        <v>-270000</v>
      </c>
      <c r="J2826" t="s">
        <v>13394</v>
      </c>
      <c r="R2826" s="51"/>
      <c r="U2826"/>
    </row>
    <row r="2827" spans="2:21" x14ac:dyDescent="0.25">
      <c r="B2827" s="49" t="s">
        <v>9328</v>
      </c>
      <c r="C2827" s="53" t="s">
        <v>24189</v>
      </c>
      <c r="D2827" t="s">
        <v>5263</v>
      </c>
      <c r="E2827" s="43" t="s">
        <v>13395</v>
      </c>
      <c r="F2827" t="s">
        <v>5264</v>
      </c>
      <c r="G2827" t="s">
        <v>19446</v>
      </c>
      <c r="H2827" s="41">
        <v>42024</v>
      </c>
      <c r="I2827" s="44">
        <v>-24272.6</v>
      </c>
      <c r="J2827" t="s">
        <v>13396</v>
      </c>
      <c r="R2827" s="51"/>
      <c r="U2827"/>
    </row>
    <row r="2828" spans="2:21" x14ac:dyDescent="0.25">
      <c r="B2828" s="49" t="s">
        <v>9326</v>
      </c>
      <c r="C2828" s="53" t="s">
        <v>24184</v>
      </c>
      <c r="D2828" t="s">
        <v>855</v>
      </c>
      <c r="E2828" s="43" t="s">
        <v>856</v>
      </c>
      <c r="F2828" t="s">
        <v>5265</v>
      </c>
      <c r="G2828" t="s">
        <v>17719</v>
      </c>
      <c r="H2828" s="41">
        <v>42026</v>
      </c>
      <c r="I2828" s="44">
        <v>-104399.91</v>
      </c>
      <c r="J2828" t="s">
        <v>13397</v>
      </c>
      <c r="R2828" s="51"/>
      <c r="U2828"/>
    </row>
    <row r="2829" spans="2:21" x14ac:dyDescent="0.25">
      <c r="B2829" s="49" t="s">
        <v>9328</v>
      </c>
      <c r="C2829" s="53" t="s">
        <v>24189</v>
      </c>
      <c r="D2829" t="s">
        <v>5268</v>
      </c>
      <c r="E2829" s="43" t="s">
        <v>5269</v>
      </c>
      <c r="F2829" t="s">
        <v>4419</v>
      </c>
      <c r="G2829" t="s">
        <v>9145</v>
      </c>
      <c r="H2829" s="41">
        <v>42026</v>
      </c>
      <c r="I2829" s="44">
        <v>-6748021.8200000003</v>
      </c>
      <c r="J2829" t="s">
        <v>13401</v>
      </c>
      <c r="R2829" s="51"/>
      <c r="U2829"/>
    </row>
    <row r="2830" spans="2:21" x14ac:dyDescent="0.25">
      <c r="B2830" s="49" t="s">
        <v>9328</v>
      </c>
      <c r="C2830" s="53" t="s">
        <v>24189</v>
      </c>
      <c r="D2830" t="s">
        <v>5266</v>
      </c>
      <c r="E2830" s="43" t="s">
        <v>13398</v>
      </c>
      <c r="F2830" t="s">
        <v>5267</v>
      </c>
      <c r="G2830" t="s">
        <v>19490</v>
      </c>
      <c r="H2830" s="41">
        <v>42026</v>
      </c>
      <c r="I2830" s="44">
        <v>-5149440</v>
      </c>
      <c r="J2830" t="s">
        <v>13399</v>
      </c>
      <c r="R2830" s="51"/>
      <c r="U2830"/>
    </row>
    <row r="2831" spans="2:21" x14ac:dyDescent="0.25">
      <c r="B2831" s="49" t="s">
        <v>9328</v>
      </c>
      <c r="C2831" s="53" t="s">
        <v>24189</v>
      </c>
      <c r="D2831" t="s">
        <v>5268</v>
      </c>
      <c r="E2831" s="43" t="s">
        <v>5269</v>
      </c>
      <c r="F2831" t="s">
        <v>4419</v>
      </c>
      <c r="G2831" t="s">
        <v>5270</v>
      </c>
      <c r="H2831" s="41">
        <v>42026</v>
      </c>
      <c r="I2831" s="44">
        <v>1349604.36</v>
      </c>
      <c r="J2831" t="s">
        <v>13400</v>
      </c>
      <c r="R2831" s="51"/>
      <c r="U2831"/>
    </row>
    <row r="2832" spans="2:21" x14ac:dyDescent="0.25">
      <c r="B2832" s="49" t="s">
        <v>9735</v>
      </c>
      <c r="C2832" s="53" t="s">
        <v>24186</v>
      </c>
      <c r="D2832" t="s">
        <v>5271</v>
      </c>
      <c r="E2832" s="43" t="s">
        <v>13402</v>
      </c>
      <c r="F2832" t="s">
        <v>5272</v>
      </c>
      <c r="G2832" t="s">
        <v>5273</v>
      </c>
      <c r="H2832" s="41">
        <v>42031</v>
      </c>
      <c r="I2832" s="44">
        <v>-61817.8</v>
      </c>
      <c r="J2832" t="s">
        <v>13403</v>
      </c>
      <c r="R2832" s="51"/>
      <c r="U2832"/>
    </row>
    <row r="2833" spans="2:21" x14ac:dyDescent="0.25">
      <c r="B2833" s="49" t="s">
        <v>9328</v>
      </c>
      <c r="C2833" s="53" t="s">
        <v>24189</v>
      </c>
      <c r="D2833" t="s">
        <v>5274</v>
      </c>
      <c r="E2833" s="43" t="s">
        <v>13404</v>
      </c>
      <c r="F2833" t="s">
        <v>5275</v>
      </c>
      <c r="G2833" t="s">
        <v>19648</v>
      </c>
      <c r="H2833" s="41">
        <v>42031</v>
      </c>
      <c r="I2833" s="44">
        <v>-212400</v>
      </c>
      <c r="J2833" t="s">
        <v>13405</v>
      </c>
      <c r="R2833" s="51"/>
      <c r="U2833"/>
    </row>
    <row r="2834" spans="2:21" x14ac:dyDescent="0.25">
      <c r="B2834" s="49" t="s">
        <v>9326</v>
      </c>
      <c r="C2834" s="53" t="s">
        <v>24184</v>
      </c>
      <c r="D2834" t="s">
        <v>1176</v>
      </c>
      <c r="E2834" s="43" t="s">
        <v>1177</v>
      </c>
      <c r="F2834" t="s">
        <v>5276</v>
      </c>
      <c r="G2834" t="s">
        <v>17117</v>
      </c>
      <c r="H2834" s="41">
        <v>42032</v>
      </c>
      <c r="I2834" s="44">
        <v>-68509.289999999994</v>
      </c>
      <c r="J2834" t="s">
        <v>13406</v>
      </c>
      <c r="R2834" s="51"/>
      <c r="U2834"/>
    </row>
    <row r="2835" spans="2:21" x14ac:dyDescent="0.25">
      <c r="B2835" s="49" t="s">
        <v>9735</v>
      </c>
      <c r="C2835" s="53" t="s">
        <v>24186</v>
      </c>
      <c r="D2835" t="s">
        <v>5277</v>
      </c>
      <c r="E2835" s="43" t="s">
        <v>13407</v>
      </c>
      <c r="F2835" t="s">
        <v>5278</v>
      </c>
      <c r="G2835" t="s">
        <v>5279</v>
      </c>
      <c r="H2835" s="41">
        <v>42033</v>
      </c>
      <c r="I2835" s="44">
        <v>-8200</v>
      </c>
      <c r="J2835" t="s">
        <v>13408</v>
      </c>
      <c r="R2835" s="51"/>
      <c r="U2835"/>
    </row>
    <row r="2836" spans="2:21" x14ac:dyDescent="0.25">
      <c r="B2836" s="49" t="s">
        <v>9328</v>
      </c>
      <c r="C2836" s="53" t="s">
        <v>24189</v>
      </c>
      <c r="D2836" t="s">
        <v>4327</v>
      </c>
      <c r="E2836" s="43" t="s">
        <v>12712</v>
      </c>
      <c r="F2836" t="s">
        <v>5280</v>
      </c>
      <c r="G2836" t="s">
        <v>19506</v>
      </c>
      <c r="H2836" s="41">
        <v>42038</v>
      </c>
      <c r="I2836" s="44">
        <v>-65000</v>
      </c>
      <c r="J2836" t="s">
        <v>13409</v>
      </c>
      <c r="R2836" s="51"/>
      <c r="U2836"/>
    </row>
    <row r="2837" spans="2:21" x14ac:dyDescent="0.25">
      <c r="B2837" s="49" t="s">
        <v>9735</v>
      </c>
      <c r="C2837" s="53" t="s">
        <v>24186</v>
      </c>
      <c r="D2837" t="s">
        <v>5281</v>
      </c>
      <c r="E2837" s="43" t="s">
        <v>13410</v>
      </c>
      <c r="F2837" t="s">
        <v>5282</v>
      </c>
      <c r="G2837" t="s">
        <v>5283</v>
      </c>
      <c r="H2837" s="41">
        <v>42039</v>
      </c>
      <c r="I2837" s="44">
        <v>-7095.96</v>
      </c>
      <c r="J2837" t="s">
        <v>13411</v>
      </c>
      <c r="R2837" s="51"/>
      <c r="U2837"/>
    </row>
    <row r="2838" spans="2:21" x14ac:dyDescent="0.25">
      <c r="B2838" s="49" t="s">
        <v>9735</v>
      </c>
      <c r="C2838" s="53" t="s">
        <v>24186</v>
      </c>
      <c r="D2838" t="s">
        <v>1823</v>
      </c>
      <c r="E2838" s="43" t="s">
        <v>1824</v>
      </c>
      <c r="G2838" t="s">
        <v>5284</v>
      </c>
      <c r="H2838" s="41">
        <v>42040</v>
      </c>
      <c r="I2838" s="44">
        <v>983015.7</v>
      </c>
      <c r="J2838" t="s">
        <v>13412</v>
      </c>
      <c r="R2838" s="51"/>
      <c r="U2838"/>
    </row>
    <row r="2839" spans="2:21" x14ac:dyDescent="0.25">
      <c r="B2839" s="49" t="s">
        <v>9328</v>
      </c>
      <c r="C2839" s="53" t="s">
        <v>24189</v>
      </c>
      <c r="D2839" t="s">
        <v>5263</v>
      </c>
      <c r="E2839" s="43" t="s">
        <v>13395</v>
      </c>
      <c r="F2839" t="s">
        <v>5285</v>
      </c>
      <c r="G2839" t="s">
        <v>19447</v>
      </c>
      <c r="H2839" s="41">
        <v>42040</v>
      </c>
      <c r="I2839" s="44">
        <v>-24272.6</v>
      </c>
      <c r="J2839" t="s">
        <v>13413</v>
      </c>
      <c r="R2839" s="51"/>
      <c r="U2839"/>
    </row>
    <row r="2840" spans="2:21" x14ac:dyDescent="0.25">
      <c r="B2840" s="49" t="s">
        <v>9735</v>
      </c>
      <c r="C2840" s="53" t="s">
        <v>24186</v>
      </c>
      <c r="D2840" t="s">
        <v>5290</v>
      </c>
      <c r="E2840" s="43" t="s">
        <v>13416</v>
      </c>
      <c r="F2840" t="s">
        <v>5291</v>
      </c>
      <c r="G2840" t="s">
        <v>2939</v>
      </c>
      <c r="H2840" s="41">
        <v>42041</v>
      </c>
      <c r="I2840" s="44">
        <v>-1176206.76</v>
      </c>
      <c r="J2840" t="s">
        <v>13417</v>
      </c>
      <c r="R2840" s="51"/>
      <c r="U2840"/>
    </row>
    <row r="2841" spans="2:21" x14ac:dyDescent="0.25">
      <c r="B2841" s="49" t="s">
        <v>9735</v>
      </c>
      <c r="C2841" s="53" t="s">
        <v>24186</v>
      </c>
      <c r="D2841" t="s">
        <v>5287</v>
      </c>
      <c r="E2841" s="43" t="s">
        <v>13414</v>
      </c>
      <c r="F2841" t="s">
        <v>5288</v>
      </c>
      <c r="G2841" t="s">
        <v>5289</v>
      </c>
      <c r="H2841" s="41">
        <v>42041</v>
      </c>
      <c r="I2841" s="44">
        <v>-7095.96</v>
      </c>
      <c r="J2841" t="s">
        <v>13415</v>
      </c>
      <c r="R2841" s="51"/>
      <c r="U2841"/>
    </row>
    <row r="2842" spans="2:21" x14ac:dyDescent="0.25">
      <c r="B2842" s="49" t="s">
        <v>9735</v>
      </c>
      <c r="C2842" s="53" t="s">
        <v>24186</v>
      </c>
      <c r="D2842" t="s">
        <v>5292</v>
      </c>
      <c r="E2842" s="43" t="s">
        <v>13418</v>
      </c>
      <c r="F2842" t="s">
        <v>5293</v>
      </c>
      <c r="G2842" t="s">
        <v>5294</v>
      </c>
      <c r="H2842" s="41">
        <v>42045</v>
      </c>
      <c r="I2842" s="44">
        <v>-7426</v>
      </c>
      <c r="J2842" t="s">
        <v>13419</v>
      </c>
      <c r="R2842" s="51"/>
      <c r="U2842"/>
    </row>
    <row r="2843" spans="2:21" x14ac:dyDescent="0.25">
      <c r="B2843" s="49" t="s">
        <v>9328</v>
      </c>
      <c r="C2843" s="53" t="s">
        <v>24189</v>
      </c>
      <c r="D2843" t="s">
        <v>5295</v>
      </c>
      <c r="E2843" s="43" t="s">
        <v>13420</v>
      </c>
      <c r="F2843" t="s">
        <v>5296</v>
      </c>
      <c r="G2843" t="s">
        <v>19417</v>
      </c>
      <c r="H2843" s="41">
        <v>42045</v>
      </c>
      <c r="I2843" s="44">
        <v>-270000</v>
      </c>
      <c r="J2843" t="s">
        <v>13421</v>
      </c>
      <c r="R2843" s="51"/>
      <c r="U2843"/>
    </row>
    <row r="2844" spans="2:21" x14ac:dyDescent="0.25">
      <c r="B2844" s="49" t="s">
        <v>9328</v>
      </c>
      <c r="C2844" s="53" t="s">
        <v>24189</v>
      </c>
      <c r="D2844" t="s">
        <v>5297</v>
      </c>
      <c r="E2844" s="43" t="s">
        <v>5298</v>
      </c>
      <c r="F2844" t="s">
        <v>5299</v>
      </c>
      <c r="G2844" t="s">
        <v>19888</v>
      </c>
      <c r="H2844" s="41">
        <v>42046</v>
      </c>
      <c r="I2844" s="44">
        <v>-1112324.53</v>
      </c>
      <c r="J2844" t="s">
        <v>13422</v>
      </c>
      <c r="R2844" s="51"/>
      <c r="U2844"/>
    </row>
    <row r="2845" spans="2:21" x14ac:dyDescent="0.25">
      <c r="B2845" s="49" t="s">
        <v>9735</v>
      </c>
      <c r="C2845" s="53" t="s">
        <v>24186</v>
      </c>
      <c r="D2845" t="s">
        <v>5300</v>
      </c>
      <c r="E2845" s="43" t="s">
        <v>13423</v>
      </c>
      <c r="F2845" t="s">
        <v>5301</v>
      </c>
      <c r="G2845" t="s">
        <v>5302</v>
      </c>
      <c r="H2845" s="41">
        <v>42048</v>
      </c>
      <c r="I2845" s="44">
        <v>-15160</v>
      </c>
      <c r="J2845" t="s">
        <v>13424</v>
      </c>
      <c r="R2845" s="51"/>
      <c r="U2845"/>
    </row>
    <row r="2846" spans="2:21" x14ac:dyDescent="0.25">
      <c r="B2846" s="49" t="s">
        <v>9328</v>
      </c>
      <c r="C2846" s="53" t="s">
        <v>24189</v>
      </c>
      <c r="D2846" t="s">
        <v>5303</v>
      </c>
      <c r="E2846" s="43" t="s">
        <v>13425</v>
      </c>
      <c r="F2846" t="s">
        <v>5304</v>
      </c>
      <c r="G2846" t="s">
        <v>19408</v>
      </c>
      <c r="H2846" s="41">
        <v>42048</v>
      </c>
      <c r="I2846" s="44">
        <v>-3129806.19</v>
      </c>
      <c r="J2846" t="s">
        <v>13426</v>
      </c>
      <c r="R2846" s="51"/>
      <c r="U2846"/>
    </row>
    <row r="2847" spans="2:21" x14ac:dyDescent="0.25">
      <c r="B2847" s="49" t="s">
        <v>9328</v>
      </c>
      <c r="C2847" s="53" t="s">
        <v>24189</v>
      </c>
      <c r="D2847" t="s">
        <v>5307</v>
      </c>
      <c r="E2847" s="43" t="s">
        <v>5308</v>
      </c>
      <c r="F2847" t="s">
        <v>5309</v>
      </c>
      <c r="G2847" t="s">
        <v>19304</v>
      </c>
      <c r="H2847" s="41">
        <v>42048</v>
      </c>
      <c r="I2847" s="44">
        <v>-1379093.6</v>
      </c>
      <c r="J2847" t="s">
        <v>13429</v>
      </c>
      <c r="R2847" s="51"/>
      <c r="U2847"/>
    </row>
    <row r="2848" spans="2:21" x14ac:dyDescent="0.25">
      <c r="B2848" s="49" t="s">
        <v>9328</v>
      </c>
      <c r="C2848" s="53" t="s">
        <v>24189</v>
      </c>
      <c r="D2848" t="s">
        <v>5305</v>
      </c>
      <c r="E2848" s="43" t="s">
        <v>13427</v>
      </c>
      <c r="F2848" t="s">
        <v>5306</v>
      </c>
      <c r="G2848" t="s">
        <v>19720</v>
      </c>
      <c r="H2848" s="41">
        <v>42048</v>
      </c>
      <c r="I2848" s="44">
        <v>-141600</v>
      </c>
      <c r="J2848" t="s">
        <v>13428</v>
      </c>
      <c r="R2848" s="51"/>
      <c r="U2848"/>
    </row>
    <row r="2849" spans="2:21" x14ac:dyDescent="0.25">
      <c r="B2849" s="49" t="s">
        <v>9328</v>
      </c>
      <c r="C2849" s="53" t="s">
        <v>24189</v>
      </c>
      <c r="D2849" t="s">
        <v>1396</v>
      </c>
      <c r="E2849" s="43" t="s">
        <v>10400</v>
      </c>
      <c r="F2849" t="s">
        <v>5310</v>
      </c>
      <c r="G2849" t="s">
        <v>19360</v>
      </c>
      <c r="H2849" s="41">
        <v>42051</v>
      </c>
      <c r="I2849" s="44">
        <v>-236000</v>
      </c>
      <c r="J2849" t="s">
        <v>13430</v>
      </c>
      <c r="R2849" s="51"/>
      <c r="U2849"/>
    </row>
    <row r="2850" spans="2:21" x14ac:dyDescent="0.25">
      <c r="B2850" s="49" t="s">
        <v>9328</v>
      </c>
      <c r="C2850" s="53" t="s">
        <v>24189</v>
      </c>
      <c r="D2850" t="s">
        <v>1396</v>
      </c>
      <c r="E2850" s="43" t="s">
        <v>10400</v>
      </c>
      <c r="F2850" t="s">
        <v>5311</v>
      </c>
      <c r="G2850" t="s">
        <v>19361</v>
      </c>
      <c r="H2850" s="41">
        <v>42051</v>
      </c>
      <c r="I2850" s="44">
        <v>-236000</v>
      </c>
      <c r="J2850" t="s">
        <v>13431</v>
      </c>
      <c r="R2850" s="51"/>
      <c r="U2850"/>
    </row>
    <row r="2851" spans="2:21" x14ac:dyDescent="0.25">
      <c r="B2851" s="49" t="s">
        <v>9326</v>
      </c>
      <c r="C2851" s="53" t="s">
        <v>24184</v>
      </c>
      <c r="D2851" t="s">
        <v>1176</v>
      </c>
      <c r="E2851" s="43" t="s">
        <v>1177</v>
      </c>
      <c r="F2851" t="s">
        <v>5325</v>
      </c>
      <c r="G2851" t="s">
        <v>17117</v>
      </c>
      <c r="H2851" s="41">
        <v>42054</v>
      </c>
      <c r="I2851" s="44">
        <v>-138582.07999999999</v>
      </c>
      <c r="J2851" t="s">
        <v>13447</v>
      </c>
      <c r="R2851" s="51"/>
      <c r="U2851"/>
    </row>
    <row r="2852" spans="2:21" x14ac:dyDescent="0.25">
      <c r="B2852" s="49" t="s">
        <v>9326</v>
      </c>
      <c r="C2852" s="53" t="s">
        <v>24184</v>
      </c>
      <c r="D2852" t="s">
        <v>1176</v>
      </c>
      <c r="E2852" s="43" t="s">
        <v>1177</v>
      </c>
      <c r="F2852" t="s">
        <v>5333</v>
      </c>
      <c r="G2852" t="s">
        <v>17117</v>
      </c>
      <c r="H2852" s="41">
        <v>42054</v>
      </c>
      <c r="I2852" s="44">
        <v>-122567.54</v>
      </c>
      <c r="J2852" t="s">
        <v>13457</v>
      </c>
      <c r="R2852" s="51"/>
      <c r="U2852"/>
    </row>
    <row r="2853" spans="2:21" x14ac:dyDescent="0.25">
      <c r="B2853" s="49" t="s">
        <v>9326</v>
      </c>
      <c r="C2853" s="53" t="s">
        <v>24184</v>
      </c>
      <c r="D2853" t="s">
        <v>1176</v>
      </c>
      <c r="E2853" s="43" t="s">
        <v>1177</v>
      </c>
      <c r="F2853" t="s">
        <v>5315</v>
      </c>
      <c r="G2853" t="s">
        <v>17117</v>
      </c>
      <c r="H2853" s="41">
        <v>42054</v>
      </c>
      <c r="I2853" s="44">
        <v>-95554.55</v>
      </c>
      <c r="J2853" t="s">
        <v>13435</v>
      </c>
      <c r="R2853" s="51"/>
      <c r="U2853"/>
    </row>
    <row r="2854" spans="2:21" x14ac:dyDescent="0.25">
      <c r="B2854" s="49" t="s">
        <v>9326</v>
      </c>
      <c r="C2854" s="53" t="s">
        <v>24184</v>
      </c>
      <c r="D2854" t="s">
        <v>1176</v>
      </c>
      <c r="E2854" s="43" t="s">
        <v>1177</v>
      </c>
      <c r="F2854" t="s">
        <v>5313</v>
      </c>
      <c r="G2854" t="s">
        <v>17117</v>
      </c>
      <c r="H2854" s="41">
        <v>42054</v>
      </c>
      <c r="I2854" s="44">
        <v>-90327.35</v>
      </c>
      <c r="J2854" t="s">
        <v>13433</v>
      </c>
      <c r="R2854" s="51"/>
      <c r="U2854"/>
    </row>
    <row r="2855" spans="2:21" x14ac:dyDescent="0.25">
      <c r="B2855" s="49" t="s">
        <v>9326</v>
      </c>
      <c r="C2855" s="53" t="s">
        <v>24184</v>
      </c>
      <c r="D2855" t="s">
        <v>1176</v>
      </c>
      <c r="E2855" s="43" t="s">
        <v>1177</v>
      </c>
      <c r="F2855" t="s">
        <v>5316</v>
      </c>
      <c r="G2855" t="s">
        <v>17117</v>
      </c>
      <c r="H2855" s="41">
        <v>42054</v>
      </c>
      <c r="I2855" s="44">
        <v>-75278.37</v>
      </c>
      <c r="J2855" t="s">
        <v>13436</v>
      </c>
      <c r="R2855" s="51"/>
      <c r="U2855"/>
    </row>
    <row r="2856" spans="2:21" x14ac:dyDescent="0.25">
      <c r="B2856" s="49" t="s">
        <v>9326</v>
      </c>
      <c r="C2856" s="53" t="s">
        <v>24184</v>
      </c>
      <c r="D2856" t="s">
        <v>1176</v>
      </c>
      <c r="E2856" s="43" t="s">
        <v>1177</v>
      </c>
      <c r="F2856" t="s">
        <v>5323</v>
      </c>
      <c r="G2856" t="s">
        <v>17117</v>
      </c>
      <c r="H2856" s="41">
        <v>42054</v>
      </c>
      <c r="I2856" s="44">
        <v>-70562.55</v>
      </c>
      <c r="J2856" t="s">
        <v>13445</v>
      </c>
      <c r="R2856" s="51"/>
      <c r="U2856"/>
    </row>
    <row r="2857" spans="2:21" x14ac:dyDescent="0.25">
      <c r="B2857" s="49" t="s">
        <v>9326</v>
      </c>
      <c r="C2857" s="53" t="s">
        <v>24184</v>
      </c>
      <c r="D2857" t="s">
        <v>1176</v>
      </c>
      <c r="E2857" s="43" t="s">
        <v>1177</v>
      </c>
      <c r="F2857" t="s">
        <v>5314</v>
      </c>
      <c r="G2857" t="s">
        <v>17117</v>
      </c>
      <c r="H2857" s="41">
        <v>42054</v>
      </c>
      <c r="I2857" s="44">
        <v>-70115.98</v>
      </c>
      <c r="J2857" t="s">
        <v>13434</v>
      </c>
      <c r="R2857" s="51"/>
      <c r="U2857"/>
    </row>
    <row r="2858" spans="2:21" x14ac:dyDescent="0.25">
      <c r="B2858" s="49" t="s">
        <v>9326</v>
      </c>
      <c r="C2858" s="53" t="s">
        <v>24184</v>
      </c>
      <c r="D2858" t="s">
        <v>1176</v>
      </c>
      <c r="E2858" s="43" t="s">
        <v>1177</v>
      </c>
      <c r="F2858" t="s">
        <v>5331</v>
      </c>
      <c r="G2858" t="s">
        <v>17117</v>
      </c>
      <c r="H2858" s="41">
        <v>42054</v>
      </c>
      <c r="I2858" s="44">
        <v>-69375.16</v>
      </c>
      <c r="J2858" t="s">
        <v>13453</v>
      </c>
      <c r="R2858" s="51"/>
      <c r="U2858"/>
    </row>
    <row r="2859" spans="2:21" x14ac:dyDescent="0.25">
      <c r="B2859" s="49" t="s">
        <v>9326</v>
      </c>
      <c r="C2859" s="53" t="s">
        <v>24184</v>
      </c>
      <c r="D2859" t="s">
        <v>1176</v>
      </c>
      <c r="E2859" s="43" t="s">
        <v>1177</v>
      </c>
      <c r="F2859" t="s">
        <v>3951</v>
      </c>
      <c r="G2859" t="s">
        <v>17117</v>
      </c>
      <c r="H2859" s="41">
        <v>42054</v>
      </c>
      <c r="I2859" s="44">
        <v>-69375.149999999994</v>
      </c>
      <c r="J2859" t="s">
        <v>13454</v>
      </c>
      <c r="R2859" s="51"/>
      <c r="U2859"/>
    </row>
    <row r="2860" spans="2:21" x14ac:dyDescent="0.25">
      <c r="B2860" s="49" t="s">
        <v>9326</v>
      </c>
      <c r="C2860" s="53" t="s">
        <v>24184</v>
      </c>
      <c r="D2860" t="s">
        <v>1176</v>
      </c>
      <c r="E2860" s="43" t="s">
        <v>1177</v>
      </c>
      <c r="F2860" t="s">
        <v>5330</v>
      </c>
      <c r="G2860" t="s">
        <v>17117</v>
      </c>
      <c r="H2860" s="41">
        <v>42054</v>
      </c>
      <c r="I2860" s="44">
        <v>-69018.98</v>
      </c>
      <c r="J2860" t="s">
        <v>13452</v>
      </c>
      <c r="R2860" s="51"/>
      <c r="U2860"/>
    </row>
    <row r="2861" spans="2:21" x14ac:dyDescent="0.25">
      <c r="B2861" s="49" t="s">
        <v>9326</v>
      </c>
      <c r="C2861" s="53" t="s">
        <v>24184</v>
      </c>
      <c r="D2861" t="s">
        <v>1176</v>
      </c>
      <c r="E2861" s="43" t="s">
        <v>1177</v>
      </c>
      <c r="F2861" t="s">
        <v>5335</v>
      </c>
      <c r="G2861" t="s">
        <v>17117</v>
      </c>
      <c r="H2861" s="41">
        <v>42054</v>
      </c>
      <c r="I2861" s="44">
        <v>-69018.98</v>
      </c>
      <c r="J2861" t="s">
        <v>13459</v>
      </c>
      <c r="R2861" s="51"/>
      <c r="U2861"/>
    </row>
    <row r="2862" spans="2:21" x14ac:dyDescent="0.25">
      <c r="B2862" s="49" t="s">
        <v>9326</v>
      </c>
      <c r="C2862" s="53" t="s">
        <v>24184</v>
      </c>
      <c r="D2862" t="s">
        <v>1176</v>
      </c>
      <c r="E2862" s="43" t="s">
        <v>1177</v>
      </c>
      <c r="F2862" t="s">
        <v>5326</v>
      </c>
      <c r="G2862" t="s">
        <v>17117</v>
      </c>
      <c r="H2862" s="41">
        <v>42054</v>
      </c>
      <c r="I2862" s="44">
        <v>-68987.3</v>
      </c>
      <c r="J2862" t="s">
        <v>13448</v>
      </c>
      <c r="R2862" s="51"/>
      <c r="U2862"/>
    </row>
    <row r="2863" spans="2:21" x14ac:dyDescent="0.25">
      <c r="B2863" s="49" t="s">
        <v>9326</v>
      </c>
      <c r="C2863" s="53" t="s">
        <v>24184</v>
      </c>
      <c r="D2863" t="s">
        <v>1176</v>
      </c>
      <c r="E2863" s="43" t="s">
        <v>1177</v>
      </c>
      <c r="F2863" t="s">
        <v>5327</v>
      </c>
      <c r="G2863" t="s">
        <v>17117</v>
      </c>
      <c r="H2863" s="41">
        <v>42054</v>
      </c>
      <c r="I2863" s="44">
        <v>-68987.3</v>
      </c>
      <c r="J2863" t="s">
        <v>13449</v>
      </c>
      <c r="R2863" s="51"/>
      <c r="U2863"/>
    </row>
    <row r="2864" spans="2:21" x14ac:dyDescent="0.25">
      <c r="B2864" s="49" t="s">
        <v>9326</v>
      </c>
      <c r="C2864" s="53" t="s">
        <v>24184</v>
      </c>
      <c r="D2864" t="s">
        <v>1176</v>
      </c>
      <c r="E2864" s="43" t="s">
        <v>1177</v>
      </c>
      <c r="F2864" t="s">
        <v>5328</v>
      </c>
      <c r="G2864" t="s">
        <v>17117</v>
      </c>
      <c r="H2864" s="41">
        <v>42054</v>
      </c>
      <c r="I2864" s="44">
        <v>-68987.3</v>
      </c>
      <c r="J2864" t="s">
        <v>13450</v>
      </c>
      <c r="R2864" s="51"/>
      <c r="U2864"/>
    </row>
    <row r="2865" spans="2:21" x14ac:dyDescent="0.25">
      <c r="B2865" s="49" t="s">
        <v>9326</v>
      </c>
      <c r="C2865" s="53" t="s">
        <v>24184</v>
      </c>
      <c r="D2865" t="s">
        <v>1176</v>
      </c>
      <c r="E2865" s="43" t="s">
        <v>1177</v>
      </c>
      <c r="F2865" t="s">
        <v>5334</v>
      </c>
      <c r="G2865" t="s">
        <v>17117</v>
      </c>
      <c r="H2865" s="41">
        <v>42054</v>
      </c>
      <c r="I2865" s="44">
        <v>-68987.3</v>
      </c>
      <c r="J2865" t="s">
        <v>13458</v>
      </c>
      <c r="R2865" s="51"/>
      <c r="U2865"/>
    </row>
    <row r="2866" spans="2:21" x14ac:dyDescent="0.25">
      <c r="B2866" s="49" t="s">
        <v>9326</v>
      </c>
      <c r="C2866" s="53" t="s">
        <v>24184</v>
      </c>
      <c r="D2866" t="s">
        <v>1176</v>
      </c>
      <c r="E2866" s="43" t="s">
        <v>1177</v>
      </c>
      <c r="F2866" t="s">
        <v>5336</v>
      </c>
      <c r="G2866" t="s">
        <v>17117</v>
      </c>
      <c r="H2866" s="41">
        <v>42054</v>
      </c>
      <c r="I2866" s="44">
        <v>-68987.3</v>
      </c>
      <c r="J2866" t="s">
        <v>13460</v>
      </c>
      <c r="R2866" s="51"/>
      <c r="U2866"/>
    </row>
    <row r="2867" spans="2:21" x14ac:dyDescent="0.25">
      <c r="B2867" s="49" t="s">
        <v>9326</v>
      </c>
      <c r="C2867" s="53" t="s">
        <v>24184</v>
      </c>
      <c r="D2867" t="s">
        <v>1176</v>
      </c>
      <c r="E2867" s="43" t="s">
        <v>1177</v>
      </c>
      <c r="F2867" t="s">
        <v>5337</v>
      </c>
      <c r="G2867" t="s">
        <v>17117</v>
      </c>
      <c r="H2867" s="41">
        <v>42054</v>
      </c>
      <c r="I2867" s="44">
        <v>-68987.3</v>
      </c>
      <c r="J2867" t="s">
        <v>13461</v>
      </c>
      <c r="R2867" s="51"/>
      <c r="U2867"/>
    </row>
    <row r="2868" spans="2:21" x14ac:dyDescent="0.25">
      <c r="B2868" s="49" t="s">
        <v>9326</v>
      </c>
      <c r="C2868" s="53" t="s">
        <v>24184</v>
      </c>
      <c r="D2868" t="s">
        <v>1176</v>
      </c>
      <c r="E2868" s="43" t="s">
        <v>1177</v>
      </c>
      <c r="F2868" t="s">
        <v>5324</v>
      </c>
      <c r="G2868" t="s">
        <v>17117</v>
      </c>
      <c r="H2868" s="41">
        <v>42054</v>
      </c>
      <c r="I2868" s="44">
        <v>-68907.460000000006</v>
      </c>
      <c r="J2868" t="s">
        <v>13446</v>
      </c>
      <c r="R2868" s="51"/>
      <c r="U2868"/>
    </row>
    <row r="2869" spans="2:21" x14ac:dyDescent="0.25">
      <c r="B2869" s="49" t="s">
        <v>9326</v>
      </c>
      <c r="C2869" s="53" t="s">
        <v>24184</v>
      </c>
      <c r="D2869" t="s">
        <v>1176</v>
      </c>
      <c r="E2869" s="43" t="s">
        <v>1177</v>
      </c>
      <c r="F2869" t="s">
        <v>5321</v>
      </c>
      <c r="G2869" t="s">
        <v>17117</v>
      </c>
      <c r="H2869" s="41">
        <v>42054</v>
      </c>
      <c r="I2869" s="44">
        <v>-68509.33</v>
      </c>
      <c r="J2869" t="s">
        <v>13442</v>
      </c>
      <c r="R2869" s="51"/>
      <c r="U2869"/>
    </row>
    <row r="2870" spans="2:21" x14ac:dyDescent="0.25">
      <c r="B2870" s="49" t="s">
        <v>9326</v>
      </c>
      <c r="C2870" s="53" t="s">
        <v>24184</v>
      </c>
      <c r="D2870" t="s">
        <v>1176</v>
      </c>
      <c r="E2870" s="43" t="s">
        <v>1177</v>
      </c>
      <c r="F2870" t="s">
        <v>5319</v>
      </c>
      <c r="G2870" t="s">
        <v>17117</v>
      </c>
      <c r="H2870" s="41">
        <v>42054</v>
      </c>
      <c r="I2870" s="44">
        <v>-68509.289999999994</v>
      </c>
      <c r="J2870" t="s">
        <v>13439</v>
      </c>
      <c r="R2870" s="51"/>
      <c r="U2870"/>
    </row>
    <row r="2871" spans="2:21" x14ac:dyDescent="0.25">
      <c r="B2871" s="49" t="s">
        <v>9326</v>
      </c>
      <c r="C2871" s="53" t="s">
        <v>24184</v>
      </c>
      <c r="D2871" t="s">
        <v>1176</v>
      </c>
      <c r="E2871" s="43" t="s">
        <v>1177</v>
      </c>
      <c r="F2871" t="s">
        <v>5317</v>
      </c>
      <c r="G2871" t="s">
        <v>17117</v>
      </c>
      <c r="H2871" s="41">
        <v>42054</v>
      </c>
      <c r="I2871" s="44">
        <v>-68499</v>
      </c>
      <c r="J2871" t="s">
        <v>13437</v>
      </c>
      <c r="R2871" s="51"/>
      <c r="U2871"/>
    </row>
    <row r="2872" spans="2:21" x14ac:dyDescent="0.25">
      <c r="B2872" s="49" t="s">
        <v>9326</v>
      </c>
      <c r="C2872" s="53" t="s">
        <v>24184</v>
      </c>
      <c r="D2872" t="s">
        <v>1176</v>
      </c>
      <c r="E2872" s="43" t="s">
        <v>1177</v>
      </c>
      <c r="F2872" t="s">
        <v>5318</v>
      </c>
      <c r="G2872" t="s">
        <v>17117</v>
      </c>
      <c r="H2872" s="41">
        <v>42054</v>
      </c>
      <c r="I2872" s="44">
        <v>-68499</v>
      </c>
      <c r="J2872" t="s">
        <v>13438</v>
      </c>
      <c r="R2872" s="51"/>
      <c r="U2872"/>
    </row>
    <row r="2873" spans="2:21" x14ac:dyDescent="0.25">
      <c r="B2873" s="49" t="s">
        <v>9326</v>
      </c>
      <c r="C2873" s="53" t="s">
        <v>24184</v>
      </c>
      <c r="D2873" t="s">
        <v>1176</v>
      </c>
      <c r="E2873" s="43" t="s">
        <v>1177</v>
      </c>
      <c r="F2873" t="s">
        <v>4219</v>
      </c>
      <c r="G2873" t="s">
        <v>17117</v>
      </c>
      <c r="H2873" s="41">
        <v>42054</v>
      </c>
      <c r="I2873" s="44">
        <v>-68499</v>
      </c>
      <c r="J2873" t="s">
        <v>13440</v>
      </c>
      <c r="R2873" s="51"/>
      <c r="U2873"/>
    </row>
    <row r="2874" spans="2:21" x14ac:dyDescent="0.25">
      <c r="B2874" s="49" t="s">
        <v>9326</v>
      </c>
      <c r="C2874" s="53" t="s">
        <v>24184</v>
      </c>
      <c r="D2874" t="s">
        <v>1176</v>
      </c>
      <c r="E2874" s="43" t="s">
        <v>1177</v>
      </c>
      <c r="F2874" t="s">
        <v>5320</v>
      </c>
      <c r="G2874" t="s">
        <v>17117</v>
      </c>
      <c r="H2874" s="41">
        <v>42054</v>
      </c>
      <c r="I2874" s="44">
        <v>-68499</v>
      </c>
      <c r="J2874" t="s">
        <v>13441</v>
      </c>
      <c r="R2874" s="51"/>
      <c r="U2874"/>
    </row>
    <row r="2875" spans="2:21" x14ac:dyDescent="0.25">
      <c r="B2875" s="49" t="s">
        <v>9326</v>
      </c>
      <c r="C2875" s="53" t="s">
        <v>24184</v>
      </c>
      <c r="D2875" t="s">
        <v>1176</v>
      </c>
      <c r="E2875" s="43" t="s">
        <v>1177</v>
      </c>
      <c r="F2875" t="s">
        <v>5322</v>
      </c>
      <c r="G2875" t="s">
        <v>17117</v>
      </c>
      <c r="H2875" s="41">
        <v>42054</v>
      </c>
      <c r="I2875" s="44">
        <v>-68170.22</v>
      </c>
      <c r="J2875" t="s">
        <v>13443</v>
      </c>
      <c r="R2875" s="51"/>
      <c r="U2875"/>
    </row>
    <row r="2876" spans="2:21" x14ac:dyDescent="0.25">
      <c r="B2876" s="49" t="s">
        <v>9326</v>
      </c>
      <c r="C2876" s="53" t="s">
        <v>24184</v>
      </c>
      <c r="D2876" t="s">
        <v>1176</v>
      </c>
      <c r="E2876" s="43" t="s">
        <v>1177</v>
      </c>
      <c r="F2876" t="s">
        <v>4307</v>
      </c>
      <c r="G2876" t="s">
        <v>17117</v>
      </c>
      <c r="H2876" s="41">
        <v>42054</v>
      </c>
      <c r="I2876" s="44">
        <v>-41625.089999999997</v>
      </c>
      <c r="J2876" t="s">
        <v>13455</v>
      </c>
      <c r="R2876" s="51"/>
      <c r="U2876"/>
    </row>
    <row r="2877" spans="2:21" x14ac:dyDescent="0.25">
      <c r="B2877" s="49" t="s">
        <v>9326</v>
      </c>
      <c r="C2877" s="53" t="s">
        <v>24184</v>
      </c>
      <c r="D2877" t="s">
        <v>1176</v>
      </c>
      <c r="E2877" s="43" t="s">
        <v>1177</v>
      </c>
      <c r="F2877" t="s">
        <v>3937</v>
      </c>
      <c r="G2877" t="s">
        <v>17117</v>
      </c>
      <c r="H2877" s="41">
        <v>42054</v>
      </c>
      <c r="I2877" s="44">
        <v>-24378.3</v>
      </c>
      <c r="J2877" t="s">
        <v>13444</v>
      </c>
      <c r="R2877" s="51"/>
      <c r="U2877"/>
    </row>
    <row r="2878" spans="2:21" x14ac:dyDescent="0.25">
      <c r="B2878" s="49" t="s">
        <v>9326</v>
      </c>
      <c r="C2878" s="53" t="s">
        <v>24184</v>
      </c>
      <c r="D2878" t="s">
        <v>1176</v>
      </c>
      <c r="E2878" s="43" t="s">
        <v>1177</v>
      </c>
      <c r="F2878" t="s">
        <v>5332</v>
      </c>
      <c r="G2878" t="s">
        <v>17117</v>
      </c>
      <c r="H2878" s="41">
        <v>42054</v>
      </c>
      <c r="I2878" s="44">
        <v>-11537.64</v>
      </c>
      <c r="J2878" t="s">
        <v>13456</v>
      </c>
      <c r="R2878" s="51"/>
      <c r="U2878"/>
    </row>
    <row r="2879" spans="2:21" x14ac:dyDescent="0.25">
      <c r="B2879" s="49" t="s">
        <v>9326</v>
      </c>
      <c r="C2879" s="53" t="s">
        <v>24184</v>
      </c>
      <c r="D2879" t="s">
        <v>1176</v>
      </c>
      <c r="E2879" s="43" t="s">
        <v>1177</v>
      </c>
      <c r="F2879" t="s">
        <v>5329</v>
      </c>
      <c r="G2879" t="s">
        <v>17117</v>
      </c>
      <c r="H2879" s="41">
        <v>42054</v>
      </c>
      <c r="I2879" s="44">
        <v>-6279.08</v>
      </c>
      <c r="J2879" t="s">
        <v>13451</v>
      </c>
      <c r="R2879" s="51"/>
      <c r="U2879"/>
    </row>
    <row r="2880" spans="2:21" x14ac:dyDescent="0.25">
      <c r="B2880" s="49" t="s">
        <v>9326</v>
      </c>
      <c r="C2880" s="53" t="s">
        <v>24184</v>
      </c>
      <c r="D2880" t="s">
        <v>1176</v>
      </c>
      <c r="E2880" s="43" t="s">
        <v>1177</v>
      </c>
      <c r="F2880" t="s">
        <v>5312</v>
      </c>
      <c r="G2880" t="s">
        <v>17117</v>
      </c>
      <c r="H2880" s="41">
        <v>42054</v>
      </c>
      <c r="I2880" s="44">
        <v>-5767.99</v>
      </c>
      <c r="J2880" t="s">
        <v>13432</v>
      </c>
      <c r="R2880" s="51"/>
      <c r="U2880"/>
    </row>
    <row r="2881" spans="2:21" x14ac:dyDescent="0.25">
      <c r="B2881" s="49" t="s">
        <v>9328</v>
      </c>
      <c r="C2881" s="53" t="s">
        <v>24189</v>
      </c>
      <c r="D2881" t="s">
        <v>5338</v>
      </c>
      <c r="E2881" s="43" t="s">
        <v>5339</v>
      </c>
      <c r="F2881" t="s">
        <v>5340</v>
      </c>
      <c r="G2881" t="s">
        <v>20078</v>
      </c>
      <c r="H2881" s="41">
        <v>42054</v>
      </c>
      <c r="I2881" s="44">
        <v>-1361395.22</v>
      </c>
      <c r="J2881" t="s">
        <v>13462</v>
      </c>
      <c r="R2881" s="51"/>
      <c r="U2881"/>
    </row>
    <row r="2882" spans="2:21" x14ac:dyDescent="0.25">
      <c r="B2882" s="49" t="s">
        <v>9328</v>
      </c>
      <c r="C2882" s="53" t="s">
        <v>24189</v>
      </c>
      <c r="D2882" t="s">
        <v>5341</v>
      </c>
      <c r="E2882" s="43" t="s">
        <v>13463</v>
      </c>
      <c r="F2882" t="s">
        <v>5342</v>
      </c>
      <c r="G2882" t="s">
        <v>5343</v>
      </c>
      <c r="H2882" s="41">
        <v>42055</v>
      </c>
      <c r="I2882" s="44">
        <v>-47200</v>
      </c>
      <c r="J2882" t="s">
        <v>13464</v>
      </c>
      <c r="R2882" s="51"/>
      <c r="U2882"/>
    </row>
    <row r="2883" spans="2:21" x14ac:dyDescent="0.25">
      <c r="B2883" s="49" t="s">
        <v>9328</v>
      </c>
      <c r="C2883" s="53" t="s">
        <v>24189</v>
      </c>
      <c r="D2883" t="s">
        <v>4369</v>
      </c>
      <c r="E2883" s="43" t="s">
        <v>4370</v>
      </c>
      <c r="F2883" t="s">
        <v>4453</v>
      </c>
      <c r="G2883" t="s">
        <v>4372</v>
      </c>
      <c r="H2883" s="41">
        <v>42055</v>
      </c>
      <c r="I2883" s="44">
        <v>-10000</v>
      </c>
      <c r="J2883" t="s">
        <v>13465</v>
      </c>
      <c r="R2883" s="51"/>
      <c r="U2883"/>
    </row>
    <row r="2884" spans="2:21" x14ac:dyDescent="0.25">
      <c r="B2884" s="49" t="s">
        <v>9735</v>
      </c>
      <c r="C2884" s="53" t="s">
        <v>24186</v>
      </c>
      <c r="D2884" t="s">
        <v>5344</v>
      </c>
      <c r="E2884" s="43" t="s">
        <v>13466</v>
      </c>
      <c r="F2884" t="s">
        <v>5345</v>
      </c>
      <c r="G2884" t="s">
        <v>5346</v>
      </c>
      <c r="H2884" s="41">
        <v>42059</v>
      </c>
      <c r="I2884" s="44">
        <v>-33068</v>
      </c>
      <c r="J2884" t="s">
        <v>13467</v>
      </c>
      <c r="R2884" s="51"/>
      <c r="U2884"/>
    </row>
    <row r="2885" spans="2:21" x14ac:dyDescent="0.25">
      <c r="B2885" s="49" t="s">
        <v>9735</v>
      </c>
      <c r="C2885" s="53" t="s">
        <v>24186</v>
      </c>
      <c r="D2885" t="s">
        <v>5347</v>
      </c>
      <c r="E2885" s="43" t="s">
        <v>13468</v>
      </c>
      <c r="F2885" t="s">
        <v>5348</v>
      </c>
      <c r="G2885" t="s">
        <v>5346</v>
      </c>
      <c r="H2885" s="41">
        <v>42059</v>
      </c>
      <c r="I2885" s="44">
        <v>-11026</v>
      </c>
      <c r="J2885" t="s">
        <v>13469</v>
      </c>
      <c r="R2885" s="51"/>
      <c r="U2885"/>
    </row>
    <row r="2886" spans="2:21" x14ac:dyDescent="0.25">
      <c r="B2886" s="49" t="s">
        <v>9328</v>
      </c>
      <c r="C2886" s="53" t="s">
        <v>24189</v>
      </c>
      <c r="D2886" t="s">
        <v>5349</v>
      </c>
      <c r="E2886" s="43" t="s">
        <v>13470</v>
      </c>
      <c r="F2886" t="s">
        <v>5350</v>
      </c>
      <c r="G2886" t="s">
        <v>5351</v>
      </c>
      <c r="H2886" s="41">
        <v>42060</v>
      </c>
      <c r="I2886" s="44">
        <v>-59000</v>
      </c>
      <c r="J2886" t="s">
        <v>13471</v>
      </c>
      <c r="R2886" s="51"/>
      <c r="U2886"/>
    </row>
    <row r="2887" spans="2:21" x14ac:dyDescent="0.25">
      <c r="B2887" s="49" t="s">
        <v>9326</v>
      </c>
      <c r="C2887" s="53" t="s">
        <v>24184</v>
      </c>
      <c r="D2887" t="s">
        <v>4033</v>
      </c>
      <c r="E2887" s="43" t="s">
        <v>4034</v>
      </c>
      <c r="F2887" t="s">
        <v>5352</v>
      </c>
      <c r="G2887" t="s">
        <v>17998</v>
      </c>
      <c r="H2887" s="41">
        <v>42061</v>
      </c>
      <c r="I2887" s="44">
        <v>-35400</v>
      </c>
      <c r="J2887" t="s">
        <v>13472</v>
      </c>
      <c r="R2887" s="51"/>
      <c r="U2887"/>
    </row>
    <row r="2888" spans="2:21" x14ac:dyDescent="0.25">
      <c r="B2888" s="49" t="s">
        <v>9326</v>
      </c>
      <c r="C2888" s="53" t="s">
        <v>24184</v>
      </c>
      <c r="D2888" t="s">
        <v>4033</v>
      </c>
      <c r="E2888" s="43" t="s">
        <v>4034</v>
      </c>
      <c r="F2888" t="s">
        <v>5353</v>
      </c>
      <c r="G2888" t="s">
        <v>17998</v>
      </c>
      <c r="H2888" s="41">
        <v>42061</v>
      </c>
      <c r="I2888" s="44">
        <v>-35400</v>
      </c>
      <c r="J2888" t="s">
        <v>13473</v>
      </c>
      <c r="R2888" s="51"/>
      <c r="U2888"/>
    </row>
    <row r="2889" spans="2:21" x14ac:dyDescent="0.25">
      <c r="B2889" s="49" t="s">
        <v>9326</v>
      </c>
      <c r="C2889" s="53" t="s">
        <v>24184</v>
      </c>
      <c r="D2889" t="s">
        <v>4033</v>
      </c>
      <c r="E2889" s="43" t="s">
        <v>4034</v>
      </c>
      <c r="F2889" t="s">
        <v>5354</v>
      </c>
      <c r="G2889" t="s">
        <v>17998</v>
      </c>
      <c r="H2889" s="41">
        <v>42061</v>
      </c>
      <c r="I2889" s="44">
        <v>-17700</v>
      </c>
      <c r="J2889" t="s">
        <v>13474</v>
      </c>
      <c r="R2889" s="51"/>
      <c r="U2889"/>
    </row>
    <row r="2890" spans="2:21" x14ac:dyDescent="0.25">
      <c r="B2890" s="49" t="s">
        <v>9326</v>
      </c>
      <c r="C2890" s="53" t="s">
        <v>24184</v>
      </c>
      <c r="D2890" t="s">
        <v>1427</v>
      </c>
      <c r="E2890" s="43" t="s">
        <v>1428</v>
      </c>
      <c r="F2890" t="s">
        <v>5357</v>
      </c>
      <c r="G2890" t="s">
        <v>18793</v>
      </c>
      <c r="H2890" s="41">
        <v>42065</v>
      </c>
      <c r="I2890" s="44">
        <v>-386140</v>
      </c>
      <c r="J2890" t="s">
        <v>13476</v>
      </c>
      <c r="R2890" s="51"/>
      <c r="U2890"/>
    </row>
    <row r="2891" spans="2:21" x14ac:dyDescent="0.25">
      <c r="B2891" s="49" t="s">
        <v>9326</v>
      </c>
      <c r="C2891" s="53" t="s">
        <v>24184</v>
      </c>
      <c r="D2891" t="s">
        <v>5355</v>
      </c>
      <c r="E2891" s="43" t="s">
        <v>5356</v>
      </c>
      <c r="F2891" t="s">
        <v>4356</v>
      </c>
      <c r="G2891" t="s">
        <v>18051</v>
      </c>
      <c r="H2891" s="41">
        <v>42065</v>
      </c>
      <c r="I2891" s="44">
        <v>-206376.8</v>
      </c>
      <c r="J2891" t="s">
        <v>13475</v>
      </c>
      <c r="R2891" s="51"/>
      <c r="U2891"/>
    </row>
    <row r="2892" spans="2:21" x14ac:dyDescent="0.25">
      <c r="B2892" s="49" t="s">
        <v>9735</v>
      </c>
      <c r="C2892" s="53" t="s">
        <v>24186</v>
      </c>
      <c r="D2892" t="s">
        <v>5358</v>
      </c>
      <c r="E2892" s="43" t="s">
        <v>13477</v>
      </c>
      <c r="F2892" t="s">
        <v>5359</v>
      </c>
      <c r="G2892" t="s">
        <v>5360</v>
      </c>
      <c r="H2892" s="41">
        <v>42068</v>
      </c>
      <c r="I2892" s="44">
        <v>-16191</v>
      </c>
      <c r="J2892" t="s">
        <v>13478</v>
      </c>
      <c r="R2892" s="51"/>
      <c r="U2892"/>
    </row>
    <row r="2893" spans="2:21" x14ac:dyDescent="0.25">
      <c r="B2893" s="49" t="s">
        <v>9328</v>
      </c>
      <c r="C2893" s="53" t="s">
        <v>24189</v>
      </c>
      <c r="D2893" t="s">
        <v>5361</v>
      </c>
      <c r="E2893" s="43" t="s">
        <v>13479</v>
      </c>
      <c r="F2893" t="s">
        <v>5362</v>
      </c>
      <c r="G2893" t="s">
        <v>19417</v>
      </c>
      <c r="H2893" s="41">
        <v>42068</v>
      </c>
      <c r="I2893" s="44">
        <v>-600000</v>
      </c>
      <c r="J2893" t="s">
        <v>13480</v>
      </c>
      <c r="R2893" s="51"/>
      <c r="U2893"/>
    </row>
    <row r="2894" spans="2:21" x14ac:dyDescent="0.25">
      <c r="B2894" s="49" t="s">
        <v>9328</v>
      </c>
      <c r="C2894" s="53" t="s">
        <v>24189</v>
      </c>
      <c r="D2894" t="s">
        <v>5363</v>
      </c>
      <c r="E2894" s="43" t="s">
        <v>13481</v>
      </c>
      <c r="F2894" t="s">
        <v>5364</v>
      </c>
      <c r="G2894" t="s">
        <v>5365</v>
      </c>
      <c r="H2894" s="41">
        <v>42072</v>
      </c>
      <c r="I2894" s="44">
        <v>-59000</v>
      </c>
      <c r="J2894" t="s">
        <v>13482</v>
      </c>
      <c r="R2894" s="51"/>
      <c r="U2894"/>
    </row>
    <row r="2895" spans="2:21" x14ac:dyDescent="0.25">
      <c r="B2895" s="49" t="s">
        <v>9326</v>
      </c>
      <c r="C2895" s="53" t="s">
        <v>24184</v>
      </c>
      <c r="D2895" t="s">
        <v>1176</v>
      </c>
      <c r="E2895" s="43" t="s">
        <v>1177</v>
      </c>
      <c r="F2895" t="s">
        <v>5366</v>
      </c>
      <c r="G2895" t="s">
        <v>17118</v>
      </c>
      <c r="H2895" s="41">
        <v>42074</v>
      </c>
      <c r="I2895" s="44">
        <v>-68110.98</v>
      </c>
      <c r="J2895" t="s">
        <v>13483</v>
      </c>
      <c r="R2895" s="51"/>
      <c r="U2895"/>
    </row>
    <row r="2896" spans="2:21" x14ac:dyDescent="0.25">
      <c r="B2896" s="49" t="s">
        <v>9326</v>
      </c>
      <c r="C2896" s="53" t="s">
        <v>24184</v>
      </c>
      <c r="D2896" t="s">
        <v>1176</v>
      </c>
      <c r="E2896" s="43" t="s">
        <v>1177</v>
      </c>
      <c r="F2896" t="s">
        <v>5368</v>
      </c>
      <c r="G2896" t="s">
        <v>17118</v>
      </c>
      <c r="H2896" s="41">
        <v>42074</v>
      </c>
      <c r="I2896" s="44">
        <v>-67792.19</v>
      </c>
      <c r="J2896" t="s">
        <v>13484</v>
      </c>
      <c r="R2896" s="51"/>
      <c r="U2896"/>
    </row>
    <row r="2897" spans="2:21" x14ac:dyDescent="0.25">
      <c r="B2897" s="49" t="s">
        <v>9328</v>
      </c>
      <c r="C2897" s="53" t="s">
        <v>24189</v>
      </c>
      <c r="D2897" t="s">
        <v>1963</v>
      </c>
      <c r="E2897" s="43" t="s">
        <v>10877</v>
      </c>
      <c r="F2897" t="s">
        <v>5369</v>
      </c>
      <c r="G2897" t="s">
        <v>19613</v>
      </c>
      <c r="H2897" s="41">
        <v>42075</v>
      </c>
      <c r="I2897" s="44">
        <v>-8850</v>
      </c>
      <c r="J2897" t="s">
        <v>13485</v>
      </c>
      <c r="R2897" s="51"/>
      <c r="U2897"/>
    </row>
    <row r="2898" spans="2:21" x14ac:dyDescent="0.25">
      <c r="B2898" s="49" t="s">
        <v>9328</v>
      </c>
      <c r="C2898" s="53" t="s">
        <v>24189</v>
      </c>
      <c r="D2898" t="s">
        <v>5303</v>
      </c>
      <c r="E2898" s="43" t="s">
        <v>13425</v>
      </c>
      <c r="F2898" t="s">
        <v>5370</v>
      </c>
      <c r="G2898" t="s">
        <v>14764</v>
      </c>
      <c r="H2898" s="41">
        <v>42079</v>
      </c>
      <c r="I2898" s="44">
        <v>-1208431.74</v>
      </c>
      <c r="J2898" t="s">
        <v>13486</v>
      </c>
      <c r="R2898" s="51"/>
      <c r="U2898"/>
    </row>
    <row r="2899" spans="2:21" x14ac:dyDescent="0.25">
      <c r="B2899" s="49" t="s">
        <v>9328</v>
      </c>
      <c r="C2899" s="53" t="s">
        <v>24189</v>
      </c>
      <c r="D2899" t="s">
        <v>5371</v>
      </c>
      <c r="E2899" s="43" t="s">
        <v>13487</v>
      </c>
      <c r="F2899" t="s">
        <v>5372</v>
      </c>
      <c r="G2899" t="s">
        <v>19417</v>
      </c>
      <c r="H2899" s="41">
        <v>42079</v>
      </c>
      <c r="I2899" s="44">
        <v>-660634.5</v>
      </c>
      <c r="J2899" t="s">
        <v>13488</v>
      </c>
      <c r="R2899" s="51"/>
      <c r="U2899"/>
    </row>
    <row r="2900" spans="2:21" x14ac:dyDescent="0.25">
      <c r="B2900" s="49" t="s">
        <v>9735</v>
      </c>
      <c r="C2900" s="53" t="s">
        <v>24186</v>
      </c>
      <c r="D2900" t="s">
        <v>19282</v>
      </c>
      <c r="E2900" s="43" t="s">
        <v>19281</v>
      </c>
      <c r="F2900" t="s">
        <v>19284</v>
      </c>
      <c r="G2900" t="s">
        <v>19285</v>
      </c>
      <c r="H2900" s="41">
        <v>42081</v>
      </c>
      <c r="I2900" s="44">
        <v>-298954</v>
      </c>
      <c r="J2900" t="s">
        <v>19283</v>
      </c>
      <c r="R2900" s="51"/>
      <c r="U2900"/>
    </row>
    <row r="2901" spans="2:21" x14ac:dyDescent="0.25">
      <c r="B2901" s="49" t="s">
        <v>9328</v>
      </c>
      <c r="C2901" s="53" t="s">
        <v>24189</v>
      </c>
      <c r="D2901" t="s">
        <v>5373</v>
      </c>
      <c r="E2901" s="43" t="s">
        <v>5374</v>
      </c>
      <c r="F2901" t="s">
        <v>5375</v>
      </c>
      <c r="G2901" t="s">
        <v>19417</v>
      </c>
      <c r="H2901" s="41">
        <v>42082</v>
      </c>
      <c r="I2901" s="44">
        <v>-1308245</v>
      </c>
      <c r="J2901" t="s">
        <v>13489</v>
      </c>
      <c r="R2901" s="51"/>
      <c r="U2901"/>
    </row>
    <row r="2902" spans="2:21" x14ac:dyDescent="0.25">
      <c r="B2902" s="49" t="s">
        <v>9328</v>
      </c>
      <c r="C2902" s="53" t="s">
        <v>24189</v>
      </c>
      <c r="D2902" t="s">
        <v>4427</v>
      </c>
      <c r="E2902" s="43" t="s">
        <v>12787</v>
      </c>
      <c r="F2902" t="s">
        <v>5376</v>
      </c>
      <c r="G2902" t="s">
        <v>19758</v>
      </c>
      <c r="H2902" s="41">
        <v>42083</v>
      </c>
      <c r="I2902" s="44">
        <v>-4720</v>
      </c>
      <c r="J2902" t="s">
        <v>13490</v>
      </c>
      <c r="R2902" s="51"/>
      <c r="U2902"/>
    </row>
    <row r="2903" spans="2:21" x14ac:dyDescent="0.25">
      <c r="B2903" s="49" t="s">
        <v>9328</v>
      </c>
      <c r="C2903" s="53" t="s">
        <v>24189</v>
      </c>
      <c r="D2903" t="s">
        <v>5377</v>
      </c>
      <c r="E2903" s="43" t="s">
        <v>5378</v>
      </c>
      <c r="F2903" t="s">
        <v>5379</v>
      </c>
      <c r="G2903" t="s">
        <v>20119</v>
      </c>
      <c r="H2903" s="41">
        <v>42086</v>
      </c>
      <c r="I2903" s="44">
        <v>-175000</v>
      </c>
      <c r="J2903" t="s">
        <v>13491</v>
      </c>
      <c r="R2903" s="51"/>
      <c r="U2903"/>
    </row>
    <row r="2904" spans="2:21" x14ac:dyDescent="0.25">
      <c r="B2904" s="49" t="s">
        <v>9328</v>
      </c>
      <c r="C2904" s="53" t="s">
        <v>24189</v>
      </c>
      <c r="D2904" t="s">
        <v>4006</v>
      </c>
      <c r="E2904" s="43" t="s">
        <v>4007</v>
      </c>
      <c r="F2904" t="s">
        <v>5380</v>
      </c>
      <c r="G2904" t="s">
        <v>19758</v>
      </c>
      <c r="H2904" s="41">
        <v>42088</v>
      </c>
      <c r="I2904" s="44">
        <v>-35000</v>
      </c>
      <c r="J2904" t="s">
        <v>13492</v>
      </c>
      <c r="R2904" s="51"/>
      <c r="U2904"/>
    </row>
    <row r="2905" spans="2:21" x14ac:dyDescent="0.25">
      <c r="B2905" s="49" t="s">
        <v>9328</v>
      </c>
      <c r="C2905" s="53" t="s">
        <v>24189</v>
      </c>
      <c r="D2905" t="s">
        <v>4006</v>
      </c>
      <c r="E2905" s="43" t="s">
        <v>4007</v>
      </c>
      <c r="F2905" t="s">
        <v>5381</v>
      </c>
      <c r="G2905" t="s">
        <v>19392</v>
      </c>
      <c r="H2905" s="41">
        <v>42088</v>
      </c>
      <c r="I2905" s="44">
        <v>-35000</v>
      </c>
      <c r="J2905" t="s">
        <v>13493</v>
      </c>
      <c r="R2905" s="51"/>
      <c r="U2905"/>
    </row>
    <row r="2906" spans="2:21" x14ac:dyDescent="0.25">
      <c r="B2906" s="49" t="s">
        <v>9328</v>
      </c>
      <c r="C2906" s="53" t="s">
        <v>24189</v>
      </c>
      <c r="D2906" t="s">
        <v>5382</v>
      </c>
      <c r="E2906" s="43" t="s">
        <v>13494</v>
      </c>
      <c r="F2906" t="s">
        <v>5383</v>
      </c>
      <c r="G2906" t="s">
        <v>19392</v>
      </c>
      <c r="H2906" s="41">
        <v>42089</v>
      </c>
      <c r="I2906" s="44">
        <v>-2360</v>
      </c>
      <c r="J2906" t="s">
        <v>13495</v>
      </c>
      <c r="R2906" s="51"/>
      <c r="U2906"/>
    </row>
    <row r="2907" spans="2:21" x14ac:dyDescent="0.25">
      <c r="B2907" s="49" t="s">
        <v>9328</v>
      </c>
      <c r="C2907" s="53" t="s">
        <v>24189</v>
      </c>
      <c r="D2907" t="s">
        <v>5384</v>
      </c>
      <c r="E2907" s="43" t="s">
        <v>13496</v>
      </c>
      <c r="F2907" t="s">
        <v>5385</v>
      </c>
      <c r="G2907" t="s">
        <v>19392</v>
      </c>
      <c r="H2907" s="41">
        <v>42093</v>
      </c>
      <c r="I2907" s="44">
        <v>-47200</v>
      </c>
      <c r="J2907" t="s">
        <v>13497</v>
      </c>
      <c r="R2907" s="51"/>
      <c r="U2907"/>
    </row>
    <row r="2908" spans="2:21" x14ac:dyDescent="0.25">
      <c r="B2908" s="49" t="s">
        <v>9328</v>
      </c>
      <c r="C2908" s="53" t="s">
        <v>24189</v>
      </c>
      <c r="D2908" t="s">
        <v>4427</v>
      </c>
      <c r="E2908" s="43" t="s">
        <v>12787</v>
      </c>
      <c r="F2908" t="s">
        <v>5386</v>
      </c>
      <c r="G2908" t="s">
        <v>19392</v>
      </c>
      <c r="H2908" s="41">
        <v>42093</v>
      </c>
      <c r="I2908" s="44">
        <v>-4720</v>
      </c>
      <c r="J2908" t="s">
        <v>13498</v>
      </c>
      <c r="R2908" s="51"/>
      <c r="U2908"/>
    </row>
    <row r="2909" spans="2:21" x14ac:dyDescent="0.25">
      <c r="B2909" s="49" t="s">
        <v>9328</v>
      </c>
      <c r="C2909" s="53" t="s">
        <v>24189</v>
      </c>
      <c r="D2909" t="s">
        <v>5391</v>
      </c>
      <c r="E2909" s="43" t="s">
        <v>13503</v>
      </c>
      <c r="F2909" t="s">
        <v>5392</v>
      </c>
      <c r="G2909" t="s">
        <v>19695</v>
      </c>
      <c r="H2909" s="41">
        <v>42094</v>
      </c>
      <c r="I2909" s="44">
        <v>-382320</v>
      </c>
      <c r="J2909" t="s">
        <v>13504</v>
      </c>
      <c r="R2909" s="51"/>
      <c r="U2909"/>
    </row>
    <row r="2910" spans="2:21" x14ac:dyDescent="0.25">
      <c r="B2910" s="49" t="s">
        <v>9328</v>
      </c>
      <c r="C2910" s="53" t="s">
        <v>24189</v>
      </c>
      <c r="D2910" t="s">
        <v>5387</v>
      </c>
      <c r="E2910" s="43" t="s">
        <v>13499</v>
      </c>
      <c r="F2910" t="s">
        <v>5388</v>
      </c>
      <c r="G2910" t="s">
        <v>19482</v>
      </c>
      <c r="H2910" s="41">
        <v>42094</v>
      </c>
      <c r="I2910" s="44">
        <v>-24780</v>
      </c>
      <c r="J2910" t="s">
        <v>13500</v>
      </c>
      <c r="R2910" s="51"/>
      <c r="U2910"/>
    </row>
    <row r="2911" spans="2:21" x14ac:dyDescent="0.25">
      <c r="B2911" s="49" t="s">
        <v>9328</v>
      </c>
      <c r="C2911" s="53" t="s">
        <v>24189</v>
      </c>
      <c r="D2911" t="s">
        <v>5389</v>
      </c>
      <c r="E2911" s="43" t="s">
        <v>13501</v>
      </c>
      <c r="F2911" t="s">
        <v>5390</v>
      </c>
      <c r="G2911" t="s">
        <v>19525</v>
      </c>
      <c r="H2911" s="41">
        <v>42094</v>
      </c>
      <c r="I2911" s="44">
        <v>-9440</v>
      </c>
      <c r="J2911" t="s">
        <v>13502</v>
      </c>
      <c r="R2911" s="51"/>
      <c r="U2911"/>
    </row>
    <row r="2912" spans="2:21" x14ac:dyDescent="0.25">
      <c r="B2912" s="49" t="s">
        <v>9735</v>
      </c>
      <c r="C2912" s="53" t="s">
        <v>24186</v>
      </c>
      <c r="D2912" t="s">
        <v>5393</v>
      </c>
      <c r="E2912" s="43" t="s">
        <v>13505</v>
      </c>
      <c r="F2912" t="s">
        <v>5394</v>
      </c>
      <c r="G2912" t="s">
        <v>5395</v>
      </c>
      <c r="H2912" s="41">
        <v>42100</v>
      </c>
      <c r="I2912" s="44">
        <v>-42000</v>
      </c>
      <c r="J2912" t="s">
        <v>13506</v>
      </c>
      <c r="R2912" s="51"/>
      <c r="U2912"/>
    </row>
    <row r="2913" spans="2:21" x14ac:dyDescent="0.25">
      <c r="B2913" s="49" t="s">
        <v>9328</v>
      </c>
      <c r="C2913" s="53" t="s">
        <v>24189</v>
      </c>
      <c r="D2913" t="s">
        <v>4080</v>
      </c>
      <c r="E2913" s="43" t="s">
        <v>12518</v>
      </c>
      <c r="F2913" t="s">
        <v>5396</v>
      </c>
      <c r="G2913" t="s">
        <v>5397</v>
      </c>
      <c r="H2913" s="41">
        <v>42100</v>
      </c>
      <c r="I2913" s="44">
        <v>-45000</v>
      </c>
      <c r="J2913" t="s">
        <v>13507</v>
      </c>
      <c r="R2913" s="51"/>
      <c r="U2913"/>
    </row>
    <row r="2914" spans="2:21" x14ac:dyDescent="0.25">
      <c r="B2914" s="49" t="s">
        <v>9326</v>
      </c>
      <c r="C2914" s="53" t="s">
        <v>24184</v>
      </c>
      <c r="D2914" t="s">
        <v>5398</v>
      </c>
      <c r="E2914" s="43" t="s">
        <v>13508</v>
      </c>
      <c r="F2914" t="s">
        <v>5402</v>
      </c>
      <c r="G2914" t="s">
        <v>5400</v>
      </c>
      <c r="H2914" s="41">
        <v>42101</v>
      </c>
      <c r="I2914" s="44">
        <v>-7222.6</v>
      </c>
      <c r="J2914" t="s">
        <v>13511</v>
      </c>
      <c r="R2914" s="51"/>
      <c r="U2914"/>
    </row>
    <row r="2915" spans="2:21" x14ac:dyDescent="0.25">
      <c r="B2915" s="49" t="s">
        <v>9326</v>
      </c>
      <c r="C2915" s="53" t="s">
        <v>24184</v>
      </c>
      <c r="D2915" t="s">
        <v>5398</v>
      </c>
      <c r="E2915" s="43" t="s">
        <v>13508</v>
      </c>
      <c r="F2915" t="s">
        <v>5403</v>
      </c>
      <c r="G2915" t="s">
        <v>5400</v>
      </c>
      <c r="H2915" s="41">
        <v>42101</v>
      </c>
      <c r="I2915" s="44">
        <v>-7222.6</v>
      </c>
      <c r="J2915" t="s">
        <v>13512</v>
      </c>
      <c r="R2915" s="51"/>
      <c r="U2915"/>
    </row>
    <row r="2916" spans="2:21" x14ac:dyDescent="0.25">
      <c r="B2916" s="49" t="s">
        <v>9326</v>
      </c>
      <c r="C2916" s="53" t="s">
        <v>24184</v>
      </c>
      <c r="D2916" t="s">
        <v>5398</v>
      </c>
      <c r="E2916" s="43" t="s">
        <v>13508</v>
      </c>
      <c r="F2916" t="s">
        <v>5404</v>
      </c>
      <c r="G2916" t="s">
        <v>5400</v>
      </c>
      <c r="H2916" s="41">
        <v>42101</v>
      </c>
      <c r="I2916" s="44">
        <v>-7222.6</v>
      </c>
      <c r="J2916" t="s">
        <v>13513</v>
      </c>
      <c r="R2916" s="51"/>
      <c r="U2916"/>
    </row>
    <row r="2917" spans="2:21" x14ac:dyDescent="0.25">
      <c r="B2917" s="49" t="s">
        <v>9326</v>
      </c>
      <c r="C2917" s="53" t="s">
        <v>24184</v>
      </c>
      <c r="D2917" t="s">
        <v>5398</v>
      </c>
      <c r="E2917" s="43" t="s">
        <v>13508</v>
      </c>
      <c r="F2917" t="s">
        <v>5405</v>
      </c>
      <c r="G2917" t="s">
        <v>5400</v>
      </c>
      <c r="H2917" s="41">
        <v>42101</v>
      </c>
      <c r="I2917" s="44">
        <v>-7222.6</v>
      </c>
      <c r="J2917" t="s">
        <v>13514</v>
      </c>
      <c r="R2917" s="51"/>
      <c r="U2917"/>
    </row>
    <row r="2918" spans="2:21" x14ac:dyDescent="0.25">
      <c r="B2918" s="49" t="s">
        <v>9326</v>
      </c>
      <c r="C2918" s="53" t="s">
        <v>24184</v>
      </c>
      <c r="D2918" t="s">
        <v>5398</v>
      </c>
      <c r="E2918" s="43" t="s">
        <v>13508</v>
      </c>
      <c r="F2918" t="s">
        <v>5401</v>
      </c>
      <c r="G2918" t="s">
        <v>5400</v>
      </c>
      <c r="H2918" s="41">
        <v>42101</v>
      </c>
      <c r="I2918" s="44">
        <v>-5370</v>
      </c>
      <c r="J2918" t="s">
        <v>13510</v>
      </c>
      <c r="R2918" s="51"/>
      <c r="U2918"/>
    </row>
    <row r="2919" spans="2:21" x14ac:dyDescent="0.25">
      <c r="B2919" s="49" t="s">
        <v>9326</v>
      </c>
      <c r="C2919" s="53" t="s">
        <v>24184</v>
      </c>
      <c r="D2919" t="s">
        <v>5398</v>
      </c>
      <c r="E2919" s="43" t="s">
        <v>13508</v>
      </c>
      <c r="F2919" t="s">
        <v>5399</v>
      </c>
      <c r="G2919" t="s">
        <v>5400</v>
      </c>
      <c r="H2919" s="41">
        <v>42101</v>
      </c>
      <c r="I2919" s="44">
        <v>-5181.2</v>
      </c>
      <c r="J2919" t="s">
        <v>13509</v>
      </c>
      <c r="R2919" s="51"/>
      <c r="U2919"/>
    </row>
    <row r="2920" spans="2:21" x14ac:dyDescent="0.25">
      <c r="B2920" s="49" t="s">
        <v>9328</v>
      </c>
      <c r="C2920" s="53" t="s">
        <v>24189</v>
      </c>
      <c r="D2920" t="s">
        <v>5384</v>
      </c>
      <c r="E2920" s="43" t="s">
        <v>13496</v>
      </c>
      <c r="F2920" t="s">
        <v>5406</v>
      </c>
      <c r="G2920" t="s">
        <v>19421</v>
      </c>
      <c r="H2920" s="41">
        <v>42101</v>
      </c>
      <c r="I2920" s="44">
        <v>-47200</v>
      </c>
      <c r="J2920" t="s">
        <v>13515</v>
      </c>
      <c r="R2920" s="51"/>
      <c r="U2920"/>
    </row>
    <row r="2921" spans="2:21" x14ac:dyDescent="0.25">
      <c r="B2921" s="49" t="s">
        <v>9328</v>
      </c>
      <c r="C2921" s="53" t="s">
        <v>24189</v>
      </c>
      <c r="D2921" t="s">
        <v>5409</v>
      </c>
      <c r="E2921" s="43" t="s">
        <v>13518</v>
      </c>
      <c r="F2921" t="s">
        <v>5410</v>
      </c>
      <c r="G2921" t="s">
        <v>5411</v>
      </c>
      <c r="H2921" s="41">
        <v>42101</v>
      </c>
      <c r="I2921" s="44">
        <v>-36000</v>
      </c>
      <c r="J2921" t="s">
        <v>13519</v>
      </c>
      <c r="R2921" s="51"/>
      <c r="U2921"/>
    </row>
    <row r="2922" spans="2:21" x14ac:dyDescent="0.25">
      <c r="B2922" s="49" t="s">
        <v>9328</v>
      </c>
      <c r="C2922" s="53" t="s">
        <v>24189</v>
      </c>
      <c r="D2922" t="s">
        <v>4006</v>
      </c>
      <c r="E2922" s="43" t="s">
        <v>4007</v>
      </c>
      <c r="F2922" t="s">
        <v>5412</v>
      </c>
      <c r="G2922" t="s">
        <v>19421</v>
      </c>
      <c r="H2922" s="41">
        <v>42101</v>
      </c>
      <c r="I2922" s="44">
        <v>-35000</v>
      </c>
      <c r="J2922" t="s">
        <v>13520</v>
      </c>
      <c r="R2922" s="51"/>
      <c r="U2922"/>
    </row>
    <row r="2923" spans="2:21" x14ac:dyDescent="0.25">
      <c r="B2923" s="49" t="s">
        <v>9328</v>
      </c>
      <c r="C2923" s="53" t="s">
        <v>24189</v>
      </c>
      <c r="D2923" t="s">
        <v>5389</v>
      </c>
      <c r="E2923" s="43" t="s">
        <v>13501</v>
      </c>
      <c r="F2923" t="s">
        <v>5407</v>
      </c>
      <c r="G2923" t="s">
        <v>19421</v>
      </c>
      <c r="H2923" s="41">
        <v>42101</v>
      </c>
      <c r="I2923" s="44">
        <v>-9440</v>
      </c>
      <c r="J2923" t="s">
        <v>13516</v>
      </c>
      <c r="R2923" s="51"/>
      <c r="U2923"/>
    </row>
    <row r="2924" spans="2:21" x14ac:dyDescent="0.25">
      <c r="B2924" s="49" t="s">
        <v>9328</v>
      </c>
      <c r="C2924" s="53" t="s">
        <v>24189</v>
      </c>
      <c r="D2924" t="s">
        <v>4427</v>
      </c>
      <c r="E2924" s="43" t="s">
        <v>12787</v>
      </c>
      <c r="F2924" t="s">
        <v>5408</v>
      </c>
      <c r="G2924" t="s">
        <v>19421</v>
      </c>
      <c r="H2924" s="41">
        <v>42101</v>
      </c>
      <c r="I2924" s="44">
        <v>-4720</v>
      </c>
      <c r="J2924" t="s">
        <v>13517</v>
      </c>
      <c r="R2924" s="51"/>
      <c r="U2924"/>
    </row>
    <row r="2925" spans="2:21" x14ac:dyDescent="0.25">
      <c r="B2925" s="49" t="s">
        <v>9328</v>
      </c>
      <c r="C2925" s="53" t="s">
        <v>24189</v>
      </c>
      <c r="D2925" t="s">
        <v>5413</v>
      </c>
      <c r="E2925" s="43" t="s">
        <v>13521</v>
      </c>
      <c r="F2925" t="s">
        <v>5414</v>
      </c>
      <c r="G2925" t="s">
        <v>9188</v>
      </c>
      <c r="H2925" s="41">
        <v>42102</v>
      </c>
      <c r="I2925" s="44">
        <v>-227025.09</v>
      </c>
      <c r="J2925" t="s">
        <v>13522</v>
      </c>
      <c r="R2925" s="51"/>
      <c r="U2925"/>
    </row>
    <row r="2926" spans="2:21" x14ac:dyDescent="0.25">
      <c r="B2926" s="49" t="s">
        <v>9735</v>
      </c>
      <c r="C2926" s="53" t="s">
        <v>24186</v>
      </c>
      <c r="D2926" t="s">
        <v>5420</v>
      </c>
      <c r="E2926" s="43" t="s">
        <v>13530</v>
      </c>
      <c r="F2926" t="s">
        <v>5416</v>
      </c>
      <c r="G2926" t="s">
        <v>5417</v>
      </c>
      <c r="H2926" s="41">
        <v>42104</v>
      </c>
      <c r="I2926" s="44">
        <v>-40000</v>
      </c>
      <c r="J2926" t="s">
        <v>13531</v>
      </c>
      <c r="R2926" s="51"/>
      <c r="U2926"/>
    </row>
    <row r="2927" spans="2:21" x14ac:dyDescent="0.25">
      <c r="B2927" s="49" t="s">
        <v>9735</v>
      </c>
      <c r="C2927" s="53" t="s">
        <v>24186</v>
      </c>
      <c r="D2927" t="s">
        <v>5421</v>
      </c>
      <c r="E2927" s="43" t="s">
        <v>13532</v>
      </c>
      <c r="F2927" t="s">
        <v>5416</v>
      </c>
      <c r="G2927" t="s">
        <v>5417</v>
      </c>
      <c r="H2927" s="41">
        <v>42104</v>
      </c>
      <c r="I2927" s="44">
        <v>-20000</v>
      </c>
      <c r="J2927" t="s">
        <v>13533</v>
      </c>
      <c r="R2927" s="51"/>
      <c r="U2927"/>
    </row>
    <row r="2928" spans="2:21" x14ac:dyDescent="0.25">
      <c r="B2928" s="49" t="s">
        <v>9735</v>
      </c>
      <c r="C2928" s="53" t="s">
        <v>24186</v>
      </c>
      <c r="D2928" t="s">
        <v>5426</v>
      </c>
      <c r="E2928" s="43" t="s">
        <v>13540</v>
      </c>
      <c r="F2928" t="s">
        <v>5416</v>
      </c>
      <c r="G2928" t="s">
        <v>5417</v>
      </c>
      <c r="H2928" s="41">
        <v>42104</v>
      </c>
      <c r="I2928" s="44">
        <v>-20000</v>
      </c>
      <c r="J2928" t="s">
        <v>13541</v>
      </c>
      <c r="R2928" s="51"/>
      <c r="U2928"/>
    </row>
    <row r="2929" spans="2:21" x14ac:dyDescent="0.25">
      <c r="B2929" s="49" t="s">
        <v>9735</v>
      </c>
      <c r="C2929" s="53" t="s">
        <v>24186</v>
      </c>
      <c r="D2929" t="s">
        <v>5415</v>
      </c>
      <c r="E2929" s="43" t="s">
        <v>13523</v>
      </c>
      <c r="F2929" t="s">
        <v>5416</v>
      </c>
      <c r="G2929" t="s">
        <v>5417</v>
      </c>
      <c r="H2929" s="41">
        <v>42104</v>
      </c>
      <c r="I2929" s="44">
        <v>-10000</v>
      </c>
      <c r="J2929" t="s">
        <v>13524</v>
      </c>
      <c r="R2929" s="51"/>
      <c r="U2929"/>
    </row>
    <row r="2930" spans="2:21" x14ac:dyDescent="0.25">
      <c r="B2930" s="49" t="s">
        <v>9735</v>
      </c>
      <c r="C2930" s="53" t="s">
        <v>24186</v>
      </c>
      <c r="D2930" t="s">
        <v>5418</v>
      </c>
      <c r="E2930" s="43" t="s">
        <v>13525</v>
      </c>
      <c r="F2930" t="s">
        <v>5416</v>
      </c>
      <c r="G2930" t="s">
        <v>5417</v>
      </c>
      <c r="H2930" s="41">
        <v>42104</v>
      </c>
      <c r="I2930" s="44">
        <v>-10000</v>
      </c>
      <c r="J2930" t="s">
        <v>13526</v>
      </c>
      <c r="R2930" s="51"/>
      <c r="U2930"/>
    </row>
    <row r="2931" spans="2:21" x14ac:dyDescent="0.25">
      <c r="B2931" s="49" t="s">
        <v>9735</v>
      </c>
      <c r="C2931" s="53" t="s">
        <v>24186</v>
      </c>
      <c r="D2931" t="s">
        <v>71</v>
      </c>
      <c r="E2931" s="43" t="s">
        <v>9364</v>
      </c>
      <c r="F2931" t="s">
        <v>5416</v>
      </c>
      <c r="G2931" t="s">
        <v>5417</v>
      </c>
      <c r="H2931" s="41">
        <v>42104</v>
      </c>
      <c r="I2931" s="44">
        <v>-10000</v>
      </c>
      <c r="J2931" t="s">
        <v>13527</v>
      </c>
      <c r="R2931" s="51"/>
      <c r="U2931"/>
    </row>
    <row r="2932" spans="2:21" x14ac:dyDescent="0.25">
      <c r="B2932" s="49" t="s">
        <v>9735</v>
      </c>
      <c r="C2932" s="53" t="s">
        <v>24186</v>
      </c>
      <c r="D2932" t="s">
        <v>5419</v>
      </c>
      <c r="E2932" s="43" t="s">
        <v>13528</v>
      </c>
      <c r="F2932" t="s">
        <v>5416</v>
      </c>
      <c r="G2932" t="s">
        <v>5417</v>
      </c>
      <c r="H2932" s="41">
        <v>42104</v>
      </c>
      <c r="I2932" s="44">
        <v>-10000</v>
      </c>
      <c r="J2932" t="s">
        <v>13529</v>
      </c>
      <c r="R2932" s="51"/>
      <c r="U2932"/>
    </row>
    <row r="2933" spans="2:21" x14ac:dyDescent="0.25">
      <c r="B2933" s="49" t="s">
        <v>9735</v>
      </c>
      <c r="C2933" s="53" t="s">
        <v>24186</v>
      </c>
      <c r="D2933" t="s">
        <v>5422</v>
      </c>
      <c r="E2933" s="43" t="s">
        <v>13534</v>
      </c>
      <c r="F2933" t="s">
        <v>5416</v>
      </c>
      <c r="G2933" t="s">
        <v>5417</v>
      </c>
      <c r="H2933" s="41">
        <v>42104</v>
      </c>
      <c r="I2933" s="44">
        <v>-10000</v>
      </c>
      <c r="J2933" t="s">
        <v>13535</v>
      </c>
      <c r="R2933" s="51"/>
      <c r="U2933"/>
    </row>
    <row r="2934" spans="2:21" x14ac:dyDescent="0.25">
      <c r="B2934" s="49" t="s">
        <v>9735</v>
      </c>
      <c r="C2934" s="53" t="s">
        <v>24186</v>
      </c>
      <c r="D2934" t="s">
        <v>5423</v>
      </c>
      <c r="E2934" s="43" t="s">
        <v>13536</v>
      </c>
      <c r="F2934" t="s">
        <v>5416</v>
      </c>
      <c r="G2934" t="s">
        <v>5424</v>
      </c>
      <c r="H2934" s="41">
        <v>42104</v>
      </c>
      <c r="I2934" s="44">
        <v>-10000</v>
      </c>
      <c r="J2934" t="s">
        <v>13537</v>
      </c>
      <c r="R2934" s="51"/>
      <c r="U2934"/>
    </row>
    <row r="2935" spans="2:21" x14ac:dyDescent="0.25">
      <c r="B2935" s="49" t="s">
        <v>9735</v>
      </c>
      <c r="C2935" s="53" t="s">
        <v>24186</v>
      </c>
      <c r="D2935" t="s">
        <v>5425</v>
      </c>
      <c r="E2935" s="43" t="s">
        <v>13538</v>
      </c>
      <c r="F2935" t="s">
        <v>5416</v>
      </c>
      <c r="G2935" t="s">
        <v>5417</v>
      </c>
      <c r="H2935" s="41">
        <v>42104</v>
      </c>
      <c r="I2935" s="44">
        <v>-10000</v>
      </c>
      <c r="J2935" t="s">
        <v>13539</v>
      </c>
      <c r="R2935" s="51"/>
      <c r="U2935"/>
    </row>
    <row r="2936" spans="2:21" x14ac:dyDescent="0.25">
      <c r="B2936" s="49" t="s">
        <v>9328</v>
      </c>
      <c r="C2936" s="53" t="s">
        <v>24189</v>
      </c>
      <c r="D2936" t="s">
        <v>5384</v>
      </c>
      <c r="E2936" s="43" t="s">
        <v>13496</v>
      </c>
      <c r="F2936" t="s">
        <v>5427</v>
      </c>
      <c r="G2936" t="s">
        <v>19344</v>
      </c>
      <c r="H2936" s="41">
        <v>42104</v>
      </c>
      <c r="I2936" s="44">
        <v>-47200</v>
      </c>
      <c r="J2936" t="s">
        <v>13542</v>
      </c>
      <c r="R2936" s="51"/>
      <c r="U2936"/>
    </row>
    <row r="2937" spans="2:21" x14ac:dyDescent="0.25">
      <c r="B2937" s="49" t="s">
        <v>9328</v>
      </c>
      <c r="C2937" s="53" t="s">
        <v>24189</v>
      </c>
      <c r="D2937" t="s">
        <v>5389</v>
      </c>
      <c r="E2937" s="43" t="s">
        <v>13501</v>
      </c>
      <c r="F2937" t="s">
        <v>5429</v>
      </c>
      <c r="G2937" t="s">
        <v>19344</v>
      </c>
      <c r="H2937" s="41">
        <v>42104</v>
      </c>
      <c r="I2937" s="44">
        <v>-9440</v>
      </c>
      <c r="J2937" t="s">
        <v>13544</v>
      </c>
      <c r="R2937" s="51"/>
      <c r="U2937"/>
    </row>
    <row r="2938" spans="2:21" x14ac:dyDescent="0.25">
      <c r="B2938" s="49" t="s">
        <v>9328</v>
      </c>
      <c r="C2938" s="53" t="s">
        <v>24189</v>
      </c>
      <c r="D2938" t="s">
        <v>4427</v>
      </c>
      <c r="E2938" s="43" t="s">
        <v>12787</v>
      </c>
      <c r="F2938" t="s">
        <v>5430</v>
      </c>
      <c r="G2938" t="s">
        <v>19344</v>
      </c>
      <c r="H2938" s="41">
        <v>42104</v>
      </c>
      <c r="I2938" s="44">
        <v>-4720</v>
      </c>
      <c r="J2938" t="s">
        <v>13545</v>
      </c>
      <c r="R2938" s="51"/>
      <c r="U2938"/>
    </row>
    <row r="2939" spans="2:21" x14ac:dyDescent="0.25">
      <c r="B2939" s="49" t="s">
        <v>9328</v>
      </c>
      <c r="C2939" s="53" t="s">
        <v>24189</v>
      </c>
      <c r="D2939" t="s">
        <v>4271</v>
      </c>
      <c r="E2939" s="43" t="s">
        <v>12662</v>
      </c>
      <c r="G2939" t="s">
        <v>5428</v>
      </c>
      <c r="H2939" s="41">
        <v>42104</v>
      </c>
      <c r="I2939" s="44">
        <v>1964144.07</v>
      </c>
      <c r="J2939" t="s">
        <v>13543</v>
      </c>
      <c r="R2939" s="51"/>
      <c r="U2939"/>
    </row>
    <row r="2940" spans="2:21" x14ac:dyDescent="0.25">
      <c r="B2940" s="49" t="s">
        <v>9328</v>
      </c>
      <c r="C2940" s="53" t="s">
        <v>24189</v>
      </c>
      <c r="D2940" t="s">
        <v>5431</v>
      </c>
      <c r="E2940" s="43" t="s">
        <v>13546</v>
      </c>
      <c r="F2940" t="s">
        <v>5432</v>
      </c>
      <c r="G2940" t="s">
        <v>19344</v>
      </c>
      <c r="H2940" s="41">
        <v>42110</v>
      </c>
      <c r="I2940" s="44">
        <v>-52739.040000000001</v>
      </c>
      <c r="J2940" t="s">
        <v>13547</v>
      </c>
      <c r="R2940" s="51"/>
      <c r="U2940"/>
    </row>
    <row r="2941" spans="2:21" x14ac:dyDescent="0.25">
      <c r="B2941" s="49" t="s">
        <v>9328</v>
      </c>
      <c r="C2941" s="53" t="s">
        <v>24189</v>
      </c>
      <c r="D2941" t="s">
        <v>4006</v>
      </c>
      <c r="E2941" s="43" t="s">
        <v>4007</v>
      </c>
      <c r="F2941" t="s">
        <v>5433</v>
      </c>
      <c r="G2941" t="s">
        <v>19344</v>
      </c>
      <c r="H2941" s="41">
        <v>42110</v>
      </c>
      <c r="I2941" s="44">
        <v>-35000</v>
      </c>
      <c r="J2941" t="s">
        <v>13548</v>
      </c>
      <c r="R2941" s="51"/>
      <c r="U2941"/>
    </row>
    <row r="2942" spans="2:21" x14ac:dyDescent="0.25">
      <c r="B2942" s="49" t="s">
        <v>9326</v>
      </c>
      <c r="C2942" s="53" t="s">
        <v>24184</v>
      </c>
      <c r="D2942" t="s">
        <v>143</v>
      </c>
      <c r="E2942" s="43" t="s">
        <v>144</v>
      </c>
      <c r="F2942" t="s">
        <v>5434</v>
      </c>
      <c r="G2942" t="s">
        <v>5435</v>
      </c>
      <c r="H2942" s="41">
        <v>42111</v>
      </c>
      <c r="I2942" s="44">
        <v>-1414328.07</v>
      </c>
      <c r="J2942" t="s">
        <v>13549</v>
      </c>
      <c r="R2942" s="51"/>
      <c r="U2942"/>
    </row>
    <row r="2943" spans="2:21" x14ac:dyDescent="0.25">
      <c r="B2943" s="49" t="s">
        <v>9735</v>
      </c>
      <c r="C2943" s="53" t="s">
        <v>24186</v>
      </c>
      <c r="D2943" t="s">
        <v>5436</v>
      </c>
      <c r="E2943" s="43" t="s">
        <v>13550</v>
      </c>
      <c r="F2943" t="s">
        <v>5437</v>
      </c>
      <c r="G2943" t="s">
        <v>5438</v>
      </c>
      <c r="H2943" s="41">
        <v>42114</v>
      </c>
      <c r="I2943" s="44">
        <v>-40000</v>
      </c>
      <c r="J2943" t="s">
        <v>13551</v>
      </c>
      <c r="R2943" s="51"/>
      <c r="U2943"/>
    </row>
    <row r="2944" spans="2:21" x14ac:dyDescent="0.25">
      <c r="B2944" s="49" t="s">
        <v>9735</v>
      </c>
      <c r="C2944" s="53" t="s">
        <v>24186</v>
      </c>
      <c r="D2944" t="s">
        <v>5439</v>
      </c>
      <c r="E2944" s="43" t="s">
        <v>13552</v>
      </c>
      <c r="F2944" t="s">
        <v>5440</v>
      </c>
      <c r="G2944" t="s">
        <v>5441</v>
      </c>
      <c r="H2944" s="41">
        <v>42114</v>
      </c>
      <c r="I2944" s="44">
        <v>-16800.14</v>
      </c>
      <c r="J2944" t="s">
        <v>13553</v>
      </c>
      <c r="R2944" s="51"/>
      <c r="U2944"/>
    </row>
    <row r="2945" spans="2:21" x14ac:dyDescent="0.25">
      <c r="B2945" s="49" t="s">
        <v>9326</v>
      </c>
      <c r="C2945" s="53" t="s">
        <v>24184</v>
      </c>
      <c r="D2945" t="s">
        <v>1342</v>
      </c>
      <c r="E2945" s="43" t="s">
        <v>12642</v>
      </c>
      <c r="F2945" t="s">
        <v>5442</v>
      </c>
      <c r="G2945" t="s">
        <v>16696</v>
      </c>
      <c r="H2945" s="41">
        <v>42115</v>
      </c>
      <c r="I2945" s="44">
        <v>-22538</v>
      </c>
      <c r="J2945" t="s">
        <v>13554</v>
      </c>
      <c r="R2945" s="51"/>
      <c r="U2945"/>
    </row>
    <row r="2946" spans="2:21" x14ac:dyDescent="0.25">
      <c r="B2946" s="49" t="s">
        <v>9735</v>
      </c>
      <c r="C2946" s="53" t="s">
        <v>24186</v>
      </c>
      <c r="D2946" t="s">
        <v>5443</v>
      </c>
      <c r="E2946" s="43" t="s">
        <v>13555</v>
      </c>
      <c r="F2946" t="s">
        <v>5444</v>
      </c>
      <c r="G2946" t="s">
        <v>5445</v>
      </c>
      <c r="H2946" s="41">
        <v>42117</v>
      </c>
      <c r="I2946" s="44">
        <v>-50000</v>
      </c>
      <c r="J2946" t="s">
        <v>13556</v>
      </c>
      <c r="R2946" s="51"/>
      <c r="U2946"/>
    </row>
    <row r="2947" spans="2:21" x14ac:dyDescent="0.25">
      <c r="B2947" s="49" t="s">
        <v>9326</v>
      </c>
      <c r="C2947" s="53" t="s">
        <v>24184</v>
      </c>
      <c r="D2947" t="s">
        <v>4461</v>
      </c>
      <c r="E2947" s="43" t="s">
        <v>4462</v>
      </c>
      <c r="F2947" t="s">
        <v>5446</v>
      </c>
      <c r="G2947" t="s">
        <v>17180</v>
      </c>
      <c r="H2947" s="41">
        <v>42121</v>
      </c>
      <c r="I2947" s="44">
        <v>-77277.679999999993</v>
      </c>
      <c r="J2947" t="s">
        <v>13557</v>
      </c>
      <c r="R2947" s="51"/>
      <c r="U2947"/>
    </row>
    <row r="2948" spans="2:21" x14ac:dyDescent="0.25">
      <c r="B2948" s="49" t="s">
        <v>9735</v>
      </c>
      <c r="C2948" s="53" t="s">
        <v>24186</v>
      </c>
      <c r="D2948" t="s">
        <v>5447</v>
      </c>
      <c r="E2948" s="43" t="s">
        <v>13558</v>
      </c>
      <c r="F2948" t="s">
        <v>5448</v>
      </c>
      <c r="G2948" t="s">
        <v>5449</v>
      </c>
      <c r="H2948" s="41">
        <v>42122</v>
      </c>
      <c r="I2948" s="44">
        <v>-13915</v>
      </c>
      <c r="J2948" t="s">
        <v>13559</v>
      </c>
      <c r="R2948" s="51"/>
      <c r="U2948"/>
    </row>
    <row r="2949" spans="2:21" x14ac:dyDescent="0.25">
      <c r="B2949" s="49" t="s">
        <v>9328</v>
      </c>
      <c r="C2949" s="53" t="s">
        <v>24189</v>
      </c>
      <c r="D2949" t="s">
        <v>4040</v>
      </c>
      <c r="E2949" s="43" t="s">
        <v>12487</v>
      </c>
      <c r="F2949" t="s">
        <v>5453</v>
      </c>
      <c r="G2949" t="s">
        <v>19344</v>
      </c>
      <c r="H2949" s="41">
        <v>42124</v>
      </c>
      <c r="I2949" s="44">
        <v>-42239.47</v>
      </c>
      <c r="J2949" t="s">
        <v>13562</v>
      </c>
      <c r="R2949" s="51"/>
      <c r="U2949"/>
    </row>
    <row r="2950" spans="2:21" x14ac:dyDescent="0.25">
      <c r="B2950" s="49" t="s">
        <v>9328</v>
      </c>
      <c r="C2950" s="53" t="s">
        <v>24189</v>
      </c>
      <c r="D2950" t="s">
        <v>5450</v>
      </c>
      <c r="E2950" s="43" t="s">
        <v>13560</v>
      </c>
      <c r="F2950" t="s">
        <v>5451</v>
      </c>
      <c r="G2950" t="s">
        <v>5452</v>
      </c>
      <c r="H2950" s="41">
        <v>42124</v>
      </c>
      <c r="I2950" s="44">
        <v>-23600</v>
      </c>
      <c r="J2950" t="s">
        <v>13561</v>
      </c>
      <c r="R2950" s="51"/>
      <c r="U2950"/>
    </row>
    <row r="2951" spans="2:21" x14ac:dyDescent="0.25">
      <c r="B2951" s="49" t="s">
        <v>9326</v>
      </c>
      <c r="C2951" s="53" t="s">
        <v>24184</v>
      </c>
      <c r="D2951" t="s">
        <v>5454</v>
      </c>
      <c r="E2951" s="43" t="s">
        <v>13563</v>
      </c>
      <c r="F2951" t="s">
        <v>5455</v>
      </c>
      <c r="G2951" t="s">
        <v>16521</v>
      </c>
      <c r="H2951" s="41">
        <v>42129</v>
      </c>
      <c r="I2951" s="44">
        <v>-11800</v>
      </c>
      <c r="J2951" t="s">
        <v>13564</v>
      </c>
      <c r="R2951" s="51"/>
      <c r="U2951"/>
    </row>
    <row r="2952" spans="2:21" x14ac:dyDescent="0.25">
      <c r="B2952" s="49" t="s">
        <v>9328</v>
      </c>
      <c r="C2952" s="53" t="s">
        <v>24189</v>
      </c>
      <c r="D2952" t="s">
        <v>5456</v>
      </c>
      <c r="E2952" s="43" t="s">
        <v>5457</v>
      </c>
      <c r="F2952" t="s">
        <v>5458</v>
      </c>
      <c r="G2952" t="s">
        <v>5459</v>
      </c>
      <c r="H2952" s="41">
        <v>42129</v>
      </c>
      <c r="I2952" s="44">
        <v>-3949700.25</v>
      </c>
      <c r="J2952" t="s">
        <v>13565</v>
      </c>
      <c r="R2952" s="51"/>
      <c r="U2952"/>
    </row>
    <row r="2953" spans="2:21" x14ac:dyDescent="0.25">
      <c r="B2953" s="49" t="s">
        <v>9326</v>
      </c>
      <c r="C2953" s="53" t="s">
        <v>24184</v>
      </c>
      <c r="D2953" t="s">
        <v>5454</v>
      </c>
      <c r="E2953" s="43" t="s">
        <v>13563</v>
      </c>
      <c r="F2953" t="s">
        <v>5460</v>
      </c>
      <c r="G2953" t="s">
        <v>16521</v>
      </c>
      <c r="H2953" s="41">
        <v>42130</v>
      </c>
      <c r="I2953" s="44">
        <v>-11800</v>
      </c>
      <c r="J2953" t="s">
        <v>13566</v>
      </c>
      <c r="R2953" s="51"/>
      <c r="U2953"/>
    </row>
    <row r="2954" spans="2:21" x14ac:dyDescent="0.25">
      <c r="B2954" s="49" t="s">
        <v>9735</v>
      </c>
      <c r="C2954" s="53" t="s">
        <v>24186</v>
      </c>
      <c r="D2954" t="s">
        <v>5461</v>
      </c>
      <c r="E2954" s="43" t="s">
        <v>13567</v>
      </c>
      <c r="F2954" t="s">
        <v>5462</v>
      </c>
      <c r="G2954" t="s">
        <v>5463</v>
      </c>
      <c r="H2954" s="41">
        <v>42130</v>
      </c>
      <c r="I2954" s="44">
        <v>-28000</v>
      </c>
      <c r="J2954" t="s">
        <v>13568</v>
      </c>
      <c r="R2954" s="51"/>
      <c r="U2954"/>
    </row>
    <row r="2955" spans="2:21" x14ac:dyDescent="0.25">
      <c r="B2955" s="49" t="s">
        <v>9735</v>
      </c>
      <c r="C2955" s="53" t="s">
        <v>24186</v>
      </c>
      <c r="D2955" t="s">
        <v>5464</v>
      </c>
      <c r="E2955" s="43" t="s">
        <v>13569</v>
      </c>
      <c r="F2955" t="s">
        <v>5462</v>
      </c>
      <c r="G2955" t="s">
        <v>5463</v>
      </c>
      <c r="H2955" s="41">
        <v>42130</v>
      </c>
      <c r="I2955" s="44">
        <v>-14000</v>
      </c>
      <c r="J2955" t="s">
        <v>13570</v>
      </c>
      <c r="R2955" s="51"/>
      <c r="U2955"/>
    </row>
    <row r="2956" spans="2:21" x14ac:dyDescent="0.25">
      <c r="B2956" s="49" t="s">
        <v>9735</v>
      </c>
      <c r="C2956" s="53" t="s">
        <v>24186</v>
      </c>
      <c r="D2956" t="s">
        <v>4083</v>
      </c>
      <c r="E2956" s="43" t="s">
        <v>4084</v>
      </c>
      <c r="F2956" t="s">
        <v>5467</v>
      </c>
      <c r="G2956" t="s">
        <v>5468</v>
      </c>
      <c r="H2956" s="41">
        <v>42130</v>
      </c>
      <c r="I2956" s="44">
        <v>-8500</v>
      </c>
      <c r="J2956" t="s">
        <v>13573</v>
      </c>
      <c r="R2956" s="51"/>
      <c r="U2956"/>
    </row>
    <row r="2957" spans="2:21" x14ac:dyDescent="0.25">
      <c r="B2957" s="49" t="s">
        <v>9328</v>
      </c>
      <c r="C2957" s="53" t="s">
        <v>24189</v>
      </c>
      <c r="D2957" t="s">
        <v>5465</v>
      </c>
      <c r="E2957" s="43" t="s">
        <v>13571</v>
      </c>
      <c r="F2957" t="s">
        <v>5466</v>
      </c>
      <c r="G2957" t="s">
        <v>19738</v>
      </c>
      <c r="H2957" s="41">
        <v>42130</v>
      </c>
      <c r="I2957" s="44">
        <v>-94400</v>
      </c>
      <c r="J2957" t="s">
        <v>13572</v>
      </c>
      <c r="R2957" s="51"/>
      <c r="U2957"/>
    </row>
    <row r="2958" spans="2:21" x14ac:dyDescent="0.25">
      <c r="B2958" s="49" t="s">
        <v>9326</v>
      </c>
      <c r="C2958" s="53" t="s">
        <v>24184</v>
      </c>
      <c r="D2958" t="s">
        <v>1466</v>
      </c>
      <c r="E2958" s="43" t="s">
        <v>1467</v>
      </c>
      <c r="F2958" t="s">
        <v>5469</v>
      </c>
      <c r="G2958" t="s">
        <v>18789</v>
      </c>
      <c r="H2958" s="41">
        <v>42132</v>
      </c>
      <c r="I2958" s="44">
        <v>-149122.5</v>
      </c>
      <c r="J2958" t="s">
        <v>13574</v>
      </c>
      <c r="R2958" s="51"/>
      <c r="U2958"/>
    </row>
    <row r="2959" spans="2:21" x14ac:dyDescent="0.25">
      <c r="B2959" s="49" t="s">
        <v>9735</v>
      </c>
      <c r="C2959" s="53" t="s">
        <v>24186</v>
      </c>
      <c r="D2959" t="s">
        <v>1382</v>
      </c>
      <c r="E2959" s="43" t="s">
        <v>10392</v>
      </c>
      <c r="F2959" t="s">
        <v>5470</v>
      </c>
      <c r="G2959" t="s">
        <v>5471</v>
      </c>
      <c r="H2959" s="41">
        <v>42135</v>
      </c>
      <c r="I2959" s="44">
        <v>-5000</v>
      </c>
      <c r="J2959" t="s">
        <v>13575</v>
      </c>
      <c r="R2959" s="51"/>
      <c r="U2959"/>
    </row>
    <row r="2960" spans="2:21" x14ac:dyDescent="0.25">
      <c r="B2960" s="49" t="s">
        <v>9326</v>
      </c>
      <c r="C2960" s="53" t="s">
        <v>24184</v>
      </c>
      <c r="D2960" t="s">
        <v>5472</v>
      </c>
      <c r="E2960" s="43" t="s">
        <v>5473</v>
      </c>
      <c r="F2960" t="s">
        <v>5474</v>
      </c>
      <c r="G2960" t="s">
        <v>17796</v>
      </c>
      <c r="H2960" s="41">
        <v>42137</v>
      </c>
      <c r="I2960" s="44">
        <v>-35765.61</v>
      </c>
      <c r="J2960" t="s">
        <v>13576</v>
      </c>
      <c r="R2960" s="51"/>
      <c r="U2960"/>
    </row>
    <row r="2961" spans="2:21" x14ac:dyDescent="0.25">
      <c r="B2961" s="49" t="s">
        <v>9735</v>
      </c>
      <c r="C2961" s="53" t="s">
        <v>24186</v>
      </c>
      <c r="D2961" t="s">
        <v>5475</v>
      </c>
      <c r="E2961" s="43" t="s">
        <v>13577</v>
      </c>
      <c r="F2961" t="s">
        <v>5476</v>
      </c>
      <c r="G2961" t="s">
        <v>5477</v>
      </c>
      <c r="H2961" s="41">
        <v>42137</v>
      </c>
      <c r="I2961" s="44">
        <v>-40600</v>
      </c>
      <c r="J2961" t="s">
        <v>13578</v>
      </c>
      <c r="R2961" s="51"/>
      <c r="U2961"/>
    </row>
    <row r="2962" spans="2:21" x14ac:dyDescent="0.25">
      <c r="B2962" s="49" t="s">
        <v>9735</v>
      </c>
      <c r="C2962" s="53" t="s">
        <v>24186</v>
      </c>
      <c r="D2962" t="s">
        <v>5475</v>
      </c>
      <c r="E2962" s="43" t="s">
        <v>13577</v>
      </c>
      <c r="F2962" t="s">
        <v>5478</v>
      </c>
      <c r="G2962" t="s">
        <v>5479</v>
      </c>
      <c r="H2962" s="41">
        <v>42137</v>
      </c>
      <c r="I2962" s="44">
        <v>-40600</v>
      </c>
      <c r="J2962" t="s">
        <v>13579</v>
      </c>
      <c r="R2962" s="51"/>
      <c r="U2962"/>
    </row>
    <row r="2963" spans="2:21" x14ac:dyDescent="0.25">
      <c r="B2963" s="49" t="s">
        <v>9735</v>
      </c>
      <c r="C2963" s="53" t="s">
        <v>24186</v>
      </c>
      <c r="D2963" t="s">
        <v>5480</v>
      </c>
      <c r="E2963" s="43" t="s">
        <v>13580</v>
      </c>
      <c r="F2963" t="s">
        <v>5481</v>
      </c>
      <c r="G2963" t="s">
        <v>5482</v>
      </c>
      <c r="H2963" s="41">
        <v>42142</v>
      </c>
      <c r="I2963" s="44">
        <v>-25943.47</v>
      </c>
      <c r="J2963" t="s">
        <v>13581</v>
      </c>
      <c r="R2963" s="51"/>
      <c r="U2963"/>
    </row>
    <row r="2964" spans="2:21" x14ac:dyDescent="0.25">
      <c r="B2964" s="49" t="s">
        <v>9328</v>
      </c>
      <c r="C2964" s="53" t="s">
        <v>24189</v>
      </c>
      <c r="D2964" t="s">
        <v>5485</v>
      </c>
      <c r="E2964" s="43" t="s">
        <v>13584</v>
      </c>
      <c r="F2964" t="s">
        <v>5486</v>
      </c>
      <c r="G2964" t="s">
        <v>19490</v>
      </c>
      <c r="H2964" s="41">
        <v>42142</v>
      </c>
      <c r="I2964" s="44">
        <v>-810000</v>
      </c>
      <c r="J2964" t="s">
        <v>13585</v>
      </c>
      <c r="R2964" s="51"/>
      <c r="U2964"/>
    </row>
    <row r="2965" spans="2:21" x14ac:dyDescent="0.25">
      <c r="B2965" s="49" t="s">
        <v>9328</v>
      </c>
      <c r="C2965" s="53" t="s">
        <v>24189</v>
      </c>
      <c r="D2965" t="s">
        <v>2447</v>
      </c>
      <c r="E2965" s="43" t="s">
        <v>11339</v>
      </c>
      <c r="F2965" t="s">
        <v>5484</v>
      </c>
      <c r="G2965" t="s">
        <v>19309</v>
      </c>
      <c r="H2965" s="41">
        <v>42142</v>
      </c>
      <c r="I2965" s="44">
        <v>-118000</v>
      </c>
      <c r="J2965" t="s">
        <v>13583</v>
      </c>
      <c r="R2965" s="51"/>
      <c r="U2965"/>
    </row>
    <row r="2966" spans="2:21" x14ac:dyDescent="0.25">
      <c r="B2966" s="49" t="s">
        <v>9735</v>
      </c>
      <c r="C2966" s="53" t="s">
        <v>24186</v>
      </c>
      <c r="D2966" t="s">
        <v>5490</v>
      </c>
      <c r="E2966" s="43" t="s">
        <v>13588</v>
      </c>
      <c r="F2966" t="s">
        <v>5488</v>
      </c>
      <c r="G2966" t="s">
        <v>5489</v>
      </c>
      <c r="H2966" s="41">
        <v>42143</v>
      </c>
      <c r="I2966" s="44">
        <v>-85000</v>
      </c>
      <c r="J2966" t="s">
        <v>13589</v>
      </c>
      <c r="R2966" s="51"/>
      <c r="U2966"/>
    </row>
    <row r="2967" spans="2:21" x14ac:dyDescent="0.25">
      <c r="B2967" s="49" t="s">
        <v>9735</v>
      </c>
      <c r="C2967" s="53" t="s">
        <v>24186</v>
      </c>
      <c r="D2967" t="s">
        <v>5487</v>
      </c>
      <c r="E2967" s="43" t="s">
        <v>13586</v>
      </c>
      <c r="F2967" t="s">
        <v>5488</v>
      </c>
      <c r="G2967" t="s">
        <v>5489</v>
      </c>
      <c r="H2967" s="41">
        <v>42143</v>
      </c>
      <c r="I2967" s="44">
        <v>-85000</v>
      </c>
      <c r="J2967" t="s">
        <v>13587</v>
      </c>
      <c r="R2967" s="51"/>
      <c r="U2967"/>
    </row>
    <row r="2968" spans="2:21" x14ac:dyDescent="0.25">
      <c r="B2968" s="49" t="s">
        <v>9326</v>
      </c>
      <c r="C2968" s="53" t="s">
        <v>24184</v>
      </c>
      <c r="D2968" t="s">
        <v>3177</v>
      </c>
      <c r="E2968" s="43" t="s">
        <v>3178</v>
      </c>
      <c r="F2968" t="s">
        <v>5491</v>
      </c>
      <c r="G2968" t="s">
        <v>18127</v>
      </c>
      <c r="H2968" s="41">
        <v>42144</v>
      </c>
      <c r="I2968" s="44">
        <v>-51641</v>
      </c>
      <c r="J2968" t="s">
        <v>13590</v>
      </c>
      <c r="R2968" s="51"/>
      <c r="U2968"/>
    </row>
    <row r="2969" spans="2:21" x14ac:dyDescent="0.25">
      <c r="B2969" s="49" t="s">
        <v>9735</v>
      </c>
      <c r="C2969" s="53" t="s">
        <v>24186</v>
      </c>
      <c r="D2969" t="s">
        <v>4542</v>
      </c>
      <c r="E2969" s="43" t="s">
        <v>12869</v>
      </c>
      <c r="F2969" t="s">
        <v>5492</v>
      </c>
      <c r="G2969" t="s">
        <v>5493</v>
      </c>
      <c r="H2969" s="41">
        <v>42145</v>
      </c>
      <c r="I2969" s="44">
        <v>-29276</v>
      </c>
      <c r="J2969" t="s">
        <v>13591</v>
      </c>
      <c r="R2969" s="51"/>
      <c r="U2969"/>
    </row>
    <row r="2970" spans="2:21" x14ac:dyDescent="0.25">
      <c r="B2970" s="49" t="s">
        <v>9735</v>
      </c>
      <c r="C2970" s="53" t="s">
        <v>24186</v>
      </c>
      <c r="D2970" t="s">
        <v>5494</v>
      </c>
      <c r="E2970" s="43" t="s">
        <v>13592</v>
      </c>
      <c r="F2970" t="s">
        <v>5495</v>
      </c>
      <c r="G2970" t="s">
        <v>5496</v>
      </c>
      <c r="H2970" s="41">
        <v>42146</v>
      </c>
      <c r="I2970" s="44">
        <v>-19155.91</v>
      </c>
      <c r="J2970" t="s">
        <v>13593</v>
      </c>
      <c r="R2970" s="51"/>
      <c r="U2970"/>
    </row>
    <row r="2971" spans="2:21" x14ac:dyDescent="0.25">
      <c r="B2971" s="49" t="s">
        <v>9328</v>
      </c>
      <c r="C2971" s="53" t="s">
        <v>24189</v>
      </c>
      <c r="D2971" t="s">
        <v>5431</v>
      </c>
      <c r="E2971" s="43" t="s">
        <v>13546</v>
      </c>
      <c r="F2971" t="s">
        <v>5497</v>
      </c>
      <c r="G2971" t="s">
        <v>19429</v>
      </c>
      <c r="H2971" s="41">
        <v>42146</v>
      </c>
      <c r="I2971" s="44">
        <v>-52821.05</v>
      </c>
      <c r="J2971" t="s">
        <v>13594</v>
      </c>
      <c r="R2971" s="51"/>
      <c r="U2971"/>
    </row>
    <row r="2972" spans="2:21" x14ac:dyDescent="0.25">
      <c r="B2972" s="49" t="s">
        <v>9735</v>
      </c>
      <c r="C2972" s="53" t="s">
        <v>24186</v>
      </c>
      <c r="D2972" t="s">
        <v>19095</v>
      </c>
      <c r="E2972" s="43" t="s">
        <v>19094</v>
      </c>
      <c r="F2972" t="s">
        <v>19097</v>
      </c>
      <c r="H2972" s="41">
        <v>42149</v>
      </c>
      <c r="I2972" s="44">
        <v>-60000</v>
      </c>
      <c r="J2972" t="s">
        <v>19096</v>
      </c>
      <c r="R2972" s="51"/>
      <c r="U2972"/>
    </row>
    <row r="2973" spans="2:21" x14ac:dyDescent="0.25">
      <c r="B2973" s="49" t="s">
        <v>9735</v>
      </c>
      <c r="C2973" s="53" t="s">
        <v>24186</v>
      </c>
      <c r="D2973" t="s">
        <v>5498</v>
      </c>
      <c r="E2973" s="43" t="s">
        <v>13595</v>
      </c>
      <c r="F2973" t="s">
        <v>5499</v>
      </c>
      <c r="G2973" t="s">
        <v>5500</v>
      </c>
      <c r="H2973" s="41">
        <v>42150</v>
      </c>
      <c r="I2973" s="44">
        <v>-14000</v>
      </c>
      <c r="J2973" t="s">
        <v>13596</v>
      </c>
      <c r="R2973" s="51"/>
      <c r="U2973"/>
    </row>
    <row r="2974" spans="2:21" x14ac:dyDescent="0.25">
      <c r="B2974" s="49" t="s">
        <v>9326</v>
      </c>
      <c r="C2974" s="53" t="s">
        <v>24184</v>
      </c>
      <c r="D2974" t="s">
        <v>1621</v>
      </c>
      <c r="E2974" s="43" t="s">
        <v>1622</v>
      </c>
      <c r="F2974" t="s">
        <v>5501</v>
      </c>
      <c r="G2974" t="s">
        <v>17238</v>
      </c>
      <c r="H2974" s="41">
        <v>42151</v>
      </c>
      <c r="I2974" s="44">
        <v>-1118207.6200000001</v>
      </c>
      <c r="J2974" t="s">
        <v>13597</v>
      </c>
      <c r="R2974" s="51"/>
      <c r="U2974"/>
    </row>
    <row r="2975" spans="2:21" x14ac:dyDescent="0.25">
      <c r="B2975" s="49" t="s">
        <v>9326</v>
      </c>
      <c r="C2975" s="53" t="s">
        <v>24184</v>
      </c>
      <c r="D2975" t="s">
        <v>1621</v>
      </c>
      <c r="E2975" s="43" t="s">
        <v>1622</v>
      </c>
      <c r="F2975" t="s">
        <v>5502</v>
      </c>
      <c r="G2975" t="s">
        <v>17238</v>
      </c>
      <c r="H2975" s="41">
        <v>42151</v>
      </c>
      <c r="I2975" s="44">
        <v>-944737.5</v>
      </c>
      <c r="J2975" t="s">
        <v>13598</v>
      </c>
      <c r="R2975" s="51"/>
      <c r="U2975"/>
    </row>
    <row r="2976" spans="2:21" x14ac:dyDescent="0.25">
      <c r="B2976" s="49" t="s">
        <v>9326</v>
      </c>
      <c r="C2976" s="53" t="s">
        <v>24184</v>
      </c>
      <c r="D2976" t="s">
        <v>1621</v>
      </c>
      <c r="E2976" s="43" t="s">
        <v>1622</v>
      </c>
      <c r="F2976" t="s">
        <v>5503</v>
      </c>
      <c r="G2976" t="s">
        <v>17238</v>
      </c>
      <c r="H2976" s="41">
        <v>42151</v>
      </c>
      <c r="I2976" s="44">
        <v>-842943.3</v>
      </c>
      <c r="J2976" t="s">
        <v>13599</v>
      </c>
      <c r="R2976" s="51"/>
      <c r="U2976"/>
    </row>
    <row r="2977" spans="2:21" x14ac:dyDescent="0.25">
      <c r="B2977" s="49" t="s">
        <v>9326</v>
      </c>
      <c r="C2977" s="53" t="s">
        <v>24184</v>
      </c>
      <c r="D2977" t="s">
        <v>1621</v>
      </c>
      <c r="E2977" s="43" t="s">
        <v>1622</v>
      </c>
      <c r="F2977" t="s">
        <v>5504</v>
      </c>
      <c r="G2977" t="s">
        <v>17239</v>
      </c>
      <c r="H2977" s="41">
        <v>42152</v>
      </c>
      <c r="I2977" s="44">
        <v>-442554.55</v>
      </c>
      <c r="J2977" t="s">
        <v>13600</v>
      </c>
      <c r="R2977" s="51"/>
      <c r="U2977"/>
    </row>
    <row r="2978" spans="2:21" x14ac:dyDescent="0.25">
      <c r="B2978" s="49" t="s">
        <v>9735</v>
      </c>
      <c r="C2978" s="53" t="s">
        <v>24186</v>
      </c>
      <c r="D2978" t="s">
        <v>4147</v>
      </c>
      <c r="E2978" s="43" t="s">
        <v>4148</v>
      </c>
      <c r="F2978" t="s">
        <v>5505</v>
      </c>
      <c r="G2978" t="s">
        <v>19211</v>
      </c>
      <c r="H2978" s="41">
        <v>42153</v>
      </c>
      <c r="I2978" s="44">
        <v>-1185066</v>
      </c>
      <c r="J2978" t="s">
        <v>13601</v>
      </c>
      <c r="R2978" s="51"/>
      <c r="U2978"/>
    </row>
    <row r="2979" spans="2:21" x14ac:dyDescent="0.25">
      <c r="B2979" s="49" t="s">
        <v>9328</v>
      </c>
      <c r="C2979" s="53" t="s">
        <v>24189</v>
      </c>
      <c r="D2979" t="s">
        <v>5509</v>
      </c>
      <c r="E2979" s="43" t="s">
        <v>13604</v>
      </c>
      <c r="F2979" t="s">
        <v>5510</v>
      </c>
      <c r="G2979" t="s">
        <v>19429</v>
      </c>
      <c r="H2979" s="41">
        <v>42153</v>
      </c>
      <c r="I2979" s="44">
        <v>-49985.46</v>
      </c>
      <c r="J2979" t="s">
        <v>13605</v>
      </c>
      <c r="R2979" s="51"/>
      <c r="U2979"/>
    </row>
    <row r="2980" spans="2:21" x14ac:dyDescent="0.25">
      <c r="B2980" s="49" t="s">
        <v>9328</v>
      </c>
      <c r="C2980" s="53" t="s">
        <v>24189</v>
      </c>
      <c r="D2980" t="s">
        <v>5506</v>
      </c>
      <c r="E2980" s="43" t="s">
        <v>13602</v>
      </c>
      <c r="F2980" t="s">
        <v>5507</v>
      </c>
      <c r="G2980" t="s">
        <v>19654</v>
      </c>
      <c r="H2980" s="41">
        <v>42153</v>
      </c>
      <c r="I2980" s="44">
        <v>-46498.1</v>
      </c>
      <c r="J2980" t="s">
        <v>13603</v>
      </c>
      <c r="R2980" s="51"/>
      <c r="U2980"/>
    </row>
    <row r="2981" spans="2:21" x14ac:dyDescent="0.25">
      <c r="B2981" s="49" t="s">
        <v>9328</v>
      </c>
      <c r="C2981" s="53" t="s">
        <v>24189</v>
      </c>
      <c r="D2981" t="s">
        <v>4006</v>
      </c>
      <c r="E2981" s="43" t="s">
        <v>4007</v>
      </c>
      <c r="F2981" t="s">
        <v>5511</v>
      </c>
      <c r="G2981" t="s">
        <v>19429</v>
      </c>
      <c r="H2981" s="41">
        <v>42153</v>
      </c>
      <c r="I2981" s="44">
        <v>-35000</v>
      </c>
      <c r="J2981" t="s">
        <v>13606</v>
      </c>
      <c r="R2981" s="51"/>
      <c r="U2981"/>
    </row>
    <row r="2982" spans="2:21" x14ac:dyDescent="0.25">
      <c r="B2982" s="49" t="s">
        <v>9326</v>
      </c>
      <c r="C2982" s="53" t="s">
        <v>24184</v>
      </c>
      <c r="D2982" t="s">
        <v>4033</v>
      </c>
      <c r="E2982" s="43" t="s">
        <v>4034</v>
      </c>
      <c r="F2982" t="s">
        <v>5512</v>
      </c>
      <c r="G2982" t="s">
        <v>17999</v>
      </c>
      <c r="H2982" s="41">
        <v>42156</v>
      </c>
      <c r="I2982" s="44">
        <v>-88500</v>
      </c>
      <c r="J2982" t="s">
        <v>13607</v>
      </c>
      <c r="R2982" s="51"/>
      <c r="U2982"/>
    </row>
    <row r="2983" spans="2:21" x14ac:dyDescent="0.25">
      <c r="B2983" s="49" t="s">
        <v>9328</v>
      </c>
      <c r="C2983" s="53" t="s">
        <v>24189</v>
      </c>
      <c r="D2983" t="s">
        <v>399</v>
      </c>
      <c r="E2983" s="43" t="s">
        <v>9605</v>
      </c>
      <c r="F2983" t="s">
        <v>5513</v>
      </c>
      <c r="G2983" t="s">
        <v>19429</v>
      </c>
      <c r="H2983" s="41">
        <v>42156</v>
      </c>
      <c r="I2983" s="44">
        <v>-15340</v>
      </c>
      <c r="J2983" t="s">
        <v>13608</v>
      </c>
      <c r="R2983" s="51"/>
      <c r="U2983"/>
    </row>
    <row r="2984" spans="2:21" x14ac:dyDescent="0.25">
      <c r="B2984" s="49" t="s">
        <v>9328</v>
      </c>
      <c r="C2984" s="53" t="s">
        <v>24189</v>
      </c>
      <c r="D2984" t="s">
        <v>4427</v>
      </c>
      <c r="E2984" s="43" t="s">
        <v>12787</v>
      </c>
      <c r="F2984" t="s">
        <v>5514</v>
      </c>
      <c r="G2984" t="s">
        <v>19429</v>
      </c>
      <c r="H2984" s="41">
        <v>42156</v>
      </c>
      <c r="I2984" s="44">
        <v>-4720</v>
      </c>
      <c r="J2984" t="s">
        <v>13609</v>
      </c>
      <c r="R2984" s="51"/>
      <c r="U2984"/>
    </row>
    <row r="2985" spans="2:21" x14ac:dyDescent="0.25">
      <c r="B2985" s="49" t="s">
        <v>9328</v>
      </c>
      <c r="C2985" s="53" t="s">
        <v>24189</v>
      </c>
      <c r="D2985" t="s">
        <v>5389</v>
      </c>
      <c r="E2985" s="43" t="s">
        <v>13501</v>
      </c>
      <c r="F2985" t="s">
        <v>5515</v>
      </c>
      <c r="G2985" t="s">
        <v>19429</v>
      </c>
      <c r="H2985" s="41">
        <v>42157</v>
      </c>
      <c r="I2985" s="44">
        <v>-9440</v>
      </c>
      <c r="J2985" t="s">
        <v>13610</v>
      </c>
      <c r="R2985" s="51"/>
      <c r="U2985"/>
    </row>
    <row r="2986" spans="2:21" x14ac:dyDescent="0.25">
      <c r="B2986" s="49" t="s">
        <v>9328</v>
      </c>
      <c r="C2986" s="53" t="s">
        <v>24189</v>
      </c>
      <c r="D2986" t="s">
        <v>5516</v>
      </c>
      <c r="E2986" s="43" t="s">
        <v>13611</v>
      </c>
      <c r="F2986" t="s">
        <v>5517</v>
      </c>
      <c r="G2986" t="s">
        <v>19429</v>
      </c>
      <c r="H2986" s="41">
        <v>42157</v>
      </c>
      <c r="I2986" s="44">
        <v>-9440</v>
      </c>
      <c r="J2986" t="s">
        <v>13612</v>
      </c>
      <c r="R2986" s="51"/>
      <c r="U2986"/>
    </row>
    <row r="2987" spans="2:21" x14ac:dyDescent="0.25">
      <c r="B2987" s="49" t="s">
        <v>9326</v>
      </c>
      <c r="C2987" s="53" t="s">
        <v>24184</v>
      </c>
      <c r="D2987" t="s">
        <v>5518</v>
      </c>
      <c r="E2987" s="43" t="s">
        <v>5519</v>
      </c>
      <c r="F2987" t="s">
        <v>5520</v>
      </c>
      <c r="G2987" t="s">
        <v>5521</v>
      </c>
      <c r="H2987" s="41">
        <v>42158</v>
      </c>
      <c r="I2987" s="44">
        <v>-1289106.31</v>
      </c>
      <c r="J2987" t="s">
        <v>13613</v>
      </c>
      <c r="R2987" s="51"/>
      <c r="U2987"/>
    </row>
    <row r="2988" spans="2:21" x14ac:dyDescent="0.25">
      <c r="B2988" s="49" t="s">
        <v>9735</v>
      </c>
      <c r="C2988" s="53" t="s">
        <v>24186</v>
      </c>
      <c r="D2988" t="s">
        <v>5522</v>
      </c>
      <c r="E2988" s="43" t="s">
        <v>13614</v>
      </c>
      <c r="F2988" t="s">
        <v>5523</v>
      </c>
      <c r="G2988" t="s">
        <v>5524</v>
      </c>
      <c r="H2988" s="41">
        <v>42164</v>
      </c>
      <c r="I2988" s="44">
        <v>-35400</v>
      </c>
      <c r="J2988" t="s">
        <v>13615</v>
      </c>
      <c r="R2988" s="51"/>
      <c r="U2988"/>
    </row>
    <row r="2989" spans="2:21" x14ac:dyDescent="0.25">
      <c r="B2989" s="49" t="s">
        <v>9735</v>
      </c>
      <c r="C2989" s="53" t="s">
        <v>24186</v>
      </c>
      <c r="D2989" t="s">
        <v>3837</v>
      </c>
      <c r="E2989" s="43" t="s">
        <v>12351</v>
      </c>
      <c r="F2989" t="s">
        <v>5527</v>
      </c>
      <c r="G2989" t="s">
        <v>5528</v>
      </c>
      <c r="H2989" s="41">
        <v>42166</v>
      </c>
      <c r="I2989" s="44">
        <v>-95040</v>
      </c>
      <c r="J2989" t="s">
        <v>13618</v>
      </c>
      <c r="R2989" s="51"/>
      <c r="U2989"/>
    </row>
    <row r="2990" spans="2:21" x14ac:dyDescent="0.25">
      <c r="B2990" s="49" t="s">
        <v>9735</v>
      </c>
      <c r="C2990" s="53" t="s">
        <v>24186</v>
      </c>
      <c r="D2990" t="s">
        <v>219</v>
      </c>
      <c r="E2990" s="43" t="s">
        <v>9456</v>
      </c>
      <c r="F2990" t="s">
        <v>5525</v>
      </c>
      <c r="G2990" t="s">
        <v>5526</v>
      </c>
      <c r="H2990" s="41">
        <v>42166</v>
      </c>
      <c r="I2990" s="44">
        <v>-8000</v>
      </c>
      <c r="J2990" t="s">
        <v>13616</v>
      </c>
      <c r="R2990" s="51"/>
      <c r="U2990"/>
    </row>
    <row r="2991" spans="2:21" x14ac:dyDescent="0.25">
      <c r="B2991" s="49" t="s">
        <v>9735</v>
      </c>
      <c r="C2991" s="53" t="s">
        <v>24186</v>
      </c>
      <c r="D2991" t="s">
        <v>2099</v>
      </c>
      <c r="E2991" s="43" t="s">
        <v>11012</v>
      </c>
      <c r="F2991" t="s">
        <v>5525</v>
      </c>
      <c r="G2991" t="s">
        <v>5526</v>
      </c>
      <c r="H2991" s="41">
        <v>42166</v>
      </c>
      <c r="I2991" s="44">
        <v>-8000</v>
      </c>
      <c r="J2991" t="s">
        <v>13617</v>
      </c>
      <c r="R2991" s="51"/>
      <c r="U2991"/>
    </row>
    <row r="2992" spans="2:21" x14ac:dyDescent="0.25">
      <c r="B2992" s="49" t="s">
        <v>9328</v>
      </c>
      <c r="C2992" s="53" t="s">
        <v>24189</v>
      </c>
      <c r="D2992" t="s">
        <v>5529</v>
      </c>
      <c r="E2992" s="43" t="s">
        <v>13619</v>
      </c>
      <c r="F2992" t="s">
        <v>5530</v>
      </c>
      <c r="G2992" t="s">
        <v>5531</v>
      </c>
      <c r="H2992" s="41">
        <v>42166</v>
      </c>
      <c r="I2992" s="44">
        <v>-141600</v>
      </c>
      <c r="J2992" t="s">
        <v>13620</v>
      </c>
      <c r="R2992" s="51"/>
      <c r="U2992"/>
    </row>
    <row r="2993" spans="2:21" x14ac:dyDescent="0.25">
      <c r="B2993" s="49" t="s">
        <v>9326</v>
      </c>
      <c r="C2993" s="53" t="s">
        <v>24184</v>
      </c>
      <c r="D2993" t="s">
        <v>1342</v>
      </c>
      <c r="E2993" s="43" t="s">
        <v>12642</v>
      </c>
      <c r="F2993" t="s">
        <v>5532</v>
      </c>
      <c r="G2993" t="s">
        <v>16697</v>
      </c>
      <c r="H2993" s="41">
        <v>42167</v>
      </c>
      <c r="I2993" s="44">
        <v>-50893.4</v>
      </c>
      <c r="J2993" t="s">
        <v>13621</v>
      </c>
      <c r="R2993" s="51"/>
      <c r="U2993"/>
    </row>
    <row r="2994" spans="2:21" x14ac:dyDescent="0.25">
      <c r="B2994" s="49" t="s">
        <v>9328</v>
      </c>
      <c r="C2994" s="53" t="s">
        <v>24189</v>
      </c>
      <c r="D2994" t="s">
        <v>5533</v>
      </c>
      <c r="E2994" s="43" t="s">
        <v>13622</v>
      </c>
      <c r="F2994" t="s">
        <v>2784</v>
      </c>
      <c r="G2994" t="s">
        <v>19429</v>
      </c>
      <c r="H2994" s="41">
        <v>42167</v>
      </c>
      <c r="I2994" s="44">
        <v>-312700</v>
      </c>
      <c r="J2994" t="s">
        <v>13623</v>
      </c>
      <c r="R2994" s="51"/>
      <c r="U2994"/>
    </row>
    <row r="2995" spans="2:21" x14ac:dyDescent="0.25">
      <c r="B2995" s="49" t="s">
        <v>9328</v>
      </c>
      <c r="C2995" s="53" t="s">
        <v>24189</v>
      </c>
      <c r="D2995" t="s">
        <v>4006</v>
      </c>
      <c r="E2995" s="43" t="s">
        <v>4007</v>
      </c>
      <c r="F2995" t="s">
        <v>5535</v>
      </c>
      <c r="G2995" t="s">
        <v>19538</v>
      </c>
      <c r="H2995" s="41">
        <v>42171</v>
      </c>
      <c r="I2995" s="44">
        <v>-35000</v>
      </c>
      <c r="J2995" t="s">
        <v>13624</v>
      </c>
      <c r="R2995" s="51"/>
      <c r="U2995"/>
    </row>
    <row r="2996" spans="2:21" x14ac:dyDescent="0.25">
      <c r="B2996" s="49" t="s">
        <v>9735</v>
      </c>
      <c r="C2996" s="53" t="s">
        <v>24186</v>
      </c>
      <c r="D2996" t="s">
        <v>5536</v>
      </c>
      <c r="E2996" s="43" t="s">
        <v>13625</v>
      </c>
      <c r="F2996" t="s">
        <v>5537</v>
      </c>
      <c r="G2996" t="s">
        <v>5538</v>
      </c>
      <c r="H2996" s="41">
        <v>42172</v>
      </c>
      <c r="I2996" s="44">
        <v>-59000</v>
      </c>
      <c r="J2996" t="s">
        <v>13626</v>
      </c>
      <c r="R2996" s="51"/>
      <c r="U2996"/>
    </row>
    <row r="2997" spans="2:21" x14ac:dyDescent="0.25">
      <c r="B2997" s="49" t="s">
        <v>9328</v>
      </c>
      <c r="C2997" s="53" t="s">
        <v>24189</v>
      </c>
      <c r="D2997" t="s">
        <v>5539</v>
      </c>
      <c r="E2997" s="43" t="s">
        <v>13627</v>
      </c>
      <c r="F2997" t="s">
        <v>5540</v>
      </c>
      <c r="G2997" t="s">
        <v>19397</v>
      </c>
      <c r="H2997" s="41">
        <v>42173</v>
      </c>
      <c r="I2997" s="44">
        <v>-123900</v>
      </c>
      <c r="J2997" t="s">
        <v>13628</v>
      </c>
      <c r="R2997" s="51"/>
      <c r="U2997"/>
    </row>
    <row r="2998" spans="2:21" x14ac:dyDescent="0.25">
      <c r="B2998" s="49" t="s">
        <v>9328</v>
      </c>
      <c r="C2998" s="53" t="s">
        <v>24189</v>
      </c>
      <c r="D2998" t="s">
        <v>5389</v>
      </c>
      <c r="E2998" s="43" t="s">
        <v>13501</v>
      </c>
      <c r="F2998" t="s">
        <v>5541</v>
      </c>
      <c r="G2998" t="s">
        <v>19397</v>
      </c>
      <c r="H2998" s="41">
        <v>42173</v>
      </c>
      <c r="I2998" s="44">
        <v>-9440</v>
      </c>
      <c r="J2998" t="s">
        <v>13629</v>
      </c>
      <c r="R2998" s="51"/>
      <c r="U2998"/>
    </row>
    <row r="2999" spans="2:21" x14ac:dyDescent="0.25">
      <c r="B2999" s="49" t="s">
        <v>9328</v>
      </c>
      <c r="C2999" s="53" t="s">
        <v>24189</v>
      </c>
      <c r="D2999" t="s">
        <v>5542</v>
      </c>
      <c r="E2999" s="43" t="s">
        <v>13630</v>
      </c>
      <c r="F2999" t="s">
        <v>2784</v>
      </c>
      <c r="G2999" t="s">
        <v>19881</v>
      </c>
      <c r="H2999" s="41">
        <v>42174</v>
      </c>
      <c r="I2999" s="44">
        <v>-707980.55</v>
      </c>
      <c r="J2999" t="s">
        <v>13631</v>
      </c>
      <c r="R2999" s="51"/>
      <c r="U2999"/>
    </row>
    <row r="3000" spans="2:21" x14ac:dyDescent="0.25">
      <c r="B3000" s="49" t="s">
        <v>9328</v>
      </c>
      <c r="C3000" s="53" t="s">
        <v>24189</v>
      </c>
      <c r="D3000" t="s">
        <v>5542</v>
      </c>
      <c r="E3000" s="43" t="s">
        <v>13630</v>
      </c>
      <c r="F3000" t="s">
        <v>2784</v>
      </c>
      <c r="G3000" t="s">
        <v>5543</v>
      </c>
      <c r="H3000" s="41">
        <v>42174</v>
      </c>
      <c r="I3000" s="44">
        <v>331413.09999999998</v>
      </c>
      <c r="J3000" t="s">
        <v>13632</v>
      </c>
      <c r="R3000" s="51"/>
      <c r="U3000"/>
    </row>
    <row r="3001" spans="2:21" x14ac:dyDescent="0.25">
      <c r="B3001" s="49" t="s">
        <v>9326</v>
      </c>
      <c r="C3001" s="53" t="s">
        <v>24184</v>
      </c>
      <c r="D3001" t="s">
        <v>644</v>
      </c>
      <c r="E3001" s="43" t="s">
        <v>645</v>
      </c>
      <c r="F3001" t="s">
        <v>4368</v>
      </c>
      <c r="G3001" t="s">
        <v>17275</v>
      </c>
      <c r="H3001" s="41">
        <v>42177</v>
      </c>
      <c r="I3001" s="44">
        <v>-7394180</v>
      </c>
      <c r="J3001" t="s">
        <v>13633</v>
      </c>
      <c r="R3001" s="51"/>
      <c r="U3001"/>
    </row>
    <row r="3002" spans="2:21" x14ac:dyDescent="0.25">
      <c r="B3002" s="49" t="s">
        <v>9328</v>
      </c>
      <c r="C3002" s="53" t="s">
        <v>24189</v>
      </c>
      <c r="D3002" t="s">
        <v>5544</v>
      </c>
      <c r="E3002" s="43" t="s">
        <v>13634</v>
      </c>
      <c r="F3002" t="s">
        <v>5545</v>
      </c>
      <c r="G3002" t="s">
        <v>19397</v>
      </c>
      <c r="H3002" s="41">
        <v>42177</v>
      </c>
      <c r="I3002" s="44">
        <v>-29500</v>
      </c>
      <c r="J3002" t="s">
        <v>13635</v>
      </c>
      <c r="R3002" s="51"/>
      <c r="U3002"/>
    </row>
    <row r="3003" spans="2:21" x14ac:dyDescent="0.25">
      <c r="B3003" s="49" t="s">
        <v>9326</v>
      </c>
      <c r="C3003" s="53" t="s">
        <v>24184</v>
      </c>
      <c r="D3003" t="s">
        <v>1427</v>
      </c>
      <c r="E3003" s="43" t="s">
        <v>1428</v>
      </c>
      <c r="F3003" t="s">
        <v>5547</v>
      </c>
      <c r="G3003" t="s">
        <v>18794</v>
      </c>
      <c r="H3003" s="41">
        <v>42178</v>
      </c>
      <c r="I3003" s="44">
        <v>-120220</v>
      </c>
      <c r="J3003" t="s">
        <v>13637</v>
      </c>
      <c r="R3003" s="51"/>
      <c r="U3003"/>
    </row>
    <row r="3004" spans="2:21" x14ac:dyDescent="0.25">
      <c r="B3004" s="49" t="s">
        <v>9326</v>
      </c>
      <c r="C3004" s="53" t="s">
        <v>24184</v>
      </c>
      <c r="D3004" t="s">
        <v>3177</v>
      </c>
      <c r="E3004" s="43" t="s">
        <v>3178</v>
      </c>
      <c r="F3004" t="s">
        <v>5546</v>
      </c>
      <c r="G3004" t="s">
        <v>16699</v>
      </c>
      <c r="H3004" s="41">
        <v>42178</v>
      </c>
      <c r="I3004" s="44">
        <v>-88028</v>
      </c>
      <c r="J3004" t="s">
        <v>13636</v>
      </c>
      <c r="R3004" s="51"/>
      <c r="U3004"/>
    </row>
    <row r="3005" spans="2:21" x14ac:dyDescent="0.25">
      <c r="B3005" s="49" t="s">
        <v>9735</v>
      </c>
      <c r="C3005" s="53" t="s">
        <v>24186</v>
      </c>
      <c r="D3005" t="s">
        <v>5548</v>
      </c>
      <c r="E3005" s="43" t="s">
        <v>13638</v>
      </c>
      <c r="F3005" t="s">
        <v>5552</v>
      </c>
      <c r="G3005" t="s">
        <v>5553</v>
      </c>
      <c r="H3005" s="41">
        <v>42178</v>
      </c>
      <c r="I3005" s="44">
        <v>-8263.0400000000009</v>
      </c>
      <c r="J3005" t="s">
        <v>13641</v>
      </c>
      <c r="R3005" s="51"/>
      <c r="U3005"/>
    </row>
    <row r="3006" spans="2:21" x14ac:dyDescent="0.25">
      <c r="B3006" s="49" t="s">
        <v>9735</v>
      </c>
      <c r="C3006" s="53" t="s">
        <v>24186</v>
      </c>
      <c r="D3006" t="s">
        <v>5548</v>
      </c>
      <c r="E3006" s="43" t="s">
        <v>13638</v>
      </c>
      <c r="F3006" t="s">
        <v>5551</v>
      </c>
      <c r="G3006" t="s">
        <v>5550</v>
      </c>
      <c r="H3006" s="41">
        <v>42178</v>
      </c>
      <c r="I3006" s="44">
        <v>-2250</v>
      </c>
      <c r="J3006" t="s">
        <v>13640</v>
      </c>
      <c r="R3006" s="51"/>
      <c r="U3006"/>
    </row>
    <row r="3007" spans="2:21" x14ac:dyDescent="0.25">
      <c r="B3007" s="49" t="s">
        <v>9735</v>
      </c>
      <c r="C3007" s="53" t="s">
        <v>24186</v>
      </c>
      <c r="D3007" t="s">
        <v>5548</v>
      </c>
      <c r="E3007" s="43" t="s">
        <v>13638</v>
      </c>
      <c r="F3007" t="s">
        <v>5549</v>
      </c>
      <c r="G3007" t="s">
        <v>5550</v>
      </c>
      <c r="H3007" s="41">
        <v>42178</v>
      </c>
      <c r="I3007" s="44">
        <v>-1350</v>
      </c>
      <c r="J3007" t="s">
        <v>13639</v>
      </c>
      <c r="R3007" s="51"/>
      <c r="U3007"/>
    </row>
    <row r="3008" spans="2:21" x14ac:dyDescent="0.25">
      <c r="B3008" s="49" t="s">
        <v>9328</v>
      </c>
      <c r="C3008" s="53" t="s">
        <v>24189</v>
      </c>
      <c r="D3008" t="s">
        <v>5560</v>
      </c>
      <c r="E3008" s="43" t="s">
        <v>5561</v>
      </c>
      <c r="F3008" t="s">
        <v>5562</v>
      </c>
      <c r="G3008" t="s">
        <v>5563</v>
      </c>
      <c r="H3008" s="41">
        <v>42178</v>
      </c>
      <c r="I3008" s="44">
        <v>-3107944.73</v>
      </c>
      <c r="J3008" t="s">
        <v>13646</v>
      </c>
      <c r="R3008" s="51"/>
      <c r="U3008"/>
    </row>
    <row r="3009" spans="2:21" x14ac:dyDescent="0.25">
      <c r="B3009" s="49" t="s">
        <v>9328</v>
      </c>
      <c r="C3009" s="53" t="s">
        <v>24189</v>
      </c>
      <c r="D3009" t="s">
        <v>5554</v>
      </c>
      <c r="E3009" s="43" t="s">
        <v>13642</v>
      </c>
      <c r="F3009" t="s">
        <v>5555</v>
      </c>
      <c r="G3009" t="s">
        <v>19538</v>
      </c>
      <c r="H3009" s="41">
        <v>42178</v>
      </c>
      <c r="I3009" s="44">
        <v>-88500</v>
      </c>
      <c r="J3009" t="s">
        <v>13643</v>
      </c>
      <c r="R3009" s="51"/>
      <c r="U3009"/>
    </row>
    <row r="3010" spans="2:21" x14ac:dyDescent="0.25">
      <c r="B3010" s="49" t="s">
        <v>9328</v>
      </c>
      <c r="C3010" s="53" t="s">
        <v>24189</v>
      </c>
      <c r="D3010" t="s">
        <v>2949</v>
      </c>
      <c r="E3010" s="43" t="s">
        <v>2950</v>
      </c>
      <c r="F3010" t="s">
        <v>5556</v>
      </c>
      <c r="G3010" t="s">
        <v>5557</v>
      </c>
      <c r="H3010" s="41">
        <v>42178</v>
      </c>
      <c r="I3010" s="44">
        <v>-59000</v>
      </c>
      <c r="J3010" t="s">
        <v>13644</v>
      </c>
      <c r="R3010" s="51"/>
      <c r="U3010"/>
    </row>
    <row r="3011" spans="2:21" x14ac:dyDescent="0.25">
      <c r="B3011" s="49" t="s">
        <v>9328</v>
      </c>
      <c r="C3011" s="53" t="s">
        <v>24189</v>
      </c>
      <c r="D3011" t="s">
        <v>2949</v>
      </c>
      <c r="E3011" s="43" t="s">
        <v>2950</v>
      </c>
      <c r="F3011" t="s">
        <v>5558</v>
      </c>
      <c r="G3011" t="s">
        <v>5559</v>
      </c>
      <c r="H3011" s="41">
        <v>42178</v>
      </c>
      <c r="I3011" s="44">
        <v>-59000</v>
      </c>
      <c r="J3011" t="s">
        <v>13645</v>
      </c>
      <c r="R3011" s="51"/>
      <c r="U3011"/>
    </row>
    <row r="3012" spans="2:21" x14ac:dyDescent="0.25">
      <c r="B3012" s="49" t="s">
        <v>9326</v>
      </c>
      <c r="C3012" s="53" t="s">
        <v>24184</v>
      </c>
      <c r="D3012" t="s">
        <v>5564</v>
      </c>
      <c r="E3012" s="43" t="s">
        <v>5565</v>
      </c>
      <c r="F3012" t="s">
        <v>5566</v>
      </c>
      <c r="G3012" t="s">
        <v>17123</v>
      </c>
      <c r="H3012" s="41">
        <v>42179</v>
      </c>
      <c r="I3012" s="44">
        <v>-584313.57999999996</v>
      </c>
      <c r="J3012" t="s">
        <v>13647</v>
      </c>
      <c r="R3012" s="51"/>
      <c r="U3012"/>
    </row>
    <row r="3013" spans="2:21" x14ac:dyDescent="0.25">
      <c r="B3013" s="49" t="s">
        <v>9328</v>
      </c>
      <c r="C3013" s="53" t="s">
        <v>24189</v>
      </c>
      <c r="D3013" t="s">
        <v>5567</v>
      </c>
      <c r="E3013" s="43" t="s">
        <v>13648</v>
      </c>
      <c r="F3013" t="s">
        <v>5568</v>
      </c>
      <c r="G3013" t="s">
        <v>19902</v>
      </c>
      <c r="H3013" s="41">
        <v>42179</v>
      </c>
      <c r="I3013" s="44">
        <v>-924443.8</v>
      </c>
      <c r="J3013" t="s">
        <v>13649</v>
      </c>
      <c r="R3013" s="51"/>
      <c r="U3013"/>
    </row>
    <row r="3014" spans="2:21" x14ac:dyDescent="0.25">
      <c r="B3014" s="49" t="s">
        <v>9735</v>
      </c>
      <c r="C3014" s="53" t="s">
        <v>24186</v>
      </c>
      <c r="D3014" t="s">
        <v>18926</v>
      </c>
      <c r="E3014" s="43" t="s">
        <v>18925</v>
      </c>
      <c r="F3014" t="s">
        <v>18928</v>
      </c>
      <c r="G3014" t="s">
        <v>18929</v>
      </c>
      <c r="H3014" s="41">
        <v>42180</v>
      </c>
      <c r="I3014" s="44">
        <v>-120000</v>
      </c>
      <c r="J3014" t="s">
        <v>18927</v>
      </c>
      <c r="R3014" s="51"/>
      <c r="U3014"/>
    </row>
    <row r="3015" spans="2:21" x14ac:dyDescent="0.25">
      <c r="B3015" s="49" t="s">
        <v>9328</v>
      </c>
      <c r="C3015" s="53" t="s">
        <v>24189</v>
      </c>
      <c r="D3015" t="s">
        <v>5569</v>
      </c>
      <c r="E3015" s="43" t="s">
        <v>13650</v>
      </c>
      <c r="F3015" t="s">
        <v>5570</v>
      </c>
      <c r="G3015" t="s">
        <v>19488</v>
      </c>
      <c r="H3015" s="41">
        <v>42180</v>
      </c>
      <c r="I3015" s="44">
        <v>-82600</v>
      </c>
      <c r="J3015" t="s">
        <v>13651</v>
      </c>
      <c r="R3015" s="51"/>
      <c r="U3015"/>
    </row>
    <row r="3016" spans="2:21" x14ac:dyDescent="0.25">
      <c r="B3016" s="49" t="s">
        <v>9735</v>
      </c>
      <c r="C3016" s="53" t="s">
        <v>24186</v>
      </c>
      <c r="D3016" t="s">
        <v>5415</v>
      </c>
      <c r="E3016" s="43" t="s">
        <v>13523</v>
      </c>
      <c r="F3016" t="s">
        <v>5574</v>
      </c>
      <c r="G3016" t="s">
        <v>5575</v>
      </c>
      <c r="H3016" s="41">
        <v>42181</v>
      </c>
      <c r="I3016" s="44">
        <v>-15000</v>
      </c>
      <c r="J3016" t="s">
        <v>13654</v>
      </c>
      <c r="R3016" s="51"/>
      <c r="U3016"/>
    </row>
    <row r="3017" spans="2:21" x14ac:dyDescent="0.25">
      <c r="B3017" s="49" t="s">
        <v>9735</v>
      </c>
      <c r="C3017" s="53" t="s">
        <v>24186</v>
      </c>
      <c r="D3017" t="s">
        <v>5576</v>
      </c>
      <c r="E3017" s="43" t="s">
        <v>13655</v>
      </c>
      <c r="F3017" t="s">
        <v>5574</v>
      </c>
      <c r="G3017" t="s">
        <v>5575</v>
      </c>
      <c r="H3017" s="41">
        <v>42181</v>
      </c>
      <c r="I3017" s="44">
        <v>-15000</v>
      </c>
      <c r="J3017" t="s">
        <v>13656</v>
      </c>
      <c r="R3017" s="51"/>
      <c r="U3017"/>
    </row>
    <row r="3018" spans="2:21" x14ac:dyDescent="0.25">
      <c r="B3018" s="49" t="s">
        <v>9735</v>
      </c>
      <c r="C3018" s="53" t="s">
        <v>24186</v>
      </c>
      <c r="D3018" t="s">
        <v>5422</v>
      </c>
      <c r="E3018" s="43" t="s">
        <v>13534</v>
      </c>
      <c r="F3018" t="s">
        <v>5574</v>
      </c>
      <c r="G3018" t="s">
        <v>5575</v>
      </c>
      <c r="H3018" s="41">
        <v>42181</v>
      </c>
      <c r="I3018" s="44">
        <v>-15000</v>
      </c>
      <c r="J3018" t="s">
        <v>13659</v>
      </c>
      <c r="R3018" s="51"/>
      <c r="U3018"/>
    </row>
    <row r="3019" spans="2:21" x14ac:dyDescent="0.25">
      <c r="B3019" s="49" t="s">
        <v>9735</v>
      </c>
      <c r="C3019" s="53" t="s">
        <v>24186</v>
      </c>
      <c r="D3019" t="s">
        <v>5571</v>
      </c>
      <c r="E3019" s="43" t="s">
        <v>13652</v>
      </c>
      <c r="F3019" t="s">
        <v>5572</v>
      </c>
      <c r="G3019" t="s">
        <v>5573</v>
      </c>
      <c r="H3019" s="41">
        <v>42181</v>
      </c>
      <c r="I3019" s="44">
        <v>-14000</v>
      </c>
      <c r="J3019" t="s">
        <v>13653</v>
      </c>
      <c r="R3019" s="51"/>
      <c r="U3019"/>
    </row>
    <row r="3020" spans="2:21" x14ac:dyDescent="0.25">
      <c r="B3020" s="49" t="s">
        <v>9735</v>
      </c>
      <c r="C3020" s="53" t="s">
        <v>24186</v>
      </c>
      <c r="D3020" t="s">
        <v>5577</v>
      </c>
      <c r="E3020" s="43" t="s">
        <v>13657</v>
      </c>
      <c r="F3020" t="s">
        <v>5572</v>
      </c>
      <c r="G3020" t="s">
        <v>5573</v>
      </c>
      <c r="H3020" s="41">
        <v>42181</v>
      </c>
      <c r="I3020" s="44">
        <v>-14000</v>
      </c>
      <c r="J3020" t="s">
        <v>13658</v>
      </c>
      <c r="R3020" s="51"/>
      <c r="U3020"/>
    </row>
    <row r="3021" spans="2:21" x14ac:dyDescent="0.25">
      <c r="B3021" s="49" t="s">
        <v>9328</v>
      </c>
      <c r="C3021" s="53" t="s">
        <v>24189</v>
      </c>
      <c r="D3021" t="s">
        <v>5578</v>
      </c>
      <c r="E3021" s="43" t="s">
        <v>13660</v>
      </c>
      <c r="F3021" t="s">
        <v>5579</v>
      </c>
      <c r="G3021" t="s">
        <v>19671</v>
      </c>
      <c r="H3021" s="41">
        <v>42181</v>
      </c>
      <c r="I3021" s="44">
        <v>-254880</v>
      </c>
      <c r="J3021" t="s">
        <v>13661</v>
      </c>
      <c r="R3021" s="51"/>
      <c r="U3021"/>
    </row>
    <row r="3022" spans="2:21" x14ac:dyDescent="0.25">
      <c r="B3022" s="49" t="s">
        <v>9735</v>
      </c>
      <c r="C3022" s="53" t="s">
        <v>24186</v>
      </c>
      <c r="D3022" t="s">
        <v>5581</v>
      </c>
      <c r="E3022" s="43" t="s">
        <v>13662</v>
      </c>
      <c r="F3022" t="s">
        <v>5582</v>
      </c>
      <c r="G3022" t="s">
        <v>5573</v>
      </c>
      <c r="H3022" s="41">
        <v>42184</v>
      </c>
      <c r="I3022" s="44">
        <v>-14000</v>
      </c>
      <c r="J3022" t="s">
        <v>13663</v>
      </c>
      <c r="R3022" s="51"/>
      <c r="U3022"/>
    </row>
    <row r="3023" spans="2:21" x14ac:dyDescent="0.25">
      <c r="B3023" s="49" t="s">
        <v>9326</v>
      </c>
      <c r="C3023" s="53" t="s">
        <v>24184</v>
      </c>
      <c r="D3023" t="s">
        <v>972</v>
      </c>
      <c r="E3023" s="43" t="s">
        <v>973</v>
      </c>
      <c r="F3023" t="s">
        <v>5583</v>
      </c>
      <c r="G3023" t="s">
        <v>17934</v>
      </c>
      <c r="H3023" s="41">
        <v>42185</v>
      </c>
      <c r="I3023" s="44">
        <v>-34043</v>
      </c>
      <c r="J3023" t="s">
        <v>13664</v>
      </c>
      <c r="R3023" s="51"/>
      <c r="U3023"/>
    </row>
    <row r="3024" spans="2:21" x14ac:dyDescent="0.25">
      <c r="B3024" s="49" t="s">
        <v>9326</v>
      </c>
      <c r="C3024" s="53" t="s">
        <v>24184</v>
      </c>
      <c r="D3024" t="s">
        <v>3177</v>
      </c>
      <c r="E3024" s="43" t="s">
        <v>3178</v>
      </c>
      <c r="G3024" t="s">
        <v>5491</v>
      </c>
      <c r="H3024" s="41">
        <v>42185</v>
      </c>
      <c r="I3024" s="44">
        <v>51641</v>
      </c>
      <c r="J3024" t="s">
        <v>13665</v>
      </c>
      <c r="R3024" s="51"/>
      <c r="U3024"/>
    </row>
    <row r="3025" spans="2:21" x14ac:dyDescent="0.25">
      <c r="B3025" s="49" t="s">
        <v>9735</v>
      </c>
      <c r="C3025" s="53" t="s">
        <v>24186</v>
      </c>
      <c r="D3025" t="s">
        <v>4080</v>
      </c>
      <c r="E3025" s="43" t="s">
        <v>12518</v>
      </c>
      <c r="F3025" t="s">
        <v>5584</v>
      </c>
      <c r="G3025" t="s">
        <v>5585</v>
      </c>
      <c r="H3025" s="41">
        <v>42185</v>
      </c>
      <c r="I3025" s="44">
        <v>-9440</v>
      </c>
      <c r="J3025" t="s">
        <v>13666</v>
      </c>
      <c r="R3025" s="51"/>
      <c r="U3025"/>
    </row>
    <row r="3026" spans="2:21" x14ac:dyDescent="0.25">
      <c r="B3026" s="49" t="s">
        <v>9328</v>
      </c>
      <c r="C3026" s="53" t="s">
        <v>24189</v>
      </c>
      <c r="D3026" t="s">
        <v>5586</v>
      </c>
      <c r="E3026" s="43" t="s">
        <v>13667</v>
      </c>
      <c r="F3026" t="s">
        <v>5587</v>
      </c>
      <c r="G3026" t="s">
        <v>17906</v>
      </c>
      <c r="H3026" s="41">
        <v>42185</v>
      </c>
      <c r="I3026" s="44">
        <v>-1673984.3</v>
      </c>
      <c r="J3026" t="s">
        <v>13668</v>
      </c>
      <c r="R3026" s="51"/>
      <c r="U3026"/>
    </row>
    <row r="3027" spans="2:21" x14ac:dyDescent="0.25">
      <c r="B3027" s="49" t="s">
        <v>9328</v>
      </c>
      <c r="C3027" s="53" t="s">
        <v>24189</v>
      </c>
      <c r="D3027" t="s">
        <v>5586</v>
      </c>
      <c r="E3027" s="43" t="s">
        <v>13667</v>
      </c>
      <c r="F3027" t="s">
        <v>5587</v>
      </c>
      <c r="G3027" t="s">
        <v>5588</v>
      </c>
      <c r="H3027" s="41">
        <v>42185</v>
      </c>
      <c r="I3027" s="44">
        <v>319999.59999999998</v>
      </c>
      <c r="J3027" t="s">
        <v>13669</v>
      </c>
      <c r="R3027" s="51"/>
      <c r="U3027"/>
    </row>
    <row r="3028" spans="2:21" x14ac:dyDescent="0.25">
      <c r="B3028" s="49" t="s">
        <v>9735</v>
      </c>
      <c r="C3028" s="53" t="s">
        <v>24186</v>
      </c>
      <c r="D3028" t="s">
        <v>4468</v>
      </c>
      <c r="E3028" s="43" t="s">
        <v>4469</v>
      </c>
      <c r="F3028" s="50" t="s">
        <v>5589</v>
      </c>
      <c r="G3028" t="s">
        <v>5590</v>
      </c>
      <c r="H3028" s="41">
        <v>42186</v>
      </c>
      <c r="I3028" s="44">
        <v>-77000</v>
      </c>
      <c r="J3028" t="s">
        <v>13670</v>
      </c>
      <c r="R3028" s="51"/>
      <c r="U3028"/>
    </row>
    <row r="3029" spans="2:21" x14ac:dyDescent="0.25">
      <c r="B3029" s="49" t="s">
        <v>9735</v>
      </c>
      <c r="C3029" s="53" t="s">
        <v>24186</v>
      </c>
      <c r="D3029" t="s">
        <v>299</v>
      </c>
      <c r="E3029" s="43" t="s">
        <v>300</v>
      </c>
      <c r="F3029" t="s">
        <v>5591</v>
      </c>
      <c r="G3029" t="s">
        <v>5592</v>
      </c>
      <c r="H3029" s="41">
        <v>42187</v>
      </c>
      <c r="I3029" s="44">
        <v>-473460</v>
      </c>
      <c r="J3029" t="s">
        <v>13671</v>
      </c>
      <c r="R3029" s="51"/>
      <c r="U3029"/>
    </row>
    <row r="3030" spans="2:21" x14ac:dyDescent="0.25">
      <c r="B3030" s="49" t="s">
        <v>9328</v>
      </c>
      <c r="C3030" s="53" t="s">
        <v>24189</v>
      </c>
      <c r="D3030" t="s">
        <v>5593</v>
      </c>
      <c r="E3030" s="43" t="s">
        <v>13672</v>
      </c>
      <c r="F3030" t="s">
        <v>5594</v>
      </c>
      <c r="G3030" t="s">
        <v>1285</v>
      </c>
      <c r="H3030" s="41">
        <v>42187</v>
      </c>
      <c r="I3030" s="44">
        <v>-2325815.91</v>
      </c>
      <c r="J3030" t="s">
        <v>13673</v>
      </c>
      <c r="R3030" s="51"/>
      <c r="U3030"/>
    </row>
    <row r="3031" spans="2:21" x14ac:dyDescent="0.25">
      <c r="B3031" s="49" t="s">
        <v>9328</v>
      </c>
      <c r="C3031" s="53" t="s">
        <v>24189</v>
      </c>
      <c r="D3031" t="s">
        <v>5593</v>
      </c>
      <c r="E3031" s="43" t="s">
        <v>13672</v>
      </c>
      <c r="F3031" t="s">
        <v>5594</v>
      </c>
      <c r="G3031" t="s">
        <v>5595</v>
      </c>
      <c r="H3031" s="41">
        <v>42187</v>
      </c>
      <c r="I3031" s="44">
        <v>465163.18</v>
      </c>
      <c r="J3031" t="s">
        <v>13674</v>
      </c>
      <c r="R3031" s="51"/>
      <c r="U3031"/>
    </row>
    <row r="3032" spans="2:21" x14ac:dyDescent="0.25">
      <c r="B3032" s="49" t="s">
        <v>9326</v>
      </c>
      <c r="C3032" s="53" t="s">
        <v>24184</v>
      </c>
      <c r="D3032" t="s">
        <v>5596</v>
      </c>
      <c r="E3032" s="43" t="s">
        <v>13675</v>
      </c>
      <c r="F3032" t="s">
        <v>2877</v>
      </c>
      <c r="G3032" t="s">
        <v>16995</v>
      </c>
      <c r="H3032" s="41">
        <v>42191</v>
      </c>
      <c r="I3032" s="44">
        <v>-17700</v>
      </c>
      <c r="J3032" t="s">
        <v>13676</v>
      </c>
      <c r="R3032" s="51"/>
      <c r="U3032"/>
    </row>
    <row r="3033" spans="2:21" x14ac:dyDescent="0.25">
      <c r="B3033" s="49" t="s">
        <v>9328</v>
      </c>
      <c r="C3033" s="53" t="s">
        <v>24189</v>
      </c>
      <c r="D3033" t="s">
        <v>5597</v>
      </c>
      <c r="E3033" s="43" t="s">
        <v>13677</v>
      </c>
      <c r="F3033" t="s">
        <v>5598</v>
      </c>
      <c r="G3033" t="s">
        <v>19759</v>
      </c>
      <c r="H3033" s="41">
        <v>42191</v>
      </c>
      <c r="I3033" s="44">
        <v>-940024.74</v>
      </c>
      <c r="J3033" t="s">
        <v>13678</v>
      </c>
      <c r="R3033" s="51"/>
      <c r="U3033"/>
    </row>
    <row r="3034" spans="2:21" x14ac:dyDescent="0.25">
      <c r="B3034" s="49" t="s">
        <v>9328</v>
      </c>
      <c r="C3034" s="53" t="s">
        <v>24189</v>
      </c>
      <c r="D3034" t="s">
        <v>1760</v>
      </c>
      <c r="E3034" s="43" t="s">
        <v>1761</v>
      </c>
      <c r="F3034" t="s">
        <v>5601</v>
      </c>
      <c r="G3034" t="s">
        <v>19338</v>
      </c>
      <c r="H3034" s="41">
        <v>42193</v>
      </c>
      <c r="I3034" s="44">
        <v>-6972330.7599999998</v>
      </c>
      <c r="J3034" t="s">
        <v>13682</v>
      </c>
      <c r="R3034" s="51"/>
      <c r="U3034"/>
    </row>
    <row r="3035" spans="2:21" x14ac:dyDescent="0.25">
      <c r="B3035" s="49" t="s">
        <v>9328</v>
      </c>
      <c r="C3035" s="53" t="s">
        <v>24189</v>
      </c>
      <c r="D3035" t="s">
        <v>5599</v>
      </c>
      <c r="E3035" s="43" t="s">
        <v>13679</v>
      </c>
      <c r="F3035" t="s">
        <v>5600</v>
      </c>
      <c r="G3035" t="s">
        <v>19490</v>
      </c>
      <c r="H3035" s="41">
        <v>42193</v>
      </c>
      <c r="I3035" s="44">
        <v>-6660197.6699999999</v>
      </c>
      <c r="J3035" t="s">
        <v>13680</v>
      </c>
      <c r="R3035" s="51"/>
      <c r="U3035"/>
    </row>
    <row r="3036" spans="2:21" x14ac:dyDescent="0.25">
      <c r="B3036" s="49" t="s">
        <v>9328</v>
      </c>
      <c r="C3036" s="53" t="s">
        <v>24189</v>
      </c>
      <c r="D3036" t="s">
        <v>1760</v>
      </c>
      <c r="E3036" s="43" t="s">
        <v>1761</v>
      </c>
      <c r="F3036" t="s">
        <v>5601</v>
      </c>
      <c r="G3036" t="s">
        <v>5602</v>
      </c>
      <c r="H3036" s="41">
        <v>42193</v>
      </c>
      <c r="I3036" s="44">
        <v>1394466.15</v>
      </c>
      <c r="J3036" t="s">
        <v>13681</v>
      </c>
      <c r="R3036" s="51"/>
      <c r="U3036"/>
    </row>
    <row r="3037" spans="2:21" x14ac:dyDescent="0.25">
      <c r="B3037" s="49" t="s">
        <v>9735</v>
      </c>
      <c r="C3037" s="53" t="s">
        <v>24186</v>
      </c>
      <c r="D3037" t="s">
        <v>5603</v>
      </c>
      <c r="E3037" s="43" t="s">
        <v>5604</v>
      </c>
      <c r="F3037" t="s">
        <v>5605</v>
      </c>
      <c r="G3037" t="s">
        <v>5606</v>
      </c>
      <c r="H3037" s="41">
        <v>42194</v>
      </c>
      <c r="I3037" s="44">
        <v>-249991</v>
      </c>
      <c r="J3037" t="s">
        <v>13683</v>
      </c>
      <c r="R3037" s="51"/>
      <c r="U3037"/>
    </row>
    <row r="3038" spans="2:21" x14ac:dyDescent="0.25">
      <c r="B3038" s="49" t="s">
        <v>9735</v>
      </c>
      <c r="C3038" s="53" t="s">
        <v>24186</v>
      </c>
      <c r="D3038" t="s">
        <v>5607</v>
      </c>
      <c r="E3038" s="43" t="s">
        <v>13684</v>
      </c>
      <c r="F3038" t="s">
        <v>5608</v>
      </c>
      <c r="G3038" t="s">
        <v>2939</v>
      </c>
      <c r="H3038" s="41">
        <v>42195</v>
      </c>
      <c r="I3038" s="44">
        <v>-107812.5</v>
      </c>
      <c r="J3038" t="s">
        <v>13685</v>
      </c>
      <c r="R3038" s="51"/>
      <c r="U3038"/>
    </row>
    <row r="3039" spans="2:21" x14ac:dyDescent="0.25">
      <c r="B3039" s="49" t="s">
        <v>9735</v>
      </c>
      <c r="C3039" s="53" t="s">
        <v>24186</v>
      </c>
      <c r="D3039" t="s">
        <v>5612</v>
      </c>
      <c r="E3039" s="43" t="s">
        <v>13688</v>
      </c>
      <c r="F3039" t="s">
        <v>5613</v>
      </c>
      <c r="G3039" t="s">
        <v>2939</v>
      </c>
      <c r="H3039" s="41">
        <v>42195</v>
      </c>
      <c r="I3039" s="44">
        <v>-19560.11</v>
      </c>
      <c r="J3039" t="s">
        <v>13689</v>
      </c>
      <c r="R3039" s="51"/>
      <c r="U3039"/>
    </row>
    <row r="3040" spans="2:21" x14ac:dyDescent="0.25">
      <c r="B3040" s="49" t="s">
        <v>9735</v>
      </c>
      <c r="C3040" s="53" t="s">
        <v>24186</v>
      </c>
      <c r="D3040" t="s">
        <v>5609</v>
      </c>
      <c r="E3040" s="43" t="s">
        <v>13686</v>
      </c>
      <c r="F3040" t="s">
        <v>5610</v>
      </c>
      <c r="G3040" t="s">
        <v>5611</v>
      </c>
      <c r="H3040" s="41">
        <v>42195</v>
      </c>
      <c r="I3040" s="44">
        <v>-8000</v>
      </c>
      <c r="J3040" t="s">
        <v>13687</v>
      </c>
      <c r="R3040" s="51"/>
      <c r="U3040"/>
    </row>
    <row r="3041" spans="2:21" x14ac:dyDescent="0.25">
      <c r="B3041" s="49" t="s">
        <v>9328</v>
      </c>
      <c r="C3041" s="53" t="s">
        <v>24189</v>
      </c>
      <c r="D3041" t="s">
        <v>5614</v>
      </c>
      <c r="E3041" s="43" t="s">
        <v>13690</v>
      </c>
      <c r="F3041" t="s">
        <v>5615</v>
      </c>
      <c r="G3041" t="s">
        <v>19345</v>
      </c>
      <c r="H3041" s="41">
        <v>42195</v>
      </c>
      <c r="I3041" s="44">
        <v>-47200</v>
      </c>
      <c r="J3041" t="s">
        <v>13691</v>
      </c>
      <c r="R3041" s="51"/>
      <c r="U3041"/>
    </row>
    <row r="3042" spans="2:21" x14ac:dyDescent="0.25">
      <c r="B3042" s="49" t="s">
        <v>9328</v>
      </c>
      <c r="C3042" s="53" t="s">
        <v>24189</v>
      </c>
      <c r="D3042" t="s">
        <v>5616</v>
      </c>
      <c r="E3042" s="43" t="s">
        <v>13692</v>
      </c>
      <c r="F3042" t="s">
        <v>5617</v>
      </c>
      <c r="G3042" t="s">
        <v>19345</v>
      </c>
      <c r="H3042" s="41">
        <v>42195</v>
      </c>
      <c r="I3042" s="44">
        <v>-47200</v>
      </c>
      <c r="J3042" t="s">
        <v>13693</v>
      </c>
      <c r="R3042" s="51"/>
      <c r="U3042"/>
    </row>
    <row r="3043" spans="2:21" x14ac:dyDescent="0.25">
      <c r="B3043" s="49" t="s">
        <v>9328</v>
      </c>
      <c r="C3043" s="53" t="s">
        <v>24189</v>
      </c>
      <c r="D3043" t="s">
        <v>5618</v>
      </c>
      <c r="E3043" s="43" t="s">
        <v>13694</v>
      </c>
      <c r="F3043" t="s">
        <v>5619</v>
      </c>
      <c r="G3043" t="s">
        <v>19345</v>
      </c>
      <c r="H3043" s="41">
        <v>42195</v>
      </c>
      <c r="I3043" s="44">
        <v>-3540</v>
      </c>
      <c r="J3043" t="s">
        <v>13695</v>
      </c>
      <c r="R3043" s="51"/>
      <c r="U3043"/>
    </row>
    <row r="3044" spans="2:21" x14ac:dyDescent="0.25">
      <c r="B3044" s="49" t="s">
        <v>9326</v>
      </c>
      <c r="C3044" s="53" t="s">
        <v>24184</v>
      </c>
      <c r="D3044" t="s">
        <v>5620</v>
      </c>
      <c r="E3044" s="43" t="s">
        <v>5621</v>
      </c>
      <c r="F3044" t="s">
        <v>5622</v>
      </c>
      <c r="G3044" t="s">
        <v>17726</v>
      </c>
      <c r="H3044" s="41">
        <v>42200</v>
      </c>
      <c r="I3044" s="44">
        <v>-56000</v>
      </c>
      <c r="J3044" t="s">
        <v>13696</v>
      </c>
      <c r="R3044" s="51"/>
      <c r="U3044"/>
    </row>
    <row r="3045" spans="2:21" x14ac:dyDescent="0.25">
      <c r="B3045" s="49" t="s">
        <v>9328</v>
      </c>
      <c r="C3045" s="53" t="s">
        <v>24189</v>
      </c>
      <c r="D3045" t="s">
        <v>5623</v>
      </c>
      <c r="E3045" s="43" t="s">
        <v>13697</v>
      </c>
      <c r="F3045" t="s">
        <v>5624</v>
      </c>
      <c r="G3045" t="s">
        <v>19538</v>
      </c>
      <c r="H3045" s="41">
        <v>42200</v>
      </c>
      <c r="I3045">
        <v>-944</v>
      </c>
      <c r="J3045" t="s">
        <v>13698</v>
      </c>
      <c r="R3045" s="51"/>
      <c r="U3045"/>
    </row>
    <row r="3046" spans="2:21" x14ac:dyDescent="0.25">
      <c r="B3046" s="49" t="s">
        <v>9328</v>
      </c>
      <c r="C3046" s="53" t="s">
        <v>24189</v>
      </c>
      <c r="D3046" t="s">
        <v>5623</v>
      </c>
      <c r="E3046" s="43" t="s">
        <v>13697</v>
      </c>
      <c r="F3046" t="s">
        <v>5625</v>
      </c>
      <c r="G3046" t="s">
        <v>19621</v>
      </c>
      <c r="H3046" s="41">
        <v>42201</v>
      </c>
      <c r="I3046">
        <v>-944</v>
      </c>
      <c r="J3046" t="s">
        <v>13699</v>
      </c>
      <c r="R3046" s="51"/>
      <c r="U3046"/>
    </row>
    <row r="3047" spans="2:21" x14ac:dyDescent="0.25">
      <c r="B3047" s="49" t="s">
        <v>9328</v>
      </c>
      <c r="C3047" s="53" t="s">
        <v>24189</v>
      </c>
      <c r="D3047" t="s">
        <v>4006</v>
      </c>
      <c r="E3047" s="43" t="s">
        <v>4007</v>
      </c>
      <c r="F3047" t="s">
        <v>5626</v>
      </c>
      <c r="G3047" t="s">
        <v>19345</v>
      </c>
      <c r="H3047" s="41">
        <v>42205</v>
      </c>
      <c r="I3047" s="44">
        <v>-41300</v>
      </c>
      <c r="J3047" t="s">
        <v>13700</v>
      </c>
      <c r="R3047" s="51"/>
      <c r="U3047"/>
    </row>
    <row r="3048" spans="2:21" x14ac:dyDescent="0.25">
      <c r="B3048" s="49" t="s">
        <v>9326</v>
      </c>
      <c r="C3048" s="53" t="s">
        <v>24184</v>
      </c>
      <c r="D3048" t="s">
        <v>1342</v>
      </c>
      <c r="E3048" s="43" t="s">
        <v>12642</v>
      </c>
      <c r="F3048" t="s">
        <v>5627</v>
      </c>
      <c r="G3048" t="s">
        <v>16698</v>
      </c>
      <c r="H3048" s="41">
        <v>42206</v>
      </c>
      <c r="I3048" s="44">
        <v>-73295.7</v>
      </c>
      <c r="J3048" t="s">
        <v>13701</v>
      </c>
      <c r="R3048" s="51"/>
      <c r="U3048"/>
    </row>
    <row r="3049" spans="2:21" x14ac:dyDescent="0.25">
      <c r="B3049" s="49" t="s">
        <v>9326</v>
      </c>
      <c r="C3049" s="53" t="s">
        <v>24184</v>
      </c>
      <c r="D3049" t="s">
        <v>2236</v>
      </c>
      <c r="E3049" s="43" t="s">
        <v>2237</v>
      </c>
      <c r="F3049" t="s">
        <v>5628</v>
      </c>
      <c r="G3049" t="s">
        <v>16696</v>
      </c>
      <c r="H3049" s="41">
        <v>42208</v>
      </c>
      <c r="I3049" s="44">
        <v>-601233.6</v>
      </c>
      <c r="J3049" t="s">
        <v>13702</v>
      </c>
      <c r="R3049" s="51"/>
      <c r="U3049"/>
    </row>
    <row r="3050" spans="2:21" x14ac:dyDescent="0.25">
      <c r="B3050" s="49" t="s">
        <v>9328</v>
      </c>
      <c r="C3050" s="53" t="s">
        <v>24189</v>
      </c>
      <c r="D3050" t="s">
        <v>5630</v>
      </c>
      <c r="E3050" s="43" t="s">
        <v>13704</v>
      </c>
      <c r="F3050" t="s">
        <v>5631</v>
      </c>
      <c r="G3050" t="s">
        <v>19652</v>
      </c>
      <c r="H3050" s="41">
        <v>42209</v>
      </c>
      <c r="I3050" s="44">
        <v>-63704.57</v>
      </c>
      <c r="J3050" t="s">
        <v>13705</v>
      </c>
      <c r="R3050" s="51"/>
      <c r="U3050"/>
    </row>
    <row r="3051" spans="2:21" x14ac:dyDescent="0.25">
      <c r="B3051" s="49" t="s">
        <v>9328</v>
      </c>
      <c r="C3051" s="53" t="s">
        <v>24189</v>
      </c>
      <c r="D3051" t="s">
        <v>5509</v>
      </c>
      <c r="E3051" s="43" t="s">
        <v>13604</v>
      </c>
      <c r="F3051" t="s">
        <v>5633</v>
      </c>
      <c r="G3051" t="s">
        <v>19345</v>
      </c>
      <c r="H3051" s="41">
        <v>42209</v>
      </c>
      <c r="I3051" s="44">
        <v>-50220.43</v>
      </c>
      <c r="J3051" t="s">
        <v>13707</v>
      </c>
      <c r="R3051" s="51"/>
      <c r="U3051"/>
    </row>
    <row r="3052" spans="2:21" x14ac:dyDescent="0.25">
      <c r="B3052" s="49" t="s">
        <v>9328</v>
      </c>
      <c r="C3052" s="53" t="s">
        <v>24189</v>
      </c>
      <c r="D3052" t="s">
        <v>5506</v>
      </c>
      <c r="E3052" s="43" t="s">
        <v>13602</v>
      </c>
      <c r="F3052" t="s">
        <v>5632</v>
      </c>
      <c r="G3052" t="s">
        <v>19458</v>
      </c>
      <c r="H3052" s="41">
        <v>42209</v>
      </c>
      <c r="I3052" s="44">
        <v>-46716.68</v>
      </c>
      <c r="J3052" t="s">
        <v>13706</v>
      </c>
      <c r="R3052" s="51"/>
      <c r="U3052"/>
    </row>
    <row r="3053" spans="2:21" x14ac:dyDescent="0.25">
      <c r="B3053" s="49" t="s">
        <v>9328</v>
      </c>
      <c r="C3053" s="53" t="s">
        <v>24189</v>
      </c>
      <c r="D3053" t="s">
        <v>4040</v>
      </c>
      <c r="E3053" s="43" t="s">
        <v>12487</v>
      </c>
      <c r="F3053" t="s">
        <v>5629</v>
      </c>
      <c r="G3053" t="s">
        <v>19345</v>
      </c>
      <c r="H3053" s="41">
        <v>42209</v>
      </c>
      <c r="I3053" s="44">
        <v>-42469.71</v>
      </c>
      <c r="J3053" t="s">
        <v>13703</v>
      </c>
      <c r="R3053" s="51"/>
      <c r="U3053"/>
    </row>
    <row r="3054" spans="2:21" x14ac:dyDescent="0.25">
      <c r="B3054" s="49" t="s">
        <v>9328</v>
      </c>
      <c r="C3054" s="53" t="s">
        <v>24189</v>
      </c>
      <c r="D3054" t="s">
        <v>5634</v>
      </c>
      <c r="E3054" s="43" t="s">
        <v>13708</v>
      </c>
      <c r="F3054" t="s">
        <v>5635</v>
      </c>
      <c r="G3054" t="s">
        <v>19760</v>
      </c>
      <c r="H3054" s="41">
        <v>42214</v>
      </c>
      <c r="I3054" s="44">
        <v>-686906.5</v>
      </c>
      <c r="J3054" t="s">
        <v>13709</v>
      </c>
      <c r="R3054" s="51"/>
      <c r="U3054"/>
    </row>
    <row r="3055" spans="2:21" x14ac:dyDescent="0.25">
      <c r="B3055" s="49" t="s">
        <v>9328</v>
      </c>
      <c r="C3055" s="53" t="s">
        <v>24189</v>
      </c>
      <c r="D3055" t="s">
        <v>5637</v>
      </c>
      <c r="E3055" s="43" t="s">
        <v>13710</v>
      </c>
      <c r="F3055" t="s">
        <v>5638</v>
      </c>
      <c r="G3055" t="s">
        <v>5639</v>
      </c>
      <c r="H3055" s="41">
        <v>42215</v>
      </c>
      <c r="I3055" s="44">
        <v>-35400</v>
      </c>
      <c r="J3055" t="s">
        <v>13711</v>
      </c>
      <c r="R3055" s="51"/>
      <c r="U3055"/>
    </row>
    <row r="3056" spans="2:21" x14ac:dyDescent="0.25">
      <c r="B3056" s="49" t="s">
        <v>9326</v>
      </c>
      <c r="C3056" s="53" t="s">
        <v>24184</v>
      </c>
      <c r="D3056" t="s">
        <v>5640</v>
      </c>
      <c r="E3056" s="43" t="s">
        <v>5641</v>
      </c>
      <c r="F3056" t="s">
        <v>2784</v>
      </c>
      <c r="G3056" t="s">
        <v>17542</v>
      </c>
      <c r="H3056" s="41">
        <v>42216</v>
      </c>
      <c r="I3056" s="44">
        <v>-10496808</v>
      </c>
      <c r="J3056" t="s">
        <v>13712</v>
      </c>
      <c r="R3056" s="51"/>
      <c r="U3056"/>
    </row>
    <row r="3057" spans="2:21" x14ac:dyDescent="0.25">
      <c r="B3057" s="49" t="s">
        <v>9735</v>
      </c>
      <c r="C3057" s="53" t="s">
        <v>24186</v>
      </c>
      <c r="D3057" t="s">
        <v>299</v>
      </c>
      <c r="E3057" s="43" t="s">
        <v>300</v>
      </c>
      <c r="F3057" t="s">
        <v>5643</v>
      </c>
      <c r="G3057" t="s">
        <v>5644</v>
      </c>
      <c r="H3057" s="41">
        <v>42216</v>
      </c>
      <c r="I3057" s="44">
        <v>-515580</v>
      </c>
      <c r="J3057" t="s">
        <v>13713</v>
      </c>
      <c r="R3057" s="51"/>
      <c r="U3057"/>
    </row>
    <row r="3058" spans="2:21" x14ac:dyDescent="0.25">
      <c r="B3058" s="49" t="s">
        <v>9326</v>
      </c>
      <c r="C3058" s="53" t="s">
        <v>24184</v>
      </c>
      <c r="D3058" t="s">
        <v>1176</v>
      </c>
      <c r="E3058" s="43" t="s">
        <v>1177</v>
      </c>
      <c r="F3058" t="s">
        <v>5645</v>
      </c>
      <c r="G3058" t="s">
        <v>17119</v>
      </c>
      <c r="H3058" s="41">
        <v>42219</v>
      </c>
      <c r="I3058" s="44">
        <v>-67837.48</v>
      </c>
      <c r="J3058" t="s">
        <v>13714</v>
      </c>
      <c r="R3058" s="51"/>
      <c r="U3058"/>
    </row>
    <row r="3059" spans="2:21" x14ac:dyDescent="0.25">
      <c r="B3059" s="49" t="s">
        <v>9328</v>
      </c>
      <c r="C3059" s="53" t="s">
        <v>24189</v>
      </c>
      <c r="D3059" t="s">
        <v>5593</v>
      </c>
      <c r="E3059" s="43" t="s">
        <v>13672</v>
      </c>
      <c r="F3059" t="s">
        <v>5646</v>
      </c>
      <c r="G3059" t="s">
        <v>5647</v>
      </c>
      <c r="H3059" s="41">
        <v>42220</v>
      </c>
      <c r="I3059" s="44">
        <v>619889.80000000005</v>
      </c>
      <c r="J3059" t="s">
        <v>13715</v>
      </c>
      <c r="R3059" s="51"/>
      <c r="U3059"/>
    </row>
    <row r="3060" spans="2:21" x14ac:dyDescent="0.25">
      <c r="B3060" s="49" t="s">
        <v>9326</v>
      </c>
      <c r="C3060" s="53" t="s">
        <v>24184</v>
      </c>
      <c r="D3060" t="s">
        <v>5648</v>
      </c>
      <c r="E3060" s="43" t="s">
        <v>5649</v>
      </c>
      <c r="F3060" t="s">
        <v>5650</v>
      </c>
      <c r="G3060" t="s">
        <v>18114</v>
      </c>
      <c r="H3060" s="41">
        <v>42221</v>
      </c>
      <c r="I3060" s="44">
        <v>-79296</v>
      </c>
      <c r="J3060" t="s">
        <v>13716</v>
      </c>
      <c r="R3060" s="51"/>
      <c r="U3060"/>
    </row>
    <row r="3061" spans="2:21" x14ac:dyDescent="0.25">
      <c r="B3061" s="49" t="s">
        <v>9735</v>
      </c>
      <c r="C3061" s="53" t="s">
        <v>24186</v>
      </c>
      <c r="D3061" t="s">
        <v>1105</v>
      </c>
      <c r="E3061" s="43" t="s">
        <v>10179</v>
      </c>
      <c r="F3061" t="s">
        <v>5651</v>
      </c>
      <c r="G3061" t="s">
        <v>5652</v>
      </c>
      <c r="H3061" s="41">
        <v>42221</v>
      </c>
      <c r="I3061" s="44">
        <v>-8000</v>
      </c>
      <c r="J3061" t="s">
        <v>13717</v>
      </c>
      <c r="R3061" s="51"/>
      <c r="U3061"/>
    </row>
    <row r="3062" spans="2:21" x14ac:dyDescent="0.25">
      <c r="B3062" s="49" t="s">
        <v>9735</v>
      </c>
      <c r="C3062" s="53" t="s">
        <v>24186</v>
      </c>
      <c r="D3062" t="s">
        <v>5653</v>
      </c>
      <c r="E3062" s="43" t="s">
        <v>13718</v>
      </c>
      <c r="F3062" t="s">
        <v>5654</v>
      </c>
      <c r="G3062" t="s">
        <v>5655</v>
      </c>
      <c r="H3062" s="41">
        <v>42222</v>
      </c>
      <c r="I3062" s="44">
        <v>-7879.96</v>
      </c>
      <c r="J3062" t="s">
        <v>13719</v>
      </c>
      <c r="R3062" s="51"/>
      <c r="U3062"/>
    </row>
    <row r="3063" spans="2:21" x14ac:dyDescent="0.25">
      <c r="B3063" s="49" t="s">
        <v>9328</v>
      </c>
      <c r="C3063" s="53" t="s">
        <v>24189</v>
      </c>
      <c r="D3063" t="s">
        <v>5656</v>
      </c>
      <c r="E3063" s="43" t="s">
        <v>13720</v>
      </c>
      <c r="F3063" t="s">
        <v>4584</v>
      </c>
      <c r="G3063" t="s">
        <v>19788</v>
      </c>
      <c r="H3063" s="41">
        <v>42222</v>
      </c>
      <c r="I3063" s="44">
        <v>-14904036</v>
      </c>
      <c r="J3063" t="s">
        <v>13721</v>
      </c>
      <c r="R3063" s="51"/>
      <c r="U3063"/>
    </row>
    <row r="3064" spans="2:21" x14ac:dyDescent="0.25">
      <c r="B3064" s="49" t="s">
        <v>9735</v>
      </c>
      <c r="C3064" s="53" t="s">
        <v>24186</v>
      </c>
      <c r="D3064" t="s">
        <v>5658</v>
      </c>
      <c r="E3064" s="43" t="s">
        <v>13722</v>
      </c>
      <c r="F3064" t="s">
        <v>5659</v>
      </c>
      <c r="G3064" t="s">
        <v>5660</v>
      </c>
      <c r="H3064" s="41">
        <v>42228</v>
      </c>
      <c r="I3064" s="44">
        <v>-55000</v>
      </c>
      <c r="J3064" t="s">
        <v>13723</v>
      </c>
      <c r="R3064" s="51"/>
      <c r="U3064"/>
    </row>
    <row r="3065" spans="2:21" x14ac:dyDescent="0.25">
      <c r="B3065" s="49" t="s">
        <v>9735</v>
      </c>
      <c r="C3065" s="53" t="s">
        <v>24186</v>
      </c>
      <c r="D3065" t="s">
        <v>2574</v>
      </c>
      <c r="E3065" s="43" t="s">
        <v>11432</v>
      </c>
      <c r="F3065" t="s">
        <v>5659</v>
      </c>
      <c r="G3065" t="s">
        <v>5660</v>
      </c>
      <c r="H3065" s="41">
        <v>42228</v>
      </c>
      <c r="I3065" s="44">
        <v>-30000</v>
      </c>
      <c r="J3065" t="s">
        <v>13724</v>
      </c>
      <c r="R3065" s="51"/>
      <c r="U3065"/>
    </row>
    <row r="3066" spans="2:21" x14ac:dyDescent="0.25">
      <c r="B3066" s="49" t="s">
        <v>9735</v>
      </c>
      <c r="C3066" s="53" t="s">
        <v>24186</v>
      </c>
      <c r="D3066" t="s">
        <v>4083</v>
      </c>
      <c r="E3066" s="43" t="s">
        <v>4084</v>
      </c>
      <c r="F3066" t="s">
        <v>5662</v>
      </c>
      <c r="G3066" t="s">
        <v>5661</v>
      </c>
      <c r="H3066" s="41">
        <v>42228</v>
      </c>
      <c r="I3066" s="44">
        <v>-8500</v>
      </c>
      <c r="J3066" t="s">
        <v>13725</v>
      </c>
      <c r="R3066" s="51"/>
      <c r="U3066"/>
    </row>
    <row r="3067" spans="2:21" x14ac:dyDescent="0.25">
      <c r="B3067" s="49" t="s">
        <v>9735</v>
      </c>
      <c r="C3067" s="53" t="s">
        <v>24186</v>
      </c>
      <c r="D3067" t="s">
        <v>5663</v>
      </c>
      <c r="E3067" s="43" t="s">
        <v>13726</v>
      </c>
      <c r="F3067" t="s">
        <v>5664</v>
      </c>
      <c r="G3067" t="s">
        <v>5665</v>
      </c>
      <c r="H3067" s="41">
        <v>42234</v>
      </c>
      <c r="I3067" s="44">
        <v>-10500</v>
      </c>
      <c r="J3067" t="s">
        <v>13727</v>
      </c>
      <c r="R3067" s="51"/>
      <c r="U3067"/>
    </row>
    <row r="3068" spans="2:21" x14ac:dyDescent="0.25">
      <c r="B3068" s="49" t="s">
        <v>9326</v>
      </c>
      <c r="C3068" s="53" t="s">
        <v>24184</v>
      </c>
      <c r="D3068" t="s">
        <v>4033</v>
      </c>
      <c r="E3068" s="43" t="s">
        <v>4034</v>
      </c>
      <c r="F3068" t="s">
        <v>5668</v>
      </c>
      <c r="G3068" t="s">
        <v>5667</v>
      </c>
      <c r="H3068" s="41">
        <v>42235</v>
      </c>
      <c r="I3068" s="44">
        <v>-17700</v>
      </c>
      <c r="J3068" t="s">
        <v>13729</v>
      </c>
      <c r="R3068" s="51"/>
      <c r="U3068"/>
    </row>
    <row r="3069" spans="2:21" x14ac:dyDescent="0.25">
      <c r="B3069" s="49" t="s">
        <v>9326</v>
      </c>
      <c r="C3069" s="53" t="s">
        <v>24184</v>
      </c>
      <c r="D3069" t="s">
        <v>4033</v>
      </c>
      <c r="E3069" s="43" t="s">
        <v>4034</v>
      </c>
      <c r="F3069" t="s">
        <v>5666</v>
      </c>
      <c r="G3069" t="s">
        <v>5667</v>
      </c>
      <c r="H3069" s="41">
        <v>42235</v>
      </c>
      <c r="I3069" s="44">
        <v>-14160</v>
      </c>
      <c r="J3069" t="s">
        <v>13728</v>
      </c>
      <c r="R3069" s="51"/>
      <c r="U3069"/>
    </row>
    <row r="3070" spans="2:21" x14ac:dyDescent="0.25">
      <c r="B3070" s="49" t="s">
        <v>9328</v>
      </c>
      <c r="C3070" s="53" t="s">
        <v>24189</v>
      </c>
      <c r="D3070" t="s">
        <v>5616</v>
      </c>
      <c r="E3070" s="43" t="s">
        <v>13692</v>
      </c>
      <c r="F3070" t="s">
        <v>5669</v>
      </c>
      <c r="G3070" t="s">
        <v>19513</v>
      </c>
      <c r="H3070" s="41">
        <v>42235</v>
      </c>
      <c r="I3070" s="44">
        <v>-47200</v>
      </c>
      <c r="J3070" t="s">
        <v>13730</v>
      </c>
      <c r="R3070" s="51"/>
      <c r="U3070"/>
    </row>
    <row r="3071" spans="2:21" x14ac:dyDescent="0.25">
      <c r="B3071" s="49" t="s">
        <v>9735</v>
      </c>
      <c r="C3071" s="53" t="s">
        <v>24186</v>
      </c>
      <c r="D3071" t="s">
        <v>4147</v>
      </c>
      <c r="E3071" s="43" t="s">
        <v>4148</v>
      </c>
      <c r="F3071" t="s">
        <v>5670</v>
      </c>
      <c r="G3071" t="s">
        <v>19212</v>
      </c>
      <c r="H3071" s="41">
        <v>42237</v>
      </c>
      <c r="I3071" s="44">
        <v>-1185067</v>
      </c>
      <c r="J3071" t="s">
        <v>13731</v>
      </c>
      <c r="R3071" s="51"/>
      <c r="U3071"/>
    </row>
    <row r="3072" spans="2:21" x14ac:dyDescent="0.25">
      <c r="B3072" s="49" t="s">
        <v>9328</v>
      </c>
      <c r="C3072" s="53" t="s">
        <v>24189</v>
      </c>
      <c r="D3072" t="s">
        <v>4006</v>
      </c>
      <c r="E3072" s="43" t="s">
        <v>4007</v>
      </c>
      <c r="F3072" t="s">
        <v>5671</v>
      </c>
      <c r="G3072" t="s">
        <v>19458</v>
      </c>
      <c r="H3072" s="41">
        <v>42237</v>
      </c>
      <c r="I3072" s="44">
        <v>-41300</v>
      </c>
      <c r="J3072" t="s">
        <v>13732</v>
      </c>
      <c r="R3072" s="51"/>
      <c r="U3072"/>
    </row>
    <row r="3073" spans="2:21" x14ac:dyDescent="0.25">
      <c r="B3073" s="49" t="s">
        <v>9735</v>
      </c>
      <c r="C3073" s="53" t="s">
        <v>24186</v>
      </c>
      <c r="D3073" t="s">
        <v>299</v>
      </c>
      <c r="E3073" s="43" t="s">
        <v>300</v>
      </c>
      <c r="F3073" t="s">
        <v>5672</v>
      </c>
      <c r="G3073" t="s">
        <v>5673</v>
      </c>
      <c r="H3073" s="41">
        <v>42241</v>
      </c>
      <c r="I3073" s="44">
        <v>-515580</v>
      </c>
      <c r="J3073" t="s">
        <v>13733</v>
      </c>
      <c r="R3073" s="51"/>
      <c r="U3073"/>
    </row>
    <row r="3074" spans="2:21" x14ac:dyDescent="0.25">
      <c r="B3074" s="49" t="s">
        <v>9735</v>
      </c>
      <c r="C3074" s="53" t="s">
        <v>24186</v>
      </c>
      <c r="D3074" t="s">
        <v>5674</v>
      </c>
      <c r="E3074" s="43" t="s">
        <v>13734</v>
      </c>
      <c r="F3074" t="s">
        <v>5675</v>
      </c>
      <c r="G3074" t="s">
        <v>5676</v>
      </c>
      <c r="H3074" s="41">
        <v>42242</v>
      </c>
      <c r="I3074" s="44">
        <v>-8000</v>
      </c>
      <c r="J3074" t="s">
        <v>13735</v>
      </c>
      <c r="R3074" s="51"/>
      <c r="U3074"/>
    </row>
    <row r="3075" spans="2:21" x14ac:dyDescent="0.25">
      <c r="B3075" s="49" t="s">
        <v>9735</v>
      </c>
      <c r="C3075" s="53" t="s">
        <v>24186</v>
      </c>
      <c r="D3075" t="s">
        <v>5677</v>
      </c>
      <c r="E3075" s="43" t="s">
        <v>13736</v>
      </c>
      <c r="F3075" t="s">
        <v>5678</v>
      </c>
      <c r="G3075" t="s">
        <v>5676</v>
      </c>
      <c r="H3075" s="41">
        <v>42242</v>
      </c>
      <c r="I3075" s="44">
        <v>-8000</v>
      </c>
      <c r="J3075" t="s">
        <v>13737</v>
      </c>
      <c r="R3075" s="51"/>
      <c r="U3075"/>
    </row>
    <row r="3076" spans="2:21" x14ac:dyDescent="0.25">
      <c r="B3076" s="49" t="s">
        <v>9735</v>
      </c>
      <c r="C3076" s="53" t="s">
        <v>24186</v>
      </c>
      <c r="D3076" t="s">
        <v>219</v>
      </c>
      <c r="E3076" s="43" t="s">
        <v>9456</v>
      </c>
      <c r="F3076" t="s">
        <v>5679</v>
      </c>
      <c r="G3076" t="s">
        <v>5676</v>
      </c>
      <c r="H3076" s="41">
        <v>42242</v>
      </c>
      <c r="I3076" s="44">
        <v>-8000</v>
      </c>
      <c r="J3076" t="s">
        <v>13738</v>
      </c>
      <c r="R3076" s="51"/>
      <c r="U3076"/>
    </row>
    <row r="3077" spans="2:21" x14ac:dyDescent="0.25">
      <c r="B3077" s="49" t="s">
        <v>9735</v>
      </c>
      <c r="C3077" s="53" t="s">
        <v>24186</v>
      </c>
      <c r="D3077" t="s">
        <v>2097</v>
      </c>
      <c r="E3077" s="43" t="s">
        <v>11008</v>
      </c>
      <c r="F3077" t="s">
        <v>5680</v>
      </c>
      <c r="G3077" t="s">
        <v>5676</v>
      </c>
      <c r="H3077" s="41">
        <v>42242</v>
      </c>
      <c r="I3077" s="44">
        <v>-8000</v>
      </c>
      <c r="J3077" t="s">
        <v>13739</v>
      </c>
      <c r="R3077" s="51"/>
      <c r="U3077"/>
    </row>
    <row r="3078" spans="2:21" x14ac:dyDescent="0.25">
      <c r="B3078" s="49" t="s">
        <v>9735</v>
      </c>
      <c r="C3078" s="53" t="s">
        <v>24186</v>
      </c>
      <c r="D3078" t="s">
        <v>5681</v>
      </c>
      <c r="E3078" s="43" t="s">
        <v>13740</v>
      </c>
      <c r="F3078" t="s">
        <v>5682</v>
      </c>
      <c r="G3078" t="s">
        <v>5676</v>
      </c>
      <c r="H3078" s="41">
        <v>42242</v>
      </c>
      <c r="I3078" s="44">
        <v>-8000</v>
      </c>
      <c r="J3078" t="s">
        <v>13741</v>
      </c>
      <c r="R3078" s="51"/>
      <c r="U3078"/>
    </row>
    <row r="3079" spans="2:21" x14ac:dyDescent="0.25">
      <c r="B3079" s="49" t="s">
        <v>9735</v>
      </c>
      <c r="C3079" s="53" t="s">
        <v>24186</v>
      </c>
      <c r="D3079" t="s">
        <v>5683</v>
      </c>
      <c r="E3079" s="43" t="s">
        <v>13742</v>
      </c>
      <c r="F3079" t="s">
        <v>5684</v>
      </c>
      <c r="G3079" t="s">
        <v>5676</v>
      </c>
      <c r="H3079" s="41">
        <v>42242</v>
      </c>
      <c r="I3079" s="44">
        <v>-8000</v>
      </c>
      <c r="J3079" t="s">
        <v>13743</v>
      </c>
      <c r="R3079" s="51"/>
      <c r="U3079"/>
    </row>
    <row r="3080" spans="2:21" x14ac:dyDescent="0.25">
      <c r="B3080" s="49" t="s">
        <v>9735</v>
      </c>
      <c r="C3080" s="53" t="s">
        <v>24186</v>
      </c>
      <c r="D3080" t="s">
        <v>5685</v>
      </c>
      <c r="E3080" s="43" t="s">
        <v>13744</v>
      </c>
      <c r="F3080" t="s">
        <v>5686</v>
      </c>
      <c r="G3080" t="s">
        <v>5676</v>
      </c>
      <c r="H3080" s="41">
        <v>42242</v>
      </c>
      <c r="I3080" s="44">
        <v>-8000</v>
      </c>
      <c r="J3080" t="s">
        <v>13745</v>
      </c>
      <c r="R3080" s="51"/>
      <c r="U3080"/>
    </row>
    <row r="3081" spans="2:21" x14ac:dyDescent="0.25">
      <c r="B3081" s="49" t="s">
        <v>9735</v>
      </c>
      <c r="C3081" s="53" t="s">
        <v>24186</v>
      </c>
      <c r="D3081" t="s">
        <v>5609</v>
      </c>
      <c r="E3081" s="43" t="s">
        <v>13686</v>
      </c>
      <c r="F3081" t="s">
        <v>5687</v>
      </c>
      <c r="G3081" t="s">
        <v>5676</v>
      </c>
      <c r="H3081" s="41">
        <v>42242</v>
      </c>
      <c r="I3081" s="44">
        <v>-8000</v>
      </c>
      <c r="J3081" t="s">
        <v>13746</v>
      </c>
      <c r="R3081" s="51"/>
      <c r="U3081"/>
    </row>
    <row r="3082" spans="2:21" x14ac:dyDescent="0.25">
      <c r="B3082" s="49" t="s">
        <v>9735</v>
      </c>
      <c r="C3082" s="53" t="s">
        <v>24186</v>
      </c>
      <c r="D3082" t="s">
        <v>2099</v>
      </c>
      <c r="E3082" s="43" t="s">
        <v>11012</v>
      </c>
      <c r="F3082" t="s">
        <v>5688</v>
      </c>
      <c r="G3082" t="s">
        <v>5676</v>
      </c>
      <c r="H3082" s="41">
        <v>42242</v>
      </c>
      <c r="I3082" s="44">
        <v>-8000</v>
      </c>
      <c r="J3082" t="s">
        <v>13747</v>
      </c>
      <c r="R3082" s="51"/>
      <c r="U3082"/>
    </row>
    <row r="3083" spans="2:21" x14ac:dyDescent="0.25">
      <c r="B3083" s="49" t="s">
        <v>9735</v>
      </c>
      <c r="C3083" s="53" t="s">
        <v>24186</v>
      </c>
      <c r="D3083" t="s">
        <v>5689</v>
      </c>
      <c r="E3083" s="43" t="s">
        <v>13748</v>
      </c>
      <c r="F3083" t="s">
        <v>5690</v>
      </c>
      <c r="G3083" t="s">
        <v>5676</v>
      </c>
      <c r="H3083" s="41">
        <v>42242</v>
      </c>
      <c r="I3083" s="44">
        <v>-8000</v>
      </c>
      <c r="J3083" t="s">
        <v>13749</v>
      </c>
      <c r="R3083" s="51"/>
      <c r="U3083"/>
    </row>
    <row r="3084" spans="2:21" x14ac:dyDescent="0.25">
      <c r="B3084" s="49" t="s">
        <v>9735</v>
      </c>
      <c r="C3084" s="53" t="s">
        <v>24186</v>
      </c>
      <c r="D3084" t="s">
        <v>5691</v>
      </c>
      <c r="E3084" s="43" t="s">
        <v>13750</v>
      </c>
      <c r="F3084" t="s">
        <v>5692</v>
      </c>
      <c r="G3084" t="s">
        <v>5676</v>
      </c>
      <c r="H3084" s="41">
        <v>42242</v>
      </c>
      <c r="I3084" s="44">
        <v>-8000</v>
      </c>
      <c r="J3084" t="s">
        <v>13751</v>
      </c>
      <c r="R3084" s="51"/>
      <c r="U3084"/>
    </row>
    <row r="3085" spans="2:21" x14ac:dyDescent="0.25">
      <c r="B3085" s="49" t="s">
        <v>9735</v>
      </c>
      <c r="C3085" s="53" t="s">
        <v>24186</v>
      </c>
      <c r="D3085" t="s">
        <v>1105</v>
      </c>
      <c r="E3085" s="43" t="s">
        <v>10179</v>
      </c>
      <c r="F3085" t="s">
        <v>5693</v>
      </c>
      <c r="G3085" t="s">
        <v>5676</v>
      </c>
      <c r="H3085" s="41">
        <v>42242</v>
      </c>
      <c r="I3085" s="44">
        <v>-8000</v>
      </c>
      <c r="J3085" t="s">
        <v>13752</v>
      </c>
      <c r="R3085" s="51"/>
      <c r="U3085"/>
    </row>
    <row r="3086" spans="2:21" x14ac:dyDescent="0.25">
      <c r="B3086" s="49" t="s">
        <v>9735</v>
      </c>
      <c r="C3086" s="53" t="s">
        <v>24186</v>
      </c>
      <c r="D3086" t="s">
        <v>5694</v>
      </c>
      <c r="E3086" s="43" t="s">
        <v>13753</v>
      </c>
      <c r="F3086" t="s">
        <v>5695</v>
      </c>
      <c r="G3086" t="s">
        <v>5676</v>
      </c>
      <c r="H3086" s="41">
        <v>42242</v>
      </c>
      <c r="I3086" s="44">
        <v>-8000</v>
      </c>
      <c r="J3086" t="s">
        <v>13754</v>
      </c>
      <c r="R3086" s="51"/>
      <c r="U3086"/>
    </row>
    <row r="3087" spans="2:21" x14ac:dyDescent="0.25">
      <c r="B3087" s="49" t="s">
        <v>9735</v>
      </c>
      <c r="C3087" s="53" t="s">
        <v>24186</v>
      </c>
      <c r="D3087" t="s">
        <v>5696</v>
      </c>
      <c r="E3087" s="43" t="s">
        <v>13755</v>
      </c>
      <c r="F3087" t="s">
        <v>5697</v>
      </c>
      <c r="G3087" t="s">
        <v>5676</v>
      </c>
      <c r="H3087" s="41">
        <v>42242</v>
      </c>
      <c r="I3087" s="44">
        <v>-8000</v>
      </c>
      <c r="J3087" t="s">
        <v>13756</v>
      </c>
      <c r="R3087" s="51"/>
      <c r="U3087"/>
    </row>
    <row r="3088" spans="2:21" x14ac:dyDescent="0.25">
      <c r="B3088" s="49" t="s">
        <v>9735</v>
      </c>
      <c r="C3088" s="53" t="s">
        <v>24186</v>
      </c>
      <c r="D3088" t="s">
        <v>299</v>
      </c>
      <c r="E3088" s="43" t="s">
        <v>300</v>
      </c>
      <c r="F3088" t="s">
        <v>5715</v>
      </c>
      <c r="G3088" t="s">
        <v>5716</v>
      </c>
      <c r="H3088" s="41">
        <v>42243</v>
      </c>
      <c r="I3088" s="44">
        <v>-515580</v>
      </c>
      <c r="J3088" t="s">
        <v>13785</v>
      </c>
      <c r="R3088" s="51"/>
      <c r="U3088"/>
    </row>
    <row r="3089" spans="2:21" x14ac:dyDescent="0.25">
      <c r="B3089" s="49" t="s">
        <v>9735</v>
      </c>
      <c r="C3089" s="53" t="s">
        <v>24186</v>
      </c>
      <c r="D3089" t="s">
        <v>5483</v>
      </c>
      <c r="E3089" s="43" t="s">
        <v>13582</v>
      </c>
      <c r="F3089" t="s">
        <v>5717</v>
      </c>
      <c r="G3089" t="s">
        <v>19237</v>
      </c>
      <c r="H3089" s="41">
        <v>42243</v>
      </c>
      <c r="I3089" s="44">
        <v>-135936</v>
      </c>
      <c r="J3089" t="s">
        <v>13786</v>
      </c>
      <c r="R3089" s="51"/>
      <c r="U3089"/>
    </row>
    <row r="3090" spans="2:21" x14ac:dyDescent="0.25">
      <c r="B3090" s="49" t="s">
        <v>9735</v>
      </c>
      <c r="C3090" s="53" t="s">
        <v>24186</v>
      </c>
      <c r="D3090" t="s">
        <v>5674</v>
      </c>
      <c r="E3090" s="43" t="s">
        <v>13734</v>
      </c>
      <c r="F3090" t="s">
        <v>5684</v>
      </c>
      <c r="G3090" t="s">
        <v>5698</v>
      </c>
      <c r="H3090" s="41">
        <v>42243</v>
      </c>
      <c r="I3090" s="44">
        <v>-8000</v>
      </c>
      <c r="J3090" t="s">
        <v>13757</v>
      </c>
      <c r="R3090" s="51"/>
      <c r="U3090"/>
    </row>
    <row r="3091" spans="2:21" x14ac:dyDescent="0.25">
      <c r="B3091" s="49" t="s">
        <v>9735</v>
      </c>
      <c r="C3091" s="53" t="s">
        <v>24186</v>
      </c>
      <c r="D3091" t="s">
        <v>5677</v>
      </c>
      <c r="E3091" s="43" t="s">
        <v>13736</v>
      </c>
      <c r="F3091" t="s">
        <v>5699</v>
      </c>
      <c r="G3091" t="s">
        <v>5700</v>
      </c>
      <c r="H3091" s="41">
        <v>42243</v>
      </c>
      <c r="I3091" s="44">
        <v>-8000</v>
      </c>
      <c r="J3091" t="s">
        <v>13758</v>
      </c>
      <c r="R3091" s="51"/>
      <c r="U3091"/>
    </row>
    <row r="3092" spans="2:21" x14ac:dyDescent="0.25">
      <c r="B3092" s="49" t="s">
        <v>9735</v>
      </c>
      <c r="C3092" s="53" t="s">
        <v>24186</v>
      </c>
      <c r="D3092" t="s">
        <v>5677</v>
      </c>
      <c r="E3092" s="43" t="s">
        <v>13736</v>
      </c>
      <c r="F3092" t="s">
        <v>5701</v>
      </c>
      <c r="G3092" t="s">
        <v>5676</v>
      </c>
      <c r="H3092" s="41">
        <v>42243</v>
      </c>
      <c r="I3092" s="44">
        <v>-8000</v>
      </c>
      <c r="J3092" t="s">
        <v>13759</v>
      </c>
      <c r="R3092" s="51"/>
      <c r="U3092"/>
    </row>
    <row r="3093" spans="2:21" x14ac:dyDescent="0.25">
      <c r="B3093" s="49" t="s">
        <v>9735</v>
      </c>
      <c r="C3093" s="53" t="s">
        <v>24186</v>
      </c>
      <c r="D3093" t="s">
        <v>5677</v>
      </c>
      <c r="E3093" s="43" t="s">
        <v>13736</v>
      </c>
      <c r="F3093" t="s">
        <v>5686</v>
      </c>
      <c r="G3093" t="s">
        <v>5698</v>
      </c>
      <c r="H3093" s="41">
        <v>42243</v>
      </c>
      <c r="I3093" s="44">
        <v>-8000</v>
      </c>
      <c r="J3093" t="s">
        <v>13760</v>
      </c>
      <c r="R3093" s="51"/>
      <c r="U3093"/>
    </row>
    <row r="3094" spans="2:21" x14ac:dyDescent="0.25">
      <c r="B3094" s="49" t="s">
        <v>9735</v>
      </c>
      <c r="C3094" s="53" t="s">
        <v>24186</v>
      </c>
      <c r="D3094" t="s">
        <v>219</v>
      </c>
      <c r="E3094" s="43" t="s">
        <v>9456</v>
      </c>
      <c r="F3094" t="s">
        <v>5699</v>
      </c>
      <c r="G3094" t="s">
        <v>5700</v>
      </c>
      <c r="H3094" s="41">
        <v>42243</v>
      </c>
      <c r="I3094" s="44">
        <v>-8000</v>
      </c>
      <c r="J3094" t="s">
        <v>13761</v>
      </c>
      <c r="R3094" s="51"/>
      <c r="U3094"/>
    </row>
    <row r="3095" spans="2:21" x14ac:dyDescent="0.25">
      <c r="B3095" s="49" t="s">
        <v>9735</v>
      </c>
      <c r="C3095" s="53" t="s">
        <v>24186</v>
      </c>
      <c r="D3095" t="s">
        <v>219</v>
      </c>
      <c r="E3095" s="43" t="s">
        <v>9456</v>
      </c>
      <c r="F3095" t="s">
        <v>5702</v>
      </c>
      <c r="G3095" t="s">
        <v>5698</v>
      </c>
      <c r="H3095" s="41">
        <v>42243</v>
      </c>
      <c r="I3095" s="44">
        <v>-8000</v>
      </c>
      <c r="J3095" t="s">
        <v>13762</v>
      </c>
      <c r="R3095" s="51"/>
      <c r="U3095"/>
    </row>
    <row r="3096" spans="2:21" x14ac:dyDescent="0.25">
      <c r="B3096" s="49" t="s">
        <v>9735</v>
      </c>
      <c r="C3096" s="53" t="s">
        <v>24186</v>
      </c>
      <c r="D3096" t="s">
        <v>2097</v>
      </c>
      <c r="E3096" s="43" t="s">
        <v>11008</v>
      </c>
      <c r="F3096" t="s">
        <v>5703</v>
      </c>
      <c r="G3096" t="s">
        <v>5676</v>
      </c>
      <c r="H3096" s="41">
        <v>42243</v>
      </c>
      <c r="I3096" s="44">
        <v>-8000</v>
      </c>
      <c r="J3096" t="s">
        <v>13763</v>
      </c>
      <c r="R3096" s="51"/>
      <c r="U3096"/>
    </row>
    <row r="3097" spans="2:21" x14ac:dyDescent="0.25">
      <c r="B3097" s="49" t="s">
        <v>9735</v>
      </c>
      <c r="C3097" s="53" t="s">
        <v>24186</v>
      </c>
      <c r="D3097" t="s">
        <v>2097</v>
      </c>
      <c r="E3097" s="43" t="s">
        <v>11008</v>
      </c>
      <c r="F3097" t="s">
        <v>5704</v>
      </c>
      <c r="G3097" t="s">
        <v>5698</v>
      </c>
      <c r="H3097" s="41">
        <v>42243</v>
      </c>
      <c r="I3097" s="44">
        <v>-8000</v>
      </c>
      <c r="J3097" t="s">
        <v>13764</v>
      </c>
      <c r="R3097" s="51"/>
      <c r="U3097"/>
    </row>
    <row r="3098" spans="2:21" x14ac:dyDescent="0.25">
      <c r="B3098" s="49" t="s">
        <v>9735</v>
      </c>
      <c r="C3098" s="53" t="s">
        <v>24186</v>
      </c>
      <c r="D3098" t="s">
        <v>5681</v>
      </c>
      <c r="E3098" s="43" t="s">
        <v>13740</v>
      </c>
      <c r="F3098" t="s">
        <v>5699</v>
      </c>
      <c r="G3098" t="s">
        <v>5700</v>
      </c>
      <c r="H3098" s="41">
        <v>42243</v>
      </c>
      <c r="I3098" s="44">
        <v>-8000</v>
      </c>
      <c r="J3098" t="s">
        <v>13765</v>
      </c>
      <c r="R3098" s="51"/>
      <c r="U3098"/>
    </row>
    <row r="3099" spans="2:21" x14ac:dyDescent="0.25">
      <c r="B3099" s="49" t="s">
        <v>9735</v>
      </c>
      <c r="C3099" s="53" t="s">
        <v>24186</v>
      </c>
      <c r="D3099" t="s">
        <v>5681</v>
      </c>
      <c r="E3099" s="43" t="s">
        <v>13740</v>
      </c>
      <c r="F3099" t="s">
        <v>5705</v>
      </c>
      <c r="G3099" t="s">
        <v>5698</v>
      </c>
      <c r="H3099" s="41">
        <v>42243</v>
      </c>
      <c r="I3099" s="44">
        <v>-8000</v>
      </c>
      <c r="J3099" t="s">
        <v>13766</v>
      </c>
      <c r="R3099" s="51"/>
      <c r="U3099"/>
    </row>
    <row r="3100" spans="2:21" x14ac:dyDescent="0.25">
      <c r="B3100" s="49" t="s">
        <v>9735</v>
      </c>
      <c r="C3100" s="53" t="s">
        <v>24186</v>
      </c>
      <c r="D3100" t="s">
        <v>5683</v>
      </c>
      <c r="E3100" s="43" t="s">
        <v>13742</v>
      </c>
      <c r="F3100" t="s">
        <v>5690</v>
      </c>
      <c r="G3100" t="s">
        <v>5698</v>
      </c>
      <c r="H3100" s="41">
        <v>42243</v>
      </c>
      <c r="I3100" s="44">
        <v>-8000</v>
      </c>
      <c r="J3100" t="s">
        <v>13767</v>
      </c>
      <c r="R3100" s="51"/>
      <c r="U3100"/>
    </row>
    <row r="3101" spans="2:21" x14ac:dyDescent="0.25">
      <c r="B3101" s="49" t="s">
        <v>9735</v>
      </c>
      <c r="C3101" s="53" t="s">
        <v>24186</v>
      </c>
      <c r="D3101" t="s">
        <v>5685</v>
      </c>
      <c r="E3101" s="43" t="s">
        <v>13744</v>
      </c>
      <c r="F3101" t="s">
        <v>5706</v>
      </c>
      <c r="G3101" t="s">
        <v>5676</v>
      </c>
      <c r="H3101" s="41">
        <v>42243</v>
      </c>
      <c r="I3101" s="44">
        <v>-8000</v>
      </c>
      <c r="J3101" t="s">
        <v>13768</v>
      </c>
      <c r="R3101" s="51"/>
      <c r="U3101"/>
    </row>
    <row r="3102" spans="2:21" x14ac:dyDescent="0.25">
      <c r="B3102" s="49" t="s">
        <v>9735</v>
      </c>
      <c r="C3102" s="53" t="s">
        <v>24186</v>
      </c>
      <c r="D3102" t="s">
        <v>5685</v>
      </c>
      <c r="E3102" s="43" t="s">
        <v>13744</v>
      </c>
      <c r="F3102" t="s">
        <v>5707</v>
      </c>
      <c r="G3102" t="s">
        <v>5698</v>
      </c>
      <c r="H3102" s="41">
        <v>42243</v>
      </c>
      <c r="I3102" s="44">
        <v>-8000</v>
      </c>
      <c r="J3102" t="s">
        <v>13769</v>
      </c>
      <c r="R3102" s="51"/>
      <c r="U3102"/>
    </row>
    <row r="3103" spans="2:21" x14ac:dyDescent="0.25">
      <c r="B3103" s="49" t="s">
        <v>9735</v>
      </c>
      <c r="C3103" s="53" t="s">
        <v>24186</v>
      </c>
      <c r="D3103" t="s">
        <v>5609</v>
      </c>
      <c r="E3103" s="43" t="s">
        <v>13686</v>
      </c>
      <c r="F3103" t="s">
        <v>5699</v>
      </c>
      <c r="G3103" t="s">
        <v>5700</v>
      </c>
      <c r="H3103" s="41">
        <v>42243</v>
      </c>
      <c r="I3103" s="44">
        <v>-8000</v>
      </c>
      <c r="J3103" t="s">
        <v>13770</v>
      </c>
      <c r="R3103" s="51"/>
      <c r="U3103"/>
    </row>
    <row r="3104" spans="2:21" x14ac:dyDescent="0.25">
      <c r="B3104" s="49" t="s">
        <v>9735</v>
      </c>
      <c r="C3104" s="53" t="s">
        <v>24186</v>
      </c>
      <c r="D3104" t="s">
        <v>5609</v>
      </c>
      <c r="E3104" s="43" t="s">
        <v>13686</v>
      </c>
      <c r="F3104" t="s">
        <v>5695</v>
      </c>
      <c r="G3104" t="s">
        <v>5676</v>
      </c>
      <c r="H3104" s="41">
        <v>42243</v>
      </c>
      <c r="I3104" s="44">
        <v>-8000</v>
      </c>
      <c r="J3104" t="s">
        <v>13771</v>
      </c>
      <c r="R3104" s="51"/>
      <c r="U3104"/>
    </row>
    <row r="3105" spans="2:21" x14ac:dyDescent="0.25">
      <c r="B3105" s="49" t="s">
        <v>9735</v>
      </c>
      <c r="C3105" s="53" t="s">
        <v>24186</v>
      </c>
      <c r="D3105" t="s">
        <v>5609</v>
      </c>
      <c r="E3105" s="43" t="s">
        <v>13686</v>
      </c>
      <c r="F3105" t="s">
        <v>5708</v>
      </c>
      <c r="G3105" t="s">
        <v>5698</v>
      </c>
      <c r="H3105" s="41">
        <v>42243</v>
      </c>
      <c r="I3105" s="44">
        <v>-8000</v>
      </c>
      <c r="J3105" t="s">
        <v>13772</v>
      </c>
      <c r="R3105" s="51"/>
      <c r="U3105"/>
    </row>
    <row r="3106" spans="2:21" x14ac:dyDescent="0.25">
      <c r="B3106" s="49" t="s">
        <v>9735</v>
      </c>
      <c r="C3106" s="53" t="s">
        <v>24186</v>
      </c>
      <c r="D3106" t="s">
        <v>2098</v>
      </c>
      <c r="E3106" s="43" t="s">
        <v>11010</v>
      </c>
      <c r="F3106" t="s">
        <v>5709</v>
      </c>
      <c r="G3106" t="s">
        <v>5698</v>
      </c>
      <c r="H3106" s="41">
        <v>42243</v>
      </c>
      <c r="I3106" s="44">
        <v>-8000</v>
      </c>
      <c r="J3106" t="s">
        <v>13773</v>
      </c>
      <c r="R3106" s="51"/>
      <c r="U3106"/>
    </row>
    <row r="3107" spans="2:21" x14ac:dyDescent="0.25">
      <c r="B3107" s="49" t="s">
        <v>9735</v>
      </c>
      <c r="C3107" s="53" t="s">
        <v>24186</v>
      </c>
      <c r="D3107" t="s">
        <v>2099</v>
      </c>
      <c r="E3107" s="43" t="s">
        <v>11012</v>
      </c>
      <c r="F3107" t="s">
        <v>5692</v>
      </c>
      <c r="G3107" t="s">
        <v>5698</v>
      </c>
      <c r="H3107" s="41">
        <v>42243</v>
      </c>
      <c r="I3107" s="44">
        <v>-8000</v>
      </c>
      <c r="J3107" t="s">
        <v>13774</v>
      </c>
      <c r="R3107" s="51"/>
      <c r="U3107"/>
    </row>
    <row r="3108" spans="2:21" x14ac:dyDescent="0.25">
      <c r="B3108" s="49" t="s">
        <v>9735</v>
      </c>
      <c r="C3108" s="53" t="s">
        <v>24186</v>
      </c>
      <c r="D3108" t="s">
        <v>5689</v>
      </c>
      <c r="E3108" s="43" t="s">
        <v>13748</v>
      </c>
      <c r="F3108" t="s">
        <v>5682</v>
      </c>
      <c r="G3108" t="s">
        <v>5698</v>
      </c>
      <c r="H3108" s="41">
        <v>42243</v>
      </c>
      <c r="I3108" s="44">
        <v>-8000</v>
      </c>
      <c r="J3108" t="s">
        <v>13775</v>
      </c>
      <c r="R3108" s="51"/>
      <c r="U3108"/>
    </row>
    <row r="3109" spans="2:21" x14ac:dyDescent="0.25">
      <c r="B3109" s="49" t="s">
        <v>9735</v>
      </c>
      <c r="C3109" s="53" t="s">
        <v>24186</v>
      </c>
      <c r="D3109" t="s">
        <v>5691</v>
      </c>
      <c r="E3109" s="43" t="s">
        <v>13750</v>
      </c>
      <c r="F3109" t="s">
        <v>5687</v>
      </c>
      <c r="G3109" t="s">
        <v>5698</v>
      </c>
      <c r="H3109" s="41">
        <v>42243</v>
      </c>
      <c r="I3109" s="44">
        <v>-8000</v>
      </c>
      <c r="J3109" t="s">
        <v>13776</v>
      </c>
      <c r="R3109" s="51"/>
      <c r="U3109"/>
    </row>
    <row r="3110" spans="2:21" x14ac:dyDescent="0.25">
      <c r="B3110" s="49" t="s">
        <v>9735</v>
      </c>
      <c r="C3110" s="53" t="s">
        <v>24186</v>
      </c>
      <c r="D3110" t="s">
        <v>1105</v>
      </c>
      <c r="E3110" s="43" t="s">
        <v>10179</v>
      </c>
      <c r="F3110" t="s">
        <v>5699</v>
      </c>
      <c r="G3110" t="s">
        <v>5700</v>
      </c>
      <c r="H3110" s="41">
        <v>42243</v>
      </c>
      <c r="I3110" s="44">
        <v>-8000</v>
      </c>
      <c r="J3110" t="s">
        <v>13777</v>
      </c>
      <c r="R3110" s="51"/>
      <c r="U3110"/>
    </row>
    <row r="3111" spans="2:21" x14ac:dyDescent="0.25">
      <c r="B3111" s="49" t="s">
        <v>9735</v>
      </c>
      <c r="C3111" s="53" t="s">
        <v>24186</v>
      </c>
      <c r="D3111" t="s">
        <v>1105</v>
      </c>
      <c r="E3111" s="43" t="s">
        <v>10179</v>
      </c>
      <c r="F3111" t="s">
        <v>5710</v>
      </c>
      <c r="G3111" t="s">
        <v>5698</v>
      </c>
      <c r="H3111" s="41">
        <v>42243</v>
      </c>
      <c r="I3111" s="44">
        <v>-8000</v>
      </c>
      <c r="J3111" t="s">
        <v>13778</v>
      </c>
      <c r="R3111" s="51"/>
      <c r="U3111"/>
    </row>
    <row r="3112" spans="2:21" x14ac:dyDescent="0.25">
      <c r="B3112" s="49" t="s">
        <v>9735</v>
      </c>
      <c r="C3112" s="53" t="s">
        <v>24186</v>
      </c>
      <c r="D3112" t="s">
        <v>5694</v>
      </c>
      <c r="E3112" s="43" t="s">
        <v>13753</v>
      </c>
      <c r="F3112" t="s">
        <v>5708</v>
      </c>
      <c r="G3112" t="s">
        <v>5676</v>
      </c>
      <c r="H3112" s="41">
        <v>42243</v>
      </c>
      <c r="I3112" s="44">
        <v>-8000</v>
      </c>
      <c r="J3112" t="s">
        <v>13779</v>
      </c>
      <c r="R3112" s="51"/>
      <c r="U3112"/>
    </row>
    <row r="3113" spans="2:21" x14ac:dyDescent="0.25">
      <c r="B3113" s="49" t="s">
        <v>9735</v>
      </c>
      <c r="C3113" s="53" t="s">
        <v>24186</v>
      </c>
      <c r="D3113" t="s">
        <v>5694</v>
      </c>
      <c r="E3113" s="43" t="s">
        <v>13753</v>
      </c>
      <c r="F3113" t="s">
        <v>5680</v>
      </c>
      <c r="G3113" t="s">
        <v>5698</v>
      </c>
      <c r="H3113" s="41">
        <v>42243</v>
      </c>
      <c r="I3113" s="44">
        <v>-8000</v>
      </c>
      <c r="J3113" t="s">
        <v>13780</v>
      </c>
      <c r="R3113" s="51"/>
      <c r="U3113"/>
    </row>
    <row r="3114" spans="2:21" x14ac:dyDescent="0.25">
      <c r="B3114" s="49" t="s">
        <v>9735</v>
      </c>
      <c r="C3114" s="53" t="s">
        <v>24186</v>
      </c>
      <c r="D3114" t="s">
        <v>5696</v>
      </c>
      <c r="E3114" s="43" t="s">
        <v>13755</v>
      </c>
      <c r="F3114" t="s">
        <v>5711</v>
      </c>
      <c r="G3114" t="s">
        <v>5676</v>
      </c>
      <c r="H3114" s="41">
        <v>42243</v>
      </c>
      <c r="I3114" s="44">
        <v>-8000</v>
      </c>
      <c r="J3114" t="s">
        <v>13781</v>
      </c>
      <c r="R3114" s="51"/>
      <c r="U3114"/>
    </row>
    <row r="3115" spans="2:21" x14ac:dyDescent="0.25">
      <c r="B3115" s="49" t="s">
        <v>9735</v>
      </c>
      <c r="C3115" s="53" t="s">
        <v>24186</v>
      </c>
      <c r="D3115" t="s">
        <v>5696</v>
      </c>
      <c r="E3115" s="43" t="s">
        <v>13755</v>
      </c>
      <c r="F3115" t="s">
        <v>5712</v>
      </c>
      <c r="G3115" t="s">
        <v>5698</v>
      </c>
      <c r="H3115" s="41">
        <v>42243</v>
      </c>
      <c r="I3115" s="44">
        <v>-8000</v>
      </c>
      <c r="J3115" t="s">
        <v>13782</v>
      </c>
      <c r="R3115" s="51"/>
      <c r="U3115"/>
    </row>
    <row r="3116" spans="2:21" x14ac:dyDescent="0.25">
      <c r="B3116" s="49" t="s">
        <v>9735</v>
      </c>
      <c r="C3116" s="53" t="s">
        <v>24186</v>
      </c>
      <c r="D3116" t="s">
        <v>5713</v>
      </c>
      <c r="E3116" s="43" t="s">
        <v>13783</v>
      </c>
      <c r="F3116" t="s">
        <v>5714</v>
      </c>
      <c r="G3116" t="s">
        <v>5698</v>
      </c>
      <c r="H3116" s="41">
        <v>42243</v>
      </c>
      <c r="I3116" s="44">
        <v>-8000</v>
      </c>
      <c r="J3116" t="s">
        <v>13784</v>
      </c>
      <c r="R3116" s="51"/>
      <c r="U3116"/>
    </row>
    <row r="3117" spans="2:21" x14ac:dyDescent="0.25">
      <c r="B3117" s="49" t="s">
        <v>9328</v>
      </c>
      <c r="C3117" s="53" t="s">
        <v>24189</v>
      </c>
      <c r="D3117" t="s">
        <v>5718</v>
      </c>
      <c r="E3117" s="43" t="s">
        <v>13787</v>
      </c>
      <c r="F3117" t="s">
        <v>5719</v>
      </c>
      <c r="G3117" t="s">
        <v>19458</v>
      </c>
      <c r="H3117" s="41">
        <v>42243</v>
      </c>
      <c r="I3117" s="44">
        <v>-32450</v>
      </c>
      <c r="J3117" t="s">
        <v>13788</v>
      </c>
      <c r="R3117" s="51"/>
      <c r="U3117"/>
    </row>
    <row r="3118" spans="2:21" x14ac:dyDescent="0.25">
      <c r="B3118" s="49" t="s">
        <v>9328</v>
      </c>
      <c r="C3118" s="53" t="s">
        <v>24189</v>
      </c>
      <c r="D3118" t="s">
        <v>5720</v>
      </c>
      <c r="E3118" s="43" t="s">
        <v>13789</v>
      </c>
      <c r="F3118" t="s">
        <v>5722</v>
      </c>
      <c r="G3118" t="s">
        <v>19406</v>
      </c>
      <c r="H3118" s="41">
        <v>42247</v>
      </c>
      <c r="I3118" s="44">
        <v>-247800</v>
      </c>
      <c r="J3118" t="s">
        <v>13791</v>
      </c>
      <c r="R3118" s="51"/>
      <c r="U3118"/>
    </row>
    <row r="3119" spans="2:21" x14ac:dyDescent="0.25">
      <c r="B3119" s="49" t="s">
        <v>9328</v>
      </c>
      <c r="C3119" s="53" t="s">
        <v>24189</v>
      </c>
      <c r="D3119" t="s">
        <v>5720</v>
      </c>
      <c r="E3119" s="43" t="s">
        <v>13789</v>
      </c>
      <c r="F3119" t="s">
        <v>5723</v>
      </c>
      <c r="G3119" t="s">
        <v>19407</v>
      </c>
      <c r="H3119" s="41">
        <v>42247</v>
      </c>
      <c r="I3119" s="44">
        <v>-106200</v>
      </c>
      <c r="J3119" t="s">
        <v>13792</v>
      </c>
      <c r="R3119" s="51"/>
      <c r="U3119"/>
    </row>
    <row r="3120" spans="2:21" x14ac:dyDescent="0.25">
      <c r="B3120" s="49" t="s">
        <v>9328</v>
      </c>
      <c r="C3120" s="53" t="s">
        <v>24189</v>
      </c>
      <c r="D3120" t="s">
        <v>5720</v>
      </c>
      <c r="E3120" s="43" t="s">
        <v>13789</v>
      </c>
      <c r="F3120" t="s">
        <v>5721</v>
      </c>
      <c r="G3120" t="s">
        <v>17020</v>
      </c>
      <c r="H3120" s="41">
        <v>42247</v>
      </c>
      <c r="I3120" s="44">
        <v>-30000</v>
      </c>
      <c r="J3120" t="s">
        <v>13790</v>
      </c>
      <c r="R3120" s="51"/>
      <c r="U3120"/>
    </row>
    <row r="3121" spans="2:21" x14ac:dyDescent="0.25">
      <c r="B3121" s="49" t="s">
        <v>9735</v>
      </c>
      <c r="C3121" s="53" t="s">
        <v>24186</v>
      </c>
      <c r="D3121" t="s">
        <v>5663</v>
      </c>
      <c r="E3121" s="43" t="s">
        <v>13726</v>
      </c>
      <c r="F3121" t="s">
        <v>5724</v>
      </c>
      <c r="G3121" t="s">
        <v>5725</v>
      </c>
      <c r="H3121" s="41">
        <v>42249</v>
      </c>
      <c r="I3121" s="44">
        <v>-14900</v>
      </c>
      <c r="J3121" t="s">
        <v>13793</v>
      </c>
      <c r="R3121" s="51"/>
      <c r="U3121"/>
    </row>
    <row r="3122" spans="2:21" x14ac:dyDescent="0.25">
      <c r="B3122" s="49" t="s">
        <v>9328</v>
      </c>
      <c r="C3122" s="53" t="s">
        <v>24189</v>
      </c>
      <c r="D3122" t="s">
        <v>3763</v>
      </c>
      <c r="E3122" s="43" t="s">
        <v>3764</v>
      </c>
      <c r="F3122" t="s">
        <v>5726</v>
      </c>
      <c r="G3122" t="s">
        <v>16837</v>
      </c>
      <c r="H3122" s="41">
        <v>42250</v>
      </c>
      <c r="I3122" s="44">
        <v>-723042.52</v>
      </c>
      <c r="J3122" t="s">
        <v>13794</v>
      </c>
      <c r="R3122" s="51"/>
      <c r="U3122"/>
    </row>
    <row r="3123" spans="2:21" x14ac:dyDescent="0.25">
      <c r="B3123" s="49" t="s">
        <v>9328</v>
      </c>
      <c r="C3123" s="53" t="s">
        <v>24189</v>
      </c>
      <c r="D3123" t="s">
        <v>5727</v>
      </c>
      <c r="E3123" s="43" t="s">
        <v>13795</v>
      </c>
      <c r="F3123" t="s">
        <v>5728</v>
      </c>
      <c r="G3123" t="s">
        <v>19929</v>
      </c>
      <c r="H3123" s="41">
        <v>42255</v>
      </c>
      <c r="I3123" s="44">
        <v>-2100000</v>
      </c>
      <c r="J3123" t="s">
        <v>13796</v>
      </c>
      <c r="R3123" s="51"/>
      <c r="U3123"/>
    </row>
    <row r="3124" spans="2:21" x14ac:dyDescent="0.25">
      <c r="B3124" s="49" t="s">
        <v>9328</v>
      </c>
      <c r="C3124" s="53" t="s">
        <v>24189</v>
      </c>
      <c r="D3124" t="s">
        <v>5729</v>
      </c>
      <c r="E3124" s="43" t="s">
        <v>13797</v>
      </c>
      <c r="G3124" t="s">
        <v>5730</v>
      </c>
      <c r="H3124" s="41">
        <v>42256</v>
      </c>
      <c r="I3124" s="44">
        <v>49896</v>
      </c>
      <c r="J3124" t="s">
        <v>13798</v>
      </c>
      <c r="R3124" s="51"/>
      <c r="U3124"/>
    </row>
    <row r="3125" spans="2:21" x14ac:dyDescent="0.25">
      <c r="B3125" s="49" t="s">
        <v>9328</v>
      </c>
      <c r="C3125" s="53" t="s">
        <v>24189</v>
      </c>
      <c r="D3125" t="s">
        <v>5597</v>
      </c>
      <c r="E3125" s="43" t="s">
        <v>13677</v>
      </c>
      <c r="G3125" t="s">
        <v>5731</v>
      </c>
      <c r="H3125" s="41">
        <v>42256</v>
      </c>
      <c r="I3125" s="44">
        <v>810945.89</v>
      </c>
      <c r="J3125" t="s">
        <v>13799</v>
      </c>
      <c r="R3125" s="51"/>
      <c r="U3125"/>
    </row>
    <row r="3126" spans="2:21" x14ac:dyDescent="0.25">
      <c r="B3126" s="49" t="s">
        <v>9735</v>
      </c>
      <c r="C3126" s="53" t="s">
        <v>24186</v>
      </c>
      <c r="D3126" t="s">
        <v>5732</v>
      </c>
      <c r="E3126" s="43" t="s">
        <v>5733</v>
      </c>
      <c r="F3126" t="s">
        <v>3879</v>
      </c>
      <c r="G3126" t="s">
        <v>5734</v>
      </c>
      <c r="H3126" s="41">
        <v>42261</v>
      </c>
      <c r="I3126" s="44">
        <v>-59000</v>
      </c>
      <c r="J3126" t="s">
        <v>13800</v>
      </c>
      <c r="R3126" s="51"/>
      <c r="U3126"/>
    </row>
    <row r="3127" spans="2:21" x14ac:dyDescent="0.25">
      <c r="B3127" s="49" t="s">
        <v>9735</v>
      </c>
      <c r="C3127" s="53" t="s">
        <v>24186</v>
      </c>
      <c r="D3127" t="s">
        <v>5732</v>
      </c>
      <c r="E3127" s="43" t="s">
        <v>5733</v>
      </c>
      <c r="F3127" t="s">
        <v>5664</v>
      </c>
      <c r="G3127" t="s">
        <v>5735</v>
      </c>
      <c r="H3127" s="41">
        <v>42261</v>
      </c>
      <c r="I3127" s="44">
        <v>-35400</v>
      </c>
      <c r="J3127" t="s">
        <v>13802</v>
      </c>
      <c r="R3127" s="51"/>
      <c r="U3127"/>
    </row>
    <row r="3128" spans="2:21" x14ac:dyDescent="0.25">
      <c r="B3128" s="49" t="s">
        <v>9735</v>
      </c>
      <c r="C3128" s="53" t="s">
        <v>24186</v>
      </c>
      <c r="D3128" t="s">
        <v>5732</v>
      </c>
      <c r="E3128" s="43" t="s">
        <v>5733</v>
      </c>
      <c r="F3128" t="s">
        <v>4112</v>
      </c>
      <c r="G3128" t="s">
        <v>5735</v>
      </c>
      <c r="H3128" s="41">
        <v>42261</v>
      </c>
      <c r="I3128" s="44">
        <v>-8260</v>
      </c>
      <c r="J3128" t="s">
        <v>13803</v>
      </c>
      <c r="R3128" s="51"/>
      <c r="U3128"/>
    </row>
    <row r="3129" spans="2:21" x14ac:dyDescent="0.25">
      <c r="B3129" s="49" t="s">
        <v>9735</v>
      </c>
      <c r="C3129" s="53" t="s">
        <v>24186</v>
      </c>
      <c r="D3129" t="s">
        <v>5732</v>
      </c>
      <c r="E3129" s="43" t="s">
        <v>5733</v>
      </c>
      <c r="F3129" t="s">
        <v>3848</v>
      </c>
      <c r="G3129" t="s">
        <v>5735</v>
      </c>
      <c r="H3129" s="41">
        <v>42261</v>
      </c>
      <c r="I3129" s="44">
        <v>-3540</v>
      </c>
      <c r="J3129" t="s">
        <v>13801</v>
      </c>
      <c r="R3129" s="51"/>
      <c r="U3129"/>
    </row>
    <row r="3130" spans="2:21" x14ac:dyDescent="0.25">
      <c r="B3130" s="49" t="s">
        <v>9735</v>
      </c>
      <c r="C3130" s="53" t="s">
        <v>24186</v>
      </c>
      <c r="D3130" t="s">
        <v>5522</v>
      </c>
      <c r="E3130" s="43" t="s">
        <v>13614</v>
      </c>
      <c r="F3130" t="s">
        <v>5736</v>
      </c>
      <c r="G3130" t="s">
        <v>20747</v>
      </c>
      <c r="H3130" s="41">
        <v>42262</v>
      </c>
      <c r="I3130" s="44">
        <v>-59000</v>
      </c>
      <c r="J3130" t="s">
        <v>13804</v>
      </c>
      <c r="R3130" s="51"/>
      <c r="U3130"/>
    </row>
    <row r="3131" spans="2:21" x14ac:dyDescent="0.25">
      <c r="B3131" s="49" t="s">
        <v>9735</v>
      </c>
      <c r="C3131" s="53" t="s">
        <v>24186</v>
      </c>
      <c r="D3131" t="s">
        <v>5732</v>
      </c>
      <c r="E3131" s="43" t="s">
        <v>5733</v>
      </c>
      <c r="F3131" t="s">
        <v>5737</v>
      </c>
      <c r="G3131" t="s">
        <v>5738</v>
      </c>
      <c r="H3131" s="41">
        <v>42262</v>
      </c>
      <c r="I3131" s="44">
        <v>-5900</v>
      </c>
      <c r="J3131" t="s">
        <v>13805</v>
      </c>
      <c r="R3131" s="51"/>
      <c r="U3131"/>
    </row>
    <row r="3132" spans="2:21" x14ac:dyDescent="0.25">
      <c r="B3132" s="49" t="s">
        <v>9328</v>
      </c>
      <c r="C3132" s="53" t="s">
        <v>24189</v>
      </c>
      <c r="D3132" t="s">
        <v>5529</v>
      </c>
      <c r="E3132" s="43" t="s">
        <v>13619</v>
      </c>
      <c r="F3132" t="s">
        <v>5570</v>
      </c>
      <c r="G3132" t="s">
        <v>20746</v>
      </c>
      <c r="H3132" s="41">
        <v>42262</v>
      </c>
      <c r="I3132" s="44">
        <v>-141600</v>
      </c>
      <c r="J3132" t="s">
        <v>13806</v>
      </c>
      <c r="R3132" s="51"/>
      <c r="U3132"/>
    </row>
    <row r="3133" spans="2:21" x14ac:dyDescent="0.25">
      <c r="B3133" s="49" t="s">
        <v>9326</v>
      </c>
      <c r="C3133" s="53" t="s">
        <v>24184</v>
      </c>
      <c r="D3133" t="s">
        <v>5739</v>
      </c>
      <c r="E3133" s="43" t="s">
        <v>5740</v>
      </c>
      <c r="F3133" t="s">
        <v>5741</v>
      </c>
      <c r="G3133" t="s">
        <v>18227</v>
      </c>
      <c r="H3133" s="41">
        <v>42268</v>
      </c>
      <c r="I3133" s="44">
        <v>-103604</v>
      </c>
      <c r="J3133" t="s">
        <v>13807</v>
      </c>
      <c r="R3133" s="51"/>
      <c r="U3133"/>
    </row>
    <row r="3134" spans="2:21" x14ac:dyDescent="0.25">
      <c r="B3134" s="49" t="s">
        <v>9735</v>
      </c>
      <c r="C3134" s="53" t="s">
        <v>24186</v>
      </c>
      <c r="D3134" t="s">
        <v>5742</v>
      </c>
      <c r="E3134" s="43" t="s">
        <v>13808</v>
      </c>
      <c r="F3134" t="s">
        <v>5743</v>
      </c>
      <c r="G3134" t="s">
        <v>19087</v>
      </c>
      <c r="H3134" s="41">
        <v>42269</v>
      </c>
      <c r="I3134" s="44">
        <v>-225001.22</v>
      </c>
      <c r="J3134" t="s">
        <v>13809</v>
      </c>
      <c r="R3134" s="51"/>
      <c r="U3134"/>
    </row>
    <row r="3135" spans="2:21" x14ac:dyDescent="0.25">
      <c r="B3135" s="49" t="s">
        <v>9328</v>
      </c>
      <c r="C3135" s="53" t="s">
        <v>24189</v>
      </c>
      <c r="D3135" t="s">
        <v>1963</v>
      </c>
      <c r="E3135" s="43" t="s">
        <v>10877</v>
      </c>
      <c r="G3135" t="s">
        <v>5744</v>
      </c>
      <c r="H3135" s="41">
        <v>42269</v>
      </c>
      <c r="I3135" s="44">
        <v>6750</v>
      </c>
      <c r="J3135" t="s">
        <v>13810</v>
      </c>
      <c r="R3135" s="51"/>
      <c r="U3135"/>
    </row>
    <row r="3136" spans="2:21" x14ac:dyDescent="0.25">
      <c r="B3136" s="49" t="s">
        <v>9735</v>
      </c>
      <c r="C3136" s="53" t="s">
        <v>24186</v>
      </c>
      <c r="D3136" t="s">
        <v>3778</v>
      </c>
      <c r="E3136" s="43" t="s">
        <v>12303</v>
      </c>
      <c r="F3136" t="s">
        <v>5745</v>
      </c>
      <c r="G3136" t="s">
        <v>5746</v>
      </c>
      <c r="H3136" s="41">
        <v>42275</v>
      </c>
      <c r="I3136" s="44">
        <v>-7080</v>
      </c>
      <c r="J3136" t="s">
        <v>13811</v>
      </c>
      <c r="R3136" s="51"/>
      <c r="U3136"/>
    </row>
    <row r="3137" spans="2:21" x14ac:dyDescent="0.25">
      <c r="B3137" s="49" t="s">
        <v>9328</v>
      </c>
      <c r="C3137" s="53" t="s">
        <v>24189</v>
      </c>
      <c r="D3137" t="s">
        <v>5747</v>
      </c>
      <c r="E3137" s="43" t="s">
        <v>13812</v>
      </c>
      <c r="F3137" t="s">
        <v>5748</v>
      </c>
      <c r="G3137" t="s">
        <v>5749</v>
      </c>
      <c r="H3137" s="41">
        <v>42275</v>
      </c>
      <c r="I3137" s="44">
        <v>-47200</v>
      </c>
      <c r="J3137" t="s">
        <v>13813</v>
      </c>
      <c r="R3137" s="51"/>
      <c r="U3137"/>
    </row>
    <row r="3138" spans="2:21" x14ac:dyDescent="0.25">
      <c r="B3138" s="49" t="s">
        <v>9328</v>
      </c>
      <c r="C3138" s="53" t="s">
        <v>24189</v>
      </c>
      <c r="D3138" t="s">
        <v>5747</v>
      </c>
      <c r="E3138" s="43" t="s">
        <v>13812</v>
      </c>
      <c r="F3138" t="s">
        <v>5750</v>
      </c>
      <c r="G3138" t="s">
        <v>5751</v>
      </c>
      <c r="H3138" s="41">
        <v>42275</v>
      </c>
      <c r="I3138" s="44">
        <v>-23600</v>
      </c>
      <c r="J3138" t="s">
        <v>13814</v>
      </c>
      <c r="R3138" s="51"/>
      <c r="U3138"/>
    </row>
    <row r="3139" spans="2:21" x14ac:dyDescent="0.25">
      <c r="B3139" s="49" t="s">
        <v>9735</v>
      </c>
      <c r="C3139" s="53" t="s">
        <v>24186</v>
      </c>
      <c r="D3139" t="s">
        <v>5752</v>
      </c>
      <c r="E3139" s="43" t="s">
        <v>13815</v>
      </c>
      <c r="F3139" t="s">
        <v>5753</v>
      </c>
      <c r="G3139" t="s">
        <v>20748</v>
      </c>
      <c r="H3139" s="41">
        <v>42276</v>
      </c>
      <c r="I3139" s="44">
        <v>-59000</v>
      </c>
      <c r="J3139" t="s">
        <v>13816</v>
      </c>
      <c r="R3139" s="51"/>
      <c r="U3139"/>
    </row>
    <row r="3140" spans="2:21" x14ac:dyDescent="0.25">
      <c r="B3140" s="49" t="s">
        <v>9328</v>
      </c>
      <c r="C3140" s="53" t="s">
        <v>24189</v>
      </c>
      <c r="D3140" t="s">
        <v>5253</v>
      </c>
      <c r="E3140" s="43" t="s">
        <v>5254</v>
      </c>
      <c r="F3140" t="s">
        <v>5754</v>
      </c>
      <c r="G3140" t="s">
        <v>20290</v>
      </c>
      <c r="H3140" s="41">
        <v>42277</v>
      </c>
      <c r="I3140" s="44">
        <v>-889072.51</v>
      </c>
      <c r="J3140" t="s">
        <v>13817</v>
      </c>
      <c r="R3140" s="51"/>
      <c r="U3140"/>
    </row>
    <row r="3141" spans="2:21" x14ac:dyDescent="0.25">
      <c r="B3141" s="49" t="s">
        <v>9328</v>
      </c>
      <c r="C3141" s="53" t="s">
        <v>24189</v>
      </c>
      <c r="D3141" t="s">
        <v>5747</v>
      </c>
      <c r="E3141" s="43" t="s">
        <v>13812</v>
      </c>
      <c r="F3141" t="s">
        <v>5755</v>
      </c>
      <c r="G3141" t="s">
        <v>5756</v>
      </c>
      <c r="H3141" s="41">
        <v>42277</v>
      </c>
      <c r="I3141" s="44">
        <v>-29500</v>
      </c>
      <c r="J3141" t="s">
        <v>13818</v>
      </c>
      <c r="R3141" s="51"/>
      <c r="U3141"/>
    </row>
    <row r="3142" spans="2:21" x14ac:dyDescent="0.25">
      <c r="B3142" s="49" t="s">
        <v>9328</v>
      </c>
      <c r="C3142" s="53" t="s">
        <v>24189</v>
      </c>
      <c r="D3142" t="s">
        <v>5757</v>
      </c>
      <c r="E3142" s="43" t="s">
        <v>13819</v>
      </c>
      <c r="F3142" t="s">
        <v>2784</v>
      </c>
      <c r="G3142" t="s">
        <v>19693</v>
      </c>
      <c r="H3142" s="41">
        <v>42282</v>
      </c>
      <c r="I3142" s="44">
        <v>-2080000</v>
      </c>
      <c r="J3142" t="s">
        <v>13820</v>
      </c>
      <c r="R3142" s="51"/>
      <c r="U3142"/>
    </row>
    <row r="3143" spans="2:21" x14ac:dyDescent="0.25">
      <c r="B3143" s="49" t="s">
        <v>9328</v>
      </c>
      <c r="C3143" s="53" t="s">
        <v>24189</v>
      </c>
      <c r="D3143" t="s">
        <v>5759</v>
      </c>
      <c r="E3143" s="43" t="s">
        <v>13821</v>
      </c>
      <c r="F3143" t="s">
        <v>5760</v>
      </c>
      <c r="G3143" t="s">
        <v>19927</v>
      </c>
      <c r="H3143" s="41">
        <v>42282</v>
      </c>
      <c r="I3143" s="44">
        <v>-1250750.1200000001</v>
      </c>
      <c r="J3143" t="s">
        <v>13822</v>
      </c>
      <c r="R3143" s="51"/>
      <c r="U3143"/>
    </row>
    <row r="3144" spans="2:21" x14ac:dyDescent="0.25">
      <c r="B3144" s="49" t="s">
        <v>9328</v>
      </c>
      <c r="C3144" s="53" t="s">
        <v>24189</v>
      </c>
      <c r="D3144" t="s">
        <v>4502</v>
      </c>
      <c r="E3144" s="43" t="s">
        <v>12840</v>
      </c>
      <c r="F3144" t="s">
        <v>5765</v>
      </c>
      <c r="G3144" t="s">
        <v>19459</v>
      </c>
      <c r="H3144" s="41">
        <v>42285</v>
      </c>
      <c r="I3144" s="44">
        <v>-259600</v>
      </c>
      <c r="J3144" t="s">
        <v>13827</v>
      </c>
      <c r="R3144" s="51"/>
      <c r="U3144"/>
    </row>
    <row r="3145" spans="2:21" x14ac:dyDescent="0.25">
      <c r="B3145" s="49" t="s">
        <v>9328</v>
      </c>
      <c r="C3145" s="53" t="s">
        <v>24189</v>
      </c>
      <c r="D3145" t="s">
        <v>5630</v>
      </c>
      <c r="E3145" s="43" t="s">
        <v>13704</v>
      </c>
      <c r="F3145" t="s">
        <v>5764</v>
      </c>
      <c r="G3145" t="s">
        <v>19653</v>
      </c>
      <c r="H3145" s="41">
        <v>42285</v>
      </c>
      <c r="I3145" s="44">
        <v>-64000.65</v>
      </c>
      <c r="J3145" t="s">
        <v>13826</v>
      </c>
      <c r="R3145" s="51"/>
      <c r="U3145"/>
    </row>
    <row r="3146" spans="2:21" x14ac:dyDescent="0.25">
      <c r="B3146" s="49" t="s">
        <v>9328</v>
      </c>
      <c r="C3146" s="53" t="s">
        <v>24189</v>
      </c>
      <c r="D3146" t="s">
        <v>5762</v>
      </c>
      <c r="E3146" s="43" t="s">
        <v>13824</v>
      </c>
      <c r="F3146" t="s">
        <v>5763</v>
      </c>
      <c r="G3146" t="s">
        <v>19491</v>
      </c>
      <c r="H3146" s="41">
        <v>42285</v>
      </c>
      <c r="I3146" s="44">
        <v>-53333.88</v>
      </c>
      <c r="J3146" t="s">
        <v>13825</v>
      </c>
      <c r="R3146" s="51"/>
      <c r="U3146"/>
    </row>
    <row r="3147" spans="2:21" x14ac:dyDescent="0.25">
      <c r="B3147" s="49" t="s">
        <v>9328</v>
      </c>
      <c r="C3147" s="53" t="s">
        <v>24189</v>
      </c>
      <c r="D3147" t="s">
        <v>5766</v>
      </c>
      <c r="E3147" s="43" t="s">
        <v>13828</v>
      </c>
      <c r="F3147" t="s">
        <v>5767</v>
      </c>
      <c r="G3147" t="s">
        <v>19459</v>
      </c>
      <c r="H3147" s="41">
        <v>42285</v>
      </c>
      <c r="I3147" s="44">
        <v>-41300</v>
      </c>
      <c r="J3147" t="s">
        <v>13829</v>
      </c>
      <c r="R3147" s="51"/>
      <c r="U3147"/>
    </row>
    <row r="3148" spans="2:21" x14ac:dyDescent="0.25">
      <c r="B3148" s="49" t="s">
        <v>9328</v>
      </c>
      <c r="C3148" s="53" t="s">
        <v>24189</v>
      </c>
      <c r="D3148" t="s">
        <v>4006</v>
      </c>
      <c r="E3148" s="43" t="s">
        <v>4007</v>
      </c>
      <c r="F3148" t="s">
        <v>5768</v>
      </c>
      <c r="G3148" t="s">
        <v>19459</v>
      </c>
      <c r="H3148" s="41">
        <v>42285</v>
      </c>
      <c r="I3148" s="44">
        <v>-41300</v>
      </c>
      <c r="J3148" t="s">
        <v>13830</v>
      </c>
      <c r="R3148" s="51"/>
      <c r="U3148"/>
    </row>
    <row r="3149" spans="2:21" x14ac:dyDescent="0.25">
      <c r="B3149" s="49" t="s">
        <v>9328</v>
      </c>
      <c r="C3149" s="53" t="s">
        <v>24189</v>
      </c>
      <c r="D3149" t="s">
        <v>5718</v>
      </c>
      <c r="E3149" s="43" t="s">
        <v>13787</v>
      </c>
      <c r="F3149" t="s">
        <v>5761</v>
      </c>
      <c r="G3149" t="s">
        <v>19459</v>
      </c>
      <c r="H3149" s="41">
        <v>42285</v>
      </c>
      <c r="I3149" s="44">
        <v>-32450</v>
      </c>
      <c r="J3149" t="s">
        <v>13823</v>
      </c>
      <c r="R3149" s="51"/>
      <c r="U3149"/>
    </row>
    <row r="3150" spans="2:21" x14ac:dyDescent="0.25">
      <c r="B3150" s="49" t="s">
        <v>9735</v>
      </c>
      <c r="C3150" s="53" t="s">
        <v>24186</v>
      </c>
      <c r="D3150" t="s">
        <v>18986</v>
      </c>
      <c r="E3150" s="43" t="s">
        <v>18985</v>
      </c>
      <c r="F3150" t="s">
        <v>18988</v>
      </c>
      <c r="H3150" s="41">
        <v>42290</v>
      </c>
      <c r="I3150" s="44">
        <v>-318010</v>
      </c>
      <c r="J3150" t="s">
        <v>18987</v>
      </c>
      <c r="R3150" s="51"/>
      <c r="U3150"/>
    </row>
    <row r="3151" spans="2:21" x14ac:dyDescent="0.25">
      <c r="B3151" s="49" t="s">
        <v>9328</v>
      </c>
      <c r="C3151" s="53" t="s">
        <v>24189</v>
      </c>
      <c r="D3151" t="s">
        <v>5769</v>
      </c>
      <c r="E3151" s="43" t="s">
        <v>13831</v>
      </c>
      <c r="F3151" t="s">
        <v>5770</v>
      </c>
      <c r="G3151" t="s">
        <v>5771</v>
      </c>
      <c r="H3151" s="41">
        <v>42291</v>
      </c>
      <c r="I3151" s="44">
        <v>-15500</v>
      </c>
      <c r="J3151" t="s">
        <v>13832</v>
      </c>
      <c r="R3151" s="51"/>
      <c r="U3151"/>
    </row>
    <row r="3152" spans="2:21" x14ac:dyDescent="0.25">
      <c r="B3152" s="49" t="s">
        <v>9328</v>
      </c>
      <c r="C3152" s="53" t="s">
        <v>24189</v>
      </c>
      <c r="D3152" t="s">
        <v>5773</v>
      </c>
      <c r="E3152" s="43" t="s">
        <v>13834</v>
      </c>
      <c r="F3152" t="s">
        <v>5774</v>
      </c>
      <c r="G3152" t="s">
        <v>17879</v>
      </c>
      <c r="H3152" s="41">
        <v>42296</v>
      </c>
      <c r="I3152" s="44">
        <v>-819578.38</v>
      </c>
      <c r="J3152" t="s">
        <v>13835</v>
      </c>
      <c r="R3152" s="51"/>
      <c r="U3152"/>
    </row>
    <row r="3153" spans="2:21" x14ac:dyDescent="0.25">
      <c r="B3153" s="49" t="s">
        <v>9328</v>
      </c>
      <c r="C3153" s="53" t="s">
        <v>24189</v>
      </c>
      <c r="D3153" t="s">
        <v>5762</v>
      </c>
      <c r="E3153" s="43" t="s">
        <v>13824</v>
      </c>
      <c r="F3153" t="s">
        <v>5772</v>
      </c>
      <c r="G3153" t="s">
        <v>19492</v>
      </c>
      <c r="H3153" s="41">
        <v>42296</v>
      </c>
      <c r="I3153" s="44">
        <v>-53325.14</v>
      </c>
      <c r="J3153" t="s">
        <v>13833</v>
      </c>
      <c r="R3153" s="51"/>
      <c r="U3153"/>
    </row>
    <row r="3154" spans="2:21" x14ac:dyDescent="0.25">
      <c r="B3154" s="49" t="s">
        <v>9328</v>
      </c>
      <c r="C3154" s="53" t="s">
        <v>24189</v>
      </c>
      <c r="D3154" t="s">
        <v>5775</v>
      </c>
      <c r="E3154" s="43" t="s">
        <v>13836</v>
      </c>
      <c r="F3154" t="s">
        <v>5776</v>
      </c>
      <c r="G3154" t="s">
        <v>5777</v>
      </c>
      <c r="H3154" s="41">
        <v>42297</v>
      </c>
      <c r="I3154" s="44">
        <v>437996.79</v>
      </c>
      <c r="J3154" t="s">
        <v>13837</v>
      </c>
      <c r="R3154" s="51"/>
      <c r="U3154"/>
    </row>
    <row r="3155" spans="2:21" x14ac:dyDescent="0.25">
      <c r="B3155" s="49" t="s">
        <v>9328</v>
      </c>
      <c r="C3155" s="53" t="s">
        <v>24189</v>
      </c>
      <c r="D3155" t="s">
        <v>5781</v>
      </c>
      <c r="E3155" s="43" t="s">
        <v>13841</v>
      </c>
      <c r="F3155" t="s">
        <v>5782</v>
      </c>
      <c r="G3155" t="s">
        <v>19492</v>
      </c>
      <c r="H3155" s="41">
        <v>42298</v>
      </c>
      <c r="I3155" s="44">
        <v>-88500</v>
      </c>
      <c r="J3155" t="s">
        <v>13842</v>
      </c>
      <c r="R3155" s="51"/>
      <c r="U3155"/>
    </row>
    <row r="3156" spans="2:21" x14ac:dyDescent="0.25">
      <c r="B3156" s="49" t="s">
        <v>9328</v>
      </c>
      <c r="C3156" s="53" t="s">
        <v>24189</v>
      </c>
      <c r="D3156" t="s">
        <v>5623</v>
      </c>
      <c r="E3156" s="43" t="s">
        <v>13697</v>
      </c>
      <c r="F3156" t="s">
        <v>5778</v>
      </c>
      <c r="G3156" t="s">
        <v>19458</v>
      </c>
      <c r="H3156" s="41">
        <v>42298</v>
      </c>
      <c r="I3156">
        <v>-944</v>
      </c>
      <c r="J3156" t="s">
        <v>13838</v>
      </c>
      <c r="R3156" s="51"/>
      <c r="U3156"/>
    </row>
    <row r="3157" spans="2:21" x14ac:dyDescent="0.25">
      <c r="B3157" s="49" t="s">
        <v>9328</v>
      </c>
      <c r="C3157" s="53" t="s">
        <v>24189</v>
      </c>
      <c r="D3157" t="s">
        <v>5623</v>
      </c>
      <c r="E3157" s="43" t="s">
        <v>13697</v>
      </c>
      <c r="F3157" t="s">
        <v>5779</v>
      </c>
      <c r="G3157" t="s">
        <v>19622</v>
      </c>
      <c r="H3157" s="41">
        <v>42298</v>
      </c>
      <c r="I3157">
        <v>-944</v>
      </c>
      <c r="J3157" t="s">
        <v>13839</v>
      </c>
      <c r="R3157" s="51"/>
      <c r="U3157"/>
    </row>
    <row r="3158" spans="2:21" x14ac:dyDescent="0.25">
      <c r="B3158" s="49" t="s">
        <v>9328</v>
      </c>
      <c r="C3158" s="53" t="s">
        <v>24189</v>
      </c>
      <c r="D3158" t="s">
        <v>5623</v>
      </c>
      <c r="E3158" s="43" t="s">
        <v>13697</v>
      </c>
      <c r="F3158" t="s">
        <v>5780</v>
      </c>
      <c r="G3158" t="s">
        <v>19492</v>
      </c>
      <c r="H3158" s="41">
        <v>42298</v>
      </c>
      <c r="I3158">
        <v>-944</v>
      </c>
      <c r="J3158" t="s">
        <v>13840</v>
      </c>
      <c r="R3158" s="51"/>
      <c r="U3158"/>
    </row>
    <row r="3159" spans="2:21" x14ac:dyDescent="0.25">
      <c r="B3159" s="49" t="s">
        <v>9328</v>
      </c>
      <c r="C3159" s="53" t="s">
        <v>24189</v>
      </c>
      <c r="D3159" t="s">
        <v>5783</v>
      </c>
      <c r="E3159" s="43" t="s">
        <v>13843</v>
      </c>
      <c r="F3159" t="s">
        <v>5784</v>
      </c>
      <c r="G3159" t="s">
        <v>5785</v>
      </c>
      <c r="H3159" s="41">
        <v>42299</v>
      </c>
      <c r="I3159" s="44">
        <v>-16000</v>
      </c>
      <c r="J3159" t="s">
        <v>13844</v>
      </c>
      <c r="R3159" s="51"/>
      <c r="U3159"/>
    </row>
    <row r="3160" spans="2:21" x14ac:dyDescent="0.25">
      <c r="B3160" s="49" t="s">
        <v>9328</v>
      </c>
      <c r="C3160" s="53" t="s">
        <v>24189</v>
      </c>
      <c r="D3160" t="s">
        <v>5786</v>
      </c>
      <c r="E3160" s="43" t="s">
        <v>13845</v>
      </c>
      <c r="F3160" t="s">
        <v>5784</v>
      </c>
      <c r="G3160" t="s">
        <v>5785</v>
      </c>
      <c r="H3160" s="41">
        <v>42299</v>
      </c>
      <c r="I3160" s="44">
        <v>-16000</v>
      </c>
      <c r="J3160" t="s">
        <v>13846</v>
      </c>
      <c r="R3160" s="51"/>
      <c r="U3160"/>
    </row>
    <row r="3161" spans="2:21" x14ac:dyDescent="0.25">
      <c r="B3161" s="49" t="s">
        <v>9328</v>
      </c>
      <c r="C3161" s="53" t="s">
        <v>24189</v>
      </c>
      <c r="D3161" t="s">
        <v>5787</v>
      </c>
      <c r="E3161" s="43" t="s">
        <v>13847</v>
      </c>
      <c r="F3161" t="s">
        <v>5784</v>
      </c>
      <c r="G3161" t="s">
        <v>5785</v>
      </c>
      <c r="H3161" s="41">
        <v>42299</v>
      </c>
      <c r="I3161" s="44">
        <v>-16000</v>
      </c>
      <c r="J3161" t="s">
        <v>13848</v>
      </c>
      <c r="R3161" s="51"/>
      <c r="U3161"/>
    </row>
    <row r="3162" spans="2:21" x14ac:dyDescent="0.25">
      <c r="B3162" s="49" t="s">
        <v>9328</v>
      </c>
      <c r="C3162" s="53" t="s">
        <v>24189</v>
      </c>
      <c r="D3162" t="s">
        <v>5788</v>
      </c>
      <c r="E3162" s="43" t="s">
        <v>13849</v>
      </c>
      <c r="F3162" t="s">
        <v>5784</v>
      </c>
      <c r="G3162" t="s">
        <v>5785</v>
      </c>
      <c r="H3162" s="41">
        <v>42299</v>
      </c>
      <c r="I3162" s="44">
        <v>-16000</v>
      </c>
      <c r="J3162" t="s">
        <v>13850</v>
      </c>
      <c r="R3162" s="51"/>
      <c r="U3162"/>
    </row>
    <row r="3163" spans="2:21" x14ac:dyDescent="0.25">
      <c r="B3163" s="49" t="s">
        <v>9328</v>
      </c>
      <c r="C3163" s="53" t="s">
        <v>24189</v>
      </c>
      <c r="D3163" t="s">
        <v>5789</v>
      </c>
      <c r="E3163" s="43" t="s">
        <v>13851</v>
      </c>
      <c r="F3163" t="s">
        <v>5784</v>
      </c>
      <c r="G3163" t="s">
        <v>5785</v>
      </c>
      <c r="H3163" s="41">
        <v>42299</v>
      </c>
      <c r="I3163" s="44">
        <v>-16000</v>
      </c>
      <c r="J3163" t="s">
        <v>13852</v>
      </c>
      <c r="R3163" s="51"/>
      <c r="U3163"/>
    </row>
    <row r="3164" spans="2:21" x14ac:dyDescent="0.25">
      <c r="B3164" s="49" t="s">
        <v>9328</v>
      </c>
      <c r="C3164" s="53" t="s">
        <v>24189</v>
      </c>
      <c r="D3164" t="s">
        <v>5790</v>
      </c>
      <c r="E3164" s="43" t="s">
        <v>13853</v>
      </c>
      <c r="F3164" t="s">
        <v>5784</v>
      </c>
      <c r="G3164" t="s">
        <v>5785</v>
      </c>
      <c r="H3164" s="41">
        <v>42299</v>
      </c>
      <c r="I3164" s="44">
        <v>-16000</v>
      </c>
      <c r="J3164" t="s">
        <v>13854</v>
      </c>
      <c r="R3164" s="51"/>
      <c r="U3164"/>
    </row>
    <row r="3165" spans="2:21" x14ac:dyDescent="0.25">
      <c r="B3165" s="49" t="s">
        <v>9328</v>
      </c>
      <c r="C3165" s="53" t="s">
        <v>24189</v>
      </c>
      <c r="D3165" t="s">
        <v>5791</v>
      </c>
      <c r="E3165" s="43" t="s">
        <v>13855</v>
      </c>
      <c r="F3165" t="s">
        <v>5784</v>
      </c>
      <c r="G3165" t="s">
        <v>5785</v>
      </c>
      <c r="H3165" s="41">
        <v>42299</v>
      </c>
      <c r="I3165" s="44">
        <v>-16000</v>
      </c>
      <c r="J3165" t="s">
        <v>13856</v>
      </c>
      <c r="R3165" s="51"/>
      <c r="U3165"/>
    </row>
    <row r="3166" spans="2:21" x14ac:dyDescent="0.25">
      <c r="B3166" s="49" t="s">
        <v>9328</v>
      </c>
      <c r="C3166" s="53" t="s">
        <v>24189</v>
      </c>
      <c r="D3166" t="s">
        <v>5792</v>
      </c>
      <c r="E3166" s="43" t="s">
        <v>13857</v>
      </c>
      <c r="F3166" t="s">
        <v>5784</v>
      </c>
      <c r="G3166" t="s">
        <v>5785</v>
      </c>
      <c r="H3166" s="41">
        <v>42299</v>
      </c>
      <c r="I3166" s="44">
        <v>-16000</v>
      </c>
      <c r="J3166" t="s">
        <v>13858</v>
      </c>
      <c r="R3166" s="51"/>
      <c r="U3166"/>
    </row>
    <row r="3167" spans="2:21" x14ac:dyDescent="0.25">
      <c r="B3167" s="49" t="s">
        <v>9328</v>
      </c>
      <c r="C3167" s="53" t="s">
        <v>24189</v>
      </c>
      <c r="D3167" t="s">
        <v>5793</v>
      </c>
      <c r="E3167" s="43" t="s">
        <v>13859</v>
      </c>
      <c r="F3167" t="s">
        <v>5784</v>
      </c>
      <c r="G3167" t="s">
        <v>5785</v>
      </c>
      <c r="H3167" s="41">
        <v>42299</v>
      </c>
      <c r="I3167" s="44">
        <v>-16000</v>
      </c>
      <c r="J3167" t="s">
        <v>13860</v>
      </c>
      <c r="R3167" s="51"/>
      <c r="U3167"/>
    </row>
    <row r="3168" spans="2:21" x14ac:dyDescent="0.25">
      <c r="B3168" s="49" t="s">
        <v>9328</v>
      </c>
      <c r="C3168" s="53" t="s">
        <v>24189</v>
      </c>
      <c r="D3168" t="s">
        <v>5794</v>
      </c>
      <c r="E3168" s="43" t="s">
        <v>13861</v>
      </c>
      <c r="F3168" t="s">
        <v>5784</v>
      </c>
      <c r="G3168" t="s">
        <v>5785</v>
      </c>
      <c r="H3168" s="41">
        <v>42299</v>
      </c>
      <c r="I3168" s="44">
        <v>-16000</v>
      </c>
      <c r="J3168" t="s">
        <v>13862</v>
      </c>
      <c r="R3168" s="51"/>
      <c r="U3168"/>
    </row>
    <row r="3169" spans="2:21" x14ac:dyDescent="0.25">
      <c r="B3169" s="49" t="s">
        <v>9328</v>
      </c>
      <c r="C3169" s="53" t="s">
        <v>24189</v>
      </c>
      <c r="D3169" t="s">
        <v>5795</v>
      </c>
      <c r="E3169" s="43" t="s">
        <v>13863</v>
      </c>
      <c r="F3169" t="s">
        <v>5784</v>
      </c>
      <c r="G3169" t="s">
        <v>5785</v>
      </c>
      <c r="H3169" s="41">
        <v>42299</v>
      </c>
      <c r="I3169" s="44">
        <v>-16000</v>
      </c>
      <c r="J3169" t="s">
        <v>13864</v>
      </c>
      <c r="R3169" s="51"/>
      <c r="U3169"/>
    </row>
    <row r="3170" spans="2:21" x14ac:dyDescent="0.25">
      <c r="B3170" s="49" t="s">
        <v>9326</v>
      </c>
      <c r="C3170" s="53" t="s">
        <v>24184</v>
      </c>
      <c r="D3170" t="s">
        <v>1064</v>
      </c>
      <c r="E3170" s="43" t="s">
        <v>1065</v>
      </c>
      <c r="F3170" t="s">
        <v>5799</v>
      </c>
      <c r="G3170" t="s">
        <v>18129</v>
      </c>
      <c r="H3170" s="41">
        <v>42306</v>
      </c>
      <c r="I3170" s="44">
        <v>-105775</v>
      </c>
      <c r="J3170" t="s">
        <v>13866</v>
      </c>
      <c r="R3170" s="51"/>
      <c r="U3170"/>
    </row>
    <row r="3171" spans="2:21" x14ac:dyDescent="0.25">
      <c r="B3171" s="49" t="s">
        <v>9326</v>
      </c>
      <c r="C3171" s="53" t="s">
        <v>24184</v>
      </c>
      <c r="D3171" t="s">
        <v>5796</v>
      </c>
      <c r="E3171" s="43" t="s">
        <v>5797</v>
      </c>
      <c r="F3171" t="s">
        <v>5798</v>
      </c>
      <c r="G3171" t="s">
        <v>16699</v>
      </c>
      <c r="H3171" s="41">
        <v>42306</v>
      </c>
      <c r="I3171" s="44">
        <v>-91456</v>
      </c>
      <c r="J3171" t="s">
        <v>13865</v>
      </c>
      <c r="R3171" s="51"/>
      <c r="U3171"/>
    </row>
    <row r="3172" spans="2:21" x14ac:dyDescent="0.25">
      <c r="B3172" s="49" t="s">
        <v>9735</v>
      </c>
      <c r="C3172" s="53" t="s">
        <v>24186</v>
      </c>
      <c r="D3172" t="s">
        <v>5800</v>
      </c>
      <c r="E3172" s="43" t="s">
        <v>13867</v>
      </c>
      <c r="F3172" t="s">
        <v>5801</v>
      </c>
      <c r="G3172" t="s">
        <v>5802</v>
      </c>
      <c r="H3172" s="41">
        <v>42306</v>
      </c>
      <c r="I3172" s="44">
        <v>-89600</v>
      </c>
      <c r="J3172" t="s">
        <v>13868</v>
      </c>
      <c r="R3172" s="51"/>
      <c r="U3172"/>
    </row>
    <row r="3173" spans="2:21" x14ac:dyDescent="0.25">
      <c r="B3173" s="49" t="s">
        <v>9326</v>
      </c>
      <c r="C3173" s="53" t="s">
        <v>24184</v>
      </c>
      <c r="D3173" t="s">
        <v>5803</v>
      </c>
      <c r="E3173" s="43" t="s">
        <v>13869</v>
      </c>
      <c r="F3173" t="s">
        <v>5804</v>
      </c>
      <c r="G3173" t="s">
        <v>16894</v>
      </c>
      <c r="H3173" s="41">
        <v>42310</v>
      </c>
      <c r="I3173" s="44">
        <v>-1308166.02</v>
      </c>
      <c r="J3173" t="s">
        <v>13870</v>
      </c>
      <c r="R3173" s="51"/>
      <c r="U3173"/>
    </row>
    <row r="3174" spans="2:21" x14ac:dyDescent="0.25">
      <c r="B3174" s="49" t="s">
        <v>9326</v>
      </c>
      <c r="C3174" s="53" t="s">
        <v>24184</v>
      </c>
      <c r="D3174" t="s">
        <v>5803</v>
      </c>
      <c r="E3174" s="43" t="s">
        <v>13869</v>
      </c>
      <c r="F3174" t="s">
        <v>5804</v>
      </c>
      <c r="G3174" t="s">
        <v>5804</v>
      </c>
      <c r="H3174" s="41">
        <v>42310</v>
      </c>
      <c r="I3174" s="44">
        <v>293602.07</v>
      </c>
      <c r="J3174" t="s">
        <v>13871</v>
      </c>
      <c r="R3174" s="51"/>
      <c r="U3174"/>
    </row>
    <row r="3175" spans="2:21" x14ac:dyDescent="0.25">
      <c r="B3175" s="49" t="s">
        <v>9328</v>
      </c>
      <c r="C3175" s="53" t="s">
        <v>24189</v>
      </c>
      <c r="D3175" t="s">
        <v>5805</v>
      </c>
      <c r="E3175" s="43" t="s">
        <v>5806</v>
      </c>
      <c r="F3175" t="s">
        <v>5807</v>
      </c>
      <c r="G3175" t="s">
        <v>20139</v>
      </c>
      <c r="H3175" s="41">
        <v>42310</v>
      </c>
      <c r="I3175" s="44">
        <v>-145038.63</v>
      </c>
      <c r="J3175" t="s">
        <v>13872</v>
      </c>
      <c r="R3175" s="51"/>
      <c r="U3175"/>
    </row>
    <row r="3176" spans="2:21" x14ac:dyDescent="0.25">
      <c r="B3176" s="49" t="s">
        <v>9328</v>
      </c>
      <c r="C3176" s="53" t="s">
        <v>24189</v>
      </c>
      <c r="D3176" t="s">
        <v>5809</v>
      </c>
      <c r="E3176" s="43" t="s">
        <v>13873</v>
      </c>
      <c r="F3176" t="s">
        <v>5812</v>
      </c>
      <c r="G3176" t="s">
        <v>5813</v>
      </c>
      <c r="H3176" s="41">
        <v>42310</v>
      </c>
      <c r="I3176" s="44">
        <v>-44500</v>
      </c>
      <c r="J3176" t="s">
        <v>13875</v>
      </c>
      <c r="R3176" s="51"/>
      <c r="U3176"/>
    </row>
    <row r="3177" spans="2:21" x14ac:dyDescent="0.25">
      <c r="B3177" s="49" t="s">
        <v>9328</v>
      </c>
      <c r="C3177" s="53" t="s">
        <v>24189</v>
      </c>
      <c r="D3177" t="s">
        <v>5809</v>
      </c>
      <c r="E3177" s="43" t="s">
        <v>13873</v>
      </c>
      <c r="F3177" t="s">
        <v>5810</v>
      </c>
      <c r="G3177" t="s">
        <v>5811</v>
      </c>
      <c r="H3177" s="41">
        <v>42310</v>
      </c>
      <c r="I3177" s="44">
        <v>-37200</v>
      </c>
      <c r="J3177" t="s">
        <v>13874</v>
      </c>
      <c r="R3177" s="51"/>
      <c r="U3177"/>
    </row>
    <row r="3178" spans="2:21" x14ac:dyDescent="0.25">
      <c r="B3178" s="49" t="s">
        <v>9326</v>
      </c>
      <c r="C3178" s="53" t="s">
        <v>24184</v>
      </c>
      <c r="D3178" t="s">
        <v>5814</v>
      </c>
      <c r="E3178" s="43" t="s">
        <v>5815</v>
      </c>
      <c r="F3178" t="s">
        <v>5816</v>
      </c>
      <c r="G3178" t="s">
        <v>18086</v>
      </c>
      <c r="H3178" s="41">
        <v>42313</v>
      </c>
      <c r="I3178" s="44">
        <v>-4160211.91</v>
      </c>
      <c r="J3178" t="s">
        <v>13876</v>
      </c>
      <c r="R3178" s="51"/>
      <c r="U3178"/>
    </row>
    <row r="3179" spans="2:21" x14ac:dyDescent="0.25">
      <c r="B3179" s="49" t="s">
        <v>9735</v>
      </c>
      <c r="C3179" s="53" t="s">
        <v>24186</v>
      </c>
      <c r="D3179" t="s">
        <v>1903</v>
      </c>
      <c r="E3179" s="43" t="s">
        <v>10808</v>
      </c>
      <c r="F3179" t="s">
        <v>5825</v>
      </c>
      <c r="G3179" t="s">
        <v>5826</v>
      </c>
      <c r="H3179" s="41">
        <v>42314</v>
      </c>
      <c r="I3179" s="44">
        <v>-106784</v>
      </c>
      <c r="J3179" t="s">
        <v>13882</v>
      </c>
      <c r="R3179" s="51"/>
      <c r="U3179"/>
    </row>
    <row r="3180" spans="2:21" x14ac:dyDescent="0.25">
      <c r="B3180" s="49" t="s">
        <v>9735</v>
      </c>
      <c r="C3180" s="53" t="s">
        <v>24186</v>
      </c>
      <c r="D3180" t="s">
        <v>3778</v>
      </c>
      <c r="E3180" s="43" t="s">
        <v>12303</v>
      </c>
      <c r="F3180" t="s">
        <v>5817</v>
      </c>
      <c r="G3180" t="s">
        <v>5818</v>
      </c>
      <c r="H3180" s="41">
        <v>42314</v>
      </c>
      <c r="I3180" s="44">
        <v>-59000</v>
      </c>
      <c r="J3180" t="s">
        <v>13877</v>
      </c>
      <c r="R3180" s="51"/>
      <c r="U3180"/>
    </row>
    <row r="3181" spans="2:21" x14ac:dyDescent="0.25">
      <c r="B3181" s="49" t="s">
        <v>9735</v>
      </c>
      <c r="C3181" s="53" t="s">
        <v>24186</v>
      </c>
      <c r="D3181" t="s">
        <v>5823</v>
      </c>
      <c r="E3181" s="43" t="s">
        <v>13880</v>
      </c>
      <c r="F3181" t="s">
        <v>3967</v>
      </c>
      <c r="G3181" t="s">
        <v>5824</v>
      </c>
      <c r="H3181" s="41">
        <v>42314</v>
      </c>
      <c r="I3181" s="44">
        <v>-59000</v>
      </c>
      <c r="J3181" t="s">
        <v>13881</v>
      </c>
      <c r="R3181" s="51"/>
      <c r="U3181"/>
    </row>
    <row r="3182" spans="2:21" x14ac:dyDescent="0.25">
      <c r="B3182" s="49" t="s">
        <v>9735</v>
      </c>
      <c r="C3182" s="53" t="s">
        <v>24186</v>
      </c>
      <c r="D3182" t="s">
        <v>3778</v>
      </c>
      <c r="E3182" s="43" t="s">
        <v>12303</v>
      </c>
      <c r="F3182" t="s">
        <v>5821</v>
      </c>
      <c r="G3182" t="s">
        <v>5822</v>
      </c>
      <c r="H3182" s="41">
        <v>42314</v>
      </c>
      <c r="I3182" s="44">
        <v>-17700</v>
      </c>
      <c r="J3182" t="s">
        <v>13879</v>
      </c>
      <c r="R3182" s="51"/>
      <c r="U3182"/>
    </row>
    <row r="3183" spans="2:21" x14ac:dyDescent="0.25">
      <c r="B3183" s="49" t="s">
        <v>9735</v>
      </c>
      <c r="C3183" s="53" t="s">
        <v>24186</v>
      </c>
      <c r="D3183" t="s">
        <v>3778</v>
      </c>
      <c r="E3183" s="43" t="s">
        <v>12303</v>
      </c>
      <c r="F3183" t="s">
        <v>5819</v>
      </c>
      <c r="G3183" t="s">
        <v>5820</v>
      </c>
      <c r="H3183" s="41">
        <v>42314</v>
      </c>
      <c r="I3183" s="44">
        <v>-11800</v>
      </c>
      <c r="J3183" t="s">
        <v>13878</v>
      </c>
      <c r="R3183" s="51"/>
      <c r="U3183"/>
    </row>
    <row r="3184" spans="2:21" x14ac:dyDescent="0.25">
      <c r="B3184" s="49" t="s">
        <v>9328</v>
      </c>
      <c r="C3184" s="53" t="s">
        <v>24189</v>
      </c>
      <c r="D3184" t="s">
        <v>5828</v>
      </c>
      <c r="E3184" s="43" t="s">
        <v>13884</v>
      </c>
      <c r="F3184" t="s">
        <v>5829</v>
      </c>
      <c r="G3184" t="s">
        <v>1285</v>
      </c>
      <c r="H3184" s="41">
        <v>42314</v>
      </c>
      <c r="I3184" s="44">
        <v>-581900.29</v>
      </c>
      <c r="J3184" t="s">
        <v>13885</v>
      </c>
      <c r="R3184" s="51"/>
      <c r="U3184"/>
    </row>
    <row r="3185" spans="2:21" x14ac:dyDescent="0.25">
      <c r="B3185" s="49" t="s">
        <v>9328</v>
      </c>
      <c r="C3185" s="53" t="s">
        <v>24189</v>
      </c>
      <c r="D3185" t="s">
        <v>5387</v>
      </c>
      <c r="E3185" s="43" t="s">
        <v>13499</v>
      </c>
      <c r="F3185" t="s">
        <v>5827</v>
      </c>
      <c r="G3185" t="s">
        <v>19481</v>
      </c>
      <c r="H3185" s="41">
        <v>42314</v>
      </c>
      <c r="I3185" s="44">
        <v>-24780</v>
      </c>
      <c r="J3185" t="s">
        <v>13883</v>
      </c>
      <c r="R3185" s="51"/>
      <c r="U3185"/>
    </row>
    <row r="3186" spans="2:21" x14ac:dyDescent="0.25">
      <c r="B3186" s="49" t="s">
        <v>9328</v>
      </c>
      <c r="C3186" s="53" t="s">
        <v>24189</v>
      </c>
      <c r="D3186" t="s">
        <v>5830</v>
      </c>
      <c r="E3186" s="43" t="s">
        <v>5831</v>
      </c>
      <c r="F3186" t="s">
        <v>5832</v>
      </c>
      <c r="G3186" t="s">
        <v>19492</v>
      </c>
      <c r="H3186" s="41">
        <v>42318</v>
      </c>
      <c r="I3186" s="44">
        <v>-12980</v>
      </c>
      <c r="J3186" t="s">
        <v>13886</v>
      </c>
      <c r="R3186" s="51"/>
      <c r="U3186"/>
    </row>
    <row r="3187" spans="2:21" x14ac:dyDescent="0.25">
      <c r="B3187" s="49" t="s">
        <v>9326</v>
      </c>
      <c r="C3187" s="53" t="s">
        <v>24184</v>
      </c>
      <c r="D3187" t="s">
        <v>5739</v>
      </c>
      <c r="E3187" s="43" t="s">
        <v>5740</v>
      </c>
      <c r="F3187" t="s">
        <v>5833</v>
      </c>
      <c r="G3187" t="s">
        <v>18228</v>
      </c>
      <c r="H3187" s="41">
        <v>42319</v>
      </c>
      <c r="I3187" s="44">
        <v>-66195.64</v>
      </c>
      <c r="J3187" t="s">
        <v>13887</v>
      </c>
      <c r="R3187" s="51"/>
      <c r="U3187"/>
    </row>
    <row r="3188" spans="2:21" x14ac:dyDescent="0.25">
      <c r="B3188" s="49" t="s">
        <v>9328</v>
      </c>
      <c r="C3188" s="53" t="s">
        <v>24189</v>
      </c>
      <c r="D3188" t="s">
        <v>5809</v>
      </c>
      <c r="E3188" s="43" t="s">
        <v>13873</v>
      </c>
      <c r="F3188" t="s">
        <v>5834</v>
      </c>
      <c r="G3188" t="s">
        <v>5835</v>
      </c>
      <c r="H3188" s="41">
        <v>42319</v>
      </c>
      <c r="I3188" s="44">
        <v>-18300</v>
      </c>
      <c r="J3188" t="s">
        <v>13888</v>
      </c>
      <c r="R3188" s="51"/>
      <c r="U3188"/>
    </row>
    <row r="3189" spans="2:21" x14ac:dyDescent="0.25">
      <c r="B3189" s="49" t="s">
        <v>9326</v>
      </c>
      <c r="C3189" s="53" t="s">
        <v>24184</v>
      </c>
      <c r="D3189" t="s">
        <v>5836</v>
      </c>
      <c r="E3189" s="43" t="s">
        <v>5837</v>
      </c>
      <c r="F3189" t="s">
        <v>5570</v>
      </c>
      <c r="G3189" t="s">
        <v>18300</v>
      </c>
      <c r="H3189" s="41">
        <v>42320</v>
      </c>
      <c r="I3189" s="44">
        <v>-3548614</v>
      </c>
      <c r="J3189" t="s">
        <v>13889</v>
      </c>
      <c r="R3189" s="51"/>
      <c r="U3189"/>
    </row>
    <row r="3190" spans="2:21" x14ac:dyDescent="0.25">
      <c r="B3190" s="49" t="s">
        <v>9328</v>
      </c>
      <c r="C3190" s="53" t="s">
        <v>24189</v>
      </c>
      <c r="D3190" t="s">
        <v>5841</v>
      </c>
      <c r="E3190" s="43" t="s">
        <v>5842</v>
      </c>
      <c r="F3190" t="s">
        <v>4584</v>
      </c>
      <c r="G3190" t="s">
        <v>19693</v>
      </c>
      <c r="H3190" s="41">
        <v>42320</v>
      </c>
      <c r="I3190" s="44">
        <v>-14960000</v>
      </c>
      <c r="J3190" t="s">
        <v>13893</v>
      </c>
      <c r="R3190" s="51"/>
      <c r="U3190"/>
    </row>
    <row r="3191" spans="2:21" x14ac:dyDescent="0.25">
      <c r="B3191" s="49" t="s">
        <v>9328</v>
      </c>
      <c r="C3191" s="53" t="s">
        <v>24189</v>
      </c>
      <c r="D3191" t="s">
        <v>5838</v>
      </c>
      <c r="E3191" s="43" t="s">
        <v>13890</v>
      </c>
      <c r="F3191" t="s">
        <v>5839</v>
      </c>
      <c r="G3191" t="s">
        <v>19862</v>
      </c>
      <c r="H3191" s="41">
        <v>42320</v>
      </c>
      <c r="I3191" s="44">
        <v>-4580951.95</v>
      </c>
      <c r="J3191" t="s">
        <v>13891</v>
      </c>
      <c r="R3191" s="51"/>
      <c r="U3191"/>
    </row>
    <row r="3192" spans="2:21" x14ac:dyDescent="0.25">
      <c r="B3192" s="49" t="s">
        <v>9328</v>
      </c>
      <c r="C3192" s="53" t="s">
        <v>24189</v>
      </c>
      <c r="D3192" t="s">
        <v>508</v>
      </c>
      <c r="E3192" s="43" t="s">
        <v>509</v>
      </c>
      <c r="F3192" t="s">
        <v>5840</v>
      </c>
      <c r="G3192" t="s">
        <v>20155</v>
      </c>
      <c r="H3192" s="41">
        <v>42320</v>
      </c>
      <c r="I3192" s="44">
        <v>-1011698.03</v>
      </c>
      <c r="J3192" t="s">
        <v>13892</v>
      </c>
      <c r="R3192" s="51"/>
      <c r="U3192"/>
    </row>
    <row r="3193" spans="2:21" x14ac:dyDescent="0.25">
      <c r="B3193" s="49" t="s">
        <v>9326</v>
      </c>
      <c r="C3193" s="53" t="s">
        <v>24184</v>
      </c>
      <c r="D3193" t="s">
        <v>4489</v>
      </c>
      <c r="E3193" s="43" t="s">
        <v>4490</v>
      </c>
      <c r="F3193" t="s">
        <v>5844</v>
      </c>
      <c r="G3193" t="s">
        <v>18329</v>
      </c>
      <c r="H3193" s="41">
        <v>42321</v>
      </c>
      <c r="I3193" s="44">
        <v>-68546.2</v>
      </c>
      <c r="J3193" t="s">
        <v>13894</v>
      </c>
      <c r="R3193" s="51"/>
      <c r="U3193"/>
    </row>
    <row r="3194" spans="2:21" x14ac:dyDescent="0.25">
      <c r="B3194" s="49" t="s">
        <v>9735</v>
      </c>
      <c r="C3194" s="53" t="s">
        <v>24186</v>
      </c>
      <c r="D3194" t="s">
        <v>18981</v>
      </c>
      <c r="E3194" s="43" t="s">
        <v>18980</v>
      </c>
      <c r="F3194" t="s">
        <v>5570</v>
      </c>
      <c r="H3194" s="41">
        <v>42321</v>
      </c>
      <c r="I3194" s="44">
        <v>-94400</v>
      </c>
      <c r="J3194" t="s">
        <v>18982</v>
      </c>
      <c r="R3194" s="51"/>
      <c r="U3194"/>
    </row>
    <row r="3195" spans="2:21" x14ac:dyDescent="0.25">
      <c r="B3195" s="49" t="s">
        <v>9735</v>
      </c>
      <c r="C3195" s="53" t="s">
        <v>24186</v>
      </c>
      <c r="D3195" t="s">
        <v>3778</v>
      </c>
      <c r="E3195" s="43" t="s">
        <v>12303</v>
      </c>
      <c r="F3195" t="s">
        <v>5845</v>
      </c>
      <c r="G3195" t="s">
        <v>5846</v>
      </c>
      <c r="H3195" s="41">
        <v>42324</v>
      </c>
      <c r="I3195" s="44">
        <v>-44840</v>
      </c>
      <c r="J3195" t="s">
        <v>13895</v>
      </c>
      <c r="R3195" s="51"/>
      <c r="U3195"/>
    </row>
    <row r="3196" spans="2:21" x14ac:dyDescent="0.25">
      <c r="B3196" s="49" t="s">
        <v>9328</v>
      </c>
      <c r="C3196" s="53" t="s">
        <v>24189</v>
      </c>
      <c r="D3196" t="s">
        <v>5847</v>
      </c>
      <c r="E3196" s="43" t="s">
        <v>13896</v>
      </c>
      <c r="F3196" t="s">
        <v>4151</v>
      </c>
      <c r="G3196" t="s">
        <v>19378</v>
      </c>
      <c r="H3196" s="41">
        <v>42324</v>
      </c>
      <c r="I3196" s="44">
        <v>-147500</v>
      </c>
      <c r="J3196" t="s">
        <v>13897</v>
      </c>
      <c r="R3196" s="51"/>
      <c r="U3196"/>
    </row>
    <row r="3197" spans="2:21" x14ac:dyDescent="0.25">
      <c r="B3197" s="49" t="s">
        <v>9326</v>
      </c>
      <c r="C3197" s="53" t="s">
        <v>24184</v>
      </c>
      <c r="D3197" t="s">
        <v>5848</v>
      </c>
      <c r="E3197" s="43" t="s">
        <v>5849</v>
      </c>
      <c r="F3197" t="s">
        <v>5850</v>
      </c>
      <c r="G3197" t="s">
        <v>17900</v>
      </c>
      <c r="H3197" s="41">
        <v>42326</v>
      </c>
      <c r="I3197" s="44">
        <v>-49560</v>
      </c>
      <c r="J3197" t="s">
        <v>13898</v>
      </c>
      <c r="R3197" s="51"/>
      <c r="U3197"/>
    </row>
    <row r="3198" spans="2:21" x14ac:dyDescent="0.25">
      <c r="B3198" s="49" t="s">
        <v>9328</v>
      </c>
      <c r="C3198" s="53" t="s">
        <v>24189</v>
      </c>
      <c r="D3198" t="s">
        <v>4502</v>
      </c>
      <c r="E3198" s="43" t="s">
        <v>12840</v>
      </c>
      <c r="F3198" t="s">
        <v>4503</v>
      </c>
      <c r="G3198" t="s">
        <v>19623</v>
      </c>
      <c r="H3198" s="41">
        <v>42326</v>
      </c>
      <c r="I3198" s="44">
        <v>-198000</v>
      </c>
      <c r="J3198" t="s">
        <v>13900</v>
      </c>
      <c r="R3198" s="51"/>
      <c r="U3198"/>
    </row>
    <row r="3199" spans="2:21" x14ac:dyDescent="0.25">
      <c r="B3199" s="49" t="s">
        <v>9328</v>
      </c>
      <c r="C3199" s="53" t="s">
        <v>24189</v>
      </c>
      <c r="D3199" t="s">
        <v>5623</v>
      </c>
      <c r="E3199" s="43" t="s">
        <v>13697</v>
      </c>
      <c r="F3199" t="s">
        <v>5851</v>
      </c>
      <c r="G3199" t="s">
        <v>19623</v>
      </c>
      <c r="H3199" s="41">
        <v>42326</v>
      </c>
      <c r="I3199">
        <v>-944</v>
      </c>
      <c r="J3199" t="s">
        <v>13899</v>
      </c>
      <c r="R3199" s="51"/>
      <c r="U3199"/>
    </row>
    <row r="3200" spans="2:21" x14ac:dyDescent="0.25">
      <c r="B3200" s="49" t="s">
        <v>9326</v>
      </c>
      <c r="C3200" s="53" t="s">
        <v>24184</v>
      </c>
      <c r="D3200" t="s">
        <v>5852</v>
      </c>
      <c r="E3200" s="43" t="s">
        <v>5853</v>
      </c>
      <c r="F3200" t="s">
        <v>5854</v>
      </c>
      <c r="G3200" t="s">
        <v>18401</v>
      </c>
      <c r="H3200" s="41">
        <v>42339</v>
      </c>
      <c r="I3200" s="44">
        <v>-53166.91</v>
      </c>
      <c r="J3200" t="s">
        <v>13901</v>
      </c>
      <c r="R3200" s="51"/>
      <c r="U3200"/>
    </row>
    <row r="3201" spans="2:21" x14ac:dyDescent="0.25">
      <c r="B3201" s="49" t="s">
        <v>9735</v>
      </c>
      <c r="C3201" s="53" t="s">
        <v>24186</v>
      </c>
      <c r="D3201" t="s">
        <v>4080</v>
      </c>
      <c r="E3201" s="43" t="s">
        <v>12518</v>
      </c>
      <c r="F3201" t="s">
        <v>5855</v>
      </c>
      <c r="G3201" t="s">
        <v>5856</v>
      </c>
      <c r="H3201" s="41">
        <v>42339</v>
      </c>
      <c r="I3201" s="44">
        <v>-11800</v>
      </c>
      <c r="J3201" t="s">
        <v>13902</v>
      </c>
      <c r="R3201" s="51"/>
      <c r="U3201"/>
    </row>
    <row r="3202" spans="2:21" x14ac:dyDescent="0.25">
      <c r="B3202" s="49" t="s">
        <v>9328</v>
      </c>
      <c r="C3202" s="53" t="s">
        <v>24189</v>
      </c>
      <c r="D3202" t="s">
        <v>5857</v>
      </c>
      <c r="E3202" s="43" t="s">
        <v>13903</v>
      </c>
      <c r="F3202" t="s">
        <v>5858</v>
      </c>
      <c r="G3202" t="s">
        <v>5859</v>
      </c>
      <c r="H3202" s="41">
        <v>42339</v>
      </c>
      <c r="I3202" s="44">
        <v>-115640</v>
      </c>
      <c r="J3202" t="s">
        <v>13904</v>
      </c>
      <c r="R3202" s="51"/>
      <c r="U3202"/>
    </row>
    <row r="3203" spans="2:21" x14ac:dyDescent="0.25">
      <c r="B3203" s="49" t="s">
        <v>9328</v>
      </c>
      <c r="C3203" s="53" t="s">
        <v>24189</v>
      </c>
      <c r="D3203" t="s">
        <v>5860</v>
      </c>
      <c r="E3203" s="43" t="s">
        <v>13905</v>
      </c>
      <c r="F3203" t="s">
        <v>5861</v>
      </c>
      <c r="G3203" t="s">
        <v>20749</v>
      </c>
      <c r="H3203" s="41">
        <v>42339</v>
      </c>
      <c r="I3203" s="44">
        <v>-47200</v>
      </c>
      <c r="J3203" t="s">
        <v>13906</v>
      </c>
      <c r="R3203" s="51"/>
      <c r="U3203"/>
    </row>
    <row r="3204" spans="2:21" x14ac:dyDescent="0.25">
      <c r="B3204" s="49" t="s">
        <v>9735</v>
      </c>
      <c r="C3204" s="53" t="s">
        <v>24186</v>
      </c>
      <c r="D3204" t="s">
        <v>5862</v>
      </c>
      <c r="E3204" s="43" t="s">
        <v>5863</v>
      </c>
      <c r="F3204" t="s">
        <v>5864</v>
      </c>
      <c r="G3204" t="s">
        <v>5865</v>
      </c>
      <c r="H3204" s="41">
        <v>42340</v>
      </c>
      <c r="I3204" s="44">
        <v>-50000</v>
      </c>
      <c r="J3204" t="s">
        <v>13907</v>
      </c>
      <c r="R3204" s="51"/>
      <c r="U3204"/>
    </row>
    <row r="3205" spans="2:21" x14ac:dyDescent="0.25">
      <c r="B3205" s="49" t="s">
        <v>9328</v>
      </c>
      <c r="C3205" s="53" t="s">
        <v>24189</v>
      </c>
      <c r="D3205" t="s">
        <v>5866</v>
      </c>
      <c r="E3205" s="43" t="s">
        <v>13908</v>
      </c>
      <c r="F3205" t="s">
        <v>5867</v>
      </c>
      <c r="G3205" t="s">
        <v>5868</v>
      </c>
      <c r="H3205" s="41">
        <v>42342</v>
      </c>
      <c r="I3205" s="44">
        <v>-16000</v>
      </c>
      <c r="J3205" t="s">
        <v>13909</v>
      </c>
      <c r="R3205" s="51"/>
      <c r="U3205"/>
    </row>
    <row r="3206" spans="2:21" x14ac:dyDescent="0.25">
      <c r="B3206" s="49" t="s">
        <v>9735</v>
      </c>
      <c r="C3206" s="53" t="s">
        <v>24186</v>
      </c>
      <c r="D3206" t="s">
        <v>5872</v>
      </c>
      <c r="E3206" s="43" t="s">
        <v>13913</v>
      </c>
      <c r="F3206" t="s">
        <v>5873</v>
      </c>
      <c r="G3206" t="s">
        <v>5802</v>
      </c>
      <c r="H3206" s="41">
        <v>42345</v>
      </c>
      <c r="I3206" s="44">
        <v>-27000</v>
      </c>
      <c r="J3206" t="s">
        <v>13914</v>
      </c>
      <c r="R3206" s="51"/>
      <c r="U3206"/>
    </row>
    <row r="3207" spans="2:21" x14ac:dyDescent="0.25">
      <c r="B3207" s="49" t="s">
        <v>9735</v>
      </c>
      <c r="C3207" s="53" t="s">
        <v>24186</v>
      </c>
      <c r="D3207" t="s">
        <v>3778</v>
      </c>
      <c r="E3207" s="43" t="s">
        <v>12303</v>
      </c>
      <c r="F3207" t="s">
        <v>5869</v>
      </c>
      <c r="G3207" t="s">
        <v>20750</v>
      </c>
      <c r="H3207" s="41">
        <v>42345</v>
      </c>
      <c r="I3207" s="44">
        <v>-17700</v>
      </c>
      <c r="J3207" t="s">
        <v>13910</v>
      </c>
      <c r="R3207" s="51"/>
      <c r="U3207"/>
    </row>
    <row r="3208" spans="2:21" x14ac:dyDescent="0.25">
      <c r="B3208" s="49" t="s">
        <v>9735</v>
      </c>
      <c r="C3208" s="53" t="s">
        <v>24186</v>
      </c>
      <c r="D3208" t="s">
        <v>5870</v>
      </c>
      <c r="E3208" s="43" t="s">
        <v>13911</v>
      </c>
      <c r="F3208" t="s">
        <v>5871</v>
      </c>
      <c r="G3208" t="s">
        <v>5802</v>
      </c>
      <c r="H3208" s="41">
        <v>42345</v>
      </c>
      <c r="I3208" s="44">
        <v>-2100</v>
      </c>
      <c r="J3208" t="s">
        <v>13912</v>
      </c>
      <c r="R3208" s="51"/>
      <c r="U3208"/>
    </row>
    <row r="3209" spans="2:21" x14ac:dyDescent="0.25">
      <c r="B3209" s="49" t="s">
        <v>9328</v>
      </c>
      <c r="C3209" s="53" t="s">
        <v>24189</v>
      </c>
      <c r="D3209" t="s">
        <v>5880</v>
      </c>
      <c r="E3209" s="43" t="s">
        <v>13921</v>
      </c>
      <c r="F3209" t="s">
        <v>5881</v>
      </c>
      <c r="G3209" t="s">
        <v>19832</v>
      </c>
      <c r="H3209" s="41">
        <v>42345</v>
      </c>
      <c r="I3209" s="44">
        <v>-2612434.25</v>
      </c>
      <c r="J3209" t="s">
        <v>13922</v>
      </c>
      <c r="R3209" s="51"/>
      <c r="U3209"/>
    </row>
    <row r="3210" spans="2:21" x14ac:dyDescent="0.25">
      <c r="B3210" s="49" t="s">
        <v>9328</v>
      </c>
      <c r="C3210" s="53" t="s">
        <v>24189</v>
      </c>
      <c r="D3210" t="s">
        <v>5747</v>
      </c>
      <c r="E3210" s="43" t="s">
        <v>13812</v>
      </c>
      <c r="F3210" t="s">
        <v>5874</v>
      </c>
      <c r="G3210" t="s">
        <v>20751</v>
      </c>
      <c r="H3210" s="41">
        <v>42345</v>
      </c>
      <c r="I3210" s="44">
        <v>-59000</v>
      </c>
      <c r="J3210" t="s">
        <v>13915</v>
      </c>
      <c r="R3210" s="51"/>
      <c r="U3210"/>
    </row>
    <row r="3211" spans="2:21" x14ac:dyDescent="0.25">
      <c r="B3211" s="49" t="s">
        <v>9328</v>
      </c>
      <c r="C3211" s="53" t="s">
        <v>24189</v>
      </c>
      <c r="D3211" t="s">
        <v>5747</v>
      </c>
      <c r="E3211" s="43" t="s">
        <v>13812</v>
      </c>
      <c r="F3211" t="s">
        <v>5875</v>
      </c>
      <c r="G3211" t="s">
        <v>20752</v>
      </c>
      <c r="H3211" s="41">
        <v>42345</v>
      </c>
      <c r="I3211" s="44">
        <v>-59000</v>
      </c>
      <c r="J3211" t="s">
        <v>13916</v>
      </c>
      <c r="R3211" s="51"/>
      <c r="U3211"/>
    </row>
    <row r="3212" spans="2:21" x14ac:dyDescent="0.25">
      <c r="B3212" s="49" t="s">
        <v>9328</v>
      </c>
      <c r="C3212" s="53" t="s">
        <v>24189</v>
      </c>
      <c r="D3212" t="s">
        <v>5747</v>
      </c>
      <c r="E3212" s="43" t="s">
        <v>13812</v>
      </c>
      <c r="F3212" t="s">
        <v>5877</v>
      </c>
      <c r="G3212" t="s">
        <v>20754</v>
      </c>
      <c r="H3212" s="41">
        <v>42345</v>
      </c>
      <c r="I3212" s="44">
        <v>-59000</v>
      </c>
      <c r="J3212" t="s">
        <v>13918</v>
      </c>
      <c r="R3212" s="51"/>
      <c r="U3212"/>
    </row>
    <row r="3213" spans="2:21" x14ac:dyDescent="0.25">
      <c r="B3213" s="49" t="s">
        <v>9328</v>
      </c>
      <c r="C3213" s="53" t="s">
        <v>24189</v>
      </c>
      <c r="D3213" t="s">
        <v>5747</v>
      </c>
      <c r="E3213" s="43" t="s">
        <v>13812</v>
      </c>
      <c r="F3213" t="s">
        <v>5878</v>
      </c>
      <c r="G3213" t="s">
        <v>20755</v>
      </c>
      <c r="H3213" s="41">
        <v>42345</v>
      </c>
      <c r="I3213" s="44">
        <v>-59000</v>
      </c>
      <c r="J3213" t="s">
        <v>13919</v>
      </c>
      <c r="R3213" s="51"/>
      <c r="U3213"/>
    </row>
    <row r="3214" spans="2:21" x14ac:dyDescent="0.25">
      <c r="B3214" s="49" t="s">
        <v>9328</v>
      </c>
      <c r="C3214" s="53" t="s">
        <v>24189</v>
      </c>
      <c r="D3214" t="s">
        <v>5747</v>
      </c>
      <c r="E3214" s="43" t="s">
        <v>13812</v>
      </c>
      <c r="F3214" t="s">
        <v>5879</v>
      </c>
      <c r="G3214" t="s">
        <v>20756</v>
      </c>
      <c r="H3214" s="41">
        <v>42345</v>
      </c>
      <c r="I3214" s="44">
        <v>-59000</v>
      </c>
      <c r="J3214" t="s">
        <v>13920</v>
      </c>
      <c r="R3214" s="51"/>
      <c r="U3214"/>
    </row>
    <row r="3215" spans="2:21" x14ac:dyDescent="0.25">
      <c r="B3215" s="49" t="s">
        <v>9328</v>
      </c>
      <c r="C3215" s="53" t="s">
        <v>24189</v>
      </c>
      <c r="D3215" t="s">
        <v>5809</v>
      </c>
      <c r="E3215" s="43" t="s">
        <v>13873</v>
      </c>
      <c r="F3215" t="s">
        <v>5883</v>
      </c>
      <c r="G3215" t="s">
        <v>5802</v>
      </c>
      <c r="H3215" s="41">
        <v>42345</v>
      </c>
      <c r="I3215" s="44">
        <v>-34100</v>
      </c>
      <c r="J3215" t="s">
        <v>13923</v>
      </c>
      <c r="R3215" s="51"/>
      <c r="U3215"/>
    </row>
    <row r="3216" spans="2:21" x14ac:dyDescent="0.25">
      <c r="B3216" s="49" t="s">
        <v>9328</v>
      </c>
      <c r="C3216" s="53" t="s">
        <v>24189</v>
      </c>
      <c r="D3216" t="s">
        <v>5747</v>
      </c>
      <c r="E3216" s="43" t="s">
        <v>13812</v>
      </c>
      <c r="F3216" t="s">
        <v>5876</v>
      </c>
      <c r="G3216" t="s">
        <v>20753</v>
      </c>
      <c r="H3216" s="41">
        <v>42345</v>
      </c>
      <c r="I3216" s="44">
        <v>-23600</v>
      </c>
      <c r="J3216" t="s">
        <v>13917</v>
      </c>
      <c r="R3216" s="51"/>
      <c r="U3216"/>
    </row>
    <row r="3217" spans="2:21" x14ac:dyDescent="0.25">
      <c r="B3217" s="49" t="s">
        <v>9735</v>
      </c>
      <c r="C3217" s="53" t="s">
        <v>24186</v>
      </c>
      <c r="D3217" t="s">
        <v>5884</v>
      </c>
      <c r="E3217" s="43" t="s">
        <v>5885</v>
      </c>
      <c r="F3217" t="s">
        <v>4239</v>
      </c>
      <c r="G3217" t="s">
        <v>19040</v>
      </c>
      <c r="H3217" s="41">
        <v>42346</v>
      </c>
      <c r="I3217" s="44">
        <v>-155800</v>
      </c>
      <c r="J3217" t="s">
        <v>13924</v>
      </c>
      <c r="R3217" s="51"/>
      <c r="U3217"/>
    </row>
    <row r="3218" spans="2:21" x14ac:dyDescent="0.25">
      <c r="B3218" s="49" t="s">
        <v>9328</v>
      </c>
      <c r="C3218" s="53" t="s">
        <v>24189</v>
      </c>
      <c r="D3218" t="s">
        <v>5886</v>
      </c>
      <c r="E3218" s="43" t="s">
        <v>5887</v>
      </c>
      <c r="F3218" t="s">
        <v>5888</v>
      </c>
      <c r="G3218" t="s">
        <v>16883</v>
      </c>
      <c r="H3218" s="41">
        <v>42348</v>
      </c>
      <c r="I3218" s="44">
        <v>-4996130.57</v>
      </c>
      <c r="J3218" t="s">
        <v>13925</v>
      </c>
      <c r="R3218" s="51"/>
      <c r="U3218"/>
    </row>
    <row r="3219" spans="2:21" x14ac:dyDescent="0.25">
      <c r="B3219" s="49" t="s">
        <v>9326</v>
      </c>
      <c r="C3219" s="53" t="s">
        <v>24184</v>
      </c>
      <c r="D3219" t="s">
        <v>5889</v>
      </c>
      <c r="E3219" s="43" t="s">
        <v>5890</v>
      </c>
      <c r="F3219" t="s">
        <v>5891</v>
      </c>
      <c r="G3219" t="s">
        <v>8956</v>
      </c>
      <c r="H3219" s="41">
        <v>42349</v>
      </c>
      <c r="I3219" s="44">
        <v>-1180000</v>
      </c>
      <c r="J3219" t="s">
        <v>13926</v>
      </c>
      <c r="R3219" s="51"/>
      <c r="U3219"/>
    </row>
    <row r="3220" spans="2:21" x14ac:dyDescent="0.25">
      <c r="B3220" s="49" t="s">
        <v>9328</v>
      </c>
      <c r="C3220" s="53" t="s">
        <v>24189</v>
      </c>
      <c r="D3220" t="s">
        <v>5892</v>
      </c>
      <c r="E3220" s="43" t="s">
        <v>13927</v>
      </c>
      <c r="F3220" t="s">
        <v>5893</v>
      </c>
      <c r="G3220" t="s">
        <v>19602</v>
      </c>
      <c r="H3220" s="41">
        <v>42349</v>
      </c>
      <c r="I3220" s="44">
        <v>-56640</v>
      </c>
      <c r="J3220" t="s">
        <v>13928</v>
      </c>
      <c r="R3220" s="51"/>
      <c r="U3220"/>
    </row>
    <row r="3221" spans="2:21" x14ac:dyDescent="0.25">
      <c r="B3221" s="49" t="s">
        <v>9328</v>
      </c>
      <c r="C3221" s="53" t="s">
        <v>24189</v>
      </c>
      <c r="D3221" t="s">
        <v>5766</v>
      </c>
      <c r="E3221" s="43" t="s">
        <v>13828</v>
      </c>
      <c r="F3221" t="s">
        <v>5895</v>
      </c>
      <c r="G3221" t="s">
        <v>19624</v>
      </c>
      <c r="H3221" s="41">
        <v>42349</v>
      </c>
      <c r="I3221" s="44">
        <v>-41300</v>
      </c>
      <c r="J3221" t="s">
        <v>13930</v>
      </c>
      <c r="R3221" s="51"/>
      <c r="U3221"/>
    </row>
    <row r="3222" spans="2:21" x14ac:dyDescent="0.25">
      <c r="B3222" s="49" t="s">
        <v>9328</v>
      </c>
      <c r="C3222" s="53" t="s">
        <v>24189</v>
      </c>
      <c r="D3222" t="s">
        <v>5623</v>
      </c>
      <c r="E3222" s="43" t="s">
        <v>13697</v>
      </c>
      <c r="F3222" t="s">
        <v>5894</v>
      </c>
      <c r="G3222" t="s">
        <v>19624</v>
      </c>
      <c r="H3222" s="41">
        <v>42349</v>
      </c>
      <c r="I3222">
        <v>-944</v>
      </c>
      <c r="J3222" t="s">
        <v>13929</v>
      </c>
      <c r="R3222" s="51"/>
      <c r="U3222"/>
    </row>
    <row r="3223" spans="2:21" x14ac:dyDescent="0.25">
      <c r="B3223" s="49" t="s">
        <v>9326</v>
      </c>
      <c r="C3223" s="53" t="s">
        <v>24184</v>
      </c>
      <c r="D3223" t="s">
        <v>1621</v>
      </c>
      <c r="E3223" s="43" t="s">
        <v>1622</v>
      </c>
      <c r="F3223" t="s">
        <v>5896</v>
      </c>
      <c r="G3223" t="s">
        <v>17120</v>
      </c>
      <c r="H3223" s="41">
        <v>42352</v>
      </c>
      <c r="I3223" s="44">
        <v>-712058.26</v>
      </c>
      <c r="J3223" t="s">
        <v>13931</v>
      </c>
      <c r="R3223" s="51"/>
      <c r="U3223"/>
    </row>
    <row r="3224" spans="2:21" x14ac:dyDescent="0.25">
      <c r="B3224" s="49" t="s">
        <v>9326</v>
      </c>
      <c r="C3224" s="53" t="s">
        <v>24184</v>
      </c>
      <c r="D3224" t="s">
        <v>5897</v>
      </c>
      <c r="E3224" s="43" t="s">
        <v>5898</v>
      </c>
      <c r="F3224" t="s">
        <v>5899</v>
      </c>
      <c r="G3224" t="s">
        <v>5900</v>
      </c>
      <c r="H3224" s="41">
        <v>42354</v>
      </c>
      <c r="I3224" s="44">
        <v>-25000</v>
      </c>
      <c r="J3224" t="s">
        <v>13932</v>
      </c>
      <c r="R3224" s="51"/>
      <c r="U3224"/>
    </row>
    <row r="3225" spans="2:21" x14ac:dyDescent="0.25">
      <c r="B3225" s="49" t="s">
        <v>9328</v>
      </c>
      <c r="C3225" s="53" t="s">
        <v>24189</v>
      </c>
      <c r="D3225" t="s">
        <v>5409</v>
      </c>
      <c r="E3225" s="43" t="s">
        <v>13518</v>
      </c>
      <c r="F3225" t="s">
        <v>5901</v>
      </c>
      <c r="H3225" s="41">
        <v>42354</v>
      </c>
      <c r="I3225" s="44">
        <v>-47200</v>
      </c>
      <c r="J3225" t="s">
        <v>13933</v>
      </c>
      <c r="R3225" s="51"/>
      <c r="U3225"/>
    </row>
    <row r="3226" spans="2:21" x14ac:dyDescent="0.25">
      <c r="B3226" s="49" t="s">
        <v>9735</v>
      </c>
      <c r="C3226" s="53" t="s">
        <v>24186</v>
      </c>
      <c r="D3226" t="s">
        <v>5902</v>
      </c>
      <c r="E3226" s="43" t="s">
        <v>13934</v>
      </c>
      <c r="F3226" t="s">
        <v>3864</v>
      </c>
      <c r="G3226" t="s">
        <v>5903</v>
      </c>
      <c r="H3226" s="41">
        <v>42356</v>
      </c>
      <c r="I3226" s="44">
        <v>-40000</v>
      </c>
      <c r="J3226" t="s">
        <v>13935</v>
      </c>
      <c r="R3226" s="51"/>
      <c r="U3226"/>
    </row>
    <row r="3227" spans="2:21" x14ac:dyDescent="0.25">
      <c r="B3227" s="49" t="s">
        <v>9735</v>
      </c>
      <c r="C3227" s="53" t="s">
        <v>24186</v>
      </c>
      <c r="D3227" t="s">
        <v>5884</v>
      </c>
      <c r="E3227" s="43" t="s">
        <v>5885</v>
      </c>
      <c r="G3227" t="s">
        <v>4239</v>
      </c>
      <c r="H3227" s="41">
        <v>42360</v>
      </c>
      <c r="I3227" s="44">
        <v>155800</v>
      </c>
      <c r="J3227" t="s">
        <v>13936</v>
      </c>
      <c r="R3227" s="51"/>
      <c r="U3227"/>
    </row>
    <row r="3228" spans="2:21" x14ac:dyDescent="0.25">
      <c r="B3228" s="49" t="s">
        <v>9326</v>
      </c>
      <c r="C3228" s="53" t="s">
        <v>24184</v>
      </c>
      <c r="D3228" t="s">
        <v>4193</v>
      </c>
      <c r="E3228" s="43" t="s">
        <v>4194</v>
      </c>
      <c r="F3228" t="s">
        <v>5904</v>
      </c>
      <c r="G3228" t="s">
        <v>17906</v>
      </c>
      <c r="H3228" s="41">
        <v>42361</v>
      </c>
      <c r="I3228" s="44">
        <v>-354113.85</v>
      </c>
      <c r="J3228" t="s">
        <v>13937</v>
      </c>
      <c r="R3228" s="51"/>
      <c r="U3228"/>
    </row>
    <row r="3229" spans="2:21" x14ac:dyDescent="0.25">
      <c r="B3229" s="49" t="s">
        <v>9735</v>
      </c>
      <c r="C3229" s="53" t="s">
        <v>24186</v>
      </c>
      <c r="D3229" t="s">
        <v>5905</v>
      </c>
      <c r="E3229" s="43" t="s">
        <v>13938</v>
      </c>
      <c r="F3229" t="s">
        <v>5906</v>
      </c>
      <c r="G3229" t="s">
        <v>5907</v>
      </c>
      <c r="H3229" s="41">
        <v>42361</v>
      </c>
      <c r="I3229" s="44">
        <v>-80000</v>
      </c>
      <c r="J3229" t="s">
        <v>13939</v>
      </c>
      <c r="R3229" s="51"/>
      <c r="U3229"/>
    </row>
    <row r="3230" spans="2:21" x14ac:dyDescent="0.25">
      <c r="B3230" s="49" t="s">
        <v>9328</v>
      </c>
      <c r="C3230" s="53" t="s">
        <v>24189</v>
      </c>
      <c r="D3230" t="s">
        <v>5908</v>
      </c>
      <c r="E3230" s="43" t="s">
        <v>13940</v>
      </c>
      <c r="F3230" t="s">
        <v>5909</v>
      </c>
      <c r="G3230" t="s">
        <v>19737</v>
      </c>
      <c r="H3230" s="41">
        <v>42361</v>
      </c>
      <c r="I3230" s="44">
        <v>-3011053.5</v>
      </c>
      <c r="J3230" t="s">
        <v>13941</v>
      </c>
      <c r="R3230" s="51"/>
      <c r="U3230"/>
    </row>
    <row r="3231" spans="2:21" x14ac:dyDescent="0.25">
      <c r="B3231" s="49" t="s">
        <v>9326</v>
      </c>
      <c r="C3231" s="53" t="s">
        <v>24184</v>
      </c>
      <c r="D3231" t="s">
        <v>5910</v>
      </c>
      <c r="E3231" s="43" t="s">
        <v>5911</v>
      </c>
      <c r="F3231" t="s">
        <v>5912</v>
      </c>
      <c r="G3231" t="s">
        <v>18098</v>
      </c>
      <c r="H3231" s="41">
        <v>42368</v>
      </c>
      <c r="I3231" s="44">
        <v>-843349.18</v>
      </c>
      <c r="J3231" t="s">
        <v>13942</v>
      </c>
      <c r="R3231" s="51"/>
      <c r="U3231"/>
    </row>
    <row r="3232" spans="2:21" x14ac:dyDescent="0.25">
      <c r="B3232" s="49" t="s">
        <v>9326</v>
      </c>
      <c r="C3232" s="53" t="s">
        <v>24184</v>
      </c>
      <c r="D3232" t="s">
        <v>1225</v>
      </c>
      <c r="E3232" s="43" t="s">
        <v>10271</v>
      </c>
      <c r="G3232" t="s">
        <v>20767</v>
      </c>
      <c r="H3232" s="41">
        <v>42373</v>
      </c>
      <c r="I3232" s="44">
        <v>7516.8</v>
      </c>
      <c r="J3232" t="s">
        <v>13944</v>
      </c>
      <c r="R3232" s="51"/>
      <c r="U3232"/>
    </row>
    <row r="3233" spans="2:21" x14ac:dyDescent="0.25">
      <c r="B3233" s="49" t="s">
        <v>9326</v>
      </c>
      <c r="C3233" s="53" t="s">
        <v>24184</v>
      </c>
      <c r="D3233" t="s">
        <v>5914</v>
      </c>
      <c r="E3233" s="43" t="s">
        <v>5915</v>
      </c>
      <c r="G3233" t="s">
        <v>20762</v>
      </c>
      <c r="H3233" s="41">
        <v>42373</v>
      </c>
      <c r="I3233" s="44">
        <v>8242.7099999999991</v>
      </c>
      <c r="J3233" t="s">
        <v>13948</v>
      </c>
      <c r="R3233" s="51"/>
      <c r="U3233"/>
    </row>
    <row r="3234" spans="2:21" x14ac:dyDescent="0.25">
      <c r="B3234" s="49" t="s">
        <v>9326</v>
      </c>
      <c r="C3234" s="53" t="s">
        <v>24184</v>
      </c>
      <c r="D3234" t="s">
        <v>2549</v>
      </c>
      <c r="E3234" s="43" t="s">
        <v>2550</v>
      </c>
      <c r="G3234" t="s">
        <v>20761</v>
      </c>
      <c r="H3234" s="41">
        <v>42373</v>
      </c>
      <c r="I3234" s="44">
        <v>16043.87</v>
      </c>
      <c r="J3234" t="s">
        <v>13945</v>
      </c>
      <c r="R3234" s="51"/>
      <c r="U3234"/>
    </row>
    <row r="3235" spans="2:21" x14ac:dyDescent="0.25">
      <c r="B3235" s="49" t="s">
        <v>9326</v>
      </c>
      <c r="C3235" s="53" t="s">
        <v>24184</v>
      </c>
      <c r="D3235" t="s">
        <v>1225</v>
      </c>
      <c r="E3235" s="43" t="s">
        <v>10271</v>
      </c>
      <c r="G3235" t="s">
        <v>20766</v>
      </c>
      <c r="H3235" s="41">
        <v>42373</v>
      </c>
      <c r="I3235" s="44">
        <v>23688</v>
      </c>
      <c r="J3235" t="s">
        <v>13943</v>
      </c>
      <c r="R3235" s="51"/>
      <c r="U3235"/>
    </row>
    <row r="3236" spans="2:21" x14ac:dyDescent="0.25">
      <c r="B3236" s="49" t="s">
        <v>9326</v>
      </c>
      <c r="C3236" s="53" t="s">
        <v>24184</v>
      </c>
      <c r="D3236" t="s">
        <v>2540</v>
      </c>
      <c r="E3236" s="43" t="s">
        <v>2541</v>
      </c>
      <c r="G3236" t="s">
        <v>20759</v>
      </c>
      <c r="H3236" s="41">
        <v>42373</v>
      </c>
      <c r="I3236" s="44">
        <v>29629.8</v>
      </c>
      <c r="J3236" t="s">
        <v>13952</v>
      </c>
      <c r="R3236" s="51"/>
      <c r="U3236"/>
    </row>
    <row r="3237" spans="2:21" x14ac:dyDescent="0.25">
      <c r="B3237" s="49" t="s">
        <v>9326</v>
      </c>
      <c r="C3237" s="53" t="s">
        <v>24184</v>
      </c>
      <c r="D3237" t="s">
        <v>1352</v>
      </c>
      <c r="E3237" s="43" t="s">
        <v>1353</v>
      </c>
      <c r="G3237" t="s">
        <v>20763</v>
      </c>
      <c r="H3237" s="41">
        <v>42373</v>
      </c>
      <c r="I3237" s="44">
        <v>126149.64</v>
      </c>
      <c r="J3237" t="s">
        <v>13950</v>
      </c>
      <c r="R3237" s="51"/>
      <c r="U3237"/>
    </row>
    <row r="3238" spans="2:21" x14ac:dyDescent="0.25">
      <c r="B3238" s="49" t="s">
        <v>9326</v>
      </c>
      <c r="C3238" s="53" t="s">
        <v>24184</v>
      </c>
      <c r="D3238" t="s">
        <v>5253</v>
      </c>
      <c r="E3238" s="43" t="s">
        <v>5254</v>
      </c>
      <c r="G3238" t="s">
        <v>20760</v>
      </c>
      <c r="H3238" s="41">
        <v>42373</v>
      </c>
      <c r="I3238" s="44">
        <v>160033.04999999999</v>
      </c>
      <c r="J3238" t="s">
        <v>13951</v>
      </c>
      <c r="R3238" s="51"/>
      <c r="U3238"/>
    </row>
    <row r="3239" spans="2:21" x14ac:dyDescent="0.25">
      <c r="B3239" s="49" t="s">
        <v>9326</v>
      </c>
      <c r="C3239" s="53" t="s">
        <v>24184</v>
      </c>
      <c r="D3239" t="s">
        <v>1052</v>
      </c>
      <c r="E3239" s="43" t="s">
        <v>1053</v>
      </c>
      <c r="G3239" t="s">
        <v>20757</v>
      </c>
      <c r="H3239" s="41">
        <v>42373</v>
      </c>
      <c r="I3239" s="44">
        <v>201482.46</v>
      </c>
      <c r="J3239" t="s">
        <v>13947</v>
      </c>
      <c r="R3239" s="51"/>
      <c r="U3239"/>
    </row>
    <row r="3240" spans="2:21" x14ac:dyDescent="0.25">
      <c r="B3240" s="49" t="s">
        <v>9326</v>
      </c>
      <c r="C3240" s="53" t="s">
        <v>24184</v>
      </c>
      <c r="D3240" t="s">
        <v>1052</v>
      </c>
      <c r="E3240" s="43" t="s">
        <v>1053</v>
      </c>
      <c r="G3240" t="s">
        <v>20758</v>
      </c>
      <c r="H3240" s="41">
        <v>42373</v>
      </c>
      <c r="I3240" s="44">
        <v>413708.66</v>
      </c>
      <c r="J3240" t="s">
        <v>13946</v>
      </c>
      <c r="R3240" s="51"/>
      <c r="U3240"/>
    </row>
    <row r="3241" spans="2:21" x14ac:dyDescent="0.25">
      <c r="B3241" s="49" t="s">
        <v>9326</v>
      </c>
      <c r="C3241" s="53" t="s">
        <v>24184</v>
      </c>
      <c r="D3241" t="s">
        <v>5916</v>
      </c>
      <c r="E3241" s="43" t="s">
        <v>5917</v>
      </c>
      <c r="G3241" t="s">
        <v>20764</v>
      </c>
      <c r="H3241" s="41">
        <v>42373</v>
      </c>
      <c r="I3241" s="44">
        <v>733905.08</v>
      </c>
      <c r="J3241" t="s">
        <v>13949</v>
      </c>
      <c r="R3241" s="51"/>
      <c r="U3241"/>
    </row>
    <row r="3242" spans="2:21" x14ac:dyDescent="0.25">
      <c r="B3242" s="49" t="s">
        <v>9328</v>
      </c>
      <c r="C3242" s="53" t="s">
        <v>24189</v>
      </c>
      <c r="D3242" t="s">
        <v>5918</v>
      </c>
      <c r="E3242" s="43" t="s">
        <v>13953</v>
      </c>
      <c r="G3242" t="s">
        <v>20765</v>
      </c>
      <c r="H3242" s="41">
        <v>42373</v>
      </c>
      <c r="I3242" s="44">
        <v>36320.400000000001</v>
      </c>
      <c r="J3242" t="s">
        <v>13954</v>
      </c>
      <c r="R3242" s="51"/>
      <c r="U3242"/>
    </row>
    <row r="3243" spans="2:21" x14ac:dyDescent="0.25">
      <c r="B3243" s="49" t="s">
        <v>9328</v>
      </c>
      <c r="C3243" s="53" t="s">
        <v>24189</v>
      </c>
      <c r="D3243" t="s">
        <v>5919</v>
      </c>
      <c r="E3243" s="43" t="s">
        <v>5920</v>
      </c>
      <c r="F3243" t="s">
        <v>5570</v>
      </c>
      <c r="G3243" t="s">
        <v>20300</v>
      </c>
      <c r="H3243" s="41">
        <v>42375</v>
      </c>
      <c r="I3243" s="44">
        <v>-88500</v>
      </c>
      <c r="J3243" t="s">
        <v>13955</v>
      </c>
      <c r="R3243" s="51"/>
      <c r="U3243"/>
    </row>
    <row r="3244" spans="2:21" x14ac:dyDescent="0.25">
      <c r="B3244" s="49" t="s">
        <v>9326</v>
      </c>
      <c r="C3244" s="53" t="s">
        <v>24184</v>
      </c>
      <c r="D3244" t="s">
        <v>5921</v>
      </c>
      <c r="E3244" s="43" t="s">
        <v>5922</v>
      </c>
      <c r="F3244" t="s">
        <v>5923</v>
      </c>
      <c r="G3244" t="s">
        <v>17803</v>
      </c>
      <c r="H3244" s="41">
        <v>42376</v>
      </c>
      <c r="I3244" s="44">
        <v>-476720</v>
      </c>
      <c r="J3244" t="s">
        <v>13956</v>
      </c>
      <c r="R3244" s="51"/>
      <c r="U3244"/>
    </row>
    <row r="3245" spans="2:21" x14ac:dyDescent="0.25">
      <c r="B3245" s="49" t="s">
        <v>9326</v>
      </c>
      <c r="C3245" s="53" t="s">
        <v>24184</v>
      </c>
      <c r="D3245" t="s">
        <v>5924</v>
      </c>
      <c r="E3245" s="43" t="s">
        <v>5925</v>
      </c>
      <c r="F3245" t="s">
        <v>5379</v>
      </c>
      <c r="G3245" t="s">
        <v>18211</v>
      </c>
      <c r="H3245" s="41">
        <v>42385</v>
      </c>
      <c r="I3245" s="44">
        <v>-1947000</v>
      </c>
      <c r="J3245" t="s">
        <v>13957</v>
      </c>
      <c r="R3245" s="51"/>
      <c r="U3245"/>
    </row>
    <row r="3246" spans="2:21" x14ac:dyDescent="0.25">
      <c r="B3246" s="49" t="s">
        <v>9328</v>
      </c>
      <c r="C3246" s="53" t="s">
        <v>24189</v>
      </c>
      <c r="D3246" t="s">
        <v>5809</v>
      </c>
      <c r="E3246" s="43" t="s">
        <v>13873</v>
      </c>
      <c r="F3246" t="s">
        <v>5926</v>
      </c>
      <c r="G3246" t="s">
        <v>5927</v>
      </c>
      <c r="H3246" s="41">
        <v>42395</v>
      </c>
      <c r="I3246" s="44">
        <v>-48200</v>
      </c>
      <c r="J3246" t="s">
        <v>13958</v>
      </c>
      <c r="R3246" s="51"/>
      <c r="U3246"/>
    </row>
    <row r="3247" spans="2:21" x14ac:dyDescent="0.25">
      <c r="B3247" s="49" t="s">
        <v>9735</v>
      </c>
      <c r="C3247" s="53" t="s">
        <v>24186</v>
      </c>
      <c r="D3247" t="s">
        <v>4080</v>
      </c>
      <c r="E3247" s="43" t="s">
        <v>12518</v>
      </c>
      <c r="F3247" t="s">
        <v>4151</v>
      </c>
      <c r="G3247" t="s">
        <v>5928</v>
      </c>
      <c r="H3247" s="41">
        <v>42396</v>
      </c>
      <c r="I3247" s="44">
        <v>-9440</v>
      </c>
      <c r="J3247" t="s">
        <v>13959</v>
      </c>
      <c r="R3247" s="51"/>
      <c r="U3247"/>
    </row>
    <row r="3248" spans="2:21" x14ac:dyDescent="0.25">
      <c r="B3248" s="49" t="s">
        <v>9328</v>
      </c>
      <c r="C3248" s="53" t="s">
        <v>24189</v>
      </c>
      <c r="D3248" t="s">
        <v>5929</v>
      </c>
      <c r="E3248" s="43" t="s">
        <v>13960</v>
      </c>
      <c r="F3248" t="s">
        <v>5930</v>
      </c>
      <c r="G3248" t="s">
        <v>19924</v>
      </c>
      <c r="H3248" s="41">
        <v>42396</v>
      </c>
      <c r="I3248" s="44">
        <v>-327294</v>
      </c>
      <c r="J3248" t="s">
        <v>13961</v>
      </c>
      <c r="R3248" s="51"/>
      <c r="U3248"/>
    </row>
    <row r="3249" spans="2:21" x14ac:dyDescent="0.25">
      <c r="B3249" s="49" t="s">
        <v>9328</v>
      </c>
      <c r="C3249" s="53" t="s">
        <v>24189</v>
      </c>
      <c r="D3249" t="s">
        <v>5931</v>
      </c>
      <c r="E3249" s="43" t="s">
        <v>13962</v>
      </c>
      <c r="G3249" t="s">
        <v>13963</v>
      </c>
      <c r="H3249" s="41">
        <v>42398</v>
      </c>
      <c r="I3249" s="44">
        <v>-3000</v>
      </c>
      <c r="J3249" t="s">
        <v>13964</v>
      </c>
      <c r="R3249" s="51"/>
      <c r="U3249"/>
    </row>
    <row r="3250" spans="2:21" x14ac:dyDescent="0.25">
      <c r="B3250" s="49" t="s">
        <v>9326</v>
      </c>
      <c r="C3250" s="53" t="s">
        <v>24184</v>
      </c>
      <c r="D3250" t="s">
        <v>1621</v>
      </c>
      <c r="E3250" s="43" t="s">
        <v>1622</v>
      </c>
      <c r="F3250" t="s">
        <v>5932</v>
      </c>
      <c r="G3250" t="s">
        <v>17240</v>
      </c>
      <c r="H3250" s="41">
        <v>42402</v>
      </c>
      <c r="I3250" s="44">
        <v>-712058.26</v>
      </c>
      <c r="J3250" t="s">
        <v>13965</v>
      </c>
      <c r="R3250" s="51"/>
      <c r="U3250"/>
    </row>
    <row r="3251" spans="2:21" x14ac:dyDescent="0.25">
      <c r="B3251" s="49" t="s">
        <v>9328</v>
      </c>
      <c r="C3251" s="53" t="s">
        <v>24189</v>
      </c>
      <c r="D3251" t="s">
        <v>5933</v>
      </c>
      <c r="E3251" s="43" t="s">
        <v>5934</v>
      </c>
      <c r="F3251" t="s">
        <v>5935</v>
      </c>
      <c r="G3251" t="s">
        <v>7654</v>
      </c>
      <c r="H3251" s="41">
        <v>42403</v>
      </c>
      <c r="I3251" s="44">
        <v>-4228887.4800000004</v>
      </c>
      <c r="J3251" t="s">
        <v>13966</v>
      </c>
      <c r="R3251" s="51"/>
      <c r="U3251"/>
    </row>
    <row r="3252" spans="2:21" x14ac:dyDescent="0.25">
      <c r="B3252" s="49" t="s">
        <v>9328</v>
      </c>
      <c r="C3252" s="53" t="s">
        <v>24189</v>
      </c>
      <c r="D3252" t="s">
        <v>4472</v>
      </c>
      <c r="E3252" s="43" t="s">
        <v>4473</v>
      </c>
      <c r="F3252" t="s">
        <v>5936</v>
      </c>
      <c r="G3252" t="s">
        <v>16419</v>
      </c>
      <c r="H3252" s="41">
        <v>42410</v>
      </c>
      <c r="I3252" s="44">
        <v>-653651.66</v>
      </c>
      <c r="J3252" t="s">
        <v>13967</v>
      </c>
      <c r="R3252" s="51"/>
      <c r="U3252"/>
    </row>
    <row r="3253" spans="2:21" x14ac:dyDescent="0.25">
      <c r="B3253" s="49" t="s">
        <v>9326</v>
      </c>
      <c r="C3253" s="53" t="s">
        <v>24184</v>
      </c>
      <c r="D3253" t="s">
        <v>2236</v>
      </c>
      <c r="E3253" s="43" t="s">
        <v>2237</v>
      </c>
      <c r="F3253" t="s">
        <v>5937</v>
      </c>
      <c r="G3253" t="s">
        <v>18201</v>
      </c>
      <c r="H3253" s="41">
        <v>42411</v>
      </c>
      <c r="I3253" s="44">
        <v>-29205</v>
      </c>
      <c r="J3253" t="s">
        <v>13968</v>
      </c>
      <c r="R3253" s="51"/>
      <c r="U3253"/>
    </row>
    <row r="3254" spans="2:21" x14ac:dyDescent="0.25">
      <c r="B3254" s="49" t="s">
        <v>9328</v>
      </c>
      <c r="C3254" s="53" t="s">
        <v>24189</v>
      </c>
      <c r="D3254" t="s">
        <v>5809</v>
      </c>
      <c r="E3254" s="43" t="s">
        <v>13873</v>
      </c>
      <c r="F3254" t="s">
        <v>5938</v>
      </c>
      <c r="G3254" t="s">
        <v>5939</v>
      </c>
      <c r="H3254" s="41">
        <v>42416</v>
      </c>
      <c r="I3254" s="44">
        <v>-40300</v>
      </c>
      <c r="J3254" t="s">
        <v>13969</v>
      </c>
      <c r="R3254" s="51"/>
      <c r="U3254"/>
    </row>
    <row r="3255" spans="2:21" x14ac:dyDescent="0.25">
      <c r="B3255" s="49" t="s">
        <v>9328</v>
      </c>
      <c r="C3255" s="53" t="s">
        <v>24189</v>
      </c>
      <c r="D3255" t="s">
        <v>5623</v>
      </c>
      <c r="E3255" s="43" t="s">
        <v>13697</v>
      </c>
      <c r="F3255" t="s">
        <v>5940</v>
      </c>
      <c r="G3255" t="s">
        <v>19625</v>
      </c>
      <c r="H3255" s="41">
        <v>42418</v>
      </c>
      <c r="I3255">
        <v>-944</v>
      </c>
      <c r="J3255" t="s">
        <v>13970</v>
      </c>
      <c r="R3255" s="51"/>
      <c r="U3255"/>
    </row>
    <row r="3256" spans="2:21" x14ac:dyDescent="0.25">
      <c r="B3256" s="49" t="s">
        <v>9328</v>
      </c>
      <c r="C3256" s="53" t="s">
        <v>24189</v>
      </c>
      <c r="D3256" t="s">
        <v>5941</v>
      </c>
      <c r="E3256" s="43" t="s">
        <v>5942</v>
      </c>
      <c r="F3256" t="s">
        <v>5943</v>
      </c>
      <c r="G3256" t="s">
        <v>8956</v>
      </c>
      <c r="H3256" s="41">
        <v>42419</v>
      </c>
      <c r="I3256" s="44">
        <v>-3348168.13</v>
      </c>
      <c r="J3256" t="s">
        <v>13971</v>
      </c>
      <c r="R3256" s="51"/>
      <c r="U3256"/>
    </row>
    <row r="3257" spans="2:21" x14ac:dyDescent="0.25">
      <c r="B3257" s="49" t="s">
        <v>9326</v>
      </c>
      <c r="C3257" s="53" t="s">
        <v>24184</v>
      </c>
      <c r="D3257" t="s">
        <v>5944</v>
      </c>
      <c r="E3257" s="43" t="s">
        <v>5945</v>
      </c>
      <c r="F3257" t="s">
        <v>5948</v>
      </c>
      <c r="G3257" t="s">
        <v>5949</v>
      </c>
      <c r="H3257" s="41">
        <v>42430</v>
      </c>
      <c r="I3257" s="44">
        <v>8885.4</v>
      </c>
      <c r="J3257" t="s">
        <v>13973</v>
      </c>
      <c r="R3257" s="51"/>
      <c r="U3257"/>
    </row>
    <row r="3258" spans="2:21" x14ac:dyDescent="0.25">
      <c r="B3258" s="49" t="s">
        <v>9326</v>
      </c>
      <c r="C3258" s="53" t="s">
        <v>24184</v>
      </c>
      <c r="D3258" t="s">
        <v>5944</v>
      </c>
      <c r="E3258" s="43" t="s">
        <v>5945</v>
      </c>
      <c r="F3258" t="s">
        <v>5950</v>
      </c>
      <c r="G3258" t="s">
        <v>5951</v>
      </c>
      <c r="H3258" s="41">
        <v>42430</v>
      </c>
      <c r="I3258" s="44">
        <v>10667.2</v>
      </c>
      <c r="J3258" t="s">
        <v>13974</v>
      </c>
      <c r="R3258" s="51"/>
      <c r="U3258"/>
    </row>
    <row r="3259" spans="2:21" x14ac:dyDescent="0.25">
      <c r="B3259" s="49" t="s">
        <v>9326</v>
      </c>
      <c r="C3259" s="53" t="s">
        <v>24184</v>
      </c>
      <c r="D3259" t="s">
        <v>5944</v>
      </c>
      <c r="E3259" s="43" t="s">
        <v>5945</v>
      </c>
      <c r="F3259" t="s">
        <v>5946</v>
      </c>
      <c r="G3259" t="s">
        <v>5947</v>
      </c>
      <c r="H3259" s="41">
        <v>42430</v>
      </c>
      <c r="I3259" s="44">
        <v>10679</v>
      </c>
      <c r="J3259" t="s">
        <v>13972</v>
      </c>
      <c r="R3259" s="51"/>
      <c r="U3259"/>
    </row>
    <row r="3260" spans="2:21" x14ac:dyDescent="0.25">
      <c r="B3260" s="49" t="s">
        <v>9328</v>
      </c>
      <c r="C3260" s="53" t="s">
        <v>24189</v>
      </c>
      <c r="D3260" t="s">
        <v>5952</v>
      </c>
      <c r="E3260" s="43" t="s">
        <v>13975</v>
      </c>
      <c r="F3260" t="s">
        <v>5953</v>
      </c>
      <c r="G3260" t="s">
        <v>17906</v>
      </c>
      <c r="H3260" s="41">
        <v>42430</v>
      </c>
      <c r="I3260" s="44">
        <v>-1016072.78</v>
      </c>
      <c r="J3260" t="s">
        <v>13976</v>
      </c>
      <c r="R3260" s="51"/>
      <c r="U3260"/>
    </row>
    <row r="3261" spans="2:21" x14ac:dyDescent="0.25">
      <c r="B3261" s="49" t="s">
        <v>9328</v>
      </c>
      <c r="C3261" s="53" t="s">
        <v>24189</v>
      </c>
      <c r="D3261" t="s">
        <v>5809</v>
      </c>
      <c r="E3261" s="43" t="s">
        <v>13873</v>
      </c>
      <c r="F3261" t="s">
        <v>5954</v>
      </c>
      <c r="G3261" t="s">
        <v>5955</v>
      </c>
      <c r="H3261" s="41">
        <v>42430</v>
      </c>
      <c r="I3261" s="44">
        <v>-44550</v>
      </c>
      <c r="J3261" t="s">
        <v>13977</v>
      </c>
      <c r="R3261" s="51"/>
      <c r="U3261"/>
    </row>
    <row r="3262" spans="2:21" x14ac:dyDescent="0.25">
      <c r="B3262" s="49" t="s">
        <v>9326</v>
      </c>
      <c r="C3262" s="53" t="s">
        <v>24184</v>
      </c>
      <c r="D3262" t="s">
        <v>3846</v>
      </c>
      <c r="E3262" s="43" t="s">
        <v>3847</v>
      </c>
      <c r="F3262" t="s">
        <v>4222</v>
      </c>
      <c r="G3262" t="s">
        <v>18281</v>
      </c>
      <c r="H3262" s="41">
        <v>42436</v>
      </c>
      <c r="I3262" s="44">
        <v>-226560</v>
      </c>
      <c r="J3262" t="s">
        <v>13980</v>
      </c>
      <c r="R3262" s="51"/>
      <c r="U3262"/>
    </row>
    <row r="3263" spans="2:21" x14ac:dyDescent="0.25">
      <c r="B3263" s="49" t="s">
        <v>9326</v>
      </c>
      <c r="C3263" s="53" t="s">
        <v>24184</v>
      </c>
      <c r="D3263" t="s">
        <v>5956</v>
      </c>
      <c r="E3263" s="43" t="s">
        <v>13978</v>
      </c>
      <c r="F3263" t="s">
        <v>5957</v>
      </c>
      <c r="G3263" t="s">
        <v>5785</v>
      </c>
      <c r="H3263" s="41">
        <v>42436</v>
      </c>
      <c r="I3263" s="44">
        <v>-16000</v>
      </c>
      <c r="J3263" t="s">
        <v>13979</v>
      </c>
      <c r="R3263" s="51"/>
      <c r="U3263"/>
    </row>
    <row r="3264" spans="2:21" x14ac:dyDescent="0.25">
      <c r="B3264" s="49" t="s">
        <v>9735</v>
      </c>
      <c r="C3264" s="53" t="s">
        <v>24186</v>
      </c>
      <c r="D3264" t="s">
        <v>5958</v>
      </c>
      <c r="E3264" s="43" t="s">
        <v>13981</v>
      </c>
      <c r="F3264" t="s">
        <v>5957</v>
      </c>
      <c r="G3264" t="s">
        <v>5785</v>
      </c>
      <c r="H3264" s="41">
        <v>42436</v>
      </c>
      <c r="I3264" s="44">
        <v>-16000</v>
      </c>
      <c r="J3264" t="s">
        <v>13982</v>
      </c>
      <c r="R3264" s="51"/>
      <c r="U3264"/>
    </row>
    <row r="3265" spans="2:21" x14ac:dyDescent="0.25">
      <c r="B3265" s="49" t="s">
        <v>9735</v>
      </c>
      <c r="C3265" s="53" t="s">
        <v>24186</v>
      </c>
      <c r="D3265" t="s">
        <v>5959</v>
      </c>
      <c r="E3265" s="43" t="s">
        <v>13983</v>
      </c>
      <c r="F3265" t="s">
        <v>5957</v>
      </c>
      <c r="G3265" t="s">
        <v>5785</v>
      </c>
      <c r="H3265" s="41">
        <v>42436</v>
      </c>
      <c r="I3265" s="44">
        <v>-16000</v>
      </c>
      <c r="J3265" t="s">
        <v>13984</v>
      </c>
      <c r="R3265" s="51"/>
      <c r="U3265"/>
    </row>
    <row r="3266" spans="2:21" x14ac:dyDescent="0.25">
      <c r="B3266" s="49" t="s">
        <v>9735</v>
      </c>
      <c r="C3266" s="53" t="s">
        <v>24186</v>
      </c>
      <c r="D3266" t="s">
        <v>4080</v>
      </c>
      <c r="E3266" s="43" t="s">
        <v>12518</v>
      </c>
      <c r="F3266" t="s">
        <v>5964</v>
      </c>
      <c r="G3266" t="s">
        <v>5965</v>
      </c>
      <c r="H3266" s="41">
        <v>42440</v>
      </c>
      <c r="I3266" s="44">
        <v>-23600</v>
      </c>
      <c r="J3266" t="s">
        <v>13985</v>
      </c>
      <c r="R3266" s="51"/>
      <c r="U3266"/>
    </row>
    <row r="3267" spans="2:21" x14ac:dyDescent="0.25">
      <c r="B3267" s="49" t="s">
        <v>9326</v>
      </c>
      <c r="C3267" s="53" t="s">
        <v>24184</v>
      </c>
      <c r="D3267" t="s">
        <v>5966</v>
      </c>
      <c r="E3267" s="43" t="s">
        <v>5967</v>
      </c>
      <c r="F3267" t="s">
        <v>5968</v>
      </c>
      <c r="G3267" t="s">
        <v>17101</v>
      </c>
      <c r="H3267" s="41">
        <v>42443</v>
      </c>
      <c r="I3267" s="44">
        <v>-311909.40000000002</v>
      </c>
      <c r="J3267" t="s">
        <v>13986</v>
      </c>
      <c r="R3267" s="51"/>
      <c r="U3267"/>
    </row>
    <row r="3268" spans="2:21" x14ac:dyDescent="0.25">
      <c r="B3268" s="49" t="s">
        <v>9328</v>
      </c>
      <c r="C3268" s="53" t="s">
        <v>24189</v>
      </c>
      <c r="D3268" t="s">
        <v>1470</v>
      </c>
      <c r="E3268" s="43" t="s">
        <v>10452</v>
      </c>
      <c r="F3268" t="s">
        <v>5969</v>
      </c>
      <c r="G3268" t="s">
        <v>19449</v>
      </c>
      <c r="H3268" s="41">
        <v>42443</v>
      </c>
      <c r="I3268" s="44">
        <v>-928102.7</v>
      </c>
      <c r="J3268" t="s">
        <v>13987</v>
      </c>
      <c r="R3268" s="51"/>
      <c r="U3268"/>
    </row>
    <row r="3269" spans="2:21" x14ac:dyDescent="0.25">
      <c r="B3269" s="49" t="s">
        <v>9326</v>
      </c>
      <c r="C3269" s="53" t="s">
        <v>24184</v>
      </c>
      <c r="D3269" t="s">
        <v>3060</v>
      </c>
      <c r="E3269" s="43" t="s">
        <v>3061</v>
      </c>
      <c r="F3269" t="s">
        <v>5970</v>
      </c>
      <c r="G3269" t="s">
        <v>17955</v>
      </c>
      <c r="H3269" s="41">
        <v>42444</v>
      </c>
      <c r="I3269" s="44">
        <v>-384000</v>
      </c>
      <c r="J3269" t="s">
        <v>13988</v>
      </c>
      <c r="R3269" s="51"/>
      <c r="U3269"/>
    </row>
    <row r="3270" spans="2:21" x14ac:dyDescent="0.25">
      <c r="B3270" s="49" t="s">
        <v>9326</v>
      </c>
      <c r="C3270" s="53" t="s">
        <v>24184</v>
      </c>
      <c r="D3270" t="s">
        <v>2236</v>
      </c>
      <c r="E3270" s="43" t="s">
        <v>2237</v>
      </c>
      <c r="F3270" t="s">
        <v>5570</v>
      </c>
      <c r="G3270" t="s">
        <v>18204</v>
      </c>
      <c r="H3270" s="41">
        <v>42444</v>
      </c>
      <c r="I3270" s="44">
        <v>-25517.5</v>
      </c>
      <c r="J3270" t="s">
        <v>13989</v>
      </c>
      <c r="R3270" s="51"/>
      <c r="U3270"/>
    </row>
    <row r="3271" spans="2:21" x14ac:dyDescent="0.25">
      <c r="B3271" s="49" t="s">
        <v>9328</v>
      </c>
      <c r="C3271" s="53" t="s">
        <v>24189</v>
      </c>
      <c r="D3271" t="s">
        <v>5586</v>
      </c>
      <c r="E3271" s="43" t="s">
        <v>13667</v>
      </c>
      <c r="F3271" t="s">
        <v>5971</v>
      </c>
      <c r="G3271" t="s">
        <v>19420</v>
      </c>
      <c r="H3271" s="41">
        <v>42444</v>
      </c>
      <c r="I3271" s="44">
        <v>-1353984.66</v>
      </c>
      <c r="J3271" t="s">
        <v>13990</v>
      </c>
      <c r="R3271" s="51"/>
      <c r="U3271"/>
    </row>
    <row r="3272" spans="2:21" x14ac:dyDescent="0.25">
      <c r="B3272" s="49" t="s">
        <v>9328</v>
      </c>
      <c r="C3272" s="53" t="s">
        <v>24189</v>
      </c>
      <c r="D3272" t="s">
        <v>5972</v>
      </c>
      <c r="E3272" s="43" t="s">
        <v>13991</v>
      </c>
      <c r="F3272" t="s">
        <v>5973</v>
      </c>
      <c r="G3272" t="s">
        <v>19667</v>
      </c>
      <c r="H3272" s="41">
        <v>42444</v>
      </c>
      <c r="I3272" s="44">
        <v>-20440</v>
      </c>
      <c r="J3272" t="s">
        <v>13992</v>
      </c>
      <c r="R3272" s="51"/>
      <c r="U3272"/>
    </row>
    <row r="3273" spans="2:21" x14ac:dyDescent="0.25">
      <c r="B3273" s="49" t="s">
        <v>9326</v>
      </c>
      <c r="C3273" s="53" t="s">
        <v>24184</v>
      </c>
      <c r="D3273" t="s">
        <v>5974</v>
      </c>
      <c r="E3273" s="43" t="s">
        <v>5975</v>
      </c>
      <c r="F3273" t="s">
        <v>5976</v>
      </c>
      <c r="G3273" t="s">
        <v>16419</v>
      </c>
      <c r="H3273" s="41">
        <v>42445</v>
      </c>
      <c r="I3273" s="44">
        <v>-387916.03</v>
      </c>
      <c r="J3273" t="s">
        <v>13993</v>
      </c>
      <c r="R3273" s="51"/>
      <c r="U3273"/>
    </row>
    <row r="3274" spans="2:21" x14ac:dyDescent="0.25">
      <c r="B3274" s="49" t="s">
        <v>9328</v>
      </c>
      <c r="C3274" s="53" t="s">
        <v>24189</v>
      </c>
      <c r="D3274" t="s">
        <v>5623</v>
      </c>
      <c r="E3274" s="43" t="s">
        <v>13697</v>
      </c>
      <c r="F3274" t="s">
        <v>5977</v>
      </c>
      <c r="G3274" t="s">
        <v>19626</v>
      </c>
      <c r="H3274" s="41">
        <v>42445</v>
      </c>
      <c r="I3274">
        <v>-944</v>
      </c>
      <c r="J3274" t="s">
        <v>13994</v>
      </c>
      <c r="R3274" s="51"/>
      <c r="U3274"/>
    </row>
    <row r="3275" spans="2:21" x14ac:dyDescent="0.25">
      <c r="B3275" s="49" t="s">
        <v>9328</v>
      </c>
      <c r="C3275" s="53" t="s">
        <v>24189</v>
      </c>
      <c r="D3275" t="s">
        <v>5978</v>
      </c>
      <c r="E3275" s="43" t="s">
        <v>5979</v>
      </c>
      <c r="F3275" t="s">
        <v>5980</v>
      </c>
      <c r="G3275" t="s">
        <v>20146</v>
      </c>
      <c r="H3275" s="41">
        <v>42447</v>
      </c>
      <c r="I3275" s="44">
        <v>-45473.62</v>
      </c>
      <c r="J3275" t="s">
        <v>13995</v>
      </c>
      <c r="R3275" s="51"/>
      <c r="U3275"/>
    </row>
    <row r="3276" spans="2:21" x14ac:dyDescent="0.25">
      <c r="B3276" s="49" t="s">
        <v>9326</v>
      </c>
      <c r="C3276" s="53" t="s">
        <v>24184</v>
      </c>
      <c r="D3276" t="s">
        <v>5944</v>
      </c>
      <c r="E3276" s="43" t="s">
        <v>5945</v>
      </c>
      <c r="F3276" t="s">
        <v>5981</v>
      </c>
      <c r="G3276" t="s">
        <v>5982</v>
      </c>
      <c r="H3276" s="41">
        <v>42450</v>
      </c>
      <c r="I3276" s="44">
        <v>8885.4</v>
      </c>
      <c r="J3276" t="s">
        <v>13996</v>
      </c>
      <c r="R3276" s="51"/>
      <c r="U3276"/>
    </row>
    <row r="3277" spans="2:21" x14ac:dyDescent="0.25">
      <c r="B3277" s="49" t="s">
        <v>9328</v>
      </c>
      <c r="C3277" s="53" t="s">
        <v>24189</v>
      </c>
      <c r="D3277" t="s">
        <v>5623</v>
      </c>
      <c r="E3277" s="43" t="s">
        <v>13697</v>
      </c>
      <c r="F3277" t="s">
        <v>5983</v>
      </c>
      <c r="G3277" t="s">
        <v>19627</v>
      </c>
      <c r="H3277" s="41">
        <v>42451</v>
      </c>
      <c r="I3277">
        <v>-944</v>
      </c>
      <c r="J3277" t="s">
        <v>13997</v>
      </c>
      <c r="R3277" s="51"/>
      <c r="U3277"/>
    </row>
    <row r="3278" spans="2:21" x14ac:dyDescent="0.25">
      <c r="B3278" s="49" t="s">
        <v>9328</v>
      </c>
      <c r="C3278" s="53" t="s">
        <v>24189</v>
      </c>
      <c r="D3278" t="s">
        <v>5978</v>
      </c>
      <c r="E3278" s="43" t="s">
        <v>5979</v>
      </c>
      <c r="G3278" t="s">
        <v>5984</v>
      </c>
      <c r="H3278" s="41">
        <v>42451</v>
      </c>
      <c r="I3278" s="44">
        <v>45473.62</v>
      </c>
      <c r="J3278" t="s">
        <v>13998</v>
      </c>
      <c r="R3278" s="51"/>
      <c r="U3278"/>
    </row>
    <row r="3279" spans="2:21" x14ac:dyDescent="0.25">
      <c r="B3279" s="49" t="s">
        <v>9326</v>
      </c>
      <c r="C3279" s="53" t="s">
        <v>24184</v>
      </c>
      <c r="D3279" t="s">
        <v>5987</v>
      </c>
      <c r="E3279" s="43" t="s">
        <v>5988</v>
      </c>
      <c r="F3279" t="s">
        <v>5664</v>
      </c>
      <c r="G3279" t="s">
        <v>18328</v>
      </c>
      <c r="H3279" s="41">
        <v>42457</v>
      </c>
      <c r="I3279" s="44">
        <v>-1309800</v>
      </c>
      <c r="J3279" t="s">
        <v>13999</v>
      </c>
      <c r="R3279" s="51"/>
      <c r="U3279"/>
    </row>
    <row r="3280" spans="2:21" x14ac:dyDescent="0.25">
      <c r="B3280" s="49" t="s">
        <v>9735</v>
      </c>
      <c r="C3280" s="53" t="s">
        <v>24186</v>
      </c>
      <c r="D3280" t="s">
        <v>5989</v>
      </c>
      <c r="E3280" s="43" t="s">
        <v>14000</v>
      </c>
      <c r="F3280" t="s">
        <v>5990</v>
      </c>
      <c r="G3280" t="s">
        <v>5991</v>
      </c>
      <c r="H3280" s="41">
        <v>42459</v>
      </c>
      <c r="I3280" s="44">
        <v>-22300</v>
      </c>
      <c r="J3280" t="s">
        <v>14001</v>
      </c>
      <c r="R3280" s="51"/>
      <c r="U3280"/>
    </row>
    <row r="3281" spans="2:21" x14ac:dyDescent="0.25">
      <c r="B3281" s="49" t="s">
        <v>9328</v>
      </c>
      <c r="C3281" s="53" t="s">
        <v>24189</v>
      </c>
      <c r="D3281" t="s">
        <v>5993</v>
      </c>
      <c r="E3281" s="43" t="s">
        <v>14002</v>
      </c>
      <c r="F3281" t="s">
        <v>5994</v>
      </c>
      <c r="G3281" t="s">
        <v>19519</v>
      </c>
      <c r="H3281" s="41">
        <v>42459</v>
      </c>
      <c r="I3281" s="44">
        <v>-4272255.8</v>
      </c>
      <c r="J3281" t="s">
        <v>14003</v>
      </c>
      <c r="R3281" s="51"/>
      <c r="U3281"/>
    </row>
    <row r="3282" spans="2:21" x14ac:dyDescent="0.25">
      <c r="B3282" s="49" t="s">
        <v>9326</v>
      </c>
      <c r="C3282" s="53" t="s">
        <v>24184</v>
      </c>
      <c r="D3282" t="s">
        <v>2236</v>
      </c>
      <c r="E3282" s="43" t="s">
        <v>2237</v>
      </c>
      <c r="F3282" t="s">
        <v>5743</v>
      </c>
      <c r="G3282" t="s">
        <v>18203</v>
      </c>
      <c r="H3282" s="41">
        <v>42460</v>
      </c>
      <c r="I3282" s="44">
        <v>-40710</v>
      </c>
      <c r="J3282" t="s">
        <v>14004</v>
      </c>
      <c r="R3282" s="51"/>
      <c r="U3282"/>
    </row>
    <row r="3283" spans="2:21" x14ac:dyDescent="0.25">
      <c r="B3283" s="49" t="s">
        <v>9735</v>
      </c>
      <c r="C3283" s="53" t="s">
        <v>24186</v>
      </c>
      <c r="D3283" t="s">
        <v>5995</v>
      </c>
      <c r="E3283" s="43" t="s">
        <v>14005</v>
      </c>
      <c r="F3283" t="s">
        <v>5996</v>
      </c>
      <c r="G3283" t="s">
        <v>20768</v>
      </c>
      <c r="H3283" s="41">
        <v>42460</v>
      </c>
      <c r="I3283" s="44">
        <v>-177000</v>
      </c>
      <c r="J3283" t="s">
        <v>14006</v>
      </c>
      <c r="R3283" s="51"/>
      <c r="U3283"/>
    </row>
    <row r="3284" spans="2:21" x14ac:dyDescent="0.25">
      <c r="B3284" s="49" t="s">
        <v>9326</v>
      </c>
      <c r="C3284" s="53" t="s">
        <v>24184</v>
      </c>
      <c r="D3284" t="s">
        <v>5944</v>
      </c>
      <c r="E3284" s="43" t="s">
        <v>5945</v>
      </c>
      <c r="F3284" t="s">
        <v>5997</v>
      </c>
      <c r="G3284" t="s">
        <v>5982</v>
      </c>
      <c r="H3284" s="41">
        <v>42461</v>
      </c>
      <c r="I3284" s="44">
        <v>8885.4</v>
      </c>
      <c r="J3284" t="s">
        <v>14007</v>
      </c>
      <c r="R3284" s="51"/>
      <c r="U3284"/>
    </row>
    <row r="3285" spans="2:21" x14ac:dyDescent="0.25">
      <c r="B3285" s="49" t="s">
        <v>9735</v>
      </c>
      <c r="C3285" s="53" t="s">
        <v>24186</v>
      </c>
      <c r="D3285" t="s">
        <v>5998</v>
      </c>
      <c r="E3285" s="43" t="s">
        <v>5999</v>
      </c>
      <c r="F3285" t="s">
        <v>5570</v>
      </c>
      <c r="G3285" t="s">
        <v>6000</v>
      </c>
      <c r="H3285" s="41">
        <v>42461</v>
      </c>
      <c r="I3285" s="44">
        <v>-29500</v>
      </c>
      <c r="J3285" t="s">
        <v>14008</v>
      </c>
      <c r="R3285" s="51"/>
      <c r="U3285"/>
    </row>
    <row r="3286" spans="2:21" x14ac:dyDescent="0.25">
      <c r="B3286" s="49" t="s">
        <v>9326</v>
      </c>
      <c r="C3286" s="53" t="s">
        <v>24184</v>
      </c>
      <c r="D3286" t="s">
        <v>2540</v>
      </c>
      <c r="E3286" s="43" t="s">
        <v>2541</v>
      </c>
      <c r="F3286" t="s">
        <v>6001</v>
      </c>
      <c r="G3286" t="s">
        <v>17793</v>
      </c>
      <c r="H3286" s="41">
        <v>42465</v>
      </c>
      <c r="I3286" s="44">
        <v>-164610</v>
      </c>
      <c r="J3286" t="s">
        <v>14009</v>
      </c>
      <c r="R3286" s="51"/>
      <c r="U3286"/>
    </row>
    <row r="3287" spans="2:21" x14ac:dyDescent="0.25">
      <c r="B3287" s="49" t="s">
        <v>9326</v>
      </c>
      <c r="C3287" s="53" t="s">
        <v>24184</v>
      </c>
      <c r="D3287" t="s">
        <v>5944</v>
      </c>
      <c r="E3287" s="43" t="s">
        <v>5945</v>
      </c>
      <c r="F3287" t="s">
        <v>6002</v>
      </c>
      <c r="G3287" t="s">
        <v>6003</v>
      </c>
      <c r="H3287" s="41">
        <v>42466</v>
      </c>
      <c r="I3287" s="44">
        <v>8885.4</v>
      </c>
      <c r="J3287" t="s">
        <v>14010</v>
      </c>
      <c r="R3287" s="51"/>
      <c r="U3287"/>
    </row>
    <row r="3288" spans="2:21" x14ac:dyDescent="0.25">
      <c r="B3288" s="49" t="s">
        <v>9735</v>
      </c>
      <c r="C3288" s="53" t="s">
        <v>24186</v>
      </c>
      <c r="D3288" t="s">
        <v>6004</v>
      </c>
      <c r="E3288" s="43" t="s">
        <v>14011</v>
      </c>
      <c r="F3288" t="s">
        <v>6005</v>
      </c>
      <c r="G3288" t="s">
        <v>6006</v>
      </c>
      <c r="H3288" s="41">
        <v>42466</v>
      </c>
      <c r="I3288" s="44">
        <v>-32424</v>
      </c>
      <c r="J3288" t="s">
        <v>14012</v>
      </c>
      <c r="R3288" s="51"/>
      <c r="U3288"/>
    </row>
    <row r="3289" spans="2:21" x14ac:dyDescent="0.25">
      <c r="B3289" s="49" t="s">
        <v>9326</v>
      </c>
      <c r="C3289" s="53" t="s">
        <v>24184</v>
      </c>
      <c r="D3289" t="s">
        <v>5944</v>
      </c>
      <c r="E3289" s="43" t="s">
        <v>5945</v>
      </c>
      <c r="F3289" t="s">
        <v>6007</v>
      </c>
      <c r="G3289" t="s">
        <v>18266</v>
      </c>
      <c r="H3289" s="41">
        <v>42467</v>
      </c>
      <c r="I3289" s="44">
        <v>-74481.600000000006</v>
      </c>
      <c r="J3289" t="s">
        <v>14013</v>
      </c>
      <c r="R3289" s="51"/>
      <c r="U3289"/>
    </row>
    <row r="3290" spans="2:21" x14ac:dyDescent="0.25">
      <c r="B3290" s="49" t="s">
        <v>9326</v>
      </c>
      <c r="C3290" s="53" t="s">
        <v>24184</v>
      </c>
      <c r="D3290" t="s">
        <v>5944</v>
      </c>
      <c r="E3290" s="43" t="s">
        <v>5945</v>
      </c>
      <c r="F3290" t="s">
        <v>6009</v>
      </c>
      <c r="G3290" t="s">
        <v>6010</v>
      </c>
      <c r="H3290" s="41">
        <v>42467</v>
      </c>
      <c r="I3290" s="44">
        <v>8885.4</v>
      </c>
      <c r="J3290" t="s">
        <v>14014</v>
      </c>
      <c r="R3290" s="51"/>
      <c r="U3290"/>
    </row>
    <row r="3291" spans="2:21" x14ac:dyDescent="0.25">
      <c r="B3291" s="49" t="s">
        <v>9326</v>
      </c>
      <c r="C3291" s="53" t="s">
        <v>24184</v>
      </c>
      <c r="D3291" t="s">
        <v>6011</v>
      </c>
      <c r="E3291" s="43" t="s">
        <v>6012</v>
      </c>
      <c r="F3291" t="s">
        <v>6013</v>
      </c>
      <c r="G3291" t="s">
        <v>18261</v>
      </c>
      <c r="H3291" s="41">
        <v>42473</v>
      </c>
      <c r="I3291" s="44">
        <v>-985654</v>
      </c>
      <c r="J3291" t="s">
        <v>14016</v>
      </c>
      <c r="R3291" s="51"/>
      <c r="U3291"/>
    </row>
    <row r="3292" spans="2:21" x14ac:dyDescent="0.25">
      <c r="B3292" s="49" t="s">
        <v>9326</v>
      </c>
      <c r="C3292" s="53" t="s">
        <v>24184</v>
      </c>
      <c r="D3292" t="s">
        <v>6014</v>
      </c>
      <c r="E3292" s="43" t="s">
        <v>6015</v>
      </c>
      <c r="F3292" t="s">
        <v>6016</v>
      </c>
      <c r="G3292" t="s">
        <v>18371</v>
      </c>
      <c r="H3292" s="41">
        <v>42473</v>
      </c>
      <c r="I3292" s="44">
        <v>-42916.6</v>
      </c>
      <c r="J3292" t="s">
        <v>14017</v>
      </c>
      <c r="R3292" s="51"/>
      <c r="U3292"/>
    </row>
    <row r="3293" spans="2:21" x14ac:dyDescent="0.25">
      <c r="B3293" s="49" t="s">
        <v>9326</v>
      </c>
      <c r="C3293" s="53" t="s">
        <v>24184</v>
      </c>
      <c r="D3293" t="s">
        <v>2236</v>
      </c>
      <c r="E3293" s="43" t="s">
        <v>2237</v>
      </c>
      <c r="F3293" t="s">
        <v>5961</v>
      </c>
      <c r="G3293" t="s">
        <v>18202</v>
      </c>
      <c r="H3293" s="41">
        <v>42473</v>
      </c>
      <c r="I3293" s="44">
        <v>-29205</v>
      </c>
      <c r="J3293" t="s">
        <v>14015</v>
      </c>
      <c r="R3293" s="51"/>
      <c r="U3293"/>
    </row>
    <row r="3294" spans="2:21" x14ac:dyDescent="0.25">
      <c r="B3294" s="49" t="s">
        <v>9326</v>
      </c>
      <c r="C3294" s="53" t="s">
        <v>24184</v>
      </c>
      <c r="D3294" t="s">
        <v>6017</v>
      </c>
      <c r="E3294" s="43" t="s">
        <v>6018</v>
      </c>
      <c r="F3294" t="s">
        <v>4115</v>
      </c>
      <c r="G3294" t="s">
        <v>17800</v>
      </c>
      <c r="H3294" s="41">
        <v>42474</v>
      </c>
      <c r="I3294" s="44">
        <v>-1409628</v>
      </c>
      <c r="J3294" t="s">
        <v>14018</v>
      </c>
      <c r="R3294" s="51"/>
      <c r="U3294"/>
    </row>
    <row r="3295" spans="2:21" x14ac:dyDescent="0.25">
      <c r="B3295" s="49" t="s">
        <v>9326</v>
      </c>
      <c r="C3295" s="53" t="s">
        <v>24184</v>
      </c>
      <c r="D3295" t="s">
        <v>2236</v>
      </c>
      <c r="E3295" s="43" t="s">
        <v>2237</v>
      </c>
      <c r="F3295" t="s">
        <v>6020</v>
      </c>
      <c r="G3295" t="s">
        <v>18111</v>
      </c>
      <c r="H3295" s="41">
        <v>42478</v>
      </c>
      <c r="I3295" s="44">
        <v>-154414.79999999999</v>
      </c>
      <c r="J3295" t="s">
        <v>14020</v>
      </c>
      <c r="R3295" s="51"/>
      <c r="U3295"/>
    </row>
    <row r="3296" spans="2:21" x14ac:dyDescent="0.25">
      <c r="B3296" s="49" t="s">
        <v>9326</v>
      </c>
      <c r="C3296" s="53" t="s">
        <v>24184</v>
      </c>
      <c r="D3296" t="s">
        <v>4033</v>
      </c>
      <c r="E3296" s="43" t="s">
        <v>4034</v>
      </c>
      <c r="F3296" t="s">
        <v>6019</v>
      </c>
      <c r="G3296" t="s">
        <v>4407</v>
      </c>
      <c r="H3296" s="41">
        <v>42478</v>
      </c>
      <c r="I3296" s="44">
        <v>-35400</v>
      </c>
      <c r="J3296" t="s">
        <v>14019</v>
      </c>
      <c r="R3296" s="51"/>
      <c r="U3296"/>
    </row>
    <row r="3297" spans="2:21" x14ac:dyDescent="0.25">
      <c r="B3297" s="49" t="s">
        <v>9328</v>
      </c>
      <c r="C3297" s="53" t="s">
        <v>24189</v>
      </c>
      <c r="D3297" t="s">
        <v>6021</v>
      </c>
      <c r="E3297" s="43" t="s">
        <v>14021</v>
      </c>
      <c r="F3297" t="s">
        <v>6022</v>
      </c>
      <c r="G3297" t="s">
        <v>19322</v>
      </c>
      <c r="H3297" s="41">
        <v>42479</v>
      </c>
      <c r="I3297" s="44">
        <v>-25000000</v>
      </c>
      <c r="J3297" t="s">
        <v>14022</v>
      </c>
      <c r="R3297" s="51"/>
      <c r="U3297"/>
    </row>
    <row r="3298" spans="2:21" x14ac:dyDescent="0.25">
      <c r="B3298" s="49" t="s">
        <v>9328</v>
      </c>
      <c r="C3298" s="53" t="s">
        <v>24189</v>
      </c>
      <c r="D3298" t="s">
        <v>6023</v>
      </c>
      <c r="E3298" s="43" t="s">
        <v>14023</v>
      </c>
      <c r="F3298" t="s">
        <v>6024</v>
      </c>
      <c r="G3298" t="s">
        <v>6025</v>
      </c>
      <c r="H3298" s="41">
        <v>42479</v>
      </c>
      <c r="I3298" s="44">
        <v>40157.21</v>
      </c>
      <c r="J3298" t="s">
        <v>14024</v>
      </c>
      <c r="R3298" s="51"/>
      <c r="U3298"/>
    </row>
    <row r="3299" spans="2:21" x14ac:dyDescent="0.25">
      <c r="B3299" s="49" t="s">
        <v>9326</v>
      </c>
      <c r="C3299" s="53" t="s">
        <v>24184</v>
      </c>
      <c r="D3299" t="s">
        <v>6026</v>
      </c>
      <c r="E3299" s="43" t="s">
        <v>6027</v>
      </c>
      <c r="F3299" t="s">
        <v>6028</v>
      </c>
      <c r="G3299" t="s">
        <v>17930</v>
      </c>
      <c r="H3299" s="41">
        <v>42480</v>
      </c>
      <c r="I3299" s="44">
        <v>-401200</v>
      </c>
      <c r="J3299" t="s">
        <v>14025</v>
      </c>
      <c r="R3299" s="51"/>
      <c r="U3299"/>
    </row>
    <row r="3300" spans="2:21" x14ac:dyDescent="0.25">
      <c r="B3300" s="49" t="s">
        <v>9326</v>
      </c>
      <c r="C3300" s="53" t="s">
        <v>24184</v>
      </c>
      <c r="D3300" t="s">
        <v>6029</v>
      </c>
      <c r="E3300" s="43" t="s">
        <v>6030</v>
      </c>
      <c r="F3300" t="s">
        <v>6031</v>
      </c>
      <c r="G3300" t="s">
        <v>18128</v>
      </c>
      <c r="H3300" s="41">
        <v>42485</v>
      </c>
      <c r="I3300" s="44">
        <v>-23788.799999999999</v>
      </c>
      <c r="J3300" t="s">
        <v>14026</v>
      </c>
      <c r="R3300" s="51"/>
      <c r="U3300"/>
    </row>
    <row r="3301" spans="2:21" x14ac:dyDescent="0.25">
      <c r="B3301" s="49" t="s">
        <v>9328</v>
      </c>
      <c r="C3301" s="53" t="s">
        <v>24189</v>
      </c>
      <c r="D3301" t="s">
        <v>5766</v>
      </c>
      <c r="E3301" s="43" t="s">
        <v>13828</v>
      </c>
      <c r="F3301" t="s">
        <v>6033</v>
      </c>
      <c r="G3301" t="s">
        <v>20363</v>
      </c>
      <c r="H3301" s="41">
        <v>42489</v>
      </c>
      <c r="I3301" s="44">
        <v>-41300</v>
      </c>
      <c r="J3301" t="s">
        <v>14027</v>
      </c>
      <c r="R3301" s="51"/>
      <c r="U3301"/>
    </row>
    <row r="3302" spans="2:21" x14ac:dyDescent="0.25">
      <c r="B3302" s="49" t="s">
        <v>9328</v>
      </c>
      <c r="C3302" s="53" t="s">
        <v>24189</v>
      </c>
      <c r="D3302" t="s">
        <v>5766</v>
      </c>
      <c r="E3302" s="43" t="s">
        <v>13828</v>
      </c>
      <c r="F3302" t="s">
        <v>6034</v>
      </c>
      <c r="G3302" t="s">
        <v>20364</v>
      </c>
      <c r="H3302" s="41">
        <v>42489</v>
      </c>
      <c r="I3302" s="44">
        <v>-41300</v>
      </c>
      <c r="J3302" t="s">
        <v>14028</v>
      </c>
      <c r="R3302" s="51"/>
      <c r="U3302"/>
    </row>
    <row r="3303" spans="2:21" x14ac:dyDescent="0.25">
      <c r="B3303" s="49" t="s">
        <v>9328</v>
      </c>
      <c r="C3303" s="53" t="s">
        <v>24189</v>
      </c>
      <c r="D3303" t="s">
        <v>5766</v>
      </c>
      <c r="E3303" s="43" t="s">
        <v>13828</v>
      </c>
      <c r="F3303" t="s">
        <v>6035</v>
      </c>
      <c r="G3303" t="s">
        <v>20365</v>
      </c>
      <c r="H3303" s="41">
        <v>42489</v>
      </c>
      <c r="I3303" s="44">
        <v>-41300</v>
      </c>
      <c r="J3303" t="s">
        <v>14029</v>
      </c>
      <c r="R3303" s="51"/>
      <c r="U3303"/>
    </row>
    <row r="3304" spans="2:21" x14ac:dyDescent="0.25">
      <c r="B3304" s="49" t="s">
        <v>9735</v>
      </c>
      <c r="C3304" s="53" t="s">
        <v>24186</v>
      </c>
      <c r="D3304" t="s">
        <v>5959</v>
      </c>
      <c r="E3304" s="43" t="s">
        <v>13983</v>
      </c>
      <c r="F3304" t="s">
        <v>6036</v>
      </c>
      <c r="G3304" t="s">
        <v>6037</v>
      </c>
      <c r="H3304" s="41">
        <v>42493</v>
      </c>
      <c r="I3304" s="44">
        <v>-32000</v>
      </c>
      <c r="J3304" t="s">
        <v>14030</v>
      </c>
      <c r="R3304" s="51"/>
      <c r="U3304"/>
    </row>
    <row r="3305" spans="2:21" x14ac:dyDescent="0.25">
      <c r="B3305" s="49" t="s">
        <v>9328</v>
      </c>
      <c r="C3305" s="53" t="s">
        <v>24189</v>
      </c>
      <c r="D3305" t="s">
        <v>6038</v>
      </c>
      <c r="E3305" s="43" t="s">
        <v>14031</v>
      </c>
      <c r="F3305" t="s">
        <v>6039</v>
      </c>
      <c r="G3305" t="s">
        <v>18183</v>
      </c>
      <c r="H3305" s="41">
        <v>42493</v>
      </c>
      <c r="I3305" s="44">
        <v>-3134533.59</v>
      </c>
      <c r="J3305" t="s">
        <v>14032</v>
      </c>
      <c r="R3305" s="51"/>
      <c r="U3305"/>
    </row>
    <row r="3306" spans="2:21" x14ac:dyDescent="0.25">
      <c r="B3306" s="49" t="s">
        <v>9326</v>
      </c>
      <c r="C3306" s="53" t="s">
        <v>24184</v>
      </c>
      <c r="D3306" t="s">
        <v>6040</v>
      </c>
      <c r="E3306" s="43" t="s">
        <v>14033</v>
      </c>
      <c r="F3306" t="s">
        <v>6041</v>
      </c>
      <c r="G3306" t="s">
        <v>17012</v>
      </c>
      <c r="H3306" s="41">
        <v>42496</v>
      </c>
      <c r="I3306" s="44">
        <v>-75048</v>
      </c>
      <c r="J3306" t="s">
        <v>14034</v>
      </c>
      <c r="R3306" s="51"/>
      <c r="U3306"/>
    </row>
    <row r="3307" spans="2:21" x14ac:dyDescent="0.25">
      <c r="B3307" s="49" t="s">
        <v>9326</v>
      </c>
      <c r="C3307" s="53" t="s">
        <v>24184</v>
      </c>
      <c r="D3307" t="s">
        <v>4033</v>
      </c>
      <c r="E3307" s="43" t="s">
        <v>4034</v>
      </c>
      <c r="F3307" t="s">
        <v>6042</v>
      </c>
      <c r="G3307" t="s">
        <v>18000</v>
      </c>
      <c r="H3307" s="41">
        <v>42501</v>
      </c>
      <c r="I3307" s="44">
        <v>-47200</v>
      </c>
      <c r="J3307" t="s">
        <v>14035</v>
      </c>
      <c r="R3307" s="51"/>
      <c r="U3307"/>
    </row>
    <row r="3308" spans="2:21" x14ac:dyDescent="0.25">
      <c r="B3308" s="49" t="s">
        <v>9328</v>
      </c>
      <c r="C3308" s="53" t="s">
        <v>24189</v>
      </c>
      <c r="D3308" t="s">
        <v>6043</v>
      </c>
      <c r="E3308" s="43" t="s">
        <v>6044</v>
      </c>
      <c r="F3308" t="s">
        <v>6045</v>
      </c>
      <c r="G3308" t="s">
        <v>20299</v>
      </c>
      <c r="H3308" s="41">
        <v>42501</v>
      </c>
      <c r="I3308" s="44">
        <v>-731600</v>
      </c>
      <c r="J3308" t="s">
        <v>14036</v>
      </c>
      <c r="R3308" s="51"/>
      <c r="U3308"/>
    </row>
    <row r="3309" spans="2:21" x14ac:dyDescent="0.25">
      <c r="B3309" s="49" t="s">
        <v>9326</v>
      </c>
      <c r="C3309" s="53" t="s">
        <v>24184</v>
      </c>
      <c r="D3309" t="s">
        <v>4120</v>
      </c>
      <c r="E3309" s="43" t="s">
        <v>4121</v>
      </c>
      <c r="F3309" t="s">
        <v>6047</v>
      </c>
      <c r="G3309" t="s">
        <v>17763</v>
      </c>
      <c r="H3309" s="41">
        <v>42502</v>
      </c>
      <c r="I3309" s="44">
        <v>-684000</v>
      </c>
      <c r="J3309" t="s">
        <v>14037</v>
      </c>
      <c r="R3309" s="51"/>
      <c r="U3309"/>
    </row>
    <row r="3310" spans="2:21" x14ac:dyDescent="0.25">
      <c r="B3310" s="49" t="s">
        <v>9326</v>
      </c>
      <c r="C3310" s="53" t="s">
        <v>24184</v>
      </c>
      <c r="D3310" t="s">
        <v>2549</v>
      </c>
      <c r="E3310" s="43" t="s">
        <v>2550</v>
      </c>
      <c r="F3310" t="s">
        <v>6048</v>
      </c>
      <c r="G3310" t="s">
        <v>17552</v>
      </c>
      <c r="H3310" s="41">
        <v>42509</v>
      </c>
      <c r="I3310" s="44">
        <v>-147500</v>
      </c>
      <c r="J3310" t="s">
        <v>14038</v>
      </c>
      <c r="R3310" s="51"/>
      <c r="U3310"/>
    </row>
    <row r="3311" spans="2:21" x14ac:dyDescent="0.25">
      <c r="B3311" s="49" t="s">
        <v>9326</v>
      </c>
      <c r="C3311" s="53" t="s">
        <v>24184</v>
      </c>
      <c r="D3311" t="s">
        <v>2549</v>
      </c>
      <c r="E3311" s="43" t="s">
        <v>2550</v>
      </c>
      <c r="F3311" t="s">
        <v>6049</v>
      </c>
      <c r="G3311" t="s">
        <v>17553</v>
      </c>
      <c r="H3311" s="41">
        <v>42509</v>
      </c>
      <c r="I3311" s="44">
        <v>-147500</v>
      </c>
      <c r="J3311" t="s">
        <v>14039</v>
      </c>
      <c r="R3311" s="51"/>
      <c r="U3311"/>
    </row>
    <row r="3312" spans="2:21" x14ac:dyDescent="0.25">
      <c r="B3312" s="49" t="s">
        <v>9326</v>
      </c>
      <c r="C3312" s="53" t="s">
        <v>24184</v>
      </c>
      <c r="D3312" t="s">
        <v>2549</v>
      </c>
      <c r="E3312" s="43" t="s">
        <v>2550</v>
      </c>
      <c r="F3312" t="s">
        <v>6050</v>
      </c>
      <c r="G3312" t="s">
        <v>17554</v>
      </c>
      <c r="H3312" s="41">
        <v>42509</v>
      </c>
      <c r="I3312" s="44">
        <v>-147500</v>
      </c>
      <c r="J3312" t="s">
        <v>14040</v>
      </c>
      <c r="R3312" s="51"/>
      <c r="U3312"/>
    </row>
    <row r="3313" spans="2:21" x14ac:dyDescent="0.25">
      <c r="B3313" s="49" t="s">
        <v>9326</v>
      </c>
      <c r="C3313" s="53" t="s">
        <v>24184</v>
      </c>
      <c r="D3313" t="s">
        <v>4193</v>
      </c>
      <c r="E3313" s="43" t="s">
        <v>4194</v>
      </c>
      <c r="F3313" t="s">
        <v>6051</v>
      </c>
      <c r="G3313" t="s">
        <v>17904</v>
      </c>
      <c r="H3313" s="41">
        <v>42509</v>
      </c>
      <c r="I3313" s="44">
        <v>-122167.07</v>
      </c>
      <c r="J3313" t="s">
        <v>14041</v>
      </c>
      <c r="R3313" s="51"/>
      <c r="U3313"/>
    </row>
    <row r="3314" spans="2:21" x14ac:dyDescent="0.25">
      <c r="B3314" s="49" t="s">
        <v>9735</v>
      </c>
      <c r="C3314" s="53" t="s">
        <v>24186</v>
      </c>
      <c r="D3314" t="s">
        <v>6053</v>
      </c>
      <c r="E3314" s="43" t="s">
        <v>6054</v>
      </c>
      <c r="F3314" t="s">
        <v>5570</v>
      </c>
      <c r="G3314" t="s">
        <v>19136</v>
      </c>
      <c r="H3314" s="41">
        <v>42510</v>
      </c>
      <c r="I3314" s="44">
        <v>-635618.80000000005</v>
      </c>
      <c r="J3314" t="s">
        <v>14042</v>
      </c>
      <c r="R3314" s="51"/>
      <c r="U3314"/>
    </row>
    <row r="3315" spans="2:21" x14ac:dyDescent="0.25">
      <c r="B3315" s="49" t="s">
        <v>9328</v>
      </c>
      <c r="C3315" s="53" t="s">
        <v>24189</v>
      </c>
      <c r="D3315" t="s">
        <v>6055</v>
      </c>
      <c r="E3315" s="43" t="s">
        <v>14043</v>
      </c>
      <c r="F3315" t="s">
        <v>6056</v>
      </c>
      <c r="G3315" t="s">
        <v>20106</v>
      </c>
      <c r="H3315" s="41">
        <v>42510</v>
      </c>
      <c r="I3315" s="44">
        <v>-33040</v>
      </c>
      <c r="J3315" t="s">
        <v>14044</v>
      </c>
      <c r="R3315" s="51"/>
      <c r="U3315"/>
    </row>
    <row r="3316" spans="2:21" x14ac:dyDescent="0.25">
      <c r="B3316" s="49" t="s">
        <v>9735</v>
      </c>
      <c r="C3316" s="53" t="s">
        <v>24186</v>
      </c>
      <c r="D3316" t="s">
        <v>2534</v>
      </c>
      <c r="E3316" s="43" t="s">
        <v>2535</v>
      </c>
      <c r="F3316" t="s">
        <v>6057</v>
      </c>
      <c r="G3316" t="s">
        <v>6058</v>
      </c>
      <c r="H3316" s="41">
        <v>42513</v>
      </c>
      <c r="I3316" s="44">
        <v>-3707.82</v>
      </c>
      <c r="J3316" t="s">
        <v>14045</v>
      </c>
      <c r="R3316" s="51"/>
      <c r="U3316"/>
    </row>
    <row r="3317" spans="2:21" x14ac:dyDescent="0.25">
      <c r="B3317" s="49" t="s">
        <v>9735</v>
      </c>
      <c r="C3317" s="53" t="s">
        <v>24186</v>
      </c>
      <c r="D3317" t="s">
        <v>2534</v>
      </c>
      <c r="E3317" s="43" t="s">
        <v>2535</v>
      </c>
      <c r="F3317" t="s">
        <v>6059</v>
      </c>
      <c r="G3317" t="s">
        <v>6060</v>
      </c>
      <c r="H3317" s="41">
        <v>42523</v>
      </c>
      <c r="I3317" s="44">
        <v>-3754.65</v>
      </c>
      <c r="J3317" t="s">
        <v>14046</v>
      </c>
      <c r="R3317" s="51"/>
      <c r="U3317"/>
    </row>
    <row r="3318" spans="2:21" x14ac:dyDescent="0.25">
      <c r="B3318" s="49" t="s">
        <v>9326</v>
      </c>
      <c r="C3318" s="53" t="s">
        <v>24184</v>
      </c>
      <c r="D3318" t="s">
        <v>884</v>
      </c>
      <c r="E3318" s="43" t="s">
        <v>14047</v>
      </c>
      <c r="F3318" t="s">
        <v>6062</v>
      </c>
      <c r="G3318" t="s">
        <v>16417</v>
      </c>
      <c r="H3318" s="41">
        <v>42524</v>
      </c>
      <c r="I3318" s="44">
        <v>-25960</v>
      </c>
      <c r="J3318" t="s">
        <v>14049</v>
      </c>
      <c r="R3318" s="51"/>
      <c r="U3318"/>
    </row>
    <row r="3319" spans="2:21" x14ac:dyDescent="0.25">
      <c r="B3319" s="49" t="s">
        <v>9326</v>
      </c>
      <c r="C3319" s="53" t="s">
        <v>24184</v>
      </c>
      <c r="D3319" t="s">
        <v>884</v>
      </c>
      <c r="E3319" s="43" t="s">
        <v>14047</v>
      </c>
      <c r="F3319" t="s">
        <v>6061</v>
      </c>
      <c r="G3319" t="s">
        <v>16417</v>
      </c>
      <c r="H3319" s="41">
        <v>42524</v>
      </c>
      <c r="I3319" s="44">
        <v>-19470</v>
      </c>
      <c r="J3319" t="s">
        <v>14048</v>
      </c>
      <c r="R3319" s="51"/>
      <c r="U3319"/>
    </row>
    <row r="3320" spans="2:21" x14ac:dyDescent="0.25">
      <c r="B3320" s="49" t="s">
        <v>9328</v>
      </c>
      <c r="C3320" s="53" t="s">
        <v>24189</v>
      </c>
      <c r="D3320" t="s">
        <v>6063</v>
      </c>
      <c r="E3320" s="43" t="s">
        <v>14050</v>
      </c>
      <c r="F3320" t="s">
        <v>6064</v>
      </c>
      <c r="G3320" t="s">
        <v>19749</v>
      </c>
      <c r="H3320" s="41">
        <v>42526</v>
      </c>
      <c r="I3320" s="44">
        <v>-114937.9</v>
      </c>
      <c r="J3320" t="s">
        <v>14051</v>
      </c>
      <c r="R3320" s="51"/>
      <c r="U3320"/>
    </row>
    <row r="3321" spans="2:21" x14ac:dyDescent="0.25">
      <c r="B3321" s="49" t="s">
        <v>9735</v>
      </c>
      <c r="C3321" s="53" t="s">
        <v>24186</v>
      </c>
      <c r="D3321" t="s">
        <v>6065</v>
      </c>
      <c r="E3321" s="43" t="s">
        <v>14052</v>
      </c>
      <c r="F3321" t="s">
        <v>6066</v>
      </c>
      <c r="G3321" t="s">
        <v>6067</v>
      </c>
      <c r="H3321" s="41">
        <v>42528</v>
      </c>
      <c r="I3321" s="44">
        <v>-133200</v>
      </c>
      <c r="J3321" t="s">
        <v>14053</v>
      </c>
      <c r="R3321" s="51"/>
      <c r="U3321"/>
    </row>
    <row r="3322" spans="2:21" x14ac:dyDescent="0.25">
      <c r="B3322" s="49" t="s">
        <v>9735</v>
      </c>
      <c r="C3322" s="53" t="s">
        <v>24186</v>
      </c>
      <c r="D3322" t="s">
        <v>2534</v>
      </c>
      <c r="E3322" s="43" t="s">
        <v>2535</v>
      </c>
      <c r="F3322" t="s">
        <v>6070</v>
      </c>
      <c r="G3322" t="s">
        <v>6071</v>
      </c>
      <c r="H3322" s="41">
        <v>42528</v>
      </c>
      <c r="I3322" s="44">
        <v>-4115.59</v>
      </c>
      <c r="J3322" t="s">
        <v>14055</v>
      </c>
      <c r="R3322" s="51"/>
      <c r="U3322"/>
    </row>
    <row r="3323" spans="2:21" x14ac:dyDescent="0.25">
      <c r="B3323" s="49" t="s">
        <v>9735</v>
      </c>
      <c r="C3323" s="53" t="s">
        <v>24186</v>
      </c>
      <c r="D3323" t="s">
        <v>2534</v>
      </c>
      <c r="E3323" s="43" t="s">
        <v>2535</v>
      </c>
      <c r="F3323" t="s">
        <v>6068</v>
      </c>
      <c r="G3323" t="s">
        <v>6069</v>
      </c>
      <c r="H3323" s="41">
        <v>42528</v>
      </c>
      <c r="I3323" s="44">
        <v>-3881.96</v>
      </c>
      <c r="J3323" t="s">
        <v>14054</v>
      </c>
      <c r="R3323" s="51"/>
      <c r="U3323"/>
    </row>
    <row r="3324" spans="2:21" x14ac:dyDescent="0.25">
      <c r="B3324" s="49" t="s">
        <v>9326</v>
      </c>
      <c r="C3324" s="53" t="s">
        <v>24184</v>
      </c>
      <c r="D3324" t="s">
        <v>4492</v>
      </c>
      <c r="E3324" s="43" t="s">
        <v>12831</v>
      </c>
      <c r="F3324" t="s">
        <v>6073</v>
      </c>
      <c r="G3324" t="s">
        <v>16958</v>
      </c>
      <c r="H3324" s="41">
        <v>42529</v>
      </c>
      <c r="I3324" s="44">
        <v>-126271.8</v>
      </c>
      <c r="J3324" t="s">
        <v>14057</v>
      </c>
      <c r="R3324" s="51"/>
      <c r="U3324"/>
    </row>
    <row r="3325" spans="2:21" x14ac:dyDescent="0.25">
      <c r="B3325" s="49" t="s">
        <v>9326</v>
      </c>
      <c r="C3325" s="53" t="s">
        <v>24184</v>
      </c>
      <c r="D3325" t="s">
        <v>4492</v>
      </c>
      <c r="E3325" s="43" t="s">
        <v>12831</v>
      </c>
      <c r="F3325" t="s">
        <v>6079</v>
      </c>
      <c r="G3325" t="s">
        <v>16958</v>
      </c>
      <c r="H3325" s="41">
        <v>42529</v>
      </c>
      <c r="I3325" s="44">
        <v>-57991.1</v>
      </c>
      <c r="J3325" t="s">
        <v>14063</v>
      </c>
      <c r="R3325" s="51"/>
      <c r="U3325"/>
    </row>
    <row r="3326" spans="2:21" x14ac:dyDescent="0.25">
      <c r="B3326" s="49" t="s">
        <v>9326</v>
      </c>
      <c r="C3326" s="53" t="s">
        <v>24184</v>
      </c>
      <c r="D3326" t="s">
        <v>4492</v>
      </c>
      <c r="E3326" s="43" t="s">
        <v>12831</v>
      </c>
      <c r="F3326" t="s">
        <v>6078</v>
      </c>
      <c r="G3326" t="s">
        <v>16958</v>
      </c>
      <c r="H3326" s="41">
        <v>42529</v>
      </c>
      <c r="I3326" s="44">
        <v>-55808.1</v>
      </c>
      <c r="J3326" t="s">
        <v>14062</v>
      </c>
      <c r="R3326" s="51"/>
      <c r="U3326"/>
    </row>
    <row r="3327" spans="2:21" x14ac:dyDescent="0.25">
      <c r="B3327" s="49" t="s">
        <v>9326</v>
      </c>
      <c r="C3327" s="53" t="s">
        <v>24184</v>
      </c>
      <c r="D3327" t="s">
        <v>4492</v>
      </c>
      <c r="E3327" s="43" t="s">
        <v>12831</v>
      </c>
      <c r="F3327" t="s">
        <v>6072</v>
      </c>
      <c r="G3327" t="s">
        <v>16958</v>
      </c>
      <c r="H3327" s="41">
        <v>42529</v>
      </c>
      <c r="I3327" s="44">
        <v>-49276.800000000003</v>
      </c>
      <c r="J3327" t="s">
        <v>14056</v>
      </c>
      <c r="R3327" s="51"/>
      <c r="U3327"/>
    </row>
    <row r="3328" spans="2:21" x14ac:dyDescent="0.25">
      <c r="B3328" s="49" t="s">
        <v>9326</v>
      </c>
      <c r="C3328" s="53" t="s">
        <v>24184</v>
      </c>
      <c r="D3328" t="s">
        <v>4492</v>
      </c>
      <c r="E3328" s="43" t="s">
        <v>12831</v>
      </c>
      <c r="F3328" t="s">
        <v>6081</v>
      </c>
      <c r="G3328" t="s">
        <v>16958</v>
      </c>
      <c r="H3328" s="41">
        <v>42529</v>
      </c>
      <c r="I3328" s="44">
        <v>-41895.9</v>
      </c>
      <c r="J3328" t="s">
        <v>14065</v>
      </c>
      <c r="R3328" s="51"/>
      <c r="U3328"/>
    </row>
    <row r="3329" spans="2:21" x14ac:dyDescent="0.25">
      <c r="B3329" s="49" t="s">
        <v>9326</v>
      </c>
      <c r="C3329" s="53" t="s">
        <v>24184</v>
      </c>
      <c r="D3329" t="s">
        <v>4492</v>
      </c>
      <c r="E3329" s="43" t="s">
        <v>12831</v>
      </c>
      <c r="F3329" t="s">
        <v>6076</v>
      </c>
      <c r="G3329" t="s">
        <v>16958</v>
      </c>
      <c r="H3329" s="41">
        <v>42529</v>
      </c>
      <c r="I3329" s="44">
        <v>-39766</v>
      </c>
      <c r="J3329" t="s">
        <v>14060</v>
      </c>
      <c r="R3329" s="51"/>
      <c r="U3329"/>
    </row>
    <row r="3330" spans="2:21" x14ac:dyDescent="0.25">
      <c r="B3330" s="49" t="s">
        <v>9326</v>
      </c>
      <c r="C3330" s="53" t="s">
        <v>24184</v>
      </c>
      <c r="D3330" t="s">
        <v>4492</v>
      </c>
      <c r="E3330" s="43" t="s">
        <v>12831</v>
      </c>
      <c r="F3330" t="s">
        <v>6075</v>
      </c>
      <c r="G3330" t="s">
        <v>16958</v>
      </c>
      <c r="H3330" s="41">
        <v>42529</v>
      </c>
      <c r="I3330" s="44">
        <v>-38468</v>
      </c>
      <c r="J3330" t="s">
        <v>14059</v>
      </c>
      <c r="R3330" s="51"/>
      <c r="U3330"/>
    </row>
    <row r="3331" spans="2:21" x14ac:dyDescent="0.25">
      <c r="B3331" s="49" t="s">
        <v>9326</v>
      </c>
      <c r="C3331" s="53" t="s">
        <v>24184</v>
      </c>
      <c r="D3331" t="s">
        <v>4492</v>
      </c>
      <c r="E3331" s="43" t="s">
        <v>12831</v>
      </c>
      <c r="F3331" t="s">
        <v>6080</v>
      </c>
      <c r="G3331" t="s">
        <v>16958</v>
      </c>
      <c r="H3331" s="41">
        <v>42529</v>
      </c>
      <c r="I3331" s="44">
        <v>-32686</v>
      </c>
      <c r="J3331" t="s">
        <v>14064</v>
      </c>
      <c r="R3331" s="51"/>
      <c r="U3331"/>
    </row>
    <row r="3332" spans="2:21" x14ac:dyDescent="0.25">
      <c r="B3332" s="49" t="s">
        <v>9326</v>
      </c>
      <c r="C3332" s="53" t="s">
        <v>24184</v>
      </c>
      <c r="D3332" t="s">
        <v>4492</v>
      </c>
      <c r="E3332" s="43" t="s">
        <v>12831</v>
      </c>
      <c r="F3332" t="s">
        <v>6083</v>
      </c>
      <c r="G3332" t="s">
        <v>16958</v>
      </c>
      <c r="H3332" s="41">
        <v>42529</v>
      </c>
      <c r="I3332" s="44">
        <v>-24614.799999999999</v>
      </c>
      <c r="J3332" t="s">
        <v>14067</v>
      </c>
      <c r="R3332" s="51"/>
      <c r="U3332"/>
    </row>
    <row r="3333" spans="2:21" x14ac:dyDescent="0.25">
      <c r="B3333" s="49" t="s">
        <v>9326</v>
      </c>
      <c r="C3333" s="53" t="s">
        <v>24184</v>
      </c>
      <c r="D3333" t="s">
        <v>4492</v>
      </c>
      <c r="E3333" s="43" t="s">
        <v>12831</v>
      </c>
      <c r="F3333" t="s">
        <v>6086</v>
      </c>
      <c r="G3333" t="s">
        <v>16958</v>
      </c>
      <c r="H3333" s="41">
        <v>42529</v>
      </c>
      <c r="I3333" s="44">
        <v>-17759</v>
      </c>
      <c r="J3333" t="s">
        <v>14070</v>
      </c>
      <c r="R3333" s="51"/>
      <c r="U3333"/>
    </row>
    <row r="3334" spans="2:21" x14ac:dyDescent="0.25">
      <c r="B3334" s="49" t="s">
        <v>9326</v>
      </c>
      <c r="C3334" s="53" t="s">
        <v>24184</v>
      </c>
      <c r="D3334" t="s">
        <v>4492</v>
      </c>
      <c r="E3334" s="43" t="s">
        <v>12831</v>
      </c>
      <c r="F3334" t="s">
        <v>6085</v>
      </c>
      <c r="G3334" t="s">
        <v>16958</v>
      </c>
      <c r="H3334" s="41">
        <v>42529</v>
      </c>
      <c r="I3334" s="44">
        <v>-17464</v>
      </c>
      <c r="J3334" t="s">
        <v>14069</v>
      </c>
      <c r="R3334" s="51"/>
      <c r="U3334"/>
    </row>
    <row r="3335" spans="2:21" x14ac:dyDescent="0.25">
      <c r="B3335" s="49" t="s">
        <v>9326</v>
      </c>
      <c r="C3335" s="53" t="s">
        <v>24184</v>
      </c>
      <c r="D3335" t="s">
        <v>4492</v>
      </c>
      <c r="E3335" s="43" t="s">
        <v>12831</v>
      </c>
      <c r="F3335" t="s">
        <v>6077</v>
      </c>
      <c r="G3335" t="s">
        <v>16958</v>
      </c>
      <c r="H3335" s="41">
        <v>42529</v>
      </c>
      <c r="I3335" s="44">
        <v>-16407.900000000001</v>
      </c>
      <c r="J3335" t="s">
        <v>14061</v>
      </c>
      <c r="R3335" s="51"/>
      <c r="U3335"/>
    </row>
    <row r="3336" spans="2:21" x14ac:dyDescent="0.25">
      <c r="B3336" s="49" t="s">
        <v>9326</v>
      </c>
      <c r="C3336" s="53" t="s">
        <v>24184</v>
      </c>
      <c r="D3336" t="s">
        <v>4492</v>
      </c>
      <c r="E3336" s="43" t="s">
        <v>12831</v>
      </c>
      <c r="F3336" t="s">
        <v>6074</v>
      </c>
      <c r="G3336" t="s">
        <v>16958</v>
      </c>
      <c r="H3336" s="41">
        <v>42529</v>
      </c>
      <c r="I3336" s="44">
        <v>-14832.6</v>
      </c>
      <c r="J3336" t="s">
        <v>14058</v>
      </c>
      <c r="R3336" s="51"/>
      <c r="U3336"/>
    </row>
    <row r="3337" spans="2:21" x14ac:dyDescent="0.25">
      <c r="B3337" s="49" t="s">
        <v>9326</v>
      </c>
      <c r="C3337" s="53" t="s">
        <v>24184</v>
      </c>
      <c r="D3337" t="s">
        <v>4492</v>
      </c>
      <c r="E3337" s="43" t="s">
        <v>12831</v>
      </c>
      <c r="F3337" t="s">
        <v>6082</v>
      </c>
      <c r="G3337" t="s">
        <v>16958</v>
      </c>
      <c r="H3337" s="41">
        <v>42529</v>
      </c>
      <c r="I3337" s="44">
        <v>-12667.3</v>
      </c>
      <c r="J3337" t="s">
        <v>14066</v>
      </c>
      <c r="R3337" s="51"/>
      <c r="U3337"/>
    </row>
    <row r="3338" spans="2:21" x14ac:dyDescent="0.25">
      <c r="B3338" s="49" t="s">
        <v>9326</v>
      </c>
      <c r="C3338" s="53" t="s">
        <v>24184</v>
      </c>
      <c r="D3338" t="s">
        <v>4492</v>
      </c>
      <c r="E3338" s="43" t="s">
        <v>12831</v>
      </c>
      <c r="F3338" t="s">
        <v>6084</v>
      </c>
      <c r="G3338" t="s">
        <v>16958</v>
      </c>
      <c r="H3338" s="41">
        <v>42529</v>
      </c>
      <c r="I3338" s="44">
        <v>-12331</v>
      </c>
      <c r="J3338" t="s">
        <v>14068</v>
      </c>
      <c r="R3338" s="51"/>
      <c r="U3338"/>
    </row>
    <row r="3339" spans="2:21" x14ac:dyDescent="0.25">
      <c r="B3339" s="49" t="s">
        <v>9735</v>
      </c>
      <c r="C3339" s="53" t="s">
        <v>24186</v>
      </c>
      <c r="D3339" t="s">
        <v>6087</v>
      </c>
      <c r="E3339" s="43" t="s">
        <v>14071</v>
      </c>
      <c r="F3339" t="s">
        <v>6088</v>
      </c>
      <c r="G3339" t="s">
        <v>6089</v>
      </c>
      <c r="H3339" s="41">
        <v>42529</v>
      </c>
      <c r="I3339" s="44">
        <v>-72000</v>
      </c>
      <c r="J3339" t="s">
        <v>14072</v>
      </c>
      <c r="R3339" s="51"/>
      <c r="U3339"/>
    </row>
    <row r="3340" spans="2:21" x14ac:dyDescent="0.25">
      <c r="B3340" s="49" t="s">
        <v>9735</v>
      </c>
      <c r="C3340" s="53" t="s">
        <v>24186</v>
      </c>
      <c r="D3340" t="s">
        <v>6090</v>
      </c>
      <c r="E3340" s="43" t="s">
        <v>6091</v>
      </c>
      <c r="F3340" t="s">
        <v>4222</v>
      </c>
      <c r="G3340" t="s">
        <v>19142</v>
      </c>
      <c r="H3340" s="41">
        <v>42535</v>
      </c>
      <c r="I3340" s="44">
        <v>-69761.600000000006</v>
      </c>
      <c r="J3340" t="s">
        <v>14073</v>
      </c>
      <c r="R3340" s="51"/>
      <c r="U3340"/>
    </row>
    <row r="3341" spans="2:21" x14ac:dyDescent="0.25">
      <c r="B3341" s="49" t="s">
        <v>9735</v>
      </c>
      <c r="C3341" s="53" t="s">
        <v>24186</v>
      </c>
      <c r="D3341" t="s">
        <v>6092</v>
      </c>
      <c r="E3341" s="43" t="s">
        <v>14074</v>
      </c>
      <c r="F3341" t="s">
        <v>6093</v>
      </c>
      <c r="G3341" t="s">
        <v>6094</v>
      </c>
      <c r="H3341" s="41">
        <v>42536</v>
      </c>
      <c r="I3341" s="44">
        <v>-318010</v>
      </c>
      <c r="J3341" t="s">
        <v>14075</v>
      </c>
      <c r="R3341" s="51"/>
      <c r="U3341"/>
    </row>
    <row r="3342" spans="2:21" x14ac:dyDescent="0.25">
      <c r="B3342" s="49" t="s">
        <v>9326</v>
      </c>
      <c r="C3342" s="53" t="s">
        <v>24184</v>
      </c>
      <c r="D3342" t="s">
        <v>5944</v>
      </c>
      <c r="E3342" s="43" t="s">
        <v>5945</v>
      </c>
      <c r="F3342" t="s">
        <v>6095</v>
      </c>
      <c r="G3342" t="s">
        <v>18267</v>
      </c>
      <c r="H3342" s="41">
        <v>42538</v>
      </c>
      <c r="I3342" s="44">
        <v>-183490</v>
      </c>
      <c r="J3342" t="s">
        <v>14076</v>
      </c>
      <c r="R3342" s="51"/>
      <c r="U3342"/>
    </row>
    <row r="3343" spans="2:21" x14ac:dyDescent="0.25">
      <c r="B3343" s="49" t="s">
        <v>9735</v>
      </c>
      <c r="C3343" s="53" t="s">
        <v>24186</v>
      </c>
      <c r="D3343" t="s">
        <v>6092</v>
      </c>
      <c r="E3343" s="43" t="s">
        <v>14074</v>
      </c>
      <c r="F3343" t="s">
        <v>6096</v>
      </c>
      <c r="G3343" t="s">
        <v>6097</v>
      </c>
      <c r="H3343" s="41">
        <v>42538</v>
      </c>
      <c r="I3343" s="44">
        <v>-399784</v>
      </c>
      <c r="J3343" t="s">
        <v>14077</v>
      </c>
      <c r="R3343" s="51"/>
      <c r="U3343"/>
    </row>
    <row r="3344" spans="2:21" x14ac:dyDescent="0.25">
      <c r="B3344" s="49" t="s">
        <v>9328</v>
      </c>
      <c r="C3344" s="53" t="s">
        <v>24189</v>
      </c>
      <c r="D3344" t="s">
        <v>6098</v>
      </c>
      <c r="E3344" s="43" t="s">
        <v>14078</v>
      </c>
      <c r="F3344" t="s">
        <v>6099</v>
      </c>
      <c r="G3344" t="s">
        <v>16895</v>
      </c>
      <c r="H3344" s="41">
        <v>42541</v>
      </c>
      <c r="I3344" s="44">
        <v>-1815661.49</v>
      </c>
      <c r="J3344" t="s">
        <v>14079</v>
      </c>
      <c r="R3344" s="51"/>
      <c r="U3344"/>
    </row>
    <row r="3345" spans="2:21" x14ac:dyDescent="0.25">
      <c r="B3345" s="49" t="s">
        <v>9328</v>
      </c>
      <c r="C3345" s="53" t="s">
        <v>24189</v>
      </c>
      <c r="D3345" t="s">
        <v>6055</v>
      </c>
      <c r="E3345" s="43" t="s">
        <v>14043</v>
      </c>
      <c r="F3345" t="s">
        <v>6102</v>
      </c>
      <c r="G3345" t="s">
        <v>20107</v>
      </c>
      <c r="H3345" s="41">
        <v>42541</v>
      </c>
      <c r="I3345" s="44">
        <v>-33040</v>
      </c>
      <c r="J3345" t="s">
        <v>14081</v>
      </c>
      <c r="R3345" s="51"/>
      <c r="U3345"/>
    </row>
    <row r="3346" spans="2:21" x14ac:dyDescent="0.25">
      <c r="B3346" s="49" t="s">
        <v>9328</v>
      </c>
      <c r="C3346" s="53" t="s">
        <v>24189</v>
      </c>
      <c r="D3346" t="s">
        <v>1369</v>
      </c>
      <c r="E3346" s="43" t="s">
        <v>10378</v>
      </c>
      <c r="F3346" t="s">
        <v>6100</v>
      </c>
      <c r="G3346" t="s">
        <v>19889</v>
      </c>
      <c r="H3346" s="41">
        <v>42541</v>
      </c>
      <c r="I3346" s="44">
        <v>-9440</v>
      </c>
      <c r="J3346" t="s">
        <v>14080</v>
      </c>
      <c r="R3346" s="51"/>
      <c r="U3346"/>
    </row>
    <row r="3347" spans="2:21" x14ac:dyDescent="0.25">
      <c r="B3347" s="49" t="s">
        <v>9328</v>
      </c>
      <c r="C3347" s="53" t="s">
        <v>24189</v>
      </c>
      <c r="D3347" t="s">
        <v>6103</v>
      </c>
      <c r="E3347" s="43" t="s">
        <v>14082</v>
      </c>
      <c r="F3347" t="s">
        <v>6104</v>
      </c>
      <c r="G3347" t="s">
        <v>19448</v>
      </c>
      <c r="H3347" s="41">
        <v>42542</v>
      </c>
      <c r="I3347" s="44">
        <v>-4130</v>
      </c>
      <c r="J3347" t="s">
        <v>14083</v>
      </c>
      <c r="R3347" s="51"/>
      <c r="U3347"/>
    </row>
    <row r="3348" spans="2:21" x14ac:dyDescent="0.25">
      <c r="B3348" s="49" t="s">
        <v>9326</v>
      </c>
      <c r="C3348" s="53" t="s">
        <v>24184</v>
      </c>
      <c r="D3348" t="s">
        <v>5974</v>
      </c>
      <c r="E3348" s="43" t="s">
        <v>5975</v>
      </c>
      <c r="F3348" t="s">
        <v>6106</v>
      </c>
      <c r="G3348" t="s">
        <v>17329</v>
      </c>
      <c r="H3348" s="41">
        <v>42543</v>
      </c>
      <c r="I3348" s="44">
        <v>-865884</v>
      </c>
      <c r="J3348" t="s">
        <v>14085</v>
      </c>
      <c r="R3348" s="51"/>
      <c r="U3348"/>
    </row>
    <row r="3349" spans="2:21" x14ac:dyDescent="0.25">
      <c r="B3349" s="49" t="s">
        <v>9326</v>
      </c>
      <c r="C3349" s="53" t="s">
        <v>24184</v>
      </c>
      <c r="D3349" t="s">
        <v>5974</v>
      </c>
      <c r="E3349" s="43" t="s">
        <v>5975</v>
      </c>
      <c r="F3349" t="s">
        <v>6107</v>
      </c>
      <c r="G3349" t="s">
        <v>17329</v>
      </c>
      <c r="H3349" s="41">
        <v>42543</v>
      </c>
      <c r="I3349" s="44">
        <v>-775832.06</v>
      </c>
      <c r="J3349" t="s">
        <v>14086</v>
      </c>
      <c r="R3349" s="51"/>
      <c r="U3349"/>
    </row>
    <row r="3350" spans="2:21" x14ac:dyDescent="0.25">
      <c r="B3350" s="49" t="s">
        <v>9326</v>
      </c>
      <c r="C3350" s="53" t="s">
        <v>24184</v>
      </c>
      <c r="D3350" t="s">
        <v>1621</v>
      </c>
      <c r="E3350" s="43" t="s">
        <v>1622</v>
      </c>
      <c r="F3350" t="s">
        <v>6105</v>
      </c>
      <c r="G3350" t="s">
        <v>17241</v>
      </c>
      <c r="H3350" s="41">
        <v>42543</v>
      </c>
      <c r="I3350" s="44">
        <v>-104430</v>
      </c>
      <c r="J3350" t="s">
        <v>14084</v>
      </c>
      <c r="R3350" s="51"/>
      <c r="U3350"/>
    </row>
    <row r="3351" spans="2:21" x14ac:dyDescent="0.25">
      <c r="B3351" s="49" t="s">
        <v>9735</v>
      </c>
      <c r="C3351" s="53" t="s">
        <v>24186</v>
      </c>
      <c r="D3351" t="s">
        <v>6092</v>
      </c>
      <c r="E3351" s="43" t="s">
        <v>14074</v>
      </c>
      <c r="F3351" t="s">
        <v>6109</v>
      </c>
      <c r="G3351" t="s">
        <v>6110</v>
      </c>
      <c r="H3351" s="41">
        <v>42543</v>
      </c>
      <c r="I3351" s="44">
        <v>-417956</v>
      </c>
      <c r="J3351" t="s">
        <v>14088</v>
      </c>
      <c r="R3351" s="51"/>
      <c r="U3351"/>
    </row>
    <row r="3352" spans="2:21" x14ac:dyDescent="0.25">
      <c r="B3352" s="49" t="s">
        <v>9735</v>
      </c>
      <c r="C3352" s="53" t="s">
        <v>24186</v>
      </c>
      <c r="D3352" t="s">
        <v>5677</v>
      </c>
      <c r="E3352" s="43" t="s">
        <v>13736</v>
      </c>
      <c r="F3352" t="s">
        <v>6108</v>
      </c>
      <c r="G3352" t="s">
        <v>20769</v>
      </c>
      <c r="H3352" s="41">
        <v>42543</v>
      </c>
      <c r="I3352" s="44">
        <v>-8000</v>
      </c>
      <c r="J3352" t="s">
        <v>14087</v>
      </c>
      <c r="R3352" s="51"/>
      <c r="U3352"/>
    </row>
    <row r="3353" spans="2:21" x14ac:dyDescent="0.25">
      <c r="B3353" s="49" t="s">
        <v>9326</v>
      </c>
      <c r="C3353" s="53" t="s">
        <v>24184</v>
      </c>
      <c r="D3353" t="s">
        <v>4492</v>
      </c>
      <c r="E3353" s="43" t="s">
        <v>12831</v>
      </c>
      <c r="F3353" t="s">
        <v>6118</v>
      </c>
      <c r="G3353" t="s">
        <v>16959</v>
      </c>
      <c r="H3353" s="41">
        <v>42548</v>
      </c>
      <c r="I3353" s="44">
        <v>-122838</v>
      </c>
      <c r="J3353" t="s">
        <v>14096</v>
      </c>
      <c r="R3353" s="51"/>
      <c r="U3353"/>
    </row>
    <row r="3354" spans="2:21" x14ac:dyDescent="0.25">
      <c r="B3354" s="49" t="s">
        <v>9326</v>
      </c>
      <c r="C3354" s="53" t="s">
        <v>24184</v>
      </c>
      <c r="D3354" t="s">
        <v>4492</v>
      </c>
      <c r="E3354" s="43" t="s">
        <v>12831</v>
      </c>
      <c r="F3354" t="s">
        <v>6117</v>
      </c>
      <c r="G3354" t="s">
        <v>16959</v>
      </c>
      <c r="H3354" s="41">
        <v>42548</v>
      </c>
      <c r="I3354" s="44">
        <v>-43754.400000000001</v>
      </c>
      <c r="J3354" t="s">
        <v>14095</v>
      </c>
      <c r="R3354" s="51"/>
      <c r="U3354"/>
    </row>
    <row r="3355" spans="2:21" x14ac:dyDescent="0.25">
      <c r="B3355" s="49" t="s">
        <v>9326</v>
      </c>
      <c r="C3355" s="53" t="s">
        <v>24184</v>
      </c>
      <c r="D3355" t="s">
        <v>4492</v>
      </c>
      <c r="E3355" s="43" t="s">
        <v>12831</v>
      </c>
      <c r="F3355" t="s">
        <v>6115</v>
      </c>
      <c r="G3355" t="s">
        <v>16959</v>
      </c>
      <c r="H3355" s="41">
        <v>42548</v>
      </c>
      <c r="I3355" s="44">
        <v>-43483</v>
      </c>
      <c r="J3355" t="s">
        <v>14093</v>
      </c>
      <c r="R3355" s="51"/>
      <c r="U3355"/>
    </row>
    <row r="3356" spans="2:21" x14ac:dyDescent="0.25">
      <c r="B3356" s="49" t="s">
        <v>9326</v>
      </c>
      <c r="C3356" s="53" t="s">
        <v>24184</v>
      </c>
      <c r="D3356" t="s">
        <v>4492</v>
      </c>
      <c r="E3356" s="43" t="s">
        <v>12831</v>
      </c>
      <c r="F3356" t="s">
        <v>6116</v>
      </c>
      <c r="G3356" t="s">
        <v>16959</v>
      </c>
      <c r="H3356" s="41">
        <v>42548</v>
      </c>
      <c r="I3356" s="44">
        <v>-33453</v>
      </c>
      <c r="J3356" t="s">
        <v>14094</v>
      </c>
      <c r="R3356" s="51"/>
      <c r="U3356"/>
    </row>
    <row r="3357" spans="2:21" x14ac:dyDescent="0.25">
      <c r="B3357" s="49" t="s">
        <v>9326</v>
      </c>
      <c r="C3357" s="53" t="s">
        <v>24184</v>
      </c>
      <c r="D3357" t="s">
        <v>4492</v>
      </c>
      <c r="E3357" s="43" t="s">
        <v>12831</v>
      </c>
      <c r="F3357" t="s">
        <v>6120</v>
      </c>
      <c r="G3357" t="s">
        <v>16959</v>
      </c>
      <c r="H3357" s="41">
        <v>42548</v>
      </c>
      <c r="I3357" s="44">
        <v>-30373.200000000001</v>
      </c>
      <c r="J3357" t="s">
        <v>14098</v>
      </c>
      <c r="R3357" s="51"/>
      <c r="U3357"/>
    </row>
    <row r="3358" spans="2:21" x14ac:dyDescent="0.25">
      <c r="B3358" s="49" t="s">
        <v>9326</v>
      </c>
      <c r="C3358" s="53" t="s">
        <v>24184</v>
      </c>
      <c r="D3358" t="s">
        <v>4492</v>
      </c>
      <c r="E3358" s="43" t="s">
        <v>12831</v>
      </c>
      <c r="F3358" t="s">
        <v>6112</v>
      </c>
      <c r="G3358" t="s">
        <v>16959</v>
      </c>
      <c r="H3358" s="41">
        <v>42548</v>
      </c>
      <c r="I3358" s="44">
        <v>-24803.599999999999</v>
      </c>
      <c r="J3358" t="s">
        <v>14090</v>
      </c>
      <c r="R3358" s="51"/>
      <c r="U3358"/>
    </row>
    <row r="3359" spans="2:21" x14ac:dyDescent="0.25">
      <c r="B3359" s="49" t="s">
        <v>9326</v>
      </c>
      <c r="C3359" s="53" t="s">
        <v>24184</v>
      </c>
      <c r="D3359" t="s">
        <v>4492</v>
      </c>
      <c r="E3359" s="43" t="s">
        <v>12831</v>
      </c>
      <c r="F3359" t="s">
        <v>6111</v>
      </c>
      <c r="G3359" t="s">
        <v>16959</v>
      </c>
      <c r="H3359" s="41">
        <v>42548</v>
      </c>
      <c r="I3359" s="44">
        <v>-23145.7</v>
      </c>
      <c r="J3359" t="s">
        <v>14089</v>
      </c>
      <c r="R3359" s="51"/>
      <c r="U3359"/>
    </row>
    <row r="3360" spans="2:21" x14ac:dyDescent="0.25">
      <c r="B3360" s="49" t="s">
        <v>9326</v>
      </c>
      <c r="C3360" s="53" t="s">
        <v>24184</v>
      </c>
      <c r="D3360" t="s">
        <v>4492</v>
      </c>
      <c r="E3360" s="43" t="s">
        <v>12831</v>
      </c>
      <c r="F3360" t="s">
        <v>6114</v>
      </c>
      <c r="G3360" t="s">
        <v>16959</v>
      </c>
      <c r="H3360" s="41">
        <v>42548</v>
      </c>
      <c r="I3360" s="44">
        <v>-18644</v>
      </c>
      <c r="J3360" t="s">
        <v>14092</v>
      </c>
      <c r="R3360" s="51"/>
      <c r="U3360"/>
    </row>
    <row r="3361" spans="2:21" x14ac:dyDescent="0.25">
      <c r="B3361" s="49" t="s">
        <v>9326</v>
      </c>
      <c r="C3361" s="53" t="s">
        <v>24184</v>
      </c>
      <c r="D3361" t="s">
        <v>4492</v>
      </c>
      <c r="E3361" s="43" t="s">
        <v>12831</v>
      </c>
      <c r="F3361" t="s">
        <v>6113</v>
      </c>
      <c r="G3361" t="s">
        <v>16959</v>
      </c>
      <c r="H3361" s="41">
        <v>42548</v>
      </c>
      <c r="I3361" s="44">
        <v>-12744</v>
      </c>
      <c r="J3361" t="s">
        <v>14091</v>
      </c>
      <c r="R3361" s="51"/>
      <c r="U3361"/>
    </row>
    <row r="3362" spans="2:21" x14ac:dyDescent="0.25">
      <c r="B3362" s="49" t="s">
        <v>9326</v>
      </c>
      <c r="C3362" s="53" t="s">
        <v>24184</v>
      </c>
      <c r="D3362" t="s">
        <v>4492</v>
      </c>
      <c r="E3362" s="43" t="s">
        <v>12831</v>
      </c>
      <c r="F3362" t="s">
        <v>6119</v>
      </c>
      <c r="G3362" t="s">
        <v>16959</v>
      </c>
      <c r="H3362" s="41">
        <v>42548</v>
      </c>
      <c r="I3362" s="44">
        <v>-9681.9</v>
      </c>
      <c r="J3362" t="s">
        <v>14097</v>
      </c>
      <c r="R3362" s="51"/>
      <c r="U3362"/>
    </row>
    <row r="3363" spans="2:21" x14ac:dyDescent="0.25">
      <c r="B3363" s="49" t="s">
        <v>9328</v>
      </c>
      <c r="C3363" s="53" t="s">
        <v>24189</v>
      </c>
      <c r="D3363" t="s">
        <v>5809</v>
      </c>
      <c r="E3363" s="43" t="s">
        <v>13873</v>
      </c>
      <c r="F3363" t="s">
        <v>6121</v>
      </c>
      <c r="G3363" t="s">
        <v>6122</v>
      </c>
      <c r="H3363" s="41">
        <v>42548</v>
      </c>
      <c r="I3363" s="44">
        <v>-40200</v>
      </c>
      <c r="J3363" t="s">
        <v>14099</v>
      </c>
      <c r="R3363" s="51"/>
      <c r="U3363"/>
    </row>
    <row r="3364" spans="2:21" x14ac:dyDescent="0.25">
      <c r="B3364" s="49" t="s">
        <v>9326</v>
      </c>
      <c r="C3364" s="53" t="s">
        <v>24184</v>
      </c>
      <c r="D3364" t="s">
        <v>6125</v>
      </c>
      <c r="E3364" s="43" t="s">
        <v>6126</v>
      </c>
      <c r="F3364" t="s">
        <v>6127</v>
      </c>
      <c r="G3364" t="s">
        <v>17904</v>
      </c>
      <c r="H3364" s="41">
        <v>42549</v>
      </c>
      <c r="I3364" s="44">
        <v>-310056.40999999997</v>
      </c>
      <c r="J3364" t="s">
        <v>14101</v>
      </c>
      <c r="R3364" s="51"/>
      <c r="U3364"/>
    </row>
    <row r="3365" spans="2:21" x14ac:dyDescent="0.25">
      <c r="B3365" s="49" t="s">
        <v>9326</v>
      </c>
      <c r="C3365" s="53" t="s">
        <v>24184</v>
      </c>
      <c r="D3365" t="s">
        <v>2351</v>
      </c>
      <c r="E3365" s="43" t="s">
        <v>2352</v>
      </c>
      <c r="F3365" t="s">
        <v>6123</v>
      </c>
      <c r="G3365" t="s">
        <v>6124</v>
      </c>
      <c r="H3365" s="41">
        <v>42549</v>
      </c>
      <c r="I3365" s="44">
        <v>-12400</v>
      </c>
      <c r="J3365" t="s">
        <v>14100</v>
      </c>
      <c r="R3365" s="51"/>
      <c r="U3365"/>
    </row>
    <row r="3366" spans="2:21" x14ac:dyDescent="0.25">
      <c r="B3366" s="49" t="s">
        <v>9735</v>
      </c>
      <c r="C3366" s="53" t="s">
        <v>24186</v>
      </c>
      <c r="D3366" t="s">
        <v>5989</v>
      </c>
      <c r="E3366" s="43" t="s">
        <v>14000</v>
      </c>
      <c r="F3366" t="s">
        <v>6134</v>
      </c>
      <c r="G3366" t="s">
        <v>6135</v>
      </c>
      <c r="H3366" s="41">
        <v>42549</v>
      </c>
      <c r="I3366" s="44">
        <v>-41400</v>
      </c>
      <c r="J3366" t="s">
        <v>14105</v>
      </c>
      <c r="R3366" s="51"/>
      <c r="U3366"/>
    </row>
    <row r="3367" spans="2:21" x14ac:dyDescent="0.25">
      <c r="B3367" s="49" t="s">
        <v>9735</v>
      </c>
      <c r="C3367" s="53" t="s">
        <v>24186</v>
      </c>
      <c r="D3367" t="s">
        <v>6131</v>
      </c>
      <c r="E3367" s="43" t="s">
        <v>14103</v>
      </c>
      <c r="F3367" t="s">
        <v>6132</v>
      </c>
      <c r="G3367" t="s">
        <v>6133</v>
      </c>
      <c r="H3367" s="41">
        <v>42549</v>
      </c>
      <c r="I3367" s="44">
        <v>-38100</v>
      </c>
      <c r="J3367" t="s">
        <v>14104</v>
      </c>
      <c r="R3367" s="51"/>
      <c r="U3367"/>
    </row>
    <row r="3368" spans="2:21" x14ac:dyDescent="0.25">
      <c r="B3368" s="49" t="s">
        <v>9328</v>
      </c>
      <c r="C3368" s="53" t="s">
        <v>24189</v>
      </c>
      <c r="D3368" t="s">
        <v>6128</v>
      </c>
      <c r="E3368" s="43" t="s">
        <v>6129</v>
      </c>
      <c r="F3368" t="s">
        <v>5807</v>
      </c>
      <c r="G3368" t="s">
        <v>20286</v>
      </c>
      <c r="H3368" s="41">
        <v>42549</v>
      </c>
      <c r="I3368" s="44">
        <v>-2770928.77</v>
      </c>
      <c r="J3368" t="s">
        <v>14102</v>
      </c>
      <c r="R3368" s="51"/>
      <c r="U3368"/>
    </row>
    <row r="3369" spans="2:21" x14ac:dyDescent="0.25">
      <c r="B3369" s="49" t="s">
        <v>9328</v>
      </c>
      <c r="C3369" s="53" t="s">
        <v>24189</v>
      </c>
      <c r="D3369" t="s">
        <v>6136</v>
      </c>
      <c r="E3369" s="43" t="s">
        <v>6137</v>
      </c>
      <c r="F3369" t="s">
        <v>6138</v>
      </c>
      <c r="G3369" t="s">
        <v>20012</v>
      </c>
      <c r="H3369" s="41">
        <v>42549</v>
      </c>
      <c r="I3369" s="44">
        <v>-2068251.31</v>
      </c>
      <c r="J3369" t="s">
        <v>14106</v>
      </c>
      <c r="R3369" s="51"/>
      <c r="U3369"/>
    </row>
    <row r="3370" spans="2:21" x14ac:dyDescent="0.25">
      <c r="B3370" s="49" t="s">
        <v>9328</v>
      </c>
      <c r="C3370" s="53" t="s">
        <v>24189</v>
      </c>
      <c r="D3370" t="s">
        <v>5978</v>
      </c>
      <c r="E3370" s="43" t="s">
        <v>5979</v>
      </c>
      <c r="F3370" t="s">
        <v>5960</v>
      </c>
      <c r="G3370" t="s">
        <v>20147</v>
      </c>
      <c r="H3370" s="41">
        <v>42549</v>
      </c>
      <c r="I3370" s="44">
        <v>-47646.26</v>
      </c>
      <c r="J3370" t="s">
        <v>14107</v>
      </c>
      <c r="R3370" s="51"/>
      <c r="U3370"/>
    </row>
    <row r="3371" spans="2:21" x14ac:dyDescent="0.25">
      <c r="B3371" s="49" t="s">
        <v>9328</v>
      </c>
      <c r="C3371" s="53" t="s">
        <v>24189</v>
      </c>
      <c r="D3371" t="s">
        <v>5978</v>
      </c>
      <c r="E3371" s="43" t="s">
        <v>5979</v>
      </c>
      <c r="F3371" t="s">
        <v>5854</v>
      </c>
      <c r="G3371" t="s">
        <v>20148</v>
      </c>
      <c r="H3371" s="41">
        <v>42549</v>
      </c>
      <c r="I3371" s="44">
        <v>-45627.35</v>
      </c>
      <c r="J3371" t="s">
        <v>14108</v>
      </c>
      <c r="R3371" s="51"/>
      <c r="U3371"/>
    </row>
    <row r="3372" spans="2:21" x14ac:dyDescent="0.25">
      <c r="B3372" s="49" t="s">
        <v>9328</v>
      </c>
      <c r="C3372" s="53" t="s">
        <v>24189</v>
      </c>
      <c r="D3372" t="s">
        <v>5809</v>
      </c>
      <c r="E3372" s="43" t="s">
        <v>13873</v>
      </c>
      <c r="F3372" t="s">
        <v>6141</v>
      </c>
      <c r="G3372" t="s">
        <v>6142</v>
      </c>
      <c r="H3372" s="41">
        <v>42549</v>
      </c>
      <c r="I3372" s="44">
        <v>-31300</v>
      </c>
      <c r="J3372" t="s">
        <v>14110</v>
      </c>
      <c r="R3372" s="51"/>
      <c r="U3372"/>
    </row>
    <row r="3373" spans="2:21" x14ac:dyDescent="0.25">
      <c r="B3373" s="49" t="s">
        <v>9328</v>
      </c>
      <c r="C3373" s="53" t="s">
        <v>24189</v>
      </c>
      <c r="D3373" t="s">
        <v>5809</v>
      </c>
      <c r="E3373" s="43" t="s">
        <v>13873</v>
      </c>
      <c r="F3373" t="s">
        <v>6139</v>
      </c>
      <c r="G3373" t="s">
        <v>6140</v>
      </c>
      <c r="H3373" s="41">
        <v>42549</v>
      </c>
      <c r="I3373" s="44">
        <v>-22300</v>
      </c>
      <c r="J3373" t="s">
        <v>14109</v>
      </c>
      <c r="R3373" s="51"/>
      <c r="U3373"/>
    </row>
    <row r="3374" spans="2:21" x14ac:dyDescent="0.25">
      <c r="B3374" s="49" t="s">
        <v>9328</v>
      </c>
      <c r="C3374" s="53" t="s">
        <v>24189</v>
      </c>
      <c r="D3374" t="s">
        <v>6143</v>
      </c>
      <c r="E3374" s="43" t="s">
        <v>6144</v>
      </c>
      <c r="F3374" t="s">
        <v>6145</v>
      </c>
      <c r="G3374" t="s">
        <v>6145</v>
      </c>
      <c r="H3374" s="41">
        <v>42550</v>
      </c>
      <c r="I3374" s="44">
        <v>-1499512.07</v>
      </c>
      <c r="J3374" t="s">
        <v>14111</v>
      </c>
      <c r="R3374" s="51"/>
      <c r="U3374"/>
    </row>
    <row r="3375" spans="2:21" x14ac:dyDescent="0.25">
      <c r="B3375" s="49" t="s">
        <v>9326</v>
      </c>
      <c r="C3375" s="53" t="s">
        <v>24184</v>
      </c>
      <c r="D3375" t="s">
        <v>6146</v>
      </c>
      <c r="E3375" s="43" t="s">
        <v>6147</v>
      </c>
      <c r="F3375" t="s">
        <v>6148</v>
      </c>
      <c r="G3375" t="s">
        <v>17681</v>
      </c>
      <c r="H3375" s="41">
        <v>42551</v>
      </c>
      <c r="I3375" s="44">
        <v>-295000</v>
      </c>
      <c r="J3375" t="s">
        <v>14112</v>
      </c>
      <c r="R3375" s="51"/>
      <c r="U3375"/>
    </row>
    <row r="3376" spans="2:21" x14ac:dyDescent="0.25">
      <c r="B3376" s="49" t="s">
        <v>9735</v>
      </c>
      <c r="C3376" s="53" t="s">
        <v>24186</v>
      </c>
      <c r="D3376" t="s">
        <v>299</v>
      </c>
      <c r="E3376" s="43" t="s">
        <v>300</v>
      </c>
      <c r="F3376" t="s">
        <v>6149</v>
      </c>
      <c r="G3376" t="s">
        <v>6150</v>
      </c>
      <c r="H3376" s="41">
        <v>42551</v>
      </c>
      <c r="I3376" s="44">
        <v>-515580</v>
      </c>
      <c r="J3376" t="s">
        <v>14113</v>
      </c>
      <c r="R3376" s="51"/>
      <c r="U3376"/>
    </row>
    <row r="3377" spans="2:21" x14ac:dyDescent="0.25">
      <c r="B3377" s="49" t="s">
        <v>9735</v>
      </c>
      <c r="C3377" s="53" t="s">
        <v>24186</v>
      </c>
      <c r="D3377" t="s">
        <v>299</v>
      </c>
      <c r="E3377" s="43" t="s">
        <v>300</v>
      </c>
      <c r="F3377" t="s">
        <v>6151</v>
      </c>
      <c r="G3377" t="s">
        <v>6152</v>
      </c>
      <c r="H3377" s="41">
        <v>42551</v>
      </c>
      <c r="I3377" s="44">
        <v>-515580</v>
      </c>
      <c r="J3377" t="s">
        <v>14114</v>
      </c>
      <c r="R3377" s="51"/>
      <c r="U3377"/>
    </row>
    <row r="3378" spans="2:21" x14ac:dyDescent="0.25">
      <c r="B3378" s="49" t="s">
        <v>9735</v>
      </c>
      <c r="C3378" s="53" t="s">
        <v>24186</v>
      </c>
      <c r="D3378" t="s">
        <v>5603</v>
      </c>
      <c r="E3378" s="43" t="s">
        <v>5604</v>
      </c>
      <c r="F3378" t="s">
        <v>6153</v>
      </c>
      <c r="G3378" t="s">
        <v>6154</v>
      </c>
      <c r="H3378" s="41">
        <v>42551</v>
      </c>
      <c r="I3378" s="44">
        <v>-198039</v>
      </c>
      <c r="J3378" t="s">
        <v>14115</v>
      </c>
      <c r="R3378" s="51"/>
      <c r="U3378"/>
    </row>
    <row r="3379" spans="2:21" x14ac:dyDescent="0.25">
      <c r="B3379" s="49" t="s">
        <v>9735</v>
      </c>
      <c r="C3379" s="53" t="s">
        <v>24186</v>
      </c>
      <c r="D3379" t="s">
        <v>5603</v>
      </c>
      <c r="E3379" s="43" t="s">
        <v>5604</v>
      </c>
      <c r="F3379" t="s">
        <v>6155</v>
      </c>
      <c r="G3379" t="s">
        <v>6156</v>
      </c>
      <c r="H3379" s="41">
        <v>42551</v>
      </c>
      <c r="I3379" s="44">
        <v>-198039</v>
      </c>
      <c r="J3379" t="s">
        <v>14116</v>
      </c>
      <c r="R3379" s="51"/>
      <c r="U3379"/>
    </row>
    <row r="3380" spans="2:21" x14ac:dyDescent="0.25">
      <c r="B3380" s="49" t="s">
        <v>9735</v>
      </c>
      <c r="C3380" s="53" t="s">
        <v>24186</v>
      </c>
      <c r="D3380" t="s">
        <v>5603</v>
      </c>
      <c r="E3380" s="43" t="s">
        <v>5604</v>
      </c>
      <c r="F3380" t="s">
        <v>6157</v>
      </c>
      <c r="G3380" t="s">
        <v>6158</v>
      </c>
      <c r="H3380" s="41">
        <v>42551</v>
      </c>
      <c r="I3380" s="44">
        <v>-198039</v>
      </c>
      <c r="J3380" t="s">
        <v>14117</v>
      </c>
      <c r="R3380" s="51"/>
      <c r="U3380"/>
    </row>
    <row r="3381" spans="2:21" x14ac:dyDescent="0.25">
      <c r="B3381" s="49" t="s">
        <v>9328</v>
      </c>
      <c r="C3381" s="53" t="s">
        <v>24189</v>
      </c>
      <c r="D3381" t="s">
        <v>4472</v>
      </c>
      <c r="E3381" s="43" t="s">
        <v>4473</v>
      </c>
      <c r="F3381" t="s">
        <v>6159</v>
      </c>
      <c r="G3381" t="s">
        <v>19967</v>
      </c>
      <c r="H3381" s="41">
        <v>42552</v>
      </c>
      <c r="I3381" s="44">
        <v>-1210273.31</v>
      </c>
      <c r="J3381" t="s">
        <v>14118</v>
      </c>
      <c r="R3381" s="51"/>
      <c r="U3381"/>
    </row>
    <row r="3382" spans="2:21" x14ac:dyDescent="0.25">
      <c r="B3382" s="49" t="s">
        <v>9328</v>
      </c>
      <c r="C3382" s="53" t="s">
        <v>24189</v>
      </c>
      <c r="D3382" t="s">
        <v>4507</v>
      </c>
      <c r="E3382" s="43" t="s">
        <v>4508</v>
      </c>
      <c r="F3382" t="s">
        <v>6160</v>
      </c>
      <c r="G3382" t="s">
        <v>19963</v>
      </c>
      <c r="H3382" s="41">
        <v>42555</v>
      </c>
      <c r="I3382" s="44">
        <v>-15202183.83</v>
      </c>
      <c r="J3382" t="s">
        <v>14119</v>
      </c>
      <c r="R3382" s="51"/>
      <c r="U3382"/>
    </row>
    <row r="3383" spans="2:21" x14ac:dyDescent="0.25">
      <c r="B3383" s="49" t="s">
        <v>9326</v>
      </c>
      <c r="C3383" s="53" t="s">
        <v>24184</v>
      </c>
      <c r="D3383" t="s">
        <v>6161</v>
      </c>
      <c r="E3383" s="43" t="s">
        <v>6162</v>
      </c>
      <c r="F3383" t="s">
        <v>6093</v>
      </c>
      <c r="G3383" t="s">
        <v>17660</v>
      </c>
      <c r="H3383" s="41">
        <v>42556</v>
      </c>
      <c r="I3383" s="44">
        <v>-295000</v>
      </c>
      <c r="J3383" t="s">
        <v>14120</v>
      </c>
      <c r="R3383" s="51"/>
      <c r="U3383"/>
    </row>
    <row r="3384" spans="2:21" x14ac:dyDescent="0.25">
      <c r="B3384" s="49" t="s">
        <v>9326</v>
      </c>
      <c r="C3384" s="53" t="s">
        <v>24184</v>
      </c>
      <c r="D3384" t="s">
        <v>5253</v>
      </c>
      <c r="E3384" s="43" t="s">
        <v>5254</v>
      </c>
      <c r="F3384" t="s">
        <v>6163</v>
      </c>
      <c r="G3384" t="s">
        <v>18287</v>
      </c>
      <c r="H3384" s="41">
        <v>42556</v>
      </c>
      <c r="I3384" s="44">
        <v>-169212</v>
      </c>
      <c r="J3384" t="s">
        <v>14121</v>
      </c>
      <c r="R3384" s="51"/>
      <c r="U3384"/>
    </row>
    <row r="3385" spans="2:21" x14ac:dyDescent="0.25">
      <c r="B3385" s="49" t="s">
        <v>9735</v>
      </c>
      <c r="C3385" s="53" t="s">
        <v>24186</v>
      </c>
      <c r="D3385" t="s">
        <v>6164</v>
      </c>
      <c r="E3385" s="43" t="s">
        <v>6165</v>
      </c>
      <c r="F3385" t="s">
        <v>4227</v>
      </c>
      <c r="G3385" t="s">
        <v>19122</v>
      </c>
      <c r="H3385" s="41">
        <v>42556</v>
      </c>
      <c r="I3385" s="44">
        <v>-102963.02</v>
      </c>
      <c r="J3385" t="s">
        <v>14123</v>
      </c>
      <c r="R3385" s="51"/>
      <c r="U3385"/>
    </row>
    <row r="3386" spans="2:21" x14ac:dyDescent="0.25">
      <c r="B3386" s="49" t="s">
        <v>9735</v>
      </c>
      <c r="C3386" s="53" t="s">
        <v>24186</v>
      </c>
      <c r="D3386" t="s">
        <v>6164</v>
      </c>
      <c r="E3386" s="43" t="s">
        <v>6165</v>
      </c>
      <c r="F3386" t="s">
        <v>3854</v>
      </c>
      <c r="G3386" t="s">
        <v>19121</v>
      </c>
      <c r="H3386" s="41">
        <v>42556</v>
      </c>
      <c r="I3386" s="44">
        <v>-76573.03</v>
      </c>
      <c r="J3386" t="s">
        <v>14122</v>
      </c>
      <c r="R3386" s="51"/>
      <c r="U3386"/>
    </row>
    <row r="3387" spans="2:21" x14ac:dyDescent="0.25">
      <c r="B3387" s="49" t="s">
        <v>9328</v>
      </c>
      <c r="C3387" s="53" t="s">
        <v>24189</v>
      </c>
      <c r="D3387" t="s">
        <v>6166</v>
      </c>
      <c r="E3387" s="43" t="s">
        <v>6167</v>
      </c>
      <c r="F3387" t="s">
        <v>6168</v>
      </c>
      <c r="G3387" t="s">
        <v>18183</v>
      </c>
      <c r="H3387" s="41">
        <v>42556</v>
      </c>
      <c r="I3387" s="44">
        <v>-497525.25</v>
      </c>
      <c r="J3387" t="s">
        <v>14124</v>
      </c>
      <c r="R3387" s="51"/>
      <c r="U3387"/>
    </row>
    <row r="3388" spans="2:21" x14ac:dyDescent="0.25">
      <c r="B3388" s="49" t="s">
        <v>9328</v>
      </c>
      <c r="C3388" s="53" t="s">
        <v>24189</v>
      </c>
      <c r="D3388" t="s">
        <v>6169</v>
      </c>
      <c r="E3388" s="43" t="s">
        <v>14125</v>
      </c>
      <c r="F3388" t="s">
        <v>6170</v>
      </c>
      <c r="G3388" t="s">
        <v>19768</v>
      </c>
      <c r="H3388" s="41">
        <v>42557</v>
      </c>
      <c r="I3388" s="44">
        <v>-1400000</v>
      </c>
      <c r="J3388" t="s">
        <v>14126</v>
      </c>
      <c r="R3388" s="51"/>
      <c r="U3388"/>
    </row>
    <row r="3389" spans="2:21" x14ac:dyDescent="0.25">
      <c r="B3389" s="49" t="s">
        <v>9326</v>
      </c>
      <c r="C3389" s="53" t="s">
        <v>24184</v>
      </c>
      <c r="D3389" t="s">
        <v>5944</v>
      </c>
      <c r="E3389" s="43" t="s">
        <v>5945</v>
      </c>
      <c r="F3389" t="s">
        <v>6171</v>
      </c>
      <c r="G3389" t="s">
        <v>18114</v>
      </c>
      <c r="H3389" s="41">
        <v>42559</v>
      </c>
      <c r="I3389" s="44">
        <v>-97359.4</v>
      </c>
      <c r="J3389" t="s">
        <v>14127</v>
      </c>
      <c r="R3389" s="51"/>
      <c r="U3389"/>
    </row>
    <row r="3390" spans="2:21" x14ac:dyDescent="0.25">
      <c r="B3390" s="49" t="s">
        <v>9326</v>
      </c>
      <c r="C3390" s="53" t="s">
        <v>24184</v>
      </c>
      <c r="D3390" t="s">
        <v>6173</v>
      </c>
      <c r="E3390" s="43" t="s">
        <v>6174</v>
      </c>
      <c r="F3390" t="s">
        <v>6175</v>
      </c>
      <c r="G3390" t="s">
        <v>17957</v>
      </c>
      <c r="H3390" s="41">
        <v>42562</v>
      </c>
      <c r="I3390" s="44">
        <v>-58144.5</v>
      </c>
      <c r="J3390" t="s">
        <v>14128</v>
      </c>
      <c r="R3390" s="51"/>
      <c r="U3390"/>
    </row>
    <row r="3391" spans="2:21" x14ac:dyDescent="0.25">
      <c r="B3391" s="49" t="s">
        <v>9326</v>
      </c>
      <c r="C3391" s="53" t="s">
        <v>24184</v>
      </c>
      <c r="D3391" t="s">
        <v>6173</v>
      </c>
      <c r="E3391" s="43" t="s">
        <v>6174</v>
      </c>
      <c r="F3391" t="s">
        <v>5992</v>
      </c>
      <c r="G3391" t="s">
        <v>17958</v>
      </c>
      <c r="H3391" s="41">
        <v>42563</v>
      </c>
      <c r="I3391" s="44">
        <v>-59726.879999999997</v>
      </c>
      <c r="J3391" t="s">
        <v>14129</v>
      </c>
      <c r="R3391" s="51"/>
      <c r="U3391"/>
    </row>
    <row r="3392" spans="2:21" x14ac:dyDescent="0.25">
      <c r="B3392" s="49" t="s">
        <v>9735</v>
      </c>
      <c r="C3392" s="53" t="s">
        <v>24186</v>
      </c>
      <c r="D3392" t="s">
        <v>6092</v>
      </c>
      <c r="E3392" s="43" t="s">
        <v>14074</v>
      </c>
      <c r="F3392" t="s">
        <v>6176</v>
      </c>
      <c r="G3392" t="s">
        <v>6177</v>
      </c>
      <c r="H3392" s="41">
        <v>42569</v>
      </c>
      <c r="I3392" s="44">
        <v>-136290</v>
      </c>
      <c r="J3392" t="s">
        <v>14130</v>
      </c>
      <c r="R3392" s="51"/>
      <c r="U3392"/>
    </row>
    <row r="3393" spans="2:21" x14ac:dyDescent="0.25">
      <c r="B3393" s="49" t="s">
        <v>9326</v>
      </c>
      <c r="C3393" s="53" t="s">
        <v>24184</v>
      </c>
      <c r="D3393" t="s">
        <v>6178</v>
      </c>
      <c r="E3393" s="43" t="s">
        <v>6179</v>
      </c>
      <c r="F3393" t="s">
        <v>5570</v>
      </c>
      <c r="G3393" t="s">
        <v>18441</v>
      </c>
      <c r="H3393" s="41">
        <v>42570</v>
      </c>
      <c r="I3393" s="44">
        <v>-49088</v>
      </c>
      <c r="J3393" t="s">
        <v>14131</v>
      </c>
      <c r="R3393" s="51"/>
      <c r="U3393"/>
    </row>
    <row r="3394" spans="2:21" x14ac:dyDescent="0.25">
      <c r="B3394" s="49" t="s">
        <v>9328</v>
      </c>
      <c r="C3394" s="53" t="s">
        <v>24189</v>
      </c>
      <c r="D3394" t="s">
        <v>6180</v>
      </c>
      <c r="E3394" s="43" t="s">
        <v>6181</v>
      </c>
      <c r="F3394" t="s">
        <v>6182</v>
      </c>
      <c r="G3394" t="s">
        <v>20042</v>
      </c>
      <c r="H3394" s="41">
        <v>42570</v>
      </c>
      <c r="I3394" s="44">
        <v>-3720566.94</v>
      </c>
      <c r="J3394" t="s">
        <v>14132</v>
      </c>
      <c r="R3394" s="51"/>
      <c r="U3394"/>
    </row>
    <row r="3395" spans="2:21" x14ac:dyDescent="0.25">
      <c r="B3395" s="49" t="s">
        <v>9328</v>
      </c>
      <c r="C3395" s="53" t="s">
        <v>24189</v>
      </c>
      <c r="D3395" t="s">
        <v>6183</v>
      </c>
      <c r="E3395" s="43" t="s">
        <v>14133</v>
      </c>
      <c r="F3395" t="s">
        <v>6184</v>
      </c>
      <c r="G3395" t="s">
        <v>19382</v>
      </c>
      <c r="H3395" s="41">
        <v>42570</v>
      </c>
      <c r="I3395" s="44">
        <v>-52568.07</v>
      </c>
      <c r="J3395" t="s">
        <v>14134</v>
      </c>
      <c r="R3395" s="51"/>
      <c r="U3395"/>
    </row>
    <row r="3396" spans="2:21" x14ac:dyDescent="0.25">
      <c r="B3396" s="49" t="s">
        <v>9328</v>
      </c>
      <c r="C3396" s="53" t="s">
        <v>24189</v>
      </c>
      <c r="D3396" t="s">
        <v>5616</v>
      </c>
      <c r="E3396" s="43" t="s">
        <v>13692</v>
      </c>
      <c r="F3396" t="s">
        <v>6185</v>
      </c>
      <c r="G3396" t="s">
        <v>19512</v>
      </c>
      <c r="H3396" s="41">
        <v>42570</v>
      </c>
      <c r="I3396" s="44">
        <v>-47200</v>
      </c>
      <c r="J3396" t="s">
        <v>14135</v>
      </c>
      <c r="R3396" s="51"/>
      <c r="U3396"/>
    </row>
    <row r="3397" spans="2:21" x14ac:dyDescent="0.25">
      <c r="B3397" s="49" t="s">
        <v>9328</v>
      </c>
      <c r="C3397" s="53" t="s">
        <v>24189</v>
      </c>
      <c r="D3397" t="s">
        <v>1369</v>
      </c>
      <c r="E3397" s="43" t="s">
        <v>10378</v>
      </c>
      <c r="F3397" t="s">
        <v>6186</v>
      </c>
      <c r="G3397" t="s">
        <v>19512</v>
      </c>
      <c r="H3397" s="41">
        <v>42570</v>
      </c>
      <c r="I3397" s="44">
        <v>-9440</v>
      </c>
      <c r="J3397" t="s">
        <v>14136</v>
      </c>
      <c r="R3397" s="51"/>
      <c r="U3397"/>
    </row>
    <row r="3398" spans="2:21" x14ac:dyDescent="0.25">
      <c r="B3398" s="49" t="s">
        <v>9326</v>
      </c>
      <c r="C3398" s="53" t="s">
        <v>24184</v>
      </c>
      <c r="D3398" t="s">
        <v>6161</v>
      </c>
      <c r="E3398" s="43" t="s">
        <v>6162</v>
      </c>
      <c r="F3398" t="s">
        <v>6188</v>
      </c>
      <c r="G3398" t="s">
        <v>17555</v>
      </c>
      <c r="H3398" s="41">
        <v>42571</v>
      </c>
      <c r="I3398" s="44">
        <v>-295000</v>
      </c>
      <c r="J3398" t="s">
        <v>14137</v>
      </c>
      <c r="R3398" s="51"/>
      <c r="U3398"/>
    </row>
    <row r="3399" spans="2:21" x14ac:dyDescent="0.25">
      <c r="B3399" s="49" t="s">
        <v>9326</v>
      </c>
      <c r="C3399" s="53" t="s">
        <v>24184</v>
      </c>
      <c r="D3399" t="s">
        <v>5648</v>
      </c>
      <c r="E3399" s="43" t="s">
        <v>5649</v>
      </c>
      <c r="F3399" t="s">
        <v>5963</v>
      </c>
      <c r="G3399" t="s">
        <v>18109</v>
      </c>
      <c r="H3399" s="41">
        <v>42571</v>
      </c>
      <c r="I3399" s="44">
        <v>-140909.70000000001</v>
      </c>
      <c r="J3399" t="s">
        <v>14138</v>
      </c>
      <c r="R3399" s="51"/>
      <c r="U3399"/>
    </row>
    <row r="3400" spans="2:21" x14ac:dyDescent="0.25">
      <c r="B3400" s="49" t="s">
        <v>9326</v>
      </c>
      <c r="C3400" s="53" t="s">
        <v>24184</v>
      </c>
      <c r="D3400" t="s">
        <v>6178</v>
      </c>
      <c r="E3400" s="43" t="s">
        <v>6179</v>
      </c>
      <c r="F3400" t="s">
        <v>6189</v>
      </c>
      <c r="G3400" t="s">
        <v>18442</v>
      </c>
      <c r="H3400" s="41">
        <v>42571</v>
      </c>
      <c r="I3400" s="44">
        <v>-49088</v>
      </c>
      <c r="J3400" t="s">
        <v>14139</v>
      </c>
      <c r="R3400" s="51"/>
      <c r="U3400"/>
    </row>
    <row r="3401" spans="2:21" x14ac:dyDescent="0.25">
      <c r="B3401" s="49" t="s">
        <v>9328</v>
      </c>
      <c r="C3401" s="53" t="s">
        <v>24189</v>
      </c>
      <c r="D3401" t="s">
        <v>5509</v>
      </c>
      <c r="E3401" s="43" t="s">
        <v>13604</v>
      </c>
      <c r="F3401" t="s">
        <v>6190</v>
      </c>
      <c r="G3401" t="s">
        <v>19382</v>
      </c>
      <c r="H3401" s="41">
        <v>42571</v>
      </c>
      <c r="I3401" s="44">
        <v>-51237.59</v>
      </c>
      <c r="J3401" t="s">
        <v>14140</v>
      </c>
      <c r="R3401" s="51"/>
      <c r="U3401"/>
    </row>
    <row r="3402" spans="2:21" x14ac:dyDescent="0.25">
      <c r="B3402" s="49" t="s">
        <v>9326</v>
      </c>
      <c r="C3402" s="53" t="s">
        <v>24184</v>
      </c>
      <c r="D3402" t="s">
        <v>6193</v>
      </c>
      <c r="E3402" s="43" t="s">
        <v>6194</v>
      </c>
      <c r="F3402" t="s">
        <v>6195</v>
      </c>
      <c r="G3402" t="s">
        <v>17724</v>
      </c>
      <c r="H3402" s="41">
        <v>42572</v>
      </c>
      <c r="I3402" s="44">
        <v>-726880</v>
      </c>
      <c r="J3402" t="s">
        <v>14143</v>
      </c>
      <c r="R3402" s="51"/>
      <c r="U3402"/>
    </row>
    <row r="3403" spans="2:21" x14ac:dyDescent="0.25">
      <c r="B3403" s="49" t="s">
        <v>9326</v>
      </c>
      <c r="C3403" s="53" t="s">
        <v>24184</v>
      </c>
      <c r="D3403" t="s">
        <v>1621</v>
      </c>
      <c r="E3403" s="43" t="s">
        <v>1622</v>
      </c>
      <c r="F3403" t="s">
        <v>6191</v>
      </c>
      <c r="G3403" t="s">
        <v>17242</v>
      </c>
      <c r="H3403" s="41">
        <v>42572</v>
      </c>
      <c r="I3403" s="44">
        <v>-95133</v>
      </c>
      <c r="J3403" t="s">
        <v>14141</v>
      </c>
      <c r="R3403" s="51"/>
      <c r="U3403"/>
    </row>
    <row r="3404" spans="2:21" x14ac:dyDescent="0.25">
      <c r="B3404" s="49" t="s">
        <v>9326</v>
      </c>
      <c r="C3404" s="53" t="s">
        <v>24184</v>
      </c>
      <c r="D3404" t="s">
        <v>1621</v>
      </c>
      <c r="E3404" s="43" t="s">
        <v>1622</v>
      </c>
      <c r="F3404" t="s">
        <v>6192</v>
      </c>
      <c r="G3404" t="s">
        <v>17242</v>
      </c>
      <c r="H3404" s="41">
        <v>42572</v>
      </c>
      <c r="I3404" s="44">
        <v>-65183.839999999997</v>
      </c>
      <c r="J3404" t="s">
        <v>14142</v>
      </c>
      <c r="R3404" s="51"/>
      <c r="U3404"/>
    </row>
    <row r="3405" spans="2:21" x14ac:dyDescent="0.25">
      <c r="B3405" s="49" t="s">
        <v>9326</v>
      </c>
      <c r="C3405" s="53" t="s">
        <v>24184</v>
      </c>
      <c r="D3405" t="s">
        <v>2549</v>
      </c>
      <c r="E3405" s="43" t="s">
        <v>2550</v>
      </c>
      <c r="F3405" t="s">
        <v>6196</v>
      </c>
      <c r="G3405" t="s">
        <v>17555</v>
      </c>
      <c r="H3405" s="41">
        <v>42573</v>
      </c>
      <c r="I3405" s="44">
        <v>-147500</v>
      </c>
      <c r="J3405" t="s">
        <v>14144</v>
      </c>
      <c r="R3405" s="51"/>
      <c r="U3405"/>
    </row>
    <row r="3406" spans="2:21" x14ac:dyDescent="0.25">
      <c r="B3406" s="49" t="s">
        <v>9326</v>
      </c>
      <c r="C3406" s="53" t="s">
        <v>24184</v>
      </c>
      <c r="D3406" t="s">
        <v>6201</v>
      </c>
      <c r="E3406" s="43" t="s">
        <v>6202</v>
      </c>
      <c r="F3406" t="s">
        <v>5650</v>
      </c>
      <c r="G3406" t="s">
        <v>18376</v>
      </c>
      <c r="H3406" s="41">
        <v>42576</v>
      </c>
      <c r="I3406" s="44">
        <v>-89016.84</v>
      </c>
      <c r="J3406" t="s">
        <v>14148</v>
      </c>
      <c r="R3406" s="51"/>
      <c r="U3406"/>
    </row>
    <row r="3407" spans="2:21" x14ac:dyDescent="0.25">
      <c r="B3407" s="49" t="s">
        <v>9326</v>
      </c>
      <c r="C3407" s="53" t="s">
        <v>24184</v>
      </c>
      <c r="D3407" t="s">
        <v>1621</v>
      </c>
      <c r="E3407" s="43" t="s">
        <v>1622</v>
      </c>
      <c r="F3407" t="s">
        <v>6200</v>
      </c>
      <c r="G3407" t="s">
        <v>17120</v>
      </c>
      <c r="H3407" s="41">
        <v>42576</v>
      </c>
      <c r="I3407" s="44">
        <v>-65490.12</v>
      </c>
      <c r="J3407" t="s">
        <v>14147</v>
      </c>
      <c r="R3407" s="51"/>
      <c r="U3407"/>
    </row>
    <row r="3408" spans="2:21" x14ac:dyDescent="0.25">
      <c r="B3408" s="49" t="s">
        <v>9326</v>
      </c>
      <c r="C3408" s="53" t="s">
        <v>24184</v>
      </c>
      <c r="D3408" t="s">
        <v>1621</v>
      </c>
      <c r="E3408" s="43" t="s">
        <v>1622</v>
      </c>
      <c r="F3408" t="s">
        <v>6199</v>
      </c>
      <c r="G3408" t="s">
        <v>17243</v>
      </c>
      <c r="H3408" s="41">
        <v>42576</v>
      </c>
      <c r="I3408" s="44">
        <v>-65489.61</v>
      </c>
      <c r="J3408" t="s">
        <v>14146</v>
      </c>
      <c r="R3408" s="51"/>
      <c r="U3408"/>
    </row>
    <row r="3409" spans="2:21" x14ac:dyDescent="0.25">
      <c r="B3409" s="49" t="s">
        <v>9326</v>
      </c>
      <c r="C3409" s="53" t="s">
        <v>24184</v>
      </c>
      <c r="D3409" t="s">
        <v>1621</v>
      </c>
      <c r="E3409" s="43" t="s">
        <v>1622</v>
      </c>
      <c r="F3409" t="s">
        <v>6198</v>
      </c>
      <c r="G3409" t="s">
        <v>17242</v>
      </c>
      <c r="H3409" s="41">
        <v>42576</v>
      </c>
      <c r="I3409" s="44">
        <v>-43659.74</v>
      </c>
      <c r="J3409" t="s">
        <v>14145</v>
      </c>
      <c r="R3409" s="51"/>
      <c r="U3409"/>
    </row>
    <row r="3410" spans="2:21" x14ac:dyDescent="0.25">
      <c r="B3410" s="49" t="s">
        <v>9735</v>
      </c>
      <c r="C3410" s="53" t="s">
        <v>24186</v>
      </c>
      <c r="D3410" t="s">
        <v>6203</v>
      </c>
      <c r="E3410" s="43" t="s">
        <v>14149</v>
      </c>
      <c r="F3410" t="s">
        <v>6204</v>
      </c>
      <c r="G3410" t="s">
        <v>6205</v>
      </c>
      <c r="H3410" s="41">
        <v>42576</v>
      </c>
      <c r="I3410" s="44">
        <v>-13200</v>
      </c>
      <c r="J3410" t="s">
        <v>14150</v>
      </c>
      <c r="R3410" s="51"/>
      <c r="U3410"/>
    </row>
    <row r="3411" spans="2:21" x14ac:dyDescent="0.25">
      <c r="B3411" s="49" t="s">
        <v>9328</v>
      </c>
      <c r="C3411" s="53" t="s">
        <v>24189</v>
      </c>
      <c r="D3411" t="s">
        <v>5952</v>
      </c>
      <c r="E3411" s="43" t="s">
        <v>13975</v>
      </c>
      <c r="F3411" t="s">
        <v>6206</v>
      </c>
      <c r="G3411" t="s">
        <v>16317</v>
      </c>
      <c r="H3411" s="41">
        <v>42576</v>
      </c>
      <c r="I3411" s="44">
        <v>-922341.43</v>
      </c>
      <c r="J3411" t="s">
        <v>14151</v>
      </c>
      <c r="R3411" s="51"/>
      <c r="U3411"/>
    </row>
    <row r="3412" spans="2:21" x14ac:dyDescent="0.25">
      <c r="B3412" s="49" t="s">
        <v>9328</v>
      </c>
      <c r="C3412" s="53" t="s">
        <v>24189</v>
      </c>
      <c r="D3412" t="s">
        <v>5809</v>
      </c>
      <c r="E3412" s="43" t="s">
        <v>13873</v>
      </c>
      <c r="F3412" t="s">
        <v>6208</v>
      </c>
      <c r="G3412" t="s">
        <v>6209</v>
      </c>
      <c r="H3412" s="41">
        <v>42576</v>
      </c>
      <c r="I3412" s="44">
        <v>-37250</v>
      </c>
      <c r="J3412" t="s">
        <v>14153</v>
      </c>
      <c r="R3412" s="51"/>
      <c r="U3412"/>
    </row>
    <row r="3413" spans="2:21" x14ac:dyDescent="0.25">
      <c r="B3413" s="49" t="s">
        <v>9328</v>
      </c>
      <c r="C3413" s="53" t="s">
        <v>24189</v>
      </c>
      <c r="D3413" t="s">
        <v>6055</v>
      </c>
      <c r="E3413" s="43" t="s">
        <v>14043</v>
      </c>
      <c r="F3413" t="s">
        <v>6207</v>
      </c>
      <c r="G3413" t="s">
        <v>20108</v>
      </c>
      <c r="H3413" s="41">
        <v>42576</v>
      </c>
      <c r="I3413" s="44">
        <v>-33040</v>
      </c>
      <c r="J3413" t="s">
        <v>14152</v>
      </c>
      <c r="R3413" s="51"/>
      <c r="U3413"/>
    </row>
    <row r="3414" spans="2:21" x14ac:dyDescent="0.25">
      <c r="B3414" s="49" t="s">
        <v>9326</v>
      </c>
      <c r="C3414" s="53" t="s">
        <v>24184</v>
      </c>
      <c r="D3414" t="s">
        <v>2042</v>
      </c>
      <c r="E3414" s="43" t="s">
        <v>2043</v>
      </c>
      <c r="F3414" t="s">
        <v>6210</v>
      </c>
      <c r="G3414" t="s">
        <v>18147</v>
      </c>
      <c r="H3414" s="41">
        <v>42577</v>
      </c>
      <c r="I3414" s="44">
        <v>-263598.03000000003</v>
      </c>
      <c r="J3414" t="s">
        <v>14154</v>
      </c>
      <c r="R3414" s="51"/>
      <c r="U3414"/>
    </row>
    <row r="3415" spans="2:21" x14ac:dyDescent="0.25">
      <c r="B3415" s="49" t="s">
        <v>9735</v>
      </c>
      <c r="C3415" s="53" t="s">
        <v>24186</v>
      </c>
      <c r="D3415" t="s">
        <v>6131</v>
      </c>
      <c r="E3415" s="43" t="s">
        <v>14103</v>
      </c>
      <c r="F3415" t="s">
        <v>6213</v>
      </c>
      <c r="G3415" t="s">
        <v>6214</v>
      </c>
      <c r="H3415" s="41">
        <v>42577</v>
      </c>
      <c r="I3415" s="44">
        <v>-41800</v>
      </c>
      <c r="J3415" t="s">
        <v>14156</v>
      </c>
      <c r="R3415" s="51"/>
      <c r="U3415"/>
    </row>
    <row r="3416" spans="2:21" x14ac:dyDescent="0.25">
      <c r="B3416" s="49" t="s">
        <v>9735</v>
      </c>
      <c r="C3416" s="53" t="s">
        <v>24186</v>
      </c>
      <c r="D3416" t="s">
        <v>6131</v>
      </c>
      <c r="E3416" s="43" t="s">
        <v>14103</v>
      </c>
      <c r="F3416" t="s">
        <v>6211</v>
      </c>
      <c r="G3416" t="s">
        <v>6212</v>
      </c>
      <c r="H3416" s="41">
        <v>42577</v>
      </c>
      <c r="I3416" s="44">
        <v>-23100</v>
      </c>
      <c r="J3416" t="s">
        <v>14155</v>
      </c>
      <c r="R3416" s="51"/>
      <c r="U3416"/>
    </row>
    <row r="3417" spans="2:21" x14ac:dyDescent="0.25">
      <c r="B3417" s="49" t="s">
        <v>9735</v>
      </c>
      <c r="C3417" s="53" t="s">
        <v>24186</v>
      </c>
      <c r="D3417" t="s">
        <v>5603</v>
      </c>
      <c r="E3417" s="43" t="s">
        <v>5604</v>
      </c>
      <c r="F3417" t="s">
        <v>6223</v>
      </c>
      <c r="G3417" t="s">
        <v>6224</v>
      </c>
      <c r="H3417" s="41">
        <v>42579</v>
      </c>
      <c r="I3417" s="44">
        <v>-283979</v>
      </c>
      <c r="J3417" t="s">
        <v>14161</v>
      </c>
      <c r="R3417" s="51"/>
      <c r="U3417"/>
    </row>
    <row r="3418" spans="2:21" x14ac:dyDescent="0.25">
      <c r="B3418" s="49" t="s">
        <v>9735</v>
      </c>
      <c r="C3418" s="53" t="s">
        <v>24186</v>
      </c>
      <c r="D3418" t="s">
        <v>5603</v>
      </c>
      <c r="E3418" s="43" t="s">
        <v>5604</v>
      </c>
      <c r="F3418" t="s">
        <v>6221</v>
      </c>
      <c r="G3418" t="s">
        <v>6222</v>
      </c>
      <c r="H3418" s="41">
        <v>42579</v>
      </c>
      <c r="I3418" s="44">
        <v>-280332</v>
      </c>
      <c r="J3418" t="s">
        <v>14160</v>
      </c>
      <c r="R3418" s="51"/>
      <c r="U3418"/>
    </row>
    <row r="3419" spans="2:21" x14ac:dyDescent="0.25">
      <c r="B3419" s="49" t="s">
        <v>9735</v>
      </c>
      <c r="C3419" s="53" t="s">
        <v>24186</v>
      </c>
      <c r="D3419" t="s">
        <v>5603</v>
      </c>
      <c r="E3419" s="43" t="s">
        <v>5604</v>
      </c>
      <c r="F3419" t="s">
        <v>6219</v>
      </c>
      <c r="G3419" t="s">
        <v>6220</v>
      </c>
      <c r="H3419" s="41">
        <v>42579</v>
      </c>
      <c r="I3419" s="44">
        <v>-267987</v>
      </c>
      <c r="J3419" t="s">
        <v>14159</v>
      </c>
      <c r="R3419" s="51"/>
      <c r="U3419"/>
    </row>
    <row r="3420" spans="2:21" x14ac:dyDescent="0.25">
      <c r="B3420" s="49" t="s">
        <v>9735</v>
      </c>
      <c r="C3420" s="53" t="s">
        <v>24186</v>
      </c>
      <c r="D3420" t="s">
        <v>5603</v>
      </c>
      <c r="E3420" s="43" t="s">
        <v>5604</v>
      </c>
      <c r="F3420" t="s">
        <v>6217</v>
      </c>
      <c r="G3420" t="s">
        <v>6218</v>
      </c>
      <c r="H3420" s="41">
        <v>42579</v>
      </c>
      <c r="I3420" s="44">
        <v>-219354</v>
      </c>
      <c r="J3420" t="s">
        <v>14158</v>
      </c>
      <c r="R3420" s="51"/>
      <c r="U3420"/>
    </row>
    <row r="3421" spans="2:21" x14ac:dyDescent="0.25">
      <c r="B3421" s="49" t="s">
        <v>9735</v>
      </c>
      <c r="C3421" s="53" t="s">
        <v>24186</v>
      </c>
      <c r="D3421" t="s">
        <v>5603</v>
      </c>
      <c r="E3421" s="43" t="s">
        <v>5604</v>
      </c>
      <c r="F3421" t="s">
        <v>6215</v>
      </c>
      <c r="G3421" t="s">
        <v>6216</v>
      </c>
      <c r="H3421" s="41">
        <v>42579</v>
      </c>
      <c r="I3421" s="44">
        <v>-191357</v>
      </c>
      <c r="J3421" t="s">
        <v>14157</v>
      </c>
      <c r="R3421" s="51"/>
      <c r="U3421"/>
    </row>
    <row r="3422" spans="2:21" x14ac:dyDescent="0.25">
      <c r="B3422" s="49" t="s">
        <v>9326</v>
      </c>
      <c r="C3422" s="53" t="s">
        <v>24184</v>
      </c>
      <c r="D3422" t="s">
        <v>2236</v>
      </c>
      <c r="E3422" s="43" t="s">
        <v>2237</v>
      </c>
      <c r="F3422" t="s">
        <v>6225</v>
      </c>
      <c r="G3422" t="s">
        <v>18111</v>
      </c>
      <c r="H3422" s="41">
        <v>42580</v>
      </c>
      <c r="I3422" s="44">
        <v>-51330</v>
      </c>
      <c r="J3422" t="s">
        <v>14162</v>
      </c>
      <c r="R3422" s="51"/>
      <c r="U3422"/>
    </row>
    <row r="3423" spans="2:21" x14ac:dyDescent="0.25">
      <c r="B3423" s="49" t="s">
        <v>9735</v>
      </c>
      <c r="C3423" s="53" t="s">
        <v>24186</v>
      </c>
      <c r="D3423" t="s">
        <v>6226</v>
      </c>
      <c r="E3423" s="43" t="s">
        <v>14163</v>
      </c>
      <c r="F3423" t="s">
        <v>6227</v>
      </c>
      <c r="G3423" t="s">
        <v>6228</v>
      </c>
      <c r="H3423" s="41">
        <v>42580</v>
      </c>
      <c r="I3423" s="44">
        <v>-90819.06</v>
      </c>
      <c r="J3423" t="s">
        <v>14164</v>
      </c>
      <c r="R3423" s="51"/>
      <c r="U3423"/>
    </row>
    <row r="3424" spans="2:21" x14ac:dyDescent="0.25">
      <c r="B3424" s="49" t="s">
        <v>9328</v>
      </c>
      <c r="C3424" s="53" t="s">
        <v>24189</v>
      </c>
      <c r="D3424" t="s">
        <v>4472</v>
      </c>
      <c r="E3424" s="43" t="s">
        <v>4473</v>
      </c>
      <c r="F3424" t="s">
        <v>6229</v>
      </c>
      <c r="G3424" t="s">
        <v>19968</v>
      </c>
      <c r="H3424" s="41">
        <v>42583</v>
      </c>
      <c r="I3424" s="44">
        <v>-1210273.31</v>
      </c>
      <c r="J3424" t="s">
        <v>14165</v>
      </c>
      <c r="R3424" s="51"/>
      <c r="U3424"/>
    </row>
    <row r="3425" spans="2:21" x14ac:dyDescent="0.25">
      <c r="B3425" s="49" t="s">
        <v>9328</v>
      </c>
      <c r="C3425" s="53" t="s">
        <v>24189</v>
      </c>
      <c r="D3425" t="s">
        <v>6230</v>
      </c>
      <c r="E3425" s="43" t="s">
        <v>6231</v>
      </c>
      <c r="F3425" t="s">
        <v>5807</v>
      </c>
      <c r="G3425" t="s">
        <v>6232</v>
      </c>
      <c r="H3425" s="41">
        <v>42585</v>
      </c>
      <c r="I3425" s="44">
        <v>-10737115.369999999</v>
      </c>
      <c r="J3425" t="s">
        <v>14166</v>
      </c>
      <c r="R3425" s="51"/>
      <c r="U3425"/>
    </row>
    <row r="3426" spans="2:21" x14ac:dyDescent="0.25">
      <c r="B3426" s="49" t="s">
        <v>9326</v>
      </c>
      <c r="C3426" s="53" t="s">
        <v>24184</v>
      </c>
      <c r="D3426" t="s">
        <v>1621</v>
      </c>
      <c r="E3426" s="43" t="s">
        <v>1622</v>
      </c>
      <c r="F3426" t="s">
        <v>6235</v>
      </c>
      <c r="G3426" t="s">
        <v>17244</v>
      </c>
      <c r="H3426" s="41">
        <v>42587</v>
      </c>
      <c r="I3426" s="44">
        <v>-104430.24</v>
      </c>
      <c r="J3426" t="s">
        <v>14169</v>
      </c>
      <c r="R3426" s="51"/>
      <c r="U3426"/>
    </row>
    <row r="3427" spans="2:21" x14ac:dyDescent="0.25">
      <c r="B3427" s="49" t="s">
        <v>9326</v>
      </c>
      <c r="C3427" s="53" t="s">
        <v>24184</v>
      </c>
      <c r="D3427" t="s">
        <v>1621</v>
      </c>
      <c r="E3427" s="43" t="s">
        <v>1622</v>
      </c>
      <c r="F3427" t="s">
        <v>6236</v>
      </c>
      <c r="G3427" t="s">
        <v>17120</v>
      </c>
      <c r="H3427" s="41">
        <v>42587</v>
      </c>
      <c r="I3427" s="44">
        <v>-104430.24</v>
      </c>
      <c r="J3427" t="s">
        <v>14170</v>
      </c>
      <c r="R3427" s="51"/>
      <c r="U3427"/>
    </row>
    <row r="3428" spans="2:21" x14ac:dyDescent="0.25">
      <c r="B3428" s="49" t="s">
        <v>9326</v>
      </c>
      <c r="C3428" s="53" t="s">
        <v>24184</v>
      </c>
      <c r="D3428" t="s">
        <v>1621</v>
      </c>
      <c r="E3428" s="43" t="s">
        <v>1622</v>
      </c>
      <c r="F3428" t="s">
        <v>6237</v>
      </c>
      <c r="G3428" t="s">
        <v>17120</v>
      </c>
      <c r="H3428" s="41">
        <v>42587</v>
      </c>
      <c r="I3428" s="44">
        <v>-104430.24</v>
      </c>
      <c r="J3428" t="s">
        <v>14171</v>
      </c>
      <c r="R3428" s="51"/>
      <c r="U3428"/>
    </row>
    <row r="3429" spans="2:21" x14ac:dyDescent="0.25">
      <c r="B3429" s="49" t="s">
        <v>9326</v>
      </c>
      <c r="C3429" s="53" t="s">
        <v>24184</v>
      </c>
      <c r="D3429" t="s">
        <v>1621</v>
      </c>
      <c r="E3429" s="43" t="s">
        <v>1622</v>
      </c>
      <c r="F3429" t="s">
        <v>6233</v>
      </c>
      <c r="G3429" t="s">
        <v>17120</v>
      </c>
      <c r="H3429" s="41">
        <v>42587</v>
      </c>
      <c r="I3429" s="44">
        <v>-103947.7</v>
      </c>
      <c r="J3429" t="s">
        <v>14167</v>
      </c>
      <c r="R3429" s="51"/>
      <c r="U3429"/>
    </row>
    <row r="3430" spans="2:21" x14ac:dyDescent="0.25">
      <c r="B3430" s="49" t="s">
        <v>9326</v>
      </c>
      <c r="C3430" s="53" t="s">
        <v>24184</v>
      </c>
      <c r="D3430" t="s">
        <v>1621</v>
      </c>
      <c r="E3430" s="43" t="s">
        <v>1622</v>
      </c>
      <c r="F3430" t="s">
        <v>6234</v>
      </c>
      <c r="G3430" t="s">
        <v>17244</v>
      </c>
      <c r="H3430" s="41">
        <v>42587</v>
      </c>
      <c r="I3430" s="44">
        <v>-65490.11</v>
      </c>
      <c r="J3430" t="s">
        <v>14168</v>
      </c>
      <c r="R3430" s="51"/>
      <c r="U3430"/>
    </row>
    <row r="3431" spans="2:21" x14ac:dyDescent="0.25">
      <c r="B3431" s="49" t="s">
        <v>9735</v>
      </c>
      <c r="C3431" s="53" t="s">
        <v>24186</v>
      </c>
      <c r="D3431" t="s">
        <v>5300</v>
      </c>
      <c r="E3431" s="43" t="s">
        <v>13423</v>
      </c>
      <c r="F3431" t="s">
        <v>6238</v>
      </c>
      <c r="G3431" t="s">
        <v>6239</v>
      </c>
      <c r="H3431" s="41">
        <v>42587</v>
      </c>
      <c r="I3431" s="44">
        <v>-61050</v>
      </c>
      <c r="J3431" t="s">
        <v>14172</v>
      </c>
      <c r="R3431" s="51"/>
      <c r="U3431"/>
    </row>
    <row r="3432" spans="2:21" x14ac:dyDescent="0.25">
      <c r="B3432" s="49" t="s">
        <v>9326</v>
      </c>
      <c r="C3432" s="53" t="s">
        <v>24184</v>
      </c>
      <c r="D3432" t="s">
        <v>1621</v>
      </c>
      <c r="E3432" s="43" t="s">
        <v>1622</v>
      </c>
      <c r="F3432" t="s">
        <v>6241</v>
      </c>
      <c r="G3432" t="s">
        <v>17245</v>
      </c>
      <c r="H3432" s="41">
        <v>42590</v>
      </c>
      <c r="I3432" s="44">
        <v>-65489.61</v>
      </c>
      <c r="J3432" t="s">
        <v>14173</v>
      </c>
      <c r="R3432" s="51"/>
      <c r="U3432"/>
    </row>
    <row r="3433" spans="2:21" x14ac:dyDescent="0.25">
      <c r="B3433" s="49" t="s">
        <v>9326</v>
      </c>
      <c r="C3433" s="53" t="s">
        <v>24184</v>
      </c>
      <c r="D3433" t="s">
        <v>1621</v>
      </c>
      <c r="E3433" s="43" t="s">
        <v>1622</v>
      </c>
      <c r="F3433" t="s">
        <v>6242</v>
      </c>
      <c r="G3433" t="s">
        <v>17245</v>
      </c>
      <c r="H3433" s="41">
        <v>42590</v>
      </c>
      <c r="I3433" s="44">
        <v>-65489.61</v>
      </c>
      <c r="J3433" t="s">
        <v>14174</v>
      </c>
      <c r="R3433" s="51"/>
      <c r="U3433"/>
    </row>
    <row r="3434" spans="2:21" x14ac:dyDescent="0.25">
      <c r="B3434" s="49" t="s">
        <v>9735</v>
      </c>
      <c r="C3434" s="53" t="s">
        <v>24186</v>
      </c>
      <c r="D3434" t="s">
        <v>6243</v>
      </c>
      <c r="E3434" s="43" t="s">
        <v>6244</v>
      </c>
      <c r="F3434" t="s">
        <v>6245</v>
      </c>
      <c r="G3434" t="s">
        <v>6246</v>
      </c>
      <c r="H3434" s="41">
        <v>42590</v>
      </c>
      <c r="I3434" s="44">
        <v>-29160</v>
      </c>
      <c r="J3434" t="s">
        <v>14175</v>
      </c>
      <c r="R3434" s="51"/>
      <c r="U3434"/>
    </row>
    <row r="3435" spans="2:21" x14ac:dyDescent="0.25">
      <c r="B3435" s="49" t="s">
        <v>9328</v>
      </c>
      <c r="C3435" s="53" t="s">
        <v>24189</v>
      </c>
      <c r="D3435" t="s">
        <v>6247</v>
      </c>
      <c r="E3435" s="43" t="s">
        <v>6248</v>
      </c>
      <c r="F3435" t="s">
        <v>6249</v>
      </c>
      <c r="G3435" t="s">
        <v>20190</v>
      </c>
      <c r="H3435" s="41">
        <v>42591</v>
      </c>
      <c r="I3435" s="44">
        <v>-1725467.27</v>
      </c>
      <c r="J3435" t="s">
        <v>14176</v>
      </c>
      <c r="R3435" s="51"/>
      <c r="U3435"/>
    </row>
    <row r="3436" spans="2:21" x14ac:dyDescent="0.25">
      <c r="B3436" s="49" t="s">
        <v>9328</v>
      </c>
      <c r="C3436" s="53" t="s">
        <v>24189</v>
      </c>
      <c r="D3436" t="s">
        <v>6251</v>
      </c>
      <c r="E3436" s="43" t="s">
        <v>14178</v>
      </c>
      <c r="F3436" t="s">
        <v>6252</v>
      </c>
      <c r="G3436" t="s">
        <v>19383</v>
      </c>
      <c r="H3436" s="41">
        <v>42592</v>
      </c>
      <c r="I3436" s="44">
        <v>-72327.600000000006</v>
      </c>
      <c r="J3436" t="s">
        <v>14179</v>
      </c>
      <c r="R3436" s="51"/>
      <c r="U3436"/>
    </row>
    <row r="3437" spans="2:21" x14ac:dyDescent="0.25">
      <c r="B3437" s="49" t="s">
        <v>9328</v>
      </c>
      <c r="C3437" s="53" t="s">
        <v>24189</v>
      </c>
      <c r="D3437" t="s">
        <v>6183</v>
      </c>
      <c r="E3437" s="43" t="s">
        <v>14133</v>
      </c>
      <c r="F3437" t="s">
        <v>6250</v>
      </c>
      <c r="G3437" t="s">
        <v>19383</v>
      </c>
      <c r="H3437" s="41">
        <v>42592</v>
      </c>
      <c r="I3437" s="44">
        <v>-52599.44</v>
      </c>
      <c r="J3437" t="s">
        <v>14177</v>
      </c>
      <c r="R3437" s="51"/>
      <c r="U3437"/>
    </row>
    <row r="3438" spans="2:21" x14ac:dyDescent="0.25">
      <c r="B3438" s="49" t="s">
        <v>9328</v>
      </c>
      <c r="C3438" s="53" t="s">
        <v>24189</v>
      </c>
      <c r="D3438" t="s">
        <v>5509</v>
      </c>
      <c r="E3438" s="43" t="s">
        <v>13604</v>
      </c>
      <c r="F3438" t="s">
        <v>6253</v>
      </c>
      <c r="G3438" t="s">
        <v>19383</v>
      </c>
      <c r="H3438" s="41">
        <v>42592</v>
      </c>
      <c r="I3438" s="44">
        <v>-51289.49</v>
      </c>
      <c r="J3438" t="s">
        <v>14180</v>
      </c>
      <c r="R3438" s="51"/>
      <c r="U3438"/>
    </row>
    <row r="3439" spans="2:21" x14ac:dyDescent="0.25">
      <c r="B3439" s="49" t="s">
        <v>9328</v>
      </c>
      <c r="C3439" s="53" t="s">
        <v>24189</v>
      </c>
      <c r="D3439" t="s">
        <v>5809</v>
      </c>
      <c r="E3439" s="43" t="s">
        <v>13873</v>
      </c>
      <c r="F3439" t="s">
        <v>6257</v>
      </c>
      <c r="G3439" t="s">
        <v>6258</v>
      </c>
      <c r="H3439" s="41">
        <v>42593</v>
      </c>
      <c r="I3439" s="44">
        <v>-39800</v>
      </c>
      <c r="J3439" t="s">
        <v>14183</v>
      </c>
      <c r="R3439" s="51"/>
      <c r="U3439"/>
    </row>
    <row r="3440" spans="2:21" x14ac:dyDescent="0.25">
      <c r="B3440" s="49" t="s">
        <v>9328</v>
      </c>
      <c r="C3440" s="53" t="s">
        <v>24189</v>
      </c>
      <c r="D3440" t="s">
        <v>6254</v>
      </c>
      <c r="E3440" s="43" t="s">
        <v>14181</v>
      </c>
      <c r="F3440" t="s">
        <v>6255</v>
      </c>
      <c r="G3440" t="s">
        <v>19922</v>
      </c>
      <c r="H3440" s="41">
        <v>42593</v>
      </c>
      <c r="I3440" s="44">
        <v>-33040</v>
      </c>
      <c r="J3440" t="s">
        <v>14182</v>
      </c>
      <c r="R3440" s="51"/>
      <c r="U3440"/>
    </row>
    <row r="3441" spans="2:21" x14ac:dyDescent="0.25">
      <c r="B3441" s="49" t="s">
        <v>9735</v>
      </c>
      <c r="C3441" s="53" t="s">
        <v>24186</v>
      </c>
      <c r="D3441" t="s">
        <v>6259</v>
      </c>
      <c r="E3441" s="43" t="s">
        <v>14184</v>
      </c>
      <c r="F3441" t="s">
        <v>6260</v>
      </c>
      <c r="G3441" t="s">
        <v>6261</v>
      </c>
      <c r="H3441" s="41">
        <v>42594</v>
      </c>
      <c r="I3441">
        <v>-750</v>
      </c>
      <c r="J3441" t="s">
        <v>14185</v>
      </c>
      <c r="R3441" s="51"/>
      <c r="U3441"/>
    </row>
    <row r="3442" spans="2:21" x14ac:dyDescent="0.25">
      <c r="B3442" s="49" t="s">
        <v>9328</v>
      </c>
      <c r="C3442" s="53" t="s">
        <v>24189</v>
      </c>
      <c r="D3442" t="s">
        <v>1369</v>
      </c>
      <c r="E3442" s="43" t="s">
        <v>10378</v>
      </c>
      <c r="F3442" t="s">
        <v>6262</v>
      </c>
      <c r="G3442" t="s">
        <v>19383</v>
      </c>
      <c r="H3442" s="41">
        <v>42594</v>
      </c>
      <c r="I3442" s="44">
        <v>-9440</v>
      </c>
      <c r="J3442" t="s">
        <v>14186</v>
      </c>
      <c r="R3442" s="51"/>
      <c r="U3442"/>
    </row>
    <row r="3443" spans="2:21" x14ac:dyDescent="0.25">
      <c r="B3443" s="49" t="s">
        <v>9328</v>
      </c>
      <c r="C3443" s="53" t="s">
        <v>24189</v>
      </c>
      <c r="D3443" t="s">
        <v>2899</v>
      </c>
      <c r="E3443" s="43" t="s">
        <v>11671</v>
      </c>
      <c r="F3443" t="s">
        <v>6264</v>
      </c>
      <c r="G3443" t="s">
        <v>19581</v>
      </c>
      <c r="H3443" s="41">
        <v>42599</v>
      </c>
      <c r="I3443" s="44">
        <v>-38940</v>
      </c>
      <c r="J3443" t="s">
        <v>14187</v>
      </c>
      <c r="R3443" s="51"/>
      <c r="U3443"/>
    </row>
    <row r="3444" spans="2:21" x14ac:dyDescent="0.25">
      <c r="B3444" s="49" t="s">
        <v>9328</v>
      </c>
      <c r="C3444" s="53" t="s">
        <v>24189</v>
      </c>
      <c r="D3444" t="s">
        <v>6055</v>
      </c>
      <c r="E3444" s="43" t="s">
        <v>14043</v>
      </c>
      <c r="F3444" t="s">
        <v>6265</v>
      </c>
      <c r="G3444" t="s">
        <v>20109</v>
      </c>
      <c r="H3444" s="41">
        <v>42599</v>
      </c>
      <c r="I3444" s="44">
        <v>-33040</v>
      </c>
      <c r="J3444" t="s">
        <v>14188</v>
      </c>
      <c r="R3444" s="51"/>
      <c r="U3444"/>
    </row>
    <row r="3445" spans="2:21" x14ac:dyDescent="0.25">
      <c r="B3445" s="49" t="s">
        <v>9735</v>
      </c>
      <c r="C3445" s="53" t="s">
        <v>24186</v>
      </c>
      <c r="D3445" t="s">
        <v>5989</v>
      </c>
      <c r="E3445" s="43" t="s">
        <v>14000</v>
      </c>
      <c r="F3445" t="s">
        <v>6270</v>
      </c>
      <c r="G3445" t="s">
        <v>6271</v>
      </c>
      <c r="H3445" s="41">
        <v>42600</v>
      </c>
      <c r="I3445" s="44">
        <v>-18500</v>
      </c>
      <c r="J3445" t="s">
        <v>14191</v>
      </c>
      <c r="R3445" s="51"/>
      <c r="U3445"/>
    </row>
    <row r="3446" spans="2:21" x14ac:dyDescent="0.25">
      <c r="B3446" s="49" t="s">
        <v>9735</v>
      </c>
      <c r="C3446" s="53" t="s">
        <v>24186</v>
      </c>
      <c r="D3446" t="s">
        <v>6131</v>
      </c>
      <c r="E3446" s="43" t="s">
        <v>14103</v>
      </c>
      <c r="F3446" t="s">
        <v>6266</v>
      </c>
      <c r="G3446" t="s">
        <v>6267</v>
      </c>
      <c r="H3446" s="41">
        <v>42600</v>
      </c>
      <c r="I3446" s="44">
        <v>-16050</v>
      </c>
      <c r="J3446" t="s">
        <v>14189</v>
      </c>
      <c r="R3446" s="51"/>
      <c r="U3446"/>
    </row>
    <row r="3447" spans="2:21" x14ac:dyDescent="0.25">
      <c r="B3447" s="49" t="s">
        <v>9735</v>
      </c>
      <c r="C3447" s="53" t="s">
        <v>24186</v>
      </c>
      <c r="D3447" t="s">
        <v>5989</v>
      </c>
      <c r="E3447" s="43" t="s">
        <v>14000</v>
      </c>
      <c r="F3447" t="s">
        <v>6268</v>
      </c>
      <c r="G3447" t="s">
        <v>6269</v>
      </c>
      <c r="H3447" s="41">
        <v>42600</v>
      </c>
      <c r="I3447" s="44">
        <v>-12700</v>
      </c>
      <c r="J3447" t="s">
        <v>14190</v>
      </c>
      <c r="R3447" s="51"/>
      <c r="U3447"/>
    </row>
    <row r="3448" spans="2:21" x14ac:dyDescent="0.25">
      <c r="B3448" s="49" t="s">
        <v>9328</v>
      </c>
      <c r="C3448" s="53" t="s">
        <v>24189</v>
      </c>
      <c r="D3448" t="s">
        <v>5809</v>
      </c>
      <c r="E3448" s="43" t="s">
        <v>13873</v>
      </c>
      <c r="F3448" t="s">
        <v>6277</v>
      </c>
      <c r="G3448" t="s">
        <v>6278</v>
      </c>
      <c r="H3448" s="41">
        <v>42600</v>
      </c>
      <c r="I3448" s="44">
        <v>-41900</v>
      </c>
      <c r="J3448" t="s">
        <v>14194</v>
      </c>
      <c r="R3448" s="51"/>
      <c r="U3448"/>
    </row>
    <row r="3449" spans="2:21" x14ac:dyDescent="0.25">
      <c r="B3449" s="49" t="s">
        <v>9328</v>
      </c>
      <c r="C3449" s="53" t="s">
        <v>24189</v>
      </c>
      <c r="D3449" t="s">
        <v>5809</v>
      </c>
      <c r="E3449" s="43" t="s">
        <v>13873</v>
      </c>
      <c r="F3449" t="s">
        <v>6275</v>
      </c>
      <c r="G3449" t="s">
        <v>6276</v>
      </c>
      <c r="H3449" s="41">
        <v>42600</v>
      </c>
      <c r="I3449" s="44">
        <v>-16500</v>
      </c>
      <c r="J3449" t="s">
        <v>14193</v>
      </c>
      <c r="R3449" s="51"/>
      <c r="U3449"/>
    </row>
    <row r="3450" spans="2:21" x14ac:dyDescent="0.25">
      <c r="B3450" s="49" t="s">
        <v>9328</v>
      </c>
      <c r="C3450" s="53" t="s">
        <v>24189</v>
      </c>
      <c r="D3450" t="s">
        <v>6272</v>
      </c>
      <c r="E3450" s="43" t="s">
        <v>6273</v>
      </c>
      <c r="F3450" t="s">
        <v>6274</v>
      </c>
      <c r="G3450" t="s">
        <v>20154</v>
      </c>
      <c r="H3450" s="41">
        <v>42600</v>
      </c>
      <c r="I3450" s="44">
        <v>545472</v>
      </c>
      <c r="J3450" t="s">
        <v>14192</v>
      </c>
      <c r="R3450" s="51"/>
      <c r="U3450"/>
    </row>
    <row r="3451" spans="2:21" x14ac:dyDescent="0.25">
      <c r="B3451" s="49" t="s">
        <v>9326</v>
      </c>
      <c r="C3451" s="53" t="s">
        <v>24184</v>
      </c>
      <c r="D3451" t="s">
        <v>6279</v>
      </c>
      <c r="E3451" s="43" t="s">
        <v>6280</v>
      </c>
      <c r="F3451" t="s">
        <v>6281</v>
      </c>
      <c r="G3451" t="s">
        <v>18044</v>
      </c>
      <c r="H3451" s="41">
        <v>42601</v>
      </c>
      <c r="I3451" s="44">
        <v>-248363.84</v>
      </c>
      <c r="J3451" t="s">
        <v>14195</v>
      </c>
      <c r="R3451" s="51"/>
      <c r="U3451"/>
    </row>
    <row r="3452" spans="2:21" x14ac:dyDescent="0.25">
      <c r="B3452" s="49" t="s">
        <v>9326</v>
      </c>
      <c r="C3452" s="53" t="s">
        <v>24184</v>
      </c>
      <c r="D3452" t="s">
        <v>5648</v>
      </c>
      <c r="E3452" s="43" t="s">
        <v>5649</v>
      </c>
      <c r="F3452" t="s">
        <v>4404</v>
      </c>
      <c r="G3452" t="s">
        <v>18111</v>
      </c>
      <c r="H3452" s="41">
        <v>42604</v>
      </c>
      <c r="I3452" s="44">
        <v>-75331.199999999997</v>
      </c>
      <c r="J3452" t="s">
        <v>14200</v>
      </c>
      <c r="R3452" s="51"/>
      <c r="U3452"/>
    </row>
    <row r="3453" spans="2:21" x14ac:dyDescent="0.25">
      <c r="B3453" s="49" t="s">
        <v>9326</v>
      </c>
      <c r="C3453" s="53" t="s">
        <v>24184</v>
      </c>
      <c r="D3453" t="s">
        <v>5648</v>
      </c>
      <c r="E3453" s="43" t="s">
        <v>5649</v>
      </c>
      <c r="F3453" t="s">
        <v>6287</v>
      </c>
      <c r="G3453" t="s">
        <v>18110</v>
      </c>
      <c r="H3453" s="41">
        <v>42604</v>
      </c>
      <c r="I3453" s="44">
        <v>-39178.949999999997</v>
      </c>
      <c r="J3453" t="s">
        <v>14199</v>
      </c>
      <c r="R3453" s="51"/>
      <c r="U3453"/>
    </row>
    <row r="3454" spans="2:21" x14ac:dyDescent="0.25">
      <c r="B3454" s="49" t="s">
        <v>9326</v>
      </c>
      <c r="C3454" s="53" t="s">
        <v>24184</v>
      </c>
      <c r="D3454" t="s">
        <v>6282</v>
      </c>
      <c r="E3454" s="43" t="s">
        <v>6283</v>
      </c>
      <c r="F3454" t="s">
        <v>6285</v>
      </c>
      <c r="G3454" t="s">
        <v>17717</v>
      </c>
      <c r="H3454" s="41">
        <v>42604</v>
      </c>
      <c r="I3454" s="44">
        <v>-34172.800000000003</v>
      </c>
      <c r="J3454" t="s">
        <v>14197</v>
      </c>
      <c r="R3454" s="51"/>
      <c r="U3454"/>
    </row>
    <row r="3455" spans="2:21" x14ac:dyDescent="0.25">
      <c r="B3455" s="49" t="s">
        <v>9326</v>
      </c>
      <c r="C3455" s="53" t="s">
        <v>24184</v>
      </c>
      <c r="D3455" t="s">
        <v>6282</v>
      </c>
      <c r="E3455" s="43" t="s">
        <v>6283</v>
      </c>
      <c r="F3455" t="s">
        <v>6284</v>
      </c>
      <c r="G3455" t="s">
        <v>17716</v>
      </c>
      <c r="H3455" s="41">
        <v>42604</v>
      </c>
      <c r="I3455" s="44">
        <v>-29883.5</v>
      </c>
      <c r="J3455" t="s">
        <v>14196</v>
      </c>
      <c r="R3455" s="51"/>
      <c r="U3455"/>
    </row>
    <row r="3456" spans="2:21" x14ac:dyDescent="0.25">
      <c r="B3456" s="49" t="s">
        <v>9326</v>
      </c>
      <c r="C3456" s="53" t="s">
        <v>24184</v>
      </c>
      <c r="D3456" t="s">
        <v>6282</v>
      </c>
      <c r="E3456" s="43" t="s">
        <v>6283</v>
      </c>
      <c r="F3456" t="s">
        <v>6286</v>
      </c>
      <c r="G3456" t="s">
        <v>17717</v>
      </c>
      <c r="H3456" s="41">
        <v>42604</v>
      </c>
      <c r="I3456" s="44">
        <v>-25098.6</v>
      </c>
      <c r="J3456" t="s">
        <v>14198</v>
      </c>
      <c r="R3456" s="51"/>
      <c r="U3456"/>
    </row>
    <row r="3457" spans="2:21" x14ac:dyDescent="0.25">
      <c r="B3457" s="49" t="s">
        <v>9735</v>
      </c>
      <c r="C3457" s="53" t="s">
        <v>24186</v>
      </c>
      <c r="D3457" t="s">
        <v>6288</v>
      </c>
      <c r="E3457" s="43" t="s">
        <v>14201</v>
      </c>
      <c r="F3457" t="s">
        <v>6289</v>
      </c>
      <c r="G3457" t="s">
        <v>6290</v>
      </c>
      <c r="H3457" s="41">
        <v>42604</v>
      </c>
      <c r="I3457" s="44">
        <v>-28000</v>
      </c>
      <c r="J3457" t="s">
        <v>14202</v>
      </c>
      <c r="R3457" s="51"/>
      <c r="U3457"/>
    </row>
    <row r="3458" spans="2:21" x14ac:dyDescent="0.25">
      <c r="B3458" s="49" t="s">
        <v>9735</v>
      </c>
      <c r="C3458" s="53" t="s">
        <v>24186</v>
      </c>
      <c r="D3458" t="s">
        <v>6291</v>
      </c>
      <c r="E3458" s="43" t="s">
        <v>14203</v>
      </c>
      <c r="F3458" t="s">
        <v>6289</v>
      </c>
      <c r="G3458" t="s">
        <v>6290</v>
      </c>
      <c r="H3458" s="41">
        <v>42604</v>
      </c>
      <c r="I3458" s="44">
        <v>-28000</v>
      </c>
      <c r="J3458" t="s">
        <v>14204</v>
      </c>
      <c r="R3458" s="51"/>
      <c r="U3458"/>
    </row>
    <row r="3459" spans="2:21" x14ac:dyDescent="0.25">
      <c r="B3459" s="49" t="s">
        <v>9735</v>
      </c>
      <c r="C3459" s="53" t="s">
        <v>24186</v>
      </c>
      <c r="D3459" t="s">
        <v>6292</v>
      </c>
      <c r="E3459" s="43" t="s">
        <v>14205</v>
      </c>
      <c r="F3459" t="s">
        <v>6289</v>
      </c>
      <c r="G3459" t="s">
        <v>6290</v>
      </c>
      <c r="H3459" s="41">
        <v>42604</v>
      </c>
      <c r="I3459" s="44">
        <v>-28000</v>
      </c>
      <c r="J3459" t="s">
        <v>14206</v>
      </c>
      <c r="R3459" s="51"/>
      <c r="U3459"/>
    </row>
    <row r="3460" spans="2:21" x14ac:dyDescent="0.25">
      <c r="B3460" s="49" t="s">
        <v>9735</v>
      </c>
      <c r="C3460" s="53" t="s">
        <v>24186</v>
      </c>
      <c r="D3460" t="s">
        <v>6293</v>
      </c>
      <c r="E3460" s="43" t="s">
        <v>14207</v>
      </c>
      <c r="F3460" t="s">
        <v>6289</v>
      </c>
      <c r="G3460" t="s">
        <v>6290</v>
      </c>
      <c r="H3460" s="41">
        <v>42604</v>
      </c>
      <c r="I3460" s="44">
        <v>-28000</v>
      </c>
      <c r="J3460" t="s">
        <v>14208</v>
      </c>
      <c r="R3460" s="51"/>
      <c r="U3460"/>
    </row>
    <row r="3461" spans="2:21" x14ac:dyDescent="0.25">
      <c r="B3461" s="49" t="s">
        <v>9735</v>
      </c>
      <c r="C3461" s="53" t="s">
        <v>24186</v>
      </c>
      <c r="D3461" t="s">
        <v>6294</v>
      </c>
      <c r="E3461" s="43" t="s">
        <v>14209</v>
      </c>
      <c r="F3461" t="s">
        <v>6289</v>
      </c>
      <c r="G3461" t="s">
        <v>6290</v>
      </c>
      <c r="H3461" s="41">
        <v>42604</v>
      </c>
      <c r="I3461" s="44">
        <v>-28000</v>
      </c>
      <c r="J3461" t="s">
        <v>14210</v>
      </c>
      <c r="R3461" s="51"/>
      <c r="U3461"/>
    </row>
    <row r="3462" spans="2:21" x14ac:dyDescent="0.25">
      <c r="B3462" s="49" t="s">
        <v>9735</v>
      </c>
      <c r="C3462" s="53" t="s">
        <v>24186</v>
      </c>
      <c r="D3462" t="s">
        <v>6295</v>
      </c>
      <c r="E3462" s="43" t="s">
        <v>14211</v>
      </c>
      <c r="F3462" t="s">
        <v>6289</v>
      </c>
      <c r="G3462" t="s">
        <v>6290</v>
      </c>
      <c r="H3462" s="41">
        <v>42604</v>
      </c>
      <c r="I3462" s="44">
        <v>-28000</v>
      </c>
      <c r="J3462" t="s">
        <v>14212</v>
      </c>
      <c r="R3462" s="51"/>
      <c r="U3462"/>
    </row>
    <row r="3463" spans="2:21" x14ac:dyDescent="0.25">
      <c r="B3463" s="49" t="s">
        <v>9735</v>
      </c>
      <c r="C3463" s="53" t="s">
        <v>24186</v>
      </c>
      <c r="D3463" t="s">
        <v>6296</v>
      </c>
      <c r="E3463" s="43" t="s">
        <v>14213</v>
      </c>
      <c r="F3463" t="s">
        <v>6289</v>
      </c>
      <c r="G3463" t="s">
        <v>6290</v>
      </c>
      <c r="H3463" s="41">
        <v>42604</v>
      </c>
      <c r="I3463" s="44">
        <v>-28000</v>
      </c>
      <c r="J3463" t="s">
        <v>14214</v>
      </c>
      <c r="R3463" s="51"/>
      <c r="U3463"/>
    </row>
    <row r="3464" spans="2:21" x14ac:dyDescent="0.25">
      <c r="B3464" s="49" t="s">
        <v>9328</v>
      </c>
      <c r="C3464" s="53" t="s">
        <v>24189</v>
      </c>
      <c r="D3464" t="s">
        <v>6311</v>
      </c>
      <c r="E3464" s="43" t="s">
        <v>6312</v>
      </c>
      <c r="G3464" t="s">
        <v>6313</v>
      </c>
      <c r="H3464" s="41">
        <v>42604</v>
      </c>
      <c r="I3464" s="44">
        <v>-2665400.56</v>
      </c>
      <c r="J3464" t="s">
        <v>14243</v>
      </c>
      <c r="R3464" s="51"/>
      <c r="U3464"/>
    </row>
    <row r="3465" spans="2:21" x14ac:dyDescent="0.25">
      <c r="B3465" s="49" t="s">
        <v>9328</v>
      </c>
      <c r="C3465" s="53" t="s">
        <v>24189</v>
      </c>
      <c r="D3465" t="s">
        <v>6297</v>
      </c>
      <c r="E3465" s="43" t="s">
        <v>14215</v>
      </c>
      <c r="F3465" t="s">
        <v>6289</v>
      </c>
      <c r="G3465" t="s">
        <v>6290</v>
      </c>
      <c r="H3465" s="41">
        <v>42604</v>
      </c>
      <c r="I3465" s="44">
        <v>-28000</v>
      </c>
      <c r="J3465" t="s">
        <v>14216</v>
      </c>
      <c r="R3465" s="51"/>
      <c r="U3465"/>
    </row>
    <row r="3466" spans="2:21" x14ac:dyDescent="0.25">
      <c r="B3466" s="49" t="s">
        <v>9328</v>
      </c>
      <c r="C3466" s="53" t="s">
        <v>24189</v>
      </c>
      <c r="D3466" t="s">
        <v>6298</v>
      </c>
      <c r="E3466" s="43" t="s">
        <v>14217</v>
      </c>
      <c r="F3466" t="s">
        <v>6289</v>
      </c>
      <c r="G3466" t="s">
        <v>6290</v>
      </c>
      <c r="H3466" s="41">
        <v>42604</v>
      </c>
      <c r="I3466" s="44">
        <v>-28000</v>
      </c>
      <c r="J3466" t="s">
        <v>14218</v>
      </c>
      <c r="R3466" s="51"/>
      <c r="U3466"/>
    </row>
    <row r="3467" spans="2:21" x14ac:dyDescent="0.25">
      <c r="B3467" s="49" t="s">
        <v>9328</v>
      </c>
      <c r="C3467" s="53" t="s">
        <v>24189</v>
      </c>
      <c r="D3467" t="s">
        <v>6299</v>
      </c>
      <c r="E3467" s="43" t="s">
        <v>14219</v>
      </c>
      <c r="F3467" t="s">
        <v>6289</v>
      </c>
      <c r="G3467" t="s">
        <v>6290</v>
      </c>
      <c r="H3467" s="41">
        <v>42604</v>
      </c>
      <c r="I3467" s="44">
        <v>-28000</v>
      </c>
      <c r="J3467" t="s">
        <v>14220</v>
      </c>
      <c r="R3467" s="51"/>
      <c r="U3467"/>
    </row>
    <row r="3468" spans="2:21" x14ac:dyDescent="0.25">
      <c r="B3468" s="49" t="s">
        <v>9328</v>
      </c>
      <c r="C3468" s="53" t="s">
        <v>24189</v>
      </c>
      <c r="D3468" t="s">
        <v>6300</v>
      </c>
      <c r="E3468" s="43" t="s">
        <v>14221</v>
      </c>
      <c r="F3468" t="s">
        <v>6289</v>
      </c>
      <c r="G3468" t="s">
        <v>6290</v>
      </c>
      <c r="H3468" s="41">
        <v>42604</v>
      </c>
      <c r="I3468" s="44">
        <v>-28000</v>
      </c>
      <c r="J3468" t="s">
        <v>14222</v>
      </c>
      <c r="R3468" s="51"/>
      <c r="U3468"/>
    </row>
    <row r="3469" spans="2:21" x14ac:dyDescent="0.25">
      <c r="B3469" s="49" t="s">
        <v>9328</v>
      </c>
      <c r="C3469" s="53" t="s">
        <v>24189</v>
      </c>
      <c r="D3469" t="s">
        <v>6301</v>
      </c>
      <c r="E3469" s="43" t="s">
        <v>14223</v>
      </c>
      <c r="F3469" t="s">
        <v>6289</v>
      </c>
      <c r="G3469" t="s">
        <v>6290</v>
      </c>
      <c r="H3469" s="41">
        <v>42604</v>
      </c>
      <c r="I3469" s="44">
        <v>-28000</v>
      </c>
      <c r="J3469" t="s">
        <v>14224</v>
      </c>
      <c r="R3469" s="51"/>
      <c r="U3469"/>
    </row>
    <row r="3470" spans="2:21" x14ac:dyDescent="0.25">
      <c r="B3470" s="49" t="s">
        <v>9328</v>
      </c>
      <c r="C3470" s="53" t="s">
        <v>24189</v>
      </c>
      <c r="D3470" t="s">
        <v>6302</v>
      </c>
      <c r="E3470" s="43" t="s">
        <v>14225</v>
      </c>
      <c r="F3470" t="s">
        <v>6289</v>
      </c>
      <c r="G3470" t="s">
        <v>6290</v>
      </c>
      <c r="H3470" s="41">
        <v>42604</v>
      </c>
      <c r="I3470" s="44">
        <v>-28000</v>
      </c>
      <c r="J3470" t="s">
        <v>14226</v>
      </c>
      <c r="R3470" s="51"/>
      <c r="U3470"/>
    </row>
    <row r="3471" spans="2:21" x14ac:dyDescent="0.25">
      <c r="B3471" s="49" t="s">
        <v>9328</v>
      </c>
      <c r="C3471" s="53" t="s">
        <v>24189</v>
      </c>
      <c r="D3471" t="s">
        <v>6303</v>
      </c>
      <c r="E3471" s="43" t="s">
        <v>14227</v>
      </c>
      <c r="F3471" t="s">
        <v>6289</v>
      </c>
      <c r="G3471" t="s">
        <v>6290</v>
      </c>
      <c r="H3471" s="41">
        <v>42604</v>
      </c>
      <c r="I3471" s="44">
        <v>-28000</v>
      </c>
      <c r="J3471" t="s">
        <v>14228</v>
      </c>
      <c r="R3471" s="51"/>
      <c r="U3471"/>
    </row>
    <row r="3472" spans="2:21" x14ac:dyDescent="0.25">
      <c r="B3472" s="49" t="s">
        <v>9328</v>
      </c>
      <c r="C3472" s="53" t="s">
        <v>24189</v>
      </c>
      <c r="D3472" t="s">
        <v>6304</v>
      </c>
      <c r="E3472" s="43" t="s">
        <v>14229</v>
      </c>
      <c r="F3472" t="s">
        <v>6289</v>
      </c>
      <c r="G3472" t="s">
        <v>6290</v>
      </c>
      <c r="H3472" s="41">
        <v>42604</v>
      </c>
      <c r="I3472" s="44">
        <v>-28000</v>
      </c>
      <c r="J3472" t="s">
        <v>14230</v>
      </c>
      <c r="R3472" s="51"/>
      <c r="U3472"/>
    </row>
    <row r="3473" spans="2:21" x14ac:dyDescent="0.25">
      <c r="B3473" s="49" t="s">
        <v>9328</v>
      </c>
      <c r="C3473" s="53" t="s">
        <v>24189</v>
      </c>
      <c r="D3473" t="s">
        <v>6305</v>
      </c>
      <c r="E3473" s="43" t="s">
        <v>14231</v>
      </c>
      <c r="F3473" t="s">
        <v>6289</v>
      </c>
      <c r="G3473" t="s">
        <v>6290</v>
      </c>
      <c r="H3473" s="41">
        <v>42604</v>
      </c>
      <c r="I3473" s="44">
        <v>-28000</v>
      </c>
      <c r="J3473" t="s">
        <v>14232</v>
      </c>
      <c r="R3473" s="51"/>
      <c r="U3473"/>
    </row>
    <row r="3474" spans="2:21" x14ac:dyDescent="0.25">
      <c r="B3474" s="49" t="s">
        <v>9328</v>
      </c>
      <c r="C3474" s="53" t="s">
        <v>24189</v>
      </c>
      <c r="D3474" t="s">
        <v>6306</v>
      </c>
      <c r="E3474" s="43" t="s">
        <v>14233</v>
      </c>
      <c r="F3474" t="s">
        <v>6289</v>
      </c>
      <c r="G3474" t="s">
        <v>6290</v>
      </c>
      <c r="H3474" s="41">
        <v>42604</v>
      </c>
      <c r="I3474" s="44">
        <v>-28000</v>
      </c>
      <c r="J3474" t="s">
        <v>14234</v>
      </c>
      <c r="R3474" s="51"/>
      <c r="U3474"/>
    </row>
    <row r="3475" spans="2:21" x14ac:dyDescent="0.25">
      <c r="B3475" s="49" t="s">
        <v>9328</v>
      </c>
      <c r="C3475" s="53" t="s">
        <v>24189</v>
      </c>
      <c r="D3475" t="s">
        <v>6307</v>
      </c>
      <c r="E3475" s="43" t="s">
        <v>14235</v>
      </c>
      <c r="F3475" t="s">
        <v>6289</v>
      </c>
      <c r="G3475" t="s">
        <v>6290</v>
      </c>
      <c r="H3475" s="41">
        <v>42604</v>
      </c>
      <c r="I3475" s="44">
        <v>-28000</v>
      </c>
      <c r="J3475" t="s">
        <v>14236</v>
      </c>
      <c r="R3475" s="51"/>
      <c r="U3475"/>
    </row>
    <row r="3476" spans="2:21" x14ac:dyDescent="0.25">
      <c r="B3476" s="49" t="s">
        <v>9328</v>
      </c>
      <c r="C3476" s="53" t="s">
        <v>24189</v>
      </c>
      <c r="D3476" t="s">
        <v>6308</v>
      </c>
      <c r="E3476" s="43" t="s">
        <v>14237</v>
      </c>
      <c r="F3476" t="s">
        <v>6289</v>
      </c>
      <c r="G3476" t="s">
        <v>6290</v>
      </c>
      <c r="H3476" s="41">
        <v>42604</v>
      </c>
      <c r="I3476" s="44">
        <v>-28000</v>
      </c>
      <c r="J3476" t="s">
        <v>14238</v>
      </c>
      <c r="R3476" s="51"/>
      <c r="U3476"/>
    </row>
    <row r="3477" spans="2:21" x14ac:dyDescent="0.25">
      <c r="B3477" s="49" t="s">
        <v>9328</v>
      </c>
      <c r="C3477" s="53" t="s">
        <v>24189</v>
      </c>
      <c r="D3477" t="s">
        <v>6309</v>
      </c>
      <c r="E3477" s="43" t="s">
        <v>14239</v>
      </c>
      <c r="F3477" t="s">
        <v>6289</v>
      </c>
      <c r="G3477" t="s">
        <v>6290</v>
      </c>
      <c r="H3477" s="41">
        <v>42604</v>
      </c>
      <c r="I3477" s="44">
        <v>-28000</v>
      </c>
      <c r="J3477" t="s">
        <v>14240</v>
      </c>
      <c r="R3477" s="51"/>
      <c r="U3477"/>
    </row>
    <row r="3478" spans="2:21" x14ac:dyDescent="0.25">
      <c r="B3478" s="49" t="s">
        <v>9328</v>
      </c>
      <c r="C3478" s="53" t="s">
        <v>24189</v>
      </c>
      <c r="D3478" t="s">
        <v>6310</v>
      </c>
      <c r="E3478" s="43" t="s">
        <v>14241</v>
      </c>
      <c r="F3478" t="s">
        <v>6289</v>
      </c>
      <c r="G3478" t="s">
        <v>6290</v>
      </c>
      <c r="H3478" s="41">
        <v>42604</v>
      </c>
      <c r="I3478" s="44">
        <v>-28000</v>
      </c>
      <c r="J3478" t="s">
        <v>14242</v>
      </c>
      <c r="R3478" s="51"/>
      <c r="U3478"/>
    </row>
    <row r="3479" spans="2:21" x14ac:dyDescent="0.25">
      <c r="B3479" s="49" t="s">
        <v>9328</v>
      </c>
      <c r="C3479" s="53" t="s">
        <v>24189</v>
      </c>
      <c r="D3479" t="s">
        <v>6314</v>
      </c>
      <c r="E3479" s="43" t="s">
        <v>14244</v>
      </c>
      <c r="F3479" t="s">
        <v>6289</v>
      </c>
      <c r="G3479" t="s">
        <v>6290</v>
      </c>
      <c r="H3479" s="41">
        <v>42604</v>
      </c>
      <c r="I3479" s="44">
        <v>-28000</v>
      </c>
      <c r="J3479" t="s">
        <v>14245</v>
      </c>
      <c r="R3479" s="51"/>
      <c r="U3479"/>
    </row>
    <row r="3480" spans="2:21" x14ac:dyDescent="0.25">
      <c r="B3480" s="49" t="s">
        <v>9735</v>
      </c>
      <c r="C3480" s="53" t="s">
        <v>24186</v>
      </c>
      <c r="D3480" t="s">
        <v>4000</v>
      </c>
      <c r="E3480" s="43" t="s">
        <v>4001</v>
      </c>
      <c r="F3480" t="s">
        <v>6320</v>
      </c>
      <c r="G3480" t="s">
        <v>19098</v>
      </c>
      <c r="H3480" s="41">
        <v>42605</v>
      </c>
      <c r="I3480" s="44">
        <v>-7000000</v>
      </c>
      <c r="J3480" t="s">
        <v>14249</v>
      </c>
      <c r="R3480" s="51"/>
      <c r="U3480"/>
    </row>
    <row r="3481" spans="2:21" x14ac:dyDescent="0.25">
      <c r="B3481" s="49" t="s">
        <v>9735</v>
      </c>
      <c r="C3481" s="53" t="s">
        <v>24186</v>
      </c>
      <c r="D3481" t="s">
        <v>6315</v>
      </c>
      <c r="E3481" s="43" t="s">
        <v>14246</v>
      </c>
      <c r="F3481" t="s">
        <v>6316</v>
      </c>
      <c r="G3481" t="s">
        <v>6317</v>
      </c>
      <c r="H3481" s="41">
        <v>42605</v>
      </c>
      <c r="I3481" s="44">
        <v>-34800</v>
      </c>
      <c r="J3481" t="s">
        <v>14247</v>
      </c>
      <c r="R3481" s="51"/>
      <c r="U3481"/>
    </row>
    <row r="3482" spans="2:21" x14ac:dyDescent="0.25">
      <c r="B3482" s="49" t="s">
        <v>9735</v>
      </c>
      <c r="C3482" s="53" t="s">
        <v>24186</v>
      </c>
      <c r="D3482" t="s">
        <v>2534</v>
      </c>
      <c r="E3482" s="43" t="s">
        <v>2535</v>
      </c>
      <c r="F3482" t="s">
        <v>6318</v>
      </c>
      <c r="G3482" t="s">
        <v>6319</v>
      </c>
      <c r="H3482" s="41">
        <v>42605</v>
      </c>
      <c r="I3482" s="44">
        <v>-2756.99</v>
      </c>
      <c r="J3482" t="s">
        <v>14248</v>
      </c>
      <c r="R3482" s="51"/>
      <c r="U3482"/>
    </row>
    <row r="3483" spans="2:21" x14ac:dyDescent="0.25">
      <c r="B3483" s="49" t="s">
        <v>9328</v>
      </c>
      <c r="C3483" s="53" t="s">
        <v>24189</v>
      </c>
      <c r="D3483" t="s">
        <v>6321</v>
      </c>
      <c r="E3483" s="43" t="s">
        <v>14250</v>
      </c>
      <c r="F3483" t="s">
        <v>6322</v>
      </c>
      <c r="G3483" t="s">
        <v>14764</v>
      </c>
      <c r="H3483" s="41">
        <v>42605</v>
      </c>
      <c r="I3483" s="44">
        <v>-3505217.15</v>
      </c>
      <c r="J3483" t="s">
        <v>14251</v>
      </c>
      <c r="R3483" s="51"/>
      <c r="U3483"/>
    </row>
    <row r="3484" spans="2:21" x14ac:dyDescent="0.25">
      <c r="B3484" s="49" t="s">
        <v>9735</v>
      </c>
      <c r="C3484" s="53" t="s">
        <v>24186</v>
      </c>
      <c r="D3484" t="s">
        <v>6323</v>
      </c>
      <c r="E3484" s="43" t="s">
        <v>6324</v>
      </c>
      <c r="F3484" t="s">
        <v>4234</v>
      </c>
      <c r="G3484" t="s">
        <v>19024</v>
      </c>
      <c r="H3484" s="41">
        <v>42607</v>
      </c>
      <c r="I3484" s="44">
        <v>-637908</v>
      </c>
      <c r="J3484" t="s">
        <v>14252</v>
      </c>
      <c r="R3484" s="51"/>
      <c r="U3484"/>
    </row>
    <row r="3485" spans="2:21" x14ac:dyDescent="0.25">
      <c r="B3485" s="49" t="s">
        <v>9326</v>
      </c>
      <c r="C3485" s="53" t="s">
        <v>24184</v>
      </c>
      <c r="D3485" t="s">
        <v>6325</v>
      </c>
      <c r="E3485" s="43" t="s">
        <v>14253</v>
      </c>
      <c r="F3485" t="s">
        <v>6326</v>
      </c>
      <c r="G3485" t="s">
        <v>6327</v>
      </c>
      <c r="H3485" s="41">
        <v>42608</v>
      </c>
      <c r="I3485" s="44">
        <v>-2033867.98</v>
      </c>
      <c r="J3485" t="s">
        <v>14254</v>
      </c>
      <c r="R3485" s="51"/>
      <c r="U3485"/>
    </row>
    <row r="3486" spans="2:21" x14ac:dyDescent="0.25">
      <c r="B3486" s="49" t="s">
        <v>9735</v>
      </c>
      <c r="C3486" s="53" t="s">
        <v>24186</v>
      </c>
      <c r="D3486" t="s">
        <v>2534</v>
      </c>
      <c r="E3486" s="43" t="s">
        <v>2535</v>
      </c>
      <c r="F3486" t="s">
        <v>6328</v>
      </c>
      <c r="G3486" t="s">
        <v>6329</v>
      </c>
      <c r="H3486" s="41">
        <v>42608</v>
      </c>
      <c r="I3486" s="44">
        <v>-4143.12</v>
      </c>
      <c r="J3486" t="s">
        <v>14255</v>
      </c>
      <c r="R3486" s="51"/>
      <c r="U3486"/>
    </row>
    <row r="3487" spans="2:21" x14ac:dyDescent="0.25">
      <c r="B3487" s="49" t="s">
        <v>9328</v>
      </c>
      <c r="C3487" s="53" t="s">
        <v>24189</v>
      </c>
      <c r="D3487" t="s">
        <v>5729</v>
      </c>
      <c r="E3487" s="43" t="s">
        <v>13797</v>
      </c>
      <c r="F3487" t="s">
        <v>6330</v>
      </c>
      <c r="G3487" t="s">
        <v>6331</v>
      </c>
      <c r="H3487" s="41">
        <v>42608</v>
      </c>
      <c r="I3487" s="44">
        <v>-490644</v>
      </c>
      <c r="J3487" t="s">
        <v>14256</v>
      </c>
      <c r="R3487" s="51"/>
      <c r="U3487"/>
    </row>
    <row r="3488" spans="2:21" x14ac:dyDescent="0.25">
      <c r="B3488" s="49" t="s">
        <v>9326</v>
      </c>
      <c r="C3488" s="53" t="s">
        <v>24184</v>
      </c>
      <c r="D3488" t="s">
        <v>5648</v>
      </c>
      <c r="E3488" s="43" t="s">
        <v>5649</v>
      </c>
      <c r="F3488" t="s">
        <v>4214</v>
      </c>
      <c r="G3488" t="s">
        <v>18112</v>
      </c>
      <c r="H3488" s="41">
        <v>42611</v>
      </c>
      <c r="I3488" s="44">
        <v>-82393.5</v>
      </c>
      <c r="J3488" t="s">
        <v>14257</v>
      </c>
      <c r="R3488" s="51"/>
      <c r="U3488"/>
    </row>
    <row r="3489" spans="2:21" x14ac:dyDescent="0.25">
      <c r="B3489" s="49" t="s">
        <v>9326</v>
      </c>
      <c r="C3489" s="53" t="s">
        <v>24184</v>
      </c>
      <c r="D3489" t="s">
        <v>1176</v>
      </c>
      <c r="E3489" s="43" t="s">
        <v>1177</v>
      </c>
      <c r="F3489" t="s">
        <v>6333</v>
      </c>
      <c r="G3489" t="s">
        <v>17120</v>
      </c>
      <c r="H3489" s="41">
        <v>42612</v>
      </c>
      <c r="I3489" s="44">
        <v>-133820.29</v>
      </c>
      <c r="J3489" t="s">
        <v>14258</v>
      </c>
      <c r="R3489" s="51"/>
      <c r="U3489"/>
    </row>
    <row r="3490" spans="2:21" x14ac:dyDescent="0.25">
      <c r="B3490" s="49" t="s">
        <v>9326</v>
      </c>
      <c r="C3490" s="53" t="s">
        <v>24184</v>
      </c>
      <c r="D3490" t="s">
        <v>1176</v>
      </c>
      <c r="E3490" s="43" t="s">
        <v>1177</v>
      </c>
      <c r="F3490" t="s">
        <v>6334</v>
      </c>
      <c r="G3490" t="s">
        <v>17120</v>
      </c>
      <c r="H3490" s="41">
        <v>42612</v>
      </c>
      <c r="I3490" s="44">
        <v>-52180.43</v>
      </c>
      <c r="J3490" t="s">
        <v>14259</v>
      </c>
      <c r="R3490" s="51"/>
      <c r="U3490"/>
    </row>
    <row r="3491" spans="2:21" x14ac:dyDescent="0.25">
      <c r="B3491" s="49" t="s">
        <v>9735</v>
      </c>
      <c r="C3491" s="53" t="s">
        <v>24186</v>
      </c>
      <c r="D3491" t="s">
        <v>6335</v>
      </c>
      <c r="E3491" s="43" t="s">
        <v>14260</v>
      </c>
      <c r="F3491" t="s">
        <v>6336</v>
      </c>
      <c r="G3491" t="s">
        <v>6337</v>
      </c>
      <c r="H3491" s="41">
        <v>42612</v>
      </c>
      <c r="I3491" s="44">
        <v>-20000</v>
      </c>
      <c r="J3491" t="s">
        <v>14261</v>
      </c>
      <c r="R3491" s="51"/>
      <c r="U3491"/>
    </row>
    <row r="3492" spans="2:21" x14ac:dyDescent="0.25">
      <c r="B3492" s="49" t="s">
        <v>9735</v>
      </c>
      <c r="C3492" s="53" t="s">
        <v>24186</v>
      </c>
      <c r="D3492" t="s">
        <v>6338</v>
      </c>
      <c r="E3492" s="43" t="s">
        <v>14262</v>
      </c>
      <c r="F3492" t="s">
        <v>6336</v>
      </c>
      <c r="G3492" t="s">
        <v>6339</v>
      </c>
      <c r="H3492" s="41">
        <v>42612</v>
      </c>
      <c r="I3492" s="44">
        <v>-20000</v>
      </c>
      <c r="J3492" t="s">
        <v>14263</v>
      </c>
      <c r="R3492" s="51"/>
      <c r="U3492"/>
    </row>
    <row r="3493" spans="2:21" x14ac:dyDescent="0.25">
      <c r="B3493" s="49" t="s">
        <v>9735</v>
      </c>
      <c r="C3493" s="53" t="s">
        <v>24186</v>
      </c>
      <c r="D3493" t="s">
        <v>6340</v>
      </c>
      <c r="E3493" s="43" t="s">
        <v>14264</v>
      </c>
      <c r="F3493" t="s">
        <v>6336</v>
      </c>
      <c r="G3493" t="s">
        <v>6337</v>
      </c>
      <c r="H3493" s="41">
        <v>42612</v>
      </c>
      <c r="I3493" s="44">
        <v>-20000</v>
      </c>
      <c r="J3493" t="s">
        <v>14265</v>
      </c>
      <c r="R3493" s="51"/>
      <c r="U3493"/>
    </row>
    <row r="3494" spans="2:21" x14ac:dyDescent="0.25">
      <c r="B3494" s="49" t="s">
        <v>9735</v>
      </c>
      <c r="C3494" s="53" t="s">
        <v>24186</v>
      </c>
      <c r="D3494" t="s">
        <v>6341</v>
      </c>
      <c r="E3494" s="43" t="s">
        <v>14266</v>
      </c>
      <c r="F3494" t="s">
        <v>6336</v>
      </c>
      <c r="G3494" t="s">
        <v>6337</v>
      </c>
      <c r="H3494" s="41">
        <v>42612</v>
      </c>
      <c r="I3494" s="44">
        <v>-20000</v>
      </c>
      <c r="J3494" t="s">
        <v>14267</v>
      </c>
      <c r="R3494" s="51"/>
      <c r="U3494"/>
    </row>
    <row r="3495" spans="2:21" x14ac:dyDescent="0.25">
      <c r="B3495" s="49" t="s">
        <v>9735</v>
      </c>
      <c r="C3495" s="53" t="s">
        <v>24186</v>
      </c>
      <c r="D3495" t="s">
        <v>6342</v>
      </c>
      <c r="E3495" s="43" t="s">
        <v>14268</v>
      </c>
      <c r="F3495" t="s">
        <v>6336</v>
      </c>
      <c r="G3495" t="s">
        <v>6339</v>
      </c>
      <c r="H3495" s="41">
        <v>42612</v>
      </c>
      <c r="I3495" s="44">
        <v>-20000</v>
      </c>
      <c r="J3495" t="s">
        <v>14269</v>
      </c>
      <c r="R3495" s="51"/>
      <c r="U3495"/>
    </row>
    <row r="3496" spans="2:21" x14ac:dyDescent="0.25">
      <c r="B3496" s="49" t="s">
        <v>9735</v>
      </c>
      <c r="C3496" s="53" t="s">
        <v>24186</v>
      </c>
      <c r="D3496" t="s">
        <v>6343</v>
      </c>
      <c r="E3496" s="43" t="s">
        <v>14270</v>
      </c>
      <c r="F3496" t="s">
        <v>6336</v>
      </c>
      <c r="G3496" t="s">
        <v>6337</v>
      </c>
      <c r="H3496" s="41">
        <v>42612</v>
      </c>
      <c r="I3496" s="44">
        <v>-20000</v>
      </c>
      <c r="J3496" t="s">
        <v>14271</v>
      </c>
      <c r="R3496" s="51"/>
      <c r="U3496"/>
    </row>
    <row r="3497" spans="2:21" x14ac:dyDescent="0.25">
      <c r="B3497" s="49" t="s">
        <v>9735</v>
      </c>
      <c r="C3497" s="53" t="s">
        <v>24186</v>
      </c>
      <c r="D3497" t="s">
        <v>6344</v>
      </c>
      <c r="E3497" s="43" t="s">
        <v>14272</v>
      </c>
      <c r="F3497" t="s">
        <v>6336</v>
      </c>
      <c r="G3497" t="s">
        <v>6337</v>
      </c>
      <c r="H3497" s="41">
        <v>42612</v>
      </c>
      <c r="I3497" s="44">
        <v>-20000</v>
      </c>
      <c r="J3497" t="s">
        <v>14273</v>
      </c>
      <c r="R3497" s="51"/>
      <c r="U3497"/>
    </row>
    <row r="3498" spans="2:21" x14ac:dyDescent="0.25">
      <c r="B3498" s="49" t="s">
        <v>9735</v>
      </c>
      <c r="C3498" s="53" t="s">
        <v>24186</v>
      </c>
      <c r="D3498" t="s">
        <v>6345</v>
      </c>
      <c r="E3498" s="43" t="s">
        <v>14274</v>
      </c>
      <c r="F3498" t="s">
        <v>6336</v>
      </c>
      <c r="G3498" t="s">
        <v>6337</v>
      </c>
      <c r="H3498" s="41">
        <v>42612</v>
      </c>
      <c r="I3498" s="44">
        <v>-20000</v>
      </c>
      <c r="J3498" t="s">
        <v>14275</v>
      </c>
      <c r="R3498" s="51"/>
      <c r="U3498"/>
    </row>
    <row r="3499" spans="2:21" x14ac:dyDescent="0.25">
      <c r="B3499" s="49" t="s">
        <v>9735</v>
      </c>
      <c r="C3499" s="53" t="s">
        <v>24186</v>
      </c>
      <c r="D3499" t="s">
        <v>6346</v>
      </c>
      <c r="E3499" s="43" t="s">
        <v>14276</v>
      </c>
      <c r="F3499" t="s">
        <v>6336</v>
      </c>
      <c r="G3499" t="s">
        <v>6347</v>
      </c>
      <c r="H3499" s="41">
        <v>42613</v>
      </c>
      <c r="I3499" s="44">
        <v>-20000</v>
      </c>
      <c r="J3499" t="s">
        <v>14277</v>
      </c>
      <c r="R3499" s="51"/>
      <c r="U3499"/>
    </row>
    <row r="3500" spans="2:21" x14ac:dyDescent="0.25">
      <c r="B3500" s="49" t="s">
        <v>9735</v>
      </c>
      <c r="C3500" s="53" t="s">
        <v>24186</v>
      </c>
      <c r="D3500" t="s">
        <v>2534</v>
      </c>
      <c r="E3500" s="43" t="s">
        <v>2535</v>
      </c>
      <c r="F3500" t="s">
        <v>6348</v>
      </c>
      <c r="G3500" t="s">
        <v>6349</v>
      </c>
      <c r="H3500" s="41">
        <v>42613</v>
      </c>
      <c r="I3500" s="44">
        <v>-4337.6899999999996</v>
      </c>
      <c r="J3500" t="s">
        <v>14278</v>
      </c>
      <c r="R3500" s="51"/>
      <c r="U3500"/>
    </row>
    <row r="3501" spans="2:21" x14ac:dyDescent="0.25">
      <c r="B3501" s="49" t="s">
        <v>9326</v>
      </c>
      <c r="C3501" s="53" t="s">
        <v>24184</v>
      </c>
      <c r="D3501" t="s">
        <v>6350</v>
      </c>
      <c r="E3501" s="43" t="s">
        <v>6351</v>
      </c>
      <c r="F3501" t="s">
        <v>6352</v>
      </c>
      <c r="G3501" t="s">
        <v>17879</v>
      </c>
      <c r="H3501" s="41">
        <v>42614</v>
      </c>
      <c r="I3501" s="44">
        <v>-398080.05</v>
      </c>
      <c r="J3501" t="s">
        <v>14279</v>
      </c>
      <c r="R3501" s="51"/>
      <c r="U3501"/>
    </row>
    <row r="3502" spans="2:21" x14ac:dyDescent="0.25">
      <c r="B3502" s="49" t="s">
        <v>9735</v>
      </c>
      <c r="C3502" s="53" t="s">
        <v>24186</v>
      </c>
      <c r="D3502" t="s">
        <v>6323</v>
      </c>
      <c r="E3502" s="43" t="s">
        <v>6324</v>
      </c>
      <c r="F3502" t="s">
        <v>6353</v>
      </c>
      <c r="G3502" t="s">
        <v>19025</v>
      </c>
      <c r="H3502" s="41">
        <v>42614</v>
      </c>
      <c r="I3502" s="44">
        <v>-2891000</v>
      </c>
      <c r="J3502" t="s">
        <v>14280</v>
      </c>
      <c r="R3502" s="51"/>
      <c r="U3502"/>
    </row>
    <row r="3503" spans="2:21" x14ac:dyDescent="0.25">
      <c r="B3503" s="49" t="s">
        <v>9328</v>
      </c>
      <c r="C3503" s="53" t="s">
        <v>24189</v>
      </c>
      <c r="D3503" t="s">
        <v>4472</v>
      </c>
      <c r="E3503" s="43" t="s">
        <v>4473</v>
      </c>
      <c r="F3503" t="s">
        <v>5368</v>
      </c>
      <c r="G3503" t="s">
        <v>19969</v>
      </c>
      <c r="H3503" s="41">
        <v>42614</v>
      </c>
      <c r="I3503" s="44">
        <v>-1210273.31</v>
      </c>
      <c r="J3503" t="s">
        <v>14281</v>
      </c>
      <c r="R3503" s="51"/>
      <c r="U3503"/>
    </row>
    <row r="3504" spans="2:21" x14ac:dyDescent="0.25">
      <c r="B3504" s="49" t="s">
        <v>9328</v>
      </c>
      <c r="C3504" s="53" t="s">
        <v>24189</v>
      </c>
      <c r="D3504" t="s">
        <v>6354</v>
      </c>
      <c r="E3504" s="43" t="s">
        <v>6355</v>
      </c>
      <c r="F3504" t="s">
        <v>6356</v>
      </c>
      <c r="G3504" t="s">
        <v>19958</v>
      </c>
      <c r="H3504" s="41">
        <v>42615</v>
      </c>
      <c r="I3504" s="44">
        <v>-441786.19</v>
      </c>
      <c r="J3504" t="s">
        <v>14282</v>
      </c>
      <c r="R3504" s="51"/>
      <c r="U3504"/>
    </row>
    <row r="3505" spans="2:21" x14ac:dyDescent="0.25">
      <c r="B3505" s="49" t="s">
        <v>9328</v>
      </c>
      <c r="C3505" s="53" t="s">
        <v>24189</v>
      </c>
      <c r="D3505" t="s">
        <v>5729</v>
      </c>
      <c r="E3505" s="43" t="s">
        <v>13797</v>
      </c>
      <c r="F3505" t="s">
        <v>6357</v>
      </c>
      <c r="G3505" t="s">
        <v>6358</v>
      </c>
      <c r="H3505" s="41">
        <v>42618</v>
      </c>
      <c r="I3505" s="44">
        <v>-481558</v>
      </c>
      <c r="J3505" t="s">
        <v>14283</v>
      </c>
      <c r="R3505" s="51"/>
      <c r="U3505"/>
    </row>
    <row r="3506" spans="2:21" x14ac:dyDescent="0.25">
      <c r="B3506" s="49" t="s">
        <v>9328</v>
      </c>
      <c r="C3506" s="53" t="s">
        <v>24189</v>
      </c>
      <c r="D3506" t="s">
        <v>6359</v>
      </c>
      <c r="E3506" s="43" t="s">
        <v>14284</v>
      </c>
      <c r="F3506" t="s">
        <v>6360</v>
      </c>
      <c r="G3506" t="s">
        <v>19557</v>
      </c>
      <c r="H3506" s="41">
        <v>42619</v>
      </c>
      <c r="I3506" s="44">
        <v>-622002.93000000005</v>
      </c>
      <c r="J3506" t="s">
        <v>14285</v>
      </c>
      <c r="R3506" s="51"/>
      <c r="U3506"/>
    </row>
    <row r="3507" spans="2:21" x14ac:dyDescent="0.25">
      <c r="B3507" s="49" t="s">
        <v>9328</v>
      </c>
      <c r="C3507" s="53" t="s">
        <v>24189</v>
      </c>
      <c r="D3507" t="s">
        <v>6361</v>
      </c>
      <c r="E3507" s="43" t="s">
        <v>14286</v>
      </c>
      <c r="F3507" t="s">
        <v>6362</v>
      </c>
      <c r="G3507" t="s">
        <v>19647</v>
      </c>
      <c r="H3507" s="41">
        <v>42619</v>
      </c>
      <c r="I3507" s="44">
        <v>-59000</v>
      </c>
      <c r="J3507" t="s">
        <v>14287</v>
      </c>
      <c r="R3507" s="51"/>
      <c r="U3507"/>
    </row>
    <row r="3508" spans="2:21" x14ac:dyDescent="0.25">
      <c r="B3508" s="49" t="s">
        <v>9326</v>
      </c>
      <c r="C3508" s="53" t="s">
        <v>24184</v>
      </c>
      <c r="D3508" t="s">
        <v>6363</v>
      </c>
      <c r="E3508" s="43" t="s">
        <v>6364</v>
      </c>
      <c r="F3508" t="s">
        <v>6365</v>
      </c>
      <c r="G3508" t="s">
        <v>18014</v>
      </c>
      <c r="H3508" s="41">
        <v>42621</v>
      </c>
      <c r="I3508" s="44">
        <v>-95522.18</v>
      </c>
      <c r="J3508" t="s">
        <v>14288</v>
      </c>
      <c r="R3508" s="51"/>
      <c r="U3508"/>
    </row>
    <row r="3509" spans="2:21" x14ac:dyDescent="0.25">
      <c r="B3509" s="49" t="s">
        <v>9326</v>
      </c>
      <c r="C3509" s="53" t="s">
        <v>24184</v>
      </c>
      <c r="D3509" t="s">
        <v>5944</v>
      </c>
      <c r="E3509" s="43" t="s">
        <v>5945</v>
      </c>
      <c r="F3509" t="s">
        <v>6366</v>
      </c>
      <c r="G3509" t="s">
        <v>18114</v>
      </c>
      <c r="H3509" s="41">
        <v>42621</v>
      </c>
      <c r="I3509" s="44">
        <v>-70269</v>
      </c>
      <c r="J3509" t="s">
        <v>14289</v>
      </c>
      <c r="R3509" s="51"/>
      <c r="U3509"/>
    </row>
    <row r="3510" spans="2:21" x14ac:dyDescent="0.25">
      <c r="B3510" s="49" t="s">
        <v>9326</v>
      </c>
      <c r="C3510" s="53" t="s">
        <v>24184</v>
      </c>
      <c r="D3510" t="s">
        <v>5648</v>
      </c>
      <c r="E3510" s="43" t="s">
        <v>5649</v>
      </c>
      <c r="F3510" t="s">
        <v>6368</v>
      </c>
      <c r="G3510" t="s">
        <v>18113</v>
      </c>
      <c r="H3510" s="41">
        <v>42622</v>
      </c>
      <c r="I3510" s="44">
        <v>-82225.350000000006</v>
      </c>
      <c r="J3510" t="s">
        <v>14290</v>
      </c>
      <c r="R3510" s="51"/>
      <c r="U3510"/>
    </row>
    <row r="3511" spans="2:21" x14ac:dyDescent="0.25">
      <c r="B3511" s="49" t="s">
        <v>9326</v>
      </c>
      <c r="C3511" s="53" t="s">
        <v>24184</v>
      </c>
      <c r="D3511" t="s">
        <v>5944</v>
      </c>
      <c r="E3511" s="43" t="s">
        <v>5945</v>
      </c>
      <c r="F3511" t="s">
        <v>6369</v>
      </c>
      <c r="G3511" t="s">
        <v>18113</v>
      </c>
      <c r="H3511" s="41">
        <v>42622</v>
      </c>
      <c r="I3511" s="44">
        <v>-70269</v>
      </c>
      <c r="J3511" t="s">
        <v>14291</v>
      </c>
      <c r="R3511" s="51"/>
      <c r="U3511"/>
    </row>
    <row r="3512" spans="2:21" x14ac:dyDescent="0.25">
      <c r="B3512" s="49" t="s">
        <v>9326</v>
      </c>
      <c r="C3512" s="53" t="s">
        <v>24184</v>
      </c>
      <c r="D3512" t="s">
        <v>5944</v>
      </c>
      <c r="E3512" s="43" t="s">
        <v>5945</v>
      </c>
      <c r="F3512" t="s">
        <v>6370</v>
      </c>
      <c r="G3512" t="s">
        <v>18268</v>
      </c>
      <c r="H3512" s="41">
        <v>42625</v>
      </c>
      <c r="I3512" s="44">
        <v>-78867</v>
      </c>
      <c r="J3512" t="s">
        <v>14292</v>
      </c>
      <c r="R3512" s="51"/>
      <c r="U3512"/>
    </row>
    <row r="3513" spans="2:21" x14ac:dyDescent="0.25">
      <c r="B3513" s="49" t="s">
        <v>9735</v>
      </c>
      <c r="C3513" s="53" t="s">
        <v>24186</v>
      </c>
      <c r="D3513" t="s">
        <v>4083</v>
      </c>
      <c r="E3513" s="43" t="s">
        <v>4084</v>
      </c>
      <c r="F3513" t="s">
        <v>6372</v>
      </c>
      <c r="G3513" t="s">
        <v>19280</v>
      </c>
      <c r="H3513" s="41">
        <v>42625</v>
      </c>
      <c r="I3513" s="44">
        <v>-529348</v>
      </c>
      <c r="J3513" t="s">
        <v>14293</v>
      </c>
      <c r="R3513" s="51"/>
      <c r="U3513"/>
    </row>
    <row r="3514" spans="2:21" x14ac:dyDescent="0.25">
      <c r="B3514" s="49" t="s">
        <v>9326</v>
      </c>
      <c r="C3514" s="53" t="s">
        <v>24184</v>
      </c>
      <c r="D3514" t="s">
        <v>6325</v>
      </c>
      <c r="E3514" s="43" t="s">
        <v>14253</v>
      </c>
      <c r="F3514" t="s">
        <v>6375</v>
      </c>
      <c r="G3514" t="s">
        <v>6376</v>
      </c>
      <c r="H3514" s="41">
        <v>42626</v>
      </c>
      <c r="I3514" s="44">
        <v>-2480895.9900000002</v>
      </c>
      <c r="J3514" t="s">
        <v>14295</v>
      </c>
      <c r="R3514" s="51"/>
      <c r="U3514"/>
    </row>
    <row r="3515" spans="2:21" x14ac:dyDescent="0.25">
      <c r="B3515" s="49" t="s">
        <v>9326</v>
      </c>
      <c r="C3515" s="53" t="s">
        <v>24184</v>
      </c>
      <c r="D3515" t="s">
        <v>6325</v>
      </c>
      <c r="E3515" s="43" t="s">
        <v>14253</v>
      </c>
      <c r="F3515" t="s">
        <v>6373</v>
      </c>
      <c r="G3515" t="s">
        <v>6374</v>
      </c>
      <c r="H3515" s="41">
        <v>42626</v>
      </c>
      <c r="I3515" s="44">
        <v>-1246176.8600000001</v>
      </c>
      <c r="J3515" t="s">
        <v>14294</v>
      </c>
      <c r="R3515" s="51"/>
      <c r="U3515"/>
    </row>
    <row r="3516" spans="2:21" x14ac:dyDescent="0.25">
      <c r="B3516" s="49" t="s">
        <v>9326</v>
      </c>
      <c r="C3516" s="53" t="s">
        <v>24184</v>
      </c>
      <c r="D3516" t="s">
        <v>6325</v>
      </c>
      <c r="E3516" s="43" t="s">
        <v>14253</v>
      </c>
      <c r="F3516" t="s">
        <v>6377</v>
      </c>
      <c r="G3516" t="s">
        <v>6378</v>
      </c>
      <c r="H3516" s="41">
        <v>42626</v>
      </c>
      <c r="I3516" s="44">
        <v>-1168204.8400000001</v>
      </c>
      <c r="J3516" t="s">
        <v>14296</v>
      </c>
      <c r="R3516" s="51"/>
      <c r="U3516"/>
    </row>
    <row r="3517" spans="2:21" x14ac:dyDescent="0.25">
      <c r="B3517" s="49" t="s">
        <v>9328</v>
      </c>
      <c r="C3517" s="53" t="s">
        <v>24189</v>
      </c>
      <c r="D3517" t="s">
        <v>6379</v>
      </c>
      <c r="E3517" s="43" t="s">
        <v>14297</v>
      </c>
      <c r="F3517" t="s">
        <v>6380</v>
      </c>
      <c r="G3517" t="s">
        <v>14764</v>
      </c>
      <c r="H3517" s="41">
        <v>42626</v>
      </c>
      <c r="I3517" s="44">
        <v>-4353511.18</v>
      </c>
      <c r="J3517" t="s">
        <v>14298</v>
      </c>
      <c r="R3517" s="51"/>
      <c r="U3517"/>
    </row>
    <row r="3518" spans="2:21" x14ac:dyDescent="0.25">
      <c r="B3518" s="49" t="s">
        <v>9328</v>
      </c>
      <c r="C3518" s="53" t="s">
        <v>24189</v>
      </c>
      <c r="D3518" t="s">
        <v>6379</v>
      </c>
      <c r="E3518" s="43" t="s">
        <v>14297</v>
      </c>
      <c r="F3518" t="s">
        <v>6380</v>
      </c>
      <c r="G3518" t="s">
        <v>6380</v>
      </c>
      <c r="H3518" s="41">
        <v>42626</v>
      </c>
      <c r="I3518" s="44">
        <v>870702.24</v>
      </c>
      <c r="J3518" t="s">
        <v>14299</v>
      </c>
      <c r="R3518" s="51"/>
      <c r="U3518"/>
    </row>
    <row r="3519" spans="2:21" x14ac:dyDescent="0.25">
      <c r="B3519" s="49" t="s">
        <v>9326</v>
      </c>
      <c r="C3519" s="53" t="s">
        <v>24184</v>
      </c>
      <c r="D3519" t="s">
        <v>5944</v>
      </c>
      <c r="E3519" s="43" t="s">
        <v>5945</v>
      </c>
      <c r="F3519" t="s">
        <v>6381</v>
      </c>
      <c r="G3519" t="s">
        <v>18269</v>
      </c>
      <c r="H3519" s="41">
        <v>42627</v>
      </c>
      <c r="I3519" s="44">
        <v>-207048.7</v>
      </c>
      <c r="J3519" t="s">
        <v>14300</v>
      </c>
      <c r="R3519" s="51"/>
      <c r="U3519"/>
    </row>
    <row r="3520" spans="2:21" x14ac:dyDescent="0.25">
      <c r="B3520" s="49" t="s">
        <v>9735</v>
      </c>
      <c r="C3520" s="53" t="s">
        <v>24186</v>
      </c>
      <c r="D3520" t="s">
        <v>5418</v>
      </c>
      <c r="E3520" s="43" t="s">
        <v>13525</v>
      </c>
      <c r="F3520" t="s">
        <v>6382</v>
      </c>
      <c r="G3520" t="s">
        <v>6383</v>
      </c>
      <c r="H3520" s="41">
        <v>42629</v>
      </c>
      <c r="I3520" s="44">
        <v>-10000</v>
      </c>
      <c r="J3520" t="s">
        <v>14301</v>
      </c>
      <c r="R3520" s="51"/>
      <c r="U3520"/>
    </row>
    <row r="3521" spans="2:21" x14ac:dyDescent="0.25">
      <c r="B3521" s="49" t="s">
        <v>9735</v>
      </c>
      <c r="C3521" s="53" t="s">
        <v>24186</v>
      </c>
      <c r="D3521" t="s">
        <v>6384</v>
      </c>
      <c r="E3521" s="43" t="s">
        <v>14302</v>
      </c>
      <c r="F3521" t="s">
        <v>6385</v>
      </c>
      <c r="G3521" t="s">
        <v>6386</v>
      </c>
      <c r="H3521" s="41">
        <v>42632</v>
      </c>
      <c r="I3521" s="44">
        <v>-35000</v>
      </c>
      <c r="J3521" t="s">
        <v>14303</v>
      </c>
      <c r="R3521" s="51"/>
      <c r="U3521"/>
    </row>
    <row r="3522" spans="2:21" x14ac:dyDescent="0.25">
      <c r="B3522" s="49" t="s">
        <v>9328</v>
      </c>
      <c r="C3522" s="53" t="s">
        <v>24189</v>
      </c>
      <c r="D3522" t="s">
        <v>5892</v>
      </c>
      <c r="E3522" s="43" t="s">
        <v>13927</v>
      </c>
      <c r="F3522" t="s">
        <v>6392</v>
      </c>
      <c r="G3522" t="s">
        <v>19603</v>
      </c>
      <c r="H3522" s="41">
        <v>42633</v>
      </c>
      <c r="I3522" s="44">
        <v>-226560</v>
      </c>
      <c r="J3522" t="s">
        <v>14308</v>
      </c>
      <c r="R3522" s="51"/>
      <c r="U3522"/>
    </row>
    <row r="3523" spans="2:21" x14ac:dyDescent="0.25">
      <c r="B3523" s="49" t="s">
        <v>9328</v>
      </c>
      <c r="C3523" s="53" t="s">
        <v>24189</v>
      </c>
      <c r="D3523" t="s">
        <v>5892</v>
      </c>
      <c r="E3523" s="43" t="s">
        <v>13927</v>
      </c>
      <c r="F3523" t="s">
        <v>6393</v>
      </c>
      <c r="G3523" t="s">
        <v>19604</v>
      </c>
      <c r="H3523" s="41">
        <v>42633</v>
      </c>
      <c r="I3523" s="44">
        <v>-226560</v>
      </c>
      <c r="J3523" t="s">
        <v>14309</v>
      </c>
      <c r="R3523" s="51"/>
      <c r="U3523"/>
    </row>
    <row r="3524" spans="2:21" x14ac:dyDescent="0.25">
      <c r="B3524" s="49" t="s">
        <v>9328</v>
      </c>
      <c r="C3524" s="53" t="s">
        <v>24189</v>
      </c>
      <c r="D3524" t="s">
        <v>6251</v>
      </c>
      <c r="E3524" s="43" t="s">
        <v>14178</v>
      </c>
      <c r="F3524" t="s">
        <v>6395</v>
      </c>
      <c r="G3524" t="s">
        <v>19384</v>
      </c>
      <c r="H3524" s="41">
        <v>42633</v>
      </c>
      <c r="I3524" s="44">
        <v>-72529.25</v>
      </c>
      <c r="J3524" t="s">
        <v>14311</v>
      </c>
      <c r="R3524" s="51"/>
      <c r="U3524"/>
    </row>
    <row r="3525" spans="2:21" x14ac:dyDescent="0.25">
      <c r="B3525" s="49" t="s">
        <v>9328</v>
      </c>
      <c r="C3525" s="53" t="s">
        <v>24189</v>
      </c>
      <c r="D3525" t="s">
        <v>5630</v>
      </c>
      <c r="E3525" s="43" t="s">
        <v>13704</v>
      </c>
      <c r="F3525" t="s">
        <v>6394</v>
      </c>
      <c r="G3525" t="s">
        <v>19384</v>
      </c>
      <c r="H3525" s="41">
        <v>42633</v>
      </c>
      <c r="I3525" s="44">
        <v>-65242.06</v>
      </c>
      <c r="J3525" t="s">
        <v>14310</v>
      </c>
      <c r="R3525" s="51"/>
      <c r="U3525"/>
    </row>
    <row r="3526" spans="2:21" x14ac:dyDescent="0.25">
      <c r="B3526" s="49" t="s">
        <v>9328</v>
      </c>
      <c r="C3526" s="53" t="s">
        <v>24189</v>
      </c>
      <c r="D3526" t="s">
        <v>6183</v>
      </c>
      <c r="E3526" s="43" t="s">
        <v>14133</v>
      </c>
      <c r="F3526" t="s">
        <v>6387</v>
      </c>
      <c r="G3526" t="s">
        <v>19384</v>
      </c>
      <c r="H3526" s="41">
        <v>42633</v>
      </c>
      <c r="I3526" s="44">
        <v>-52746.080000000002</v>
      </c>
      <c r="J3526" t="s">
        <v>14304</v>
      </c>
      <c r="R3526" s="51"/>
      <c r="U3526"/>
    </row>
    <row r="3527" spans="2:21" x14ac:dyDescent="0.25">
      <c r="B3527" s="49" t="s">
        <v>9328</v>
      </c>
      <c r="C3527" s="53" t="s">
        <v>24189</v>
      </c>
      <c r="D3527" t="s">
        <v>5509</v>
      </c>
      <c r="E3527" s="43" t="s">
        <v>13604</v>
      </c>
      <c r="F3527" t="s">
        <v>6397</v>
      </c>
      <c r="G3527" t="s">
        <v>19384</v>
      </c>
      <c r="H3527" s="41">
        <v>42633</v>
      </c>
      <c r="I3527" s="44">
        <v>-51432.49</v>
      </c>
      <c r="J3527" t="s">
        <v>14313</v>
      </c>
      <c r="R3527" s="51"/>
      <c r="U3527"/>
    </row>
    <row r="3528" spans="2:21" x14ac:dyDescent="0.25">
      <c r="B3528" s="49" t="s">
        <v>9328</v>
      </c>
      <c r="C3528" s="53" t="s">
        <v>24189</v>
      </c>
      <c r="D3528" t="s">
        <v>6388</v>
      </c>
      <c r="E3528" s="43" t="s">
        <v>14305</v>
      </c>
      <c r="F3528" t="s">
        <v>6389</v>
      </c>
      <c r="G3528" t="s">
        <v>19384</v>
      </c>
      <c r="H3528" s="41">
        <v>42633</v>
      </c>
      <c r="I3528" s="44">
        <v>-47844.19</v>
      </c>
      <c r="J3528" t="s">
        <v>14306</v>
      </c>
      <c r="R3528" s="51"/>
      <c r="U3528"/>
    </row>
    <row r="3529" spans="2:21" x14ac:dyDescent="0.25">
      <c r="B3529" s="49" t="s">
        <v>9328</v>
      </c>
      <c r="C3529" s="53" t="s">
        <v>24189</v>
      </c>
      <c r="D3529" t="s">
        <v>2899</v>
      </c>
      <c r="E3529" s="43" t="s">
        <v>11671</v>
      </c>
      <c r="F3529" t="s">
        <v>6391</v>
      </c>
      <c r="G3529" t="s">
        <v>19582</v>
      </c>
      <c r="H3529" s="41">
        <v>42633</v>
      </c>
      <c r="I3529" s="44">
        <v>-38940</v>
      </c>
      <c r="J3529" t="s">
        <v>14307</v>
      </c>
      <c r="R3529" s="51"/>
      <c r="U3529"/>
    </row>
    <row r="3530" spans="2:21" x14ac:dyDescent="0.25">
      <c r="B3530" s="49" t="s">
        <v>9328</v>
      </c>
      <c r="C3530" s="53" t="s">
        <v>24189</v>
      </c>
      <c r="D3530" t="s">
        <v>6055</v>
      </c>
      <c r="E3530" s="43" t="s">
        <v>14043</v>
      </c>
      <c r="F3530" t="s">
        <v>6398</v>
      </c>
      <c r="G3530" t="s">
        <v>20110</v>
      </c>
      <c r="H3530" s="41">
        <v>42633</v>
      </c>
      <c r="I3530" s="44">
        <v>-33040</v>
      </c>
      <c r="J3530" t="s">
        <v>14314</v>
      </c>
      <c r="R3530" s="51"/>
      <c r="U3530"/>
    </row>
    <row r="3531" spans="2:21" x14ac:dyDescent="0.25">
      <c r="B3531" s="49" t="s">
        <v>9328</v>
      </c>
      <c r="C3531" s="53" t="s">
        <v>24189</v>
      </c>
      <c r="D3531" t="s">
        <v>1369</v>
      </c>
      <c r="E3531" s="43" t="s">
        <v>10378</v>
      </c>
      <c r="F3531" t="s">
        <v>6262</v>
      </c>
      <c r="G3531" t="s">
        <v>19384</v>
      </c>
      <c r="H3531" s="41">
        <v>42633</v>
      </c>
      <c r="I3531" s="44">
        <v>-9440</v>
      </c>
      <c r="J3531" t="s">
        <v>14312</v>
      </c>
      <c r="R3531" s="51"/>
      <c r="U3531"/>
    </row>
    <row r="3532" spans="2:21" x14ac:dyDescent="0.25">
      <c r="B3532" s="49" t="s">
        <v>9326</v>
      </c>
      <c r="C3532" s="53" t="s">
        <v>24184</v>
      </c>
      <c r="D3532" t="s">
        <v>6399</v>
      </c>
      <c r="E3532" s="43" t="s">
        <v>6400</v>
      </c>
      <c r="F3532" t="s">
        <v>6401</v>
      </c>
      <c r="G3532" t="s">
        <v>16515</v>
      </c>
      <c r="H3532" s="41">
        <v>42634</v>
      </c>
      <c r="I3532" s="44">
        <v>-320235.95</v>
      </c>
      <c r="J3532" t="s">
        <v>14315</v>
      </c>
      <c r="R3532" s="51"/>
      <c r="U3532"/>
    </row>
    <row r="3533" spans="2:21" x14ac:dyDescent="0.25">
      <c r="B3533" s="49" t="s">
        <v>9735</v>
      </c>
      <c r="C3533" s="53" t="s">
        <v>24186</v>
      </c>
      <c r="D3533" t="s">
        <v>987</v>
      </c>
      <c r="E3533" s="43" t="s">
        <v>988</v>
      </c>
      <c r="F3533" t="s">
        <v>6404</v>
      </c>
      <c r="G3533" t="s">
        <v>6405</v>
      </c>
      <c r="H3533" s="41">
        <v>42634</v>
      </c>
      <c r="I3533" s="44">
        <v>-1815896</v>
      </c>
      <c r="J3533" t="s">
        <v>14318</v>
      </c>
      <c r="R3533" s="51"/>
      <c r="U3533"/>
    </row>
    <row r="3534" spans="2:21" x14ac:dyDescent="0.25">
      <c r="B3534" s="49" t="s">
        <v>9735</v>
      </c>
      <c r="C3534" s="53" t="s">
        <v>24186</v>
      </c>
      <c r="D3534" t="s">
        <v>5603</v>
      </c>
      <c r="E3534" s="43" t="s">
        <v>5604</v>
      </c>
      <c r="F3534" t="s">
        <v>6406</v>
      </c>
      <c r="G3534" t="s">
        <v>6407</v>
      </c>
      <c r="H3534" s="41">
        <v>42634</v>
      </c>
      <c r="I3534" s="44">
        <v>-188364</v>
      </c>
      <c r="J3534" t="s">
        <v>14319</v>
      </c>
      <c r="R3534" s="51"/>
      <c r="U3534"/>
    </row>
    <row r="3535" spans="2:21" x14ac:dyDescent="0.25">
      <c r="B3535" s="49" t="s">
        <v>9328</v>
      </c>
      <c r="C3535" s="53" t="s">
        <v>24189</v>
      </c>
      <c r="D3535" t="s">
        <v>6402</v>
      </c>
      <c r="E3535" s="43" t="s">
        <v>14316</v>
      </c>
      <c r="F3535" t="s">
        <v>6403</v>
      </c>
      <c r="G3535" t="s">
        <v>19418</v>
      </c>
      <c r="H3535" s="41">
        <v>42634</v>
      </c>
      <c r="I3535" s="44">
        <v>-2857387.71</v>
      </c>
      <c r="J3535" t="s">
        <v>14317</v>
      </c>
      <c r="R3535" s="51"/>
      <c r="U3535"/>
    </row>
    <row r="3536" spans="2:21" x14ac:dyDescent="0.25">
      <c r="B3536" s="49" t="s">
        <v>9328</v>
      </c>
      <c r="C3536" s="53" t="s">
        <v>24189</v>
      </c>
      <c r="D3536" t="s">
        <v>5978</v>
      </c>
      <c r="E3536" s="43" t="s">
        <v>5979</v>
      </c>
      <c r="F3536" t="s">
        <v>4453</v>
      </c>
      <c r="G3536" t="s">
        <v>20149</v>
      </c>
      <c r="H3536" s="41">
        <v>42634</v>
      </c>
      <c r="I3536" s="44">
        <v>-47862.97</v>
      </c>
      <c r="J3536" t="s">
        <v>14320</v>
      </c>
      <c r="R3536" s="51"/>
      <c r="U3536"/>
    </row>
    <row r="3537" spans="2:21" x14ac:dyDescent="0.25">
      <c r="B3537" s="49" t="s">
        <v>9326</v>
      </c>
      <c r="C3537" s="53" t="s">
        <v>24184</v>
      </c>
      <c r="D3537" t="s">
        <v>6408</v>
      </c>
      <c r="E3537" s="43" t="s">
        <v>6409</v>
      </c>
      <c r="F3537" t="s">
        <v>6410</v>
      </c>
      <c r="G3537" t="s">
        <v>6411</v>
      </c>
      <c r="H3537" s="41">
        <v>42636</v>
      </c>
      <c r="I3537" s="44">
        <v>-66486.75</v>
      </c>
      <c r="J3537" t="s">
        <v>14321</v>
      </c>
      <c r="R3537" s="51"/>
      <c r="U3537"/>
    </row>
    <row r="3538" spans="2:21" x14ac:dyDescent="0.25">
      <c r="B3538" s="49" t="s">
        <v>9328</v>
      </c>
      <c r="C3538" s="53" t="s">
        <v>24189</v>
      </c>
      <c r="D3538" t="s">
        <v>2369</v>
      </c>
      <c r="E3538" s="43" t="s">
        <v>11262</v>
      </c>
      <c r="F3538" t="s">
        <v>6412</v>
      </c>
      <c r="G3538" t="s">
        <v>19615</v>
      </c>
      <c r="H3538" s="41">
        <v>42636</v>
      </c>
      <c r="I3538" s="44">
        <v>-570000</v>
      </c>
      <c r="J3538" t="s">
        <v>14322</v>
      </c>
      <c r="R3538" s="51"/>
      <c r="U3538"/>
    </row>
    <row r="3539" spans="2:21" x14ac:dyDescent="0.25">
      <c r="B3539" s="49" t="s">
        <v>9326</v>
      </c>
      <c r="C3539" s="53" t="s">
        <v>24184</v>
      </c>
      <c r="D3539" t="s">
        <v>6413</v>
      </c>
      <c r="E3539" s="43" t="s">
        <v>14323</v>
      </c>
      <c r="F3539" t="s">
        <v>5570</v>
      </c>
      <c r="G3539" t="s">
        <v>16522</v>
      </c>
      <c r="H3539" s="41">
        <v>42641</v>
      </c>
      <c r="I3539" s="44">
        <v>-137661.99</v>
      </c>
      <c r="J3539" t="s">
        <v>14324</v>
      </c>
      <c r="R3539" s="51"/>
      <c r="U3539"/>
    </row>
    <row r="3540" spans="2:21" x14ac:dyDescent="0.25">
      <c r="B3540" s="49" t="s">
        <v>9735</v>
      </c>
      <c r="C3540" s="53" t="s">
        <v>24186</v>
      </c>
      <c r="D3540" t="s">
        <v>5415</v>
      </c>
      <c r="E3540" s="43" t="s">
        <v>13523</v>
      </c>
      <c r="F3540" t="s">
        <v>6414</v>
      </c>
      <c r="G3540" t="s">
        <v>6415</v>
      </c>
      <c r="H3540" s="41">
        <v>42641</v>
      </c>
      <c r="I3540" s="44">
        <v>-30000</v>
      </c>
      <c r="J3540" t="s">
        <v>14325</v>
      </c>
      <c r="R3540" s="51"/>
      <c r="U3540"/>
    </row>
    <row r="3541" spans="2:21" x14ac:dyDescent="0.25">
      <c r="B3541" s="49" t="s">
        <v>9735</v>
      </c>
      <c r="C3541" s="53" t="s">
        <v>24186</v>
      </c>
      <c r="D3541" t="s">
        <v>6416</v>
      </c>
      <c r="E3541" s="43" t="s">
        <v>14326</v>
      </c>
      <c r="F3541" t="s">
        <v>6414</v>
      </c>
      <c r="G3541" t="s">
        <v>6415</v>
      </c>
      <c r="H3541" s="41">
        <v>42641</v>
      </c>
      <c r="I3541" s="44">
        <v>-30000</v>
      </c>
      <c r="J3541" t="s">
        <v>14327</v>
      </c>
      <c r="R3541" s="51"/>
      <c r="U3541"/>
    </row>
    <row r="3542" spans="2:21" x14ac:dyDescent="0.25">
      <c r="B3542" s="49" t="s">
        <v>9735</v>
      </c>
      <c r="C3542" s="53" t="s">
        <v>24186</v>
      </c>
      <c r="D3542" t="s">
        <v>6417</v>
      </c>
      <c r="E3542" s="43" t="s">
        <v>14328</v>
      </c>
      <c r="F3542" t="s">
        <v>6414</v>
      </c>
      <c r="G3542" t="s">
        <v>6415</v>
      </c>
      <c r="H3542" s="41">
        <v>42641</v>
      </c>
      <c r="I3542" s="44">
        <v>-30000</v>
      </c>
      <c r="J3542" t="s">
        <v>14329</v>
      </c>
      <c r="R3542" s="51"/>
      <c r="U3542"/>
    </row>
    <row r="3543" spans="2:21" x14ac:dyDescent="0.25">
      <c r="B3543" s="49" t="s">
        <v>9735</v>
      </c>
      <c r="C3543" s="53" t="s">
        <v>24186</v>
      </c>
      <c r="D3543" t="s">
        <v>5420</v>
      </c>
      <c r="E3543" s="43" t="s">
        <v>13530</v>
      </c>
      <c r="F3543" t="s">
        <v>6414</v>
      </c>
      <c r="G3543" t="s">
        <v>6415</v>
      </c>
      <c r="H3543" s="41">
        <v>42641</v>
      </c>
      <c r="I3543" s="44">
        <v>-30000</v>
      </c>
      <c r="J3543" t="s">
        <v>14330</v>
      </c>
      <c r="R3543" s="51"/>
      <c r="U3543"/>
    </row>
    <row r="3544" spans="2:21" x14ac:dyDescent="0.25">
      <c r="B3544" s="49" t="s">
        <v>9735</v>
      </c>
      <c r="C3544" s="53" t="s">
        <v>24186</v>
      </c>
      <c r="D3544" t="s">
        <v>6419</v>
      </c>
      <c r="E3544" s="43" t="s">
        <v>14333</v>
      </c>
      <c r="F3544" t="s">
        <v>6414</v>
      </c>
      <c r="G3544" t="s">
        <v>6415</v>
      </c>
      <c r="H3544" s="41">
        <v>42641</v>
      </c>
      <c r="I3544" s="44">
        <v>-30000</v>
      </c>
      <c r="J3544" t="s">
        <v>14334</v>
      </c>
      <c r="R3544" s="51"/>
      <c r="U3544"/>
    </row>
    <row r="3545" spans="2:21" x14ac:dyDescent="0.25">
      <c r="B3545" s="49" t="s">
        <v>9735</v>
      </c>
      <c r="C3545" s="53" t="s">
        <v>24186</v>
      </c>
      <c r="D3545" t="s">
        <v>5425</v>
      </c>
      <c r="E3545" s="43" t="s">
        <v>13538</v>
      </c>
      <c r="F3545" t="s">
        <v>6414</v>
      </c>
      <c r="G3545" t="s">
        <v>6415</v>
      </c>
      <c r="H3545" s="41">
        <v>42641</v>
      </c>
      <c r="I3545" s="44">
        <v>-30000</v>
      </c>
      <c r="J3545" t="s">
        <v>14335</v>
      </c>
      <c r="R3545" s="51"/>
      <c r="U3545"/>
    </row>
    <row r="3546" spans="2:21" x14ac:dyDescent="0.25">
      <c r="B3546" s="49" t="s">
        <v>9735</v>
      </c>
      <c r="C3546" s="53" t="s">
        <v>24186</v>
      </c>
      <c r="D3546" t="s">
        <v>6418</v>
      </c>
      <c r="E3546" s="43" t="s">
        <v>14331</v>
      </c>
      <c r="F3546" t="s">
        <v>6414</v>
      </c>
      <c r="G3546" t="s">
        <v>6415</v>
      </c>
      <c r="H3546" s="41">
        <v>42641</v>
      </c>
      <c r="I3546" s="44">
        <v>-15000</v>
      </c>
      <c r="J3546" t="s">
        <v>14332</v>
      </c>
      <c r="R3546" s="51"/>
      <c r="U3546"/>
    </row>
    <row r="3547" spans="2:21" x14ac:dyDescent="0.25">
      <c r="B3547" s="49" t="s">
        <v>9328</v>
      </c>
      <c r="C3547" s="53" t="s">
        <v>24189</v>
      </c>
      <c r="D3547" t="s">
        <v>6420</v>
      </c>
      <c r="E3547" s="43" t="s">
        <v>6421</v>
      </c>
      <c r="F3547" t="s">
        <v>6422</v>
      </c>
      <c r="G3547" t="s">
        <v>18183</v>
      </c>
      <c r="H3547" s="41">
        <v>42643</v>
      </c>
      <c r="I3547" s="44">
        <v>-500750.33</v>
      </c>
      <c r="J3547" t="s">
        <v>14336</v>
      </c>
      <c r="R3547" s="51"/>
      <c r="U3547"/>
    </row>
    <row r="3548" spans="2:21" x14ac:dyDescent="0.25">
      <c r="B3548" s="49" t="s">
        <v>9328</v>
      </c>
      <c r="C3548" s="53" t="s">
        <v>24189</v>
      </c>
      <c r="D3548" t="s">
        <v>4472</v>
      </c>
      <c r="E3548" s="43" t="s">
        <v>4473</v>
      </c>
      <c r="F3548" t="s">
        <v>5276</v>
      </c>
      <c r="G3548" t="s">
        <v>19970</v>
      </c>
      <c r="H3548" s="41">
        <v>42644</v>
      </c>
      <c r="I3548" s="44">
        <v>-1210273.31</v>
      </c>
      <c r="J3548" t="s">
        <v>14337</v>
      </c>
      <c r="R3548" s="51"/>
      <c r="U3548"/>
    </row>
    <row r="3549" spans="2:21" x14ac:dyDescent="0.25">
      <c r="B3549" s="49" t="s">
        <v>9326</v>
      </c>
      <c r="C3549" s="53" t="s">
        <v>24184</v>
      </c>
      <c r="D3549" t="s">
        <v>5944</v>
      </c>
      <c r="E3549" s="43" t="s">
        <v>5945</v>
      </c>
      <c r="F3549" t="s">
        <v>6423</v>
      </c>
      <c r="G3549" t="s">
        <v>18114</v>
      </c>
      <c r="H3549" s="41">
        <v>42648</v>
      </c>
      <c r="I3549" s="44">
        <v>-28615</v>
      </c>
      <c r="J3549" t="s">
        <v>14338</v>
      </c>
      <c r="R3549" s="51"/>
      <c r="U3549"/>
    </row>
    <row r="3550" spans="2:21" x14ac:dyDescent="0.25">
      <c r="B3550" s="49" t="s">
        <v>9326</v>
      </c>
      <c r="C3550" s="53" t="s">
        <v>24184</v>
      </c>
      <c r="D3550" t="s">
        <v>6424</v>
      </c>
      <c r="E3550" s="43" t="s">
        <v>14339</v>
      </c>
      <c r="F3550" t="s">
        <v>6425</v>
      </c>
      <c r="G3550" t="s">
        <v>6426</v>
      </c>
      <c r="H3550" s="41">
        <v>42650</v>
      </c>
      <c r="I3550" s="44">
        <v>-30000</v>
      </c>
      <c r="J3550" t="s">
        <v>14340</v>
      </c>
      <c r="R3550" s="51"/>
      <c r="U3550"/>
    </row>
    <row r="3551" spans="2:21" x14ac:dyDescent="0.25">
      <c r="B3551" s="49" t="s">
        <v>9326</v>
      </c>
      <c r="C3551" s="53" t="s">
        <v>24184</v>
      </c>
      <c r="D3551" t="s">
        <v>1342</v>
      </c>
      <c r="E3551" s="43" t="s">
        <v>12642</v>
      </c>
      <c r="F3551" t="s">
        <v>6427</v>
      </c>
      <c r="G3551" t="s">
        <v>16699</v>
      </c>
      <c r="H3551" s="41">
        <v>42657</v>
      </c>
      <c r="I3551" s="44">
        <v>-252638</v>
      </c>
      <c r="J3551" t="s">
        <v>14341</v>
      </c>
      <c r="R3551" s="51"/>
      <c r="U3551"/>
    </row>
    <row r="3552" spans="2:21" x14ac:dyDescent="0.25">
      <c r="B3552" s="49" t="s">
        <v>9328</v>
      </c>
      <c r="C3552" s="53" t="s">
        <v>24189</v>
      </c>
      <c r="D3552" t="s">
        <v>5729</v>
      </c>
      <c r="E3552" s="43" t="s">
        <v>13797</v>
      </c>
      <c r="F3552" t="s">
        <v>6428</v>
      </c>
      <c r="G3552" t="s">
        <v>6429</v>
      </c>
      <c r="H3552" s="41">
        <v>42657</v>
      </c>
      <c r="I3552" s="44">
        <v>-454300</v>
      </c>
      <c r="J3552" t="s">
        <v>14342</v>
      </c>
      <c r="R3552" s="51"/>
      <c r="U3552"/>
    </row>
    <row r="3553" spans="2:21" x14ac:dyDescent="0.25">
      <c r="B3553" s="49" t="s">
        <v>9328</v>
      </c>
      <c r="C3553" s="53" t="s">
        <v>24189</v>
      </c>
      <c r="D3553" t="s">
        <v>5506</v>
      </c>
      <c r="E3553" s="43" t="s">
        <v>13602</v>
      </c>
      <c r="F3553" t="s">
        <v>6430</v>
      </c>
      <c r="G3553" t="s">
        <v>19384</v>
      </c>
      <c r="H3553" s="41">
        <v>42663</v>
      </c>
      <c r="I3553" s="44">
        <v>-42670.57</v>
      </c>
      <c r="J3553" t="s">
        <v>14343</v>
      </c>
      <c r="R3553" s="51"/>
      <c r="U3553"/>
    </row>
    <row r="3554" spans="2:21" x14ac:dyDescent="0.25">
      <c r="B3554" s="49" t="s">
        <v>9326</v>
      </c>
      <c r="C3554" s="53" t="s">
        <v>24184</v>
      </c>
      <c r="D3554" t="s">
        <v>4033</v>
      </c>
      <c r="E3554" s="43" t="s">
        <v>4034</v>
      </c>
      <c r="F3554" t="s">
        <v>6431</v>
      </c>
      <c r="G3554" t="s">
        <v>18001</v>
      </c>
      <c r="H3554" s="41">
        <v>42668</v>
      </c>
      <c r="I3554" s="44">
        <v>-82600</v>
      </c>
      <c r="J3554" t="s">
        <v>14344</v>
      </c>
      <c r="R3554" s="51"/>
      <c r="U3554"/>
    </row>
    <row r="3555" spans="2:21" x14ac:dyDescent="0.25">
      <c r="B3555" s="49" t="s">
        <v>9328</v>
      </c>
      <c r="C3555" s="53" t="s">
        <v>24189</v>
      </c>
      <c r="D3555" t="s">
        <v>6432</v>
      </c>
      <c r="E3555" s="43" t="s">
        <v>14345</v>
      </c>
      <c r="F3555" t="s">
        <v>6433</v>
      </c>
      <c r="G3555" t="s">
        <v>19304</v>
      </c>
      <c r="H3555" s="41">
        <v>42669</v>
      </c>
      <c r="I3555" s="44">
        <v>-15341208.9</v>
      </c>
      <c r="J3555" t="s">
        <v>14346</v>
      </c>
      <c r="R3555" s="51"/>
      <c r="U3555"/>
    </row>
    <row r="3556" spans="2:21" x14ac:dyDescent="0.25">
      <c r="B3556" s="49" t="s">
        <v>9326</v>
      </c>
      <c r="C3556" s="53" t="s">
        <v>24184</v>
      </c>
      <c r="D3556" t="s">
        <v>6434</v>
      </c>
      <c r="E3556" s="43" t="s">
        <v>6435</v>
      </c>
      <c r="F3556" t="s">
        <v>6436</v>
      </c>
      <c r="G3556" t="s">
        <v>6437</v>
      </c>
      <c r="H3556" s="41">
        <v>42670</v>
      </c>
      <c r="I3556" s="44">
        <v>-469855.11</v>
      </c>
      <c r="J3556" t="s">
        <v>14347</v>
      </c>
      <c r="R3556" s="51"/>
      <c r="U3556"/>
    </row>
    <row r="3557" spans="2:21" x14ac:dyDescent="0.25">
      <c r="B3557" s="49" t="s">
        <v>9326</v>
      </c>
      <c r="C3557" s="53" t="s">
        <v>24184</v>
      </c>
      <c r="D3557" t="s">
        <v>6434</v>
      </c>
      <c r="E3557" s="43" t="s">
        <v>6435</v>
      </c>
      <c r="F3557" t="s">
        <v>6438</v>
      </c>
      <c r="G3557" t="s">
        <v>6439</v>
      </c>
      <c r="H3557" s="41">
        <v>42670</v>
      </c>
      <c r="I3557" s="44">
        <v>-468671.83</v>
      </c>
      <c r="J3557" t="s">
        <v>14348</v>
      </c>
      <c r="R3557" s="51"/>
      <c r="U3557"/>
    </row>
    <row r="3558" spans="2:21" x14ac:dyDescent="0.25">
      <c r="B3558" s="49" t="s">
        <v>9328</v>
      </c>
      <c r="C3558" s="53" t="s">
        <v>24189</v>
      </c>
      <c r="D3558" t="s">
        <v>6055</v>
      </c>
      <c r="E3558" s="43" t="s">
        <v>14043</v>
      </c>
      <c r="F3558" t="s">
        <v>6440</v>
      </c>
      <c r="G3558" t="s">
        <v>20111</v>
      </c>
      <c r="H3558" s="41">
        <v>42674</v>
      </c>
      <c r="I3558" s="44">
        <v>-33040</v>
      </c>
      <c r="J3558" t="s">
        <v>14349</v>
      </c>
      <c r="R3558" s="51"/>
      <c r="U3558"/>
    </row>
    <row r="3559" spans="2:21" x14ac:dyDescent="0.25">
      <c r="B3559" s="49" t="s">
        <v>9328</v>
      </c>
      <c r="C3559" s="53" t="s">
        <v>24189</v>
      </c>
      <c r="D3559" t="s">
        <v>4472</v>
      </c>
      <c r="E3559" s="43" t="s">
        <v>4473</v>
      </c>
      <c r="F3559" t="s">
        <v>6441</v>
      </c>
      <c r="G3559" t="s">
        <v>19971</v>
      </c>
      <c r="H3559" s="41">
        <v>42675</v>
      </c>
      <c r="I3559" s="44">
        <v>-1210273.31</v>
      </c>
      <c r="J3559" t="s">
        <v>14350</v>
      </c>
      <c r="R3559" s="51"/>
      <c r="U3559"/>
    </row>
    <row r="3560" spans="2:21" x14ac:dyDescent="0.25">
      <c r="B3560" s="49" t="s">
        <v>9326</v>
      </c>
      <c r="C3560" s="53" t="s">
        <v>24184</v>
      </c>
      <c r="D3560" t="s">
        <v>6442</v>
      </c>
      <c r="E3560" s="43" t="s">
        <v>6443</v>
      </c>
      <c r="F3560" t="s">
        <v>6444</v>
      </c>
      <c r="G3560" t="s">
        <v>17886</v>
      </c>
      <c r="H3560" s="41">
        <v>42678</v>
      </c>
      <c r="I3560" s="44">
        <v>-297990</v>
      </c>
      <c r="J3560" t="s">
        <v>14351</v>
      </c>
      <c r="R3560" s="51"/>
      <c r="U3560"/>
    </row>
    <row r="3561" spans="2:21" x14ac:dyDescent="0.25">
      <c r="B3561" s="49" t="s">
        <v>9326</v>
      </c>
      <c r="C3561" s="53" t="s">
        <v>24184</v>
      </c>
      <c r="D3561" t="s">
        <v>6445</v>
      </c>
      <c r="E3561" s="43" t="s">
        <v>6446</v>
      </c>
      <c r="F3561" t="s">
        <v>6197</v>
      </c>
      <c r="G3561" t="s">
        <v>18097</v>
      </c>
      <c r="H3561" s="41">
        <v>42678</v>
      </c>
      <c r="I3561" s="44">
        <v>-59613.599999999999</v>
      </c>
      <c r="J3561" t="s">
        <v>14352</v>
      </c>
      <c r="R3561" s="51"/>
      <c r="U3561"/>
    </row>
    <row r="3562" spans="2:21" x14ac:dyDescent="0.25">
      <c r="B3562" s="49" t="s">
        <v>9326</v>
      </c>
      <c r="C3562" s="53" t="s">
        <v>24184</v>
      </c>
      <c r="D3562" t="s">
        <v>6447</v>
      </c>
      <c r="E3562" s="43" t="s">
        <v>6448</v>
      </c>
      <c r="F3562" t="s">
        <v>6449</v>
      </c>
      <c r="G3562" t="s">
        <v>17538</v>
      </c>
      <c r="H3562" s="41">
        <v>42681</v>
      </c>
      <c r="I3562" s="44">
        <v>-87500</v>
      </c>
      <c r="J3562" t="s">
        <v>14353</v>
      </c>
      <c r="R3562" s="51"/>
      <c r="U3562"/>
    </row>
    <row r="3563" spans="2:21" x14ac:dyDescent="0.25">
      <c r="B3563" s="49" t="s">
        <v>9326</v>
      </c>
      <c r="C3563" s="53" t="s">
        <v>24184</v>
      </c>
      <c r="D3563" t="s">
        <v>6161</v>
      </c>
      <c r="E3563" s="43" t="s">
        <v>6162</v>
      </c>
      <c r="F3563" t="s">
        <v>5912</v>
      </c>
      <c r="G3563" t="s">
        <v>17661</v>
      </c>
      <c r="H3563" s="41">
        <v>42684</v>
      </c>
      <c r="I3563" s="44">
        <v>-295000</v>
      </c>
      <c r="J3563" t="s">
        <v>14354</v>
      </c>
      <c r="R3563" s="51"/>
      <c r="U3563"/>
    </row>
    <row r="3564" spans="2:21" x14ac:dyDescent="0.25">
      <c r="B3564" s="49" t="s">
        <v>9326</v>
      </c>
      <c r="C3564" s="53" t="s">
        <v>24184</v>
      </c>
      <c r="D3564" t="s">
        <v>6161</v>
      </c>
      <c r="E3564" s="43" t="s">
        <v>6162</v>
      </c>
      <c r="F3564" t="s">
        <v>6450</v>
      </c>
      <c r="G3564" t="s">
        <v>17662</v>
      </c>
      <c r="H3564" s="41">
        <v>42684</v>
      </c>
      <c r="I3564" s="44">
        <v>-295000</v>
      </c>
      <c r="J3564" t="s">
        <v>14355</v>
      </c>
      <c r="R3564" s="51"/>
      <c r="U3564"/>
    </row>
    <row r="3565" spans="2:21" x14ac:dyDescent="0.25">
      <c r="B3565" s="49" t="s">
        <v>9326</v>
      </c>
      <c r="C3565" s="53" t="s">
        <v>24184</v>
      </c>
      <c r="D3565" t="s">
        <v>6146</v>
      </c>
      <c r="E3565" s="43" t="s">
        <v>6147</v>
      </c>
      <c r="F3565" t="s">
        <v>5754</v>
      </c>
      <c r="G3565" t="s">
        <v>17662</v>
      </c>
      <c r="H3565" s="41">
        <v>42684</v>
      </c>
      <c r="I3565" s="44">
        <v>-295000</v>
      </c>
      <c r="J3565" t="s">
        <v>14356</v>
      </c>
      <c r="R3565" s="51"/>
      <c r="U3565"/>
    </row>
    <row r="3566" spans="2:21" x14ac:dyDescent="0.25">
      <c r="B3566" s="49" t="s">
        <v>9326</v>
      </c>
      <c r="C3566" s="53" t="s">
        <v>24184</v>
      </c>
      <c r="D3566" t="s">
        <v>6146</v>
      </c>
      <c r="E3566" s="43" t="s">
        <v>6147</v>
      </c>
      <c r="F3566" t="s">
        <v>6451</v>
      </c>
      <c r="G3566" t="s">
        <v>17662</v>
      </c>
      <c r="H3566" s="41">
        <v>42684</v>
      </c>
      <c r="I3566" s="44">
        <v>-295000</v>
      </c>
      <c r="J3566" t="s">
        <v>14357</v>
      </c>
      <c r="R3566" s="51"/>
      <c r="U3566"/>
    </row>
    <row r="3567" spans="2:21" x14ac:dyDescent="0.25">
      <c r="B3567" s="49" t="s">
        <v>9735</v>
      </c>
      <c r="C3567" s="53" t="s">
        <v>24186</v>
      </c>
      <c r="D3567" t="s">
        <v>4000</v>
      </c>
      <c r="E3567" s="43" t="s">
        <v>4001</v>
      </c>
      <c r="F3567" t="s">
        <v>6452</v>
      </c>
      <c r="G3567" t="s">
        <v>19099</v>
      </c>
      <c r="H3567" s="41">
        <v>42684</v>
      </c>
      <c r="I3567" s="44">
        <v>-22160</v>
      </c>
      <c r="J3567" t="s">
        <v>14358</v>
      </c>
      <c r="R3567" s="51"/>
      <c r="U3567"/>
    </row>
    <row r="3568" spans="2:21" x14ac:dyDescent="0.25">
      <c r="B3568" s="49" t="s">
        <v>9326</v>
      </c>
      <c r="C3568" s="53" t="s">
        <v>24184</v>
      </c>
      <c r="D3568" t="s">
        <v>6454</v>
      </c>
      <c r="E3568" s="43" t="s">
        <v>14359</v>
      </c>
      <c r="F3568" t="s">
        <v>5664</v>
      </c>
      <c r="G3568" t="s">
        <v>17026</v>
      </c>
      <c r="H3568" s="41">
        <v>42688</v>
      </c>
      <c r="I3568" s="44">
        <v>-2119822.7999999998</v>
      </c>
      <c r="J3568" t="s">
        <v>14360</v>
      </c>
      <c r="R3568" s="51"/>
      <c r="U3568"/>
    </row>
    <row r="3569" spans="2:21" x14ac:dyDescent="0.25">
      <c r="B3569" s="49" t="s">
        <v>9328</v>
      </c>
      <c r="C3569" s="53" t="s">
        <v>24189</v>
      </c>
      <c r="D3569" t="s">
        <v>6455</v>
      </c>
      <c r="E3569" s="43" t="s">
        <v>6456</v>
      </c>
      <c r="F3569" t="s">
        <v>6457</v>
      </c>
      <c r="G3569" t="s">
        <v>20394</v>
      </c>
      <c r="H3569" s="41">
        <v>42688</v>
      </c>
      <c r="I3569" s="44">
        <v>-20000</v>
      </c>
      <c r="J3569" t="s">
        <v>14361</v>
      </c>
      <c r="R3569" s="51"/>
      <c r="U3569"/>
    </row>
    <row r="3570" spans="2:21" x14ac:dyDescent="0.25">
      <c r="B3570" s="49" t="s">
        <v>9328</v>
      </c>
      <c r="C3570" s="53" t="s">
        <v>24189</v>
      </c>
      <c r="D3570" t="s">
        <v>6055</v>
      </c>
      <c r="E3570" s="43" t="s">
        <v>14043</v>
      </c>
      <c r="F3570" t="s">
        <v>6458</v>
      </c>
      <c r="G3570" t="s">
        <v>20112</v>
      </c>
      <c r="H3570" s="41">
        <v>42692</v>
      </c>
      <c r="I3570" s="44">
        <v>-33040</v>
      </c>
      <c r="J3570" t="s">
        <v>14362</v>
      </c>
      <c r="R3570" s="51"/>
      <c r="U3570"/>
    </row>
    <row r="3571" spans="2:21" x14ac:dyDescent="0.25">
      <c r="B3571" s="49" t="s">
        <v>9326</v>
      </c>
      <c r="C3571" s="53" t="s">
        <v>24184</v>
      </c>
      <c r="D3571" t="s">
        <v>6325</v>
      </c>
      <c r="E3571" s="43" t="s">
        <v>14253</v>
      </c>
      <c r="F3571" t="s">
        <v>6459</v>
      </c>
      <c r="G3571" t="s">
        <v>6460</v>
      </c>
      <c r="H3571" s="41">
        <v>42695</v>
      </c>
      <c r="I3571" s="44">
        <v>-1930935.42</v>
      </c>
      <c r="J3571" t="s">
        <v>14363</v>
      </c>
      <c r="R3571" s="51"/>
      <c r="U3571"/>
    </row>
    <row r="3572" spans="2:21" x14ac:dyDescent="0.25">
      <c r="B3572" s="49" t="s">
        <v>9326</v>
      </c>
      <c r="C3572" s="53" t="s">
        <v>24184</v>
      </c>
      <c r="D3572" t="s">
        <v>6461</v>
      </c>
      <c r="E3572" s="43" t="s">
        <v>6462</v>
      </c>
      <c r="F3572" t="s">
        <v>6052</v>
      </c>
      <c r="G3572" t="s">
        <v>18090</v>
      </c>
      <c r="H3572" s="41">
        <v>42695</v>
      </c>
      <c r="I3572" s="44">
        <v>-365002.32</v>
      </c>
      <c r="J3572" t="s">
        <v>14364</v>
      </c>
      <c r="R3572" s="51"/>
      <c r="U3572"/>
    </row>
    <row r="3573" spans="2:21" x14ac:dyDescent="0.25">
      <c r="B3573" s="49" t="s">
        <v>9326</v>
      </c>
      <c r="C3573" s="53" t="s">
        <v>24184</v>
      </c>
      <c r="D3573" t="s">
        <v>6463</v>
      </c>
      <c r="E3573" s="43" t="s">
        <v>6464</v>
      </c>
      <c r="F3573" t="s">
        <v>6465</v>
      </c>
      <c r="G3573" t="s">
        <v>18015</v>
      </c>
      <c r="H3573" s="41">
        <v>42698</v>
      </c>
      <c r="I3573" s="44">
        <v>-1246080</v>
      </c>
      <c r="J3573" t="s">
        <v>14365</v>
      </c>
      <c r="R3573" s="51"/>
      <c r="U3573"/>
    </row>
    <row r="3574" spans="2:21" x14ac:dyDescent="0.25">
      <c r="B3574" s="49" t="s">
        <v>9326</v>
      </c>
      <c r="C3574" s="53" t="s">
        <v>24184</v>
      </c>
      <c r="D3574" t="s">
        <v>6463</v>
      </c>
      <c r="E3574" s="43" t="s">
        <v>6464</v>
      </c>
      <c r="F3574" t="s">
        <v>6465</v>
      </c>
      <c r="G3574" t="s">
        <v>4214</v>
      </c>
      <c r="H3574" s="41">
        <v>42698</v>
      </c>
      <c r="I3574" s="44">
        <v>249216</v>
      </c>
      <c r="J3574" t="s">
        <v>14366</v>
      </c>
      <c r="R3574" s="51"/>
      <c r="U3574"/>
    </row>
    <row r="3575" spans="2:21" x14ac:dyDescent="0.25">
      <c r="B3575" s="49" t="s">
        <v>9735</v>
      </c>
      <c r="C3575" s="53" t="s">
        <v>24186</v>
      </c>
      <c r="D3575" t="s">
        <v>5603</v>
      </c>
      <c r="E3575" s="43" t="s">
        <v>5604</v>
      </c>
      <c r="F3575" t="s">
        <v>6466</v>
      </c>
      <c r="G3575" t="s">
        <v>6467</v>
      </c>
      <c r="H3575" s="41">
        <v>42698</v>
      </c>
      <c r="I3575" s="44">
        <v>-204153</v>
      </c>
      <c r="J3575" t="s">
        <v>14367</v>
      </c>
      <c r="R3575" s="51"/>
      <c r="U3575"/>
    </row>
    <row r="3576" spans="2:21" x14ac:dyDescent="0.25">
      <c r="B3576" s="49" t="s">
        <v>9326</v>
      </c>
      <c r="C3576" s="53" t="s">
        <v>24184</v>
      </c>
      <c r="D3576" t="s">
        <v>6468</v>
      </c>
      <c r="E3576" s="43" t="s">
        <v>6469</v>
      </c>
      <c r="F3576" t="s">
        <v>6470</v>
      </c>
      <c r="G3576" t="s">
        <v>16419</v>
      </c>
      <c r="H3576" s="41">
        <v>42703</v>
      </c>
      <c r="I3576" s="44">
        <v>-703657.6</v>
      </c>
      <c r="J3576" t="s">
        <v>14368</v>
      </c>
      <c r="R3576" s="51"/>
      <c r="U3576"/>
    </row>
    <row r="3577" spans="2:21" x14ac:dyDescent="0.25">
      <c r="B3577" s="49" t="s">
        <v>9326</v>
      </c>
      <c r="C3577" s="53" t="s">
        <v>24184</v>
      </c>
      <c r="D3577" t="s">
        <v>6468</v>
      </c>
      <c r="E3577" s="43" t="s">
        <v>6469</v>
      </c>
      <c r="F3577" t="s">
        <v>5741</v>
      </c>
      <c r="G3577" t="s">
        <v>16419</v>
      </c>
      <c r="H3577" s="41">
        <v>42703</v>
      </c>
      <c r="I3577" s="44">
        <v>-703657.6</v>
      </c>
      <c r="J3577" t="s">
        <v>14369</v>
      </c>
      <c r="R3577" s="51"/>
      <c r="U3577"/>
    </row>
    <row r="3578" spans="2:21" x14ac:dyDescent="0.25">
      <c r="B3578" s="49" t="s">
        <v>9326</v>
      </c>
      <c r="C3578" s="53" t="s">
        <v>24184</v>
      </c>
      <c r="D3578" t="s">
        <v>6468</v>
      </c>
      <c r="E3578" s="43" t="s">
        <v>6469</v>
      </c>
      <c r="F3578" t="s">
        <v>4092</v>
      </c>
      <c r="G3578" t="s">
        <v>16419</v>
      </c>
      <c r="H3578" s="41">
        <v>42703</v>
      </c>
      <c r="I3578" s="44">
        <v>-703657.6</v>
      </c>
      <c r="J3578" t="s">
        <v>14370</v>
      </c>
      <c r="R3578" s="51"/>
      <c r="U3578"/>
    </row>
    <row r="3579" spans="2:21" x14ac:dyDescent="0.25">
      <c r="B3579" s="49" t="s">
        <v>9326</v>
      </c>
      <c r="C3579" s="53" t="s">
        <v>24184</v>
      </c>
      <c r="D3579" t="s">
        <v>6468</v>
      </c>
      <c r="E3579" s="43" t="s">
        <v>6469</v>
      </c>
      <c r="F3579" t="s">
        <v>6096</v>
      </c>
      <c r="G3579" t="s">
        <v>16419</v>
      </c>
      <c r="H3579" s="41">
        <v>42703</v>
      </c>
      <c r="I3579" s="44">
        <v>-485523.74</v>
      </c>
      <c r="J3579" t="s">
        <v>14371</v>
      </c>
      <c r="R3579" s="51"/>
      <c r="U3579"/>
    </row>
    <row r="3580" spans="2:21" x14ac:dyDescent="0.25">
      <c r="B3580" s="49" t="s">
        <v>9326</v>
      </c>
      <c r="C3580" s="53" t="s">
        <v>24184</v>
      </c>
      <c r="D3580" t="s">
        <v>815</v>
      </c>
      <c r="E3580" s="43" t="s">
        <v>816</v>
      </c>
      <c r="G3580" t="s">
        <v>6471</v>
      </c>
      <c r="H3580" s="41">
        <v>42704</v>
      </c>
      <c r="I3580" s="44">
        <v>-29883.32</v>
      </c>
      <c r="J3580" t="s">
        <v>14372</v>
      </c>
      <c r="R3580" s="51"/>
      <c r="U3580"/>
    </row>
    <row r="3581" spans="2:21" x14ac:dyDescent="0.25">
      <c r="B3581" s="49" t="s">
        <v>9326</v>
      </c>
      <c r="C3581" s="53" t="s">
        <v>24184</v>
      </c>
      <c r="D3581" t="s">
        <v>815</v>
      </c>
      <c r="E3581" s="43" t="s">
        <v>816</v>
      </c>
      <c r="G3581" t="s">
        <v>6472</v>
      </c>
      <c r="H3581" s="41">
        <v>42704</v>
      </c>
      <c r="I3581" s="44">
        <v>-27524.11</v>
      </c>
      <c r="J3581" t="s">
        <v>14373</v>
      </c>
      <c r="R3581" s="51"/>
      <c r="U3581"/>
    </row>
    <row r="3582" spans="2:21" x14ac:dyDescent="0.25">
      <c r="B3582" s="49" t="s">
        <v>9735</v>
      </c>
      <c r="C3582" s="53" t="s">
        <v>24186</v>
      </c>
      <c r="D3582" t="s">
        <v>6473</v>
      </c>
      <c r="E3582" s="43" t="s">
        <v>14374</v>
      </c>
      <c r="G3582" t="s">
        <v>6474</v>
      </c>
      <c r="H3582" s="41">
        <v>42704</v>
      </c>
      <c r="I3582" s="44">
        <v>-27890.52</v>
      </c>
      <c r="J3582" t="s">
        <v>14375</v>
      </c>
      <c r="R3582" s="51"/>
      <c r="U3582"/>
    </row>
    <row r="3583" spans="2:21" x14ac:dyDescent="0.25">
      <c r="B3583" s="49" t="s">
        <v>9735</v>
      </c>
      <c r="C3583" s="53" t="s">
        <v>24186</v>
      </c>
      <c r="D3583" t="s">
        <v>6476</v>
      </c>
      <c r="E3583" s="43" t="s">
        <v>6477</v>
      </c>
      <c r="F3583" t="s">
        <v>6478</v>
      </c>
      <c r="G3583" t="s">
        <v>6479</v>
      </c>
      <c r="H3583" s="41">
        <v>42706</v>
      </c>
      <c r="I3583" s="44">
        <v>-24000</v>
      </c>
      <c r="J3583" t="s">
        <v>14376</v>
      </c>
      <c r="R3583" s="51"/>
      <c r="U3583"/>
    </row>
    <row r="3584" spans="2:21" x14ac:dyDescent="0.25">
      <c r="B3584" s="49" t="s">
        <v>9326</v>
      </c>
      <c r="C3584" s="53" t="s">
        <v>24184</v>
      </c>
      <c r="D3584" t="s">
        <v>4120</v>
      </c>
      <c r="E3584" s="43" t="s">
        <v>4121</v>
      </c>
      <c r="F3584" t="s">
        <v>6480</v>
      </c>
      <c r="G3584" t="s">
        <v>17761</v>
      </c>
      <c r="H3584" s="41">
        <v>42709</v>
      </c>
      <c r="I3584" s="44">
        <v>684000</v>
      </c>
      <c r="J3584" t="s">
        <v>14377</v>
      </c>
      <c r="R3584" s="51"/>
      <c r="U3584"/>
    </row>
    <row r="3585" spans="2:21" x14ac:dyDescent="0.25">
      <c r="B3585" s="49" t="s">
        <v>9735</v>
      </c>
      <c r="C3585" s="53" t="s">
        <v>24186</v>
      </c>
      <c r="D3585" t="s">
        <v>5603</v>
      </c>
      <c r="E3585" s="43" t="s">
        <v>5604</v>
      </c>
      <c r="F3585" t="s">
        <v>6481</v>
      </c>
      <c r="G3585" t="s">
        <v>6482</v>
      </c>
      <c r="H3585" s="41">
        <v>42710</v>
      </c>
      <c r="I3585" s="44">
        <v>-189848</v>
      </c>
      <c r="J3585" t="s">
        <v>14378</v>
      </c>
      <c r="R3585" s="51"/>
      <c r="U3585"/>
    </row>
    <row r="3586" spans="2:21" x14ac:dyDescent="0.25">
      <c r="B3586" s="49" t="s">
        <v>9326</v>
      </c>
      <c r="C3586" s="53" t="s">
        <v>24184</v>
      </c>
      <c r="D3586" t="s">
        <v>6483</v>
      </c>
      <c r="E3586" s="43" t="s">
        <v>6484</v>
      </c>
      <c r="F3586" t="s">
        <v>6485</v>
      </c>
      <c r="G3586" t="s">
        <v>18288</v>
      </c>
      <c r="H3586" s="41">
        <v>42711</v>
      </c>
      <c r="I3586" s="44">
        <v>-180433.8</v>
      </c>
      <c r="J3586" t="s">
        <v>14379</v>
      </c>
      <c r="R3586" s="51"/>
      <c r="U3586"/>
    </row>
    <row r="3587" spans="2:21" x14ac:dyDescent="0.25">
      <c r="B3587" s="49" t="s">
        <v>9326</v>
      </c>
      <c r="C3587" s="53" t="s">
        <v>24184</v>
      </c>
      <c r="D3587" t="s">
        <v>6486</v>
      </c>
      <c r="E3587" s="43" t="s">
        <v>6487</v>
      </c>
      <c r="F3587" t="s">
        <v>6488</v>
      </c>
      <c r="G3587" t="s">
        <v>18455</v>
      </c>
      <c r="H3587" s="41">
        <v>42711</v>
      </c>
      <c r="I3587" s="44">
        <v>-32432.3</v>
      </c>
      <c r="J3587" t="s">
        <v>14380</v>
      </c>
      <c r="R3587" s="51"/>
      <c r="U3587"/>
    </row>
    <row r="3588" spans="2:21" x14ac:dyDescent="0.25">
      <c r="B3588" s="49" t="s">
        <v>9326</v>
      </c>
      <c r="C3588" s="53" t="s">
        <v>24184</v>
      </c>
      <c r="D3588" t="s">
        <v>6486</v>
      </c>
      <c r="E3588" s="43" t="s">
        <v>6487</v>
      </c>
      <c r="F3588" t="s">
        <v>6489</v>
      </c>
      <c r="G3588" t="s">
        <v>18455</v>
      </c>
      <c r="H3588" s="41">
        <v>42711</v>
      </c>
      <c r="I3588" s="44">
        <v>-30621</v>
      </c>
      <c r="J3588" t="s">
        <v>14382</v>
      </c>
      <c r="R3588" s="51"/>
      <c r="U3588"/>
    </row>
    <row r="3589" spans="2:21" x14ac:dyDescent="0.25">
      <c r="B3589" s="49" t="s">
        <v>9326</v>
      </c>
      <c r="C3589" s="53" t="s">
        <v>24184</v>
      </c>
      <c r="D3589" t="s">
        <v>6486</v>
      </c>
      <c r="E3589" s="43" t="s">
        <v>6487</v>
      </c>
      <c r="F3589" t="s">
        <v>6475</v>
      </c>
      <c r="G3589" t="s">
        <v>18455</v>
      </c>
      <c r="H3589" s="41">
        <v>42711</v>
      </c>
      <c r="I3589" s="44">
        <v>-23517.4</v>
      </c>
      <c r="J3589" t="s">
        <v>14381</v>
      </c>
      <c r="R3589" s="51"/>
      <c r="U3589"/>
    </row>
    <row r="3590" spans="2:21" x14ac:dyDescent="0.25">
      <c r="B3590" s="49" t="s">
        <v>9326</v>
      </c>
      <c r="C3590" s="53" t="s">
        <v>24184</v>
      </c>
      <c r="D3590" t="s">
        <v>6486</v>
      </c>
      <c r="E3590" s="43" t="s">
        <v>6487</v>
      </c>
      <c r="F3590" t="s">
        <v>4546</v>
      </c>
      <c r="G3590" t="s">
        <v>18455</v>
      </c>
      <c r="H3590" s="41">
        <v>42711</v>
      </c>
      <c r="I3590" s="44">
        <v>-15499.3</v>
      </c>
      <c r="J3590" t="s">
        <v>14383</v>
      </c>
      <c r="R3590" s="51"/>
      <c r="U3590"/>
    </row>
    <row r="3591" spans="2:21" x14ac:dyDescent="0.25">
      <c r="B3591" s="49" t="s">
        <v>9735</v>
      </c>
      <c r="C3591" s="53" t="s">
        <v>24186</v>
      </c>
      <c r="D3591" t="s">
        <v>4468</v>
      </c>
      <c r="E3591" s="43" t="s">
        <v>4469</v>
      </c>
      <c r="F3591" t="s">
        <v>6490</v>
      </c>
      <c r="G3591" t="s">
        <v>6491</v>
      </c>
      <c r="H3591" s="41">
        <v>42711</v>
      </c>
      <c r="I3591" s="44">
        <v>-77000</v>
      </c>
      <c r="J3591" t="s">
        <v>14384</v>
      </c>
      <c r="R3591" s="51"/>
      <c r="U3591"/>
    </row>
    <row r="3592" spans="2:21" x14ac:dyDescent="0.25">
      <c r="B3592" s="49" t="s">
        <v>9735</v>
      </c>
      <c r="C3592" s="53" t="s">
        <v>24186</v>
      </c>
      <c r="D3592" t="s">
        <v>158</v>
      </c>
      <c r="E3592" s="43" t="s">
        <v>159</v>
      </c>
      <c r="F3592" t="s">
        <v>6492</v>
      </c>
      <c r="G3592" t="s">
        <v>6493</v>
      </c>
      <c r="H3592" s="41">
        <v>42718</v>
      </c>
      <c r="I3592">
        <v>-14.98</v>
      </c>
      <c r="J3592" t="s">
        <v>14385</v>
      </c>
      <c r="R3592" s="51"/>
      <c r="U3592"/>
    </row>
    <row r="3593" spans="2:21" x14ac:dyDescent="0.25">
      <c r="B3593" s="49" t="s">
        <v>9326</v>
      </c>
      <c r="C3593" s="53" t="s">
        <v>24184</v>
      </c>
      <c r="D3593" t="s">
        <v>5924</v>
      </c>
      <c r="E3593" s="43" t="s">
        <v>5925</v>
      </c>
      <c r="F3593" t="s">
        <v>6494</v>
      </c>
      <c r="G3593" t="s">
        <v>18212</v>
      </c>
      <c r="H3593" s="41">
        <v>42719</v>
      </c>
      <c r="I3593" s="44">
        <v>1947000</v>
      </c>
      <c r="J3593" t="s">
        <v>14386</v>
      </c>
      <c r="R3593" s="51"/>
      <c r="U3593"/>
    </row>
    <row r="3594" spans="2:21" x14ac:dyDescent="0.25">
      <c r="B3594" s="49" t="s">
        <v>9735</v>
      </c>
      <c r="C3594" s="53" t="s">
        <v>24186</v>
      </c>
      <c r="D3594" t="s">
        <v>5603</v>
      </c>
      <c r="E3594" s="43" t="s">
        <v>5604</v>
      </c>
      <c r="F3594" t="s">
        <v>6495</v>
      </c>
      <c r="G3594" t="s">
        <v>6496</v>
      </c>
      <c r="H3594" s="41">
        <v>42720</v>
      </c>
      <c r="I3594" s="44">
        <v>-245789</v>
      </c>
      <c r="J3594" t="s">
        <v>14387</v>
      </c>
      <c r="R3594" s="51"/>
      <c r="U3594"/>
    </row>
    <row r="3595" spans="2:21" x14ac:dyDescent="0.25">
      <c r="B3595" s="49" t="s">
        <v>9328</v>
      </c>
      <c r="C3595" s="53" t="s">
        <v>24189</v>
      </c>
      <c r="D3595" t="s">
        <v>6055</v>
      </c>
      <c r="E3595" s="43" t="s">
        <v>14043</v>
      </c>
      <c r="F3595" t="s">
        <v>6499</v>
      </c>
      <c r="G3595" t="s">
        <v>19908</v>
      </c>
      <c r="H3595" s="41">
        <v>42724</v>
      </c>
      <c r="I3595" s="44">
        <v>-33040</v>
      </c>
      <c r="J3595" t="s">
        <v>14390</v>
      </c>
      <c r="R3595" s="51"/>
      <c r="U3595"/>
    </row>
    <row r="3596" spans="2:21" x14ac:dyDescent="0.25">
      <c r="B3596" s="49" t="s">
        <v>9328</v>
      </c>
      <c r="C3596" s="53" t="s">
        <v>24189</v>
      </c>
      <c r="D3596" t="s">
        <v>6497</v>
      </c>
      <c r="E3596" s="43" t="s">
        <v>14388</v>
      </c>
      <c r="F3596" t="s">
        <v>6498</v>
      </c>
      <c r="G3596" t="s">
        <v>19908</v>
      </c>
      <c r="H3596" s="41">
        <v>42724</v>
      </c>
      <c r="I3596" s="44">
        <v>-12980</v>
      </c>
      <c r="J3596" t="s">
        <v>14389</v>
      </c>
      <c r="R3596" s="51"/>
      <c r="U3596"/>
    </row>
    <row r="3597" spans="2:21" x14ac:dyDescent="0.25">
      <c r="B3597" s="49" t="s">
        <v>9326</v>
      </c>
      <c r="C3597" s="53" t="s">
        <v>24184</v>
      </c>
      <c r="D3597" t="s">
        <v>1190</v>
      </c>
      <c r="E3597" s="43" t="s">
        <v>10243</v>
      </c>
      <c r="F3597" t="s">
        <v>6500</v>
      </c>
      <c r="G3597" t="s">
        <v>6501</v>
      </c>
      <c r="H3597" s="41">
        <v>42725</v>
      </c>
      <c r="I3597" s="44">
        <v>-66080</v>
      </c>
      <c r="J3597" t="s">
        <v>14391</v>
      </c>
      <c r="R3597" s="51"/>
      <c r="U3597"/>
    </row>
    <row r="3598" spans="2:21" x14ac:dyDescent="0.25">
      <c r="B3598" s="49" t="s">
        <v>9735</v>
      </c>
      <c r="C3598" s="53" t="s">
        <v>24186</v>
      </c>
      <c r="D3598" t="s">
        <v>6502</v>
      </c>
      <c r="E3598" s="43" t="s">
        <v>6503</v>
      </c>
      <c r="F3598" t="s">
        <v>5566</v>
      </c>
      <c r="G3598" t="s">
        <v>6504</v>
      </c>
      <c r="H3598" s="41">
        <v>42725</v>
      </c>
      <c r="I3598" s="44">
        <v>-100000</v>
      </c>
      <c r="J3598" t="s">
        <v>14392</v>
      </c>
      <c r="R3598" s="51"/>
      <c r="U3598"/>
    </row>
    <row r="3599" spans="2:21" x14ac:dyDescent="0.25">
      <c r="B3599" s="49" t="s">
        <v>9326</v>
      </c>
      <c r="C3599" s="53" t="s">
        <v>24184</v>
      </c>
      <c r="D3599" t="s">
        <v>6505</v>
      </c>
      <c r="E3599" s="43" t="s">
        <v>6506</v>
      </c>
      <c r="F3599" t="s">
        <v>4452</v>
      </c>
      <c r="G3599" t="s">
        <v>17877</v>
      </c>
      <c r="H3599" s="41">
        <v>42730</v>
      </c>
      <c r="I3599" s="44">
        <v>-2805450</v>
      </c>
      <c r="J3599" t="s">
        <v>14393</v>
      </c>
      <c r="R3599" s="51"/>
      <c r="U3599"/>
    </row>
    <row r="3600" spans="2:21" x14ac:dyDescent="0.25">
      <c r="B3600" s="49" t="s">
        <v>9326</v>
      </c>
      <c r="C3600" s="53" t="s">
        <v>24184</v>
      </c>
      <c r="D3600" t="s">
        <v>6507</v>
      </c>
      <c r="E3600" s="43" t="s">
        <v>6508</v>
      </c>
      <c r="F3600" t="s">
        <v>6509</v>
      </c>
      <c r="G3600" t="s">
        <v>17189</v>
      </c>
      <c r="H3600" s="41">
        <v>42734</v>
      </c>
      <c r="I3600" s="44">
        <v>-730000</v>
      </c>
      <c r="J3600" t="s">
        <v>14394</v>
      </c>
      <c r="R3600" s="51"/>
      <c r="U3600"/>
    </row>
    <row r="3601" spans="2:21" x14ac:dyDescent="0.25">
      <c r="B3601" s="49" t="s">
        <v>9735</v>
      </c>
      <c r="C3601" s="53" t="s">
        <v>24186</v>
      </c>
      <c r="D3601" t="s">
        <v>6510</v>
      </c>
      <c r="E3601" s="43" t="s">
        <v>6511</v>
      </c>
      <c r="F3601" t="s">
        <v>6512</v>
      </c>
      <c r="G3601" t="s">
        <v>6513</v>
      </c>
      <c r="H3601" s="41">
        <v>42734</v>
      </c>
      <c r="I3601" s="44">
        <v>-11692</v>
      </c>
      <c r="J3601" t="s">
        <v>14395</v>
      </c>
      <c r="R3601" s="51"/>
      <c r="U3601"/>
    </row>
    <row r="3602" spans="2:21" x14ac:dyDescent="0.25">
      <c r="B3602" s="49" t="s">
        <v>9326</v>
      </c>
      <c r="C3602" s="53" t="s">
        <v>24184</v>
      </c>
      <c r="D3602" t="s">
        <v>6514</v>
      </c>
      <c r="E3602" s="43" t="s">
        <v>6515</v>
      </c>
      <c r="F3602" t="s">
        <v>4151</v>
      </c>
      <c r="G3602" t="s">
        <v>18096</v>
      </c>
      <c r="H3602" s="41">
        <v>42740</v>
      </c>
      <c r="I3602" s="44">
        <v>-985635</v>
      </c>
      <c r="J3602" t="s">
        <v>14396</v>
      </c>
      <c r="R3602" s="51"/>
      <c r="U3602"/>
    </row>
    <row r="3603" spans="2:21" x14ac:dyDescent="0.25">
      <c r="B3603" s="49" t="s">
        <v>9326</v>
      </c>
      <c r="C3603" s="53" t="s">
        <v>24184</v>
      </c>
      <c r="D3603" t="s">
        <v>6516</v>
      </c>
      <c r="E3603" s="43" t="s">
        <v>14397</v>
      </c>
      <c r="F3603" t="s">
        <v>6517</v>
      </c>
      <c r="G3603" t="s">
        <v>16883</v>
      </c>
      <c r="H3603" s="41">
        <v>42746</v>
      </c>
      <c r="I3603" s="44">
        <v>-110689.16</v>
      </c>
      <c r="J3603" t="s">
        <v>14398</v>
      </c>
      <c r="R3603" s="51"/>
      <c r="U3603"/>
    </row>
    <row r="3604" spans="2:21" x14ac:dyDescent="0.25">
      <c r="B3604" s="49" t="s">
        <v>9735</v>
      </c>
      <c r="C3604" s="53" t="s">
        <v>24186</v>
      </c>
      <c r="D3604" t="s">
        <v>1218</v>
      </c>
      <c r="E3604" s="43" t="s">
        <v>1219</v>
      </c>
      <c r="F3604" t="s">
        <v>6518</v>
      </c>
      <c r="G3604" t="s">
        <v>6519</v>
      </c>
      <c r="H3604" s="41">
        <v>42747</v>
      </c>
      <c r="I3604" s="44">
        <v>-17400</v>
      </c>
      <c r="J3604" t="s">
        <v>14399</v>
      </c>
      <c r="R3604" s="51"/>
      <c r="U3604"/>
    </row>
    <row r="3605" spans="2:21" x14ac:dyDescent="0.25">
      <c r="B3605" s="49" t="s">
        <v>9326</v>
      </c>
      <c r="C3605" s="53" t="s">
        <v>24184</v>
      </c>
      <c r="D3605" t="s">
        <v>6520</v>
      </c>
      <c r="E3605" s="43" t="s">
        <v>6521</v>
      </c>
      <c r="F3605" t="s">
        <v>6522</v>
      </c>
      <c r="G3605" t="s">
        <v>17688</v>
      </c>
      <c r="H3605" s="41">
        <v>42752</v>
      </c>
      <c r="I3605" s="44">
        <v>-300000</v>
      </c>
      <c r="J3605" t="s">
        <v>14400</v>
      </c>
      <c r="R3605" s="51"/>
      <c r="U3605"/>
    </row>
    <row r="3606" spans="2:21" x14ac:dyDescent="0.25">
      <c r="B3606" s="49" t="s">
        <v>9326</v>
      </c>
      <c r="C3606" s="53" t="s">
        <v>24184</v>
      </c>
      <c r="D3606" t="s">
        <v>815</v>
      </c>
      <c r="E3606" s="43" t="s">
        <v>816</v>
      </c>
      <c r="G3606" t="s">
        <v>6523</v>
      </c>
      <c r="H3606" s="41">
        <v>42752</v>
      </c>
      <c r="I3606" s="44">
        <v>-4250.88</v>
      </c>
      <c r="J3606" t="s">
        <v>14401</v>
      </c>
      <c r="R3606" s="51"/>
      <c r="U3606"/>
    </row>
    <row r="3607" spans="2:21" x14ac:dyDescent="0.25">
      <c r="B3607" s="49" t="s">
        <v>9326</v>
      </c>
      <c r="C3607" s="53" t="s">
        <v>24184</v>
      </c>
      <c r="D3607" t="s">
        <v>815</v>
      </c>
      <c r="E3607" s="43" t="s">
        <v>816</v>
      </c>
      <c r="G3607" t="s">
        <v>6524</v>
      </c>
      <c r="H3607" s="41">
        <v>42752</v>
      </c>
      <c r="I3607" s="44">
        <v>-3753.96</v>
      </c>
      <c r="J3607" t="s">
        <v>14402</v>
      </c>
      <c r="R3607" s="51"/>
      <c r="U3607"/>
    </row>
    <row r="3608" spans="2:21" x14ac:dyDescent="0.25">
      <c r="B3608" s="49" t="s">
        <v>9326</v>
      </c>
      <c r="C3608" s="53" t="s">
        <v>24184</v>
      </c>
      <c r="D3608" t="s">
        <v>6505</v>
      </c>
      <c r="E3608" s="43" t="s">
        <v>6506</v>
      </c>
      <c r="F3608" t="s">
        <v>4222</v>
      </c>
      <c r="G3608" t="s">
        <v>17878</v>
      </c>
      <c r="H3608" s="41">
        <v>42753</v>
      </c>
      <c r="I3608" s="44">
        <v>-2805450</v>
      </c>
      <c r="J3608" t="s">
        <v>14403</v>
      </c>
      <c r="R3608" s="51"/>
      <c r="U3608"/>
    </row>
    <row r="3609" spans="2:21" x14ac:dyDescent="0.25">
      <c r="B3609" s="49" t="s">
        <v>9326</v>
      </c>
      <c r="C3609" s="53" t="s">
        <v>24184</v>
      </c>
      <c r="D3609" t="s">
        <v>6520</v>
      </c>
      <c r="E3609" s="43" t="s">
        <v>6521</v>
      </c>
      <c r="F3609" t="s">
        <v>6525</v>
      </c>
      <c r="G3609" t="s">
        <v>17689</v>
      </c>
      <c r="H3609" s="41">
        <v>42754</v>
      </c>
      <c r="I3609" s="44">
        <v>-300000</v>
      </c>
      <c r="J3609" t="s">
        <v>14404</v>
      </c>
      <c r="R3609" s="51"/>
      <c r="U3609"/>
    </row>
    <row r="3610" spans="2:21" x14ac:dyDescent="0.25">
      <c r="B3610" s="49" t="s">
        <v>9735</v>
      </c>
      <c r="C3610" s="53" t="s">
        <v>24186</v>
      </c>
      <c r="D3610" t="s">
        <v>6526</v>
      </c>
      <c r="E3610" s="43" t="s">
        <v>14405</v>
      </c>
      <c r="F3610" t="s">
        <v>6527</v>
      </c>
      <c r="G3610" t="s">
        <v>6528</v>
      </c>
      <c r="H3610" s="41">
        <v>42754</v>
      </c>
      <c r="I3610" s="44">
        <v>-1950</v>
      </c>
      <c r="J3610" t="s">
        <v>14406</v>
      </c>
      <c r="R3610" s="51"/>
      <c r="U3610"/>
    </row>
    <row r="3611" spans="2:21" x14ac:dyDescent="0.25">
      <c r="B3611" s="49" t="s">
        <v>9326</v>
      </c>
      <c r="C3611" s="53" t="s">
        <v>24184</v>
      </c>
      <c r="D3611" t="s">
        <v>6520</v>
      </c>
      <c r="E3611" s="43" t="s">
        <v>6521</v>
      </c>
      <c r="F3611" t="s">
        <v>6529</v>
      </c>
      <c r="G3611" t="s">
        <v>17690</v>
      </c>
      <c r="H3611" s="41">
        <v>42755</v>
      </c>
      <c r="I3611" s="44">
        <v>-300000</v>
      </c>
      <c r="J3611" t="s">
        <v>14407</v>
      </c>
      <c r="R3611" s="51"/>
      <c r="U3611"/>
    </row>
    <row r="3612" spans="2:21" x14ac:dyDescent="0.25">
      <c r="B3612" s="49" t="s">
        <v>9326</v>
      </c>
      <c r="C3612" s="53" t="s">
        <v>24184</v>
      </c>
      <c r="D3612" t="s">
        <v>6520</v>
      </c>
      <c r="E3612" s="43" t="s">
        <v>6521</v>
      </c>
      <c r="F3612" t="s">
        <v>6530</v>
      </c>
      <c r="G3612" t="s">
        <v>17691</v>
      </c>
      <c r="H3612" s="41">
        <v>42761</v>
      </c>
      <c r="I3612" s="44">
        <v>-300000</v>
      </c>
      <c r="J3612" t="s">
        <v>14408</v>
      </c>
      <c r="R3612" s="51"/>
      <c r="U3612"/>
    </row>
    <row r="3613" spans="2:21" x14ac:dyDescent="0.25">
      <c r="B3613" s="49" t="s">
        <v>9326</v>
      </c>
      <c r="C3613" s="53" t="s">
        <v>24184</v>
      </c>
      <c r="D3613" t="s">
        <v>6520</v>
      </c>
      <c r="E3613" s="43" t="s">
        <v>6521</v>
      </c>
      <c r="F3613" t="s">
        <v>6556</v>
      </c>
      <c r="G3613" t="s">
        <v>17692</v>
      </c>
      <c r="H3613" s="41">
        <v>42766</v>
      </c>
      <c r="I3613" s="44">
        <v>-300000</v>
      </c>
      <c r="J3613" t="s">
        <v>14434</v>
      </c>
      <c r="R3613" s="51"/>
      <c r="U3613"/>
    </row>
    <row r="3614" spans="2:21" x14ac:dyDescent="0.25">
      <c r="B3614" s="49" t="s">
        <v>9326</v>
      </c>
      <c r="C3614" s="53" t="s">
        <v>24184</v>
      </c>
      <c r="D3614" t="s">
        <v>432</v>
      </c>
      <c r="E3614" s="43" t="s">
        <v>433</v>
      </c>
      <c r="F3614" t="s">
        <v>6552</v>
      </c>
      <c r="G3614" t="s">
        <v>17468</v>
      </c>
      <c r="H3614" s="41">
        <v>42766</v>
      </c>
      <c r="I3614" s="44">
        <v>-100355.7</v>
      </c>
      <c r="J3614" t="s">
        <v>14430</v>
      </c>
      <c r="R3614" s="51"/>
      <c r="U3614"/>
    </row>
    <row r="3615" spans="2:21" x14ac:dyDescent="0.25">
      <c r="B3615" s="49" t="s">
        <v>9326</v>
      </c>
      <c r="C3615" s="53" t="s">
        <v>24184</v>
      </c>
      <c r="D3615" t="s">
        <v>432</v>
      </c>
      <c r="E3615" s="43" t="s">
        <v>433</v>
      </c>
      <c r="F3615" t="s">
        <v>6550</v>
      </c>
      <c r="G3615" t="s">
        <v>17468</v>
      </c>
      <c r="H3615" s="41">
        <v>42766</v>
      </c>
      <c r="I3615" s="44">
        <v>-98860.84</v>
      </c>
      <c r="J3615" t="s">
        <v>14428</v>
      </c>
      <c r="R3615" s="51"/>
      <c r="U3615"/>
    </row>
    <row r="3616" spans="2:21" x14ac:dyDescent="0.25">
      <c r="B3616" s="49" t="s">
        <v>9326</v>
      </c>
      <c r="C3616" s="53" t="s">
        <v>24184</v>
      </c>
      <c r="D3616" t="s">
        <v>432</v>
      </c>
      <c r="E3616" s="43" t="s">
        <v>433</v>
      </c>
      <c r="F3616" t="s">
        <v>6549</v>
      </c>
      <c r="G3616" t="s">
        <v>17468</v>
      </c>
      <c r="H3616" s="41">
        <v>42766</v>
      </c>
      <c r="I3616" s="44">
        <v>-81261.88</v>
      </c>
      <c r="J3616" t="s">
        <v>14427</v>
      </c>
      <c r="R3616" s="51"/>
      <c r="U3616"/>
    </row>
    <row r="3617" spans="2:21" x14ac:dyDescent="0.25">
      <c r="B3617" s="49" t="s">
        <v>9326</v>
      </c>
      <c r="C3617" s="53" t="s">
        <v>24184</v>
      </c>
      <c r="D3617" t="s">
        <v>432</v>
      </c>
      <c r="E3617" s="43" t="s">
        <v>433</v>
      </c>
      <c r="F3617" t="s">
        <v>6532</v>
      </c>
      <c r="G3617" t="s">
        <v>17468</v>
      </c>
      <c r="H3617" s="41">
        <v>42766</v>
      </c>
      <c r="I3617" s="44">
        <v>-54012.85</v>
      </c>
      <c r="J3617" t="s">
        <v>14410</v>
      </c>
      <c r="R3617" s="51"/>
      <c r="U3617"/>
    </row>
    <row r="3618" spans="2:21" x14ac:dyDescent="0.25">
      <c r="B3618" s="49" t="s">
        <v>9326</v>
      </c>
      <c r="C3618" s="53" t="s">
        <v>24184</v>
      </c>
      <c r="D3618" t="s">
        <v>432</v>
      </c>
      <c r="E3618" s="43" t="s">
        <v>433</v>
      </c>
      <c r="F3618" t="s">
        <v>6551</v>
      </c>
      <c r="G3618" t="s">
        <v>17468</v>
      </c>
      <c r="H3618" s="41">
        <v>42766</v>
      </c>
      <c r="I3618" s="44">
        <v>-42910.7</v>
      </c>
      <c r="J3618" t="s">
        <v>14429</v>
      </c>
      <c r="R3618" s="51"/>
      <c r="U3618"/>
    </row>
    <row r="3619" spans="2:21" x14ac:dyDescent="0.25">
      <c r="B3619" s="49" t="s">
        <v>9326</v>
      </c>
      <c r="C3619" s="53" t="s">
        <v>24184</v>
      </c>
      <c r="D3619" t="s">
        <v>432</v>
      </c>
      <c r="E3619" s="43" t="s">
        <v>433</v>
      </c>
      <c r="F3619" t="s">
        <v>6547</v>
      </c>
      <c r="G3619" t="s">
        <v>17468</v>
      </c>
      <c r="H3619" s="41">
        <v>42766</v>
      </c>
      <c r="I3619" s="44">
        <v>-35749.75</v>
      </c>
      <c r="J3619" t="s">
        <v>14425</v>
      </c>
      <c r="R3619" s="51"/>
      <c r="U3619"/>
    </row>
    <row r="3620" spans="2:21" x14ac:dyDescent="0.25">
      <c r="B3620" s="49" t="s">
        <v>9326</v>
      </c>
      <c r="C3620" s="53" t="s">
        <v>24184</v>
      </c>
      <c r="D3620" t="s">
        <v>432</v>
      </c>
      <c r="E3620" s="43" t="s">
        <v>433</v>
      </c>
      <c r="F3620" t="s">
        <v>6548</v>
      </c>
      <c r="G3620" t="s">
        <v>17468</v>
      </c>
      <c r="H3620" s="41">
        <v>42766</v>
      </c>
      <c r="I3620" s="44">
        <v>-27016.69</v>
      </c>
      <c r="J3620" t="s">
        <v>14426</v>
      </c>
      <c r="R3620" s="51"/>
      <c r="U3620"/>
    </row>
    <row r="3621" spans="2:21" x14ac:dyDescent="0.25">
      <c r="B3621" s="49" t="s">
        <v>9326</v>
      </c>
      <c r="C3621" s="53" t="s">
        <v>24184</v>
      </c>
      <c r="D3621" t="s">
        <v>432</v>
      </c>
      <c r="E3621" s="43" t="s">
        <v>433</v>
      </c>
      <c r="F3621" t="s">
        <v>6542</v>
      </c>
      <c r="G3621" t="s">
        <v>17468</v>
      </c>
      <c r="H3621" s="41">
        <v>42766</v>
      </c>
      <c r="I3621" s="44">
        <v>-21825.23</v>
      </c>
      <c r="J3621" t="s">
        <v>14420</v>
      </c>
      <c r="R3621" s="51"/>
      <c r="U3621"/>
    </row>
    <row r="3622" spans="2:21" x14ac:dyDescent="0.25">
      <c r="B3622" s="49" t="s">
        <v>9326</v>
      </c>
      <c r="C3622" s="53" t="s">
        <v>24184</v>
      </c>
      <c r="D3622" t="s">
        <v>432</v>
      </c>
      <c r="E3622" s="43" t="s">
        <v>433</v>
      </c>
      <c r="F3622" t="s">
        <v>6540</v>
      </c>
      <c r="G3622" t="s">
        <v>17468</v>
      </c>
      <c r="H3622" s="41">
        <v>42766</v>
      </c>
      <c r="I3622" s="44">
        <v>-21782.66</v>
      </c>
      <c r="J3622" t="s">
        <v>14418</v>
      </c>
      <c r="R3622" s="51"/>
      <c r="U3622"/>
    </row>
    <row r="3623" spans="2:21" x14ac:dyDescent="0.25">
      <c r="B3623" s="49" t="s">
        <v>9326</v>
      </c>
      <c r="C3623" s="53" t="s">
        <v>24184</v>
      </c>
      <c r="D3623" t="s">
        <v>432</v>
      </c>
      <c r="E3623" s="43" t="s">
        <v>433</v>
      </c>
      <c r="F3623" t="s">
        <v>6541</v>
      </c>
      <c r="G3623" t="s">
        <v>17468</v>
      </c>
      <c r="H3623" s="41">
        <v>42766</v>
      </c>
      <c r="I3623" s="44">
        <v>-19130.89</v>
      </c>
      <c r="J3623" t="s">
        <v>14419</v>
      </c>
      <c r="R3623" s="51"/>
      <c r="U3623"/>
    </row>
    <row r="3624" spans="2:21" x14ac:dyDescent="0.25">
      <c r="B3624" s="49" t="s">
        <v>9326</v>
      </c>
      <c r="C3624" s="53" t="s">
        <v>24184</v>
      </c>
      <c r="D3624" t="s">
        <v>432</v>
      </c>
      <c r="E3624" s="43" t="s">
        <v>433</v>
      </c>
      <c r="F3624" t="s">
        <v>6537</v>
      </c>
      <c r="G3624" t="s">
        <v>17468</v>
      </c>
      <c r="H3624" s="41">
        <v>42766</v>
      </c>
      <c r="I3624" s="44">
        <v>-17280.39</v>
      </c>
      <c r="J3624" t="s">
        <v>14415</v>
      </c>
      <c r="R3624" s="51"/>
      <c r="U3624"/>
    </row>
    <row r="3625" spans="2:21" x14ac:dyDescent="0.25">
      <c r="B3625" s="49" t="s">
        <v>9326</v>
      </c>
      <c r="C3625" s="53" t="s">
        <v>24184</v>
      </c>
      <c r="D3625" t="s">
        <v>432</v>
      </c>
      <c r="E3625" s="43" t="s">
        <v>433</v>
      </c>
      <c r="F3625" t="s">
        <v>6555</v>
      </c>
      <c r="G3625" t="s">
        <v>17468</v>
      </c>
      <c r="H3625" s="41">
        <v>42766</v>
      </c>
      <c r="I3625" s="44">
        <v>-16329.97</v>
      </c>
      <c r="J3625" t="s">
        <v>14433</v>
      </c>
      <c r="R3625" s="51"/>
      <c r="U3625"/>
    </row>
    <row r="3626" spans="2:21" x14ac:dyDescent="0.25">
      <c r="B3626" s="49" t="s">
        <v>9326</v>
      </c>
      <c r="C3626" s="53" t="s">
        <v>24184</v>
      </c>
      <c r="D3626" t="s">
        <v>432</v>
      </c>
      <c r="E3626" s="43" t="s">
        <v>433</v>
      </c>
      <c r="F3626" t="s">
        <v>6531</v>
      </c>
      <c r="G3626" t="s">
        <v>17468</v>
      </c>
      <c r="H3626" s="41">
        <v>42766</v>
      </c>
      <c r="I3626" s="44">
        <v>-15670.4</v>
      </c>
      <c r="J3626" t="s">
        <v>14409</v>
      </c>
      <c r="R3626" s="51"/>
      <c r="U3626"/>
    </row>
    <row r="3627" spans="2:21" x14ac:dyDescent="0.25">
      <c r="B3627" s="49" t="s">
        <v>9326</v>
      </c>
      <c r="C3627" s="53" t="s">
        <v>24184</v>
      </c>
      <c r="D3627" t="s">
        <v>432</v>
      </c>
      <c r="E3627" s="43" t="s">
        <v>433</v>
      </c>
      <c r="F3627" t="s">
        <v>6546</v>
      </c>
      <c r="G3627" t="s">
        <v>17468</v>
      </c>
      <c r="H3627" s="41">
        <v>42766</v>
      </c>
      <c r="I3627" s="44">
        <v>-15082.87</v>
      </c>
      <c r="J3627" t="s">
        <v>14424</v>
      </c>
      <c r="R3627" s="51"/>
      <c r="U3627"/>
    </row>
    <row r="3628" spans="2:21" x14ac:dyDescent="0.25">
      <c r="B3628" s="49" t="s">
        <v>9326</v>
      </c>
      <c r="C3628" s="53" t="s">
        <v>24184</v>
      </c>
      <c r="D3628" t="s">
        <v>432</v>
      </c>
      <c r="E3628" s="43" t="s">
        <v>433</v>
      </c>
      <c r="F3628" t="s">
        <v>6536</v>
      </c>
      <c r="G3628" t="s">
        <v>17468</v>
      </c>
      <c r="H3628" s="41">
        <v>42766</v>
      </c>
      <c r="I3628" s="44">
        <v>-14050.66</v>
      </c>
      <c r="J3628" t="s">
        <v>14414</v>
      </c>
      <c r="R3628" s="51"/>
      <c r="U3628"/>
    </row>
    <row r="3629" spans="2:21" x14ac:dyDescent="0.25">
      <c r="B3629" s="49" t="s">
        <v>9326</v>
      </c>
      <c r="C3629" s="53" t="s">
        <v>24184</v>
      </c>
      <c r="D3629" t="s">
        <v>432</v>
      </c>
      <c r="E3629" s="43" t="s">
        <v>433</v>
      </c>
      <c r="F3629" t="s">
        <v>6545</v>
      </c>
      <c r="G3629" t="s">
        <v>17468</v>
      </c>
      <c r="H3629" s="41">
        <v>42766</v>
      </c>
      <c r="I3629" s="44">
        <v>-13261.81</v>
      </c>
      <c r="J3629" t="s">
        <v>14423</v>
      </c>
      <c r="R3629" s="51"/>
      <c r="U3629"/>
    </row>
    <row r="3630" spans="2:21" x14ac:dyDescent="0.25">
      <c r="B3630" s="49" t="s">
        <v>9326</v>
      </c>
      <c r="C3630" s="53" t="s">
        <v>24184</v>
      </c>
      <c r="D3630" t="s">
        <v>432</v>
      </c>
      <c r="E3630" s="43" t="s">
        <v>433</v>
      </c>
      <c r="F3630" t="s">
        <v>6553</v>
      </c>
      <c r="G3630" t="s">
        <v>17468</v>
      </c>
      <c r="H3630" s="41">
        <v>42766</v>
      </c>
      <c r="I3630" s="44">
        <v>-13166.84</v>
      </c>
      <c r="J3630" t="s">
        <v>14431</v>
      </c>
      <c r="R3630" s="51"/>
      <c r="U3630"/>
    </row>
    <row r="3631" spans="2:21" x14ac:dyDescent="0.25">
      <c r="B3631" s="49" t="s">
        <v>9326</v>
      </c>
      <c r="C3631" s="53" t="s">
        <v>24184</v>
      </c>
      <c r="D3631" t="s">
        <v>432</v>
      </c>
      <c r="E3631" s="43" t="s">
        <v>433</v>
      </c>
      <c r="F3631" t="s">
        <v>6544</v>
      </c>
      <c r="G3631" t="s">
        <v>17468</v>
      </c>
      <c r="H3631" s="41">
        <v>42766</v>
      </c>
      <c r="I3631" s="44">
        <v>-12813.62</v>
      </c>
      <c r="J3631" t="s">
        <v>14422</v>
      </c>
      <c r="R3631" s="51"/>
      <c r="U3631"/>
    </row>
    <row r="3632" spans="2:21" x14ac:dyDescent="0.25">
      <c r="B3632" s="49" t="s">
        <v>9326</v>
      </c>
      <c r="C3632" s="53" t="s">
        <v>24184</v>
      </c>
      <c r="D3632" t="s">
        <v>432</v>
      </c>
      <c r="E3632" s="43" t="s">
        <v>433</v>
      </c>
      <c r="F3632" t="s">
        <v>6539</v>
      </c>
      <c r="G3632" t="s">
        <v>17468</v>
      </c>
      <c r="H3632" s="41">
        <v>42766</v>
      </c>
      <c r="I3632" s="44">
        <v>-12219.91</v>
      </c>
      <c r="J3632" t="s">
        <v>14417</v>
      </c>
      <c r="R3632" s="51"/>
      <c r="U3632"/>
    </row>
    <row r="3633" spans="2:21" x14ac:dyDescent="0.25">
      <c r="B3633" s="49" t="s">
        <v>9326</v>
      </c>
      <c r="C3633" s="53" t="s">
        <v>24184</v>
      </c>
      <c r="D3633" t="s">
        <v>432</v>
      </c>
      <c r="E3633" s="43" t="s">
        <v>433</v>
      </c>
      <c r="F3633" t="s">
        <v>6533</v>
      </c>
      <c r="G3633" t="s">
        <v>17468</v>
      </c>
      <c r="H3633" s="41">
        <v>42766</v>
      </c>
      <c r="I3633" s="44">
        <v>-11386.22</v>
      </c>
      <c r="J3633" t="s">
        <v>14411</v>
      </c>
      <c r="R3633" s="51"/>
      <c r="U3633"/>
    </row>
    <row r="3634" spans="2:21" x14ac:dyDescent="0.25">
      <c r="B3634" s="49" t="s">
        <v>9326</v>
      </c>
      <c r="C3634" s="53" t="s">
        <v>24184</v>
      </c>
      <c r="D3634" t="s">
        <v>432</v>
      </c>
      <c r="E3634" s="43" t="s">
        <v>433</v>
      </c>
      <c r="F3634" t="s">
        <v>6543</v>
      </c>
      <c r="G3634" t="s">
        <v>17468</v>
      </c>
      <c r="H3634" s="41">
        <v>42766</v>
      </c>
      <c r="I3634" s="44">
        <v>-11151.12</v>
      </c>
      <c r="J3634" t="s">
        <v>14421</v>
      </c>
      <c r="R3634" s="51"/>
      <c r="U3634"/>
    </row>
    <row r="3635" spans="2:21" x14ac:dyDescent="0.25">
      <c r="B3635" s="49" t="s">
        <v>9326</v>
      </c>
      <c r="C3635" s="53" t="s">
        <v>24184</v>
      </c>
      <c r="D3635" t="s">
        <v>432</v>
      </c>
      <c r="E3635" s="43" t="s">
        <v>433</v>
      </c>
      <c r="F3635" t="s">
        <v>6534</v>
      </c>
      <c r="G3635" t="s">
        <v>17468</v>
      </c>
      <c r="H3635" s="41">
        <v>42766</v>
      </c>
      <c r="I3635" s="44">
        <v>-10572.02</v>
      </c>
      <c r="J3635" t="s">
        <v>14412</v>
      </c>
      <c r="R3635" s="51"/>
      <c r="U3635"/>
    </row>
    <row r="3636" spans="2:21" x14ac:dyDescent="0.25">
      <c r="B3636" s="49" t="s">
        <v>9326</v>
      </c>
      <c r="C3636" s="53" t="s">
        <v>24184</v>
      </c>
      <c r="D3636" t="s">
        <v>432</v>
      </c>
      <c r="E3636" s="43" t="s">
        <v>433</v>
      </c>
      <c r="F3636" t="s">
        <v>6535</v>
      </c>
      <c r="G3636" t="s">
        <v>17468</v>
      </c>
      <c r="H3636" s="41">
        <v>42766</v>
      </c>
      <c r="I3636" s="44">
        <v>-10202.68</v>
      </c>
      <c r="J3636" t="s">
        <v>14413</v>
      </c>
      <c r="R3636" s="51"/>
      <c r="U3636"/>
    </row>
    <row r="3637" spans="2:21" x14ac:dyDescent="0.25">
      <c r="B3637" s="49" t="s">
        <v>9326</v>
      </c>
      <c r="C3637" s="53" t="s">
        <v>24184</v>
      </c>
      <c r="D3637" t="s">
        <v>432</v>
      </c>
      <c r="E3637" s="43" t="s">
        <v>433</v>
      </c>
      <c r="F3637" t="s">
        <v>6554</v>
      </c>
      <c r="G3637" t="s">
        <v>17468</v>
      </c>
      <c r="H3637" s="41">
        <v>42766</v>
      </c>
      <c r="I3637" s="44">
        <v>-9938.2000000000007</v>
      </c>
      <c r="J3637" t="s">
        <v>14432</v>
      </c>
      <c r="R3637" s="51"/>
      <c r="U3637"/>
    </row>
    <row r="3638" spans="2:21" x14ac:dyDescent="0.25">
      <c r="B3638" s="49" t="s">
        <v>9326</v>
      </c>
      <c r="C3638" s="53" t="s">
        <v>24184</v>
      </c>
      <c r="D3638" t="s">
        <v>432</v>
      </c>
      <c r="E3638" s="43" t="s">
        <v>433</v>
      </c>
      <c r="F3638" t="s">
        <v>6538</v>
      </c>
      <c r="G3638" t="s">
        <v>17468</v>
      </c>
      <c r="H3638" s="41">
        <v>42766</v>
      </c>
      <c r="I3638" s="44">
        <v>-8323.7199999999993</v>
      </c>
      <c r="J3638" t="s">
        <v>14416</v>
      </c>
      <c r="R3638" s="51"/>
      <c r="U3638"/>
    </row>
    <row r="3639" spans="2:21" x14ac:dyDescent="0.25">
      <c r="B3639" s="49" t="s">
        <v>9326</v>
      </c>
      <c r="C3639" s="53" t="s">
        <v>24184</v>
      </c>
      <c r="D3639" t="s">
        <v>6520</v>
      </c>
      <c r="E3639" s="43" t="s">
        <v>6521</v>
      </c>
      <c r="F3639" t="s">
        <v>6557</v>
      </c>
      <c r="G3639" t="s">
        <v>17693</v>
      </c>
      <c r="H3639" s="41">
        <v>42768</v>
      </c>
      <c r="I3639" s="44">
        <v>-300000</v>
      </c>
      <c r="J3639" t="s">
        <v>14435</v>
      </c>
      <c r="R3639" s="51"/>
      <c r="U3639"/>
    </row>
    <row r="3640" spans="2:21" x14ac:dyDescent="0.25">
      <c r="B3640" s="49" t="s">
        <v>9326</v>
      </c>
      <c r="C3640" s="53" t="s">
        <v>24184</v>
      </c>
      <c r="D3640" t="s">
        <v>6520</v>
      </c>
      <c r="E3640" s="43" t="s">
        <v>6521</v>
      </c>
      <c r="F3640" t="s">
        <v>6558</v>
      </c>
      <c r="G3640" t="s">
        <v>17694</v>
      </c>
      <c r="H3640" s="41">
        <v>42769</v>
      </c>
      <c r="I3640" s="44">
        <v>-300000</v>
      </c>
      <c r="J3640" t="s">
        <v>14436</v>
      </c>
      <c r="R3640" s="51"/>
      <c r="U3640"/>
    </row>
    <row r="3641" spans="2:21" x14ac:dyDescent="0.25">
      <c r="B3641" s="49" t="s">
        <v>9326</v>
      </c>
      <c r="C3641" s="53" t="s">
        <v>24184</v>
      </c>
      <c r="D3641" t="s">
        <v>6520</v>
      </c>
      <c r="E3641" s="43" t="s">
        <v>6521</v>
      </c>
      <c r="F3641" t="s">
        <v>6559</v>
      </c>
      <c r="G3641" t="s">
        <v>17695</v>
      </c>
      <c r="H3641" s="41">
        <v>42773</v>
      </c>
      <c r="I3641" s="44">
        <v>-300000</v>
      </c>
      <c r="J3641" t="s">
        <v>14437</v>
      </c>
      <c r="R3641" s="51"/>
      <c r="U3641"/>
    </row>
    <row r="3642" spans="2:21" x14ac:dyDescent="0.25">
      <c r="B3642" s="49" t="s">
        <v>9326</v>
      </c>
      <c r="C3642" s="53" t="s">
        <v>24184</v>
      </c>
      <c r="D3642" t="s">
        <v>815</v>
      </c>
      <c r="E3642" s="43" t="s">
        <v>816</v>
      </c>
      <c r="G3642" t="s">
        <v>6561</v>
      </c>
      <c r="H3642" s="41">
        <v>42775</v>
      </c>
      <c r="I3642" s="44">
        <v>-13666.96</v>
      </c>
      <c r="J3642" t="s">
        <v>14439</v>
      </c>
      <c r="R3642" s="51"/>
      <c r="U3642"/>
    </row>
    <row r="3643" spans="2:21" x14ac:dyDescent="0.25">
      <c r="B3643" s="49" t="s">
        <v>9326</v>
      </c>
      <c r="C3643" s="53" t="s">
        <v>24184</v>
      </c>
      <c r="D3643" t="s">
        <v>815</v>
      </c>
      <c r="E3643" s="43" t="s">
        <v>816</v>
      </c>
      <c r="G3643" t="s">
        <v>6560</v>
      </c>
      <c r="H3643" s="41">
        <v>42775</v>
      </c>
      <c r="I3643" s="44">
        <v>-11450.15</v>
      </c>
      <c r="J3643" t="s">
        <v>14438</v>
      </c>
      <c r="R3643" s="51"/>
      <c r="U3643"/>
    </row>
    <row r="3644" spans="2:21" x14ac:dyDescent="0.25">
      <c r="B3644" s="49" t="s">
        <v>9326</v>
      </c>
      <c r="C3644" s="53" t="s">
        <v>24184</v>
      </c>
      <c r="D3644" t="s">
        <v>2458</v>
      </c>
      <c r="E3644" s="43" t="s">
        <v>2459</v>
      </c>
      <c r="F3644" t="s">
        <v>6563</v>
      </c>
      <c r="G3644" t="s">
        <v>18207</v>
      </c>
      <c r="H3644" s="41">
        <v>42776</v>
      </c>
      <c r="I3644" s="44">
        <v>-561267</v>
      </c>
      <c r="J3644" t="s">
        <v>14441</v>
      </c>
      <c r="R3644" s="51"/>
      <c r="U3644"/>
    </row>
    <row r="3645" spans="2:21" x14ac:dyDescent="0.25">
      <c r="B3645" s="49" t="s">
        <v>9326</v>
      </c>
      <c r="C3645" s="53" t="s">
        <v>24184</v>
      </c>
      <c r="D3645" t="s">
        <v>6520</v>
      </c>
      <c r="E3645" s="43" t="s">
        <v>6521</v>
      </c>
      <c r="F3645" t="s">
        <v>6562</v>
      </c>
      <c r="G3645" t="s">
        <v>17696</v>
      </c>
      <c r="H3645" s="41">
        <v>42776</v>
      </c>
      <c r="I3645" s="44">
        <v>-300000</v>
      </c>
      <c r="J3645" t="s">
        <v>14440</v>
      </c>
      <c r="R3645" s="51"/>
      <c r="U3645"/>
    </row>
    <row r="3646" spans="2:21" x14ac:dyDescent="0.25">
      <c r="B3646" s="49" t="s">
        <v>9735</v>
      </c>
      <c r="C3646" s="53" t="s">
        <v>24186</v>
      </c>
      <c r="D3646" t="s">
        <v>4468</v>
      </c>
      <c r="E3646" s="43" t="s">
        <v>4469</v>
      </c>
      <c r="F3646" t="s">
        <v>6096</v>
      </c>
      <c r="G3646" t="s">
        <v>6564</v>
      </c>
      <c r="H3646" s="41">
        <v>42776</v>
      </c>
      <c r="I3646" s="44">
        <v>-77000</v>
      </c>
      <c r="J3646" t="s">
        <v>14442</v>
      </c>
      <c r="R3646" s="51"/>
      <c r="U3646"/>
    </row>
    <row r="3647" spans="2:21" x14ac:dyDescent="0.25">
      <c r="B3647" s="49" t="s">
        <v>9328</v>
      </c>
      <c r="C3647" s="53" t="s">
        <v>24189</v>
      </c>
      <c r="D3647" t="s">
        <v>6497</v>
      </c>
      <c r="E3647" s="43" t="s">
        <v>14388</v>
      </c>
      <c r="F3647" t="s">
        <v>6565</v>
      </c>
      <c r="G3647" t="s">
        <v>19909</v>
      </c>
      <c r="H3647" s="41">
        <v>42776</v>
      </c>
      <c r="I3647" s="44">
        <v>-12980</v>
      </c>
      <c r="J3647" t="s">
        <v>14443</v>
      </c>
      <c r="R3647" s="51"/>
      <c r="U3647"/>
    </row>
    <row r="3648" spans="2:21" x14ac:dyDescent="0.25">
      <c r="B3648" s="49" t="s">
        <v>9326</v>
      </c>
      <c r="C3648" s="53" t="s">
        <v>24184</v>
      </c>
      <c r="D3648" t="s">
        <v>6520</v>
      </c>
      <c r="E3648" s="43" t="s">
        <v>6521</v>
      </c>
      <c r="F3648" t="s">
        <v>6566</v>
      </c>
      <c r="G3648" t="s">
        <v>17697</v>
      </c>
      <c r="H3648" s="41">
        <v>42781</v>
      </c>
      <c r="I3648" s="44">
        <v>-234132</v>
      </c>
      <c r="J3648" t="s">
        <v>14444</v>
      </c>
      <c r="R3648" s="51"/>
      <c r="U3648"/>
    </row>
    <row r="3649" spans="2:21" x14ac:dyDescent="0.25">
      <c r="B3649" s="49" t="s">
        <v>9735</v>
      </c>
      <c r="C3649" s="53" t="s">
        <v>24186</v>
      </c>
      <c r="D3649" t="s">
        <v>4468</v>
      </c>
      <c r="E3649" s="43" t="s">
        <v>4469</v>
      </c>
      <c r="F3649" t="s">
        <v>6093</v>
      </c>
      <c r="G3649" t="s">
        <v>6567</v>
      </c>
      <c r="H3649" s="41">
        <v>42781</v>
      </c>
      <c r="I3649" s="44">
        <v>-77000</v>
      </c>
      <c r="J3649" t="s">
        <v>14445</v>
      </c>
      <c r="R3649" s="51"/>
      <c r="U3649"/>
    </row>
    <row r="3650" spans="2:21" x14ac:dyDescent="0.25">
      <c r="B3650" s="49" t="s">
        <v>9735</v>
      </c>
      <c r="C3650" s="53" t="s">
        <v>24186</v>
      </c>
      <c r="D3650" t="s">
        <v>6568</v>
      </c>
      <c r="E3650" s="43" t="s">
        <v>6569</v>
      </c>
      <c r="F3650" t="s">
        <v>6651</v>
      </c>
      <c r="G3650" t="s">
        <v>6650</v>
      </c>
      <c r="H3650" s="41">
        <v>42783</v>
      </c>
      <c r="I3650" s="44">
        <v>-32671.599999999999</v>
      </c>
      <c r="J3650" t="s">
        <v>14516</v>
      </c>
      <c r="R3650" s="51"/>
      <c r="U3650"/>
    </row>
    <row r="3651" spans="2:21" x14ac:dyDescent="0.25">
      <c r="B3651" s="49" t="s">
        <v>9735</v>
      </c>
      <c r="C3651" s="53" t="s">
        <v>24186</v>
      </c>
      <c r="D3651" t="s">
        <v>6568</v>
      </c>
      <c r="E3651" s="43" t="s">
        <v>6569</v>
      </c>
      <c r="F3651" t="s">
        <v>6677</v>
      </c>
      <c r="G3651" t="s">
        <v>6671</v>
      </c>
      <c r="H3651" s="41">
        <v>42783</v>
      </c>
      <c r="I3651" s="44">
        <v>-29254.5</v>
      </c>
      <c r="J3651" t="s">
        <v>14538</v>
      </c>
      <c r="R3651" s="51"/>
      <c r="U3651"/>
    </row>
    <row r="3652" spans="2:21" x14ac:dyDescent="0.25">
      <c r="B3652" s="49" t="s">
        <v>9735</v>
      </c>
      <c r="C3652" s="53" t="s">
        <v>24186</v>
      </c>
      <c r="D3652" t="s">
        <v>6568</v>
      </c>
      <c r="E3652" s="43" t="s">
        <v>6569</v>
      </c>
      <c r="F3652" t="s">
        <v>6679</v>
      </c>
      <c r="G3652" t="s">
        <v>6657</v>
      </c>
      <c r="H3652" s="41">
        <v>42783</v>
      </c>
      <c r="I3652" s="44">
        <v>-26165.65</v>
      </c>
      <c r="J3652" t="s">
        <v>14540</v>
      </c>
      <c r="R3652" s="51"/>
      <c r="U3652"/>
    </row>
    <row r="3653" spans="2:21" x14ac:dyDescent="0.25">
      <c r="B3653" s="49" t="s">
        <v>9735</v>
      </c>
      <c r="C3653" s="53" t="s">
        <v>24186</v>
      </c>
      <c r="D3653" t="s">
        <v>6568</v>
      </c>
      <c r="E3653" s="43" t="s">
        <v>6569</v>
      </c>
      <c r="F3653" t="s">
        <v>6668</v>
      </c>
      <c r="G3653" t="s">
        <v>6662</v>
      </c>
      <c r="H3653" s="41">
        <v>42783</v>
      </c>
      <c r="I3653" s="44">
        <v>-25976.15</v>
      </c>
      <c r="J3653" t="s">
        <v>14530</v>
      </c>
      <c r="R3653" s="51"/>
      <c r="U3653"/>
    </row>
    <row r="3654" spans="2:21" x14ac:dyDescent="0.25">
      <c r="B3654" s="49" t="s">
        <v>9735</v>
      </c>
      <c r="C3654" s="53" t="s">
        <v>24186</v>
      </c>
      <c r="D3654" t="s">
        <v>6568</v>
      </c>
      <c r="E3654" s="43" t="s">
        <v>6569</v>
      </c>
      <c r="F3654" t="s">
        <v>6676</v>
      </c>
      <c r="G3654" t="s">
        <v>6671</v>
      </c>
      <c r="H3654" s="41">
        <v>42783</v>
      </c>
      <c r="I3654" s="44">
        <v>-17202.3</v>
      </c>
      <c r="J3654" t="s">
        <v>14537</v>
      </c>
      <c r="R3654" s="51"/>
      <c r="U3654"/>
    </row>
    <row r="3655" spans="2:21" x14ac:dyDescent="0.25">
      <c r="B3655" s="49" t="s">
        <v>9735</v>
      </c>
      <c r="C3655" s="53" t="s">
        <v>24186</v>
      </c>
      <c r="D3655" t="s">
        <v>6568</v>
      </c>
      <c r="E3655" s="43" t="s">
        <v>6569</v>
      </c>
      <c r="F3655" t="s">
        <v>6667</v>
      </c>
      <c r="G3655" t="s">
        <v>6662</v>
      </c>
      <c r="H3655" s="41">
        <v>42783</v>
      </c>
      <c r="I3655" s="44">
        <v>-16425.349999999999</v>
      </c>
      <c r="J3655" t="s">
        <v>14529</v>
      </c>
      <c r="R3655" s="51"/>
      <c r="U3655"/>
    </row>
    <row r="3656" spans="2:21" x14ac:dyDescent="0.25">
      <c r="B3656" s="49" t="s">
        <v>9735</v>
      </c>
      <c r="C3656" s="53" t="s">
        <v>24186</v>
      </c>
      <c r="D3656" t="s">
        <v>6568</v>
      </c>
      <c r="E3656" s="43" t="s">
        <v>6569</v>
      </c>
      <c r="F3656" t="s">
        <v>6669</v>
      </c>
      <c r="G3656" t="s">
        <v>6662</v>
      </c>
      <c r="H3656" s="41">
        <v>42783</v>
      </c>
      <c r="I3656" s="44">
        <v>-15946.5</v>
      </c>
      <c r="J3656" t="s">
        <v>14531</v>
      </c>
      <c r="R3656" s="51"/>
      <c r="U3656"/>
    </row>
    <row r="3657" spans="2:21" x14ac:dyDescent="0.25">
      <c r="B3657" s="49" t="s">
        <v>9735</v>
      </c>
      <c r="C3657" s="53" t="s">
        <v>24186</v>
      </c>
      <c r="D3657" t="s">
        <v>6568</v>
      </c>
      <c r="E3657" s="43" t="s">
        <v>6569</v>
      </c>
      <c r="F3657" t="s">
        <v>6636</v>
      </c>
      <c r="G3657" t="s">
        <v>6635</v>
      </c>
      <c r="H3657" s="41">
        <v>42783</v>
      </c>
      <c r="I3657" s="44">
        <v>-14324.1</v>
      </c>
      <c r="J3657" t="s">
        <v>14503</v>
      </c>
      <c r="R3657" s="51"/>
      <c r="U3657"/>
    </row>
    <row r="3658" spans="2:21" x14ac:dyDescent="0.25">
      <c r="B3658" s="49" t="s">
        <v>9735</v>
      </c>
      <c r="C3658" s="53" t="s">
        <v>24186</v>
      </c>
      <c r="D3658" t="s">
        <v>6568</v>
      </c>
      <c r="E3658" s="43" t="s">
        <v>6569</v>
      </c>
      <c r="F3658" t="s">
        <v>6649</v>
      </c>
      <c r="G3658" t="s">
        <v>6650</v>
      </c>
      <c r="H3658" s="41">
        <v>42783</v>
      </c>
      <c r="I3658" s="44">
        <v>-13788.2</v>
      </c>
      <c r="J3658" t="s">
        <v>14515</v>
      </c>
      <c r="R3658" s="51"/>
      <c r="U3658"/>
    </row>
    <row r="3659" spans="2:21" x14ac:dyDescent="0.25">
      <c r="B3659" s="49" t="s">
        <v>9735</v>
      </c>
      <c r="C3659" s="53" t="s">
        <v>24186</v>
      </c>
      <c r="D3659" t="s">
        <v>6568</v>
      </c>
      <c r="E3659" s="43" t="s">
        <v>6569</v>
      </c>
      <c r="F3659" t="s">
        <v>6659</v>
      </c>
      <c r="G3659" t="s">
        <v>6657</v>
      </c>
      <c r="H3659" s="41">
        <v>42783</v>
      </c>
      <c r="I3659" s="44">
        <v>-12919.6</v>
      </c>
      <c r="J3659" t="s">
        <v>14522</v>
      </c>
      <c r="R3659" s="51"/>
      <c r="U3659"/>
    </row>
    <row r="3660" spans="2:21" x14ac:dyDescent="0.25">
      <c r="B3660" s="49" t="s">
        <v>9735</v>
      </c>
      <c r="C3660" s="53" t="s">
        <v>24186</v>
      </c>
      <c r="D3660" t="s">
        <v>6568</v>
      </c>
      <c r="E3660" s="43" t="s">
        <v>6569</v>
      </c>
      <c r="F3660" t="s">
        <v>6678</v>
      </c>
      <c r="G3660" t="s">
        <v>6671</v>
      </c>
      <c r="H3660" s="41">
        <v>42783</v>
      </c>
      <c r="I3660" s="44">
        <v>-12497.6</v>
      </c>
      <c r="J3660" t="s">
        <v>14539</v>
      </c>
      <c r="R3660" s="51"/>
      <c r="U3660"/>
    </row>
    <row r="3661" spans="2:21" x14ac:dyDescent="0.25">
      <c r="B3661" s="49" t="s">
        <v>9735</v>
      </c>
      <c r="C3661" s="53" t="s">
        <v>24186</v>
      </c>
      <c r="D3661" t="s">
        <v>6568</v>
      </c>
      <c r="E3661" s="43" t="s">
        <v>6569</v>
      </c>
      <c r="F3661" t="s">
        <v>6623</v>
      </c>
      <c r="G3661" t="s">
        <v>6617</v>
      </c>
      <c r="H3661" s="41">
        <v>42783</v>
      </c>
      <c r="I3661" s="44">
        <v>-11093.1</v>
      </c>
      <c r="J3661" t="s">
        <v>14492</v>
      </c>
      <c r="R3661" s="51"/>
      <c r="U3661"/>
    </row>
    <row r="3662" spans="2:21" x14ac:dyDescent="0.25">
      <c r="B3662" s="49" t="s">
        <v>9735</v>
      </c>
      <c r="C3662" s="53" t="s">
        <v>24186</v>
      </c>
      <c r="D3662" t="s">
        <v>6568</v>
      </c>
      <c r="E3662" s="43" t="s">
        <v>6569</v>
      </c>
      <c r="F3662" t="s">
        <v>6613</v>
      </c>
      <c r="G3662" t="s">
        <v>6607</v>
      </c>
      <c r="H3662" s="41">
        <v>42783</v>
      </c>
      <c r="I3662" s="44">
        <v>-10894.4</v>
      </c>
      <c r="J3662" t="s">
        <v>14483</v>
      </c>
      <c r="R3662" s="51"/>
      <c r="U3662"/>
    </row>
    <row r="3663" spans="2:21" x14ac:dyDescent="0.25">
      <c r="B3663" s="49" t="s">
        <v>9735</v>
      </c>
      <c r="C3663" s="53" t="s">
        <v>24186</v>
      </c>
      <c r="D3663" t="s">
        <v>6568</v>
      </c>
      <c r="E3663" s="43" t="s">
        <v>6569</v>
      </c>
      <c r="F3663" t="s">
        <v>6660</v>
      </c>
      <c r="G3663" t="s">
        <v>6657</v>
      </c>
      <c r="H3663" s="41">
        <v>42783</v>
      </c>
      <c r="I3663" s="44">
        <v>-10848.95</v>
      </c>
      <c r="J3663" t="s">
        <v>14523</v>
      </c>
      <c r="R3663" s="51"/>
      <c r="U3663"/>
    </row>
    <row r="3664" spans="2:21" x14ac:dyDescent="0.25">
      <c r="B3664" s="49" t="s">
        <v>9735</v>
      </c>
      <c r="C3664" s="53" t="s">
        <v>24186</v>
      </c>
      <c r="D3664" t="s">
        <v>6568</v>
      </c>
      <c r="E3664" s="43" t="s">
        <v>6569</v>
      </c>
      <c r="F3664" t="s">
        <v>6624</v>
      </c>
      <c r="G3664" t="s">
        <v>6617</v>
      </c>
      <c r="H3664" s="41">
        <v>42783</v>
      </c>
      <c r="I3664" s="44">
        <v>-9423.75</v>
      </c>
      <c r="J3664" t="s">
        <v>14493</v>
      </c>
      <c r="R3664" s="51"/>
      <c r="U3664"/>
    </row>
    <row r="3665" spans="2:21" x14ac:dyDescent="0.25">
      <c r="B3665" s="49" t="s">
        <v>9735</v>
      </c>
      <c r="C3665" s="53" t="s">
        <v>24186</v>
      </c>
      <c r="D3665" t="s">
        <v>6568</v>
      </c>
      <c r="E3665" s="43" t="s">
        <v>6569</v>
      </c>
      <c r="F3665" t="s">
        <v>6603</v>
      </c>
      <c r="G3665" t="s">
        <v>6598</v>
      </c>
      <c r="H3665" s="41">
        <v>42783</v>
      </c>
      <c r="I3665" s="44">
        <v>-9380.7999999999993</v>
      </c>
      <c r="J3665" t="s">
        <v>14475</v>
      </c>
      <c r="R3665" s="51"/>
      <c r="U3665"/>
    </row>
    <row r="3666" spans="2:21" x14ac:dyDescent="0.25">
      <c r="B3666" s="49" t="s">
        <v>9735</v>
      </c>
      <c r="C3666" s="53" t="s">
        <v>24186</v>
      </c>
      <c r="D3666" t="s">
        <v>6568</v>
      </c>
      <c r="E3666" s="43" t="s">
        <v>6569</v>
      </c>
      <c r="F3666" t="s">
        <v>6653</v>
      </c>
      <c r="G3666" t="s">
        <v>6654</v>
      </c>
      <c r="H3666" s="41">
        <v>42783</v>
      </c>
      <c r="I3666" s="44">
        <v>-9319.1</v>
      </c>
      <c r="J3666" t="s">
        <v>14518</v>
      </c>
      <c r="R3666" s="51"/>
      <c r="U3666"/>
    </row>
    <row r="3667" spans="2:21" x14ac:dyDescent="0.25">
      <c r="B3667" s="49" t="s">
        <v>9735</v>
      </c>
      <c r="C3667" s="53" t="s">
        <v>24186</v>
      </c>
      <c r="D3667" t="s">
        <v>6568</v>
      </c>
      <c r="E3667" s="43" t="s">
        <v>6569</v>
      </c>
      <c r="F3667" t="s">
        <v>6632</v>
      </c>
      <c r="G3667" t="s">
        <v>6626</v>
      </c>
      <c r="H3667" s="41">
        <v>42783</v>
      </c>
      <c r="I3667" s="44">
        <v>-9208.35</v>
      </c>
      <c r="J3667" t="s">
        <v>14500</v>
      </c>
      <c r="R3667" s="51"/>
      <c r="U3667"/>
    </row>
    <row r="3668" spans="2:21" x14ac:dyDescent="0.25">
      <c r="B3668" s="49" t="s">
        <v>9735</v>
      </c>
      <c r="C3668" s="53" t="s">
        <v>24186</v>
      </c>
      <c r="D3668" t="s">
        <v>6568</v>
      </c>
      <c r="E3668" s="43" t="s">
        <v>6569</v>
      </c>
      <c r="F3668" t="s">
        <v>6661</v>
      </c>
      <c r="G3668" t="s">
        <v>6662</v>
      </c>
      <c r="H3668" s="41">
        <v>42783</v>
      </c>
      <c r="I3668" s="44">
        <v>-9167.5</v>
      </c>
      <c r="J3668" t="s">
        <v>14524</v>
      </c>
      <c r="R3668" s="51"/>
      <c r="U3668"/>
    </row>
    <row r="3669" spans="2:21" x14ac:dyDescent="0.25">
      <c r="B3669" s="49" t="s">
        <v>9735</v>
      </c>
      <c r="C3669" s="53" t="s">
        <v>24186</v>
      </c>
      <c r="D3669" t="s">
        <v>6568</v>
      </c>
      <c r="E3669" s="43" t="s">
        <v>6569</v>
      </c>
      <c r="F3669" t="s">
        <v>6656</v>
      </c>
      <c r="G3669" t="s">
        <v>6657</v>
      </c>
      <c r="H3669" s="41">
        <v>42783</v>
      </c>
      <c r="I3669" s="44">
        <v>-8845.35</v>
      </c>
      <c r="J3669" t="s">
        <v>14520</v>
      </c>
      <c r="R3669" s="51"/>
      <c r="U3669"/>
    </row>
    <row r="3670" spans="2:21" x14ac:dyDescent="0.25">
      <c r="B3670" s="49" t="s">
        <v>9735</v>
      </c>
      <c r="C3670" s="53" t="s">
        <v>24186</v>
      </c>
      <c r="D3670" t="s">
        <v>6568</v>
      </c>
      <c r="E3670" s="43" t="s">
        <v>6569</v>
      </c>
      <c r="F3670" t="s">
        <v>6665</v>
      </c>
      <c r="G3670" t="s">
        <v>6662</v>
      </c>
      <c r="H3670" s="41">
        <v>42783</v>
      </c>
      <c r="I3670" s="44">
        <v>-8693.75</v>
      </c>
      <c r="J3670" t="s">
        <v>14527</v>
      </c>
      <c r="R3670" s="51"/>
      <c r="U3670"/>
    </row>
    <row r="3671" spans="2:21" x14ac:dyDescent="0.25">
      <c r="B3671" s="49" t="s">
        <v>9735</v>
      </c>
      <c r="C3671" s="53" t="s">
        <v>24186</v>
      </c>
      <c r="D3671" t="s">
        <v>6568</v>
      </c>
      <c r="E3671" s="43" t="s">
        <v>6569</v>
      </c>
      <c r="F3671" t="s">
        <v>6652</v>
      </c>
      <c r="G3671" t="s">
        <v>6650</v>
      </c>
      <c r="H3671" s="41">
        <v>42783</v>
      </c>
      <c r="I3671" s="44">
        <v>-8690.4</v>
      </c>
      <c r="J3671" t="s">
        <v>14517</v>
      </c>
      <c r="R3671" s="51"/>
      <c r="U3671"/>
    </row>
    <row r="3672" spans="2:21" x14ac:dyDescent="0.25">
      <c r="B3672" s="49" t="s">
        <v>9735</v>
      </c>
      <c r="C3672" s="53" t="s">
        <v>24186</v>
      </c>
      <c r="D3672" t="s">
        <v>6568</v>
      </c>
      <c r="E3672" s="43" t="s">
        <v>6569</v>
      </c>
      <c r="F3672" t="s">
        <v>6673</v>
      </c>
      <c r="G3672" t="s">
        <v>6671</v>
      </c>
      <c r="H3672" s="41">
        <v>42783</v>
      </c>
      <c r="I3672" s="44">
        <v>-8580.0499999999993</v>
      </c>
      <c r="J3672" t="s">
        <v>14534</v>
      </c>
      <c r="R3672" s="51"/>
      <c r="U3672"/>
    </row>
    <row r="3673" spans="2:21" x14ac:dyDescent="0.25">
      <c r="B3673" s="49" t="s">
        <v>9735</v>
      </c>
      <c r="C3673" s="53" t="s">
        <v>24186</v>
      </c>
      <c r="D3673" t="s">
        <v>6568</v>
      </c>
      <c r="E3673" s="43" t="s">
        <v>6569</v>
      </c>
      <c r="F3673" t="s">
        <v>6615</v>
      </c>
      <c r="G3673" t="s">
        <v>6607</v>
      </c>
      <c r="H3673" s="41">
        <v>42783</v>
      </c>
      <c r="I3673" s="44">
        <v>-8377.6</v>
      </c>
      <c r="J3673" t="s">
        <v>14485</v>
      </c>
      <c r="R3673" s="51"/>
      <c r="U3673"/>
    </row>
    <row r="3674" spans="2:21" x14ac:dyDescent="0.25">
      <c r="B3674" s="49" t="s">
        <v>9735</v>
      </c>
      <c r="C3674" s="53" t="s">
        <v>24186</v>
      </c>
      <c r="D3674" t="s">
        <v>6568</v>
      </c>
      <c r="E3674" s="43" t="s">
        <v>6569</v>
      </c>
      <c r="F3674" t="s">
        <v>6670</v>
      </c>
      <c r="G3674" t="s">
        <v>6671</v>
      </c>
      <c r="H3674" s="41">
        <v>42783</v>
      </c>
      <c r="I3674" s="44">
        <v>-8352.65</v>
      </c>
      <c r="J3674" t="s">
        <v>14532</v>
      </c>
      <c r="R3674" s="51"/>
      <c r="U3674"/>
    </row>
    <row r="3675" spans="2:21" x14ac:dyDescent="0.25">
      <c r="B3675" s="49" t="s">
        <v>9735</v>
      </c>
      <c r="C3675" s="53" t="s">
        <v>24186</v>
      </c>
      <c r="D3675" t="s">
        <v>6568</v>
      </c>
      <c r="E3675" s="43" t="s">
        <v>6569</v>
      </c>
      <c r="F3675" t="s">
        <v>6664</v>
      </c>
      <c r="G3675" t="s">
        <v>6662</v>
      </c>
      <c r="H3675" s="41">
        <v>42783</v>
      </c>
      <c r="I3675" s="44">
        <v>-7916.8</v>
      </c>
      <c r="J3675" t="s">
        <v>14526</v>
      </c>
      <c r="R3675" s="51"/>
      <c r="U3675"/>
    </row>
    <row r="3676" spans="2:21" x14ac:dyDescent="0.25">
      <c r="B3676" s="49" t="s">
        <v>9735</v>
      </c>
      <c r="C3676" s="53" t="s">
        <v>24186</v>
      </c>
      <c r="D3676" t="s">
        <v>6568</v>
      </c>
      <c r="E3676" s="43" t="s">
        <v>6569</v>
      </c>
      <c r="F3676" t="s">
        <v>6640</v>
      </c>
      <c r="G3676" t="s">
        <v>6635</v>
      </c>
      <c r="H3676" s="41">
        <v>42783</v>
      </c>
      <c r="I3676" s="44">
        <v>-7826.2</v>
      </c>
      <c r="J3676" t="s">
        <v>14507</v>
      </c>
      <c r="R3676" s="51"/>
      <c r="U3676"/>
    </row>
    <row r="3677" spans="2:21" x14ac:dyDescent="0.25">
      <c r="B3677" s="49" t="s">
        <v>9735</v>
      </c>
      <c r="C3677" s="53" t="s">
        <v>24186</v>
      </c>
      <c r="D3677" t="s">
        <v>6568</v>
      </c>
      <c r="E3677" s="43" t="s">
        <v>6569</v>
      </c>
      <c r="F3677" t="s">
        <v>6643</v>
      </c>
      <c r="G3677" t="s">
        <v>6644</v>
      </c>
      <c r="H3677" s="41">
        <v>42783</v>
      </c>
      <c r="I3677" s="44">
        <v>-7559.55</v>
      </c>
      <c r="J3677" t="s">
        <v>14510</v>
      </c>
      <c r="R3677" s="51"/>
      <c r="U3677"/>
    </row>
    <row r="3678" spans="2:21" x14ac:dyDescent="0.25">
      <c r="B3678" s="49" t="s">
        <v>9735</v>
      </c>
      <c r="C3678" s="53" t="s">
        <v>24186</v>
      </c>
      <c r="D3678" t="s">
        <v>6568</v>
      </c>
      <c r="E3678" s="43" t="s">
        <v>6569</v>
      </c>
      <c r="F3678" t="s">
        <v>6622</v>
      </c>
      <c r="G3678" t="s">
        <v>6617</v>
      </c>
      <c r="H3678" s="41">
        <v>42783</v>
      </c>
      <c r="I3678" s="44">
        <v>-7323.6</v>
      </c>
      <c r="J3678" t="s">
        <v>14491</v>
      </c>
      <c r="R3678" s="51"/>
      <c r="U3678"/>
    </row>
    <row r="3679" spans="2:21" x14ac:dyDescent="0.25">
      <c r="B3679" s="49" t="s">
        <v>9735</v>
      </c>
      <c r="C3679" s="53" t="s">
        <v>24186</v>
      </c>
      <c r="D3679" t="s">
        <v>6568</v>
      </c>
      <c r="E3679" s="43" t="s">
        <v>6569</v>
      </c>
      <c r="F3679" t="s">
        <v>6627</v>
      </c>
      <c r="G3679" t="s">
        <v>6626</v>
      </c>
      <c r="H3679" s="41">
        <v>42783</v>
      </c>
      <c r="I3679" s="44">
        <v>-7162.05</v>
      </c>
      <c r="J3679" t="s">
        <v>14495</v>
      </c>
      <c r="R3679" s="51"/>
      <c r="U3679"/>
    </row>
    <row r="3680" spans="2:21" x14ac:dyDescent="0.25">
      <c r="B3680" s="49" t="s">
        <v>9735</v>
      </c>
      <c r="C3680" s="53" t="s">
        <v>24186</v>
      </c>
      <c r="D3680" t="s">
        <v>6568</v>
      </c>
      <c r="E3680" s="43" t="s">
        <v>6569</v>
      </c>
      <c r="F3680" t="s">
        <v>6614</v>
      </c>
      <c r="G3680" t="s">
        <v>6607</v>
      </c>
      <c r="H3680" s="41">
        <v>42783</v>
      </c>
      <c r="I3680" s="44">
        <v>-7075.2</v>
      </c>
      <c r="J3680" t="s">
        <v>14484</v>
      </c>
      <c r="R3680" s="51"/>
      <c r="U3680"/>
    </row>
    <row r="3681" spans="2:21" x14ac:dyDescent="0.25">
      <c r="B3681" s="49" t="s">
        <v>9735</v>
      </c>
      <c r="C3681" s="53" t="s">
        <v>24186</v>
      </c>
      <c r="D3681" t="s">
        <v>6568</v>
      </c>
      <c r="E3681" s="43" t="s">
        <v>6569</v>
      </c>
      <c r="F3681" t="s">
        <v>6674</v>
      </c>
      <c r="G3681" t="s">
        <v>6671</v>
      </c>
      <c r="H3681" s="41">
        <v>42783</v>
      </c>
      <c r="I3681" s="44">
        <v>-6647.15</v>
      </c>
      <c r="J3681" t="s">
        <v>14535</v>
      </c>
      <c r="R3681" s="51"/>
      <c r="U3681"/>
    </row>
    <row r="3682" spans="2:21" x14ac:dyDescent="0.25">
      <c r="B3682" s="49" t="s">
        <v>9735</v>
      </c>
      <c r="C3682" s="53" t="s">
        <v>24186</v>
      </c>
      <c r="D3682" t="s">
        <v>6568</v>
      </c>
      <c r="E3682" s="43" t="s">
        <v>6569</v>
      </c>
      <c r="F3682" t="s">
        <v>6646</v>
      </c>
      <c r="G3682" t="s">
        <v>6644</v>
      </c>
      <c r="H3682" s="41">
        <v>42783</v>
      </c>
      <c r="I3682" s="44">
        <v>-6231.25</v>
      </c>
      <c r="J3682" t="s">
        <v>14512</v>
      </c>
      <c r="R3682" s="51"/>
      <c r="U3682"/>
    </row>
    <row r="3683" spans="2:21" x14ac:dyDescent="0.25">
      <c r="B3683" s="49" t="s">
        <v>9735</v>
      </c>
      <c r="C3683" s="53" t="s">
        <v>24186</v>
      </c>
      <c r="D3683" t="s">
        <v>6568</v>
      </c>
      <c r="E3683" s="43" t="s">
        <v>6569</v>
      </c>
      <c r="F3683" t="s">
        <v>6631</v>
      </c>
      <c r="G3683" t="s">
        <v>6626</v>
      </c>
      <c r="H3683" s="41">
        <v>42783</v>
      </c>
      <c r="I3683" s="44">
        <v>-6142.2</v>
      </c>
      <c r="J3683" t="s">
        <v>14499</v>
      </c>
      <c r="R3683" s="51"/>
      <c r="U3683"/>
    </row>
    <row r="3684" spans="2:21" x14ac:dyDescent="0.25">
      <c r="B3684" s="49" t="s">
        <v>9735</v>
      </c>
      <c r="C3684" s="53" t="s">
        <v>24186</v>
      </c>
      <c r="D3684" t="s">
        <v>6568</v>
      </c>
      <c r="E3684" s="43" t="s">
        <v>6569</v>
      </c>
      <c r="F3684" t="s">
        <v>6616</v>
      </c>
      <c r="G3684" t="s">
        <v>6617</v>
      </c>
      <c r="H3684" s="41">
        <v>42783</v>
      </c>
      <c r="I3684" s="44">
        <v>-6106.9</v>
      </c>
      <c r="J3684" t="s">
        <v>14486</v>
      </c>
      <c r="R3684" s="51"/>
      <c r="U3684"/>
    </row>
    <row r="3685" spans="2:21" x14ac:dyDescent="0.25">
      <c r="B3685" s="49" t="s">
        <v>9735</v>
      </c>
      <c r="C3685" s="53" t="s">
        <v>24186</v>
      </c>
      <c r="D3685" t="s">
        <v>6568</v>
      </c>
      <c r="E3685" s="43" t="s">
        <v>6569</v>
      </c>
      <c r="F3685" t="s">
        <v>6585</v>
      </c>
      <c r="G3685" t="s">
        <v>6580</v>
      </c>
      <c r="H3685" s="41">
        <v>42783</v>
      </c>
      <c r="I3685" s="44">
        <v>-6020</v>
      </c>
      <c r="J3685" t="s">
        <v>14459</v>
      </c>
      <c r="R3685" s="51"/>
      <c r="U3685"/>
    </row>
    <row r="3686" spans="2:21" x14ac:dyDescent="0.25">
      <c r="B3686" s="49" t="s">
        <v>9735</v>
      </c>
      <c r="C3686" s="53" t="s">
        <v>24186</v>
      </c>
      <c r="D3686" t="s">
        <v>6568</v>
      </c>
      <c r="E3686" s="43" t="s">
        <v>6569</v>
      </c>
      <c r="F3686" t="s">
        <v>6594</v>
      </c>
      <c r="G3686" t="s">
        <v>6589</v>
      </c>
      <c r="H3686" s="41">
        <v>42783</v>
      </c>
      <c r="I3686" s="44">
        <v>-5967.5</v>
      </c>
      <c r="J3686" t="s">
        <v>14467</v>
      </c>
      <c r="R3686" s="51"/>
      <c r="U3686"/>
    </row>
    <row r="3687" spans="2:21" x14ac:dyDescent="0.25">
      <c r="B3687" s="49" t="s">
        <v>9735</v>
      </c>
      <c r="C3687" s="53" t="s">
        <v>24186</v>
      </c>
      <c r="D3687" t="s">
        <v>6568</v>
      </c>
      <c r="E3687" s="43" t="s">
        <v>6569</v>
      </c>
      <c r="F3687" t="s">
        <v>6579</v>
      </c>
      <c r="G3687" t="s">
        <v>6580</v>
      </c>
      <c r="H3687" s="41">
        <v>42783</v>
      </c>
      <c r="I3687" s="44">
        <v>-5775</v>
      </c>
      <c r="J3687" t="s">
        <v>14454</v>
      </c>
      <c r="R3687" s="51"/>
      <c r="U3687"/>
    </row>
    <row r="3688" spans="2:21" x14ac:dyDescent="0.25">
      <c r="B3688" s="49" t="s">
        <v>9735</v>
      </c>
      <c r="C3688" s="53" t="s">
        <v>24186</v>
      </c>
      <c r="D3688" t="s">
        <v>6568</v>
      </c>
      <c r="E3688" s="43" t="s">
        <v>6569</v>
      </c>
      <c r="F3688" t="s">
        <v>6597</v>
      </c>
      <c r="G3688" t="s">
        <v>6598</v>
      </c>
      <c r="H3688" s="41">
        <v>42783</v>
      </c>
      <c r="I3688" s="44">
        <v>-5655</v>
      </c>
      <c r="J3688" t="s">
        <v>14470</v>
      </c>
      <c r="R3688" s="51"/>
      <c r="U3688"/>
    </row>
    <row r="3689" spans="2:21" x14ac:dyDescent="0.25">
      <c r="B3689" s="49" t="s">
        <v>9735</v>
      </c>
      <c r="C3689" s="53" t="s">
        <v>24186</v>
      </c>
      <c r="D3689" t="s">
        <v>6568</v>
      </c>
      <c r="E3689" s="43" t="s">
        <v>6569</v>
      </c>
      <c r="F3689" t="s">
        <v>6606</v>
      </c>
      <c r="G3689" t="s">
        <v>6607</v>
      </c>
      <c r="H3689" s="41">
        <v>42783</v>
      </c>
      <c r="I3689" s="44">
        <v>-5446.2</v>
      </c>
      <c r="J3689" t="s">
        <v>14478</v>
      </c>
      <c r="R3689" s="51"/>
      <c r="U3689"/>
    </row>
    <row r="3690" spans="2:21" x14ac:dyDescent="0.25">
      <c r="B3690" s="49" t="s">
        <v>9735</v>
      </c>
      <c r="C3690" s="53" t="s">
        <v>24186</v>
      </c>
      <c r="D3690" t="s">
        <v>6568</v>
      </c>
      <c r="E3690" s="43" t="s">
        <v>6569</v>
      </c>
      <c r="F3690" t="s">
        <v>6588</v>
      </c>
      <c r="G3690" t="s">
        <v>6589</v>
      </c>
      <c r="H3690" s="41">
        <v>42783</v>
      </c>
      <c r="I3690" s="44">
        <v>-5162.5</v>
      </c>
      <c r="J3690" t="s">
        <v>14462</v>
      </c>
      <c r="R3690" s="51"/>
      <c r="U3690"/>
    </row>
    <row r="3691" spans="2:21" x14ac:dyDescent="0.25">
      <c r="B3691" s="49" t="s">
        <v>9735</v>
      </c>
      <c r="C3691" s="53" t="s">
        <v>24186</v>
      </c>
      <c r="D3691" t="s">
        <v>6568</v>
      </c>
      <c r="E3691" s="43" t="s">
        <v>6569</v>
      </c>
      <c r="F3691" t="s">
        <v>6658</v>
      </c>
      <c r="G3691" t="s">
        <v>6657</v>
      </c>
      <c r="H3691" s="41">
        <v>42783</v>
      </c>
      <c r="I3691" s="44">
        <v>-4903.75</v>
      </c>
      <c r="J3691" t="s">
        <v>14521</v>
      </c>
      <c r="R3691" s="51"/>
      <c r="U3691"/>
    </row>
    <row r="3692" spans="2:21" x14ac:dyDescent="0.25">
      <c r="B3692" s="49" t="s">
        <v>9735</v>
      </c>
      <c r="C3692" s="53" t="s">
        <v>24186</v>
      </c>
      <c r="D3692" t="s">
        <v>6568</v>
      </c>
      <c r="E3692" s="43" t="s">
        <v>6569</v>
      </c>
      <c r="F3692" t="s">
        <v>6625</v>
      </c>
      <c r="G3692" t="s">
        <v>6626</v>
      </c>
      <c r="H3692" s="41">
        <v>42783</v>
      </c>
      <c r="I3692" s="44">
        <v>-4871.3999999999996</v>
      </c>
      <c r="J3692" t="s">
        <v>14494</v>
      </c>
      <c r="R3692" s="51"/>
      <c r="U3692"/>
    </row>
    <row r="3693" spans="2:21" x14ac:dyDescent="0.25">
      <c r="B3693" s="49" t="s">
        <v>9735</v>
      </c>
      <c r="C3693" s="53" t="s">
        <v>24186</v>
      </c>
      <c r="D3693" t="s">
        <v>6568</v>
      </c>
      <c r="E3693" s="43" t="s">
        <v>6569</v>
      </c>
      <c r="F3693" t="s">
        <v>6570</v>
      </c>
      <c r="G3693" t="s">
        <v>6571</v>
      </c>
      <c r="H3693" s="41">
        <v>42783</v>
      </c>
      <c r="I3693" s="44">
        <v>-4853.75</v>
      </c>
      <c r="J3693" t="s">
        <v>14446</v>
      </c>
      <c r="R3693" s="51"/>
      <c r="U3693"/>
    </row>
    <row r="3694" spans="2:21" x14ac:dyDescent="0.25">
      <c r="B3694" s="49" t="s">
        <v>9735</v>
      </c>
      <c r="C3694" s="53" t="s">
        <v>24186</v>
      </c>
      <c r="D3694" t="s">
        <v>6568</v>
      </c>
      <c r="E3694" s="43" t="s">
        <v>6569</v>
      </c>
      <c r="F3694" t="s">
        <v>6609</v>
      </c>
      <c r="G3694" t="s">
        <v>6610</v>
      </c>
      <c r="H3694" s="41">
        <v>42783</v>
      </c>
      <c r="I3694" s="44">
        <v>-4819.8</v>
      </c>
      <c r="J3694" t="s">
        <v>14480</v>
      </c>
      <c r="R3694" s="51"/>
      <c r="U3694"/>
    </row>
    <row r="3695" spans="2:21" x14ac:dyDescent="0.25">
      <c r="B3695" s="49" t="s">
        <v>9735</v>
      </c>
      <c r="C3695" s="53" t="s">
        <v>24186</v>
      </c>
      <c r="D3695" t="s">
        <v>6568</v>
      </c>
      <c r="E3695" s="43" t="s">
        <v>6569</v>
      </c>
      <c r="F3695" t="s">
        <v>6573</v>
      </c>
      <c r="G3695" t="s">
        <v>6571</v>
      </c>
      <c r="H3695" s="41">
        <v>42783</v>
      </c>
      <c r="I3695" s="44">
        <v>-4747.8500000000004</v>
      </c>
      <c r="J3695" t="s">
        <v>14448</v>
      </c>
      <c r="R3695" s="51"/>
      <c r="U3695"/>
    </row>
    <row r="3696" spans="2:21" x14ac:dyDescent="0.25">
      <c r="B3696" s="49" t="s">
        <v>9735</v>
      </c>
      <c r="C3696" s="53" t="s">
        <v>24186</v>
      </c>
      <c r="D3696" t="s">
        <v>6568</v>
      </c>
      <c r="E3696" s="43" t="s">
        <v>6569</v>
      </c>
      <c r="F3696" t="s">
        <v>6634</v>
      </c>
      <c r="G3696" t="s">
        <v>6635</v>
      </c>
      <c r="H3696" s="41">
        <v>42783</v>
      </c>
      <c r="I3696" s="44">
        <v>-4589</v>
      </c>
      <c r="J3696" t="s">
        <v>14502</v>
      </c>
      <c r="R3696" s="51"/>
      <c r="U3696"/>
    </row>
    <row r="3697" spans="2:21" x14ac:dyDescent="0.25">
      <c r="B3697" s="49" t="s">
        <v>9735</v>
      </c>
      <c r="C3697" s="53" t="s">
        <v>24186</v>
      </c>
      <c r="D3697" t="s">
        <v>6568</v>
      </c>
      <c r="E3697" s="43" t="s">
        <v>6569</v>
      </c>
      <c r="F3697" t="s">
        <v>6619</v>
      </c>
      <c r="G3697" t="s">
        <v>6617</v>
      </c>
      <c r="H3697" s="41">
        <v>42783</v>
      </c>
      <c r="I3697" s="44">
        <v>-4553.7</v>
      </c>
      <c r="J3697" t="s">
        <v>14488</v>
      </c>
      <c r="R3697" s="51"/>
      <c r="U3697"/>
    </row>
    <row r="3698" spans="2:21" x14ac:dyDescent="0.25">
      <c r="B3698" s="49" t="s">
        <v>9735</v>
      </c>
      <c r="C3698" s="53" t="s">
        <v>24186</v>
      </c>
      <c r="D3698" t="s">
        <v>6568</v>
      </c>
      <c r="E3698" s="43" t="s">
        <v>6569</v>
      </c>
      <c r="F3698" t="s">
        <v>6675</v>
      </c>
      <c r="G3698" t="s">
        <v>6671</v>
      </c>
      <c r="H3698" s="41">
        <v>42783</v>
      </c>
      <c r="I3698" s="44">
        <v>-4051</v>
      </c>
      <c r="J3698" t="s">
        <v>14536</v>
      </c>
      <c r="R3698" s="51"/>
      <c r="U3698"/>
    </row>
    <row r="3699" spans="2:21" x14ac:dyDescent="0.25">
      <c r="B3699" s="49" t="s">
        <v>9735</v>
      </c>
      <c r="C3699" s="53" t="s">
        <v>24186</v>
      </c>
      <c r="D3699" t="s">
        <v>6568</v>
      </c>
      <c r="E3699" s="43" t="s">
        <v>6569</v>
      </c>
      <c r="F3699" t="s">
        <v>6666</v>
      </c>
      <c r="G3699" t="s">
        <v>6662</v>
      </c>
      <c r="H3699" s="41">
        <v>42783</v>
      </c>
      <c r="I3699" s="44">
        <v>-3956.25</v>
      </c>
      <c r="J3699" t="s">
        <v>14528</v>
      </c>
      <c r="R3699" s="51"/>
      <c r="U3699"/>
    </row>
    <row r="3700" spans="2:21" x14ac:dyDescent="0.25">
      <c r="B3700" s="49" t="s">
        <v>9735</v>
      </c>
      <c r="C3700" s="53" t="s">
        <v>24186</v>
      </c>
      <c r="D3700" t="s">
        <v>6568</v>
      </c>
      <c r="E3700" s="43" t="s">
        <v>6569</v>
      </c>
      <c r="F3700" t="s">
        <v>6638</v>
      </c>
      <c r="G3700" t="s">
        <v>6635</v>
      </c>
      <c r="H3700" s="41">
        <v>42783</v>
      </c>
      <c r="I3700" s="44">
        <v>-3918.3</v>
      </c>
      <c r="J3700" t="s">
        <v>14505</v>
      </c>
      <c r="R3700" s="51"/>
      <c r="U3700"/>
    </row>
    <row r="3701" spans="2:21" x14ac:dyDescent="0.25">
      <c r="B3701" s="49" t="s">
        <v>9735</v>
      </c>
      <c r="C3701" s="53" t="s">
        <v>24186</v>
      </c>
      <c r="D3701" t="s">
        <v>6568</v>
      </c>
      <c r="E3701" s="43" t="s">
        <v>6569</v>
      </c>
      <c r="F3701" t="s">
        <v>6582</v>
      </c>
      <c r="G3701" t="s">
        <v>6580</v>
      </c>
      <c r="H3701" s="41">
        <v>42783</v>
      </c>
      <c r="I3701" s="44">
        <v>-3902.5</v>
      </c>
      <c r="J3701" t="s">
        <v>14456</v>
      </c>
      <c r="R3701" s="51"/>
      <c r="U3701"/>
    </row>
    <row r="3702" spans="2:21" x14ac:dyDescent="0.25">
      <c r="B3702" s="49" t="s">
        <v>9735</v>
      </c>
      <c r="C3702" s="53" t="s">
        <v>24186</v>
      </c>
      <c r="D3702" t="s">
        <v>6568</v>
      </c>
      <c r="E3702" s="43" t="s">
        <v>6569</v>
      </c>
      <c r="F3702" t="s">
        <v>6591</v>
      </c>
      <c r="G3702" t="s">
        <v>6589</v>
      </c>
      <c r="H3702" s="41">
        <v>42783</v>
      </c>
      <c r="I3702" s="44">
        <v>-3657.5</v>
      </c>
      <c r="J3702" t="s">
        <v>14464</v>
      </c>
      <c r="R3702" s="51"/>
      <c r="U3702"/>
    </row>
    <row r="3703" spans="2:21" x14ac:dyDescent="0.25">
      <c r="B3703" s="49" t="s">
        <v>9735</v>
      </c>
      <c r="C3703" s="53" t="s">
        <v>24186</v>
      </c>
      <c r="D3703" t="s">
        <v>6568</v>
      </c>
      <c r="E3703" s="43" t="s">
        <v>6569</v>
      </c>
      <c r="F3703" t="s">
        <v>6633</v>
      </c>
      <c r="G3703" t="s">
        <v>6626</v>
      </c>
      <c r="H3703" s="41">
        <v>42783</v>
      </c>
      <c r="I3703" s="44">
        <v>-3607.95</v>
      </c>
      <c r="J3703" t="s">
        <v>14501</v>
      </c>
      <c r="R3703" s="51"/>
      <c r="U3703"/>
    </row>
    <row r="3704" spans="2:21" x14ac:dyDescent="0.25">
      <c r="B3704" s="49" t="s">
        <v>9735</v>
      </c>
      <c r="C3704" s="53" t="s">
        <v>24186</v>
      </c>
      <c r="D3704" t="s">
        <v>6568</v>
      </c>
      <c r="E3704" s="43" t="s">
        <v>6569</v>
      </c>
      <c r="F3704" t="s">
        <v>6576</v>
      </c>
      <c r="G3704" t="s">
        <v>6571</v>
      </c>
      <c r="H3704" s="41">
        <v>42783</v>
      </c>
      <c r="I3704" s="44">
        <v>-3582.95</v>
      </c>
      <c r="J3704" t="s">
        <v>14451</v>
      </c>
      <c r="R3704" s="51"/>
      <c r="U3704"/>
    </row>
    <row r="3705" spans="2:21" x14ac:dyDescent="0.25">
      <c r="B3705" s="49" t="s">
        <v>9735</v>
      </c>
      <c r="C3705" s="53" t="s">
        <v>24186</v>
      </c>
      <c r="D3705" t="s">
        <v>6568</v>
      </c>
      <c r="E3705" s="43" t="s">
        <v>6569</v>
      </c>
      <c r="F3705" t="s">
        <v>6618</v>
      </c>
      <c r="G3705" t="s">
        <v>6617</v>
      </c>
      <c r="H3705" s="41">
        <v>42783</v>
      </c>
      <c r="I3705" s="44">
        <v>-3547.65</v>
      </c>
      <c r="J3705" t="s">
        <v>14487</v>
      </c>
      <c r="R3705" s="51"/>
      <c r="U3705"/>
    </row>
    <row r="3706" spans="2:21" x14ac:dyDescent="0.25">
      <c r="B3706" s="49" t="s">
        <v>9735</v>
      </c>
      <c r="C3706" s="53" t="s">
        <v>24186</v>
      </c>
      <c r="D3706" t="s">
        <v>6568</v>
      </c>
      <c r="E3706" s="43" t="s">
        <v>6569</v>
      </c>
      <c r="F3706" t="s">
        <v>6647</v>
      </c>
      <c r="G3706" t="s">
        <v>6644</v>
      </c>
      <c r="H3706" s="41">
        <v>42783</v>
      </c>
      <c r="I3706" s="44">
        <v>-3377.2</v>
      </c>
      <c r="J3706" t="s">
        <v>14513</v>
      </c>
      <c r="R3706" s="51"/>
      <c r="U3706"/>
    </row>
    <row r="3707" spans="2:21" x14ac:dyDescent="0.25">
      <c r="B3707" s="49" t="s">
        <v>9735</v>
      </c>
      <c r="C3707" s="53" t="s">
        <v>24186</v>
      </c>
      <c r="D3707" t="s">
        <v>6568</v>
      </c>
      <c r="E3707" s="43" t="s">
        <v>6569</v>
      </c>
      <c r="F3707" t="s">
        <v>6628</v>
      </c>
      <c r="G3707" t="s">
        <v>6626</v>
      </c>
      <c r="H3707" s="41">
        <v>42783</v>
      </c>
      <c r="I3707" s="44">
        <v>-3175.2</v>
      </c>
      <c r="J3707" t="s">
        <v>14496</v>
      </c>
      <c r="R3707" s="51"/>
      <c r="U3707"/>
    </row>
    <row r="3708" spans="2:21" x14ac:dyDescent="0.25">
      <c r="B3708" s="49" t="s">
        <v>9735</v>
      </c>
      <c r="C3708" s="53" t="s">
        <v>24186</v>
      </c>
      <c r="D3708" t="s">
        <v>6568</v>
      </c>
      <c r="E3708" s="43" t="s">
        <v>6569</v>
      </c>
      <c r="F3708" t="s">
        <v>6600</v>
      </c>
      <c r="G3708" t="s">
        <v>6598</v>
      </c>
      <c r="H3708" s="41">
        <v>42783</v>
      </c>
      <c r="I3708" s="44">
        <v>-3052.5</v>
      </c>
      <c r="J3708" t="s">
        <v>14472</v>
      </c>
      <c r="R3708" s="51"/>
      <c r="U3708"/>
    </row>
    <row r="3709" spans="2:21" x14ac:dyDescent="0.25">
      <c r="B3709" s="49" t="s">
        <v>9735</v>
      </c>
      <c r="C3709" s="53" t="s">
        <v>24186</v>
      </c>
      <c r="D3709" t="s">
        <v>6568</v>
      </c>
      <c r="E3709" s="43" t="s">
        <v>6569</v>
      </c>
      <c r="F3709" t="s">
        <v>6663</v>
      </c>
      <c r="G3709" t="s">
        <v>6662</v>
      </c>
      <c r="H3709" s="41">
        <v>42783</v>
      </c>
      <c r="I3709" s="44">
        <v>-2895.05</v>
      </c>
      <c r="J3709" t="s">
        <v>14525</v>
      </c>
      <c r="R3709" s="51"/>
      <c r="U3709"/>
    </row>
    <row r="3710" spans="2:21" x14ac:dyDescent="0.25">
      <c r="B3710" s="49" t="s">
        <v>9735</v>
      </c>
      <c r="C3710" s="53" t="s">
        <v>24186</v>
      </c>
      <c r="D3710" t="s">
        <v>6568</v>
      </c>
      <c r="E3710" s="43" t="s">
        <v>6569</v>
      </c>
      <c r="F3710" t="s">
        <v>6672</v>
      </c>
      <c r="G3710" t="s">
        <v>6671</v>
      </c>
      <c r="H3710" s="41">
        <v>42783</v>
      </c>
      <c r="I3710" s="44">
        <v>-2895.05</v>
      </c>
      <c r="J3710" t="s">
        <v>14533</v>
      </c>
      <c r="R3710" s="51"/>
      <c r="U3710"/>
    </row>
    <row r="3711" spans="2:21" x14ac:dyDescent="0.25">
      <c r="B3711" s="49" t="s">
        <v>9735</v>
      </c>
      <c r="C3711" s="53" t="s">
        <v>24186</v>
      </c>
      <c r="D3711" t="s">
        <v>6568</v>
      </c>
      <c r="E3711" s="43" t="s">
        <v>6569</v>
      </c>
      <c r="F3711" t="s">
        <v>6655</v>
      </c>
      <c r="G3711" t="s">
        <v>6654</v>
      </c>
      <c r="H3711" s="41">
        <v>42783</v>
      </c>
      <c r="I3711" s="44">
        <v>-2762.4</v>
      </c>
      <c r="J3711" t="s">
        <v>14519</v>
      </c>
      <c r="R3711" s="51"/>
      <c r="U3711"/>
    </row>
    <row r="3712" spans="2:21" x14ac:dyDescent="0.25">
      <c r="B3712" s="49" t="s">
        <v>9735</v>
      </c>
      <c r="C3712" s="53" t="s">
        <v>24186</v>
      </c>
      <c r="D3712" t="s">
        <v>6568</v>
      </c>
      <c r="E3712" s="43" t="s">
        <v>6569</v>
      </c>
      <c r="F3712" t="s">
        <v>6648</v>
      </c>
      <c r="G3712" t="s">
        <v>6644</v>
      </c>
      <c r="H3712" s="41">
        <v>42783</v>
      </c>
      <c r="I3712" s="44">
        <v>-2318.15</v>
      </c>
      <c r="J3712" t="s">
        <v>14514</v>
      </c>
      <c r="R3712" s="51"/>
      <c r="U3712"/>
    </row>
    <row r="3713" spans="2:21" x14ac:dyDescent="0.25">
      <c r="B3713" s="49" t="s">
        <v>9735</v>
      </c>
      <c r="C3713" s="53" t="s">
        <v>24186</v>
      </c>
      <c r="D3713" t="s">
        <v>6568</v>
      </c>
      <c r="E3713" s="43" t="s">
        <v>6569</v>
      </c>
      <c r="F3713" t="s">
        <v>6637</v>
      </c>
      <c r="G3713" t="s">
        <v>6635</v>
      </c>
      <c r="H3713" s="41">
        <v>42783</v>
      </c>
      <c r="I3713" s="44">
        <v>-2284.8000000000002</v>
      </c>
      <c r="J3713" t="s">
        <v>14504</v>
      </c>
      <c r="R3713" s="51"/>
      <c r="U3713"/>
    </row>
    <row r="3714" spans="2:21" x14ac:dyDescent="0.25">
      <c r="B3714" s="49" t="s">
        <v>9735</v>
      </c>
      <c r="C3714" s="53" t="s">
        <v>24186</v>
      </c>
      <c r="D3714" t="s">
        <v>6568</v>
      </c>
      <c r="E3714" s="43" t="s">
        <v>6569</v>
      </c>
      <c r="F3714" t="s">
        <v>6575</v>
      </c>
      <c r="G3714" t="s">
        <v>6571</v>
      </c>
      <c r="H3714" s="41">
        <v>42783</v>
      </c>
      <c r="I3714" s="44">
        <v>-2008.6</v>
      </c>
      <c r="J3714" t="s">
        <v>14450</v>
      </c>
      <c r="R3714" s="51"/>
      <c r="U3714"/>
    </row>
    <row r="3715" spans="2:21" x14ac:dyDescent="0.25">
      <c r="B3715" s="49" t="s">
        <v>9735</v>
      </c>
      <c r="C3715" s="53" t="s">
        <v>24186</v>
      </c>
      <c r="D3715" t="s">
        <v>6568</v>
      </c>
      <c r="E3715" s="43" t="s">
        <v>6569</v>
      </c>
      <c r="F3715" t="s">
        <v>6584</v>
      </c>
      <c r="G3715" t="s">
        <v>6580</v>
      </c>
      <c r="H3715" s="41">
        <v>42783</v>
      </c>
      <c r="I3715" s="44">
        <v>-1919.8</v>
      </c>
      <c r="J3715" t="s">
        <v>14458</v>
      </c>
      <c r="R3715" s="51"/>
      <c r="U3715"/>
    </row>
    <row r="3716" spans="2:21" x14ac:dyDescent="0.25">
      <c r="B3716" s="49" t="s">
        <v>9735</v>
      </c>
      <c r="C3716" s="53" t="s">
        <v>24186</v>
      </c>
      <c r="D3716" t="s">
        <v>6568</v>
      </c>
      <c r="E3716" s="43" t="s">
        <v>6569</v>
      </c>
      <c r="F3716" t="s">
        <v>6602</v>
      </c>
      <c r="G3716" t="s">
        <v>6598</v>
      </c>
      <c r="H3716" s="41">
        <v>42783</v>
      </c>
      <c r="I3716" s="44">
        <v>-1831.5</v>
      </c>
      <c r="J3716" t="s">
        <v>14474</v>
      </c>
      <c r="R3716" s="51"/>
      <c r="U3716"/>
    </row>
    <row r="3717" spans="2:21" x14ac:dyDescent="0.25">
      <c r="B3717" s="49" t="s">
        <v>9735</v>
      </c>
      <c r="C3717" s="53" t="s">
        <v>24186</v>
      </c>
      <c r="D3717" t="s">
        <v>6568</v>
      </c>
      <c r="E3717" s="43" t="s">
        <v>6569</v>
      </c>
      <c r="F3717" t="s">
        <v>6611</v>
      </c>
      <c r="G3717" t="s">
        <v>6607</v>
      </c>
      <c r="H3717" s="41">
        <v>42783</v>
      </c>
      <c r="I3717" s="44">
        <v>-1831.5</v>
      </c>
      <c r="J3717" t="s">
        <v>14481</v>
      </c>
      <c r="R3717" s="51"/>
      <c r="U3717"/>
    </row>
    <row r="3718" spans="2:21" x14ac:dyDescent="0.25">
      <c r="B3718" s="49" t="s">
        <v>9735</v>
      </c>
      <c r="C3718" s="53" t="s">
        <v>24186</v>
      </c>
      <c r="D3718" t="s">
        <v>6568</v>
      </c>
      <c r="E3718" s="43" t="s">
        <v>6569</v>
      </c>
      <c r="F3718" t="s">
        <v>6583</v>
      </c>
      <c r="G3718" t="s">
        <v>6580</v>
      </c>
      <c r="H3718" s="41">
        <v>42783</v>
      </c>
      <c r="I3718" s="44">
        <v>-1770.85</v>
      </c>
      <c r="J3718" t="s">
        <v>14457</v>
      </c>
      <c r="R3718" s="51"/>
      <c r="U3718"/>
    </row>
    <row r="3719" spans="2:21" x14ac:dyDescent="0.25">
      <c r="B3719" s="49" t="s">
        <v>9735</v>
      </c>
      <c r="C3719" s="53" t="s">
        <v>24186</v>
      </c>
      <c r="D3719" t="s">
        <v>6568</v>
      </c>
      <c r="E3719" s="43" t="s">
        <v>6569</v>
      </c>
      <c r="F3719" t="s">
        <v>6593</v>
      </c>
      <c r="G3719" t="s">
        <v>6589</v>
      </c>
      <c r="H3719" s="41">
        <v>42783</v>
      </c>
      <c r="I3719" s="44">
        <v>-1770.85</v>
      </c>
      <c r="J3719" t="s">
        <v>14466</v>
      </c>
      <c r="R3719" s="51"/>
      <c r="U3719"/>
    </row>
    <row r="3720" spans="2:21" x14ac:dyDescent="0.25">
      <c r="B3720" s="49" t="s">
        <v>9735</v>
      </c>
      <c r="C3720" s="53" t="s">
        <v>24186</v>
      </c>
      <c r="D3720" t="s">
        <v>6568</v>
      </c>
      <c r="E3720" s="43" t="s">
        <v>6569</v>
      </c>
      <c r="F3720" t="s">
        <v>6572</v>
      </c>
      <c r="G3720" t="s">
        <v>6571</v>
      </c>
      <c r="H3720" s="41">
        <v>42783</v>
      </c>
      <c r="I3720" s="44">
        <v>-1702</v>
      </c>
      <c r="J3720" t="s">
        <v>14447</v>
      </c>
      <c r="R3720" s="51"/>
      <c r="U3720"/>
    </row>
    <row r="3721" spans="2:21" x14ac:dyDescent="0.25">
      <c r="B3721" s="49" t="s">
        <v>9735</v>
      </c>
      <c r="C3721" s="53" t="s">
        <v>24186</v>
      </c>
      <c r="D3721" t="s">
        <v>6568</v>
      </c>
      <c r="E3721" s="43" t="s">
        <v>6569</v>
      </c>
      <c r="F3721" t="s">
        <v>6612</v>
      </c>
      <c r="G3721" t="s">
        <v>6607</v>
      </c>
      <c r="H3721" s="41">
        <v>42783</v>
      </c>
      <c r="I3721" s="44">
        <v>-1683</v>
      </c>
      <c r="J3721" t="s">
        <v>14482</v>
      </c>
      <c r="R3721" s="51"/>
      <c r="U3721"/>
    </row>
    <row r="3722" spans="2:21" x14ac:dyDescent="0.25">
      <c r="B3722" s="49" t="s">
        <v>9735</v>
      </c>
      <c r="C3722" s="53" t="s">
        <v>24186</v>
      </c>
      <c r="D3722" t="s">
        <v>6568</v>
      </c>
      <c r="E3722" s="43" t="s">
        <v>6569</v>
      </c>
      <c r="F3722" t="s">
        <v>6639</v>
      </c>
      <c r="G3722" t="s">
        <v>6635</v>
      </c>
      <c r="H3722" s="41">
        <v>42783</v>
      </c>
      <c r="I3722" s="44">
        <v>-1571.4</v>
      </c>
      <c r="J3722" t="s">
        <v>14506</v>
      </c>
      <c r="R3722" s="51"/>
      <c r="U3722"/>
    </row>
    <row r="3723" spans="2:21" x14ac:dyDescent="0.25">
      <c r="B3723" s="49" t="s">
        <v>9735</v>
      </c>
      <c r="C3723" s="53" t="s">
        <v>24186</v>
      </c>
      <c r="D3723" t="s">
        <v>6568</v>
      </c>
      <c r="E3723" s="43" t="s">
        <v>6569</v>
      </c>
      <c r="F3723" t="s">
        <v>6601</v>
      </c>
      <c r="G3723" t="s">
        <v>6598</v>
      </c>
      <c r="H3723" s="41">
        <v>42783</v>
      </c>
      <c r="I3723" s="44">
        <v>-1526.4</v>
      </c>
      <c r="J3723" t="s">
        <v>14473</v>
      </c>
      <c r="R3723" s="51"/>
      <c r="U3723"/>
    </row>
    <row r="3724" spans="2:21" x14ac:dyDescent="0.25">
      <c r="B3724" s="49" t="s">
        <v>9735</v>
      </c>
      <c r="C3724" s="53" t="s">
        <v>24186</v>
      </c>
      <c r="D3724" t="s">
        <v>6568</v>
      </c>
      <c r="E3724" s="43" t="s">
        <v>6569</v>
      </c>
      <c r="F3724" t="s">
        <v>6577</v>
      </c>
      <c r="G3724" t="s">
        <v>6571</v>
      </c>
      <c r="H3724" s="41">
        <v>42783</v>
      </c>
      <c r="I3724" s="44">
        <v>-1500</v>
      </c>
      <c r="J3724" t="s">
        <v>14452</v>
      </c>
      <c r="R3724" s="51"/>
      <c r="U3724"/>
    </row>
    <row r="3725" spans="2:21" x14ac:dyDescent="0.25">
      <c r="B3725" s="49" t="s">
        <v>9735</v>
      </c>
      <c r="C3725" s="53" t="s">
        <v>24186</v>
      </c>
      <c r="D3725" t="s">
        <v>6568</v>
      </c>
      <c r="E3725" s="43" t="s">
        <v>6569</v>
      </c>
      <c r="F3725" t="s">
        <v>6578</v>
      </c>
      <c r="G3725" t="s">
        <v>6571</v>
      </c>
      <c r="H3725" s="41">
        <v>42783</v>
      </c>
      <c r="I3725" s="44">
        <v>-1500</v>
      </c>
      <c r="J3725" t="s">
        <v>14453</v>
      </c>
      <c r="R3725" s="51"/>
      <c r="U3725"/>
    </row>
    <row r="3726" spans="2:21" x14ac:dyDescent="0.25">
      <c r="B3726" s="49" t="s">
        <v>9735</v>
      </c>
      <c r="C3726" s="53" t="s">
        <v>24186</v>
      </c>
      <c r="D3726" t="s">
        <v>6568</v>
      </c>
      <c r="E3726" s="43" t="s">
        <v>6569</v>
      </c>
      <c r="F3726" t="s">
        <v>6581</v>
      </c>
      <c r="G3726" t="s">
        <v>6580</v>
      </c>
      <c r="H3726" s="41">
        <v>42783</v>
      </c>
      <c r="I3726" s="44">
        <v>-1500</v>
      </c>
      <c r="J3726" t="s">
        <v>14455</v>
      </c>
      <c r="R3726" s="51"/>
      <c r="U3726"/>
    </row>
    <row r="3727" spans="2:21" x14ac:dyDescent="0.25">
      <c r="B3727" s="49" t="s">
        <v>9735</v>
      </c>
      <c r="C3727" s="53" t="s">
        <v>24186</v>
      </c>
      <c r="D3727" t="s">
        <v>6568</v>
      </c>
      <c r="E3727" s="43" t="s">
        <v>6569</v>
      </c>
      <c r="F3727" t="s">
        <v>6586</v>
      </c>
      <c r="G3727" t="s">
        <v>6580</v>
      </c>
      <c r="H3727" s="41">
        <v>42783</v>
      </c>
      <c r="I3727" s="44">
        <v>-1500</v>
      </c>
      <c r="J3727" t="s">
        <v>14460</v>
      </c>
      <c r="R3727" s="51"/>
      <c r="U3727"/>
    </row>
    <row r="3728" spans="2:21" x14ac:dyDescent="0.25">
      <c r="B3728" s="49" t="s">
        <v>9735</v>
      </c>
      <c r="C3728" s="53" t="s">
        <v>24186</v>
      </c>
      <c r="D3728" t="s">
        <v>6568</v>
      </c>
      <c r="E3728" s="43" t="s">
        <v>6569</v>
      </c>
      <c r="F3728" t="s">
        <v>6587</v>
      </c>
      <c r="G3728" t="s">
        <v>6580</v>
      </c>
      <c r="H3728" s="41">
        <v>42783</v>
      </c>
      <c r="I3728" s="44">
        <v>-1500</v>
      </c>
      <c r="J3728" t="s">
        <v>14461</v>
      </c>
      <c r="R3728" s="51"/>
      <c r="U3728"/>
    </row>
    <row r="3729" spans="2:21" x14ac:dyDescent="0.25">
      <c r="B3729" s="49" t="s">
        <v>9735</v>
      </c>
      <c r="C3729" s="53" t="s">
        <v>24186</v>
      </c>
      <c r="D3729" t="s">
        <v>6568</v>
      </c>
      <c r="E3729" s="43" t="s">
        <v>6569</v>
      </c>
      <c r="F3729" t="s">
        <v>6590</v>
      </c>
      <c r="G3729" t="s">
        <v>6589</v>
      </c>
      <c r="H3729" s="41">
        <v>42783</v>
      </c>
      <c r="I3729" s="44">
        <v>-1500</v>
      </c>
      <c r="J3729" t="s">
        <v>14463</v>
      </c>
      <c r="R3729" s="51"/>
      <c r="U3729"/>
    </row>
    <row r="3730" spans="2:21" x14ac:dyDescent="0.25">
      <c r="B3730" s="49" t="s">
        <v>9735</v>
      </c>
      <c r="C3730" s="53" t="s">
        <v>24186</v>
      </c>
      <c r="D3730" t="s">
        <v>6568</v>
      </c>
      <c r="E3730" s="43" t="s">
        <v>6569</v>
      </c>
      <c r="F3730" t="s">
        <v>6595</v>
      </c>
      <c r="G3730" t="s">
        <v>6589</v>
      </c>
      <c r="H3730" s="41">
        <v>42783</v>
      </c>
      <c r="I3730" s="44">
        <v>-1500</v>
      </c>
      <c r="J3730" t="s">
        <v>14468</v>
      </c>
      <c r="R3730" s="51"/>
      <c r="U3730"/>
    </row>
    <row r="3731" spans="2:21" x14ac:dyDescent="0.25">
      <c r="B3731" s="49" t="s">
        <v>9735</v>
      </c>
      <c r="C3731" s="53" t="s">
        <v>24186</v>
      </c>
      <c r="D3731" t="s">
        <v>6568</v>
      </c>
      <c r="E3731" s="43" t="s">
        <v>6569</v>
      </c>
      <c r="F3731" t="s">
        <v>6596</v>
      </c>
      <c r="G3731" t="s">
        <v>6589</v>
      </c>
      <c r="H3731" s="41">
        <v>42783</v>
      </c>
      <c r="I3731" s="44">
        <v>-1500</v>
      </c>
      <c r="J3731" t="s">
        <v>14469</v>
      </c>
      <c r="R3731" s="51"/>
      <c r="U3731"/>
    </row>
    <row r="3732" spans="2:21" x14ac:dyDescent="0.25">
      <c r="B3732" s="49" t="s">
        <v>9735</v>
      </c>
      <c r="C3732" s="53" t="s">
        <v>24186</v>
      </c>
      <c r="D3732" t="s">
        <v>6568</v>
      </c>
      <c r="E3732" s="43" t="s">
        <v>6569</v>
      </c>
      <c r="F3732" t="s">
        <v>6599</v>
      </c>
      <c r="G3732" t="s">
        <v>6598</v>
      </c>
      <c r="H3732" s="41">
        <v>42783</v>
      </c>
      <c r="I3732" s="44">
        <v>-1500</v>
      </c>
      <c r="J3732" t="s">
        <v>14471</v>
      </c>
      <c r="R3732" s="51"/>
      <c r="U3732"/>
    </row>
    <row r="3733" spans="2:21" x14ac:dyDescent="0.25">
      <c r="B3733" s="49" t="s">
        <v>9735</v>
      </c>
      <c r="C3733" s="53" t="s">
        <v>24186</v>
      </c>
      <c r="D3733" t="s">
        <v>6568</v>
      </c>
      <c r="E3733" s="43" t="s">
        <v>6569</v>
      </c>
      <c r="F3733" t="s">
        <v>6604</v>
      </c>
      <c r="G3733" t="s">
        <v>6598</v>
      </c>
      <c r="H3733" s="41">
        <v>42783</v>
      </c>
      <c r="I3733" s="44">
        <v>-1500</v>
      </c>
      <c r="J3733" t="s">
        <v>14476</v>
      </c>
      <c r="R3733" s="51"/>
      <c r="U3733"/>
    </row>
    <row r="3734" spans="2:21" x14ac:dyDescent="0.25">
      <c r="B3734" s="49" t="s">
        <v>9735</v>
      </c>
      <c r="C3734" s="53" t="s">
        <v>24186</v>
      </c>
      <c r="D3734" t="s">
        <v>6568</v>
      </c>
      <c r="E3734" s="43" t="s">
        <v>6569</v>
      </c>
      <c r="F3734" t="s">
        <v>6605</v>
      </c>
      <c r="G3734" t="s">
        <v>6598</v>
      </c>
      <c r="H3734" s="41">
        <v>42783</v>
      </c>
      <c r="I3734" s="44">
        <v>-1500</v>
      </c>
      <c r="J3734" t="s">
        <v>14477</v>
      </c>
      <c r="R3734" s="51"/>
      <c r="U3734"/>
    </row>
    <row r="3735" spans="2:21" x14ac:dyDescent="0.25">
      <c r="B3735" s="49" t="s">
        <v>9735</v>
      </c>
      <c r="C3735" s="53" t="s">
        <v>24186</v>
      </c>
      <c r="D3735" t="s">
        <v>6568</v>
      </c>
      <c r="E3735" s="43" t="s">
        <v>6569</v>
      </c>
      <c r="F3735" t="s">
        <v>6608</v>
      </c>
      <c r="G3735" t="s">
        <v>6607</v>
      </c>
      <c r="H3735" s="41">
        <v>42783</v>
      </c>
      <c r="I3735" s="44">
        <v>-1500</v>
      </c>
      <c r="J3735" t="s">
        <v>14479</v>
      </c>
      <c r="R3735" s="51"/>
      <c r="U3735"/>
    </row>
    <row r="3736" spans="2:21" x14ac:dyDescent="0.25">
      <c r="B3736" s="49" t="s">
        <v>9735</v>
      </c>
      <c r="C3736" s="53" t="s">
        <v>24186</v>
      </c>
      <c r="D3736" t="s">
        <v>6568</v>
      </c>
      <c r="E3736" s="43" t="s">
        <v>6569</v>
      </c>
      <c r="F3736" t="s">
        <v>6592</v>
      </c>
      <c r="G3736" t="s">
        <v>6589</v>
      </c>
      <c r="H3736" s="41">
        <v>42783</v>
      </c>
      <c r="I3736" s="44">
        <v>-1287.9000000000001</v>
      </c>
      <c r="J3736" t="s">
        <v>14465</v>
      </c>
      <c r="R3736" s="51"/>
      <c r="U3736"/>
    </row>
    <row r="3737" spans="2:21" x14ac:dyDescent="0.25">
      <c r="B3737" s="49" t="s">
        <v>9735</v>
      </c>
      <c r="C3737" s="53" t="s">
        <v>24186</v>
      </c>
      <c r="D3737" t="s">
        <v>6568</v>
      </c>
      <c r="E3737" s="43" t="s">
        <v>6569</v>
      </c>
      <c r="F3737" t="s">
        <v>6645</v>
      </c>
      <c r="G3737" t="s">
        <v>6644</v>
      </c>
      <c r="H3737" s="41">
        <v>42783</v>
      </c>
      <c r="I3737" s="44">
        <v>-1259.0999999999999</v>
      </c>
      <c r="J3737" t="s">
        <v>14511</v>
      </c>
      <c r="R3737" s="51"/>
      <c r="U3737"/>
    </row>
    <row r="3738" spans="2:21" x14ac:dyDescent="0.25">
      <c r="B3738" s="49" t="s">
        <v>9735</v>
      </c>
      <c r="C3738" s="53" t="s">
        <v>24186</v>
      </c>
      <c r="D3738" t="s">
        <v>6568</v>
      </c>
      <c r="E3738" s="43" t="s">
        <v>6569</v>
      </c>
      <c r="F3738" t="s">
        <v>6630</v>
      </c>
      <c r="G3738" t="s">
        <v>6626</v>
      </c>
      <c r="H3738" s="41">
        <v>42783</v>
      </c>
      <c r="I3738" s="44">
        <v>-1215</v>
      </c>
      <c r="J3738" t="s">
        <v>14498</v>
      </c>
      <c r="R3738" s="51"/>
      <c r="U3738"/>
    </row>
    <row r="3739" spans="2:21" x14ac:dyDescent="0.25">
      <c r="B3739" s="49" t="s">
        <v>9735</v>
      </c>
      <c r="C3739" s="53" t="s">
        <v>24186</v>
      </c>
      <c r="D3739" t="s">
        <v>6568</v>
      </c>
      <c r="E3739" s="43" t="s">
        <v>6569</v>
      </c>
      <c r="F3739" t="s">
        <v>6620</v>
      </c>
      <c r="G3739" t="s">
        <v>6617</v>
      </c>
      <c r="H3739" s="41">
        <v>42783</v>
      </c>
      <c r="I3739" s="44">
        <v>-1166.4000000000001</v>
      </c>
      <c r="J3739" t="s">
        <v>14489</v>
      </c>
      <c r="R3739" s="51"/>
      <c r="U3739"/>
    </row>
    <row r="3740" spans="2:21" x14ac:dyDescent="0.25">
      <c r="B3740" s="49" t="s">
        <v>9735</v>
      </c>
      <c r="C3740" s="53" t="s">
        <v>24186</v>
      </c>
      <c r="D3740" t="s">
        <v>6568</v>
      </c>
      <c r="E3740" s="43" t="s">
        <v>6569</v>
      </c>
      <c r="F3740" t="s">
        <v>6574</v>
      </c>
      <c r="G3740" t="s">
        <v>6571</v>
      </c>
      <c r="H3740" s="41">
        <v>42783</v>
      </c>
      <c r="I3740" s="44">
        <v>-1116.5</v>
      </c>
      <c r="J3740" t="s">
        <v>14449</v>
      </c>
      <c r="R3740" s="51"/>
      <c r="U3740"/>
    </row>
    <row r="3741" spans="2:21" x14ac:dyDescent="0.25">
      <c r="B3741" s="49" t="s">
        <v>9735</v>
      </c>
      <c r="C3741" s="53" t="s">
        <v>24186</v>
      </c>
      <c r="D3741" t="s">
        <v>6568</v>
      </c>
      <c r="E3741" s="43" t="s">
        <v>6569</v>
      </c>
      <c r="F3741" t="s">
        <v>6629</v>
      </c>
      <c r="G3741" t="s">
        <v>6626</v>
      </c>
      <c r="H3741" s="41">
        <v>42783</v>
      </c>
      <c r="I3741">
        <v>-988.2</v>
      </c>
      <c r="J3741" t="s">
        <v>14497</v>
      </c>
      <c r="R3741" s="51"/>
      <c r="U3741"/>
    </row>
    <row r="3742" spans="2:21" x14ac:dyDescent="0.25">
      <c r="B3742" s="49" t="s">
        <v>9735</v>
      </c>
      <c r="C3742" s="53" t="s">
        <v>24186</v>
      </c>
      <c r="D3742" t="s">
        <v>6568</v>
      </c>
      <c r="E3742" s="43" t="s">
        <v>6569</v>
      </c>
      <c r="F3742" t="s">
        <v>6641</v>
      </c>
      <c r="G3742" t="s">
        <v>6635</v>
      </c>
      <c r="H3742" s="41">
        <v>42783</v>
      </c>
      <c r="I3742">
        <v>-711</v>
      </c>
      <c r="J3742" t="s">
        <v>14508</v>
      </c>
      <c r="R3742" s="51"/>
      <c r="U3742"/>
    </row>
    <row r="3743" spans="2:21" x14ac:dyDescent="0.25">
      <c r="B3743" s="49" t="s">
        <v>9735</v>
      </c>
      <c r="C3743" s="53" t="s">
        <v>24186</v>
      </c>
      <c r="D3743" t="s">
        <v>6568</v>
      </c>
      <c r="E3743" s="43" t="s">
        <v>6569</v>
      </c>
      <c r="F3743" t="s">
        <v>6642</v>
      </c>
      <c r="G3743" t="s">
        <v>6635</v>
      </c>
      <c r="H3743" s="41">
        <v>42783</v>
      </c>
      <c r="I3743">
        <v>-568.79999999999995</v>
      </c>
      <c r="J3743" t="s">
        <v>14509</v>
      </c>
      <c r="R3743" s="51"/>
      <c r="U3743"/>
    </row>
    <row r="3744" spans="2:21" x14ac:dyDescent="0.25">
      <c r="B3744" s="49" t="s">
        <v>9735</v>
      </c>
      <c r="C3744" s="53" t="s">
        <v>24186</v>
      </c>
      <c r="D3744" t="s">
        <v>6568</v>
      </c>
      <c r="E3744" s="43" t="s">
        <v>6569</v>
      </c>
      <c r="F3744" t="s">
        <v>6621</v>
      </c>
      <c r="G3744" t="s">
        <v>6617</v>
      </c>
      <c r="H3744" s="41">
        <v>42783</v>
      </c>
      <c r="I3744">
        <v>-521.4</v>
      </c>
      <c r="J3744" t="s">
        <v>14490</v>
      </c>
      <c r="R3744" s="51"/>
      <c r="U3744"/>
    </row>
    <row r="3745" spans="2:21" x14ac:dyDescent="0.25">
      <c r="B3745" s="49" t="s">
        <v>9735</v>
      </c>
      <c r="C3745" s="53" t="s">
        <v>24186</v>
      </c>
      <c r="D3745" t="s">
        <v>4468</v>
      </c>
      <c r="E3745" s="43" t="s">
        <v>4469</v>
      </c>
      <c r="F3745" t="s">
        <v>6680</v>
      </c>
      <c r="G3745" t="s">
        <v>6681</v>
      </c>
      <c r="H3745" s="41">
        <v>42789</v>
      </c>
      <c r="I3745" s="44">
        <v>-251706</v>
      </c>
      <c r="J3745" t="s">
        <v>14541</v>
      </c>
      <c r="R3745" s="51"/>
      <c r="U3745"/>
    </row>
    <row r="3746" spans="2:21" x14ac:dyDescent="0.25">
      <c r="B3746" s="49" t="s">
        <v>9328</v>
      </c>
      <c r="C3746" s="53" t="s">
        <v>24189</v>
      </c>
      <c r="D3746" t="s">
        <v>6497</v>
      </c>
      <c r="E3746" s="43" t="s">
        <v>14388</v>
      </c>
      <c r="F3746" t="s">
        <v>6682</v>
      </c>
      <c r="G3746" t="s">
        <v>19910</v>
      </c>
      <c r="H3746" s="41">
        <v>42789</v>
      </c>
      <c r="I3746" s="44">
        <v>-12980</v>
      </c>
      <c r="J3746" t="s">
        <v>14542</v>
      </c>
      <c r="R3746" s="51"/>
      <c r="U3746"/>
    </row>
    <row r="3747" spans="2:21" x14ac:dyDescent="0.25">
      <c r="B3747" s="49" t="s">
        <v>9326</v>
      </c>
      <c r="C3747" s="53" t="s">
        <v>24184</v>
      </c>
      <c r="D3747" t="s">
        <v>6683</v>
      </c>
      <c r="E3747" s="43" t="s">
        <v>6684</v>
      </c>
      <c r="F3747" t="s">
        <v>6687</v>
      </c>
      <c r="G3747" t="s">
        <v>6686</v>
      </c>
      <c r="H3747" s="41">
        <v>42794</v>
      </c>
      <c r="I3747" s="44">
        <v>-1975613.81</v>
      </c>
      <c r="J3747" t="s">
        <v>14544</v>
      </c>
      <c r="R3747" s="51"/>
      <c r="U3747"/>
    </row>
    <row r="3748" spans="2:21" x14ac:dyDescent="0.25">
      <c r="B3748" s="49" t="s">
        <v>9326</v>
      </c>
      <c r="C3748" s="53" t="s">
        <v>24184</v>
      </c>
      <c r="D3748" t="s">
        <v>6683</v>
      </c>
      <c r="E3748" s="43" t="s">
        <v>6684</v>
      </c>
      <c r="F3748" t="s">
        <v>6685</v>
      </c>
      <c r="G3748" t="s">
        <v>6686</v>
      </c>
      <c r="H3748" s="41">
        <v>42794</v>
      </c>
      <c r="I3748" s="44">
        <v>-1287822.1299999999</v>
      </c>
      <c r="J3748" t="s">
        <v>14543</v>
      </c>
      <c r="R3748" s="51"/>
      <c r="U3748"/>
    </row>
    <row r="3749" spans="2:21" x14ac:dyDescent="0.25">
      <c r="B3749" s="49" t="s">
        <v>9735</v>
      </c>
      <c r="C3749" s="53" t="s">
        <v>24186</v>
      </c>
      <c r="D3749" t="s">
        <v>1128</v>
      </c>
      <c r="E3749" s="43" t="s">
        <v>1129</v>
      </c>
      <c r="F3749" t="s">
        <v>6688</v>
      </c>
      <c r="G3749" t="s">
        <v>6689</v>
      </c>
      <c r="H3749" s="41">
        <v>42794</v>
      </c>
      <c r="I3749" s="44">
        <v>-3763.5</v>
      </c>
      <c r="J3749" t="s">
        <v>14545</v>
      </c>
      <c r="R3749" s="51"/>
      <c r="U3749"/>
    </row>
    <row r="3750" spans="2:21" x14ac:dyDescent="0.25">
      <c r="B3750" s="49" t="s">
        <v>9326</v>
      </c>
      <c r="C3750" s="53" t="s">
        <v>24184</v>
      </c>
      <c r="D3750" t="s">
        <v>6690</v>
      </c>
      <c r="E3750" s="43" t="s">
        <v>6691</v>
      </c>
      <c r="F3750" t="s">
        <v>6692</v>
      </c>
      <c r="G3750" t="s">
        <v>17766</v>
      </c>
      <c r="H3750" s="41">
        <v>42795</v>
      </c>
      <c r="I3750" s="44">
        <v>-489761.36</v>
      </c>
      <c r="J3750" t="s">
        <v>14546</v>
      </c>
      <c r="R3750" s="51"/>
      <c r="U3750"/>
    </row>
    <row r="3751" spans="2:21" x14ac:dyDescent="0.25">
      <c r="B3751" s="49" t="s">
        <v>9328</v>
      </c>
      <c r="C3751" s="53" t="s">
        <v>24189</v>
      </c>
      <c r="D3751" t="s">
        <v>6693</v>
      </c>
      <c r="E3751" s="43" t="s">
        <v>14547</v>
      </c>
      <c r="F3751" t="s">
        <v>6694</v>
      </c>
      <c r="G3751" t="s">
        <v>19338</v>
      </c>
      <c r="H3751" s="41">
        <v>42796</v>
      </c>
      <c r="I3751" s="44">
        <v>-1121925.21</v>
      </c>
      <c r="J3751" t="s">
        <v>14548</v>
      </c>
      <c r="R3751" s="51"/>
      <c r="U3751"/>
    </row>
    <row r="3752" spans="2:21" x14ac:dyDescent="0.25">
      <c r="B3752" s="49" t="s">
        <v>9328</v>
      </c>
      <c r="C3752" s="53" t="s">
        <v>24189</v>
      </c>
      <c r="D3752" t="s">
        <v>6695</v>
      </c>
      <c r="E3752" s="43" t="s">
        <v>14549</v>
      </c>
      <c r="F3752" t="s">
        <v>5961</v>
      </c>
      <c r="G3752" t="s">
        <v>6696</v>
      </c>
      <c r="H3752" s="41">
        <v>42797</v>
      </c>
      <c r="I3752" s="44">
        <v>-2083817.96</v>
      </c>
      <c r="J3752" t="s">
        <v>14550</v>
      </c>
      <c r="R3752" s="51"/>
      <c r="U3752"/>
    </row>
    <row r="3753" spans="2:21" x14ac:dyDescent="0.25">
      <c r="B3753" s="49" t="s">
        <v>9328</v>
      </c>
      <c r="C3753" s="53" t="s">
        <v>24189</v>
      </c>
      <c r="D3753" t="s">
        <v>6697</v>
      </c>
      <c r="E3753" s="43" t="s">
        <v>14551</v>
      </c>
      <c r="F3753" t="s">
        <v>6698</v>
      </c>
      <c r="G3753" t="s">
        <v>6699</v>
      </c>
      <c r="H3753" s="41">
        <v>42797</v>
      </c>
      <c r="I3753" s="44">
        <v>-366828.21</v>
      </c>
      <c r="J3753" t="s">
        <v>14552</v>
      </c>
      <c r="R3753" s="51"/>
      <c r="U3753"/>
    </row>
    <row r="3754" spans="2:21" x14ac:dyDescent="0.25">
      <c r="B3754" s="49" t="s">
        <v>9326</v>
      </c>
      <c r="C3754" s="53" t="s">
        <v>24184</v>
      </c>
      <c r="D3754" t="s">
        <v>4193</v>
      </c>
      <c r="E3754" s="43" t="s">
        <v>4194</v>
      </c>
      <c r="F3754" t="s">
        <v>6700</v>
      </c>
      <c r="G3754" t="s">
        <v>17905</v>
      </c>
      <c r="H3754" s="41">
        <v>42802</v>
      </c>
      <c r="I3754" s="44">
        <v>-598239.72</v>
      </c>
      <c r="J3754" t="s">
        <v>14553</v>
      </c>
      <c r="R3754" s="51"/>
      <c r="U3754"/>
    </row>
    <row r="3755" spans="2:21" x14ac:dyDescent="0.25">
      <c r="B3755" s="49" t="s">
        <v>9328</v>
      </c>
      <c r="C3755" s="53" t="s">
        <v>24189</v>
      </c>
      <c r="D3755" t="s">
        <v>6697</v>
      </c>
      <c r="E3755" s="43" t="s">
        <v>14551</v>
      </c>
      <c r="F3755" t="s">
        <v>6702</v>
      </c>
      <c r="G3755" t="s">
        <v>6702</v>
      </c>
      <c r="H3755" s="41">
        <v>42803</v>
      </c>
      <c r="I3755" s="44">
        <v>-366828.21</v>
      </c>
      <c r="J3755" t="s">
        <v>14554</v>
      </c>
      <c r="R3755" s="51"/>
      <c r="U3755"/>
    </row>
    <row r="3756" spans="2:21" x14ac:dyDescent="0.25">
      <c r="B3756" s="49" t="s">
        <v>9735</v>
      </c>
      <c r="C3756" s="53" t="s">
        <v>24186</v>
      </c>
      <c r="D3756" t="s">
        <v>6703</v>
      </c>
      <c r="E3756" s="43" t="s">
        <v>14555</v>
      </c>
      <c r="F3756" t="s">
        <v>6704</v>
      </c>
      <c r="G3756" t="s">
        <v>6705</v>
      </c>
      <c r="H3756" s="41">
        <v>42807</v>
      </c>
      <c r="I3756" s="44">
        <v>-22120.01</v>
      </c>
      <c r="J3756" t="s">
        <v>14556</v>
      </c>
      <c r="R3756" s="51"/>
      <c r="U3756"/>
    </row>
    <row r="3757" spans="2:21" x14ac:dyDescent="0.25">
      <c r="B3757" s="49" t="s">
        <v>9328</v>
      </c>
      <c r="C3757" s="53" t="s">
        <v>24189</v>
      </c>
      <c r="D3757" t="s">
        <v>5918</v>
      </c>
      <c r="E3757" s="43" t="s">
        <v>13953</v>
      </c>
      <c r="F3757" t="s">
        <v>6706</v>
      </c>
      <c r="G3757" t="s">
        <v>6707</v>
      </c>
      <c r="H3757" s="41">
        <v>42809</v>
      </c>
      <c r="I3757" s="44">
        <v>-100890</v>
      </c>
      <c r="J3757" t="s">
        <v>14557</v>
      </c>
      <c r="R3757" s="51"/>
      <c r="U3757"/>
    </row>
    <row r="3758" spans="2:21" x14ac:dyDescent="0.25">
      <c r="B3758" s="49" t="s">
        <v>9326</v>
      </c>
      <c r="C3758" s="53" t="s">
        <v>24184</v>
      </c>
      <c r="D3758" t="s">
        <v>6711</v>
      </c>
      <c r="E3758" s="43" t="s">
        <v>6712</v>
      </c>
      <c r="F3758" t="s">
        <v>6287</v>
      </c>
      <c r="G3758" t="s">
        <v>18275</v>
      </c>
      <c r="H3758" s="41">
        <v>42815</v>
      </c>
      <c r="I3758" s="44">
        <v>-140821.20000000001</v>
      </c>
      <c r="J3758" t="s">
        <v>14563</v>
      </c>
      <c r="R3758" s="51"/>
      <c r="U3758"/>
    </row>
    <row r="3759" spans="2:21" x14ac:dyDescent="0.25">
      <c r="B3759" s="49" t="s">
        <v>9326</v>
      </c>
      <c r="C3759" s="53" t="s">
        <v>24184</v>
      </c>
      <c r="D3759" t="s">
        <v>6711</v>
      </c>
      <c r="E3759" s="43" t="s">
        <v>6712</v>
      </c>
      <c r="F3759" t="s">
        <v>6210</v>
      </c>
      <c r="G3759" t="s">
        <v>18276</v>
      </c>
      <c r="H3759" s="41">
        <v>42815</v>
      </c>
      <c r="I3759" s="44">
        <v>-123640.4</v>
      </c>
      <c r="J3759" t="s">
        <v>14570</v>
      </c>
      <c r="R3759" s="51"/>
      <c r="U3759"/>
    </row>
    <row r="3760" spans="2:21" x14ac:dyDescent="0.25">
      <c r="B3760" s="49" t="s">
        <v>9326</v>
      </c>
      <c r="C3760" s="53" t="s">
        <v>24184</v>
      </c>
      <c r="D3760" t="s">
        <v>6711</v>
      </c>
      <c r="E3760" s="43" t="s">
        <v>6712</v>
      </c>
      <c r="F3760" t="s">
        <v>6715</v>
      </c>
      <c r="G3760" t="s">
        <v>18276</v>
      </c>
      <c r="H3760" s="41">
        <v>42815</v>
      </c>
      <c r="I3760" s="44">
        <v>-94671.4</v>
      </c>
      <c r="J3760" t="s">
        <v>14568</v>
      </c>
      <c r="R3760" s="51"/>
      <c r="U3760"/>
    </row>
    <row r="3761" spans="2:21" x14ac:dyDescent="0.25">
      <c r="B3761" s="49" t="s">
        <v>9326</v>
      </c>
      <c r="C3761" s="53" t="s">
        <v>24184</v>
      </c>
      <c r="D3761" t="s">
        <v>6711</v>
      </c>
      <c r="E3761" s="43" t="s">
        <v>6712</v>
      </c>
      <c r="F3761" t="s">
        <v>6716</v>
      </c>
      <c r="G3761" t="s">
        <v>18276</v>
      </c>
      <c r="H3761" s="41">
        <v>42815</v>
      </c>
      <c r="I3761" s="44">
        <v>-90812.800000000003</v>
      </c>
      <c r="J3761" t="s">
        <v>14569</v>
      </c>
      <c r="R3761" s="51"/>
      <c r="U3761"/>
    </row>
    <row r="3762" spans="2:21" x14ac:dyDescent="0.25">
      <c r="B3762" s="49" t="s">
        <v>9326</v>
      </c>
      <c r="C3762" s="53" t="s">
        <v>24184</v>
      </c>
      <c r="D3762" t="s">
        <v>6711</v>
      </c>
      <c r="E3762" s="43" t="s">
        <v>6712</v>
      </c>
      <c r="F3762" t="s">
        <v>6714</v>
      </c>
      <c r="G3762" t="s">
        <v>18276</v>
      </c>
      <c r="H3762" s="41">
        <v>42815</v>
      </c>
      <c r="I3762" s="44">
        <v>-87036.800000000003</v>
      </c>
      <c r="J3762" t="s">
        <v>14567</v>
      </c>
      <c r="R3762" s="51"/>
      <c r="U3762"/>
    </row>
    <row r="3763" spans="2:21" x14ac:dyDescent="0.25">
      <c r="B3763" s="49" t="s">
        <v>9326</v>
      </c>
      <c r="C3763" s="53" t="s">
        <v>24184</v>
      </c>
      <c r="D3763" t="s">
        <v>6711</v>
      </c>
      <c r="E3763" s="43" t="s">
        <v>6712</v>
      </c>
      <c r="F3763" t="s">
        <v>4546</v>
      </c>
      <c r="G3763" t="s">
        <v>18276</v>
      </c>
      <c r="H3763" s="41">
        <v>42815</v>
      </c>
      <c r="I3763" s="44">
        <v>-81207.600000000006</v>
      </c>
      <c r="J3763" t="s">
        <v>14564</v>
      </c>
      <c r="R3763" s="51"/>
      <c r="U3763"/>
    </row>
    <row r="3764" spans="2:21" x14ac:dyDescent="0.25">
      <c r="B3764" s="49" t="s">
        <v>9326</v>
      </c>
      <c r="C3764" s="53" t="s">
        <v>24184</v>
      </c>
      <c r="D3764" t="s">
        <v>6708</v>
      </c>
      <c r="E3764" s="43" t="s">
        <v>6709</v>
      </c>
      <c r="F3764" t="s">
        <v>4049</v>
      </c>
      <c r="G3764" t="s">
        <v>18165</v>
      </c>
      <c r="H3764" s="41">
        <v>42815</v>
      </c>
      <c r="I3764" s="44">
        <v>-55430.5</v>
      </c>
      <c r="J3764" t="s">
        <v>14562</v>
      </c>
      <c r="R3764" s="51"/>
      <c r="U3764"/>
    </row>
    <row r="3765" spans="2:21" x14ac:dyDescent="0.25">
      <c r="B3765" s="49" t="s">
        <v>9326</v>
      </c>
      <c r="C3765" s="53" t="s">
        <v>24184</v>
      </c>
      <c r="D3765" t="s">
        <v>6708</v>
      </c>
      <c r="E3765" s="43" t="s">
        <v>6709</v>
      </c>
      <c r="F3765" t="s">
        <v>6710</v>
      </c>
      <c r="G3765" t="s">
        <v>18165</v>
      </c>
      <c r="H3765" s="41">
        <v>42815</v>
      </c>
      <c r="I3765" s="44">
        <v>-46480.2</v>
      </c>
      <c r="J3765" t="s">
        <v>14560</v>
      </c>
      <c r="R3765" s="51"/>
      <c r="U3765"/>
    </row>
    <row r="3766" spans="2:21" x14ac:dyDescent="0.25">
      <c r="B3766" s="49" t="s">
        <v>9326</v>
      </c>
      <c r="C3766" s="53" t="s">
        <v>24184</v>
      </c>
      <c r="D3766" t="s">
        <v>6711</v>
      </c>
      <c r="E3766" s="43" t="s">
        <v>6712</v>
      </c>
      <c r="F3766" t="s">
        <v>3967</v>
      </c>
      <c r="G3766" t="s">
        <v>18276</v>
      </c>
      <c r="H3766" s="41">
        <v>42815</v>
      </c>
      <c r="I3766" s="44">
        <v>-42369.33</v>
      </c>
      <c r="J3766" t="s">
        <v>14566</v>
      </c>
      <c r="R3766" s="51"/>
      <c r="U3766"/>
    </row>
    <row r="3767" spans="2:21" x14ac:dyDescent="0.25">
      <c r="B3767" s="49" t="s">
        <v>9326</v>
      </c>
      <c r="C3767" s="53" t="s">
        <v>24184</v>
      </c>
      <c r="D3767" t="s">
        <v>6711</v>
      </c>
      <c r="E3767" s="43" t="s">
        <v>6712</v>
      </c>
      <c r="F3767" t="s">
        <v>6713</v>
      </c>
      <c r="G3767" t="s">
        <v>18276</v>
      </c>
      <c r="H3767" s="41">
        <v>42815</v>
      </c>
      <c r="I3767" s="44">
        <v>-37428.33</v>
      </c>
      <c r="J3767" t="s">
        <v>14565</v>
      </c>
      <c r="R3767" s="51"/>
      <c r="U3767"/>
    </row>
    <row r="3768" spans="2:21" x14ac:dyDescent="0.25">
      <c r="B3768" s="49" t="s">
        <v>9326</v>
      </c>
      <c r="C3768" s="53" t="s">
        <v>24184</v>
      </c>
      <c r="D3768" t="s">
        <v>6708</v>
      </c>
      <c r="E3768" s="43" t="s">
        <v>6709</v>
      </c>
      <c r="F3768" t="s">
        <v>5912</v>
      </c>
      <c r="G3768" t="s">
        <v>18165</v>
      </c>
      <c r="H3768" s="41">
        <v>42815</v>
      </c>
      <c r="I3768" s="44">
        <v>-33040</v>
      </c>
      <c r="J3768" t="s">
        <v>14558</v>
      </c>
      <c r="R3768" s="51"/>
      <c r="U3768"/>
    </row>
    <row r="3769" spans="2:21" x14ac:dyDescent="0.25">
      <c r="B3769" s="49" t="s">
        <v>9326</v>
      </c>
      <c r="C3769" s="53" t="s">
        <v>24184</v>
      </c>
      <c r="D3769" t="s">
        <v>6708</v>
      </c>
      <c r="E3769" s="43" t="s">
        <v>6709</v>
      </c>
      <c r="F3769" t="s">
        <v>6450</v>
      </c>
      <c r="G3769" t="s">
        <v>18165</v>
      </c>
      <c r="H3769" s="41">
        <v>42815</v>
      </c>
      <c r="I3769" s="44">
        <v>-16514.099999999999</v>
      </c>
      <c r="J3769" t="s">
        <v>14561</v>
      </c>
      <c r="R3769" s="51"/>
      <c r="U3769"/>
    </row>
    <row r="3770" spans="2:21" x14ac:dyDescent="0.25">
      <c r="B3770" s="49" t="s">
        <v>9326</v>
      </c>
      <c r="C3770" s="53" t="s">
        <v>24184</v>
      </c>
      <c r="D3770" t="s">
        <v>6708</v>
      </c>
      <c r="E3770" s="43" t="s">
        <v>6709</v>
      </c>
      <c r="F3770" t="s">
        <v>6188</v>
      </c>
      <c r="G3770" t="s">
        <v>18165</v>
      </c>
      <c r="H3770" s="41">
        <v>42815</v>
      </c>
      <c r="I3770" s="44">
        <v>-11092</v>
      </c>
      <c r="J3770" t="s">
        <v>14559</v>
      </c>
      <c r="R3770" s="51"/>
      <c r="U3770"/>
    </row>
    <row r="3771" spans="2:21" x14ac:dyDescent="0.25">
      <c r="B3771" s="49" t="s">
        <v>9735</v>
      </c>
      <c r="C3771" s="53" t="s">
        <v>24186</v>
      </c>
      <c r="D3771" t="s">
        <v>158</v>
      </c>
      <c r="E3771" s="43" t="s">
        <v>159</v>
      </c>
      <c r="F3771" t="s">
        <v>6717</v>
      </c>
      <c r="G3771" t="s">
        <v>6718</v>
      </c>
      <c r="H3771" s="41">
        <v>42818</v>
      </c>
      <c r="I3771">
        <v>-14.98</v>
      </c>
      <c r="J3771" t="s">
        <v>14571</v>
      </c>
      <c r="R3771" s="51"/>
      <c r="U3771"/>
    </row>
    <row r="3772" spans="2:21" x14ac:dyDescent="0.25">
      <c r="B3772" s="49" t="s">
        <v>9735</v>
      </c>
      <c r="C3772" s="53" t="s">
        <v>24186</v>
      </c>
      <c r="D3772" t="s">
        <v>6719</v>
      </c>
      <c r="E3772" s="43" t="s">
        <v>14572</v>
      </c>
      <c r="F3772" t="s">
        <v>6720</v>
      </c>
      <c r="G3772" t="s">
        <v>6721</v>
      </c>
      <c r="H3772" s="41">
        <v>42822</v>
      </c>
      <c r="I3772" s="44">
        <v>-14525.88</v>
      </c>
      <c r="J3772" t="s">
        <v>14573</v>
      </c>
      <c r="R3772" s="51"/>
      <c r="U3772"/>
    </row>
    <row r="3773" spans="2:21" x14ac:dyDescent="0.25">
      <c r="B3773" s="49" t="s">
        <v>9326</v>
      </c>
      <c r="C3773" s="53" t="s">
        <v>24184</v>
      </c>
      <c r="D3773" t="s">
        <v>6722</v>
      </c>
      <c r="E3773" s="43" t="s">
        <v>6723</v>
      </c>
      <c r="F3773" t="s">
        <v>6724</v>
      </c>
      <c r="G3773" t="s">
        <v>17347</v>
      </c>
      <c r="H3773" s="41">
        <v>42825</v>
      </c>
      <c r="I3773" s="44">
        <v>-827760.32</v>
      </c>
      <c r="J3773" t="s">
        <v>14574</v>
      </c>
      <c r="R3773" s="51"/>
      <c r="U3773"/>
    </row>
    <row r="3774" spans="2:21" x14ac:dyDescent="0.25">
      <c r="B3774" s="49" t="s">
        <v>9735</v>
      </c>
      <c r="C3774" s="53" t="s">
        <v>24186</v>
      </c>
      <c r="D3774" t="s">
        <v>6726</v>
      </c>
      <c r="E3774" s="43" t="s">
        <v>14576</v>
      </c>
      <c r="F3774" t="s">
        <v>6727</v>
      </c>
      <c r="G3774" t="s">
        <v>6728</v>
      </c>
      <c r="H3774" s="41">
        <v>42825</v>
      </c>
      <c r="I3774" s="44">
        <v>-35000</v>
      </c>
      <c r="J3774" t="s">
        <v>14577</v>
      </c>
      <c r="R3774" s="51"/>
      <c r="U3774"/>
    </row>
    <row r="3775" spans="2:21" x14ac:dyDescent="0.25">
      <c r="B3775" s="49" t="s">
        <v>9735</v>
      </c>
      <c r="C3775" s="53" t="s">
        <v>24186</v>
      </c>
      <c r="D3775" t="s">
        <v>158</v>
      </c>
      <c r="E3775" s="43" t="s">
        <v>159</v>
      </c>
      <c r="G3775" t="s">
        <v>6725</v>
      </c>
      <c r="H3775" s="41">
        <v>42825</v>
      </c>
      <c r="I3775">
        <v>14.98</v>
      </c>
      <c r="J3775" t="s">
        <v>14575</v>
      </c>
      <c r="R3775" s="51"/>
      <c r="U3775"/>
    </row>
    <row r="3776" spans="2:21" x14ac:dyDescent="0.25">
      <c r="B3776" s="49" t="s">
        <v>9735</v>
      </c>
      <c r="C3776" s="53" t="s">
        <v>24186</v>
      </c>
      <c r="D3776" t="s">
        <v>6729</v>
      </c>
      <c r="E3776" s="43" t="s">
        <v>6730</v>
      </c>
      <c r="F3776" t="s">
        <v>6731</v>
      </c>
      <c r="G3776" t="s">
        <v>19148</v>
      </c>
      <c r="H3776" s="41">
        <v>42829</v>
      </c>
      <c r="I3776" s="44">
        <v>-62304</v>
      </c>
      <c r="J3776" t="s">
        <v>14578</v>
      </c>
      <c r="R3776" s="51"/>
      <c r="U3776"/>
    </row>
    <row r="3777" spans="2:21" x14ac:dyDescent="0.25">
      <c r="B3777" s="49" t="s">
        <v>9735</v>
      </c>
      <c r="C3777" s="53" t="s">
        <v>24186</v>
      </c>
      <c r="D3777" t="s">
        <v>6729</v>
      </c>
      <c r="E3777" s="43" t="s">
        <v>6730</v>
      </c>
      <c r="F3777" t="s">
        <v>6732</v>
      </c>
      <c r="G3777" t="s">
        <v>19149</v>
      </c>
      <c r="H3777" s="41">
        <v>42829</v>
      </c>
      <c r="I3777" s="44">
        <v>62304</v>
      </c>
      <c r="J3777" t="s">
        <v>14579</v>
      </c>
      <c r="R3777" s="51"/>
      <c r="U3777"/>
    </row>
    <row r="3778" spans="2:21" x14ac:dyDescent="0.25">
      <c r="B3778" s="49" t="s">
        <v>9326</v>
      </c>
      <c r="C3778" s="53" t="s">
        <v>24184</v>
      </c>
      <c r="D3778" t="s">
        <v>2493</v>
      </c>
      <c r="E3778" s="43" t="s">
        <v>2494</v>
      </c>
      <c r="F3778" t="s">
        <v>6733</v>
      </c>
      <c r="G3778" t="s">
        <v>18068</v>
      </c>
      <c r="H3778" s="41">
        <v>42836</v>
      </c>
      <c r="I3778" s="44">
        <v>-53247.5</v>
      </c>
      <c r="J3778" t="s">
        <v>14580</v>
      </c>
      <c r="R3778" s="51"/>
      <c r="U3778"/>
    </row>
    <row r="3779" spans="2:21" x14ac:dyDescent="0.25">
      <c r="B3779" s="49" t="s">
        <v>9735</v>
      </c>
      <c r="C3779" s="53" t="s">
        <v>24186</v>
      </c>
      <c r="D3779" t="s">
        <v>6734</v>
      </c>
      <c r="E3779" s="43" t="s">
        <v>14581</v>
      </c>
      <c r="F3779" t="s">
        <v>6735</v>
      </c>
      <c r="G3779" t="s">
        <v>6736</v>
      </c>
      <c r="H3779" s="41">
        <v>42836</v>
      </c>
      <c r="I3779" s="44">
        <v>-10000</v>
      </c>
      <c r="J3779" t="s">
        <v>14582</v>
      </c>
      <c r="R3779" s="51"/>
      <c r="U3779"/>
    </row>
    <row r="3780" spans="2:21" x14ac:dyDescent="0.25">
      <c r="B3780" s="49" t="s">
        <v>9735</v>
      </c>
      <c r="C3780" s="53" t="s">
        <v>24186</v>
      </c>
      <c r="D3780" t="s">
        <v>6737</v>
      </c>
      <c r="E3780" s="43" t="s">
        <v>14583</v>
      </c>
      <c r="F3780" t="s">
        <v>6735</v>
      </c>
      <c r="G3780" t="s">
        <v>6736</v>
      </c>
      <c r="H3780" s="41">
        <v>42836</v>
      </c>
      <c r="I3780" s="44">
        <v>-10000</v>
      </c>
      <c r="J3780" t="s">
        <v>14584</v>
      </c>
      <c r="R3780" s="51"/>
      <c r="U3780"/>
    </row>
    <row r="3781" spans="2:21" x14ac:dyDescent="0.25">
      <c r="B3781" s="49" t="s">
        <v>9735</v>
      </c>
      <c r="C3781" s="53" t="s">
        <v>24186</v>
      </c>
      <c r="D3781" t="s">
        <v>6738</v>
      </c>
      <c r="E3781" s="43" t="s">
        <v>14585</v>
      </c>
      <c r="F3781" t="s">
        <v>6735</v>
      </c>
      <c r="G3781" t="s">
        <v>6736</v>
      </c>
      <c r="H3781" s="41">
        <v>42836</v>
      </c>
      <c r="I3781" s="44">
        <v>-10000</v>
      </c>
      <c r="J3781" t="s">
        <v>14586</v>
      </c>
      <c r="R3781" s="51"/>
      <c r="U3781"/>
    </row>
    <row r="3782" spans="2:21" x14ac:dyDescent="0.25">
      <c r="B3782" s="49" t="s">
        <v>9326</v>
      </c>
      <c r="C3782" s="53" t="s">
        <v>24184</v>
      </c>
      <c r="D3782" t="s">
        <v>632</v>
      </c>
      <c r="E3782" s="43" t="s">
        <v>9848</v>
      </c>
      <c r="F3782" t="s">
        <v>6739</v>
      </c>
      <c r="G3782" t="s">
        <v>1238</v>
      </c>
      <c r="H3782" s="41">
        <v>42837</v>
      </c>
      <c r="I3782" s="44">
        <v>-536703.26</v>
      </c>
      <c r="J3782" t="s">
        <v>14587</v>
      </c>
      <c r="R3782" s="51"/>
      <c r="U3782"/>
    </row>
    <row r="3783" spans="2:21" x14ac:dyDescent="0.25">
      <c r="B3783" s="49" t="s">
        <v>9326</v>
      </c>
      <c r="C3783" s="53" t="s">
        <v>24184</v>
      </c>
      <c r="D3783" t="s">
        <v>6740</v>
      </c>
      <c r="E3783" s="43" t="s">
        <v>6741</v>
      </c>
      <c r="F3783" t="s">
        <v>6742</v>
      </c>
      <c r="G3783" t="s">
        <v>17783</v>
      </c>
      <c r="H3783" s="41">
        <v>42843</v>
      </c>
      <c r="I3783" s="44">
        <v>-500800</v>
      </c>
      <c r="J3783" t="s">
        <v>14588</v>
      </c>
      <c r="R3783" s="51"/>
      <c r="U3783"/>
    </row>
    <row r="3784" spans="2:21" x14ac:dyDescent="0.25">
      <c r="B3784" s="49" t="s">
        <v>9326</v>
      </c>
      <c r="C3784" s="53" t="s">
        <v>24184</v>
      </c>
      <c r="D3784" t="s">
        <v>6743</v>
      </c>
      <c r="E3784" s="43" t="s">
        <v>6744</v>
      </c>
      <c r="F3784" t="s">
        <v>5854</v>
      </c>
      <c r="G3784" t="s">
        <v>18096</v>
      </c>
      <c r="H3784" s="41">
        <v>42845</v>
      </c>
      <c r="I3784" s="44">
        <v>-3046248</v>
      </c>
      <c r="J3784" t="s">
        <v>14589</v>
      </c>
      <c r="R3784" s="51"/>
      <c r="U3784"/>
    </row>
    <row r="3785" spans="2:21" x14ac:dyDescent="0.25">
      <c r="B3785" s="49" t="s">
        <v>9326</v>
      </c>
      <c r="C3785" s="53" t="s">
        <v>24184</v>
      </c>
      <c r="D3785" t="s">
        <v>815</v>
      </c>
      <c r="E3785" s="43" t="s">
        <v>816</v>
      </c>
      <c r="G3785" t="s">
        <v>6746</v>
      </c>
      <c r="H3785" s="41">
        <v>42850</v>
      </c>
      <c r="I3785" s="44">
        <v>-7423.84</v>
      </c>
      <c r="J3785" t="s">
        <v>14591</v>
      </c>
      <c r="R3785" s="51"/>
      <c r="U3785"/>
    </row>
    <row r="3786" spans="2:21" x14ac:dyDescent="0.25">
      <c r="B3786" s="49" t="s">
        <v>9326</v>
      </c>
      <c r="C3786" s="53" t="s">
        <v>24184</v>
      </c>
      <c r="D3786" t="s">
        <v>815</v>
      </c>
      <c r="E3786" s="43" t="s">
        <v>816</v>
      </c>
      <c r="G3786" t="s">
        <v>6747</v>
      </c>
      <c r="H3786" s="41">
        <v>42850</v>
      </c>
      <c r="I3786" s="44">
        <v>-5502.75</v>
      </c>
      <c r="J3786" t="s">
        <v>14592</v>
      </c>
      <c r="R3786" s="51"/>
      <c r="U3786"/>
    </row>
    <row r="3787" spans="2:21" x14ac:dyDescent="0.25">
      <c r="B3787" s="49" t="s">
        <v>9326</v>
      </c>
      <c r="C3787" s="53" t="s">
        <v>24184</v>
      </c>
      <c r="D3787" t="s">
        <v>815</v>
      </c>
      <c r="E3787" s="43" t="s">
        <v>816</v>
      </c>
      <c r="G3787" t="s">
        <v>6745</v>
      </c>
      <c r="H3787" s="41">
        <v>42850</v>
      </c>
      <c r="I3787" s="44">
        <v>-4057.4</v>
      </c>
      <c r="J3787" t="s">
        <v>14590</v>
      </c>
      <c r="R3787" s="51"/>
      <c r="U3787"/>
    </row>
    <row r="3788" spans="2:21" x14ac:dyDescent="0.25">
      <c r="B3788" s="49" t="s">
        <v>9735</v>
      </c>
      <c r="C3788" s="53" t="s">
        <v>24186</v>
      </c>
      <c r="D3788" t="s">
        <v>6749</v>
      </c>
      <c r="E3788" s="43" t="s">
        <v>14594</v>
      </c>
      <c r="F3788" t="s">
        <v>6750</v>
      </c>
      <c r="G3788" t="s">
        <v>6751</v>
      </c>
      <c r="H3788" s="41">
        <v>42853</v>
      </c>
      <c r="I3788" s="44">
        <v>-20000</v>
      </c>
      <c r="J3788" t="s">
        <v>14595</v>
      </c>
      <c r="R3788" s="51"/>
      <c r="U3788"/>
    </row>
    <row r="3789" spans="2:21" x14ac:dyDescent="0.25">
      <c r="B3789" s="49" t="s">
        <v>9735</v>
      </c>
      <c r="C3789" s="53" t="s">
        <v>24186</v>
      </c>
      <c r="D3789" t="s">
        <v>158</v>
      </c>
      <c r="E3789" s="43" t="s">
        <v>159</v>
      </c>
      <c r="G3789" t="s">
        <v>6748</v>
      </c>
      <c r="H3789" s="41">
        <v>42853</v>
      </c>
      <c r="I3789">
        <v>14.98</v>
      </c>
      <c r="J3789" t="s">
        <v>14593</v>
      </c>
      <c r="R3789" s="51"/>
      <c r="U3789"/>
    </row>
    <row r="3790" spans="2:21" x14ac:dyDescent="0.25">
      <c r="B3790" s="49" t="s">
        <v>9326</v>
      </c>
      <c r="C3790" s="53" t="s">
        <v>24184</v>
      </c>
      <c r="D3790" t="s">
        <v>6754</v>
      </c>
      <c r="E3790" s="43" t="s">
        <v>6755</v>
      </c>
      <c r="F3790" t="s">
        <v>3854</v>
      </c>
      <c r="G3790" t="s">
        <v>18171</v>
      </c>
      <c r="H3790" s="41">
        <v>42858</v>
      </c>
      <c r="I3790" s="44">
        <v>-1835328.01</v>
      </c>
      <c r="J3790" t="s">
        <v>14596</v>
      </c>
      <c r="R3790" s="51"/>
      <c r="U3790"/>
    </row>
    <row r="3791" spans="2:21" x14ac:dyDescent="0.25">
      <c r="B3791" s="49" t="s">
        <v>9326</v>
      </c>
      <c r="C3791" s="53" t="s">
        <v>24184</v>
      </c>
      <c r="D3791" t="s">
        <v>6743</v>
      </c>
      <c r="E3791" s="43" t="s">
        <v>6744</v>
      </c>
      <c r="F3791" t="s">
        <v>4452</v>
      </c>
      <c r="G3791" t="s">
        <v>18096</v>
      </c>
      <c r="H3791" s="41">
        <v>42859</v>
      </c>
      <c r="I3791" s="44">
        <v>-1418148</v>
      </c>
      <c r="J3791" t="s">
        <v>14597</v>
      </c>
      <c r="R3791" s="51"/>
      <c r="U3791"/>
    </row>
    <row r="3792" spans="2:21" x14ac:dyDescent="0.25">
      <c r="B3792" s="49" t="s">
        <v>9328</v>
      </c>
      <c r="C3792" s="53" t="s">
        <v>24189</v>
      </c>
      <c r="D3792" t="s">
        <v>6756</v>
      </c>
      <c r="E3792" s="43" t="s">
        <v>6757</v>
      </c>
      <c r="F3792" t="s">
        <v>6758</v>
      </c>
      <c r="G3792" t="s">
        <v>20140</v>
      </c>
      <c r="H3792" s="41">
        <v>42859</v>
      </c>
      <c r="I3792" s="44">
        <v>-7092056.9500000002</v>
      </c>
      <c r="J3792" t="s">
        <v>14598</v>
      </c>
      <c r="R3792" s="51"/>
      <c r="U3792"/>
    </row>
    <row r="3793" spans="2:21" x14ac:dyDescent="0.25">
      <c r="B3793" s="49" t="s">
        <v>9735</v>
      </c>
      <c r="C3793" s="53" t="s">
        <v>24186</v>
      </c>
      <c r="D3793" t="s">
        <v>6761</v>
      </c>
      <c r="E3793" s="43" t="s">
        <v>6762</v>
      </c>
      <c r="F3793" t="s">
        <v>6763</v>
      </c>
      <c r="G3793" t="s">
        <v>6764</v>
      </c>
      <c r="H3793" s="41">
        <v>42860</v>
      </c>
      <c r="I3793" s="44">
        <v>-399432</v>
      </c>
      <c r="J3793" t="s">
        <v>14601</v>
      </c>
      <c r="R3793" s="51"/>
      <c r="U3793"/>
    </row>
    <row r="3794" spans="2:21" x14ac:dyDescent="0.25">
      <c r="B3794" s="49" t="s">
        <v>9735</v>
      </c>
      <c r="C3794" s="53" t="s">
        <v>24186</v>
      </c>
      <c r="D3794" t="s">
        <v>6759</v>
      </c>
      <c r="E3794" s="43" t="s">
        <v>14599</v>
      </c>
      <c r="F3794" t="s">
        <v>6760</v>
      </c>
      <c r="G3794" t="s">
        <v>6332</v>
      </c>
      <c r="H3794" s="41">
        <v>42860</v>
      </c>
      <c r="I3794" s="44">
        <v>-40800</v>
      </c>
      <c r="J3794" t="s">
        <v>14600</v>
      </c>
      <c r="R3794" s="51"/>
      <c r="U3794"/>
    </row>
    <row r="3795" spans="2:21" x14ac:dyDescent="0.25">
      <c r="B3795" s="49" t="s">
        <v>9328</v>
      </c>
      <c r="C3795" s="53" t="s">
        <v>24189</v>
      </c>
      <c r="D3795" t="s">
        <v>6765</v>
      </c>
      <c r="E3795" s="43" t="s">
        <v>14602</v>
      </c>
      <c r="F3795" t="s">
        <v>6766</v>
      </c>
      <c r="G3795" t="s">
        <v>19367</v>
      </c>
      <c r="H3795" s="41">
        <v>42863</v>
      </c>
      <c r="I3795" s="44">
        <v>-884148</v>
      </c>
      <c r="J3795" t="s">
        <v>14603</v>
      </c>
      <c r="R3795" s="51"/>
      <c r="U3795"/>
    </row>
    <row r="3796" spans="2:21" x14ac:dyDescent="0.25">
      <c r="B3796" s="49" t="s">
        <v>9326</v>
      </c>
      <c r="C3796" s="53" t="s">
        <v>24184</v>
      </c>
      <c r="D3796" t="s">
        <v>6767</v>
      </c>
      <c r="E3796" s="43" t="s">
        <v>6768</v>
      </c>
      <c r="F3796" t="s">
        <v>6771</v>
      </c>
      <c r="G3796" t="s">
        <v>16959</v>
      </c>
      <c r="H3796" s="41">
        <v>42874</v>
      </c>
      <c r="I3796" s="44">
        <v>-31624</v>
      </c>
      <c r="J3796" t="s">
        <v>14606</v>
      </c>
      <c r="R3796" s="51"/>
      <c r="U3796"/>
    </row>
    <row r="3797" spans="2:21" x14ac:dyDescent="0.25">
      <c r="B3797" s="49" t="s">
        <v>9326</v>
      </c>
      <c r="C3797" s="53" t="s">
        <v>24184</v>
      </c>
      <c r="D3797" t="s">
        <v>6767</v>
      </c>
      <c r="E3797" s="43" t="s">
        <v>6768</v>
      </c>
      <c r="F3797" t="s">
        <v>6770</v>
      </c>
      <c r="G3797" t="s">
        <v>16959</v>
      </c>
      <c r="H3797" s="41">
        <v>42874</v>
      </c>
      <c r="I3797" s="44">
        <v>-28980.799999999999</v>
      </c>
      <c r="J3797" t="s">
        <v>14605</v>
      </c>
      <c r="R3797" s="51"/>
      <c r="U3797"/>
    </row>
    <row r="3798" spans="2:21" x14ac:dyDescent="0.25">
      <c r="B3798" s="49" t="s">
        <v>9326</v>
      </c>
      <c r="C3798" s="53" t="s">
        <v>24184</v>
      </c>
      <c r="D3798" t="s">
        <v>6767</v>
      </c>
      <c r="E3798" s="43" t="s">
        <v>6768</v>
      </c>
      <c r="F3798" t="s">
        <v>6769</v>
      </c>
      <c r="G3798" t="s">
        <v>16959</v>
      </c>
      <c r="H3798" s="41">
        <v>42874</v>
      </c>
      <c r="I3798" s="44">
        <v>-11953.4</v>
      </c>
      <c r="J3798" t="s">
        <v>14604</v>
      </c>
      <c r="R3798" s="51"/>
      <c r="U3798"/>
    </row>
    <row r="3799" spans="2:21" x14ac:dyDescent="0.25">
      <c r="B3799" s="49" t="s">
        <v>9326</v>
      </c>
      <c r="C3799" s="53" t="s">
        <v>24184</v>
      </c>
      <c r="D3799" t="s">
        <v>815</v>
      </c>
      <c r="E3799" s="43" t="s">
        <v>816</v>
      </c>
      <c r="G3799" t="s">
        <v>6772</v>
      </c>
      <c r="H3799" s="41">
        <v>42879</v>
      </c>
      <c r="I3799" s="44">
        <v>-4722.18</v>
      </c>
      <c r="J3799" t="s">
        <v>14607</v>
      </c>
      <c r="R3799" s="51"/>
      <c r="U3799"/>
    </row>
    <row r="3800" spans="2:21" x14ac:dyDescent="0.25">
      <c r="B3800" s="49" t="s">
        <v>9326</v>
      </c>
      <c r="C3800" s="53" t="s">
        <v>24184</v>
      </c>
      <c r="D3800" t="s">
        <v>815</v>
      </c>
      <c r="E3800" s="43" t="s">
        <v>816</v>
      </c>
      <c r="G3800" t="s">
        <v>6773</v>
      </c>
      <c r="H3800" s="41">
        <v>42879</v>
      </c>
      <c r="I3800" s="44">
        <v>-4458.1099999999997</v>
      </c>
      <c r="J3800" t="s">
        <v>14608</v>
      </c>
      <c r="R3800" s="51"/>
      <c r="U3800"/>
    </row>
    <row r="3801" spans="2:21" x14ac:dyDescent="0.25">
      <c r="B3801" s="49" t="s">
        <v>9735</v>
      </c>
      <c r="C3801" s="53" t="s">
        <v>24186</v>
      </c>
      <c r="D3801" t="s">
        <v>987</v>
      </c>
      <c r="E3801" s="43" t="s">
        <v>988</v>
      </c>
      <c r="F3801" t="s">
        <v>6774</v>
      </c>
      <c r="G3801" t="s">
        <v>6775</v>
      </c>
      <c r="H3801" s="41">
        <v>42880</v>
      </c>
      <c r="I3801" s="44">
        <v>-3628148.97</v>
      </c>
      <c r="J3801" t="s">
        <v>14609</v>
      </c>
      <c r="R3801" s="51"/>
      <c r="U3801"/>
    </row>
    <row r="3802" spans="2:21" x14ac:dyDescent="0.25">
      <c r="B3802" s="49" t="s">
        <v>9326</v>
      </c>
      <c r="C3802" s="53" t="s">
        <v>24184</v>
      </c>
      <c r="D3802" t="s">
        <v>815</v>
      </c>
      <c r="E3802" s="43" t="s">
        <v>816</v>
      </c>
      <c r="G3802" t="s">
        <v>6776</v>
      </c>
      <c r="H3802" s="41">
        <v>42881</v>
      </c>
      <c r="I3802">
        <v>-334.4</v>
      </c>
      <c r="J3802" t="s">
        <v>14610</v>
      </c>
      <c r="R3802" s="51"/>
      <c r="U3802"/>
    </row>
    <row r="3803" spans="2:21" x14ac:dyDescent="0.25">
      <c r="B3803" s="49" t="s">
        <v>9326</v>
      </c>
      <c r="C3803" s="53" t="s">
        <v>24184</v>
      </c>
      <c r="D3803" t="s">
        <v>815</v>
      </c>
      <c r="E3803" s="43" t="s">
        <v>816</v>
      </c>
      <c r="G3803" t="s">
        <v>6777</v>
      </c>
      <c r="H3803" s="41">
        <v>42881</v>
      </c>
      <c r="I3803">
        <v>-315.7</v>
      </c>
      <c r="J3803" t="s">
        <v>14611</v>
      </c>
      <c r="R3803" s="51"/>
      <c r="U3803"/>
    </row>
    <row r="3804" spans="2:21" x14ac:dyDescent="0.25">
      <c r="B3804" s="49" t="s">
        <v>9326</v>
      </c>
      <c r="C3804" s="53" t="s">
        <v>24184</v>
      </c>
      <c r="D3804" t="s">
        <v>815</v>
      </c>
      <c r="E3804" s="43" t="s">
        <v>816</v>
      </c>
      <c r="G3804" t="s">
        <v>6780</v>
      </c>
      <c r="H3804" s="41">
        <v>42886</v>
      </c>
      <c r="I3804" s="44">
        <v>-12127.08</v>
      </c>
      <c r="J3804" t="s">
        <v>14614</v>
      </c>
      <c r="R3804" s="51"/>
      <c r="U3804"/>
    </row>
    <row r="3805" spans="2:21" x14ac:dyDescent="0.25">
      <c r="B3805" s="49" t="s">
        <v>9326</v>
      </c>
      <c r="C3805" s="53" t="s">
        <v>24184</v>
      </c>
      <c r="D3805" t="s">
        <v>815</v>
      </c>
      <c r="E3805" s="43" t="s">
        <v>816</v>
      </c>
      <c r="G3805" t="s">
        <v>6781</v>
      </c>
      <c r="H3805" s="41">
        <v>42886</v>
      </c>
      <c r="I3805" s="44">
        <v>-11448.92</v>
      </c>
      <c r="J3805" t="s">
        <v>14615</v>
      </c>
      <c r="R3805" s="51"/>
      <c r="U3805"/>
    </row>
    <row r="3806" spans="2:21" x14ac:dyDescent="0.25">
      <c r="B3806" s="49" t="s">
        <v>9326</v>
      </c>
      <c r="C3806" s="53" t="s">
        <v>24184</v>
      </c>
      <c r="D3806" t="s">
        <v>815</v>
      </c>
      <c r="E3806" s="43" t="s">
        <v>816</v>
      </c>
      <c r="G3806" t="s">
        <v>6778</v>
      </c>
      <c r="H3806" s="41">
        <v>42886</v>
      </c>
      <c r="I3806" s="44">
        <v>-2866.06</v>
      </c>
      <c r="J3806" t="s">
        <v>14612</v>
      </c>
      <c r="R3806" s="51"/>
      <c r="U3806"/>
    </row>
    <row r="3807" spans="2:21" x14ac:dyDescent="0.25">
      <c r="B3807" s="49" t="s">
        <v>9326</v>
      </c>
      <c r="C3807" s="53" t="s">
        <v>24184</v>
      </c>
      <c r="D3807" t="s">
        <v>815</v>
      </c>
      <c r="E3807" s="43" t="s">
        <v>816</v>
      </c>
      <c r="G3807" t="s">
        <v>6779</v>
      </c>
      <c r="H3807" s="41">
        <v>42886</v>
      </c>
      <c r="I3807" s="44">
        <v>-2705.79</v>
      </c>
      <c r="J3807" t="s">
        <v>14613</v>
      </c>
      <c r="R3807" s="51"/>
      <c r="U3807"/>
    </row>
    <row r="3808" spans="2:21" x14ac:dyDescent="0.25">
      <c r="B3808" s="49" t="s">
        <v>9326</v>
      </c>
      <c r="C3808" s="53" t="s">
        <v>24184</v>
      </c>
      <c r="D3808" t="s">
        <v>815</v>
      </c>
      <c r="E3808" s="43" t="s">
        <v>816</v>
      </c>
      <c r="G3808" t="s">
        <v>6783</v>
      </c>
      <c r="H3808" s="41">
        <v>42886</v>
      </c>
      <c r="I3808">
        <v>-902.88</v>
      </c>
      <c r="J3808" t="s">
        <v>14617</v>
      </c>
      <c r="R3808" s="51"/>
      <c r="U3808"/>
    </row>
    <row r="3809" spans="2:21" x14ac:dyDescent="0.25">
      <c r="B3809" s="49" t="s">
        <v>9326</v>
      </c>
      <c r="C3809" s="53" t="s">
        <v>24184</v>
      </c>
      <c r="D3809" t="s">
        <v>815</v>
      </c>
      <c r="E3809" s="43" t="s">
        <v>816</v>
      </c>
      <c r="G3809" t="s">
        <v>6782</v>
      </c>
      <c r="H3809" s="41">
        <v>42886</v>
      </c>
      <c r="I3809">
        <v>-852.39</v>
      </c>
      <c r="J3809" t="s">
        <v>14616</v>
      </c>
      <c r="R3809" s="51"/>
      <c r="U3809"/>
    </row>
    <row r="3810" spans="2:21" x14ac:dyDescent="0.25">
      <c r="B3810" s="49" t="s">
        <v>9735</v>
      </c>
      <c r="C3810" s="53" t="s">
        <v>24186</v>
      </c>
      <c r="D3810" t="s">
        <v>6784</v>
      </c>
      <c r="E3810" s="43" t="s">
        <v>14618</v>
      </c>
      <c r="G3810" t="s">
        <v>6785</v>
      </c>
      <c r="H3810" s="41">
        <v>42886</v>
      </c>
      <c r="I3810" s="44">
        <v>-27869.73</v>
      </c>
      <c r="J3810" t="s">
        <v>14619</v>
      </c>
      <c r="R3810" s="51"/>
      <c r="U3810"/>
    </row>
    <row r="3811" spans="2:21" x14ac:dyDescent="0.25">
      <c r="B3811" s="49" t="s">
        <v>9326</v>
      </c>
      <c r="C3811" s="53" t="s">
        <v>24184</v>
      </c>
      <c r="D3811" t="s">
        <v>815</v>
      </c>
      <c r="E3811" s="43" t="s">
        <v>816</v>
      </c>
      <c r="G3811" t="s">
        <v>6786</v>
      </c>
      <c r="H3811" s="41">
        <v>42888</v>
      </c>
      <c r="I3811" s="44">
        <v>-3192.85</v>
      </c>
      <c r="J3811" t="s">
        <v>14620</v>
      </c>
      <c r="R3811" s="51"/>
      <c r="U3811"/>
    </row>
    <row r="3812" spans="2:21" x14ac:dyDescent="0.25">
      <c r="B3812" s="49" t="s">
        <v>9326</v>
      </c>
      <c r="C3812" s="53" t="s">
        <v>24184</v>
      </c>
      <c r="D3812" t="s">
        <v>815</v>
      </c>
      <c r="E3812" s="43" t="s">
        <v>816</v>
      </c>
      <c r="G3812" t="s">
        <v>6787</v>
      </c>
      <c r="H3812" s="41">
        <v>42888</v>
      </c>
      <c r="I3812" s="44">
        <v>-3014.3</v>
      </c>
      <c r="J3812" t="s">
        <v>14621</v>
      </c>
      <c r="R3812" s="51"/>
      <c r="U3812"/>
    </row>
    <row r="3813" spans="2:21" x14ac:dyDescent="0.25">
      <c r="B3813" s="49" t="s">
        <v>9735</v>
      </c>
      <c r="C3813" s="53" t="s">
        <v>24186</v>
      </c>
      <c r="D3813" t="s">
        <v>5536</v>
      </c>
      <c r="E3813" s="43" t="s">
        <v>13625</v>
      </c>
      <c r="F3813" t="s">
        <v>6788</v>
      </c>
      <c r="G3813" t="s">
        <v>6789</v>
      </c>
      <c r="H3813" s="41">
        <v>42888</v>
      </c>
      <c r="I3813" s="44">
        <v>-19186.8</v>
      </c>
      <c r="J3813" t="s">
        <v>14622</v>
      </c>
      <c r="R3813" s="51"/>
      <c r="U3813"/>
    </row>
    <row r="3814" spans="2:21" x14ac:dyDescent="0.25">
      <c r="B3814" s="49" t="s">
        <v>9735</v>
      </c>
      <c r="C3814" s="53" t="s">
        <v>24186</v>
      </c>
      <c r="D3814" t="s">
        <v>6790</v>
      </c>
      <c r="E3814" s="43" t="s">
        <v>14623</v>
      </c>
      <c r="F3814" t="s">
        <v>6791</v>
      </c>
      <c r="G3814" t="s">
        <v>6792</v>
      </c>
      <c r="H3814" s="41">
        <v>42892</v>
      </c>
      <c r="I3814" s="44">
        <v>-57600</v>
      </c>
      <c r="J3814" t="s">
        <v>14624</v>
      </c>
      <c r="R3814" s="51"/>
      <c r="U3814"/>
    </row>
    <row r="3815" spans="2:21" x14ac:dyDescent="0.25">
      <c r="B3815" s="49" t="s">
        <v>9328</v>
      </c>
      <c r="C3815" s="53" t="s">
        <v>24189</v>
      </c>
      <c r="D3815" t="s">
        <v>4472</v>
      </c>
      <c r="E3815" s="43" t="s">
        <v>4473</v>
      </c>
      <c r="F3815" t="s">
        <v>5948</v>
      </c>
      <c r="G3815" t="s">
        <v>6793</v>
      </c>
      <c r="H3815" s="41">
        <v>42892</v>
      </c>
      <c r="I3815" s="44">
        <v>205131.07</v>
      </c>
      <c r="J3815" t="s">
        <v>14625</v>
      </c>
      <c r="R3815" s="51"/>
      <c r="U3815"/>
    </row>
    <row r="3816" spans="2:21" x14ac:dyDescent="0.25">
      <c r="B3816" s="49" t="s">
        <v>9328</v>
      </c>
      <c r="C3816" s="53" t="s">
        <v>24189</v>
      </c>
      <c r="D3816" t="s">
        <v>4472</v>
      </c>
      <c r="E3816" s="43" t="s">
        <v>4473</v>
      </c>
      <c r="F3816" t="s">
        <v>6794</v>
      </c>
      <c r="G3816" t="s">
        <v>6795</v>
      </c>
      <c r="H3816" s="41">
        <v>42892</v>
      </c>
      <c r="I3816" s="44">
        <v>205131.07</v>
      </c>
      <c r="J3816" t="s">
        <v>14626</v>
      </c>
      <c r="R3816" s="51"/>
      <c r="U3816"/>
    </row>
    <row r="3817" spans="2:21" x14ac:dyDescent="0.25">
      <c r="B3817" s="49" t="s">
        <v>9328</v>
      </c>
      <c r="C3817" s="53" t="s">
        <v>24189</v>
      </c>
      <c r="D3817" t="s">
        <v>4472</v>
      </c>
      <c r="E3817" s="43" t="s">
        <v>4473</v>
      </c>
      <c r="F3817" t="s">
        <v>6796</v>
      </c>
      <c r="G3817" t="s">
        <v>6797</v>
      </c>
      <c r="H3817" s="41">
        <v>42892</v>
      </c>
      <c r="I3817" s="44">
        <v>205131.07</v>
      </c>
      <c r="J3817" t="s">
        <v>14627</v>
      </c>
      <c r="R3817" s="51"/>
      <c r="U3817"/>
    </row>
    <row r="3818" spans="2:21" x14ac:dyDescent="0.25">
      <c r="B3818" s="49" t="s">
        <v>9328</v>
      </c>
      <c r="C3818" s="53" t="s">
        <v>24189</v>
      </c>
      <c r="D3818" t="s">
        <v>4472</v>
      </c>
      <c r="E3818" s="43" t="s">
        <v>4473</v>
      </c>
      <c r="F3818" t="s">
        <v>6798</v>
      </c>
      <c r="G3818" t="s">
        <v>6799</v>
      </c>
      <c r="H3818" s="41">
        <v>42892</v>
      </c>
      <c r="I3818" s="44">
        <v>205131.07</v>
      </c>
      <c r="J3818" t="s">
        <v>14628</v>
      </c>
      <c r="R3818" s="51"/>
      <c r="U3818"/>
    </row>
    <row r="3819" spans="2:21" x14ac:dyDescent="0.25">
      <c r="B3819" s="49" t="s">
        <v>9328</v>
      </c>
      <c r="C3819" s="53" t="s">
        <v>24189</v>
      </c>
      <c r="D3819" t="s">
        <v>4472</v>
      </c>
      <c r="E3819" s="43" t="s">
        <v>4473</v>
      </c>
      <c r="F3819" t="s">
        <v>6800</v>
      </c>
      <c r="G3819" t="s">
        <v>6801</v>
      </c>
      <c r="H3819" s="41">
        <v>42892</v>
      </c>
      <c r="I3819" s="44">
        <v>205131.07</v>
      </c>
      <c r="J3819" t="s">
        <v>14629</v>
      </c>
      <c r="R3819" s="51"/>
      <c r="U3819"/>
    </row>
    <row r="3820" spans="2:21" x14ac:dyDescent="0.25">
      <c r="B3820" s="49" t="s">
        <v>9735</v>
      </c>
      <c r="C3820" s="53" t="s">
        <v>24186</v>
      </c>
      <c r="D3820" t="s">
        <v>6804</v>
      </c>
      <c r="E3820" s="43" t="s">
        <v>6805</v>
      </c>
      <c r="F3820" t="s">
        <v>5854</v>
      </c>
      <c r="G3820" t="s">
        <v>6806</v>
      </c>
      <c r="H3820" s="41">
        <v>42898</v>
      </c>
      <c r="I3820" s="44">
        <v>-2585970</v>
      </c>
      <c r="J3820" t="s">
        <v>14630</v>
      </c>
      <c r="R3820" s="51"/>
      <c r="U3820"/>
    </row>
    <row r="3821" spans="2:21" x14ac:dyDescent="0.25">
      <c r="B3821" s="49" t="s">
        <v>9328</v>
      </c>
      <c r="C3821" s="53" t="s">
        <v>24189</v>
      </c>
      <c r="D3821" t="s">
        <v>6807</v>
      </c>
      <c r="E3821" s="43" t="s">
        <v>14631</v>
      </c>
      <c r="F3821" t="s">
        <v>6808</v>
      </c>
      <c r="G3821" t="s">
        <v>19658</v>
      </c>
      <c r="H3821" s="41">
        <v>42905</v>
      </c>
      <c r="I3821" s="44">
        <v>-395775.8</v>
      </c>
      <c r="J3821" t="s">
        <v>14632</v>
      </c>
      <c r="R3821" s="51"/>
      <c r="U3821"/>
    </row>
    <row r="3822" spans="2:21" x14ac:dyDescent="0.25">
      <c r="B3822" s="49" t="s">
        <v>9326</v>
      </c>
      <c r="C3822" s="53" t="s">
        <v>24184</v>
      </c>
      <c r="D3822" t="s">
        <v>6809</v>
      </c>
      <c r="E3822" s="43" t="s">
        <v>6810</v>
      </c>
      <c r="F3822" t="s">
        <v>6811</v>
      </c>
      <c r="G3822" t="s">
        <v>6811</v>
      </c>
      <c r="H3822" s="41">
        <v>42908</v>
      </c>
      <c r="I3822" s="44">
        <v>1770022.42</v>
      </c>
      <c r="J3822" t="s">
        <v>14633</v>
      </c>
      <c r="R3822" s="51"/>
      <c r="U3822"/>
    </row>
    <row r="3823" spans="2:21" x14ac:dyDescent="0.25">
      <c r="B3823" s="49" t="s">
        <v>9735</v>
      </c>
      <c r="C3823" s="53" t="s">
        <v>24186</v>
      </c>
      <c r="D3823" t="s">
        <v>987</v>
      </c>
      <c r="E3823" s="43" t="s">
        <v>988</v>
      </c>
      <c r="F3823" t="s">
        <v>6813</v>
      </c>
      <c r="G3823" t="s">
        <v>6814</v>
      </c>
      <c r="H3823" s="41">
        <v>42908</v>
      </c>
      <c r="I3823" s="44">
        <v>-2246957</v>
      </c>
      <c r="J3823" t="s">
        <v>14635</v>
      </c>
      <c r="R3823" s="51"/>
      <c r="U3823"/>
    </row>
    <row r="3824" spans="2:21" x14ac:dyDescent="0.25">
      <c r="B3824" s="49" t="s">
        <v>9735</v>
      </c>
      <c r="C3824" s="53" t="s">
        <v>24186</v>
      </c>
      <c r="D3824" t="s">
        <v>1218</v>
      </c>
      <c r="E3824" s="43" t="s">
        <v>1219</v>
      </c>
      <c r="G3824" t="s">
        <v>6812</v>
      </c>
      <c r="H3824" s="41">
        <v>42908</v>
      </c>
      <c r="I3824" s="44">
        <v>17400</v>
      </c>
      <c r="J3824" t="s">
        <v>14634</v>
      </c>
      <c r="R3824" s="51"/>
      <c r="U3824"/>
    </row>
    <row r="3825" spans="2:21" x14ac:dyDescent="0.25">
      <c r="B3825" s="49" t="s">
        <v>9326</v>
      </c>
      <c r="C3825" s="53" t="s">
        <v>24184</v>
      </c>
      <c r="D3825" t="s">
        <v>815</v>
      </c>
      <c r="E3825" s="43" t="s">
        <v>816</v>
      </c>
      <c r="G3825" t="s">
        <v>6815</v>
      </c>
      <c r="H3825" s="41">
        <v>42914</v>
      </c>
      <c r="I3825" s="44">
        <v>-10497.09</v>
      </c>
      <c r="J3825" t="s">
        <v>14636</v>
      </c>
      <c r="R3825" s="51"/>
      <c r="U3825"/>
    </row>
    <row r="3826" spans="2:21" x14ac:dyDescent="0.25">
      <c r="B3826" s="49" t="s">
        <v>9326</v>
      </c>
      <c r="C3826" s="53" t="s">
        <v>24184</v>
      </c>
      <c r="D3826" t="s">
        <v>815</v>
      </c>
      <c r="E3826" s="43" t="s">
        <v>816</v>
      </c>
      <c r="G3826" t="s">
        <v>6816</v>
      </c>
      <c r="H3826" s="41">
        <v>42914</v>
      </c>
      <c r="I3826" s="44">
        <v>-9910.09</v>
      </c>
      <c r="J3826" t="s">
        <v>14637</v>
      </c>
      <c r="R3826" s="51"/>
      <c r="U3826"/>
    </row>
    <row r="3827" spans="2:21" x14ac:dyDescent="0.25">
      <c r="B3827" s="49" t="s">
        <v>9328</v>
      </c>
      <c r="C3827" s="53" t="s">
        <v>24189</v>
      </c>
      <c r="D3827" t="s">
        <v>6143</v>
      </c>
      <c r="E3827" s="43" t="s">
        <v>6144</v>
      </c>
      <c r="F3827" t="s">
        <v>6817</v>
      </c>
      <c r="G3827" t="s">
        <v>20191</v>
      </c>
      <c r="H3827" s="41">
        <v>42915</v>
      </c>
      <c r="I3827" s="44">
        <v>1499512.07</v>
      </c>
      <c r="J3827" t="s">
        <v>14638</v>
      </c>
      <c r="R3827" s="51"/>
      <c r="U3827"/>
    </row>
    <row r="3828" spans="2:21" x14ac:dyDescent="0.25">
      <c r="B3828" s="49" t="s">
        <v>9326</v>
      </c>
      <c r="C3828" s="53" t="s">
        <v>24184</v>
      </c>
      <c r="D3828" t="s">
        <v>194</v>
      </c>
      <c r="E3828" s="43" t="s">
        <v>195</v>
      </c>
      <c r="F3828" t="s">
        <v>6818</v>
      </c>
      <c r="G3828" t="s">
        <v>6819</v>
      </c>
      <c r="H3828" s="41">
        <v>42917</v>
      </c>
      <c r="I3828" s="44">
        <v>-51900</v>
      </c>
      <c r="J3828" t="s">
        <v>14639</v>
      </c>
      <c r="R3828" s="51"/>
      <c r="U3828"/>
    </row>
    <row r="3829" spans="2:21" x14ac:dyDescent="0.25">
      <c r="B3829" s="49" t="s">
        <v>9326</v>
      </c>
      <c r="C3829" s="53" t="s">
        <v>24184</v>
      </c>
      <c r="D3829" t="s">
        <v>6820</v>
      </c>
      <c r="E3829" s="43" t="s">
        <v>14640</v>
      </c>
      <c r="F3829" t="s">
        <v>3879</v>
      </c>
      <c r="G3829" t="s">
        <v>16427</v>
      </c>
      <c r="H3829" s="41">
        <v>42918</v>
      </c>
      <c r="I3829" s="44">
        <v>-97350</v>
      </c>
      <c r="J3829" t="s">
        <v>14641</v>
      </c>
      <c r="R3829" s="51"/>
      <c r="U3829"/>
    </row>
    <row r="3830" spans="2:21" x14ac:dyDescent="0.25">
      <c r="B3830" s="49" t="s">
        <v>9326</v>
      </c>
      <c r="C3830" s="53" t="s">
        <v>24184</v>
      </c>
      <c r="D3830" t="s">
        <v>6821</v>
      </c>
      <c r="E3830" s="43" t="s">
        <v>6822</v>
      </c>
      <c r="F3830" t="s">
        <v>6823</v>
      </c>
      <c r="G3830" t="s">
        <v>17314</v>
      </c>
      <c r="H3830" s="41">
        <v>42919</v>
      </c>
      <c r="I3830" s="44">
        <v>-48073.2</v>
      </c>
      <c r="J3830" t="s">
        <v>14642</v>
      </c>
      <c r="R3830" s="51"/>
      <c r="U3830"/>
    </row>
    <row r="3831" spans="2:21" x14ac:dyDescent="0.25">
      <c r="B3831" s="49" t="s">
        <v>9735</v>
      </c>
      <c r="C3831" s="53" t="s">
        <v>24186</v>
      </c>
      <c r="D3831" t="s">
        <v>6824</v>
      </c>
      <c r="E3831" s="43" t="s">
        <v>14643</v>
      </c>
      <c r="F3831" t="s">
        <v>5650</v>
      </c>
      <c r="G3831" t="s">
        <v>6332</v>
      </c>
      <c r="H3831" s="41">
        <v>42920</v>
      </c>
      <c r="I3831" s="44">
        <v>-63484</v>
      </c>
      <c r="J3831" t="s">
        <v>14644</v>
      </c>
      <c r="R3831" s="51"/>
      <c r="U3831"/>
    </row>
    <row r="3832" spans="2:21" x14ac:dyDescent="0.25">
      <c r="B3832" s="49" t="s">
        <v>9328</v>
      </c>
      <c r="C3832" s="53" t="s">
        <v>24189</v>
      </c>
      <c r="D3832" t="s">
        <v>6825</v>
      </c>
      <c r="E3832" s="43" t="s">
        <v>6826</v>
      </c>
      <c r="F3832" t="s">
        <v>6827</v>
      </c>
      <c r="G3832" t="s">
        <v>20251</v>
      </c>
      <c r="H3832" s="41">
        <v>42921</v>
      </c>
      <c r="I3832" s="44">
        <v>-603055.73</v>
      </c>
      <c r="J3832" t="s">
        <v>14645</v>
      </c>
      <c r="R3832" s="51"/>
      <c r="U3832"/>
    </row>
    <row r="3833" spans="2:21" x14ac:dyDescent="0.25">
      <c r="B3833" s="49" t="s">
        <v>9326</v>
      </c>
      <c r="C3833" s="53" t="s">
        <v>24184</v>
      </c>
      <c r="D3833" t="s">
        <v>815</v>
      </c>
      <c r="E3833" s="43" t="s">
        <v>816</v>
      </c>
      <c r="G3833" t="s">
        <v>6828</v>
      </c>
      <c r="H3833" s="41">
        <v>42922</v>
      </c>
      <c r="I3833" s="44">
        <v>-3234.98</v>
      </c>
      <c r="J3833" t="s">
        <v>14646</v>
      </c>
      <c r="R3833" s="51"/>
      <c r="U3833"/>
    </row>
    <row r="3834" spans="2:21" x14ac:dyDescent="0.25">
      <c r="B3834" s="49" t="s">
        <v>9326</v>
      </c>
      <c r="C3834" s="53" t="s">
        <v>24184</v>
      </c>
      <c r="D3834" t="s">
        <v>815</v>
      </c>
      <c r="E3834" s="43" t="s">
        <v>816</v>
      </c>
      <c r="G3834" t="s">
        <v>6829</v>
      </c>
      <c r="H3834" s="41">
        <v>42922</v>
      </c>
      <c r="I3834" s="44">
        <v>-3054.08</v>
      </c>
      <c r="J3834" t="s">
        <v>14647</v>
      </c>
      <c r="R3834" s="51"/>
      <c r="U3834"/>
    </row>
    <row r="3835" spans="2:21" x14ac:dyDescent="0.25">
      <c r="B3835" s="49" t="s">
        <v>9326</v>
      </c>
      <c r="C3835" s="53" t="s">
        <v>24184</v>
      </c>
      <c r="D3835" t="s">
        <v>815</v>
      </c>
      <c r="E3835" s="43" t="s">
        <v>816</v>
      </c>
      <c r="G3835" t="s">
        <v>6830</v>
      </c>
      <c r="H3835" s="41">
        <v>42928</v>
      </c>
      <c r="I3835" s="44">
        <v>-2125.62</v>
      </c>
      <c r="J3835" t="s">
        <v>14648</v>
      </c>
      <c r="R3835" s="51"/>
      <c r="U3835"/>
    </row>
    <row r="3836" spans="2:21" x14ac:dyDescent="0.25">
      <c r="B3836" s="49" t="s">
        <v>9326</v>
      </c>
      <c r="C3836" s="53" t="s">
        <v>24184</v>
      </c>
      <c r="D3836" t="s">
        <v>815</v>
      </c>
      <c r="E3836" s="43" t="s">
        <v>816</v>
      </c>
      <c r="G3836" t="s">
        <v>6831</v>
      </c>
      <c r="H3836" s="41">
        <v>42928</v>
      </c>
      <c r="I3836" s="44">
        <v>-2006.75</v>
      </c>
      <c r="J3836" t="s">
        <v>14649</v>
      </c>
      <c r="R3836" s="51"/>
      <c r="U3836"/>
    </row>
    <row r="3837" spans="2:21" x14ac:dyDescent="0.25">
      <c r="B3837" s="49" t="s">
        <v>9735</v>
      </c>
      <c r="C3837" s="53" t="s">
        <v>24186</v>
      </c>
      <c r="D3837" t="s">
        <v>6832</v>
      </c>
      <c r="E3837" s="43" t="s">
        <v>14650</v>
      </c>
      <c r="G3837" t="s">
        <v>6833</v>
      </c>
      <c r="H3837" s="41">
        <v>42928</v>
      </c>
      <c r="I3837" s="44">
        <v>-65689.350000000006</v>
      </c>
      <c r="J3837" t="s">
        <v>14651</v>
      </c>
      <c r="R3837" s="51"/>
      <c r="U3837"/>
    </row>
    <row r="3838" spans="2:21" x14ac:dyDescent="0.25">
      <c r="B3838" s="49" t="s">
        <v>9326</v>
      </c>
      <c r="C3838" s="53" t="s">
        <v>24184</v>
      </c>
      <c r="D3838" t="s">
        <v>6834</v>
      </c>
      <c r="E3838" s="43" t="s">
        <v>6835</v>
      </c>
      <c r="F3838" t="s">
        <v>6836</v>
      </c>
      <c r="G3838" t="s">
        <v>17204</v>
      </c>
      <c r="H3838" s="41">
        <v>42935</v>
      </c>
      <c r="I3838" s="44">
        <v>-590590</v>
      </c>
      <c r="J3838" t="s">
        <v>14652</v>
      </c>
      <c r="R3838" s="51"/>
      <c r="U3838"/>
    </row>
    <row r="3839" spans="2:21" x14ac:dyDescent="0.25">
      <c r="B3839" s="49" t="s">
        <v>9328</v>
      </c>
      <c r="C3839" s="53" t="s">
        <v>24189</v>
      </c>
      <c r="D3839" t="s">
        <v>6837</v>
      </c>
      <c r="E3839" s="43" t="s">
        <v>14653</v>
      </c>
      <c r="F3839" t="s">
        <v>6838</v>
      </c>
      <c r="G3839" t="s">
        <v>19759</v>
      </c>
      <c r="H3839" s="41">
        <v>42935</v>
      </c>
      <c r="I3839" s="44">
        <v>-7528294.4000000004</v>
      </c>
      <c r="J3839" t="s">
        <v>14654</v>
      </c>
      <c r="R3839" s="51"/>
      <c r="U3839"/>
    </row>
    <row r="3840" spans="2:21" x14ac:dyDescent="0.25">
      <c r="B3840" s="49" t="s">
        <v>9328</v>
      </c>
      <c r="C3840" s="53" t="s">
        <v>24189</v>
      </c>
      <c r="D3840" t="s">
        <v>6837</v>
      </c>
      <c r="E3840" s="43" t="s">
        <v>14653</v>
      </c>
      <c r="F3840" t="s">
        <v>6839</v>
      </c>
      <c r="G3840" t="s">
        <v>19759</v>
      </c>
      <c r="H3840" s="41">
        <v>42935</v>
      </c>
      <c r="I3840" s="44">
        <v>7528294.4000000004</v>
      </c>
      <c r="J3840" t="s">
        <v>14655</v>
      </c>
      <c r="R3840" s="51"/>
      <c r="U3840"/>
    </row>
    <row r="3841" spans="2:21" x14ac:dyDescent="0.25">
      <c r="B3841" s="49" t="s">
        <v>9735</v>
      </c>
      <c r="C3841" s="53" t="s">
        <v>24186</v>
      </c>
      <c r="D3841" t="s">
        <v>6824</v>
      </c>
      <c r="E3841" s="43" t="s">
        <v>14643</v>
      </c>
      <c r="F3841" t="s">
        <v>6843</v>
      </c>
      <c r="G3841" t="s">
        <v>6844</v>
      </c>
      <c r="H3841" s="41">
        <v>42937</v>
      </c>
      <c r="I3841" s="44">
        <v>-63484</v>
      </c>
      <c r="J3841" t="s">
        <v>14658</v>
      </c>
      <c r="R3841" s="51"/>
      <c r="U3841"/>
    </row>
    <row r="3842" spans="2:21" x14ac:dyDescent="0.25">
      <c r="B3842" s="49" t="s">
        <v>9735</v>
      </c>
      <c r="C3842" s="53" t="s">
        <v>24186</v>
      </c>
      <c r="D3842" t="s">
        <v>6840</v>
      </c>
      <c r="E3842" s="43" t="s">
        <v>14656</v>
      </c>
      <c r="F3842" t="s">
        <v>6841</v>
      </c>
      <c r="G3842" t="s">
        <v>6842</v>
      </c>
      <c r="H3842" s="41">
        <v>42937</v>
      </c>
      <c r="I3842" s="44">
        <v>-10620</v>
      </c>
      <c r="J3842" t="s">
        <v>14657</v>
      </c>
      <c r="R3842" s="51"/>
      <c r="U3842"/>
    </row>
    <row r="3843" spans="2:21" x14ac:dyDescent="0.25">
      <c r="B3843" s="49" t="s">
        <v>9735</v>
      </c>
      <c r="C3843" s="53" t="s">
        <v>24186</v>
      </c>
      <c r="D3843" t="s">
        <v>6845</v>
      </c>
      <c r="E3843" s="43" t="s">
        <v>14659</v>
      </c>
      <c r="F3843" t="s">
        <v>6846</v>
      </c>
      <c r="G3843" t="s">
        <v>6847</v>
      </c>
      <c r="H3843" s="41">
        <v>42940</v>
      </c>
      <c r="I3843" s="44">
        <v>-8972.33</v>
      </c>
      <c r="J3843" t="s">
        <v>14660</v>
      </c>
      <c r="R3843" s="51"/>
      <c r="U3843"/>
    </row>
    <row r="3844" spans="2:21" x14ac:dyDescent="0.25">
      <c r="B3844" s="49" t="s">
        <v>9735</v>
      </c>
      <c r="C3844" s="53" t="s">
        <v>24186</v>
      </c>
      <c r="D3844" t="s">
        <v>6848</v>
      </c>
      <c r="E3844" s="43" t="s">
        <v>14661</v>
      </c>
      <c r="F3844" t="s">
        <v>6849</v>
      </c>
      <c r="G3844" t="s">
        <v>6850</v>
      </c>
      <c r="H3844" s="41">
        <v>42941</v>
      </c>
      <c r="I3844" s="44">
        <v>-33133.22</v>
      </c>
      <c r="J3844" t="s">
        <v>14662</v>
      </c>
      <c r="R3844" s="51"/>
      <c r="U3844"/>
    </row>
    <row r="3845" spans="2:21" x14ac:dyDescent="0.25">
      <c r="B3845" s="49" t="s">
        <v>9328</v>
      </c>
      <c r="C3845" s="53" t="s">
        <v>24189</v>
      </c>
      <c r="D3845" t="s">
        <v>6851</v>
      </c>
      <c r="E3845" s="43" t="s">
        <v>14663</v>
      </c>
      <c r="F3845" t="s">
        <v>6852</v>
      </c>
      <c r="G3845" t="s">
        <v>19486</v>
      </c>
      <c r="H3845" s="41">
        <v>42941</v>
      </c>
      <c r="I3845" s="44">
        <v>-221770</v>
      </c>
      <c r="J3845" t="s">
        <v>14664</v>
      </c>
      <c r="R3845" s="51"/>
      <c r="U3845"/>
    </row>
    <row r="3846" spans="2:21" x14ac:dyDescent="0.25">
      <c r="B3846" s="49" t="s">
        <v>9328</v>
      </c>
      <c r="C3846" s="53" t="s">
        <v>24189</v>
      </c>
      <c r="D3846" t="s">
        <v>6860</v>
      </c>
      <c r="E3846" s="43" t="s">
        <v>14672</v>
      </c>
      <c r="F3846" t="s">
        <v>6861</v>
      </c>
      <c r="G3846" t="s">
        <v>19724</v>
      </c>
      <c r="H3846" s="41">
        <v>42943</v>
      </c>
      <c r="I3846" s="44">
        <v>-3528785.67</v>
      </c>
      <c r="J3846" t="s">
        <v>14673</v>
      </c>
      <c r="R3846" s="51"/>
      <c r="U3846"/>
    </row>
    <row r="3847" spans="2:21" x14ac:dyDescent="0.25">
      <c r="B3847" s="49" t="s">
        <v>9328</v>
      </c>
      <c r="C3847" s="53" t="s">
        <v>24189</v>
      </c>
      <c r="D3847" t="s">
        <v>6853</v>
      </c>
      <c r="E3847" s="43" t="s">
        <v>14665</v>
      </c>
      <c r="F3847" t="s">
        <v>6859</v>
      </c>
      <c r="G3847" t="s">
        <v>19633</v>
      </c>
      <c r="H3847" s="41">
        <v>42943</v>
      </c>
      <c r="I3847" s="44">
        <v>-35400</v>
      </c>
      <c r="J3847" t="s">
        <v>14671</v>
      </c>
      <c r="R3847" s="51"/>
      <c r="U3847"/>
    </row>
    <row r="3848" spans="2:21" x14ac:dyDescent="0.25">
      <c r="B3848" s="49" t="s">
        <v>9328</v>
      </c>
      <c r="C3848" s="53" t="s">
        <v>24189</v>
      </c>
      <c r="D3848" t="s">
        <v>6853</v>
      </c>
      <c r="E3848" s="43" t="s">
        <v>14665</v>
      </c>
      <c r="F3848" t="s">
        <v>6854</v>
      </c>
      <c r="G3848" t="s">
        <v>19628</v>
      </c>
      <c r="H3848" s="41">
        <v>42943</v>
      </c>
      <c r="I3848" s="44">
        <v>-11800</v>
      </c>
      <c r="J3848" t="s">
        <v>14666</v>
      </c>
      <c r="R3848" s="51"/>
      <c r="U3848"/>
    </row>
    <row r="3849" spans="2:21" x14ac:dyDescent="0.25">
      <c r="B3849" s="49" t="s">
        <v>9328</v>
      </c>
      <c r="C3849" s="53" t="s">
        <v>24189</v>
      </c>
      <c r="D3849" t="s">
        <v>6853</v>
      </c>
      <c r="E3849" s="43" t="s">
        <v>14665</v>
      </c>
      <c r="F3849" t="s">
        <v>6855</v>
      </c>
      <c r="G3849" t="s">
        <v>19629</v>
      </c>
      <c r="H3849" s="41">
        <v>42943</v>
      </c>
      <c r="I3849" s="44">
        <v>-11800</v>
      </c>
      <c r="J3849" t="s">
        <v>14667</v>
      </c>
      <c r="R3849" s="51"/>
      <c r="U3849"/>
    </row>
    <row r="3850" spans="2:21" x14ac:dyDescent="0.25">
      <c r="B3850" s="49" t="s">
        <v>9328</v>
      </c>
      <c r="C3850" s="53" t="s">
        <v>24189</v>
      </c>
      <c r="D3850" t="s">
        <v>6853</v>
      </c>
      <c r="E3850" s="43" t="s">
        <v>14665</v>
      </c>
      <c r="F3850" t="s">
        <v>6856</v>
      </c>
      <c r="G3850" t="s">
        <v>19630</v>
      </c>
      <c r="H3850" s="41">
        <v>42943</v>
      </c>
      <c r="I3850" s="44">
        <v>-11800</v>
      </c>
      <c r="J3850" t="s">
        <v>14668</v>
      </c>
      <c r="R3850" s="51"/>
      <c r="U3850"/>
    </row>
    <row r="3851" spans="2:21" x14ac:dyDescent="0.25">
      <c r="B3851" s="49" t="s">
        <v>9328</v>
      </c>
      <c r="C3851" s="53" t="s">
        <v>24189</v>
      </c>
      <c r="D3851" t="s">
        <v>6853</v>
      </c>
      <c r="E3851" s="43" t="s">
        <v>14665</v>
      </c>
      <c r="F3851" t="s">
        <v>6857</v>
      </c>
      <c r="G3851" t="s">
        <v>19631</v>
      </c>
      <c r="H3851" s="41">
        <v>42943</v>
      </c>
      <c r="I3851" s="44">
        <v>-11800</v>
      </c>
      <c r="J3851" t="s">
        <v>14669</v>
      </c>
      <c r="R3851" s="51"/>
      <c r="U3851"/>
    </row>
    <row r="3852" spans="2:21" x14ac:dyDescent="0.25">
      <c r="B3852" s="49" t="s">
        <v>9328</v>
      </c>
      <c r="C3852" s="53" t="s">
        <v>24189</v>
      </c>
      <c r="D3852" t="s">
        <v>6853</v>
      </c>
      <c r="E3852" s="43" t="s">
        <v>14665</v>
      </c>
      <c r="F3852" t="s">
        <v>6858</v>
      </c>
      <c r="G3852" t="s">
        <v>19632</v>
      </c>
      <c r="H3852" s="41">
        <v>42943</v>
      </c>
      <c r="I3852" s="44">
        <v>-11800</v>
      </c>
      <c r="J3852" t="s">
        <v>14670</v>
      </c>
      <c r="R3852" s="51"/>
      <c r="U3852"/>
    </row>
    <row r="3853" spans="2:21" x14ac:dyDescent="0.25">
      <c r="B3853" s="49" t="s">
        <v>9328</v>
      </c>
      <c r="C3853" s="53" t="s">
        <v>24189</v>
      </c>
      <c r="D3853" t="s">
        <v>6862</v>
      </c>
      <c r="E3853" s="43" t="s">
        <v>6863</v>
      </c>
      <c r="F3853" t="s">
        <v>6864</v>
      </c>
      <c r="G3853" t="s">
        <v>19631</v>
      </c>
      <c r="H3853" s="41">
        <v>42947</v>
      </c>
      <c r="I3853" s="44">
        <v>-59000</v>
      </c>
      <c r="J3853" t="s">
        <v>14674</v>
      </c>
      <c r="R3853" s="51"/>
      <c r="U3853"/>
    </row>
    <row r="3854" spans="2:21" x14ac:dyDescent="0.25">
      <c r="B3854" s="49" t="s">
        <v>9328</v>
      </c>
      <c r="C3854" s="53" t="s">
        <v>24189</v>
      </c>
      <c r="D3854" t="s">
        <v>6865</v>
      </c>
      <c r="E3854" s="43" t="s">
        <v>14675</v>
      </c>
      <c r="F3854" t="s">
        <v>6866</v>
      </c>
      <c r="G3854" t="s">
        <v>19528</v>
      </c>
      <c r="H3854" s="41">
        <v>42951</v>
      </c>
      <c r="I3854" s="44">
        <v>-1400000</v>
      </c>
      <c r="J3854" t="s">
        <v>14676</v>
      </c>
      <c r="R3854" s="51"/>
      <c r="U3854"/>
    </row>
    <row r="3855" spans="2:21" x14ac:dyDescent="0.25">
      <c r="B3855" s="49" t="s">
        <v>9326</v>
      </c>
      <c r="C3855" s="53" t="s">
        <v>24184</v>
      </c>
      <c r="D3855" t="s">
        <v>6867</v>
      </c>
      <c r="E3855" s="43" t="s">
        <v>6868</v>
      </c>
      <c r="F3855" t="s">
        <v>2896</v>
      </c>
      <c r="G3855" t="s">
        <v>17026</v>
      </c>
      <c r="H3855" s="41">
        <v>42955</v>
      </c>
      <c r="I3855" s="44">
        <v>-961253.49</v>
      </c>
      <c r="J3855" t="s">
        <v>14677</v>
      </c>
      <c r="R3855" s="51"/>
      <c r="U3855"/>
    </row>
    <row r="3856" spans="2:21" x14ac:dyDescent="0.25">
      <c r="B3856" s="49" t="s">
        <v>9326</v>
      </c>
      <c r="C3856" s="53" t="s">
        <v>24184</v>
      </c>
      <c r="D3856" t="s">
        <v>6767</v>
      </c>
      <c r="E3856" s="43" t="s">
        <v>6768</v>
      </c>
      <c r="F3856" t="s">
        <v>6871</v>
      </c>
      <c r="G3856" t="s">
        <v>18070</v>
      </c>
      <c r="H3856" s="41">
        <v>42955</v>
      </c>
      <c r="I3856" s="44">
        <v>-111215</v>
      </c>
      <c r="J3856" t="s">
        <v>14680</v>
      </c>
      <c r="R3856" s="51"/>
      <c r="U3856"/>
    </row>
    <row r="3857" spans="2:21" x14ac:dyDescent="0.25">
      <c r="B3857" s="49" t="s">
        <v>9326</v>
      </c>
      <c r="C3857" s="53" t="s">
        <v>24184</v>
      </c>
      <c r="D3857" t="s">
        <v>6767</v>
      </c>
      <c r="E3857" s="43" t="s">
        <v>6768</v>
      </c>
      <c r="F3857" t="s">
        <v>6869</v>
      </c>
      <c r="G3857" t="s">
        <v>18069</v>
      </c>
      <c r="H3857" s="41">
        <v>42955</v>
      </c>
      <c r="I3857" s="44">
        <v>-21452.400000000001</v>
      </c>
      <c r="J3857" t="s">
        <v>14678</v>
      </c>
      <c r="R3857" s="51"/>
      <c r="U3857"/>
    </row>
    <row r="3858" spans="2:21" x14ac:dyDescent="0.25">
      <c r="B3858" s="49" t="s">
        <v>9326</v>
      </c>
      <c r="C3858" s="53" t="s">
        <v>24184</v>
      </c>
      <c r="D3858" t="s">
        <v>6767</v>
      </c>
      <c r="E3858" s="43" t="s">
        <v>6768</v>
      </c>
      <c r="F3858" t="s">
        <v>6870</v>
      </c>
      <c r="G3858" t="s">
        <v>18069</v>
      </c>
      <c r="H3858" s="41">
        <v>42955</v>
      </c>
      <c r="I3858" s="44">
        <v>-8944.4</v>
      </c>
      <c r="J3858" t="s">
        <v>14679</v>
      </c>
      <c r="R3858" s="51"/>
      <c r="U3858"/>
    </row>
    <row r="3859" spans="2:21" x14ac:dyDescent="0.25">
      <c r="B3859" s="49" t="s">
        <v>9735</v>
      </c>
      <c r="C3859" s="53" t="s">
        <v>24186</v>
      </c>
      <c r="D3859" t="s">
        <v>6872</v>
      </c>
      <c r="E3859" s="43" t="s">
        <v>14681</v>
      </c>
      <c r="F3859" t="s">
        <v>6873</v>
      </c>
      <c r="G3859" t="s">
        <v>6874</v>
      </c>
      <c r="H3859" s="41">
        <v>42955</v>
      </c>
      <c r="I3859" s="44">
        <v>-80000</v>
      </c>
      <c r="J3859" t="s">
        <v>14682</v>
      </c>
      <c r="R3859" s="51"/>
      <c r="U3859"/>
    </row>
    <row r="3860" spans="2:21" x14ac:dyDescent="0.25">
      <c r="B3860" s="49" t="s">
        <v>9326</v>
      </c>
      <c r="C3860" s="53" t="s">
        <v>24184</v>
      </c>
      <c r="D3860" t="s">
        <v>4196</v>
      </c>
      <c r="E3860" s="43" t="s">
        <v>4197</v>
      </c>
      <c r="F3860" t="s">
        <v>6878</v>
      </c>
      <c r="G3860" t="s">
        <v>17992</v>
      </c>
      <c r="H3860" s="41">
        <v>42957</v>
      </c>
      <c r="I3860" s="44">
        <v>-884766.81</v>
      </c>
      <c r="J3860" t="s">
        <v>14684</v>
      </c>
      <c r="R3860" s="51"/>
      <c r="U3860"/>
    </row>
    <row r="3861" spans="2:21" x14ac:dyDescent="0.25">
      <c r="B3861" s="49" t="s">
        <v>9326</v>
      </c>
      <c r="C3861" s="53" t="s">
        <v>24184</v>
      </c>
      <c r="D3861" t="s">
        <v>6875</v>
      </c>
      <c r="E3861" s="43" t="s">
        <v>6876</v>
      </c>
      <c r="F3861" t="s">
        <v>6877</v>
      </c>
      <c r="G3861" t="s">
        <v>17794</v>
      </c>
      <c r="H3861" s="41">
        <v>42957</v>
      </c>
      <c r="I3861" s="44">
        <v>-282471.63</v>
      </c>
      <c r="J3861" t="s">
        <v>14683</v>
      </c>
      <c r="R3861" s="51"/>
      <c r="U3861"/>
    </row>
    <row r="3862" spans="2:21" x14ac:dyDescent="0.25">
      <c r="B3862" s="49" t="s">
        <v>9326</v>
      </c>
      <c r="C3862" s="53" t="s">
        <v>24184</v>
      </c>
      <c r="D3862" t="s">
        <v>6767</v>
      </c>
      <c r="E3862" s="43" t="s">
        <v>6768</v>
      </c>
      <c r="F3862" t="s">
        <v>6879</v>
      </c>
      <c r="G3862" t="s">
        <v>18070</v>
      </c>
      <c r="H3862" s="41">
        <v>42957</v>
      </c>
      <c r="I3862" s="44">
        <v>-7469.4</v>
      </c>
      <c r="J3862" t="s">
        <v>14685</v>
      </c>
      <c r="R3862" s="51"/>
      <c r="U3862"/>
    </row>
    <row r="3863" spans="2:21" x14ac:dyDescent="0.25">
      <c r="B3863" s="49" t="s">
        <v>9326</v>
      </c>
      <c r="C3863" s="53" t="s">
        <v>24184</v>
      </c>
      <c r="D3863" t="s">
        <v>6880</v>
      </c>
      <c r="E3863" s="43" t="s">
        <v>6881</v>
      </c>
      <c r="F3863" t="s">
        <v>6882</v>
      </c>
      <c r="G3863" t="s">
        <v>17985</v>
      </c>
      <c r="H3863" s="41">
        <v>42958</v>
      </c>
      <c r="I3863" s="44">
        <v>-202032</v>
      </c>
      <c r="J3863" t="s">
        <v>14687</v>
      </c>
      <c r="R3863" s="51"/>
      <c r="U3863"/>
    </row>
    <row r="3864" spans="2:21" x14ac:dyDescent="0.25">
      <c r="B3864" s="49" t="s">
        <v>9326</v>
      </c>
      <c r="C3864" s="53" t="s">
        <v>24184</v>
      </c>
      <c r="D3864" t="s">
        <v>6880</v>
      </c>
      <c r="E3864" s="43" t="s">
        <v>6881</v>
      </c>
      <c r="F3864" t="s">
        <v>6882</v>
      </c>
      <c r="G3864" t="s">
        <v>6882</v>
      </c>
      <c r="H3864" s="41">
        <v>42958</v>
      </c>
      <c r="I3864" s="44">
        <v>264886.40000000002</v>
      </c>
      <c r="J3864" t="s">
        <v>14686</v>
      </c>
      <c r="R3864" s="51"/>
      <c r="U3864"/>
    </row>
    <row r="3865" spans="2:21" x14ac:dyDescent="0.25">
      <c r="B3865" s="49" t="s">
        <v>9328</v>
      </c>
      <c r="C3865" s="53" t="s">
        <v>24189</v>
      </c>
      <c r="D3865" t="s">
        <v>6883</v>
      </c>
      <c r="E3865" s="43" t="s">
        <v>14688</v>
      </c>
      <c r="G3865" t="s">
        <v>6884</v>
      </c>
      <c r="H3865" s="41">
        <v>42961</v>
      </c>
      <c r="I3865" s="44">
        <v>142500</v>
      </c>
      <c r="J3865" t="s">
        <v>14689</v>
      </c>
      <c r="R3865" s="51"/>
      <c r="U3865"/>
    </row>
    <row r="3866" spans="2:21" x14ac:dyDescent="0.25">
      <c r="B3866" s="49" t="s">
        <v>9735</v>
      </c>
      <c r="C3866" s="53" t="s">
        <v>24186</v>
      </c>
      <c r="D3866" t="s">
        <v>18954</v>
      </c>
      <c r="E3866" s="43" t="s">
        <v>18953</v>
      </c>
      <c r="F3866" t="s">
        <v>18956</v>
      </c>
      <c r="G3866" t="s">
        <v>18957</v>
      </c>
      <c r="H3866" s="41">
        <v>42962</v>
      </c>
      <c r="I3866" s="44">
        <v>-869660</v>
      </c>
      <c r="J3866" t="s">
        <v>18955</v>
      </c>
      <c r="R3866" s="51"/>
      <c r="U3866"/>
    </row>
    <row r="3867" spans="2:21" x14ac:dyDescent="0.25">
      <c r="B3867" s="49" t="s">
        <v>9328</v>
      </c>
      <c r="C3867" s="53" t="s">
        <v>24189</v>
      </c>
      <c r="D3867" t="s">
        <v>6885</v>
      </c>
      <c r="E3867" s="43" t="s">
        <v>6886</v>
      </c>
      <c r="F3867" t="s">
        <v>6887</v>
      </c>
      <c r="G3867" t="s">
        <v>20188</v>
      </c>
      <c r="H3867" s="41">
        <v>42970</v>
      </c>
      <c r="I3867" s="44">
        <v>-792886.34</v>
      </c>
      <c r="J3867" t="s">
        <v>14690</v>
      </c>
      <c r="R3867" s="51"/>
      <c r="U3867"/>
    </row>
    <row r="3868" spans="2:21" x14ac:dyDescent="0.25">
      <c r="B3868" s="49" t="s">
        <v>9328</v>
      </c>
      <c r="C3868" s="53" t="s">
        <v>24189</v>
      </c>
      <c r="D3868" t="s">
        <v>6862</v>
      </c>
      <c r="E3868" s="43" t="s">
        <v>6863</v>
      </c>
      <c r="F3868" t="s">
        <v>6888</v>
      </c>
      <c r="G3868" t="s">
        <v>19632</v>
      </c>
      <c r="H3868" s="41">
        <v>42972</v>
      </c>
      <c r="I3868" s="44">
        <v>-59000</v>
      </c>
      <c r="J3868" t="s">
        <v>14691</v>
      </c>
      <c r="R3868" s="51"/>
      <c r="U3868"/>
    </row>
    <row r="3869" spans="2:21" x14ac:dyDescent="0.25">
      <c r="B3869" s="49" t="s">
        <v>9328</v>
      </c>
      <c r="C3869" s="53" t="s">
        <v>24189</v>
      </c>
      <c r="D3869" t="s">
        <v>6885</v>
      </c>
      <c r="E3869" s="43" t="s">
        <v>6886</v>
      </c>
      <c r="F3869" t="s">
        <v>4151</v>
      </c>
      <c r="G3869" t="s">
        <v>20189</v>
      </c>
      <c r="H3869" s="41">
        <v>42976</v>
      </c>
      <c r="I3869" s="44">
        <v>-622924.14</v>
      </c>
      <c r="J3869" t="s">
        <v>14692</v>
      </c>
      <c r="R3869" s="51"/>
      <c r="U3869"/>
    </row>
    <row r="3870" spans="2:21" x14ac:dyDescent="0.25">
      <c r="B3870" s="49" t="s">
        <v>9326</v>
      </c>
      <c r="C3870" s="53" t="s">
        <v>24184</v>
      </c>
      <c r="D3870" t="s">
        <v>6889</v>
      </c>
      <c r="E3870" s="43" t="s">
        <v>6890</v>
      </c>
      <c r="F3870" t="s">
        <v>5962</v>
      </c>
      <c r="G3870" t="s">
        <v>18475</v>
      </c>
      <c r="H3870" s="41">
        <v>42977</v>
      </c>
      <c r="I3870" s="44">
        <v>-645000.53</v>
      </c>
      <c r="J3870" t="s">
        <v>14693</v>
      </c>
      <c r="R3870" s="51"/>
      <c r="U3870"/>
    </row>
    <row r="3871" spans="2:21" x14ac:dyDescent="0.25">
      <c r="B3871" s="49" t="s">
        <v>9326</v>
      </c>
      <c r="C3871" s="53" t="s">
        <v>24184</v>
      </c>
      <c r="D3871" t="s">
        <v>4514</v>
      </c>
      <c r="E3871" s="43" t="s">
        <v>4515</v>
      </c>
      <c r="F3871" t="s">
        <v>6891</v>
      </c>
      <c r="G3871" t="s">
        <v>16959</v>
      </c>
      <c r="H3871" s="41">
        <v>42982</v>
      </c>
      <c r="I3871" s="44">
        <v>-153683.20000000001</v>
      </c>
      <c r="J3871" t="s">
        <v>14695</v>
      </c>
      <c r="R3871" s="51"/>
      <c r="U3871"/>
    </row>
    <row r="3872" spans="2:21" x14ac:dyDescent="0.25">
      <c r="B3872" s="49" t="s">
        <v>9326</v>
      </c>
      <c r="C3872" s="53" t="s">
        <v>24184</v>
      </c>
      <c r="D3872" t="s">
        <v>4514</v>
      </c>
      <c r="E3872" s="43" t="s">
        <v>4515</v>
      </c>
      <c r="F3872" t="s">
        <v>6286</v>
      </c>
      <c r="G3872" t="s">
        <v>16959</v>
      </c>
      <c r="H3872" s="41">
        <v>42982</v>
      </c>
      <c r="I3872" s="44">
        <v>-125717.2</v>
      </c>
      <c r="J3872" t="s">
        <v>14694</v>
      </c>
      <c r="R3872" s="51"/>
      <c r="U3872"/>
    </row>
    <row r="3873" spans="2:21" x14ac:dyDescent="0.25">
      <c r="B3873" s="49" t="s">
        <v>9326</v>
      </c>
      <c r="C3873" s="53" t="s">
        <v>24184</v>
      </c>
      <c r="D3873" t="s">
        <v>4514</v>
      </c>
      <c r="E3873" s="43" t="s">
        <v>4515</v>
      </c>
      <c r="F3873" t="s">
        <v>6892</v>
      </c>
      <c r="G3873" t="s">
        <v>16959</v>
      </c>
      <c r="H3873" s="41">
        <v>42982</v>
      </c>
      <c r="I3873" s="44">
        <v>-95155.199999999997</v>
      </c>
      <c r="J3873" t="s">
        <v>14696</v>
      </c>
      <c r="R3873" s="51"/>
      <c r="U3873"/>
    </row>
    <row r="3874" spans="2:21" x14ac:dyDescent="0.25">
      <c r="B3874" s="49" t="s">
        <v>9326</v>
      </c>
      <c r="C3874" s="53" t="s">
        <v>24184</v>
      </c>
      <c r="D3874" t="s">
        <v>6767</v>
      </c>
      <c r="E3874" s="43" t="s">
        <v>6768</v>
      </c>
      <c r="G3874" t="s">
        <v>6893</v>
      </c>
      <c r="H3874" s="41">
        <v>42982</v>
      </c>
      <c r="I3874" s="44">
        <v>27717.759999999998</v>
      </c>
      <c r="J3874" t="s">
        <v>14697</v>
      </c>
      <c r="R3874" s="51"/>
      <c r="U3874"/>
    </row>
    <row r="3875" spans="2:21" x14ac:dyDescent="0.25">
      <c r="B3875" s="49" t="s">
        <v>9328</v>
      </c>
      <c r="C3875" s="53" t="s">
        <v>24189</v>
      </c>
      <c r="D3875" t="s">
        <v>6894</v>
      </c>
      <c r="E3875" s="43" t="s">
        <v>14698</v>
      </c>
      <c r="F3875" t="s">
        <v>6895</v>
      </c>
      <c r="G3875" t="s">
        <v>19936</v>
      </c>
      <c r="H3875" s="41">
        <v>42984</v>
      </c>
      <c r="I3875" s="44">
        <v>-1577704.15</v>
      </c>
      <c r="J3875" t="s">
        <v>14699</v>
      </c>
      <c r="R3875" s="51"/>
      <c r="U3875"/>
    </row>
    <row r="3876" spans="2:21" x14ac:dyDescent="0.25">
      <c r="B3876" s="49" t="s">
        <v>9328</v>
      </c>
      <c r="C3876" s="53" t="s">
        <v>24189</v>
      </c>
      <c r="D3876" t="s">
        <v>6896</v>
      </c>
      <c r="E3876" s="43" t="s">
        <v>6897</v>
      </c>
      <c r="F3876" t="s">
        <v>4227</v>
      </c>
      <c r="G3876" t="s">
        <v>20227</v>
      </c>
      <c r="H3876" s="41">
        <v>42985</v>
      </c>
      <c r="I3876" s="44">
        <v>-670469.44999999995</v>
      </c>
      <c r="J3876" t="s">
        <v>14700</v>
      </c>
      <c r="R3876" s="51"/>
      <c r="U3876"/>
    </row>
    <row r="3877" spans="2:21" x14ac:dyDescent="0.25">
      <c r="B3877" s="49" t="s">
        <v>9328</v>
      </c>
      <c r="C3877" s="53" t="s">
        <v>24189</v>
      </c>
      <c r="D3877" t="s">
        <v>6896</v>
      </c>
      <c r="E3877" s="43" t="s">
        <v>6897</v>
      </c>
      <c r="F3877" t="s">
        <v>4356</v>
      </c>
      <c r="G3877" t="s">
        <v>20228</v>
      </c>
      <c r="H3877" s="41">
        <v>42985</v>
      </c>
      <c r="I3877" s="44">
        <v>-616847.43000000005</v>
      </c>
      <c r="J3877" t="s">
        <v>14701</v>
      </c>
      <c r="R3877" s="51"/>
      <c r="U3877"/>
    </row>
    <row r="3878" spans="2:21" x14ac:dyDescent="0.25">
      <c r="B3878" s="49" t="s">
        <v>9328</v>
      </c>
      <c r="C3878" s="53" t="s">
        <v>24189</v>
      </c>
      <c r="D3878" t="s">
        <v>6896</v>
      </c>
      <c r="E3878" s="43" t="s">
        <v>6897</v>
      </c>
      <c r="F3878" t="s">
        <v>3848</v>
      </c>
      <c r="G3878" t="s">
        <v>20229</v>
      </c>
      <c r="H3878" s="41">
        <v>42985</v>
      </c>
      <c r="I3878" s="44">
        <v>-370813.23</v>
      </c>
      <c r="J3878" t="s">
        <v>14702</v>
      </c>
      <c r="R3878" s="51"/>
      <c r="U3878"/>
    </row>
    <row r="3879" spans="2:21" x14ac:dyDescent="0.25">
      <c r="B3879" s="49" t="s">
        <v>9328</v>
      </c>
      <c r="C3879" s="53" t="s">
        <v>24189</v>
      </c>
      <c r="D3879" t="s">
        <v>6898</v>
      </c>
      <c r="E3879" s="43" t="s">
        <v>6899</v>
      </c>
      <c r="F3879" t="s">
        <v>6714</v>
      </c>
      <c r="G3879" t="s">
        <v>20252</v>
      </c>
      <c r="H3879" s="41">
        <v>42988</v>
      </c>
      <c r="I3879" s="44">
        <v>-435112.84</v>
      </c>
      <c r="J3879" t="s">
        <v>14703</v>
      </c>
      <c r="R3879" s="51"/>
      <c r="U3879"/>
    </row>
    <row r="3880" spans="2:21" x14ac:dyDescent="0.25">
      <c r="B3880" s="49" t="s">
        <v>9326</v>
      </c>
      <c r="C3880" s="53" t="s">
        <v>24184</v>
      </c>
      <c r="D3880" t="s">
        <v>6900</v>
      </c>
      <c r="E3880" s="43" t="s">
        <v>14704</v>
      </c>
      <c r="F3880" t="s">
        <v>6901</v>
      </c>
      <c r="G3880" t="s">
        <v>16515</v>
      </c>
      <c r="H3880" s="41">
        <v>42989</v>
      </c>
      <c r="I3880" s="44">
        <v>-1264462.6399999999</v>
      </c>
      <c r="J3880" t="s">
        <v>14705</v>
      </c>
      <c r="R3880" s="51"/>
      <c r="U3880"/>
    </row>
    <row r="3881" spans="2:21" x14ac:dyDescent="0.25">
      <c r="B3881" s="49" t="s">
        <v>9328</v>
      </c>
      <c r="C3881" s="53" t="s">
        <v>24189</v>
      </c>
      <c r="D3881" t="s">
        <v>6904</v>
      </c>
      <c r="E3881" s="43" t="s">
        <v>6905</v>
      </c>
      <c r="F3881" t="s">
        <v>6906</v>
      </c>
      <c r="G3881" t="s">
        <v>19366</v>
      </c>
      <c r="H3881" s="41">
        <v>42991</v>
      </c>
      <c r="I3881" s="44">
        <v>-7790413.5899999999</v>
      </c>
      <c r="J3881" t="s">
        <v>14709</v>
      </c>
      <c r="R3881" s="51"/>
      <c r="U3881"/>
    </row>
    <row r="3882" spans="2:21" x14ac:dyDescent="0.25">
      <c r="B3882" s="49" t="s">
        <v>9328</v>
      </c>
      <c r="C3882" s="53" t="s">
        <v>24189</v>
      </c>
      <c r="D3882" t="s">
        <v>6907</v>
      </c>
      <c r="E3882" s="43" t="s">
        <v>6908</v>
      </c>
      <c r="F3882" t="s">
        <v>6909</v>
      </c>
      <c r="G3882" t="s">
        <v>20261</v>
      </c>
      <c r="H3882" s="41">
        <v>42991</v>
      </c>
      <c r="I3882" s="44">
        <v>-5950361.4699999997</v>
      </c>
      <c r="J3882" t="s">
        <v>14710</v>
      </c>
      <c r="R3882" s="51"/>
      <c r="U3882"/>
    </row>
    <row r="3883" spans="2:21" x14ac:dyDescent="0.25">
      <c r="B3883" s="49" t="s">
        <v>9328</v>
      </c>
      <c r="C3883" s="53" t="s">
        <v>24189</v>
      </c>
      <c r="D3883" t="s">
        <v>6902</v>
      </c>
      <c r="E3883" s="43" t="s">
        <v>14707</v>
      </c>
      <c r="F3883" t="s">
        <v>6903</v>
      </c>
      <c r="G3883" t="s">
        <v>19366</v>
      </c>
      <c r="H3883" s="41">
        <v>42991</v>
      </c>
      <c r="I3883" s="44">
        <v>-952620.45</v>
      </c>
      <c r="J3883" t="s">
        <v>14708</v>
      </c>
      <c r="R3883" s="51"/>
      <c r="U3883"/>
    </row>
    <row r="3884" spans="2:21" x14ac:dyDescent="0.25">
      <c r="B3884" s="49" t="s">
        <v>9328</v>
      </c>
      <c r="C3884" s="53" t="s">
        <v>24189</v>
      </c>
      <c r="D3884" t="s">
        <v>6898</v>
      </c>
      <c r="E3884" s="43" t="s">
        <v>6899</v>
      </c>
      <c r="F3884" t="s">
        <v>3967</v>
      </c>
      <c r="G3884" t="s">
        <v>20253</v>
      </c>
      <c r="H3884" s="41">
        <v>42998</v>
      </c>
      <c r="I3884" s="44">
        <v>-777554.17</v>
      </c>
      <c r="J3884" t="s">
        <v>14711</v>
      </c>
      <c r="R3884" s="51"/>
      <c r="U3884"/>
    </row>
    <row r="3885" spans="2:21" x14ac:dyDescent="0.25">
      <c r="B3885" s="49" t="s">
        <v>9735</v>
      </c>
      <c r="C3885" s="53" t="s">
        <v>24186</v>
      </c>
      <c r="D3885" t="s">
        <v>6914</v>
      </c>
      <c r="E3885" s="43" t="s">
        <v>6915</v>
      </c>
      <c r="G3885" t="s">
        <v>20771</v>
      </c>
      <c r="H3885" s="41">
        <v>43006</v>
      </c>
      <c r="I3885" s="44">
        <v>-101451.36</v>
      </c>
      <c r="J3885" t="s">
        <v>14712</v>
      </c>
      <c r="R3885" s="51"/>
      <c r="U3885"/>
    </row>
    <row r="3886" spans="2:21" x14ac:dyDescent="0.25">
      <c r="B3886" s="49" t="s">
        <v>9328</v>
      </c>
      <c r="C3886" s="53" t="s">
        <v>24189</v>
      </c>
      <c r="D3886" t="s">
        <v>6916</v>
      </c>
      <c r="E3886" s="43" t="s">
        <v>14713</v>
      </c>
      <c r="F3886" t="s">
        <v>6917</v>
      </c>
      <c r="G3886" t="s">
        <v>19888</v>
      </c>
      <c r="H3886" s="41">
        <v>43006</v>
      </c>
      <c r="I3886" s="44">
        <v>-2721638.25</v>
      </c>
      <c r="J3886" t="s">
        <v>14714</v>
      </c>
      <c r="R3886" s="51"/>
      <c r="U3886"/>
    </row>
    <row r="3887" spans="2:21" x14ac:dyDescent="0.25">
      <c r="B3887" s="49" t="s">
        <v>9328</v>
      </c>
      <c r="C3887" s="53" t="s">
        <v>24189</v>
      </c>
      <c r="D3887" t="s">
        <v>6916</v>
      </c>
      <c r="E3887" s="43" t="s">
        <v>14713</v>
      </c>
      <c r="G3887" t="s">
        <v>6918</v>
      </c>
      <c r="H3887" s="41">
        <v>43007</v>
      </c>
      <c r="I3887" s="44">
        <v>2438238.67</v>
      </c>
      <c r="J3887" t="s">
        <v>14715</v>
      </c>
      <c r="R3887" s="51"/>
      <c r="U3887"/>
    </row>
    <row r="3888" spans="2:21" x14ac:dyDescent="0.25">
      <c r="B3888" s="49" t="s">
        <v>9735</v>
      </c>
      <c r="C3888" s="53" t="s">
        <v>24186</v>
      </c>
      <c r="D3888" t="s">
        <v>6919</v>
      </c>
      <c r="E3888" s="43" t="s">
        <v>6920</v>
      </c>
      <c r="F3888" t="s">
        <v>6921</v>
      </c>
      <c r="G3888" t="s">
        <v>6922</v>
      </c>
      <c r="H3888" s="41">
        <v>43010</v>
      </c>
      <c r="I3888" s="44">
        <v>-398050</v>
      </c>
      <c r="J3888" t="s">
        <v>14716</v>
      </c>
      <c r="R3888" s="51"/>
      <c r="U3888"/>
    </row>
    <row r="3889" spans="2:21" x14ac:dyDescent="0.25">
      <c r="B3889" s="49" t="s">
        <v>9326</v>
      </c>
      <c r="C3889" s="53" t="s">
        <v>24184</v>
      </c>
      <c r="D3889" t="s">
        <v>4196</v>
      </c>
      <c r="E3889" s="43" t="s">
        <v>4197</v>
      </c>
      <c r="F3889" t="s">
        <v>6924</v>
      </c>
      <c r="G3889" t="s">
        <v>17994</v>
      </c>
      <c r="H3889" s="41">
        <v>43012</v>
      </c>
      <c r="I3889" s="44">
        <v>-388196.54</v>
      </c>
      <c r="J3889" t="s">
        <v>14718</v>
      </c>
      <c r="R3889" s="51"/>
      <c r="U3889"/>
    </row>
    <row r="3890" spans="2:21" x14ac:dyDescent="0.25">
      <c r="B3890" s="49" t="s">
        <v>9326</v>
      </c>
      <c r="C3890" s="53" t="s">
        <v>24184</v>
      </c>
      <c r="D3890" t="s">
        <v>4196</v>
      </c>
      <c r="E3890" s="43" t="s">
        <v>4197</v>
      </c>
      <c r="F3890" t="s">
        <v>6923</v>
      </c>
      <c r="G3890" t="s">
        <v>17993</v>
      </c>
      <c r="H3890" s="41">
        <v>43012</v>
      </c>
      <c r="I3890" s="44">
        <v>-388195.13</v>
      </c>
      <c r="J3890" t="s">
        <v>14717</v>
      </c>
      <c r="R3890" s="51"/>
      <c r="U3890"/>
    </row>
    <row r="3891" spans="2:21" x14ac:dyDescent="0.25">
      <c r="B3891" s="49" t="s">
        <v>9326</v>
      </c>
      <c r="C3891" s="53" t="s">
        <v>24184</v>
      </c>
      <c r="D3891" t="s">
        <v>6925</v>
      </c>
      <c r="E3891" s="43" t="s">
        <v>6926</v>
      </c>
      <c r="F3891" t="s">
        <v>6927</v>
      </c>
      <c r="G3891" t="s">
        <v>6927</v>
      </c>
      <c r="H3891" s="41">
        <v>43018</v>
      </c>
      <c r="I3891" s="44">
        <v>691355.6</v>
      </c>
      <c r="J3891" t="s">
        <v>14719</v>
      </c>
      <c r="R3891" s="51"/>
      <c r="U3891"/>
    </row>
    <row r="3892" spans="2:21" x14ac:dyDescent="0.25">
      <c r="B3892" s="49" t="s">
        <v>9735</v>
      </c>
      <c r="C3892" s="53" t="s">
        <v>24186</v>
      </c>
      <c r="D3892" t="s">
        <v>6931</v>
      </c>
      <c r="E3892" s="43" t="s">
        <v>6932</v>
      </c>
      <c r="F3892" t="s">
        <v>6933</v>
      </c>
      <c r="G3892" t="s">
        <v>6934</v>
      </c>
      <c r="H3892" s="41">
        <v>43018</v>
      </c>
      <c r="I3892" s="44">
        <v>-560571</v>
      </c>
      <c r="J3892" t="s">
        <v>14722</v>
      </c>
      <c r="R3892" s="51"/>
      <c r="U3892"/>
    </row>
    <row r="3893" spans="2:21" x14ac:dyDescent="0.25">
      <c r="B3893" s="49" t="s">
        <v>9735</v>
      </c>
      <c r="C3893" s="53" t="s">
        <v>24186</v>
      </c>
      <c r="D3893" t="s">
        <v>6928</v>
      </c>
      <c r="E3893" s="43" t="s">
        <v>14720</v>
      </c>
      <c r="F3893" t="s">
        <v>6929</v>
      </c>
      <c r="G3893" t="s">
        <v>6930</v>
      </c>
      <c r="H3893" s="41">
        <v>43018</v>
      </c>
      <c r="I3893" s="44">
        <v>-25038.26</v>
      </c>
      <c r="J3893" t="s">
        <v>14721</v>
      </c>
      <c r="R3893" s="51"/>
      <c r="U3893"/>
    </row>
    <row r="3894" spans="2:21" x14ac:dyDescent="0.25">
      <c r="B3894" s="49" t="s">
        <v>9328</v>
      </c>
      <c r="C3894" s="53" t="s">
        <v>24189</v>
      </c>
      <c r="D3894" t="s">
        <v>6935</v>
      </c>
      <c r="E3894" s="43" t="s">
        <v>14723</v>
      </c>
      <c r="F3894" t="s">
        <v>6936</v>
      </c>
      <c r="G3894" t="s">
        <v>19818</v>
      </c>
      <c r="H3894" s="41">
        <v>43018</v>
      </c>
      <c r="I3894" s="44">
        <v>-1307792</v>
      </c>
      <c r="J3894" t="s">
        <v>14724</v>
      </c>
      <c r="R3894" s="51"/>
      <c r="U3894"/>
    </row>
    <row r="3895" spans="2:21" x14ac:dyDescent="0.25">
      <c r="B3895" s="49" t="s">
        <v>9735</v>
      </c>
      <c r="C3895" s="53" t="s">
        <v>24186</v>
      </c>
      <c r="D3895" t="s">
        <v>6476</v>
      </c>
      <c r="E3895" s="43" t="s">
        <v>6477</v>
      </c>
      <c r="F3895" t="s">
        <v>6937</v>
      </c>
      <c r="G3895" t="s">
        <v>6938</v>
      </c>
      <c r="H3895" s="41">
        <v>43019</v>
      </c>
      <c r="I3895" s="44">
        <v>-148690</v>
      </c>
      <c r="J3895" t="s">
        <v>14725</v>
      </c>
      <c r="R3895" s="51"/>
      <c r="U3895"/>
    </row>
    <row r="3896" spans="2:21" x14ac:dyDescent="0.25">
      <c r="B3896" s="49" t="s">
        <v>9326</v>
      </c>
      <c r="C3896" s="53" t="s">
        <v>24184</v>
      </c>
      <c r="D3896" t="s">
        <v>1064</v>
      </c>
      <c r="E3896" s="43" t="s">
        <v>1065</v>
      </c>
      <c r="F3896" t="s">
        <v>6939</v>
      </c>
      <c r="G3896" t="s">
        <v>18130</v>
      </c>
      <c r="H3896" s="41">
        <v>43024</v>
      </c>
      <c r="I3896" s="44">
        <v>-60171.74</v>
      </c>
      <c r="J3896" t="s">
        <v>14728</v>
      </c>
      <c r="R3896" s="51"/>
      <c r="U3896"/>
    </row>
    <row r="3897" spans="2:21" x14ac:dyDescent="0.25">
      <c r="B3897" s="49" t="s">
        <v>9326</v>
      </c>
      <c r="C3897" s="53" t="s">
        <v>24184</v>
      </c>
      <c r="D3897" t="s">
        <v>1064</v>
      </c>
      <c r="E3897" s="43" t="s">
        <v>1065</v>
      </c>
      <c r="F3897" t="s">
        <v>5312</v>
      </c>
      <c r="G3897" t="s">
        <v>18130</v>
      </c>
      <c r="H3897" s="41">
        <v>43024</v>
      </c>
      <c r="I3897" s="44">
        <v>-35134.5</v>
      </c>
      <c r="J3897" t="s">
        <v>14726</v>
      </c>
      <c r="R3897" s="51"/>
      <c r="U3897"/>
    </row>
    <row r="3898" spans="2:21" x14ac:dyDescent="0.25">
      <c r="B3898" s="49" t="s">
        <v>9326</v>
      </c>
      <c r="C3898" s="53" t="s">
        <v>24184</v>
      </c>
      <c r="D3898" t="s">
        <v>1064</v>
      </c>
      <c r="E3898" s="43" t="s">
        <v>1065</v>
      </c>
      <c r="F3898" t="s">
        <v>6353</v>
      </c>
      <c r="G3898" t="s">
        <v>18130</v>
      </c>
      <c r="H3898" s="41">
        <v>43024</v>
      </c>
      <c r="I3898" s="44">
        <v>-15369.91</v>
      </c>
      <c r="J3898" t="s">
        <v>14727</v>
      </c>
      <c r="R3898" s="51"/>
      <c r="U3898"/>
    </row>
    <row r="3899" spans="2:21" x14ac:dyDescent="0.25">
      <c r="B3899" s="49" t="s">
        <v>9735</v>
      </c>
      <c r="C3899" s="53" t="s">
        <v>24186</v>
      </c>
      <c r="D3899" t="s">
        <v>6940</v>
      </c>
      <c r="E3899" s="43" t="s">
        <v>14729</v>
      </c>
      <c r="F3899" t="s">
        <v>6941</v>
      </c>
      <c r="G3899" t="s">
        <v>6942</v>
      </c>
      <c r="H3899" s="41">
        <v>43025</v>
      </c>
      <c r="I3899" s="44">
        <v>-14056</v>
      </c>
      <c r="J3899" t="s">
        <v>14730</v>
      </c>
      <c r="R3899" s="51"/>
      <c r="U3899"/>
    </row>
    <row r="3900" spans="2:21" x14ac:dyDescent="0.25">
      <c r="B3900" s="49" t="s">
        <v>9328</v>
      </c>
      <c r="C3900" s="53" t="s">
        <v>24189</v>
      </c>
      <c r="D3900" t="s">
        <v>6943</v>
      </c>
      <c r="E3900" s="43" t="s">
        <v>14731</v>
      </c>
      <c r="F3900" t="s">
        <v>6944</v>
      </c>
      <c r="G3900" t="s">
        <v>19514</v>
      </c>
      <c r="H3900" s="41">
        <v>43027</v>
      </c>
      <c r="I3900" s="44">
        <v>-5520000</v>
      </c>
      <c r="J3900" t="s">
        <v>14732</v>
      </c>
      <c r="R3900" s="51"/>
      <c r="U3900"/>
    </row>
    <row r="3901" spans="2:21" x14ac:dyDescent="0.25">
      <c r="B3901" s="49" t="s">
        <v>9326</v>
      </c>
      <c r="C3901" s="53" t="s">
        <v>24184</v>
      </c>
      <c r="D3901" t="s">
        <v>6945</v>
      </c>
      <c r="E3901" s="43" t="s">
        <v>6946</v>
      </c>
      <c r="F3901" t="s">
        <v>6947</v>
      </c>
      <c r="G3901" t="s">
        <v>17973</v>
      </c>
      <c r="H3901" s="41">
        <v>43035</v>
      </c>
      <c r="I3901" s="44">
        <v>-650376.72</v>
      </c>
      <c r="J3901" t="s">
        <v>14733</v>
      </c>
      <c r="R3901" s="51"/>
      <c r="U3901"/>
    </row>
    <row r="3902" spans="2:21" x14ac:dyDescent="0.25">
      <c r="B3902" s="49" t="s">
        <v>9328</v>
      </c>
      <c r="C3902" s="53" t="s">
        <v>24189</v>
      </c>
      <c r="D3902" t="s">
        <v>6455</v>
      </c>
      <c r="E3902" s="43" t="s">
        <v>6456</v>
      </c>
      <c r="F3902" t="s">
        <v>6948</v>
      </c>
      <c r="G3902" t="s">
        <v>20395</v>
      </c>
      <c r="H3902" s="41">
        <v>43038</v>
      </c>
      <c r="I3902" s="44">
        <v>-82600</v>
      </c>
      <c r="J3902" t="s">
        <v>14734</v>
      </c>
      <c r="R3902" s="51"/>
      <c r="U3902"/>
    </row>
    <row r="3903" spans="2:21" x14ac:dyDescent="0.25">
      <c r="B3903" s="49" t="s">
        <v>9328</v>
      </c>
      <c r="C3903" s="53" t="s">
        <v>24189</v>
      </c>
      <c r="D3903" t="s">
        <v>6455</v>
      </c>
      <c r="E3903" s="43" t="s">
        <v>6456</v>
      </c>
      <c r="F3903" t="s">
        <v>6949</v>
      </c>
      <c r="G3903" t="s">
        <v>20396</v>
      </c>
      <c r="H3903" s="41">
        <v>43038</v>
      </c>
      <c r="I3903" s="44">
        <v>-59000</v>
      </c>
      <c r="J3903" t="s">
        <v>14735</v>
      </c>
      <c r="R3903" s="51"/>
      <c r="U3903"/>
    </row>
    <row r="3904" spans="2:21" x14ac:dyDescent="0.25">
      <c r="B3904" s="49" t="s">
        <v>9328</v>
      </c>
      <c r="C3904" s="53" t="s">
        <v>24189</v>
      </c>
      <c r="D3904" t="s">
        <v>4369</v>
      </c>
      <c r="E3904" s="43" t="s">
        <v>4370</v>
      </c>
      <c r="F3904" t="s">
        <v>6950</v>
      </c>
      <c r="G3904" t="s">
        <v>6951</v>
      </c>
      <c r="H3904" s="41">
        <v>43040</v>
      </c>
      <c r="I3904" s="44">
        <v>-20000</v>
      </c>
      <c r="J3904" t="s">
        <v>14736</v>
      </c>
      <c r="R3904" s="51"/>
      <c r="U3904"/>
    </row>
    <row r="3905" spans="2:21" x14ac:dyDescent="0.25">
      <c r="B3905" s="49" t="s">
        <v>9328</v>
      </c>
      <c r="C3905" s="53" t="s">
        <v>24189</v>
      </c>
      <c r="D3905" t="s">
        <v>6952</v>
      </c>
      <c r="E3905" s="43" t="s">
        <v>6953</v>
      </c>
      <c r="F3905" t="s">
        <v>6954</v>
      </c>
      <c r="G3905" t="s">
        <v>6955</v>
      </c>
      <c r="H3905" s="41">
        <v>43041</v>
      </c>
      <c r="I3905" s="44">
        <v>-95728</v>
      </c>
      <c r="J3905" t="s">
        <v>14737</v>
      </c>
      <c r="R3905" s="51"/>
      <c r="U3905"/>
    </row>
    <row r="3906" spans="2:21" x14ac:dyDescent="0.25">
      <c r="B3906" s="49" t="s">
        <v>9328</v>
      </c>
      <c r="C3906" s="53" t="s">
        <v>24189</v>
      </c>
      <c r="D3906" t="s">
        <v>6956</v>
      </c>
      <c r="E3906" s="43" t="s">
        <v>14738</v>
      </c>
      <c r="F3906" t="s">
        <v>6957</v>
      </c>
      <c r="H3906" s="41">
        <v>43049</v>
      </c>
      <c r="I3906" s="44">
        <v>-188376.8</v>
      </c>
      <c r="J3906" t="s">
        <v>14739</v>
      </c>
      <c r="R3906" s="51"/>
      <c r="U3906"/>
    </row>
    <row r="3907" spans="2:21" x14ac:dyDescent="0.25">
      <c r="B3907" s="49" t="s">
        <v>9328</v>
      </c>
      <c r="C3907" s="53" t="s">
        <v>24189</v>
      </c>
      <c r="D3907" t="s">
        <v>6958</v>
      </c>
      <c r="E3907" s="43" t="s">
        <v>14740</v>
      </c>
      <c r="F3907" t="s">
        <v>6959</v>
      </c>
      <c r="G3907" t="s">
        <v>19706</v>
      </c>
      <c r="H3907" s="41">
        <v>43054</v>
      </c>
      <c r="I3907" s="44">
        <v>-212400</v>
      </c>
      <c r="J3907" t="s">
        <v>14741</v>
      </c>
      <c r="R3907" s="51"/>
      <c r="U3907"/>
    </row>
    <row r="3908" spans="2:21" x14ac:dyDescent="0.25">
      <c r="B3908" s="49" t="s">
        <v>9328</v>
      </c>
      <c r="C3908" s="53" t="s">
        <v>24189</v>
      </c>
      <c r="D3908" t="s">
        <v>4472</v>
      </c>
      <c r="E3908" s="43" t="s">
        <v>4473</v>
      </c>
      <c r="G3908" t="s">
        <v>20772</v>
      </c>
      <c r="H3908" s="41">
        <v>43055</v>
      </c>
      <c r="I3908" s="44">
        <v>4820580.13</v>
      </c>
      <c r="J3908" t="s">
        <v>14742</v>
      </c>
      <c r="R3908" s="51"/>
      <c r="U3908"/>
    </row>
    <row r="3909" spans="2:21" x14ac:dyDescent="0.25">
      <c r="B3909" s="49" t="s">
        <v>9328</v>
      </c>
      <c r="C3909" s="53" t="s">
        <v>24189</v>
      </c>
      <c r="D3909" t="s">
        <v>6960</v>
      </c>
      <c r="E3909" s="43" t="s">
        <v>14743</v>
      </c>
      <c r="F3909" t="s">
        <v>6961</v>
      </c>
      <c r="H3909" s="41">
        <v>43056</v>
      </c>
      <c r="I3909" s="44">
        <v>-456164.16</v>
      </c>
      <c r="J3909" t="s">
        <v>14744</v>
      </c>
      <c r="R3909" s="51"/>
      <c r="U3909"/>
    </row>
    <row r="3910" spans="2:21" x14ac:dyDescent="0.25">
      <c r="B3910" s="49" t="s">
        <v>9328</v>
      </c>
      <c r="C3910" s="53" t="s">
        <v>24189</v>
      </c>
      <c r="D3910" t="s">
        <v>6964</v>
      </c>
      <c r="E3910" s="43" t="s">
        <v>6965</v>
      </c>
      <c r="F3910" t="s">
        <v>6966</v>
      </c>
      <c r="H3910" s="41">
        <v>43056</v>
      </c>
      <c r="I3910" s="44">
        <v>-152576.28</v>
      </c>
      <c r="J3910" t="s">
        <v>14747</v>
      </c>
      <c r="R3910" s="51"/>
      <c r="U3910"/>
    </row>
    <row r="3911" spans="2:21" x14ac:dyDescent="0.25">
      <c r="B3911" s="49" t="s">
        <v>9328</v>
      </c>
      <c r="C3911" s="53" t="s">
        <v>24189</v>
      </c>
      <c r="D3911" t="s">
        <v>6962</v>
      </c>
      <c r="E3911" s="43" t="s">
        <v>14745</v>
      </c>
      <c r="G3911" t="s">
        <v>6963</v>
      </c>
      <c r="H3911" s="41">
        <v>43056</v>
      </c>
      <c r="I3911" s="44">
        <v>820916.54</v>
      </c>
      <c r="J3911" t="s">
        <v>14746</v>
      </c>
      <c r="R3911" s="51"/>
      <c r="U3911"/>
    </row>
    <row r="3912" spans="2:21" x14ac:dyDescent="0.25">
      <c r="B3912" s="49" t="s">
        <v>9328</v>
      </c>
      <c r="C3912" s="53" t="s">
        <v>24189</v>
      </c>
      <c r="D3912" t="s">
        <v>6420</v>
      </c>
      <c r="E3912" s="43" t="s">
        <v>6421</v>
      </c>
      <c r="F3912" t="s">
        <v>6967</v>
      </c>
      <c r="G3912" t="s">
        <v>16837</v>
      </c>
      <c r="H3912" s="41">
        <v>43059</v>
      </c>
      <c r="I3912" s="44">
        <v>-1766777.1</v>
      </c>
      <c r="J3912" t="s">
        <v>14748</v>
      </c>
      <c r="R3912" s="51"/>
      <c r="U3912"/>
    </row>
    <row r="3913" spans="2:21" x14ac:dyDescent="0.25">
      <c r="B3913" s="49" t="s">
        <v>9328</v>
      </c>
      <c r="C3913" s="53" t="s">
        <v>24189</v>
      </c>
      <c r="D3913" t="s">
        <v>6969</v>
      </c>
      <c r="E3913" s="43" t="s">
        <v>6970</v>
      </c>
      <c r="F3913" t="s">
        <v>6971</v>
      </c>
      <c r="G3913" t="s">
        <v>20201</v>
      </c>
      <c r="H3913" s="41">
        <v>43066</v>
      </c>
      <c r="I3913" s="44">
        <v>-2765484.56</v>
      </c>
      <c r="J3913" t="s">
        <v>14749</v>
      </c>
      <c r="R3913" s="51"/>
      <c r="U3913"/>
    </row>
    <row r="3914" spans="2:21" x14ac:dyDescent="0.25">
      <c r="B3914" s="49" t="s">
        <v>9328</v>
      </c>
      <c r="C3914" s="53" t="s">
        <v>24189</v>
      </c>
      <c r="D3914" t="s">
        <v>6973</v>
      </c>
      <c r="E3914" s="43" t="s">
        <v>14750</v>
      </c>
      <c r="F3914" t="s">
        <v>6974</v>
      </c>
      <c r="G3914" t="s">
        <v>2414</v>
      </c>
      <c r="H3914" s="41">
        <v>43067</v>
      </c>
      <c r="I3914" s="44">
        <v>-4409740</v>
      </c>
      <c r="J3914" t="s">
        <v>14751</v>
      </c>
      <c r="R3914" s="51"/>
      <c r="U3914"/>
    </row>
    <row r="3915" spans="2:21" x14ac:dyDescent="0.25">
      <c r="B3915" s="49" t="s">
        <v>9328</v>
      </c>
      <c r="C3915" s="53" t="s">
        <v>24189</v>
      </c>
      <c r="D3915" t="s">
        <v>6975</v>
      </c>
      <c r="E3915" s="43" t="s">
        <v>14752</v>
      </c>
      <c r="F3915" t="s">
        <v>6976</v>
      </c>
      <c r="G3915" t="s">
        <v>19473</v>
      </c>
      <c r="H3915" s="41">
        <v>43068</v>
      </c>
      <c r="I3915" s="44">
        <v>-89457.04</v>
      </c>
      <c r="J3915" t="s">
        <v>14753</v>
      </c>
      <c r="R3915" s="51"/>
      <c r="U3915"/>
    </row>
    <row r="3916" spans="2:21" x14ac:dyDescent="0.25">
      <c r="B3916" s="49" t="s">
        <v>9328</v>
      </c>
      <c r="C3916" s="53" t="s">
        <v>24189</v>
      </c>
      <c r="D3916" t="s">
        <v>6977</v>
      </c>
      <c r="E3916" s="43" t="s">
        <v>14754</v>
      </c>
      <c r="F3916" t="s">
        <v>6978</v>
      </c>
      <c r="G3916" t="s">
        <v>19423</v>
      </c>
      <c r="H3916" s="41">
        <v>43082</v>
      </c>
      <c r="I3916" s="44">
        <v>-17700</v>
      </c>
      <c r="J3916" t="s">
        <v>14755</v>
      </c>
      <c r="R3916" s="51"/>
      <c r="U3916"/>
    </row>
    <row r="3917" spans="2:21" x14ac:dyDescent="0.25">
      <c r="B3917" s="49" t="s">
        <v>9328</v>
      </c>
      <c r="C3917" s="53" t="s">
        <v>24189</v>
      </c>
      <c r="D3917" t="s">
        <v>6977</v>
      </c>
      <c r="E3917" s="43" t="s">
        <v>14754</v>
      </c>
      <c r="F3917" t="s">
        <v>6979</v>
      </c>
      <c r="G3917" t="s">
        <v>19424</v>
      </c>
      <c r="H3917" s="41">
        <v>43082</v>
      </c>
      <c r="I3917" s="44">
        <v>-17700</v>
      </c>
      <c r="J3917" t="s">
        <v>14756</v>
      </c>
      <c r="R3917" s="51"/>
      <c r="U3917"/>
    </row>
    <row r="3918" spans="2:21" x14ac:dyDescent="0.25">
      <c r="B3918" s="49" t="s">
        <v>9328</v>
      </c>
      <c r="C3918" s="53" t="s">
        <v>24189</v>
      </c>
      <c r="D3918" t="s">
        <v>6977</v>
      </c>
      <c r="E3918" s="43" t="s">
        <v>14754</v>
      </c>
      <c r="F3918" t="s">
        <v>6980</v>
      </c>
      <c r="G3918" t="s">
        <v>19425</v>
      </c>
      <c r="H3918" s="41">
        <v>43082</v>
      </c>
      <c r="I3918" s="44">
        <v>17700</v>
      </c>
      <c r="J3918" t="s">
        <v>14757</v>
      </c>
      <c r="R3918" s="51"/>
      <c r="U3918"/>
    </row>
    <row r="3919" spans="2:21" x14ac:dyDescent="0.25">
      <c r="B3919" s="49" t="s">
        <v>9328</v>
      </c>
      <c r="C3919" s="53" t="s">
        <v>24189</v>
      </c>
      <c r="D3919" t="s">
        <v>6977</v>
      </c>
      <c r="E3919" s="43" t="s">
        <v>14754</v>
      </c>
      <c r="F3919" t="s">
        <v>6981</v>
      </c>
      <c r="G3919" t="s">
        <v>19425</v>
      </c>
      <c r="H3919" s="41">
        <v>43082</v>
      </c>
      <c r="I3919" s="44">
        <v>17700</v>
      </c>
      <c r="J3919" t="s">
        <v>14758</v>
      </c>
      <c r="R3919" s="51"/>
      <c r="U3919"/>
    </row>
    <row r="3920" spans="2:21" x14ac:dyDescent="0.25">
      <c r="B3920" s="49" t="s">
        <v>9328</v>
      </c>
      <c r="C3920" s="53" t="s">
        <v>24189</v>
      </c>
      <c r="D3920" t="s">
        <v>6982</v>
      </c>
      <c r="E3920" s="43" t="s">
        <v>14759</v>
      </c>
      <c r="F3920" t="s">
        <v>6983</v>
      </c>
      <c r="G3920" t="s">
        <v>19529</v>
      </c>
      <c r="H3920" s="41">
        <v>43084</v>
      </c>
      <c r="I3920" s="44">
        <v>-131570</v>
      </c>
      <c r="J3920" t="s">
        <v>14760</v>
      </c>
      <c r="R3920" s="51"/>
      <c r="U3920"/>
    </row>
    <row r="3921" spans="2:21" x14ac:dyDescent="0.25">
      <c r="B3921" s="49" t="s">
        <v>9326</v>
      </c>
      <c r="C3921" s="53" t="s">
        <v>24184</v>
      </c>
      <c r="D3921" t="s">
        <v>6984</v>
      </c>
      <c r="E3921" s="43" t="s">
        <v>6985</v>
      </c>
      <c r="F3921" t="s">
        <v>6986</v>
      </c>
      <c r="G3921" t="s">
        <v>6987</v>
      </c>
      <c r="H3921" s="41">
        <v>43097</v>
      </c>
      <c r="I3921" s="44">
        <v>-5975</v>
      </c>
      <c r="J3921" t="s">
        <v>14766</v>
      </c>
      <c r="R3921" s="51"/>
      <c r="U3921"/>
    </row>
    <row r="3922" spans="2:21" x14ac:dyDescent="0.25">
      <c r="B3922" s="49" t="s">
        <v>9735</v>
      </c>
      <c r="C3922" s="53" t="s">
        <v>24186</v>
      </c>
      <c r="D3922" t="s">
        <v>6761</v>
      </c>
      <c r="E3922" s="43" t="s">
        <v>6762</v>
      </c>
      <c r="F3922" t="s">
        <v>6988</v>
      </c>
      <c r="G3922" t="s">
        <v>6989</v>
      </c>
      <c r="H3922" s="41">
        <v>43108</v>
      </c>
      <c r="I3922" s="44">
        <v>-390682</v>
      </c>
      <c r="J3922" t="s">
        <v>14767</v>
      </c>
      <c r="R3922" s="51"/>
      <c r="U3922"/>
    </row>
    <row r="3923" spans="2:21" x14ac:dyDescent="0.25">
      <c r="B3923" s="49" t="s">
        <v>9326</v>
      </c>
      <c r="C3923" s="53" t="s">
        <v>24184</v>
      </c>
      <c r="D3923" t="s">
        <v>5985</v>
      </c>
      <c r="E3923" s="43" t="s">
        <v>5986</v>
      </c>
      <c r="F3923" t="s">
        <v>6990</v>
      </c>
      <c r="G3923" t="s">
        <v>6991</v>
      </c>
      <c r="H3923" s="41">
        <v>43117</v>
      </c>
      <c r="I3923" s="44">
        <v>-4248</v>
      </c>
      <c r="J3923" t="s">
        <v>14768</v>
      </c>
      <c r="R3923" s="51"/>
      <c r="U3923"/>
    </row>
    <row r="3924" spans="2:21" x14ac:dyDescent="0.25">
      <c r="B3924" s="49" t="s">
        <v>9326</v>
      </c>
      <c r="C3924" s="53" t="s">
        <v>24184</v>
      </c>
      <c r="D3924" t="s">
        <v>6992</v>
      </c>
      <c r="E3924" s="43" t="s">
        <v>6993</v>
      </c>
      <c r="F3924" t="s">
        <v>4356</v>
      </c>
      <c r="G3924" t="s">
        <v>6994</v>
      </c>
      <c r="H3924" s="41">
        <v>43122</v>
      </c>
      <c r="I3924" s="44">
        <v>-16069.24</v>
      </c>
      <c r="J3924" t="s">
        <v>14769</v>
      </c>
      <c r="R3924" s="51"/>
      <c r="U3924"/>
    </row>
    <row r="3925" spans="2:21" x14ac:dyDescent="0.25">
      <c r="B3925" s="49" t="s">
        <v>9326</v>
      </c>
      <c r="C3925" s="53" t="s">
        <v>24184</v>
      </c>
      <c r="D3925" t="s">
        <v>9232</v>
      </c>
      <c r="E3925" s="43" t="s">
        <v>9233</v>
      </c>
      <c r="F3925" t="s">
        <v>17206</v>
      </c>
      <c r="G3925" t="s">
        <v>17207</v>
      </c>
      <c r="H3925" s="41">
        <v>43123</v>
      </c>
      <c r="I3925" s="44">
        <v>-11445462</v>
      </c>
      <c r="J3925" t="s">
        <v>17205</v>
      </c>
      <c r="R3925" s="51"/>
      <c r="U3925"/>
    </row>
    <row r="3926" spans="2:21" x14ac:dyDescent="0.25">
      <c r="B3926" s="49" t="s">
        <v>9328</v>
      </c>
      <c r="C3926" s="53" t="s">
        <v>24189</v>
      </c>
      <c r="D3926" t="s">
        <v>6995</v>
      </c>
      <c r="E3926" s="43" t="s">
        <v>14770</v>
      </c>
      <c r="F3926" t="s">
        <v>6996</v>
      </c>
      <c r="G3926" t="s">
        <v>19521</v>
      </c>
      <c r="H3926" s="41">
        <v>43125</v>
      </c>
      <c r="I3926" s="44">
        <v>-52038</v>
      </c>
      <c r="J3926" t="s">
        <v>14771</v>
      </c>
      <c r="R3926" s="51"/>
      <c r="U3926"/>
    </row>
    <row r="3927" spans="2:21" x14ac:dyDescent="0.25">
      <c r="B3927" s="49" t="s">
        <v>9735</v>
      </c>
      <c r="C3927" s="53" t="s">
        <v>24186</v>
      </c>
      <c r="D3927" t="s">
        <v>6997</v>
      </c>
      <c r="E3927" s="43" t="s">
        <v>6998</v>
      </c>
      <c r="F3927" t="s">
        <v>6999</v>
      </c>
      <c r="G3927" t="s">
        <v>7000</v>
      </c>
      <c r="H3927" s="41">
        <v>43131</v>
      </c>
      <c r="I3927" s="44">
        <v>-1950</v>
      </c>
      <c r="J3927" t="s">
        <v>14772</v>
      </c>
      <c r="R3927" s="51"/>
      <c r="U3927"/>
    </row>
    <row r="3928" spans="2:21" x14ac:dyDescent="0.25">
      <c r="B3928" s="49" t="s">
        <v>9735</v>
      </c>
      <c r="C3928" s="53" t="s">
        <v>24186</v>
      </c>
      <c r="D3928" t="s">
        <v>6997</v>
      </c>
      <c r="E3928" s="43" t="s">
        <v>6998</v>
      </c>
      <c r="F3928" t="s">
        <v>7006</v>
      </c>
      <c r="G3928" t="s">
        <v>7000</v>
      </c>
      <c r="H3928" s="41">
        <v>43131</v>
      </c>
      <c r="I3928" s="44">
        <v>-1350</v>
      </c>
      <c r="J3928" t="s">
        <v>14778</v>
      </c>
      <c r="R3928" s="51"/>
      <c r="U3928"/>
    </row>
    <row r="3929" spans="2:21" x14ac:dyDescent="0.25">
      <c r="B3929" s="49" t="s">
        <v>9735</v>
      </c>
      <c r="C3929" s="53" t="s">
        <v>24186</v>
      </c>
      <c r="D3929" t="s">
        <v>6997</v>
      </c>
      <c r="E3929" s="43" t="s">
        <v>6998</v>
      </c>
      <c r="F3929" t="s">
        <v>7001</v>
      </c>
      <c r="G3929" t="s">
        <v>7000</v>
      </c>
      <c r="H3929" s="41">
        <v>43131</v>
      </c>
      <c r="I3929">
        <v>-900</v>
      </c>
      <c r="J3929" t="s">
        <v>14773</v>
      </c>
      <c r="R3929" s="51"/>
      <c r="U3929"/>
    </row>
    <row r="3930" spans="2:21" x14ac:dyDescent="0.25">
      <c r="B3930" s="49" t="s">
        <v>9735</v>
      </c>
      <c r="C3930" s="53" t="s">
        <v>24186</v>
      </c>
      <c r="D3930" t="s">
        <v>6997</v>
      </c>
      <c r="E3930" s="43" t="s">
        <v>6998</v>
      </c>
      <c r="F3930" t="s">
        <v>7007</v>
      </c>
      <c r="G3930" t="s">
        <v>7000</v>
      </c>
      <c r="H3930" s="41">
        <v>43131</v>
      </c>
      <c r="I3930">
        <v>-750</v>
      </c>
      <c r="J3930" t="s">
        <v>14779</v>
      </c>
      <c r="R3930" s="51"/>
      <c r="U3930"/>
    </row>
    <row r="3931" spans="2:21" x14ac:dyDescent="0.25">
      <c r="B3931" s="49" t="s">
        <v>9735</v>
      </c>
      <c r="C3931" s="53" t="s">
        <v>24186</v>
      </c>
      <c r="D3931" t="s">
        <v>6997</v>
      </c>
      <c r="E3931" s="43" t="s">
        <v>6998</v>
      </c>
      <c r="F3931" t="s">
        <v>7002</v>
      </c>
      <c r="G3931" t="s">
        <v>7000</v>
      </c>
      <c r="H3931" s="41">
        <v>43131</v>
      </c>
      <c r="I3931">
        <v>-450</v>
      </c>
      <c r="J3931" t="s">
        <v>14774</v>
      </c>
      <c r="R3931" s="51"/>
      <c r="U3931"/>
    </row>
    <row r="3932" spans="2:21" x14ac:dyDescent="0.25">
      <c r="B3932" s="49" t="s">
        <v>9735</v>
      </c>
      <c r="C3932" s="53" t="s">
        <v>24186</v>
      </c>
      <c r="D3932" t="s">
        <v>6997</v>
      </c>
      <c r="E3932" s="43" t="s">
        <v>6998</v>
      </c>
      <c r="F3932" t="s">
        <v>7005</v>
      </c>
      <c r="G3932" t="s">
        <v>7000</v>
      </c>
      <c r="H3932" s="41">
        <v>43131</v>
      </c>
      <c r="I3932">
        <v>-450</v>
      </c>
      <c r="J3932" t="s">
        <v>14777</v>
      </c>
      <c r="R3932" s="51"/>
      <c r="U3932"/>
    </row>
    <row r="3933" spans="2:21" x14ac:dyDescent="0.25">
      <c r="B3933" s="49" t="s">
        <v>9735</v>
      </c>
      <c r="C3933" s="53" t="s">
        <v>24186</v>
      </c>
      <c r="D3933" t="s">
        <v>6997</v>
      </c>
      <c r="E3933" s="43" t="s">
        <v>6998</v>
      </c>
      <c r="F3933" t="s">
        <v>7004</v>
      </c>
      <c r="G3933" t="s">
        <v>7000</v>
      </c>
      <c r="H3933" s="41">
        <v>43131</v>
      </c>
      <c r="I3933">
        <v>-300</v>
      </c>
      <c r="J3933" t="s">
        <v>14776</v>
      </c>
      <c r="R3933" s="51"/>
      <c r="U3933"/>
    </row>
    <row r="3934" spans="2:21" x14ac:dyDescent="0.25">
      <c r="B3934" s="49" t="s">
        <v>9735</v>
      </c>
      <c r="C3934" s="53" t="s">
        <v>24186</v>
      </c>
      <c r="D3934" t="s">
        <v>6997</v>
      </c>
      <c r="E3934" s="43" t="s">
        <v>6998</v>
      </c>
      <c r="F3934" t="s">
        <v>7008</v>
      </c>
      <c r="G3934" t="s">
        <v>7000</v>
      </c>
      <c r="H3934" s="41">
        <v>43131</v>
      </c>
      <c r="I3934">
        <v>-300</v>
      </c>
      <c r="J3934" t="s">
        <v>14780</v>
      </c>
      <c r="R3934" s="51"/>
      <c r="U3934"/>
    </row>
    <row r="3935" spans="2:21" x14ac:dyDescent="0.25">
      <c r="B3935" s="49" t="s">
        <v>9735</v>
      </c>
      <c r="C3935" s="53" t="s">
        <v>24186</v>
      </c>
      <c r="D3935" t="s">
        <v>6997</v>
      </c>
      <c r="E3935" s="43" t="s">
        <v>6998</v>
      </c>
      <c r="F3935" t="s">
        <v>7003</v>
      </c>
      <c r="G3935" t="s">
        <v>7000</v>
      </c>
      <c r="H3935" s="41">
        <v>43131</v>
      </c>
      <c r="I3935">
        <v>-150</v>
      </c>
      <c r="J3935" t="s">
        <v>14775</v>
      </c>
      <c r="R3935" s="51"/>
      <c r="U3935"/>
    </row>
    <row r="3936" spans="2:21" x14ac:dyDescent="0.25">
      <c r="B3936" s="49" t="s">
        <v>9328</v>
      </c>
      <c r="C3936" s="53" t="s">
        <v>24189</v>
      </c>
      <c r="D3936" t="s">
        <v>4472</v>
      </c>
      <c r="E3936" s="43" t="s">
        <v>4473</v>
      </c>
      <c r="F3936" t="s">
        <v>4069</v>
      </c>
      <c r="G3936" t="s">
        <v>19976</v>
      </c>
      <c r="H3936" s="41">
        <v>43132</v>
      </c>
      <c r="I3936" s="44">
        <v>-999184.26</v>
      </c>
      <c r="J3936" t="s">
        <v>14781</v>
      </c>
      <c r="R3936" s="51"/>
      <c r="U3936"/>
    </row>
    <row r="3937" spans="2:21" x14ac:dyDescent="0.25">
      <c r="B3937" s="49" t="s">
        <v>9326</v>
      </c>
      <c r="C3937" s="53" t="s">
        <v>24184</v>
      </c>
      <c r="D3937" t="s">
        <v>7009</v>
      </c>
      <c r="E3937" s="43" t="s">
        <v>7010</v>
      </c>
      <c r="F3937" t="s">
        <v>7011</v>
      </c>
      <c r="G3937" t="s">
        <v>18108</v>
      </c>
      <c r="H3937" s="41">
        <v>43154</v>
      </c>
      <c r="I3937" s="44">
        <v>339557.16</v>
      </c>
      <c r="J3937" t="s">
        <v>14782</v>
      </c>
      <c r="R3937" s="51"/>
      <c r="U3937"/>
    </row>
    <row r="3938" spans="2:21" x14ac:dyDescent="0.25">
      <c r="B3938" s="49" t="s">
        <v>9735</v>
      </c>
      <c r="C3938" s="53" t="s">
        <v>24186</v>
      </c>
      <c r="D3938" t="s">
        <v>6997</v>
      </c>
      <c r="E3938" s="43" t="s">
        <v>6998</v>
      </c>
      <c r="F3938" t="s">
        <v>7014</v>
      </c>
      <c r="G3938" t="s">
        <v>7013</v>
      </c>
      <c r="H3938" s="41">
        <v>43159</v>
      </c>
      <c r="I3938" s="44">
        <v>-2700</v>
      </c>
      <c r="J3938" t="s">
        <v>14784</v>
      </c>
      <c r="R3938" s="51"/>
      <c r="U3938"/>
    </row>
    <row r="3939" spans="2:21" x14ac:dyDescent="0.25">
      <c r="B3939" s="49" t="s">
        <v>9735</v>
      </c>
      <c r="C3939" s="53" t="s">
        <v>24186</v>
      </c>
      <c r="D3939" t="s">
        <v>6997</v>
      </c>
      <c r="E3939" s="43" t="s">
        <v>6998</v>
      </c>
      <c r="F3939" t="s">
        <v>7017</v>
      </c>
      <c r="G3939" t="s">
        <v>7013</v>
      </c>
      <c r="H3939" s="41">
        <v>43159</v>
      </c>
      <c r="I3939" s="44">
        <v>-2100</v>
      </c>
      <c r="J3939" t="s">
        <v>14787</v>
      </c>
      <c r="R3939" s="51"/>
      <c r="U3939"/>
    </row>
    <row r="3940" spans="2:21" x14ac:dyDescent="0.25">
      <c r="B3940" s="49" t="s">
        <v>9735</v>
      </c>
      <c r="C3940" s="53" t="s">
        <v>24186</v>
      </c>
      <c r="D3940" t="s">
        <v>6997</v>
      </c>
      <c r="E3940" s="43" t="s">
        <v>6998</v>
      </c>
      <c r="F3940" t="s">
        <v>7015</v>
      </c>
      <c r="G3940" t="s">
        <v>7013</v>
      </c>
      <c r="H3940" s="41">
        <v>43159</v>
      </c>
      <c r="I3940" s="44">
        <v>-1500</v>
      </c>
      <c r="J3940" t="s">
        <v>14785</v>
      </c>
      <c r="R3940" s="51"/>
      <c r="U3940"/>
    </row>
    <row r="3941" spans="2:21" x14ac:dyDescent="0.25">
      <c r="B3941" s="49" t="s">
        <v>9735</v>
      </c>
      <c r="C3941" s="53" t="s">
        <v>24186</v>
      </c>
      <c r="D3941" t="s">
        <v>6997</v>
      </c>
      <c r="E3941" s="43" t="s">
        <v>6998</v>
      </c>
      <c r="F3941" t="s">
        <v>7012</v>
      </c>
      <c r="G3941" t="s">
        <v>7013</v>
      </c>
      <c r="H3941" s="41">
        <v>43159</v>
      </c>
      <c r="I3941">
        <v>-900</v>
      </c>
      <c r="J3941" t="s">
        <v>14783</v>
      </c>
      <c r="R3941" s="51"/>
      <c r="U3941"/>
    </row>
    <row r="3942" spans="2:21" x14ac:dyDescent="0.25">
      <c r="B3942" s="49" t="s">
        <v>9735</v>
      </c>
      <c r="C3942" s="53" t="s">
        <v>24186</v>
      </c>
      <c r="D3942" t="s">
        <v>6997</v>
      </c>
      <c r="E3942" s="43" t="s">
        <v>6998</v>
      </c>
      <c r="F3942" t="s">
        <v>7016</v>
      </c>
      <c r="G3942" t="s">
        <v>7013</v>
      </c>
      <c r="H3942" s="41">
        <v>43159</v>
      </c>
      <c r="I3942">
        <v>-600</v>
      </c>
      <c r="J3942" t="s">
        <v>14786</v>
      </c>
      <c r="R3942" s="51"/>
      <c r="U3942"/>
    </row>
    <row r="3943" spans="2:21" x14ac:dyDescent="0.25">
      <c r="B3943" s="49" t="s">
        <v>9735</v>
      </c>
      <c r="C3943" s="53" t="s">
        <v>24186</v>
      </c>
      <c r="D3943" t="s">
        <v>6997</v>
      </c>
      <c r="E3943" s="43" t="s">
        <v>6998</v>
      </c>
      <c r="F3943" t="s">
        <v>7018</v>
      </c>
      <c r="G3943" t="s">
        <v>7019</v>
      </c>
      <c r="H3943" s="41">
        <v>43159</v>
      </c>
      <c r="I3943">
        <v>-300</v>
      </c>
      <c r="J3943" t="s">
        <v>14788</v>
      </c>
      <c r="R3943" s="51"/>
      <c r="U3943"/>
    </row>
    <row r="3944" spans="2:21" x14ac:dyDescent="0.25">
      <c r="B3944" s="49" t="s">
        <v>9328</v>
      </c>
      <c r="C3944" s="53" t="s">
        <v>24189</v>
      </c>
      <c r="D3944" t="s">
        <v>7020</v>
      </c>
      <c r="E3944" s="43" t="s">
        <v>14789</v>
      </c>
      <c r="F3944" t="s">
        <v>7021</v>
      </c>
      <c r="G3944" t="s">
        <v>7021</v>
      </c>
      <c r="H3944" s="41">
        <v>43159</v>
      </c>
      <c r="I3944" s="44">
        <v>203474.41</v>
      </c>
      <c r="J3944" t="s">
        <v>14790</v>
      </c>
      <c r="R3944" s="51"/>
      <c r="U3944"/>
    </row>
    <row r="3945" spans="2:21" x14ac:dyDescent="0.25">
      <c r="B3945" s="49" t="s">
        <v>9326</v>
      </c>
      <c r="C3945" s="53" t="s">
        <v>24184</v>
      </c>
      <c r="D3945" t="s">
        <v>6434</v>
      </c>
      <c r="E3945" s="43" t="s">
        <v>6435</v>
      </c>
      <c r="F3945" t="s">
        <v>7022</v>
      </c>
      <c r="G3945" t="s">
        <v>7023</v>
      </c>
      <c r="H3945" s="41">
        <v>43167</v>
      </c>
      <c r="I3945" s="44">
        <v>-96600.94</v>
      </c>
      <c r="J3945" t="s">
        <v>14791</v>
      </c>
      <c r="R3945" s="51"/>
      <c r="U3945"/>
    </row>
    <row r="3946" spans="2:21" x14ac:dyDescent="0.25">
      <c r="B3946" s="49" t="s">
        <v>9326</v>
      </c>
      <c r="C3946" s="53" t="s">
        <v>24184</v>
      </c>
      <c r="D3946" t="s">
        <v>7024</v>
      </c>
      <c r="E3946" s="43" t="s">
        <v>7025</v>
      </c>
      <c r="F3946" t="s">
        <v>7026</v>
      </c>
      <c r="G3946" t="s">
        <v>18437</v>
      </c>
      <c r="H3946" s="41">
        <v>43173</v>
      </c>
      <c r="I3946" s="44">
        <v>-106200</v>
      </c>
      <c r="J3946" t="s">
        <v>14792</v>
      </c>
      <c r="R3946" s="51"/>
      <c r="U3946"/>
    </row>
    <row r="3947" spans="2:21" x14ac:dyDescent="0.25">
      <c r="B3947" s="49" t="s">
        <v>9328</v>
      </c>
      <c r="C3947" s="53" t="s">
        <v>24189</v>
      </c>
      <c r="D3947" t="s">
        <v>6995</v>
      </c>
      <c r="E3947" s="43" t="s">
        <v>14770</v>
      </c>
      <c r="F3947" t="s">
        <v>7027</v>
      </c>
      <c r="G3947" t="s">
        <v>19522</v>
      </c>
      <c r="H3947" s="41">
        <v>43178</v>
      </c>
      <c r="I3947" s="44">
        <v>-52038</v>
      </c>
      <c r="J3947" t="s">
        <v>14793</v>
      </c>
      <c r="R3947" s="51"/>
      <c r="U3947"/>
    </row>
    <row r="3948" spans="2:21" x14ac:dyDescent="0.25">
      <c r="B3948" s="49" t="s">
        <v>9735</v>
      </c>
      <c r="C3948" s="53" t="s">
        <v>24186</v>
      </c>
      <c r="D3948" t="s">
        <v>7028</v>
      </c>
      <c r="E3948" s="43" t="s">
        <v>14794</v>
      </c>
      <c r="F3948" t="s">
        <v>7029</v>
      </c>
      <c r="G3948" t="s">
        <v>7030</v>
      </c>
      <c r="H3948" s="41">
        <v>43181</v>
      </c>
      <c r="I3948" s="44">
        <v>-29272.98</v>
      </c>
      <c r="J3948" t="s">
        <v>14795</v>
      </c>
      <c r="R3948" s="51"/>
      <c r="U3948"/>
    </row>
    <row r="3949" spans="2:21" x14ac:dyDescent="0.25">
      <c r="B3949" s="49" t="s">
        <v>9735</v>
      </c>
      <c r="C3949" s="53" t="s">
        <v>24186</v>
      </c>
      <c r="D3949" t="s">
        <v>6997</v>
      </c>
      <c r="E3949" s="43" t="s">
        <v>6998</v>
      </c>
      <c r="F3949" t="s">
        <v>7031</v>
      </c>
      <c r="G3949" t="s">
        <v>7019</v>
      </c>
      <c r="H3949" s="41">
        <v>43189</v>
      </c>
      <c r="I3949" s="44">
        <v>-5850</v>
      </c>
      <c r="J3949" t="s">
        <v>14796</v>
      </c>
      <c r="R3949" s="51"/>
      <c r="U3949"/>
    </row>
    <row r="3950" spans="2:21" x14ac:dyDescent="0.25">
      <c r="B3950" s="49" t="s">
        <v>9735</v>
      </c>
      <c r="C3950" s="53" t="s">
        <v>24186</v>
      </c>
      <c r="D3950" t="s">
        <v>6997</v>
      </c>
      <c r="E3950" s="43" t="s">
        <v>6998</v>
      </c>
      <c r="F3950" t="s">
        <v>7038</v>
      </c>
      <c r="G3950" t="s">
        <v>7035</v>
      </c>
      <c r="H3950" s="41">
        <v>43189</v>
      </c>
      <c r="I3950" s="44">
        <v>-4050</v>
      </c>
      <c r="J3950" t="s">
        <v>14802</v>
      </c>
      <c r="R3950" s="51"/>
      <c r="U3950"/>
    </row>
    <row r="3951" spans="2:21" x14ac:dyDescent="0.25">
      <c r="B3951" s="49" t="s">
        <v>9735</v>
      </c>
      <c r="C3951" s="53" t="s">
        <v>24186</v>
      </c>
      <c r="D3951" t="s">
        <v>6997</v>
      </c>
      <c r="E3951" s="43" t="s">
        <v>6998</v>
      </c>
      <c r="F3951" t="s">
        <v>7040</v>
      </c>
      <c r="G3951" t="s">
        <v>7035</v>
      </c>
      <c r="H3951" s="41">
        <v>43189</v>
      </c>
      <c r="I3951" s="44">
        <v>-3150</v>
      </c>
      <c r="J3951" t="s">
        <v>14804</v>
      </c>
      <c r="R3951" s="51"/>
      <c r="U3951"/>
    </row>
    <row r="3952" spans="2:21" x14ac:dyDescent="0.25">
      <c r="B3952" s="49" t="s">
        <v>9735</v>
      </c>
      <c r="C3952" s="53" t="s">
        <v>24186</v>
      </c>
      <c r="D3952" t="s">
        <v>6997</v>
      </c>
      <c r="E3952" s="43" t="s">
        <v>6998</v>
      </c>
      <c r="F3952" t="s">
        <v>7032</v>
      </c>
      <c r="G3952" t="s">
        <v>7019</v>
      </c>
      <c r="H3952" s="41">
        <v>43189</v>
      </c>
      <c r="I3952" s="44">
        <v>-2700</v>
      </c>
      <c r="J3952" t="s">
        <v>14797</v>
      </c>
      <c r="R3952" s="51"/>
      <c r="U3952"/>
    </row>
    <row r="3953" spans="2:21" x14ac:dyDescent="0.25">
      <c r="B3953" s="49" t="s">
        <v>9735</v>
      </c>
      <c r="C3953" s="53" t="s">
        <v>24186</v>
      </c>
      <c r="D3953" t="s">
        <v>6997</v>
      </c>
      <c r="E3953" s="43" t="s">
        <v>6998</v>
      </c>
      <c r="F3953" t="s">
        <v>7042</v>
      </c>
      <c r="G3953" t="s">
        <v>7035</v>
      </c>
      <c r="H3953" s="41">
        <v>43189</v>
      </c>
      <c r="I3953" s="44">
        <v>-2250</v>
      </c>
      <c r="J3953" t="s">
        <v>14806</v>
      </c>
      <c r="R3953" s="51"/>
      <c r="U3953"/>
    </row>
    <row r="3954" spans="2:21" x14ac:dyDescent="0.25">
      <c r="B3954" s="49" t="s">
        <v>9735</v>
      </c>
      <c r="C3954" s="53" t="s">
        <v>24186</v>
      </c>
      <c r="D3954" t="s">
        <v>6997</v>
      </c>
      <c r="E3954" s="43" t="s">
        <v>6998</v>
      </c>
      <c r="F3954" t="s">
        <v>7033</v>
      </c>
      <c r="G3954" t="s">
        <v>7019</v>
      </c>
      <c r="H3954" s="41">
        <v>43189</v>
      </c>
      <c r="I3954" s="44">
        <v>-1350</v>
      </c>
      <c r="J3954" t="s">
        <v>14798</v>
      </c>
      <c r="R3954" s="51"/>
      <c r="U3954"/>
    </row>
    <row r="3955" spans="2:21" x14ac:dyDescent="0.25">
      <c r="B3955" s="49" t="s">
        <v>9735</v>
      </c>
      <c r="C3955" s="53" t="s">
        <v>24186</v>
      </c>
      <c r="D3955" t="s">
        <v>6997</v>
      </c>
      <c r="E3955" s="43" t="s">
        <v>6998</v>
      </c>
      <c r="F3955" t="s">
        <v>7037</v>
      </c>
      <c r="G3955" t="s">
        <v>7035</v>
      </c>
      <c r="H3955" s="41">
        <v>43189</v>
      </c>
      <c r="I3955" s="44">
        <v>-1350</v>
      </c>
      <c r="J3955" t="s">
        <v>14801</v>
      </c>
      <c r="R3955" s="51"/>
      <c r="U3955"/>
    </row>
    <row r="3956" spans="2:21" x14ac:dyDescent="0.25">
      <c r="B3956" s="49" t="s">
        <v>9735</v>
      </c>
      <c r="C3956" s="53" t="s">
        <v>24186</v>
      </c>
      <c r="D3956" t="s">
        <v>6997</v>
      </c>
      <c r="E3956" s="43" t="s">
        <v>6998</v>
      </c>
      <c r="F3956" t="s">
        <v>7036</v>
      </c>
      <c r="G3956" t="s">
        <v>7035</v>
      </c>
      <c r="H3956" s="41">
        <v>43189</v>
      </c>
      <c r="I3956">
        <v>-900</v>
      </c>
      <c r="J3956" t="s">
        <v>14800</v>
      </c>
      <c r="R3956" s="51"/>
      <c r="U3956"/>
    </row>
    <row r="3957" spans="2:21" x14ac:dyDescent="0.25">
      <c r="B3957" s="49" t="s">
        <v>9735</v>
      </c>
      <c r="C3957" s="53" t="s">
        <v>24186</v>
      </c>
      <c r="D3957" t="s">
        <v>6997</v>
      </c>
      <c r="E3957" s="43" t="s">
        <v>6998</v>
      </c>
      <c r="F3957" t="s">
        <v>7039</v>
      </c>
      <c r="G3957" t="s">
        <v>7035</v>
      </c>
      <c r="H3957" s="41">
        <v>43189</v>
      </c>
      <c r="I3957">
        <v>-900</v>
      </c>
      <c r="J3957" t="s">
        <v>14803</v>
      </c>
      <c r="R3957" s="51"/>
      <c r="U3957"/>
    </row>
    <row r="3958" spans="2:21" x14ac:dyDescent="0.25">
      <c r="B3958" s="49" t="s">
        <v>9735</v>
      </c>
      <c r="C3958" s="53" t="s">
        <v>24186</v>
      </c>
      <c r="D3958" t="s">
        <v>6997</v>
      </c>
      <c r="E3958" s="43" t="s">
        <v>6998</v>
      </c>
      <c r="F3958" t="s">
        <v>7034</v>
      </c>
      <c r="G3958" t="s">
        <v>7035</v>
      </c>
      <c r="H3958" s="41">
        <v>43189</v>
      </c>
      <c r="I3958">
        <v>-450</v>
      </c>
      <c r="J3958" t="s">
        <v>14799</v>
      </c>
      <c r="R3958" s="51"/>
      <c r="U3958"/>
    </row>
    <row r="3959" spans="2:21" x14ac:dyDescent="0.25">
      <c r="B3959" s="49" t="s">
        <v>9735</v>
      </c>
      <c r="C3959" s="53" t="s">
        <v>24186</v>
      </c>
      <c r="D3959" t="s">
        <v>6997</v>
      </c>
      <c r="E3959" s="43" t="s">
        <v>6998</v>
      </c>
      <c r="F3959" t="s">
        <v>7041</v>
      </c>
      <c r="G3959" t="s">
        <v>7035</v>
      </c>
      <c r="H3959" s="41">
        <v>43189</v>
      </c>
      <c r="I3959">
        <v>-450</v>
      </c>
      <c r="J3959" t="s">
        <v>14805</v>
      </c>
      <c r="R3959" s="51"/>
      <c r="U3959"/>
    </row>
    <row r="3960" spans="2:21" x14ac:dyDescent="0.25">
      <c r="B3960" s="49" t="s">
        <v>9328</v>
      </c>
      <c r="C3960" s="53" t="s">
        <v>24189</v>
      </c>
      <c r="D3960" t="s">
        <v>7043</v>
      </c>
      <c r="E3960" s="43" t="s">
        <v>14807</v>
      </c>
      <c r="F3960" t="s">
        <v>7044</v>
      </c>
      <c r="G3960" t="s">
        <v>19544</v>
      </c>
      <c r="H3960" s="41">
        <v>43192</v>
      </c>
      <c r="I3960" s="44">
        <v>-948720</v>
      </c>
      <c r="J3960" t="s">
        <v>14808</v>
      </c>
      <c r="R3960" s="51"/>
      <c r="U3960"/>
    </row>
    <row r="3961" spans="2:21" x14ac:dyDescent="0.25">
      <c r="B3961" s="49" t="s">
        <v>9328</v>
      </c>
      <c r="C3961" s="53" t="s">
        <v>24189</v>
      </c>
      <c r="D3961" t="s">
        <v>7045</v>
      </c>
      <c r="E3961" s="43" t="s">
        <v>14809</v>
      </c>
      <c r="F3961" t="s">
        <v>7046</v>
      </c>
      <c r="G3961" t="s">
        <v>19591</v>
      </c>
      <c r="H3961" s="41">
        <v>43192</v>
      </c>
      <c r="I3961" s="44">
        <v>-23600</v>
      </c>
      <c r="J3961" t="s">
        <v>14810</v>
      </c>
      <c r="R3961" s="51"/>
      <c r="U3961"/>
    </row>
    <row r="3962" spans="2:21" x14ac:dyDescent="0.25">
      <c r="B3962" s="49" t="s">
        <v>9328</v>
      </c>
      <c r="C3962" s="53" t="s">
        <v>24189</v>
      </c>
      <c r="D3962" t="s">
        <v>7045</v>
      </c>
      <c r="E3962" s="43" t="s">
        <v>14809</v>
      </c>
      <c r="F3962" t="s">
        <v>7047</v>
      </c>
      <c r="G3962" t="s">
        <v>19592</v>
      </c>
      <c r="H3962" s="41">
        <v>43192</v>
      </c>
      <c r="I3962" s="44">
        <v>-23600</v>
      </c>
      <c r="J3962" t="s">
        <v>14811</v>
      </c>
      <c r="R3962" s="51"/>
      <c r="U3962"/>
    </row>
    <row r="3963" spans="2:21" x14ac:dyDescent="0.25">
      <c r="B3963" s="49" t="s">
        <v>9326</v>
      </c>
      <c r="C3963" s="53" t="s">
        <v>24184</v>
      </c>
      <c r="D3963" t="s">
        <v>7048</v>
      </c>
      <c r="E3963" s="43" t="s">
        <v>7049</v>
      </c>
      <c r="F3963" t="s">
        <v>7050</v>
      </c>
      <c r="G3963" t="s">
        <v>17734</v>
      </c>
      <c r="H3963" s="41">
        <v>43194</v>
      </c>
      <c r="I3963" s="44">
        <v>-2470408.5</v>
      </c>
      <c r="J3963" t="s">
        <v>14812</v>
      </c>
      <c r="R3963" s="51"/>
      <c r="U3963"/>
    </row>
    <row r="3964" spans="2:21" x14ac:dyDescent="0.25">
      <c r="B3964" s="49" t="s">
        <v>9735</v>
      </c>
      <c r="C3964" s="53" t="s">
        <v>24186</v>
      </c>
      <c r="D3964" t="s">
        <v>6510</v>
      </c>
      <c r="E3964" s="43" t="s">
        <v>6511</v>
      </c>
      <c r="F3964" t="s">
        <v>7051</v>
      </c>
      <c r="G3964" t="s">
        <v>7052</v>
      </c>
      <c r="H3964" s="41">
        <v>43194</v>
      </c>
      <c r="I3964" s="44">
        <v>-348175</v>
      </c>
      <c r="J3964" t="s">
        <v>14813</v>
      </c>
      <c r="R3964" s="51"/>
      <c r="U3964"/>
    </row>
    <row r="3965" spans="2:21" x14ac:dyDescent="0.25">
      <c r="B3965" s="49" t="s">
        <v>9328</v>
      </c>
      <c r="C3965" s="53" t="s">
        <v>24189</v>
      </c>
      <c r="D3965" t="s">
        <v>7053</v>
      </c>
      <c r="E3965" s="43" t="s">
        <v>14814</v>
      </c>
      <c r="F3965" t="s">
        <v>7054</v>
      </c>
      <c r="G3965" t="s">
        <v>19374</v>
      </c>
      <c r="H3965" s="41">
        <v>43199</v>
      </c>
      <c r="I3965" s="44">
        <v>-2536131.62</v>
      </c>
      <c r="J3965" t="s">
        <v>14815</v>
      </c>
      <c r="R3965" s="51"/>
      <c r="U3965"/>
    </row>
    <row r="3966" spans="2:21" x14ac:dyDescent="0.25">
      <c r="B3966" s="49" t="s">
        <v>9328</v>
      </c>
      <c r="C3966" s="53" t="s">
        <v>24189</v>
      </c>
      <c r="D3966" t="s">
        <v>7055</v>
      </c>
      <c r="E3966" s="43" t="s">
        <v>14816</v>
      </c>
      <c r="F3966" t="s">
        <v>7056</v>
      </c>
      <c r="G3966" t="s">
        <v>19690</v>
      </c>
      <c r="H3966" s="41">
        <v>43200</v>
      </c>
      <c r="I3966" s="44">
        <v>-38940</v>
      </c>
      <c r="J3966" t="s">
        <v>14817</v>
      </c>
      <c r="R3966" s="51"/>
      <c r="U3966"/>
    </row>
    <row r="3967" spans="2:21" x14ac:dyDescent="0.25">
      <c r="B3967" s="49" t="s">
        <v>9328</v>
      </c>
      <c r="C3967" s="53" t="s">
        <v>24189</v>
      </c>
      <c r="D3967" t="s">
        <v>7057</v>
      </c>
      <c r="E3967" s="43" t="s">
        <v>14818</v>
      </c>
      <c r="F3967" t="s">
        <v>7058</v>
      </c>
      <c r="G3967" t="s">
        <v>19483</v>
      </c>
      <c r="H3967" s="41">
        <v>43201</v>
      </c>
      <c r="I3967" s="44">
        <v>-153400</v>
      </c>
      <c r="J3967" t="s">
        <v>14819</v>
      </c>
      <c r="R3967" s="51"/>
      <c r="U3967"/>
    </row>
    <row r="3968" spans="2:21" x14ac:dyDescent="0.25">
      <c r="B3968" s="49" t="s">
        <v>9328</v>
      </c>
      <c r="C3968" s="53" t="s">
        <v>24189</v>
      </c>
      <c r="D3968" t="s">
        <v>7061</v>
      </c>
      <c r="E3968" s="43" t="s">
        <v>14822</v>
      </c>
      <c r="F3968" t="s">
        <v>7062</v>
      </c>
      <c r="G3968" t="s">
        <v>19483</v>
      </c>
      <c r="H3968" s="41">
        <v>43201</v>
      </c>
      <c r="I3968" s="44">
        <v>-61469.88</v>
      </c>
      <c r="J3968" t="s">
        <v>14823</v>
      </c>
      <c r="R3968" s="51"/>
      <c r="U3968"/>
    </row>
    <row r="3969" spans="2:21" x14ac:dyDescent="0.25">
      <c r="B3969" s="49" t="s">
        <v>9328</v>
      </c>
      <c r="C3969" s="53" t="s">
        <v>24189</v>
      </c>
      <c r="D3969" t="s">
        <v>6995</v>
      </c>
      <c r="E3969" s="43" t="s">
        <v>14770</v>
      </c>
      <c r="F3969" t="s">
        <v>7059</v>
      </c>
      <c r="G3969" t="s">
        <v>19523</v>
      </c>
      <c r="H3969" s="41">
        <v>43201</v>
      </c>
      <c r="I3969" s="44">
        <v>-52038</v>
      </c>
      <c r="J3969" t="s">
        <v>14820</v>
      </c>
      <c r="R3969" s="51"/>
      <c r="U3969"/>
    </row>
    <row r="3970" spans="2:21" x14ac:dyDescent="0.25">
      <c r="B3970" s="49" t="s">
        <v>9328</v>
      </c>
      <c r="C3970" s="53" t="s">
        <v>24189</v>
      </c>
      <c r="D3970" t="s">
        <v>7045</v>
      </c>
      <c r="E3970" s="43" t="s">
        <v>14809</v>
      </c>
      <c r="F3970" t="s">
        <v>7060</v>
      </c>
      <c r="G3970" t="s">
        <v>19483</v>
      </c>
      <c r="H3970" s="41">
        <v>43201</v>
      </c>
      <c r="I3970" s="44">
        <v>-11800</v>
      </c>
      <c r="J3970" t="s">
        <v>14821</v>
      </c>
      <c r="R3970" s="51"/>
      <c r="U3970"/>
    </row>
    <row r="3971" spans="2:21" x14ac:dyDescent="0.25">
      <c r="B3971" s="49" t="s">
        <v>9328</v>
      </c>
      <c r="C3971" s="53" t="s">
        <v>24189</v>
      </c>
      <c r="D3971" t="s">
        <v>7063</v>
      </c>
      <c r="E3971" s="43" t="s">
        <v>7064</v>
      </c>
      <c r="F3971" t="s">
        <v>3854</v>
      </c>
      <c r="G3971" t="s">
        <v>19040</v>
      </c>
      <c r="H3971" s="41">
        <v>43202</v>
      </c>
      <c r="I3971" s="44">
        <v>-894283.12</v>
      </c>
      <c r="J3971" t="s">
        <v>14824</v>
      </c>
      <c r="R3971" s="51"/>
      <c r="U3971"/>
    </row>
    <row r="3972" spans="2:21" x14ac:dyDescent="0.25">
      <c r="B3972" s="49" t="s">
        <v>9328</v>
      </c>
      <c r="C3972" s="53" t="s">
        <v>24189</v>
      </c>
      <c r="D3972" t="s">
        <v>7065</v>
      </c>
      <c r="E3972" s="43" t="s">
        <v>14825</v>
      </c>
      <c r="F3972" t="s">
        <v>7066</v>
      </c>
      <c r="H3972" s="41">
        <v>43203</v>
      </c>
      <c r="I3972" s="44">
        <v>-219455.1</v>
      </c>
      <c r="J3972" t="s">
        <v>14826</v>
      </c>
      <c r="R3972" s="51"/>
      <c r="U3972"/>
    </row>
    <row r="3973" spans="2:21" x14ac:dyDescent="0.25">
      <c r="B3973" s="49" t="s">
        <v>9735</v>
      </c>
      <c r="C3973" s="53" t="s">
        <v>24186</v>
      </c>
      <c r="D3973" t="s">
        <v>987</v>
      </c>
      <c r="E3973" s="43" t="s">
        <v>988</v>
      </c>
      <c r="F3973" t="s">
        <v>7067</v>
      </c>
      <c r="G3973" t="s">
        <v>7068</v>
      </c>
      <c r="H3973" s="41">
        <v>43206</v>
      </c>
      <c r="I3973" s="44">
        <v>-1272815.96</v>
      </c>
      <c r="J3973" t="s">
        <v>14827</v>
      </c>
      <c r="R3973" s="51"/>
      <c r="U3973"/>
    </row>
    <row r="3974" spans="2:21" x14ac:dyDescent="0.25">
      <c r="B3974" s="49" t="s">
        <v>9328</v>
      </c>
      <c r="C3974" s="53" t="s">
        <v>24189</v>
      </c>
      <c r="D3974" t="s">
        <v>7069</v>
      </c>
      <c r="E3974" s="43" t="s">
        <v>14828</v>
      </c>
      <c r="F3974" t="s">
        <v>7070</v>
      </c>
      <c r="G3974" t="s">
        <v>19546</v>
      </c>
      <c r="H3974" s="41">
        <v>43206</v>
      </c>
      <c r="I3974" s="44">
        <v>-9596969.7799999993</v>
      </c>
      <c r="J3974" t="s">
        <v>14829</v>
      </c>
      <c r="R3974" s="51"/>
      <c r="U3974"/>
    </row>
    <row r="3975" spans="2:21" x14ac:dyDescent="0.25">
      <c r="B3975" s="49" t="s">
        <v>9735</v>
      </c>
      <c r="C3975" s="53" t="s">
        <v>24186</v>
      </c>
      <c r="D3975" t="s">
        <v>5603</v>
      </c>
      <c r="E3975" s="43" t="s">
        <v>5604</v>
      </c>
      <c r="F3975" t="s">
        <v>7071</v>
      </c>
      <c r="G3975" t="s">
        <v>7072</v>
      </c>
      <c r="H3975" s="41">
        <v>43208</v>
      </c>
      <c r="I3975" s="44">
        <v>-325761</v>
      </c>
      <c r="J3975" t="s">
        <v>14830</v>
      </c>
      <c r="R3975" s="51"/>
      <c r="U3975"/>
    </row>
    <row r="3976" spans="2:21" x14ac:dyDescent="0.25">
      <c r="B3976" s="49" t="s">
        <v>9328</v>
      </c>
      <c r="C3976" s="53" t="s">
        <v>24189</v>
      </c>
      <c r="D3976" t="s">
        <v>19680</v>
      </c>
      <c r="E3976" s="43" t="s">
        <v>19679</v>
      </c>
      <c r="F3976" t="s">
        <v>23098</v>
      </c>
      <c r="G3976" t="s">
        <v>19607</v>
      </c>
      <c r="H3976" s="41">
        <v>43208</v>
      </c>
      <c r="I3976" s="44">
        <v>-1652210</v>
      </c>
      <c r="J3976" t="s">
        <v>23097</v>
      </c>
      <c r="R3976" s="51"/>
      <c r="U3976"/>
    </row>
    <row r="3977" spans="2:21" x14ac:dyDescent="0.25">
      <c r="B3977" s="49" t="s">
        <v>9326</v>
      </c>
      <c r="C3977" s="53" t="s">
        <v>24184</v>
      </c>
      <c r="D3977" t="s">
        <v>7024</v>
      </c>
      <c r="E3977" s="43" t="s">
        <v>7025</v>
      </c>
      <c r="F3977" t="s">
        <v>7073</v>
      </c>
      <c r="G3977" t="s">
        <v>18438</v>
      </c>
      <c r="H3977" s="41">
        <v>43213</v>
      </c>
      <c r="I3977" s="44">
        <v>-106200</v>
      </c>
      <c r="J3977" t="s">
        <v>14831</v>
      </c>
      <c r="R3977" s="51"/>
      <c r="U3977"/>
    </row>
    <row r="3978" spans="2:21" x14ac:dyDescent="0.25">
      <c r="B3978" s="49" t="s">
        <v>9735</v>
      </c>
      <c r="C3978" s="53" t="s">
        <v>24186</v>
      </c>
      <c r="D3978" t="s">
        <v>7074</v>
      </c>
      <c r="E3978" s="43" t="s">
        <v>14832</v>
      </c>
      <c r="F3978" t="s">
        <v>7075</v>
      </c>
      <c r="G3978" t="s">
        <v>7076</v>
      </c>
      <c r="H3978" s="41">
        <v>43214</v>
      </c>
      <c r="I3978" s="44">
        <v>-1650</v>
      </c>
      <c r="J3978" t="s">
        <v>14833</v>
      </c>
      <c r="R3978" s="51"/>
      <c r="U3978"/>
    </row>
    <row r="3979" spans="2:21" x14ac:dyDescent="0.25">
      <c r="B3979" s="49" t="s">
        <v>9328</v>
      </c>
      <c r="C3979" s="53" t="s">
        <v>24189</v>
      </c>
      <c r="D3979" t="s">
        <v>7079</v>
      </c>
      <c r="E3979" s="43" t="s">
        <v>7080</v>
      </c>
      <c r="F3979" t="s">
        <v>7081</v>
      </c>
      <c r="G3979" t="s">
        <v>16837</v>
      </c>
      <c r="H3979" s="41">
        <v>43224</v>
      </c>
      <c r="I3979" s="44">
        <v>-3298568.6</v>
      </c>
      <c r="J3979" t="s">
        <v>14836</v>
      </c>
      <c r="R3979" s="51"/>
      <c r="U3979"/>
    </row>
    <row r="3980" spans="2:21" x14ac:dyDescent="0.25">
      <c r="B3980" s="49" t="s">
        <v>9328</v>
      </c>
      <c r="C3980" s="53" t="s">
        <v>24189</v>
      </c>
      <c r="D3980" t="s">
        <v>7077</v>
      </c>
      <c r="E3980" s="43" t="s">
        <v>14834</v>
      </c>
      <c r="F3980" t="s">
        <v>7078</v>
      </c>
      <c r="G3980" t="s">
        <v>19605</v>
      </c>
      <c r="H3980" s="41">
        <v>43224</v>
      </c>
      <c r="I3980" s="44">
        <v>-2228375.2999999998</v>
      </c>
      <c r="J3980" t="s">
        <v>14835</v>
      </c>
      <c r="R3980" s="51"/>
      <c r="U3980"/>
    </row>
    <row r="3981" spans="2:21" x14ac:dyDescent="0.25">
      <c r="B3981" s="49" t="s">
        <v>9326</v>
      </c>
      <c r="C3981" s="53" t="s">
        <v>24184</v>
      </c>
      <c r="D3981" t="s">
        <v>7082</v>
      </c>
      <c r="E3981" s="43" t="s">
        <v>7083</v>
      </c>
      <c r="F3981" t="s">
        <v>7084</v>
      </c>
      <c r="G3981" t="s">
        <v>18040</v>
      </c>
      <c r="H3981" s="41">
        <v>43228</v>
      </c>
      <c r="I3981" s="44">
        <v>-4000000</v>
      </c>
      <c r="J3981" t="s">
        <v>14837</v>
      </c>
      <c r="R3981" s="51"/>
      <c r="U3981"/>
    </row>
    <row r="3982" spans="2:21" x14ac:dyDescent="0.25">
      <c r="B3982" s="49" t="s">
        <v>9735</v>
      </c>
      <c r="C3982" s="53" t="s">
        <v>24186</v>
      </c>
      <c r="D3982" t="s">
        <v>987</v>
      </c>
      <c r="E3982" s="43" t="s">
        <v>988</v>
      </c>
      <c r="F3982" t="s">
        <v>7085</v>
      </c>
      <c r="G3982" t="s">
        <v>7086</v>
      </c>
      <c r="H3982" s="41">
        <v>43230</v>
      </c>
      <c r="I3982" s="44">
        <v>-1793445</v>
      </c>
      <c r="J3982" t="s">
        <v>14838</v>
      </c>
      <c r="R3982" s="51"/>
      <c r="U3982"/>
    </row>
    <row r="3983" spans="2:21" x14ac:dyDescent="0.25">
      <c r="B3983" s="49" t="s">
        <v>9735</v>
      </c>
      <c r="C3983" s="53" t="s">
        <v>24186</v>
      </c>
      <c r="D3983" t="s">
        <v>19035</v>
      </c>
      <c r="E3983" s="43" t="s">
        <v>19034</v>
      </c>
      <c r="F3983" t="s">
        <v>7379</v>
      </c>
      <c r="G3983" t="s">
        <v>19037</v>
      </c>
      <c r="H3983" s="41">
        <v>43234</v>
      </c>
      <c r="I3983" s="44">
        <v>-472000</v>
      </c>
      <c r="J3983" t="s">
        <v>19036</v>
      </c>
      <c r="R3983" s="51"/>
      <c r="U3983"/>
    </row>
    <row r="3984" spans="2:21" x14ac:dyDescent="0.25">
      <c r="B3984" s="49" t="s">
        <v>9735</v>
      </c>
      <c r="C3984" s="53" t="s">
        <v>24186</v>
      </c>
      <c r="D3984" t="s">
        <v>19035</v>
      </c>
      <c r="E3984" s="43" t="s">
        <v>19034</v>
      </c>
      <c r="F3984" t="s">
        <v>7173</v>
      </c>
      <c r="G3984" t="s">
        <v>19039</v>
      </c>
      <c r="H3984" s="41">
        <v>43234</v>
      </c>
      <c r="I3984" s="44">
        <v>-472000</v>
      </c>
      <c r="J3984" t="s">
        <v>19038</v>
      </c>
      <c r="R3984" s="51"/>
      <c r="U3984"/>
    </row>
    <row r="3985" spans="2:21" x14ac:dyDescent="0.25">
      <c r="B3985" s="49" t="s">
        <v>9735</v>
      </c>
      <c r="C3985" s="53" t="s">
        <v>24186</v>
      </c>
      <c r="D3985" t="s">
        <v>6919</v>
      </c>
      <c r="E3985" s="43" t="s">
        <v>6920</v>
      </c>
      <c r="F3985" t="s">
        <v>7093</v>
      </c>
      <c r="G3985" t="s">
        <v>7094</v>
      </c>
      <c r="H3985" s="41">
        <v>43235</v>
      </c>
      <c r="I3985" s="44">
        <v>-637000</v>
      </c>
      <c r="J3985" t="s">
        <v>14841</v>
      </c>
      <c r="R3985" s="51"/>
      <c r="U3985"/>
    </row>
    <row r="3986" spans="2:21" x14ac:dyDescent="0.25">
      <c r="B3986" s="49" t="s">
        <v>9735</v>
      </c>
      <c r="C3986" s="53" t="s">
        <v>24186</v>
      </c>
      <c r="D3986" t="s">
        <v>7089</v>
      </c>
      <c r="E3986" s="43" t="s">
        <v>7090</v>
      </c>
      <c r="F3986" t="s">
        <v>7091</v>
      </c>
      <c r="G3986" t="s">
        <v>7092</v>
      </c>
      <c r="H3986" s="41">
        <v>43235</v>
      </c>
      <c r="I3986" s="44">
        <v>-120600</v>
      </c>
      <c r="J3986" t="s">
        <v>14840</v>
      </c>
      <c r="R3986" s="51"/>
      <c r="U3986"/>
    </row>
    <row r="3987" spans="2:21" x14ac:dyDescent="0.25">
      <c r="B3987" s="49" t="s">
        <v>9328</v>
      </c>
      <c r="C3987" s="53" t="s">
        <v>24189</v>
      </c>
      <c r="D3987" t="s">
        <v>7095</v>
      </c>
      <c r="E3987" s="43" t="s">
        <v>14842</v>
      </c>
      <c r="F3987" t="s">
        <v>7096</v>
      </c>
      <c r="G3987" t="s">
        <v>19739</v>
      </c>
      <c r="H3987" s="41">
        <v>43238</v>
      </c>
      <c r="I3987" s="44">
        <v>-141600</v>
      </c>
      <c r="J3987" t="s">
        <v>14843</v>
      </c>
      <c r="R3987" s="51"/>
      <c r="U3987"/>
    </row>
    <row r="3988" spans="2:21" x14ac:dyDescent="0.25">
      <c r="B3988" s="49" t="s">
        <v>9328</v>
      </c>
      <c r="C3988" s="53" t="s">
        <v>24189</v>
      </c>
      <c r="D3988" t="s">
        <v>7097</v>
      </c>
      <c r="E3988" s="43" t="s">
        <v>14844</v>
      </c>
      <c r="F3988" t="s">
        <v>7098</v>
      </c>
      <c r="G3988" t="s">
        <v>19930</v>
      </c>
      <c r="H3988" s="41">
        <v>43238</v>
      </c>
      <c r="I3988" s="44">
        <v>-100400.82</v>
      </c>
      <c r="J3988" t="s">
        <v>14845</v>
      </c>
      <c r="R3988" s="51"/>
      <c r="U3988"/>
    </row>
    <row r="3989" spans="2:21" x14ac:dyDescent="0.25">
      <c r="B3989" s="49" t="s">
        <v>9328</v>
      </c>
      <c r="C3989" s="53" t="s">
        <v>24189</v>
      </c>
      <c r="D3989" t="s">
        <v>7102</v>
      </c>
      <c r="E3989" s="43" t="s">
        <v>14849</v>
      </c>
      <c r="F3989" t="s">
        <v>7103</v>
      </c>
      <c r="G3989" t="s">
        <v>19762</v>
      </c>
      <c r="H3989" s="41">
        <v>43241</v>
      </c>
      <c r="I3989" s="44">
        <v>-147500</v>
      </c>
      <c r="J3989" t="s">
        <v>14850</v>
      </c>
      <c r="R3989" s="51"/>
      <c r="U3989"/>
    </row>
    <row r="3990" spans="2:21" x14ac:dyDescent="0.25">
      <c r="B3990" s="49" t="s">
        <v>9328</v>
      </c>
      <c r="C3990" s="53" t="s">
        <v>24189</v>
      </c>
      <c r="D3990" t="s">
        <v>7099</v>
      </c>
      <c r="E3990" s="43" t="s">
        <v>14846</v>
      </c>
      <c r="F3990" t="s">
        <v>7100</v>
      </c>
      <c r="G3990" t="s">
        <v>19698</v>
      </c>
      <c r="H3990" s="41">
        <v>43241</v>
      </c>
      <c r="I3990" s="44">
        <v>-106200</v>
      </c>
      <c r="J3990" t="s">
        <v>14847</v>
      </c>
      <c r="R3990" s="51"/>
      <c r="U3990"/>
    </row>
    <row r="3991" spans="2:21" x14ac:dyDescent="0.25">
      <c r="B3991" s="49" t="s">
        <v>9328</v>
      </c>
      <c r="C3991" s="53" t="s">
        <v>24189</v>
      </c>
      <c r="D3991" t="s">
        <v>7105</v>
      </c>
      <c r="E3991" s="43" t="s">
        <v>14852</v>
      </c>
      <c r="F3991" t="s">
        <v>7106</v>
      </c>
      <c r="G3991" t="s">
        <v>19789</v>
      </c>
      <c r="H3991" s="41">
        <v>43241</v>
      </c>
      <c r="I3991" s="44">
        <v>-35400</v>
      </c>
      <c r="J3991" t="s">
        <v>14853</v>
      </c>
      <c r="R3991" s="51"/>
      <c r="U3991"/>
    </row>
    <row r="3992" spans="2:21" x14ac:dyDescent="0.25">
      <c r="B3992" s="49" t="s">
        <v>9328</v>
      </c>
      <c r="C3992" s="53" t="s">
        <v>24189</v>
      </c>
      <c r="D3992" t="s">
        <v>7105</v>
      </c>
      <c r="E3992" s="43" t="s">
        <v>14852</v>
      </c>
      <c r="F3992" t="s">
        <v>7107</v>
      </c>
      <c r="G3992" t="s">
        <v>19790</v>
      </c>
      <c r="H3992" s="41">
        <v>43241</v>
      </c>
      <c r="I3992" s="44">
        <v>35400</v>
      </c>
      <c r="J3992" t="s">
        <v>14854</v>
      </c>
      <c r="R3992" s="51"/>
      <c r="U3992"/>
    </row>
    <row r="3993" spans="2:21" x14ac:dyDescent="0.25">
      <c r="B3993" s="49" t="s">
        <v>9328</v>
      </c>
      <c r="C3993" s="53" t="s">
        <v>24189</v>
      </c>
      <c r="D3993" t="s">
        <v>7099</v>
      </c>
      <c r="E3993" s="43" t="s">
        <v>14846</v>
      </c>
      <c r="F3993" t="s">
        <v>7101</v>
      </c>
      <c r="G3993" t="s">
        <v>19699</v>
      </c>
      <c r="H3993" s="41">
        <v>43241</v>
      </c>
      <c r="I3993" s="44">
        <v>106200</v>
      </c>
      <c r="J3993" t="s">
        <v>14848</v>
      </c>
      <c r="R3993" s="51"/>
      <c r="U3993"/>
    </row>
    <row r="3994" spans="2:21" x14ac:dyDescent="0.25">
      <c r="B3994" s="49" t="s">
        <v>9328</v>
      </c>
      <c r="C3994" s="53" t="s">
        <v>24189</v>
      </c>
      <c r="D3994" t="s">
        <v>7102</v>
      </c>
      <c r="E3994" s="43" t="s">
        <v>14849</v>
      </c>
      <c r="F3994" t="s">
        <v>7104</v>
      </c>
      <c r="G3994" t="s">
        <v>19740</v>
      </c>
      <c r="H3994" s="41">
        <v>43241</v>
      </c>
      <c r="I3994" s="44">
        <v>147500</v>
      </c>
      <c r="J3994" t="s">
        <v>14851</v>
      </c>
      <c r="R3994" s="51"/>
      <c r="U3994"/>
    </row>
    <row r="3995" spans="2:21" x14ac:dyDescent="0.25">
      <c r="B3995" s="49" t="s">
        <v>9328</v>
      </c>
      <c r="C3995" s="53" t="s">
        <v>24189</v>
      </c>
      <c r="D3995" t="s">
        <v>7109</v>
      </c>
      <c r="E3995" s="43" t="s">
        <v>14856</v>
      </c>
      <c r="F3995" t="s">
        <v>7110</v>
      </c>
      <c r="G3995" t="s">
        <v>16837</v>
      </c>
      <c r="H3995" s="41">
        <v>43243</v>
      </c>
      <c r="I3995" s="44">
        <v>-4229742.75</v>
      </c>
      <c r="J3995" t="s">
        <v>14857</v>
      </c>
      <c r="R3995" s="51"/>
      <c r="U3995"/>
    </row>
    <row r="3996" spans="2:21" x14ac:dyDescent="0.25">
      <c r="B3996" s="49" t="s">
        <v>9328</v>
      </c>
      <c r="C3996" s="53" t="s">
        <v>24189</v>
      </c>
      <c r="D3996" t="s">
        <v>6995</v>
      </c>
      <c r="E3996" s="43" t="s">
        <v>14770</v>
      </c>
      <c r="F3996" t="s">
        <v>7108</v>
      </c>
      <c r="G3996" t="s">
        <v>19524</v>
      </c>
      <c r="H3996" s="41">
        <v>43243</v>
      </c>
      <c r="I3996" s="44">
        <v>-52038</v>
      </c>
      <c r="J3996" t="s">
        <v>14855</v>
      </c>
      <c r="R3996" s="51"/>
      <c r="U3996"/>
    </row>
    <row r="3997" spans="2:21" x14ac:dyDescent="0.25">
      <c r="B3997" s="49" t="s">
        <v>9328</v>
      </c>
      <c r="C3997" s="53" t="s">
        <v>24189</v>
      </c>
      <c r="D3997" t="s">
        <v>7057</v>
      </c>
      <c r="E3997" s="43" t="s">
        <v>14818</v>
      </c>
      <c r="F3997" t="s">
        <v>7111</v>
      </c>
      <c r="G3997" t="s">
        <v>19484</v>
      </c>
      <c r="H3997" s="41">
        <v>43245</v>
      </c>
      <c r="I3997" s="44">
        <v>-153400</v>
      </c>
      <c r="J3997" t="s">
        <v>14858</v>
      </c>
      <c r="R3997" s="51"/>
      <c r="U3997"/>
    </row>
    <row r="3998" spans="2:21" x14ac:dyDescent="0.25">
      <c r="B3998" s="49" t="s">
        <v>9328</v>
      </c>
      <c r="C3998" s="53" t="s">
        <v>24189</v>
      </c>
      <c r="D3998" t="s">
        <v>7045</v>
      </c>
      <c r="E3998" s="43" t="s">
        <v>14809</v>
      </c>
      <c r="F3998" t="s">
        <v>7112</v>
      </c>
      <c r="G3998" t="s">
        <v>19484</v>
      </c>
      <c r="H3998" s="41">
        <v>43245</v>
      </c>
      <c r="I3998" s="44">
        <v>-11800</v>
      </c>
      <c r="J3998" t="s">
        <v>14859</v>
      </c>
      <c r="R3998" s="51"/>
      <c r="U3998"/>
    </row>
    <row r="3999" spans="2:21" x14ac:dyDescent="0.25">
      <c r="B3999" s="49" t="s">
        <v>9328</v>
      </c>
      <c r="C3999" s="53" t="s">
        <v>24189</v>
      </c>
      <c r="D3999" t="s">
        <v>7113</v>
      </c>
      <c r="E3999" s="43" t="s">
        <v>7114</v>
      </c>
      <c r="F3999" t="s">
        <v>7115</v>
      </c>
      <c r="G3999" t="s">
        <v>20242</v>
      </c>
      <c r="H3999" s="41">
        <v>43249</v>
      </c>
      <c r="I3999" s="44">
        <v>-103987.5</v>
      </c>
      <c r="J3999" t="s">
        <v>14860</v>
      </c>
      <c r="R3999" s="51"/>
      <c r="U3999"/>
    </row>
    <row r="4000" spans="2:21" x14ac:dyDescent="0.25">
      <c r="B4000" s="49" t="s">
        <v>9328</v>
      </c>
      <c r="C4000" s="53" t="s">
        <v>24189</v>
      </c>
      <c r="D4000" t="s">
        <v>7116</v>
      </c>
      <c r="E4000" s="43" t="s">
        <v>14861</v>
      </c>
      <c r="F4000" t="s">
        <v>7117</v>
      </c>
      <c r="G4000" t="s">
        <v>19575</v>
      </c>
      <c r="H4000" s="41">
        <v>43252</v>
      </c>
      <c r="I4000" s="44">
        <v>304201.12</v>
      </c>
      <c r="J4000" t="s">
        <v>14862</v>
      </c>
      <c r="R4000" s="51"/>
      <c r="U4000"/>
    </row>
    <row r="4001" spans="2:21" x14ac:dyDescent="0.25">
      <c r="B4001" s="49" t="s">
        <v>9735</v>
      </c>
      <c r="C4001" s="53" t="s">
        <v>24186</v>
      </c>
      <c r="D4001" t="s">
        <v>5603</v>
      </c>
      <c r="E4001" s="43" t="s">
        <v>5604</v>
      </c>
      <c r="F4001" t="s">
        <v>7120</v>
      </c>
      <c r="G4001" t="s">
        <v>7121</v>
      </c>
      <c r="H4001" s="41">
        <v>43255</v>
      </c>
      <c r="I4001" s="44">
        <v>-308656</v>
      </c>
      <c r="J4001" t="s">
        <v>14864</v>
      </c>
      <c r="R4001" s="51"/>
      <c r="U4001"/>
    </row>
    <row r="4002" spans="2:21" x14ac:dyDescent="0.25">
      <c r="B4002" s="49" t="s">
        <v>9735</v>
      </c>
      <c r="C4002" s="53" t="s">
        <v>24186</v>
      </c>
      <c r="D4002" t="s">
        <v>6526</v>
      </c>
      <c r="E4002" s="43" t="s">
        <v>14405</v>
      </c>
      <c r="F4002" t="s">
        <v>7118</v>
      </c>
      <c r="G4002" t="s">
        <v>7119</v>
      </c>
      <c r="H4002" s="41">
        <v>43255</v>
      </c>
      <c r="I4002" s="44">
        <v>-24000</v>
      </c>
      <c r="J4002" t="s">
        <v>14863</v>
      </c>
      <c r="R4002" s="51"/>
      <c r="U4002"/>
    </row>
    <row r="4003" spans="2:21" x14ac:dyDescent="0.25">
      <c r="B4003" s="49" t="s">
        <v>9328</v>
      </c>
      <c r="C4003" s="53" t="s">
        <v>24189</v>
      </c>
      <c r="D4003" t="s">
        <v>7122</v>
      </c>
      <c r="E4003" s="43" t="s">
        <v>7123</v>
      </c>
      <c r="F4003" t="s">
        <v>7124</v>
      </c>
      <c r="G4003" t="s">
        <v>19719</v>
      </c>
      <c r="H4003" s="41">
        <v>43257</v>
      </c>
      <c r="I4003" s="44">
        <v>-2081912.11</v>
      </c>
      <c r="J4003" t="s">
        <v>14865</v>
      </c>
      <c r="R4003" s="51"/>
      <c r="U4003"/>
    </row>
    <row r="4004" spans="2:21" x14ac:dyDescent="0.25">
      <c r="B4004" s="49" t="s">
        <v>9328</v>
      </c>
      <c r="C4004" s="53" t="s">
        <v>24189</v>
      </c>
      <c r="D4004" t="s">
        <v>7125</v>
      </c>
      <c r="E4004" s="43" t="s">
        <v>14866</v>
      </c>
      <c r="F4004" t="s">
        <v>7126</v>
      </c>
      <c r="G4004" t="s">
        <v>19546</v>
      </c>
      <c r="H4004" s="41">
        <v>43259</v>
      </c>
      <c r="I4004" s="44">
        <v>-3685899.24</v>
      </c>
      <c r="J4004" t="s">
        <v>14867</v>
      </c>
      <c r="R4004" s="51"/>
      <c r="U4004"/>
    </row>
    <row r="4005" spans="2:21" x14ac:dyDescent="0.25">
      <c r="B4005" s="49" t="s">
        <v>9328</v>
      </c>
      <c r="C4005" s="53" t="s">
        <v>24189</v>
      </c>
      <c r="D4005" t="s">
        <v>7127</v>
      </c>
      <c r="E4005" s="43" t="s">
        <v>14868</v>
      </c>
      <c r="F4005" t="s">
        <v>7128</v>
      </c>
      <c r="G4005" t="s">
        <v>19731</v>
      </c>
      <c r="H4005" s="41">
        <v>43264</v>
      </c>
      <c r="I4005" s="44">
        <v>-329390</v>
      </c>
      <c r="J4005" t="s">
        <v>14869</v>
      </c>
      <c r="R4005" s="51"/>
      <c r="U4005"/>
    </row>
    <row r="4006" spans="2:21" x14ac:dyDescent="0.25">
      <c r="B4006" s="49" t="s">
        <v>9328</v>
      </c>
      <c r="C4006" s="53" t="s">
        <v>24189</v>
      </c>
      <c r="D4006" t="s">
        <v>7127</v>
      </c>
      <c r="E4006" s="43" t="s">
        <v>14868</v>
      </c>
      <c r="F4006" t="s">
        <v>7129</v>
      </c>
      <c r="G4006" t="s">
        <v>19732</v>
      </c>
      <c r="H4006" s="41">
        <v>43264</v>
      </c>
      <c r="I4006" s="44">
        <v>329390</v>
      </c>
      <c r="J4006" t="s">
        <v>14870</v>
      </c>
      <c r="R4006" s="51"/>
      <c r="U4006"/>
    </row>
    <row r="4007" spans="2:21" x14ac:dyDescent="0.25">
      <c r="B4007" s="49" t="s">
        <v>9326</v>
      </c>
      <c r="C4007" s="53" t="s">
        <v>24184</v>
      </c>
      <c r="D4007" t="s">
        <v>7130</v>
      </c>
      <c r="E4007" s="43" t="s">
        <v>7131</v>
      </c>
      <c r="F4007" t="s">
        <v>7132</v>
      </c>
      <c r="G4007" t="s">
        <v>17929</v>
      </c>
      <c r="H4007" s="41">
        <v>43269</v>
      </c>
      <c r="I4007" s="44">
        <v>-297738.78000000003</v>
      </c>
      <c r="J4007" t="s">
        <v>14871</v>
      </c>
      <c r="R4007" s="51"/>
      <c r="U4007"/>
    </row>
    <row r="4008" spans="2:21" x14ac:dyDescent="0.25">
      <c r="B4008" s="49" t="s">
        <v>9735</v>
      </c>
      <c r="C4008" s="53" t="s">
        <v>24186</v>
      </c>
      <c r="D4008" t="s">
        <v>6824</v>
      </c>
      <c r="E4008" s="43" t="s">
        <v>14643</v>
      </c>
      <c r="F4008" t="s">
        <v>7132</v>
      </c>
      <c r="G4008" t="s">
        <v>7133</v>
      </c>
      <c r="H4008" s="41">
        <v>43273</v>
      </c>
      <c r="I4008" s="44">
        <v>-31860</v>
      </c>
      <c r="J4008" t="s">
        <v>14872</v>
      </c>
      <c r="R4008" s="51"/>
      <c r="U4008"/>
    </row>
    <row r="4009" spans="2:21" x14ac:dyDescent="0.25">
      <c r="B4009" s="49" t="s">
        <v>9328</v>
      </c>
      <c r="C4009" s="53" t="s">
        <v>24189</v>
      </c>
      <c r="D4009" t="s">
        <v>7135</v>
      </c>
      <c r="E4009" s="43" t="s">
        <v>14874</v>
      </c>
      <c r="F4009" t="s">
        <v>7136</v>
      </c>
      <c r="G4009" t="s">
        <v>19528</v>
      </c>
      <c r="H4009" s="41">
        <v>43276</v>
      </c>
      <c r="I4009" s="44">
        <v>-12048100</v>
      </c>
      <c r="J4009" t="s">
        <v>14875</v>
      </c>
      <c r="R4009" s="51"/>
      <c r="U4009"/>
    </row>
    <row r="4010" spans="2:21" x14ac:dyDescent="0.25">
      <c r="B4010" s="49" t="s">
        <v>9328</v>
      </c>
      <c r="C4010" s="53" t="s">
        <v>24189</v>
      </c>
      <c r="D4010" t="s">
        <v>7045</v>
      </c>
      <c r="E4010" s="43" t="s">
        <v>14809</v>
      </c>
      <c r="F4010" t="s">
        <v>7134</v>
      </c>
      <c r="G4010" t="s">
        <v>19593</v>
      </c>
      <c r="H4010" s="41">
        <v>43276</v>
      </c>
      <c r="I4010" s="44">
        <v>-11800</v>
      </c>
      <c r="J4010" t="s">
        <v>14873</v>
      </c>
      <c r="R4010" s="51"/>
      <c r="U4010"/>
    </row>
    <row r="4011" spans="2:21" x14ac:dyDescent="0.25">
      <c r="B4011" s="49" t="s">
        <v>9328</v>
      </c>
      <c r="C4011" s="53" t="s">
        <v>24189</v>
      </c>
      <c r="D4011" t="s">
        <v>7137</v>
      </c>
      <c r="E4011" s="43" t="s">
        <v>14876</v>
      </c>
      <c r="F4011" t="s">
        <v>7138</v>
      </c>
      <c r="G4011" t="s">
        <v>19684</v>
      </c>
      <c r="H4011" s="41">
        <v>43278</v>
      </c>
      <c r="I4011" s="44">
        <v>-47200</v>
      </c>
      <c r="J4011" t="s">
        <v>14877</v>
      </c>
      <c r="R4011" s="51"/>
      <c r="U4011"/>
    </row>
    <row r="4012" spans="2:21" x14ac:dyDescent="0.25">
      <c r="B4012" s="49" t="s">
        <v>9328</v>
      </c>
      <c r="C4012" s="53" t="s">
        <v>24189</v>
      </c>
      <c r="D4012" t="s">
        <v>7095</v>
      </c>
      <c r="E4012" s="43" t="s">
        <v>14842</v>
      </c>
      <c r="F4012" t="s">
        <v>7139</v>
      </c>
      <c r="G4012" t="s">
        <v>19740</v>
      </c>
      <c r="H4012" s="41">
        <v>43278</v>
      </c>
      <c r="I4012" s="44">
        <v>141600</v>
      </c>
      <c r="J4012" t="s">
        <v>14878</v>
      </c>
      <c r="R4012" s="51"/>
      <c r="U4012"/>
    </row>
    <row r="4013" spans="2:21" x14ac:dyDescent="0.25">
      <c r="B4013" s="49" t="s">
        <v>9326</v>
      </c>
      <c r="C4013" s="53" t="s">
        <v>24184</v>
      </c>
      <c r="D4013" t="s">
        <v>7140</v>
      </c>
      <c r="E4013" s="43" t="s">
        <v>14879</v>
      </c>
      <c r="F4013" t="s">
        <v>6052</v>
      </c>
      <c r="G4013" t="s">
        <v>7141</v>
      </c>
      <c r="H4013" s="41">
        <v>43280</v>
      </c>
      <c r="I4013" s="44">
        <v>-1345918.22</v>
      </c>
      <c r="J4013" t="s">
        <v>14880</v>
      </c>
      <c r="R4013" s="51"/>
      <c r="U4013"/>
    </row>
    <row r="4014" spans="2:21" x14ac:dyDescent="0.25">
      <c r="B4014" s="49" t="s">
        <v>9326</v>
      </c>
      <c r="C4014" s="53" t="s">
        <v>24184</v>
      </c>
      <c r="D4014" t="s">
        <v>7140</v>
      </c>
      <c r="E4014" s="43" t="s">
        <v>14879</v>
      </c>
      <c r="F4014" t="s">
        <v>7142</v>
      </c>
      <c r="G4014" t="s">
        <v>7143</v>
      </c>
      <c r="H4014" s="41">
        <v>43280</v>
      </c>
      <c r="I4014" s="44">
        <v>-1148438.28</v>
      </c>
      <c r="J4014" t="s">
        <v>14881</v>
      </c>
      <c r="R4014" s="51"/>
      <c r="U4014"/>
    </row>
    <row r="4015" spans="2:21" x14ac:dyDescent="0.25">
      <c r="B4015" s="49" t="s">
        <v>9328</v>
      </c>
      <c r="C4015" s="53" t="s">
        <v>24189</v>
      </c>
      <c r="D4015" t="s">
        <v>749</v>
      </c>
      <c r="E4015" s="43" t="s">
        <v>9938</v>
      </c>
      <c r="F4015" t="s">
        <v>7144</v>
      </c>
      <c r="G4015" t="s">
        <v>16895</v>
      </c>
      <c r="H4015" s="41">
        <v>43280</v>
      </c>
      <c r="I4015" s="44">
        <v>-1039717.44</v>
      </c>
      <c r="J4015" t="s">
        <v>14882</v>
      </c>
      <c r="R4015" s="51"/>
      <c r="U4015"/>
    </row>
    <row r="4016" spans="2:21" x14ac:dyDescent="0.25">
      <c r="B4016" s="49" t="s">
        <v>9328</v>
      </c>
      <c r="C4016" s="53" t="s">
        <v>24189</v>
      </c>
      <c r="D4016" t="s">
        <v>1396</v>
      </c>
      <c r="E4016" s="43" t="s">
        <v>10400</v>
      </c>
      <c r="F4016" t="s">
        <v>7132</v>
      </c>
      <c r="G4016" t="s">
        <v>19363</v>
      </c>
      <c r="H4016" s="41">
        <v>43283</v>
      </c>
      <c r="I4016" s="44">
        <v>-708000</v>
      </c>
      <c r="J4016" t="s">
        <v>14886</v>
      </c>
      <c r="R4016" s="51"/>
      <c r="U4016"/>
    </row>
    <row r="4017" spans="2:21" x14ac:dyDescent="0.25">
      <c r="B4017" s="49" t="s">
        <v>9328</v>
      </c>
      <c r="C4017" s="53" t="s">
        <v>24189</v>
      </c>
      <c r="D4017" t="s">
        <v>1396</v>
      </c>
      <c r="E4017" s="43" t="s">
        <v>10400</v>
      </c>
      <c r="F4017" t="s">
        <v>7149</v>
      </c>
      <c r="G4017" t="s">
        <v>19364</v>
      </c>
      <c r="H4017" s="41">
        <v>43283</v>
      </c>
      <c r="I4017" s="44">
        <v>-708000</v>
      </c>
      <c r="J4017" t="s">
        <v>14888</v>
      </c>
      <c r="R4017" s="51"/>
      <c r="U4017"/>
    </row>
    <row r="4018" spans="2:21" x14ac:dyDescent="0.25">
      <c r="B4018" s="49" t="s">
        <v>9328</v>
      </c>
      <c r="C4018" s="53" t="s">
        <v>24189</v>
      </c>
      <c r="D4018" t="s">
        <v>1396</v>
      </c>
      <c r="E4018" s="43" t="s">
        <v>10400</v>
      </c>
      <c r="F4018" t="s">
        <v>7147</v>
      </c>
      <c r="G4018" t="s">
        <v>19362</v>
      </c>
      <c r="H4018" s="41">
        <v>43283</v>
      </c>
      <c r="I4018" s="44">
        <v>-118000</v>
      </c>
      <c r="J4018" t="s">
        <v>14885</v>
      </c>
      <c r="R4018" s="51"/>
      <c r="U4018"/>
    </row>
    <row r="4019" spans="2:21" x14ac:dyDescent="0.25">
      <c r="B4019" s="49" t="s">
        <v>9328</v>
      </c>
      <c r="C4019" s="53" t="s">
        <v>24189</v>
      </c>
      <c r="D4019" t="s">
        <v>1396</v>
      </c>
      <c r="E4019" s="43" t="s">
        <v>10400</v>
      </c>
      <c r="F4019" t="s">
        <v>7148</v>
      </c>
      <c r="G4019" t="s">
        <v>19362</v>
      </c>
      <c r="H4019" s="41">
        <v>43283</v>
      </c>
      <c r="I4019" s="44">
        <v>-118000</v>
      </c>
      <c r="J4019" t="s">
        <v>14887</v>
      </c>
      <c r="R4019" s="51"/>
      <c r="U4019"/>
    </row>
    <row r="4020" spans="2:21" x14ac:dyDescent="0.25">
      <c r="B4020" s="49" t="s">
        <v>9328</v>
      </c>
      <c r="C4020" s="53" t="s">
        <v>24189</v>
      </c>
      <c r="D4020" t="s">
        <v>7145</v>
      </c>
      <c r="E4020" s="43" t="s">
        <v>14883</v>
      </c>
      <c r="F4020" t="s">
        <v>7146</v>
      </c>
      <c r="G4020" t="s">
        <v>19775</v>
      </c>
      <c r="H4020" s="41">
        <v>43283</v>
      </c>
      <c r="I4020" s="44">
        <v>-90860</v>
      </c>
      <c r="J4020" t="s">
        <v>14884</v>
      </c>
      <c r="R4020" s="51"/>
      <c r="U4020"/>
    </row>
    <row r="4021" spans="2:21" x14ac:dyDescent="0.25">
      <c r="B4021" s="49" t="s">
        <v>9328</v>
      </c>
      <c r="C4021" s="53" t="s">
        <v>24189</v>
      </c>
      <c r="D4021" t="s">
        <v>1396</v>
      </c>
      <c r="E4021" s="43" t="s">
        <v>10400</v>
      </c>
      <c r="F4021" t="s">
        <v>7150</v>
      </c>
      <c r="G4021" t="s">
        <v>16504</v>
      </c>
      <c r="H4021" s="41">
        <v>43283</v>
      </c>
      <c r="I4021" s="44">
        <v>118000</v>
      </c>
      <c r="J4021" t="s">
        <v>14889</v>
      </c>
      <c r="R4021" s="51"/>
      <c r="U4021"/>
    </row>
    <row r="4022" spans="2:21" x14ac:dyDescent="0.25">
      <c r="B4022" s="49" t="s">
        <v>9328</v>
      </c>
      <c r="C4022" s="53" t="s">
        <v>24189</v>
      </c>
      <c r="D4022" t="s">
        <v>1396</v>
      </c>
      <c r="E4022" s="43" t="s">
        <v>10400</v>
      </c>
      <c r="F4022" t="s">
        <v>7151</v>
      </c>
      <c r="G4022" t="s">
        <v>16504</v>
      </c>
      <c r="H4022" s="41">
        <v>43283</v>
      </c>
      <c r="I4022" s="44">
        <v>708000</v>
      </c>
      <c r="J4022" t="s">
        <v>14890</v>
      </c>
      <c r="R4022" s="51"/>
      <c r="U4022"/>
    </row>
    <row r="4023" spans="2:21" x14ac:dyDescent="0.25">
      <c r="B4023" s="49" t="s">
        <v>9328</v>
      </c>
      <c r="C4023" s="53" t="s">
        <v>24189</v>
      </c>
      <c r="D4023" t="s">
        <v>1396</v>
      </c>
      <c r="E4023" s="43" t="s">
        <v>10400</v>
      </c>
      <c r="F4023" t="s">
        <v>7152</v>
      </c>
      <c r="G4023" t="s">
        <v>19365</v>
      </c>
      <c r="H4023" s="41">
        <v>43283</v>
      </c>
      <c r="I4023" s="44">
        <v>826000</v>
      </c>
      <c r="J4023" t="s">
        <v>14891</v>
      </c>
      <c r="R4023" s="51"/>
      <c r="U4023"/>
    </row>
    <row r="4024" spans="2:21" x14ac:dyDescent="0.25">
      <c r="B4024" s="49" t="s">
        <v>9328</v>
      </c>
      <c r="C4024" s="53" t="s">
        <v>24189</v>
      </c>
      <c r="D4024" t="s">
        <v>7045</v>
      </c>
      <c r="E4024" s="43" t="s">
        <v>14809</v>
      </c>
      <c r="F4024" t="s">
        <v>7153</v>
      </c>
      <c r="G4024" t="s">
        <v>19594</v>
      </c>
      <c r="H4024" s="41">
        <v>43285</v>
      </c>
      <c r="I4024" s="44">
        <v>-11800</v>
      </c>
      <c r="J4024" t="s">
        <v>14892</v>
      </c>
      <c r="R4024" s="51"/>
      <c r="U4024"/>
    </row>
    <row r="4025" spans="2:21" x14ac:dyDescent="0.25">
      <c r="B4025" s="49" t="s">
        <v>9326</v>
      </c>
      <c r="C4025" s="53" t="s">
        <v>24184</v>
      </c>
      <c r="D4025" t="s">
        <v>5803</v>
      </c>
      <c r="E4025" s="43" t="s">
        <v>13869</v>
      </c>
      <c r="F4025" t="s">
        <v>7154</v>
      </c>
      <c r="G4025" t="s">
        <v>16895</v>
      </c>
      <c r="H4025" s="41">
        <v>43286</v>
      </c>
      <c r="I4025" s="44">
        <v>-2183384.69</v>
      </c>
      <c r="J4025" t="s">
        <v>14893</v>
      </c>
      <c r="R4025" s="51"/>
      <c r="U4025"/>
    </row>
    <row r="4026" spans="2:21" x14ac:dyDescent="0.25">
      <c r="B4026" s="49" t="s">
        <v>9328</v>
      </c>
      <c r="C4026" s="53" t="s">
        <v>24189</v>
      </c>
      <c r="D4026" t="s">
        <v>7155</v>
      </c>
      <c r="E4026" s="43" t="s">
        <v>14894</v>
      </c>
      <c r="F4026" t="s">
        <v>7156</v>
      </c>
      <c r="G4026" t="s">
        <v>19618</v>
      </c>
      <c r="H4026" s="41">
        <v>43286</v>
      </c>
      <c r="I4026" s="44">
        <v>-56640</v>
      </c>
      <c r="J4026" t="s">
        <v>14895</v>
      </c>
      <c r="R4026" s="51"/>
      <c r="U4026"/>
    </row>
    <row r="4027" spans="2:21" x14ac:dyDescent="0.25">
      <c r="B4027" s="49" t="s">
        <v>9326</v>
      </c>
      <c r="C4027" s="53" t="s">
        <v>24184</v>
      </c>
      <c r="D4027" t="s">
        <v>331</v>
      </c>
      <c r="E4027" s="43" t="s">
        <v>332</v>
      </c>
      <c r="F4027" t="s">
        <v>7147</v>
      </c>
      <c r="G4027" t="s">
        <v>17850</v>
      </c>
      <c r="H4027" s="41">
        <v>43287</v>
      </c>
      <c r="I4027" s="44">
        <v>-125594.48</v>
      </c>
      <c r="J4027" t="s">
        <v>14896</v>
      </c>
      <c r="R4027" s="51"/>
      <c r="U4027"/>
    </row>
    <row r="4028" spans="2:21" x14ac:dyDescent="0.25">
      <c r="B4028" s="49" t="s">
        <v>9735</v>
      </c>
      <c r="C4028" s="53" t="s">
        <v>24186</v>
      </c>
      <c r="D4028" t="s">
        <v>5603</v>
      </c>
      <c r="E4028" s="43" t="s">
        <v>5604</v>
      </c>
      <c r="F4028" t="s">
        <v>7157</v>
      </c>
      <c r="G4028" t="s">
        <v>7158</v>
      </c>
      <c r="H4028" s="41">
        <v>43293</v>
      </c>
      <c r="I4028" s="44">
        <v>-337638</v>
      </c>
      <c r="J4028" t="s">
        <v>14897</v>
      </c>
      <c r="R4028" s="51"/>
      <c r="U4028"/>
    </row>
    <row r="4029" spans="2:21" x14ac:dyDescent="0.25">
      <c r="B4029" s="49" t="s">
        <v>9735</v>
      </c>
      <c r="C4029" s="53" t="s">
        <v>24186</v>
      </c>
      <c r="D4029" t="s">
        <v>6568</v>
      </c>
      <c r="E4029" s="43" t="s">
        <v>6569</v>
      </c>
      <c r="F4029" t="s">
        <v>7159</v>
      </c>
      <c r="G4029" t="s">
        <v>7160</v>
      </c>
      <c r="H4029" s="41">
        <v>43294</v>
      </c>
      <c r="I4029" s="44">
        <v>-6274.24</v>
      </c>
      <c r="J4029" t="s">
        <v>14898</v>
      </c>
      <c r="R4029" s="51"/>
      <c r="U4029"/>
    </row>
    <row r="4030" spans="2:21" x14ac:dyDescent="0.25">
      <c r="B4030" s="49" t="s">
        <v>9328</v>
      </c>
      <c r="C4030" s="53" t="s">
        <v>24189</v>
      </c>
      <c r="D4030" t="s">
        <v>7161</v>
      </c>
      <c r="E4030" s="43" t="s">
        <v>14899</v>
      </c>
      <c r="F4030" t="s">
        <v>7162</v>
      </c>
      <c r="G4030" t="s">
        <v>19888</v>
      </c>
      <c r="H4030" s="41">
        <v>43294</v>
      </c>
      <c r="I4030" s="44">
        <v>-2175465.8199999998</v>
      </c>
      <c r="J4030" t="s">
        <v>14900</v>
      </c>
      <c r="R4030" s="51"/>
      <c r="U4030"/>
    </row>
    <row r="4031" spans="2:21" x14ac:dyDescent="0.25">
      <c r="B4031" s="49" t="s">
        <v>9735</v>
      </c>
      <c r="C4031" s="53" t="s">
        <v>24186</v>
      </c>
      <c r="D4031" t="s">
        <v>6510</v>
      </c>
      <c r="E4031" s="43" t="s">
        <v>6511</v>
      </c>
      <c r="F4031" t="s">
        <v>7163</v>
      </c>
      <c r="G4031" t="s">
        <v>7164</v>
      </c>
      <c r="H4031" s="41">
        <v>43297</v>
      </c>
      <c r="I4031" s="44">
        <v>-357569</v>
      </c>
      <c r="J4031" t="s">
        <v>14901</v>
      </c>
      <c r="R4031" s="51"/>
      <c r="U4031"/>
    </row>
    <row r="4032" spans="2:21" x14ac:dyDescent="0.25">
      <c r="B4032" s="49" t="s">
        <v>9328</v>
      </c>
      <c r="C4032" s="53" t="s">
        <v>24189</v>
      </c>
      <c r="D4032" t="s">
        <v>7165</v>
      </c>
      <c r="E4032" s="43" t="s">
        <v>7166</v>
      </c>
      <c r="F4032" t="s">
        <v>7167</v>
      </c>
      <c r="G4032" t="s">
        <v>20087</v>
      </c>
      <c r="H4032" s="41">
        <v>43297</v>
      </c>
      <c r="I4032" s="44">
        <v>-13598200</v>
      </c>
      <c r="J4032" t="s">
        <v>14902</v>
      </c>
      <c r="R4032" s="51"/>
      <c r="U4032"/>
    </row>
    <row r="4033" spans="2:21" x14ac:dyDescent="0.25">
      <c r="B4033" s="49" t="s">
        <v>9328</v>
      </c>
      <c r="C4033" s="53" t="s">
        <v>24189</v>
      </c>
      <c r="D4033" t="s">
        <v>7168</v>
      </c>
      <c r="E4033" s="43" t="s">
        <v>7169</v>
      </c>
      <c r="F4033" t="s">
        <v>7170</v>
      </c>
      <c r="G4033" t="s">
        <v>19366</v>
      </c>
      <c r="H4033" s="41">
        <v>43300</v>
      </c>
      <c r="I4033" s="44">
        <v>-4098809.03</v>
      </c>
      <c r="J4033" t="s">
        <v>14903</v>
      </c>
      <c r="R4033" s="51"/>
      <c r="U4033"/>
    </row>
    <row r="4034" spans="2:21" x14ac:dyDescent="0.25">
      <c r="B4034" s="49" t="s">
        <v>9328</v>
      </c>
      <c r="C4034" s="53" t="s">
        <v>24189</v>
      </c>
      <c r="D4034" t="s">
        <v>7045</v>
      </c>
      <c r="E4034" s="43" t="s">
        <v>14809</v>
      </c>
      <c r="F4034" t="s">
        <v>7171</v>
      </c>
      <c r="G4034" t="s">
        <v>19595</v>
      </c>
      <c r="H4034" s="41">
        <v>43304</v>
      </c>
      <c r="I4034" s="44">
        <v>-11800</v>
      </c>
      <c r="J4034" t="s">
        <v>14904</v>
      </c>
      <c r="R4034" s="51"/>
      <c r="U4034"/>
    </row>
    <row r="4035" spans="2:21" x14ac:dyDescent="0.25">
      <c r="B4035" s="49" t="s">
        <v>9326</v>
      </c>
      <c r="C4035" s="53" t="s">
        <v>24184</v>
      </c>
      <c r="D4035" t="s">
        <v>7175</v>
      </c>
      <c r="E4035" s="43" t="s">
        <v>7176</v>
      </c>
      <c r="F4035" t="s">
        <v>7177</v>
      </c>
      <c r="G4035" t="s">
        <v>17851</v>
      </c>
      <c r="H4035" s="41">
        <v>43306</v>
      </c>
      <c r="I4035" s="44">
        <v>-813070.42</v>
      </c>
      <c r="J4035" t="s">
        <v>14909</v>
      </c>
      <c r="R4035" s="51"/>
      <c r="U4035"/>
    </row>
    <row r="4036" spans="2:21" x14ac:dyDescent="0.25">
      <c r="B4036" s="49" t="s">
        <v>9326</v>
      </c>
      <c r="C4036" s="53" t="s">
        <v>24184</v>
      </c>
      <c r="D4036" t="s">
        <v>7172</v>
      </c>
      <c r="E4036" s="43" t="s">
        <v>14905</v>
      </c>
      <c r="F4036" t="s">
        <v>7173</v>
      </c>
      <c r="G4036" t="s">
        <v>16396</v>
      </c>
      <c r="H4036" s="41">
        <v>43306</v>
      </c>
      <c r="I4036" s="44">
        <v>-59000</v>
      </c>
      <c r="J4036" t="s">
        <v>14906</v>
      </c>
      <c r="R4036" s="51"/>
      <c r="U4036"/>
    </row>
    <row r="4037" spans="2:21" x14ac:dyDescent="0.25">
      <c r="B4037" s="49" t="s">
        <v>9326</v>
      </c>
      <c r="C4037" s="53" t="s">
        <v>24184</v>
      </c>
      <c r="D4037" t="s">
        <v>7174</v>
      </c>
      <c r="E4037" s="43" t="s">
        <v>14907</v>
      </c>
      <c r="F4037" t="s">
        <v>7173</v>
      </c>
      <c r="G4037" t="s">
        <v>16723</v>
      </c>
      <c r="H4037" s="41">
        <v>43306</v>
      </c>
      <c r="I4037" s="44">
        <v>-59000</v>
      </c>
      <c r="J4037" t="s">
        <v>14908</v>
      </c>
      <c r="R4037" s="51"/>
      <c r="U4037"/>
    </row>
    <row r="4038" spans="2:21" x14ac:dyDescent="0.25">
      <c r="B4038" s="49" t="s">
        <v>9328</v>
      </c>
      <c r="C4038" s="53" t="s">
        <v>24189</v>
      </c>
      <c r="D4038" t="s">
        <v>6896</v>
      </c>
      <c r="E4038" s="43" t="s">
        <v>6897</v>
      </c>
      <c r="F4038" t="s">
        <v>7178</v>
      </c>
      <c r="G4038" t="s">
        <v>20230</v>
      </c>
      <c r="H4038" s="41">
        <v>43311</v>
      </c>
      <c r="I4038" s="44">
        <v>-370813.23</v>
      </c>
      <c r="J4038" t="s">
        <v>14910</v>
      </c>
      <c r="R4038" s="51"/>
      <c r="U4038"/>
    </row>
    <row r="4039" spans="2:21" x14ac:dyDescent="0.25">
      <c r="B4039" s="49" t="s">
        <v>9735</v>
      </c>
      <c r="C4039" s="53" t="s">
        <v>24186</v>
      </c>
      <c r="D4039" t="s">
        <v>6510</v>
      </c>
      <c r="E4039" s="43" t="s">
        <v>6511</v>
      </c>
      <c r="F4039" t="s">
        <v>7181</v>
      </c>
      <c r="G4039" t="s">
        <v>7182</v>
      </c>
      <c r="H4039" s="41">
        <v>43312</v>
      </c>
      <c r="I4039" s="44">
        <v>-375760</v>
      </c>
      <c r="J4039" t="s">
        <v>14912</v>
      </c>
      <c r="R4039" s="51"/>
      <c r="U4039"/>
    </row>
    <row r="4040" spans="2:21" x14ac:dyDescent="0.25">
      <c r="B4040" s="49" t="s">
        <v>9735</v>
      </c>
      <c r="C4040" s="53" t="s">
        <v>24186</v>
      </c>
      <c r="D4040" t="s">
        <v>6510</v>
      </c>
      <c r="E4040" s="43" t="s">
        <v>6511</v>
      </c>
      <c r="F4040" t="s">
        <v>7179</v>
      </c>
      <c r="G4040" t="s">
        <v>7180</v>
      </c>
      <c r="H4040" s="41">
        <v>43312</v>
      </c>
      <c r="I4040" s="44">
        <v>-369421</v>
      </c>
      <c r="J4040" t="s">
        <v>14911</v>
      </c>
      <c r="R4040" s="51"/>
      <c r="U4040"/>
    </row>
    <row r="4041" spans="2:21" x14ac:dyDescent="0.25">
      <c r="B4041" s="49" t="s">
        <v>9328</v>
      </c>
      <c r="C4041" s="53" t="s">
        <v>24189</v>
      </c>
      <c r="D4041" t="s">
        <v>7116</v>
      </c>
      <c r="E4041" s="43" t="s">
        <v>14861</v>
      </c>
      <c r="F4041" t="s">
        <v>7183</v>
      </c>
      <c r="G4041" t="s">
        <v>19576</v>
      </c>
      <c r="H4041" s="41">
        <v>43313</v>
      </c>
      <c r="I4041" s="44">
        <v>-304201.12</v>
      </c>
      <c r="J4041" t="s">
        <v>14913</v>
      </c>
      <c r="R4041" s="51"/>
      <c r="U4041"/>
    </row>
    <row r="4042" spans="2:21" x14ac:dyDescent="0.25">
      <c r="B4042" s="49" t="s">
        <v>9735</v>
      </c>
      <c r="C4042" s="53" t="s">
        <v>24186</v>
      </c>
      <c r="D4042" t="s">
        <v>5603</v>
      </c>
      <c r="E4042" s="43" t="s">
        <v>5604</v>
      </c>
      <c r="F4042" t="s">
        <v>7184</v>
      </c>
      <c r="G4042" t="s">
        <v>7185</v>
      </c>
      <c r="H4042" s="41">
        <v>43314</v>
      </c>
      <c r="I4042" s="44">
        <v>-218546</v>
      </c>
      <c r="J4042" t="s">
        <v>14914</v>
      </c>
      <c r="R4042" s="51"/>
      <c r="U4042"/>
    </row>
    <row r="4043" spans="2:21" x14ac:dyDescent="0.25">
      <c r="B4043" s="49" t="s">
        <v>9328</v>
      </c>
      <c r="C4043" s="53" t="s">
        <v>24189</v>
      </c>
      <c r="D4043" t="s">
        <v>7186</v>
      </c>
      <c r="E4043" s="43" t="s">
        <v>7187</v>
      </c>
      <c r="F4043" t="s">
        <v>7188</v>
      </c>
      <c r="G4043" t="s">
        <v>20043</v>
      </c>
      <c r="H4043" s="41">
        <v>43318</v>
      </c>
      <c r="I4043" s="44">
        <v>10620</v>
      </c>
      <c r="J4043" t="s">
        <v>14915</v>
      </c>
      <c r="R4043" s="51"/>
      <c r="U4043"/>
    </row>
    <row r="4044" spans="2:21" x14ac:dyDescent="0.25">
      <c r="B4044" s="49" t="s">
        <v>9735</v>
      </c>
      <c r="C4044" s="53" t="s">
        <v>24186</v>
      </c>
      <c r="D4044" t="s">
        <v>6476</v>
      </c>
      <c r="E4044" s="43" t="s">
        <v>6477</v>
      </c>
      <c r="F4044" t="s">
        <v>7189</v>
      </c>
      <c r="G4044" t="s">
        <v>7190</v>
      </c>
      <c r="H4044" s="41">
        <v>43327</v>
      </c>
      <c r="I4044" s="44">
        <v>-54900</v>
      </c>
      <c r="J4044" t="s">
        <v>14916</v>
      </c>
      <c r="R4044" s="51"/>
      <c r="U4044"/>
    </row>
    <row r="4045" spans="2:21" x14ac:dyDescent="0.25">
      <c r="B4045" s="49" t="s">
        <v>9735</v>
      </c>
      <c r="C4045" s="53" t="s">
        <v>24186</v>
      </c>
      <c r="D4045" t="s">
        <v>4468</v>
      </c>
      <c r="E4045" s="43" t="s">
        <v>4469</v>
      </c>
      <c r="F4045" t="s">
        <v>7193</v>
      </c>
      <c r="G4045" t="s">
        <v>7194</v>
      </c>
      <c r="H4045" s="41">
        <v>43329</v>
      </c>
      <c r="I4045" s="44">
        <v>-202853</v>
      </c>
      <c r="J4045" t="s">
        <v>14918</v>
      </c>
      <c r="R4045" s="51"/>
      <c r="U4045"/>
    </row>
    <row r="4046" spans="2:21" x14ac:dyDescent="0.25">
      <c r="B4046" s="49" t="s">
        <v>9735</v>
      </c>
      <c r="C4046" s="53" t="s">
        <v>24186</v>
      </c>
      <c r="D4046" t="s">
        <v>6568</v>
      </c>
      <c r="E4046" s="43" t="s">
        <v>6569</v>
      </c>
      <c r="F4046" t="s">
        <v>7191</v>
      </c>
      <c r="G4046" t="s">
        <v>7192</v>
      </c>
      <c r="H4046" s="41">
        <v>43329</v>
      </c>
      <c r="I4046" s="44">
        <v>-1867.53</v>
      </c>
      <c r="J4046" t="s">
        <v>14917</v>
      </c>
      <c r="R4046" s="51"/>
      <c r="U4046"/>
    </row>
    <row r="4047" spans="2:21" x14ac:dyDescent="0.25">
      <c r="B4047" s="49" t="s">
        <v>9326</v>
      </c>
      <c r="C4047" s="53" t="s">
        <v>24184</v>
      </c>
      <c r="D4047" t="s">
        <v>7024</v>
      </c>
      <c r="E4047" s="43" t="s">
        <v>7025</v>
      </c>
      <c r="F4047" t="s">
        <v>7195</v>
      </c>
      <c r="G4047" t="s">
        <v>18439</v>
      </c>
      <c r="H4047" s="41">
        <v>43339</v>
      </c>
      <c r="I4047" s="44">
        <v>-808872.3</v>
      </c>
      <c r="J4047" t="s">
        <v>14919</v>
      </c>
      <c r="R4047" s="51"/>
      <c r="U4047"/>
    </row>
    <row r="4048" spans="2:21" x14ac:dyDescent="0.25">
      <c r="B4048" s="49" t="s">
        <v>9326</v>
      </c>
      <c r="C4048" s="53" t="s">
        <v>24184</v>
      </c>
      <c r="D4048" t="s">
        <v>632</v>
      </c>
      <c r="E4048" s="43" t="s">
        <v>9848</v>
      </c>
      <c r="F4048" t="s">
        <v>7197</v>
      </c>
      <c r="G4048" t="s">
        <v>1238</v>
      </c>
      <c r="H4048" s="41">
        <v>43342</v>
      </c>
      <c r="I4048" s="44">
        <v>-254693.02</v>
      </c>
      <c r="J4048" t="s">
        <v>14921</v>
      </c>
      <c r="R4048" s="51"/>
      <c r="U4048"/>
    </row>
    <row r="4049" spans="2:21" x14ac:dyDescent="0.25">
      <c r="B4049" s="49" t="s">
        <v>9326</v>
      </c>
      <c r="C4049" s="53" t="s">
        <v>24184</v>
      </c>
      <c r="D4049" t="s">
        <v>632</v>
      </c>
      <c r="E4049" s="43" t="s">
        <v>9848</v>
      </c>
      <c r="F4049" t="s">
        <v>7196</v>
      </c>
      <c r="G4049" t="s">
        <v>1238</v>
      </c>
      <c r="H4049" s="41">
        <v>43342</v>
      </c>
      <c r="I4049" s="44">
        <v>-25260.400000000001</v>
      </c>
      <c r="J4049" t="s">
        <v>14920</v>
      </c>
      <c r="R4049" s="51"/>
      <c r="U4049"/>
    </row>
    <row r="4050" spans="2:21" x14ac:dyDescent="0.25">
      <c r="B4050" s="49" t="s">
        <v>9326</v>
      </c>
      <c r="C4050" s="53" t="s">
        <v>24184</v>
      </c>
      <c r="D4050" t="s">
        <v>7198</v>
      </c>
      <c r="E4050" s="43" t="s">
        <v>7199</v>
      </c>
      <c r="F4050" t="s">
        <v>7200</v>
      </c>
      <c r="G4050" t="s">
        <v>7201</v>
      </c>
      <c r="H4050" s="41">
        <v>43343</v>
      </c>
      <c r="I4050" s="44">
        <v>-1497459.84</v>
      </c>
      <c r="J4050" t="s">
        <v>14922</v>
      </c>
      <c r="R4050" s="51"/>
      <c r="U4050"/>
    </row>
    <row r="4051" spans="2:21" x14ac:dyDescent="0.25">
      <c r="B4051" s="49" t="s">
        <v>9735</v>
      </c>
      <c r="C4051" s="53" t="s">
        <v>24186</v>
      </c>
      <c r="D4051" t="s">
        <v>4468</v>
      </c>
      <c r="E4051" s="43" t="s">
        <v>4469</v>
      </c>
      <c r="F4051" t="s">
        <v>7205</v>
      </c>
      <c r="G4051" t="s">
        <v>7206</v>
      </c>
      <c r="H4051" s="41">
        <v>43346</v>
      </c>
      <c r="I4051" s="44">
        <v>-202853</v>
      </c>
      <c r="J4051" t="s">
        <v>14924</v>
      </c>
      <c r="R4051" s="51"/>
      <c r="U4051"/>
    </row>
    <row r="4052" spans="2:21" x14ac:dyDescent="0.25">
      <c r="B4052" s="49" t="s">
        <v>9735</v>
      </c>
      <c r="C4052" s="53" t="s">
        <v>24186</v>
      </c>
      <c r="D4052" t="s">
        <v>7202</v>
      </c>
      <c r="E4052" s="43" t="s">
        <v>7203</v>
      </c>
      <c r="F4052" t="s">
        <v>7204</v>
      </c>
      <c r="G4052" t="s">
        <v>19026</v>
      </c>
      <c r="H4052" s="41">
        <v>43346</v>
      </c>
      <c r="I4052" s="44">
        <v>1959968.22</v>
      </c>
      <c r="J4052" t="s">
        <v>14923</v>
      </c>
      <c r="R4052" s="51"/>
      <c r="U4052"/>
    </row>
    <row r="4053" spans="2:21" x14ac:dyDescent="0.25">
      <c r="B4053" s="49" t="s">
        <v>9326</v>
      </c>
      <c r="C4053" s="53" t="s">
        <v>24184</v>
      </c>
      <c r="D4053" t="s">
        <v>6201</v>
      </c>
      <c r="E4053" s="43" t="s">
        <v>6202</v>
      </c>
      <c r="F4053" t="s">
        <v>7159</v>
      </c>
      <c r="G4053" t="s">
        <v>18377</v>
      </c>
      <c r="H4053" s="41">
        <v>43347</v>
      </c>
      <c r="I4053" s="44">
        <v>-989860.7</v>
      </c>
      <c r="J4053" t="s">
        <v>14925</v>
      </c>
      <c r="R4053" s="51"/>
      <c r="U4053"/>
    </row>
    <row r="4054" spans="2:21" x14ac:dyDescent="0.25">
      <c r="B4054" s="49" t="s">
        <v>9328</v>
      </c>
      <c r="C4054" s="53" t="s">
        <v>24189</v>
      </c>
      <c r="D4054" t="s">
        <v>7168</v>
      </c>
      <c r="E4054" s="43" t="s">
        <v>7169</v>
      </c>
      <c r="F4054" t="s">
        <v>7207</v>
      </c>
      <c r="G4054" t="s">
        <v>20138</v>
      </c>
      <c r="H4054" s="41">
        <v>43347</v>
      </c>
      <c r="I4054" s="44">
        <v>-7082212.04</v>
      </c>
      <c r="J4054" t="s">
        <v>14926</v>
      </c>
      <c r="R4054" s="51"/>
      <c r="U4054"/>
    </row>
    <row r="4055" spans="2:21" x14ac:dyDescent="0.25">
      <c r="B4055" s="49" t="s">
        <v>9735</v>
      </c>
      <c r="C4055" s="53" t="s">
        <v>24186</v>
      </c>
      <c r="D4055" t="s">
        <v>7208</v>
      </c>
      <c r="E4055" s="43" t="s">
        <v>7209</v>
      </c>
      <c r="F4055" t="s">
        <v>7210</v>
      </c>
      <c r="G4055" t="s">
        <v>7211</v>
      </c>
      <c r="H4055" s="41">
        <v>43355</v>
      </c>
      <c r="I4055" s="44">
        <v>-14100</v>
      </c>
      <c r="J4055" t="s">
        <v>14927</v>
      </c>
      <c r="R4055" s="51"/>
      <c r="U4055"/>
    </row>
    <row r="4056" spans="2:21" x14ac:dyDescent="0.25">
      <c r="B4056" s="49" t="s">
        <v>9328</v>
      </c>
      <c r="C4056" s="53" t="s">
        <v>24189</v>
      </c>
      <c r="D4056" t="s">
        <v>19680</v>
      </c>
      <c r="E4056" s="43" t="s">
        <v>19679</v>
      </c>
      <c r="H4056" s="41">
        <v>43356</v>
      </c>
      <c r="I4056" s="44">
        <v>82610.5</v>
      </c>
      <c r="J4056" t="s">
        <v>23099</v>
      </c>
      <c r="R4056" s="51"/>
      <c r="U4056"/>
    </row>
    <row r="4057" spans="2:21" x14ac:dyDescent="0.25">
      <c r="B4057" s="49" t="s">
        <v>9328</v>
      </c>
      <c r="C4057" s="53" t="s">
        <v>24189</v>
      </c>
      <c r="D4057" t="s">
        <v>19680</v>
      </c>
      <c r="E4057" s="43" t="s">
        <v>19679</v>
      </c>
      <c r="H4057" s="41">
        <v>43356</v>
      </c>
      <c r="I4057" s="44">
        <v>1569599.5</v>
      </c>
      <c r="J4057" t="s">
        <v>19681</v>
      </c>
      <c r="R4057" s="51"/>
      <c r="U4057"/>
    </row>
    <row r="4058" spans="2:21" x14ac:dyDescent="0.25">
      <c r="B4058" s="49" t="s">
        <v>9735</v>
      </c>
      <c r="C4058" s="53" t="s">
        <v>24186</v>
      </c>
      <c r="D4058" t="s">
        <v>7212</v>
      </c>
      <c r="E4058" s="43" t="s">
        <v>7213</v>
      </c>
      <c r="F4058" t="s">
        <v>7214</v>
      </c>
      <c r="G4058" t="s">
        <v>7215</v>
      </c>
      <c r="H4058" s="41">
        <v>43360</v>
      </c>
      <c r="I4058" s="44">
        <v>-103200</v>
      </c>
      <c r="J4058" t="s">
        <v>14928</v>
      </c>
      <c r="R4058" s="51"/>
      <c r="U4058"/>
    </row>
    <row r="4059" spans="2:21" x14ac:dyDescent="0.25">
      <c r="B4059" s="49" t="s">
        <v>9328</v>
      </c>
      <c r="C4059" s="53" t="s">
        <v>24189</v>
      </c>
      <c r="D4059" t="s">
        <v>7216</v>
      </c>
      <c r="E4059" s="43" t="s">
        <v>7217</v>
      </c>
      <c r="F4059" t="s">
        <v>7218</v>
      </c>
      <c r="G4059" t="s">
        <v>1285</v>
      </c>
      <c r="H4059" s="41">
        <v>43361</v>
      </c>
      <c r="I4059" s="44">
        <v>261678.57</v>
      </c>
      <c r="J4059" t="s">
        <v>14929</v>
      </c>
      <c r="R4059" s="51"/>
      <c r="U4059"/>
    </row>
    <row r="4060" spans="2:21" x14ac:dyDescent="0.25">
      <c r="B4060" s="49" t="s">
        <v>9735</v>
      </c>
      <c r="C4060" s="53" t="s">
        <v>24186</v>
      </c>
      <c r="D4060" t="s">
        <v>6568</v>
      </c>
      <c r="E4060" s="43" t="s">
        <v>6569</v>
      </c>
      <c r="F4060" t="s">
        <v>7225</v>
      </c>
      <c r="G4060" t="s">
        <v>7220</v>
      </c>
      <c r="H4060" s="41">
        <v>43362</v>
      </c>
      <c r="I4060" s="44">
        <v>-29303.52</v>
      </c>
      <c r="J4060" t="s">
        <v>14935</v>
      </c>
      <c r="R4060" s="51"/>
      <c r="U4060"/>
    </row>
    <row r="4061" spans="2:21" x14ac:dyDescent="0.25">
      <c r="B4061" s="49" t="s">
        <v>9735</v>
      </c>
      <c r="C4061" s="53" t="s">
        <v>24186</v>
      </c>
      <c r="D4061" t="s">
        <v>6568</v>
      </c>
      <c r="E4061" s="43" t="s">
        <v>6569</v>
      </c>
      <c r="F4061" t="s">
        <v>7224</v>
      </c>
      <c r="G4061" t="s">
        <v>7220</v>
      </c>
      <c r="H4061" s="41">
        <v>43362</v>
      </c>
      <c r="I4061" s="44">
        <v>-27666.86</v>
      </c>
      <c r="J4061" t="s">
        <v>14934</v>
      </c>
      <c r="R4061" s="51"/>
      <c r="U4061"/>
    </row>
    <row r="4062" spans="2:21" x14ac:dyDescent="0.25">
      <c r="B4062" s="49" t="s">
        <v>9735</v>
      </c>
      <c r="C4062" s="53" t="s">
        <v>24186</v>
      </c>
      <c r="D4062" t="s">
        <v>6568</v>
      </c>
      <c r="E4062" s="43" t="s">
        <v>6569</v>
      </c>
      <c r="F4062" t="s">
        <v>7226</v>
      </c>
      <c r="G4062" t="s">
        <v>7220</v>
      </c>
      <c r="H4062" s="41">
        <v>43362</v>
      </c>
      <c r="I4062" s="44">
        <v>-20988.95</v>
      </c>
      <c r="J4062" t="s">
        <v>14936</v>
      </c>
      <c r="R4062" s="51"/>
      <c r="U4062"/>
    </row>
    <row r="4063" spans="2:21" x14ac:dyDescent="0.25">
      <c r="B4063" s="49" t="s">
        <v>9735</v>
      </c>
      <c r="C4063" s="53" t="s">
        <v>24186</v>
      </c>
      <c r="D4063" t="s">
        <v>6568</v>
      </c>
      <c r="E4063" s="43" t="s">
        <v>6569</v>
      </c>
      <c r="F4063" t="s">
        <v>7222</v>
      </c>
      <c r="G4063" t="s">
        <v>7220</v>
      </c>
      <c r="H4063" s="41">
        <v>43362</v>
      </c>
      <c r="I4063" s="44">
        <v>-15831.2</v>
      </c>
      <c r="J4063" t="s">
        <v>14932</v>
      </c>
      <c r="R4063" s="51"/>
      <c r="U4063"/>
    </row>
    <row r="4064" spans="2:21" x14ac:dyDescent="0.25">
      <c r="B4064" s="49" t="s">
        <v>9735</v>
      </c>
      <c r="C4064" s="53" t="s">
        <v>24186</v>
      </c>
      <c r="D4064" t="s">
        <v>6568</v>
      </c>
      <c r="E4064" s="43" t="s">
        <v>6569</v>
      </c>
      <c r="F4064" t="s">
        <v>7219</v>
      </c>
      <c r="G4064" t="s">
        <v>7220</v>
      </c>
      <c r="H4064" s="41">
        <v>43362</v>
      </c>
      <c r="I4064" s="44">
        <v>-4703.93</v>
      </c>
      <c r="J4064" t="s">
        <v>14930</v>
      </c>
      <c r="R4064" s="51"/>
      <c r="U4064"/>
    </row>
    <row r="4065" spans="2:21" x14ac:dyDescent="0.25">
      <c r="B4065" s="49" t="s">
        <v>9735</v>
      </c>
      <c r="C4065" s="53" t="s">
        <v>24186</v>
      </c>
      <c r="D4065" t="s">
        <v>6568</v>
      </c>
      <c r="E4065" s="43" t="s">
        <v>6569</v>
      </c>
      <c r="F4065" t="s">
        <v>7223</v>
      </c>
      <c r="G4065" t="s">
        <v>7220</v>
      </c>
      <c r="H4065" s="41">
        <v>43362</v>
      </c>
      <c r="I4065" s="44">
        <v>-4345.13</v>
      </c>
      <c r="J4065" t="s">
        <v>14933</v>
      </c>
      <c r="R4065" s="51"/>
      <c r="U4065"/>
    </row>
    <row r="4066" spans="2:21" x14ac:dyDescent="0.25">
      <c r="B4066" s="49" t="s">
        <v>9735</v>
      </c>
      <c r="C4066" s="53" t="s">
        <v>24186</v>
      </c>
      <c r="D4066" t="s">
        <v>6568</v>
      </c>
      <c r="E4066" s="43" t="s">
        <v>6569</v>
      </c>
      <c r="F4066" t="s">
        <v>7221</v>
      </c>
      <c r="G4066" t="s">
        <v>7220</v>
      </c>
      <c r="H4066" s="41">
        <v>43362</v>
      </c>
      <c r="I4066" s="44">
        <v>-4115.04</v>
      </c>
      <c r="J4066" t="s">
        <v>14931</v>
      </c>
      <c r="R4066" s="51"/>
      <c r="U4066"/>
    </row>
    <row r="4067" spans="2:21" x14ac:dyDescent="0.25">
      <c r="B4067" s="49" t="s">
        <v>9735</v>
      </c>
      <c r="C4067" s="53" t="s">
        <v>24186</v>
      </c>
      <c r="D4067" t="s">
        <v>6568</v>
      </c>
      <c r="E4067" s="43" t="s">
        <v>6569</v>
      </c>
      <c r="F4067" t="s">
        <v>7227</v>
      </c>
      <c r="G4067" t="s">
        <v>7220</v>
      </c>
      <c r="H4067" s="41">
        <v>43362</v>
      </c>
      <c r="I4067" s="44">
        <v>-1419.03</v>
      </c>
      <c r="J4067" t="s">
        <v>14937</v>
      </c>
      <c r="R4067" s="51"/>
      <c r="U4067"/>
    </row>
    <row r="4068" spans="2:21" x14ac:dyDescent="0.25">
      <c r="B4068" s="49" t="s">
        <v>9735</v>
      </c>
      <c r="C4068" s="53" t="s">
        <v>24186</v>
      </c>
      <c r="D4068" t="s">
        <v>6568</v>
      </c>
      <c r="E4068" s="43" t="s">
        <v>6569</v>
      </c>
      <c r="F4068" t="s">
        <v>7232</v>
      </c>
      <c r="G4068" t="s">
        <v>7229</v>
      </c>
      <c r="H4068" s="41">
        <v>43363</v>
      </c>
      <c r="I4068" s="44">
        <v>-3044.48</v>
      </c>
      <c r="J4068" t="s">
        <v>14941</v>
      </c>
      <c r="R4068" s="51"/>
      <c r="U4068"/>
    </row>
    <row r="4069" spans="2:21" x14ac:dyDescent="0.25">
      <c r="B4069" s="49" t="s">
        <v>9735</v>
      </c>
      <c r="C4069" s="53" t="s">
        <v>24186</v>
      </c>
      <c r="D4069" t="s">
        <v>6568</v>
      </c>
      <c r="E4069" s="43" t="s">
        <v>6569</v>
      </c>
      <c r="F4069" t="s">
        <v>7231</v>
      </c>
      <c r="G4069" t="s">
        <v>7229</v>
      </c>
      <c r="H4069" s="41">
        <v>43363</v>
      </c>
      <c r="I4069" s="44">
        <v>-1419.03</v>
      </c>
      <c r="J4069" t="s">
        <v>14940</v>
      </c>
      <c r="R4069" s="51"/>
      <c r="U4069"/>
    </row>
    <row r="4070" spans="2:21" x14ac:dyDescent="0.25">
      <c r="B4070" s="49" t="s">
        <v>9735</v>
      </c>
      <c r="C4070" s="53" t="s">
        <v>24186</v>
      </c>
      <c r="D4070" t="s">
        <v>6568</v>
      </c>
      <c r="E4070" s="43" t="s">
        <v>6569</v>
      </c>
      <c r="F4070" t="s">
        <v>7228</v>
      </c>
      <c r="G4070" t="s">
        <v>7229</v>
      </c>
      <c r="H4070" s="41">
        <v>43363</v>
      </c>
      <c r="I4070" s="44">
        <v>-1404.08</v>
      </c>
      <c r="J4070" t="s">
        <v>14938</v>
      </c>
      <c r="R4070" s="51"/>
      <c r="U4070"/>
    </row>
    <row r="4071" spans="2:21" x14ac:dyDescent="0.25">
      <c r="B4071" s="49" t="s">
        <v>9735</v>
      </c>
      <c r="C4071" s="53" t="s">
        <v>24186</v>
      </c>
      <c r="D4071" t="s">
        <v>6568</v>
      </c>
      <c r="E4071" s="43" t="s">
        <v>6569</v>
      </c>
      <c r="F4071" t="s">
        <v>7230</v>
      </c>
      <c r="G4071" t="s">
        <v>7229</v>
      </c>
      <c r="H4071" s="41">
        <v>43363</v>
      </c>
      <c r="I4071" s="44">
        <v>-1404.08</v>
      </c>
      <c r="J4071" t="s">
        <v>14939</v>
      </c>
      <c r="R4071" s="51"/>
      <c r="U4071"/>
    </row>
    <row r="4072" spans="2:21" x14ac:dyDescent="0.25">
      <c r="B4072" s="49" t="s">
        <v>9735</v>
      </c>
      <c r="C4072" s="53" t="s">
        <v>24186</v>
      </c>
      <c r="D4072" t="s">
        <v>6761</v>
      </c>
      <c r="E4072" s="43" t="s">
        <v>6762</v>
      </c>
      <c r="F4072" t="s">
        <v>7233</v>
      </c>
      <c r="G4072" t="s">
        <v>6764</v>
      </c>
      <c r="H4072" s="41">
        <v>43364</v>
      </c>
      <c r="I4072" s="44">
        <v>-399432</v>
      </c>
      <c r="J4072" t="s">
        <v>14942</v>
      </c>
      <c r="R4072" s="51"/>
      <c r="U4072"/>
    </row>
    <row r="4073" spans="2:21" x14ac:dyDescent="0.25">
      <c r="B4073" s="49" t="s">
        <v>9328</v>
      </c>
      <c r="C4073" s="53" t="s">
        <v>24189</v>
      </c>
      <c r="D4073" t="s">
        <v>7234</v>
      </c>
      <c r="E4073" s="43" t="s">
        <v>7235</v>
      </c>
      <c r="F4073" t="s">
        <v>7236</v>
      </c>
      <c r="G4073" t="s">
        <v>19607</v>
      </c>
      <c r="H4073" s="41">
        <v>43368</v>
      </c>
      <c r="I4073" s="44">
        <v>-31010657</v>
      </c>
      <c r="J4073" t="s">
        <v>14943</v>
      </c>
      <c r="R4073" s="51"/>
      <c r="U4073"/>
    </row>
    <row r="4074" spans="2:21" x14ac:dyDescent="0.25">
      <c r="B4074" s="49" t="s">
        <v>9328</v>
      </c>
      <c r="C4074" s="53" t="s">
        <v>24189</v>
      </c>
      <c r="D4074" t="s">
        <v>7237</v>
      </c>
      <c r="E4074" s="43" t="s">
        <v>14944</v>
      </c>
      <c r="F4074" t="s">
        <v>7238</v>
      </c>
      <c r="G4074" t="s">
        <v>19546</v>
      </c>
      <c r="H4074" s="41">
        <v>43371</v>
      </c>
      <c r="I4074" s="44">
        <v>-5229918.7300000004</v>
      </c>
      <c r="J4074" t="s">
        <v>14945</v>
      </c>
      <c r="R4074" s="51"/>
      <c r="U4074"/>
    </row>
    <row r="4075" spans="2:21" x14ac:dyDescent="0.25">
      <c r="B4075" s="49" t="s">
        <v>9328</v>
      </c>
      <c r="C4075" s="53" t="s">
        <v>24189</v>
      </c>
      <c r="D4075" t="s">
        <v>7239</v>
      </c>
      <c r="E4075" s="43" t="s">
        <v>14946</v>
      </c>
      <c r="F4075" t="s">
        <v>7240</v>
      </c>
      <c r="G4075" t="s">
        <v>19769</v>
      </c>
      <c r="H4075" s="41">
        <v>43371</v>
      </c>
      <c r="I4075" s="44">
        <v>-50200.4</v>
      </c>
      <c r="J4075" t="s">
        <v>14947</v>
      </c>
      <c r="R4075" s="51"/>
      <c r="U4075"/>
    </row>
    <row r="4076" spans="2:21" x14ac:dyDescent="0.25">
      <c r="B4076" s="49" t="s">
        <v>9326</v>
      </c>
      <c r="C4076" s="53" t="s">
        <v>24184</v>
      </c>
      <c r="D4076" t="s">
        <v>5848</v>
      </c>
      <c r="E4076" s="43" t="s">
        <v>5849</v>
      </c>
      <c r="F4076" t="s">
        <v>7241</v>
      </c>
      <c r="G4076" t="s">
        <v>17901</v>
      </c>
      <c r="H4076" s="41">
        <v>43374</v>
      </c>
      <c r="I4076" s="44">
        <v>-166380</v>
      </c>
      <c r="J4076" t="s">
        <v>14948</v>
      </c>
      <c r="R4076" s="51"/>
      <c r="U4076"/>
    </row>
    <row r="4077" spans="2:21" x14ac:dyDescent="0.25">
      <c r="B4077" s="49" t="s">
        <v>9326</v>
      </c>
      <c r="C4077" s="53" t="s">
        <v>24184</v>
      </c>
      <c r="D4077" t="s">
        <v>5848</v>
      </c>
      <c r="E4077" s="43" t="s">
        <v>5849</v>
      </c>
      <c r="F4077" t="s">
        <v>7242</v>
      </c>
      <c r="G4077" t="s">
        <v>17902</v>
      </c>
      <c r="H4077" s="41">
        <v>43374</v>
      </c>
      <c r="I4077" s="44">
        <v>166380</v>
      </c>
      <c r="J4077" t="s">
        <v>14949</v>
      </c>
      <c r="R4077" s="51"/>
      <c r="U4077"/>
    </row>
    <row r="4078" spans="2:21" x14ac:dyDescent="0.25">
      <c r="B4078" s="49" t="s">
        <v>9735</v>
      </c>
      <c r="C4078" s="53" t="s">
        <v>24186</v>
      </c>
      <c r="D4078" t="s">
        <v>5902</v>
      </c>
      <c r="E4078" s="43" t="s">
        <v>13934</v>
      </c>
      <c r="F4078" t="s">
        <v>7243</v>
      </c>
      <c r="G4078" t="s">
        <v>18930</v>
      </c>
      <c r="H4078" s="41">
        <v>43374</v>
      </c>
      <c r="I4078" s="44">
        <v>-15000</v>
      </c>
      <c r="J4078" t="s">
        <v>14950</v>
      </c>
      <c r="R4078" s="51"/>
      <c r="U4078"/>
    </row>
    <row r="4079" spans="2:21" x14ac:dyDescent="0.25">
      <c r="B4079" s="49" t="s">
        <v>9328</v>
      </c>
      <c r="C4079" s="53" t="s">
        <v>24189</v>
      </c>
      <c r="D4079" t="s">
        <v>7168</v>
      </c>
      <c r="E4079" s="43" t="s">
        <v>7169</v>
      </c>
      <c r="F4079" t="s">
        <v>7247</v>
      </c>
      <c r="G4079" t="s">
        <v>20138</v>
      </c>
      <c r="H4079" s="41">
        <v>43378</v>
      </c>
      <c r="I4079" s="44">
        <v>-3968844.26</v>
      </c>
      <c r="J4079" t="s">
        <v>14954</v>
      </c>
      <c r="R4079" s="51"/>
      <c r="U4079"/>
    </row>
    <row r="4080" spans="2:21" x14ac:dyDescent="0.25">
      <c r="B4080" s="49" t="s">
        <v>9328</v>
      </c>
      <c r="C4080" s="53" t="s">
        <v>24189</v>
      </c>
      <c r="D4080" t="s">
        <v>7248</v>
      </c>
      <c r="E4080" s="43" t="s">
        <v>14955</v>
      </c>
      <c r="F4080" t="s">
        <v>7249</v>
      </c>
      <c r="G4080" t="s">
        <v>19419</v>
      </c>
      <c r="H4080" s="41">
        <v>43378</v>
      </c>
      <c r="I4080" s="44">
        <v>-78057</v>
      </c>
      <c r="J4080" t="s">
        <v>14956</v>
      </c>
      <c r="R4080" s="51"/>
      <c r="U4080"/>
    </row>
    <row r="4081" spans="2:21" x14ac:dyDescent="0.25">
      <c r="B4081" s="49" t="s">
        <v>9328</v>
      </c>
      <c r="C4081" s="53" t="s">
        <v>24189</v>
      </c>
      <c r="D4081" t="s">
        <v>7244</v>
      </c>
      <c r="E4081" s="43" t="s">
        <v>14951</v>
      </c>
      <c r="F4081" t="s">
        <v>7245</v>
      </c>
      <c r="G4081" t="s">
        <v>19419</v>
      </c>
      <c r="H4081" s="41">
        <v>43378</v>
      </c>
      <c r="I4081" s="44">
        <v>-22066</v>
      </c>
      <c r="J4081" t="s">
        <v>14952</v>
      </c>
      <c r="R4081" s="51"/>
      <c r="U4081"/>
    </row>
    <row r="4082" spans="2:21" x14ac:dyDescent="0.25">
      <c r="B4082" s="49" t="s">
        <v>9328</v>
      </c>
      <c r="C4082" s="53" t="s">
        <v>24189</v>
      </c>
      <c r="D4082" t="s">
        <v>7045</v>
      </c>
      <c r="E4082" s="43" t="s">
        <v>14809</v>
      </c>
      <c r="F4082" t="s">
        <v>7246</v>
      </c>
      <c r="G4082" t="s">
        <v>19596</v>
      </c>
      <c r="H4082" s="41">
        <v>43378</v>
      </c>
      <c r="I4082" s="44">
        <v>-11800</v>
      </c>
      <c r="J4082" t="s">
        <v>14953</v>
      </c>
      <c r="R4082" s="51"/>
      <c r="U4082"/>
    </row>
    <row r="4083" spans="2:21" x14ac:dyDescent="0.25">
      <c r="B4083" s="49" t="s">
        <v>9735</v>
      </c>
      <c r="C4083" s="53" t="s">
        <v>24186</v>
      </c>
      <c r="D4083" t="s">
        <v>1218</v>
      </c>
      <c r="E4083" s="43" t="s">
        <v>1219</v>
      </c>
      <c r="F4083" t="s">
        <v>7250</v>
      </c>
      <c r="G4083" t="s">
        <v>7251</v>
      </c>
      <c r="H4083" s="41">
        <v>43381</v>
      </c>
      <c r="I4083" s="44">
        <v>-2278500</v>
      </c>
      <c r="J4083" t="s">
        <v>7405</v>
      </c>
      <c r="R4083" s="51"/>
      <c r="U4083"/>
    </row>
    <row r="4084" spans="2:21" x14ac:dyDescent="0.25">
      <c r="B4084" s="49" t="s">
        <v>9328</v>
      </c>
      <c r="C4084" s="53" t="s">
        <v>24189</v>
      </c>
      <c r="D4084" t="s">
        <v>7252</v>
      </c>
      <c r="E4084" s="43" t="s">
        <v>14957</v>
      </c>
      <c r="F4084" t="s">
        <v>7253</v>
      </c>
      <c r="G4084" t="s">
        <v>19691</v>
      </c>
      <c r="H4084" s="41">
        <v>43381</v>
      </c>
      <c r="I4084" s="44">
        <v>-165200</v>
      </c>
      <c r="J4084" t="s">
        <v>14958</v>
      </c>
      <c r="R4084" s="51"/>
      <c r="U4084"/>
    </row>
    <row r="4085" spans="2:21" x14ac:dyDescent="0.25">
      <c r="B4085" s="49" t="s">
        <v>9328</v>
      </c>
      <c r="C4085" s="53" t="s">
        <v>24189</v>
      </c>
      <c r="D4085" t="s">
        <v>7255</v>
      </c>
      <c r="E4085" s="43" t="s">
        <v>14960</v>
      </c>
      <c r="F4085" t="s">
        <v>7256</v>
      </c>
      <c r="G4085" t="s">
        <v>19914</v>
      </c>
      <c r="H4085" s="41">
        <v>43381</v>
      </c>
      <c r="I4085" s="44">
        <v>-11800</v>
      </c>
      <c r="J4085" t="s">
        <v>14961</v>
      </c>
      <c r="R4085" s="51"/>
      <c r="U4085"/>
    </row>
    <row r="4086" spans="2:21" x14ac:dyDescent="0.25">
      <c r="B4086" s="49" t="s">
        <v>9328</v>
      </c>
      <c r="C4086" s="53" t="s">
        <v>24189</v>
      </c>
      <c r="D4086" t="s">
        <v>7252</v>
      </c>
      <c r="E4086" s="43" t="s">
        <v>14957</v>
      </c>
      <c r="F4086" t="s">
        <v>7254</v>
      </c>
      <c r="G4086" t="s">
        <v>19692</v>
      </c>
      <c r="H4086" s="41">
        <v>43381</v>
      </c>
      <c r="I4086" s="44">
        <v>165200</v>
      </c>
      <c r="J4086" t="s">
        <v>14959</v>
      </c>
      <c r="R4086" s="51"/>
      <c r="U4086"/>
    </row>
    <row r="4087" spans="2:21" x14ac:dyDescent="0.25">
      <c r="B4087" s="49" t="s">
        <v>9328</v>
      </c>
      <c r="C4087" s="53" t="s">
        <v>24189</v>
      </c>
      <c r="D4087" t="s">
        <v>7257</v>
      </c>
      <c r="E4087" s="43" t="s">
        <v>14962</v>
      </c>
      <c r="F4087" t="s">
        <v>7258</v>
      </c>
      <c r="G4087" t="s">
        <v>19826</v>
      </c>
      <c r="H4087" s="41">
        <v>43383</v>
      </c>
      <c r="I4087" s="44">
        <v>-2114094.79</v>
      </c>
      <c r="J4087" t="s">
        <v>14963</v>
      </c>
      <c r="R4087" s="51"/>
      <c r="U4087"/>
    </row>
    <row r="4088" spans="2:21" x14ac:dyDescent="0.25">
      <c r="B4088" s="49" t="s">
        <v>9735</v>
      </c>
      <c r="C4088" s="53" t="s">
        <v>24186</v>
      </c>
      <c r="D4088" t="s">
        <v>6919</v>
      </c>
      <c r="E4088" s="43" t="s">
        <v>6920</v>
      </c>
      <c r="F4088" t="s">
        <v>7259</v>
      </c>
      <c r="G4088" t="s">
        <v>7260</v>
      </c>
      <c r="H4088" s="41">
        <v>43385</v>
      </c>
      <c r="I4088" s="44">
        <v>-643668</v>
      </c>
      <c r="J4088" t="s">
        <v>14964</v>
      </c>
      <c r="R4088" s="51"/>
      <c r="U4088"/>
    </row>
    <row r="4089" spans="2:21" x14ac:dyDescent="0.25">
      <c r="B4089" s="49" t="s">
        <v>9735</v>
      </c>
      <c r="C4089" s="53" t="s">
        <v>24186</v>
      </c>
      <c r="D4089" t="s">
        <v>6919</v>
      </c>
      <c r="E4089" s="43" t="s">
        <v>6920</v>
      </c>
      <c r="F4089" t="s">
        <v>7264</v>
      </c>
      <c r="G4089" t="s">
        <v>7265</v>
      </c>
      <c r="H4089" s="41">
        <v>43392</v>
      </c>
      <c r="I4089" s="44">
        <v>-650336</v>
      </c>
      <c r="J4089" t="s">
        <v>14966</v>
      </c>
      <c r="R4089" s="51"/>
      <c r="U4089"/>
    </row>
    <row r="4090" spans="2:21" x14ac:dyDescent="0.25">
      <c r="B4090" s="49" t="s">
        <v>9735</v>
      </c>
      <c r="C4090" s="53" t="s">
        <v>24186</v>
      </c>
      <c r="D4090" t="s">
        <v>7261</v>
      </c>
      <c r="E4090" s="43" t="s">
        <v>7262</v>
      </c>
      <c r="F4090" t="s">
        <v>7263</v>
      </c>
      <c r="G4090" t="s">
        <v>19210</v>
      </c>
      <c r="H4090" s="41">
        <v>43392</v>
      </c>
      <c r="I4090" s="44">
        <v>-495600</v>
      </c>
      <c r="J4090" t="s">
        <v>14965</v>
      </c>
      <c r="R4090" s="51"/>
      <c r="U4090"/>
    </row>
    <row r="4091" spans="2:21" x14ac:dyDescent="0.25">
      <c r="B4091" s="49" t="s">
        <v>9328</v>
      </c>
      <c r="C4091" s="53" t="s">
        <v>24189</v>
      </c>
      <c r="D4091" t="s">
        <v>7168</v>
      </c>
      <c r="E4091" s="43" t="s">
        <v>7169</v>
      </c>
      <c r="F4091" t="s">
        <v>7267</v>
      </c>
      <c r="G4091" t="s">
        <v>20138</v>
      </c>
      <c r="H4091" s="41">
        <v>43395</v>
      </c>
      <c r="I4091" s="44">
        <v>-4026998.35</v>
      </c>
      <c r="J4091" t="s">
        <v>14968</v>
      </c>
      <c r="R4091" s="51"/>
      <c r="U4091"/>
    </row>
    <row r="4092" spans="2:21" x14ac:dyDescent="0.25">
      <c r="B4092" s="49" t="s">
        <v>9328</v>
      </c>
      <c r="C4092" s="53" t="s">
        <v>24189</v>
      </c>
      <c r="D4092" t="s">
        <v>7239</v>
      </c>
      <c r="E4092" s="43" t="s">
        <v>14946</v>
      </c>
      <c r="F4092" t="s">
        <v>7266</v>
      </c>
      <c r="G4092" t="s">
        <v>19770</v>
      </c>
      <c r="H4092" s="41">
        <v>43395</v>
      </c>
      <c r="I4092" s="44">
        <v>-50200.4</v>
      </c>
      <c r="J4092" t="s">
        <v>14967</v>
      </c>
      <c r="R4092" s="51"/>
      <c r="U4092"/>
    </row>
    <row r="4093" spans="2:21" x14ac:dyDescent="0.25">
      <c r="B4093" s="49" t="s">
        <v>9328</v>
      </c>
      <c r="C4093" s="53" t="s">
        <v>24189</v>
      </c>
      <c r="D4093" t="s">
        <v>5533</v>
      </c>
      <c r="E4093" s="43" t="s">
        <v>13622</v>
      </c>
      <c r="F4093" t="s">
        <v>7271</v>
      </c>
      <c r="G4093" t="s">
        <v>20327</v>
      </c>
      <c r="H4093" s="41">
        <v>43399</v>
      </c>
      <c r="I4093" s="44">
        <v>-938100</v>
      </c>
      <c r="J4093" t="s">
        <v>14972</v>
      </c>
      <c r="R4093" s="51"/>
      <c r="U4093"/>
    </row>
    <row r="4094" spans="2:21" x14ac:dyDescent="0.25">
      <c r="B4094" s="49" t="s">
        <v>9328</v>
      </c>
      <c r="C4094" s="53" t="s">
        <v>24189</v>
      </c>
      <c r="D4094" t="s">
        <v>7268</v>
      </c>
      <c r="E4094" s="43" t="s">
        <v>14969</v>
      </c>
      <c r="F4094" t="s">
        <v>7269</v>
      </c>
      <c r="G4094" t="s">
        <v>19673</v>
      </c>
      <c r="H4094" s="41">
        <v>43399</v>
      </c>
      <c r="I4094" s="44">
        <v>-53100</v>
      </c>
      <c r="J4094" t="s">
        <v>14970</v>
      </c>
      <c r="R4094" s="51"/>
      <c r="U4094"/>
    </row>
    <row r="4095" spans="2:21" x14ac:dyDescent="0.25">
      <c r="B4095" s="49" t="s">
        <v>9328</v>
      </c>
      <c r="C4095" s="53" t="s">
        <v>24189</v>
      </c>
      <c r="D4095" t="s">
        <v>7268</v>
      </c>
      <c r="E4095" s="43" t="s">
        <v>14969</v>
      </c>
      <c r="F4095" t="s">
        <v>7270</v>
      </c>
      <c r="G4095" t="s">
        <v>19674</v>
      </c>
      <c r="H4095" s="41">
        <v>43399</v>
      </c>
      <c r="I4095" s="44">
        <v>53100</v>
      </c>
      <c r="J4095" t="s">
        <v>14971</v>
      </c>
      <c r="R4095" s="51"/>
      <c r="U4095"/>
    </row>
    <row r="4096" spans="2:21" x14ac:dyDescent="0.25">
      <c r="B4096" s="49" t="s">
        <v>9328</v>
      </c>
      <c r="C4096" s="53" t="s">
        <v>24189</v>
      </c>
      <c r="D4096" t="s">
        <v>5533</v>
      </c>
      <c r="E4096" s="43" t="s">
        <v>13622</v>
      </c>
      <c r="F4096" t="s">
        <v>7272</v>
      </c>
      <c r="G4096" t="s">
        <v>20328</v>
      </c>
      <c r="H4096" s="41">
        <v>43399</v>
      </c>
      <c r="I4096" s="44">
        <v>938100</v>
      </c>
      <c r="J4096" t="s">
        <v>14973</v>
      </c>
      <c r="R4096" s="51"/>
      <c r="U4096"/>
    </row>
    <row r="4097" spans="2:21" x14ac:dyDescent="0.25">
      <c r="B4097" s="49" t="s">
        <v>9735</v>
      </c>
      <c r="C4097" s="53" t="s">
        <v>24186</v>
      </c>
      <c r="D4097" t="s">
        <v>5603</v>
      </c>
      <c r="E4097" s="43" t="s">
        <v>5604</v>
      </c>
      <c r="F4097" t="s">
        <v>7273</v>
      </c>
      <c r="G4097" t="s">
        <v>7274</v>
      </c>
      <c r="H4097" s="41">
        <v>43405</v>
      </c>
      <c r="I4097" s="44">
        <v>-329012</v>
      </c>
      <c r="J4097" t="s">
        <v>14974</v>
      </c>
      <c r="R4097" s="51"/>
      <c r="U4097"/>
    </row>
    <row r="4098" spans="2:21" x14ac:dyDescent="0.25">
      <c r="B4098" s="49" t="s">
        <v>9326</v>
      </c>
      <c r="C4098" s="53" t="s">
        <v>24184</v>
      </c>
      <c r="D4098" t="s">
        <v>6925</v>
      </c>
      <c r="E4098" s="43" t="s">
        <v>6926</v>
      </c>
      <c r="G4098" t="s">
        <v>20773</v>
      </c>
      <c r="H4098" s="41">
        <v>43406</v>
      </c>
      <c r="I4098" s="44">
        <v>1004700.69</v>
      </c>
      <c r="J4098" t="s">
        <v>14975</v>
      </c>
      <c r="R4098" s="51"/>
      <c r="U4098"/>
    </row>
    <row r="4099" spans="2:21" x14ac:dyDescent="0.25">
      <c r="B4099" s="49" t="s">
        <v>9328</v>
      </c>
      <c r="C4099" s="53" t="s">
        <v>24189</v>
      </c>
      <c r="D4099" t="s">
        <v>7275</v>
      </c>
      <c r="E4099" s="43" t="s">
        <v>14976</v>
      </c>
      <c r="F4099" t="s">
        <v>7276</v>
      </c>
      <c r="G4099" t="s">
        <v>7276</v>
      </c>
      <c r="H4099" s="41">
        <v>43406</v>
      </c>
      <c r="I4099" s="44">
        <v>926519.43</v>
      </c>
      <c r="J4099" t="s">
        <v>14977</v>
      </c>
      <c r="R4099" s="51"/>
      <c r="U4099"/>
    </row>
    <row r="4100" spans="2:21" x14ac:dyDescent="0.25">
      <c r="B4100" s="49" t="s">
        <v>9735</v>
      </c>
      <c r="C4100" s="53" t="s">
        <v>24186</v>
      </c>
      <c r="D4100" t="s">
        <v>6476</v>
      </c>
      <c r="E4100" s="43" t="s">
        <v>6477</v>
      </c>
      <c r="F4100" t="s">
        <v>7277</v>
      </c>
      <c r="G4100" t="s">
        <v>7278</v>
      </c>
      <c r="H4100" s="41">
        <v>43411</v>
      </c>
      <c r="I4100" s="44">
        <v>-108700</v>
      </c>
      <c r="J4100" t="s">
        <v>14978</v>
      </c>
      <c r="R4100" s="51"/>
      <c r="U4100"/>
    </row>
    <row r="4101" spans="2:21" x14ac:dyDescent="0.25">
      <c r="B4101" s="49" t="s">
        <v>9735</v>
      </c>
      <c r="C4101" s="53" t="s">
        <v>24186</v>
      </c>
      <c r="D4101" t="s">
        <v>7279</v>
      </c>
      <c r="E4101" s="43" t="s">
        <v>14979</v>
      </c>
      <c r="F4101" t="s">
        <v>7280</v>
      </c>
      <c r="G4101" t="s">
        <v>7281</v>
      </c>
      <c r="H4101" s="41">
        <v>43411</v>
      </c>
      <c r="I4101" s="44">
        <v>-22500</v>
      </c>
      <c r="J4101" t="s">
        <v>14980</v>
      </c>
      <c r="R4101" s="51"/>
      <c r="U4101"/>
    </row>
    <row r="4102" spans="2:21" x14ac:dyDescent="0.25">
      <c r="B4102" s="49" t="s">
        <v>9735</v>
      </c>
      <c r="C4102" s="53" t="s">
        <v>24186</v>
      </c>
      <c r="D4102" t="s">
        <v>7282</v>
      </c>
      <c r="E4102" s="43" t="s">
        <v>7283</v>
      </c>
      <c r="F4102" t="s">
        <v>7284</v>
      </c>
      <c r="G4102" t="s">
        <v>7285</v>
      </c>
      <c r="H4102" s="41">
        <v>43416</v>
      </c>
      <c r="I4102" s="44">
        <v>-435150</v>
      </c>
      <c r="J4102" t="s">
        <v>14981</v>
      </c>
      <c r="R4102" s="51"/>
      <c r="U4102"/>
    </row>
    <row r="4103" spans="2:21" x14ac:dyDescent="0.25">
      <c r="B4103" s="49" t="s">
        <v>9735</v>
      </c>
      <c r="C4103" s="53" t="s">
        <v>24186</v>
      </c>
      <c r="D4103" t="s">
        <v>7286</v>
      </c>
      <c r="E4103" s="43" t="s">
        <v>7287</v>
      </c>
      <c r="F4103" t="s">
        <v>7288</v>
      </c>
      <c r="G4103" t="s">
        <v>19079</v>
      </c>
      <c r="H4103" s="41">
        <v>43418</v>
      </c>
      <c r="I4103" s="44">
        <v>-29500</v>
      </c>
      <c r="J4103" t="s">
        <v>14982</v>
      </c>
      <c r="R4103" s="51"/>
      <c r="U4103"/>
    </row>
    <row r="4104" spans="2:21" x14ac:dyDescent="0.25">
      <c r="B4104" s="49" t="s">
        <v>9735</v>
      </c>
      <c r="C4104" s="53" t="s">
        <v>24186</v>
      </c>
      <c r="D4104" t="s">
        <v>7286</v>
      </c>
      <c r="E4104" s="43" t="s">
        <v>7287</v>
      </c>
      <c r="F4104" t="s">
        <v>7289</v>
      </c>
      <c r="G4104" t="s">
        <v>8864</v>
      </c>
      <c r="H4104" s="41">
        <v>43418</v>
      </c>
      <c r="I4104" s="44">
        <v>29500</v>
      </c>
      <c r="J4104" t="s">
        <v>14983</v>
      </c>
      <c r="R4104" s="51"/>
      <c r="U4104"/>
    </row>
    <row r="4105" spans="2:21" x14ac:dyDescent="0.25">
      <c r="B4105" s="49" t="s">
        <v>9735</v>
      </c>
      <c r="C4105" s="53" t="s">
        <v>24186</v>
      </c>
      <c r="D4105" t="s">
        <v>7365</v>
      </c>
      <c r="E4105" s="43" t="s">
        <v>15045</v>
      </c>
      <c r="F4105" t="s">
        <v>18945</v>
      </c>
      <c r="H4105" s="41">
        <v>43419</v>
      </c>
      <c r="I4105" s="44">
        <v>-8000</v>
      </c>
      <c r="J4105" t="s">
        <v>18944</v>
      </c>
      <c r="R4105" s="51"/>
      <c r="U4105"/>
    </row>
    <row r="4106" spans="2:21" x14ac:dyDescent="0.25">
      <c r="B4106" s="49" t="s">
        <v>9328</v>
      </c>
      <c r="C4106" s="53" t="s">
        <v>24189</v>
      </c>
      <c r="D4106" t="s">
        <v>7290</v>
      </c>
      <c r="E4106" s="43" t="s">
        <v>14984</v>
      </c>
      <c r="F4106" t="s">
        <v>7291</v>
      </c>
      <c r="G4106" t="s">
        <v>20356</v>
      </c>
      <c r="H4106" s="41">
        <v>43423</v>
      </c>
      <c r="I4106" s="44">
        <v>-10800000</v>
      </c>
      <c r="J4106" t="s">
        <v>14985</v>
      </c>
      <c r="R4106" s="51"/>
      <c r="U4106"/>
    </row>
    <row r="4107" spans="2:21" x14ac:dyDescent="0.25">
      <c r="B4107" s="49" t="s">
        <v>9328</v>
      </c>
      <c r="C4107" s="53" t="s">
        <v>24189</v>
      </c>
      <c r="D4107" t="s">
        <v>7292</v>
      </c>
      <c r="E4107" s="43" t="s">
        <v>7293</v>
      </c>
      <c r="F4107" t="s">
        <v>7294</v>
      </c>
      <c r="G4107" t="s">
        <v>23482</v>
      </c>
      <c r="H4107" s="41">
        <v>43424</v>
      </c>
      <c r="I4107" s="44">
        <v>-406971.51</v>
      </c>
      <c r="J4107" t="s">
        <v>14986</v>
      </c>
      <c r="R4107" s="51"/>
      <c r="U4107"/>
    </row>
    <row r="4108" spans="2:21" x14ac:dyDescent="0.25">
      <c r="B4108" s="49" t="s">
        <v>9328</v>
      </c>
      <c r="C4108" s="53" t="s">
        <v>24189</v>
      </c>
      <c r="D4108" t="s">
        <v>7295</v>
      </c>
      <c r="E4108" s="43" t="s">
        <v>14987</v>
      </c>
      <c r="F4108" t="s">
        <v>7296</v>
      </c>
      <c r="G4108" t="s">
        <v>7297</v>
      </c>
      <c r="H4108" s="41">
        <v>43427</v>
      </c>
      <c r="I4108" s="44">
        <v>-288156</v>
      </c>
      <c r="J4108" t="s">
        <v>14988</v>
      </c>
      <c r="R4108" s="51"/>
      <c r="U4108"/>
    </row>
    <row r="4109" spans="2:21" x14ac:dyDescent="0.25">
      <c r="B4109" s="49" t="s">
        <v>9326</v>
      </c>
      <c r="C4109" s="53" t="s">
        <v>24184</v>
      </c>
      <c r="D4109" t="s">
        <v>7298</v>
      </c>
      <c r="E4109" s="43" t="s">
        <v>7299</v>
      </c>
      <c r="F4109" t="s">
        <v>7147</v>
      </c>
      <c r="G4109" t="s">
        <v>17536</v>
      </c>
      <c r="H4109" s="41">
        <v>43430</v>
      </c>
      <c r="I4109" s="44">
        <v>-59000</v>
      </c>
      <c r="J4109" t="s">
        <v>14989</v>
      </c>
      <c r="R4109" s="51"/>
      <c r="U4109"/>
    </row>
    <row r="4110" spans="2:21" x14ac:dyDescent="0.25">
      <c r="B4110" s="49" t="s">
        <v>9326</v>
      </c>
      <c r="C4110" s="53" t="s">
        <v>24184</v>
      </c>
      <c r="D4110" t="s">
        <v>7300</v>
      </c>
      <c r="E4110" s="43" t="s">
        <v>7301</v>
      </c>
      <c r="F4110" t="s">
        <v>7302</v>
      </c>
      <c r="G4110" t="s">
        <v>17337</v>
      </c>
      <c r="H4110" s="41">
        <v>43431</v>
      </c>
      <c r="I4110" s="44">
        <v>-70800</v>
      </c>
      <c r="J4110" t="s">
        <v>14990</v>
      </c>
      <c r="R4110" s="51"/>
      <c r="U4110"/>
    </row>
    <row r="4111" spans="2:21" x14ac:dyDescent="0.25">
      <c r="B4111" s="49" t="s">
        <v>9735</v>
      </c>
      <c r="C4111" s="53" t="s">
        <v>24186</v>
      </c>
      <c r="D4111" t="s">
        <v>7286</v>
      </c>
      <c r="E4111" s="43" t="s">
        <v>7287</v>
      </c>
      <c r="F4111" t="s">
        <v>7205</v>
      </c>
      <c r="G4111" t="s">
        <v>19080</v>
      </c>
      <c r="H4111" s="41">
        <v>43434</v>
      </c>
      <c r="I4111" s="44">
        <v>-29500</v>
      </c>
      <c r="J4111" t="s">
        <v>14991</v>
      </c>
      <c r="R4111" s="51"/>
      <c r="U4111"/>
    </row>
    <row r="4112" spans="2:21" x14ac:dyDescent="0.25">
      <c r="B4112" s="49" t="s">
        <v>9328</v>
      </c>
      <c r="C4112" s="53" t="s">
        <v>24189</v>
      </c>
      <c r="D4112" t="s">
        <v>7303</v>
      </c>
      <c r="E4112" s="43" t="s">
        <v>14992</v>
      </c>
      <c r="F4112" t="s">
        <v>7304</v>
      </c>
      <c r="G4112" t="s">
        <v>19393</v>
      </c>
      <c r="H4112" s="41">
        <v>43434</v>
      </c>
      <c r="I4112" s="44">
        <v>-104076</v>
      </c>
      <c r="J4112" t="s">
        <v>14993</v>
      </c>
      <c r="R4112" s="51"/>
      <c r="U4112"/>
    </row>
    <row r="4113" spans="2:21" x14ac:dyDescent="0.25">
      <c r="B4113" s="49" t="s">
        <v>9328</v>
      </c>
      <c r="C4113" s="53" t="s">
        <v>24189</v>
      </c>
      <c r="D4113" t="s">
        <v>7303</v>
      </c>
      <c r="E4113" s="43" t="s">
        <v>14992</v>
      </c>
      <c r="F4113" t="s">
        <v>7305</v>
      </c>
      <c r="G4113" t="s">
        <v>19394</v>
      </c>
      <c r="H4113" s="41">
        <v>43437</v>
      </c>
      <c r="I4113" s="44">
        <v>-104076</v>
      </c>
      <c r="J4113" t="s">
        <v>14994</v>
      </c>
      <c r="R4113" s="51"/>
      <c r="U4113"/>
    </row>
    <row r="4114" spans="2:21" x14ac:dyDescent="0.25">
      <c r="B4114" s="49" t="s">
        <v>9328</v>
      </c>
      <c r="C4114" s="53" t="s">
        <v>24189</v>
      </c>
      <c r="D4114" t="s">
        <v>7303</v>
      </c>
      <c r="E4114" s="43" t="s">
        <v>14992</v>
      </c>
      <c r="F4114" t="s">
        <v>7306</v>
      </c>
      <c r="G4114" t="s">
        <v>19395</v>
      </c>
      <c r="H4114" s="41">
        <v>43437</v>
      </c>
      <c r="I4114" s="44">
        <v>-104076</v>
      </c>
      <c r="J4114" t="s">
        <v>14995</v>
      </c>
      <c r="R4114" s="51"/>
      <c r="U4114"/>
    </row>
    <row r="4115" spans="2:21" x14ac:dyDescent="0.25">
      <c r="B4115" s="49" t="s">
        <v>9735</v>
      </c>
      <c r="C4115" s="53" t="s">
        <v>24186</v>
      </c>
      <c r="D4115" t="s">
        <v>987</v>
      </c>
      <c r="E4115" s="43" t="s">
        <v>988</v>
      </c>
      <c r="F4115" t="s">
        <v>7307</v>
      </c>
      <c r="H4115" s="41">
        <v>43438</v>
      </c>
      <c r="I4115" s="44">
        <v>-1013645</v>
      </c>
      <c r="J4115" t="s">
        <v>14996</v>
      </c>
      <c r="R4115" s="51"/>
      <c r="U4115"/>
    </row>
    <row r="4116" spans="2:21" x14ac:dyDescent="0.25">
      <c r="B4116" s="49" t="s">
        <v>9326</v>
      </c>
      <c r="C4116" s="53" t="s">
        <v>24184</v>
      </c>
      <c r="D4116" t="s">
        <v>4257</v>
      </c>
      <c r="E4116" s="43" t="s">
        <v>12650</v>
      </c>
      <c r="G4116" t="s">
        <v>14997</v>
      </c>
      <c r="H4116" s="41">
        <v>43439</v>
      </c>
      <c r="I4116" s="44">
        <v>10800</v>
      </c>
      <c r="J4116" t="s">
        <v>14998</v>
      </c>
      <c r="R4116" s="51"/>
      <c r="U4116"/>
    </row>
    <row r="4117" spans="2:21" x14ac:dyDescent="0.25">
      <c r="B4117" s="49" t="s">
        <v>9328</v>
      </c>
      <c r="C4117" s="53" t="s">
        <v>24189</v>
      </c>
      <c r="D4117" t="s">
        <v>7308</v>
      </c>
      <c r="E4117" s="43" t="s">
        <v>14999</v>
      </c>
      <c r="F4117" t="s">
        <v>7309</v>
      </c>
      <c r="G4117" t="s">
        <v>19455</v>
      </c>
      <c r="H4117" s="41">
        <v>43439</v>
      </c>
      <c r="I4117" s="44">
        <v>-94400</v>
      </c>
      <c r="J4117" t="s">
        <v>15000</v>
      </c>
      <c r="R4117" s="51"/>
      <c r="U4117"/>
    </row>
    <row r="4118" spans="2:21" x14ac:dyDescent="0.25">
      <c r="B4118" s="49" t="s">
        <v>9328</v>
      </c>
      <c r="C4118" s="53" t="s">
        <v>24189</v>
      </c>
      <c r="D4118" t="s">
        <v>7308</v>
      </c>
      <c r="E4118" s="43" t="s">
        <v>14999</v>
      </c>
      <c r="F4118" t="s">
        <v>7310</v>
      </c>
      <c r="G4118" t="s">
        <v>9197</v>
      </c>
      <c r="H4118" s="41">
        <v>43439</v>
      </c>
      <c r="I4118" s="44">
        <v>94400</v>
      </c>
      <c r="J4118" t="s">
        <v>15001</v>
      </c>
      <c r="R4118" s="51"/>
      <c r="U4118"/>
    </row>
    <row r="4119" spans="2:21" x14ac:dyDescent="0.25">
      <c r="B4119" s="49" t="s">
        <v>9735</v>
      </c>
      <c r="C4119" s="53" t="s">
        <v>24186</v>
      </c>
      <c r="D4119" t="s">
        <v>6919</v>
      </c>
      <c r="E4119" s="43" t="s">
        <v>6920</v>
      </c>
      <c r="F4119" t="s">
        <v>7311</v>
      </c>
      <c r="G4119" t="s">
        <v>7312</v>
      </c>
      <c r="H4119" s="41">
        <v>43440</v>
      </c>
      <c r="I4119" s="44">
        <v>-656051</v>
      </c>
      <c r="J4119" t="s">
        <v>15002</v>
      </c>
      <c r="R4119" s="51"/>
      <c r="U4119"/>
    </row>
    <row r="4120" spans="2:21" x14ac:dyDescent="0.25">
      <c r="B4120" s="49" t="s">
        <v>9735</v>
      </c>
      <c r="C4120" s="53" t="s">
        <v>24186</v>
      </c>
      <c r="D4120" t="s">
        <v>6919</v>
      </c>
      <c r="E4120" s="43" t="s">
        <v>6920</v>
      </c>
      <c r="F4120" t="s">
        <v>7313</v>
      </c>
      <c r="G4120" t="s">
        <v>7314</v>
      </c>
      <c r="H4120" s="41">
        <v>43441</v>
      </c>
      <c r="I4120" s="44">
        <v>-637000</v>
      </c>
      <c r="J4120" t="s">
        <v>15003</v>
      </c>
      <c r="R4120" s="51"/>
      <c r="U4120"/>
    </row>
    <row r="4121" spans="2:21" x14ac:dyDescent="0.25">
      <c r="B4121" s="49" t="s">
        <v>9735</v>
      </c>
      <c r="C4121" s="53" t="s">
        <v>24186</v>
      </c>
      <c r="D4121" t="s">
        <v>6919</v>
      </c>
      <c r="E4121" s="43" t="s">
        <v>6920</v>
      </c>
      <c r="F4121" t="s">
        <v>7315</v>
      </c>
      <c r="G4121" t="s">
        <v>7316</v>
      </c>
      <c r="H4121" s="41">
        <v>43441</v>
      </c>
      <c r="I4121" s="44">
        <v>-637000</v>
      </c>
      <c r="J4121" t="s">
        <v>15004</v>
      </c>
      <c r="R4121" s="51"/>
      <c r="U4121"/>
    </row>
    <row r="4122" spans="2:21" x14ac:dyDescent="0.25">
      <c r="B4122" s="49" t="s">
        <v>9735</v>
      </c>
      <c r="C4122" s="53" t="s">
        <v>24186</v>
      </c>
      <c r="D4122" t="s">
        <v>6568</v>
      </c>
      <c r="E4122" s="43" t="s">
        <v>6569</v>
      </c>
      <c r="F4122" t="s">
        <v>7317</v>
      </c>
      <c r="G4122" t="s">
        <v>7318</v>
      </c>
      <c r="H4122" s="41">
        <v>43446</v>
      </c>
      <c r="I4122" s="44">
        <v>-3777.98</v>
      </c>
      <c r="J4122" t="s">
        <v>15005</v>
      </c>
      <c r="R4122" s="51"/>
      <c r="U4122"/>
    </row>
    <row r="4123" spans="2:21" x14ac:dyDescent="0.25">
      <c r="B4123" s="49" t="s">
        <v>9328</v>
      </c>
      <c r="C4123" s="53" t="s">
        <v>24189</v>
      </c>
      <c r="D4123" t="s">
        <v>7320</v>
      </c>
      <c r="E4123" s="43" t="s">
        <v>15007</v>
      </c>
      <c r="F4123" t="s">
        <v>7321</v>
      </c>
      <c r="G4123" t="s">
        <v>20376</v>
      </c>
      <c r="H4123" s="41">
        <v>43447</v>
      </c>
      <c r="I4123" s="44">
        <v>-39028.5</v>
      </c>
      <c r="J4123" t="s">
        <v>15008</v>
      </c>
      <c r="R4123" s="51"/>
      <c r="U4123"/>
    </row>
    <row r="4124" spans="2:21" x14ac:dyDescent="0.25">
      <c r="B4124" s="49" t="s">
        <v>9328</v>
      </c>
      <c r="C4124" s="53" t="s">
        <v>24189</v>
      </c>
      <c r="D4124" t="s">
        <v>1377</v>
      </c>
      <c r="E4124" s="43" t="s">
        <v>10388</v>
      </c>
      <c r="F4124" t="s">
        <v>7319</v>
      </c>
      <c r="G4124" t="s">
        <v>19694</v>
      </c>
      <c r="H4124" s="41">
        <v>43447</v>
      </c>
      <c r="I4124" s="44">
        <v>-4720</v>
      </c>
      <c r="J4124" t="s">
        <v>15006</v>
      </c>
      <c r="R4124" s="51"/>
      <c r="U4124"/>
    </row>
    <row r="4125" spans="2:21" x14ac:dyDescent="0.25">
      <c r="B4125" s="49" t="s">
        <v>9326</v>
      </c>
      <c r="C4125" s="53" t="s">
        <v>24184</v>
      </c>
      <c r="D4125" t="s">
        <v>7322</v>
      </c>
      <c r="E4125" s="43" t="s">
        <v>15009</v>
      </c>
      <c r="F4125" t="s">
        <v>7323</v>
      </c>
      <c r="G4125" t="s">
        <v>18768</v>
      </c>
      <c r="H4125" s="41">
        <v>43448</v>
      </c>
      <c r="I4125" s="44">
        <v>-70800</v>
      </c>
      <c r="J4125" t="s">
        <v>15010</v>
      </c>
      <c r="R4125" s="51"/>
      <c r="U4125"/>
    </row>
    <row r="4126" spans="2:21" x14ac:dyDescent="0.25">
      <c r="B4126" s="49" t="s">
        <v>9328</v>
      </c>
      <c r="C4126" s="53" t="s">
        <v>24189</v>
      </c>
      <c r="D4126" t="s">
        <v>7303</v>
      </c>
      <c r="E4126" s="43" t="s">
        <v>14992</v>
      </c>
      <c r="F4126" t="s">
        <v>7324</v>
      </c>
      <c r="G4126" t="s">
        <v>19396</v>
      </c>
      <c r="H4126" s="41">
        <v>43448</v>
      </c>
      <c r="I4126" s="44">
        <v>-104076</v>
      </c>
      <c r="J4126" t="s">
        <v>15011</v>
      </c>
      <c r="R4126" s="51"/>
      <c r="U4126"/>
    </row>
    <row r="4127" spans="2:21" x14ac:dyDescent="0.25">
      <c r="B4127" s="49" t="s">
        <v>9328</v>
      </c>
      <c r="C4127" s="53" t="s">
        <v>24189</v>
      </c>
      <c r="D4127" t="s">
        <v>7325</v>
      </c>
      <c r="E4127" s="43" t="s">
        <v>15012</v>
      </c>
      <c r="F4127" t="s">
        <v>7326</v>
      </c>
      <c r="G4127" t="s">
        <v>19688</v>
      </c>
      <c r="H4127" s="41">
        <v>43448</v>
      </c>
      <c r="I4127" s="44">
        <v>141600</v>
      </c>
      <c r="J4127" t="s">
        <v>15013</v>
      </c>
      <c r="R4127" s="51"/>
      <c r="U4127"/>
    </row>
    <row r="4128" spans="2:21" x14ac:dyDescent="0.25">
      <c r="B4128" s="49" t="s">
        <v>9735</v>
      </c>
      <c r="C4128" s="53" t="s">
        <v>24186</v>
      </c>
      <c r="D4128" t="s">
        <v>6919</v>
      </c>
      <c r="E4128" s="43" t="s">
        <v>6920</v>
      </c>
      <c r="F4128" t="s">
        <v>7327</v>
      </c>
      <c r="G4128" t="s">
        <v>7328</v>
      </c>
      <c r="H4128" s="41">
        <v>43452</v>
      </c>
      <c r="I4128" s="44">
        <v>-1297052</v>
      </c>
      <c r="J4128" t="s">
        <v>15018</v>
      </c>
      <c r="R4128" s="51"/>
      <c r="U4128"/>
    </row>
    <row r="4129" spans="2:21" x14ac:dyDescent="0.25">
      <c r="B4129" s="49" t="s">
        <v>9735</v>
      </c>
      <c r="C4129" s="53" t="s">
        <v>24186</v>
      </c>
      <c r="D4129" t="s">
        <v>7286</v>
      </c>
      <c r="E4129" s="43" t="s">
        <v>7287</v>
      </c>
      <c r="F4129" t="s">
        <v>7329</v>
      </c>
      <c r="G4129" t="s">
        <v>19081</v>
      </c>
      <c r="H4129" s="41">
        <v>43452</v>
      </c>
      <c r="I4129" s="44">
        <v>-266271.53999999998</v>
      </c>
      <c r="J4129" t="s">
        <v>15019</v>
      </c>
      <c r="R4129" s="51"/>
      <c r="U4129"/>
    </row>
    <row r="4130" spans="2:21" x14ac:dyDescent="0.25">
      <c r="B4130" s="49" t="s">
        <v>9326</v>
      </c>
      <c r="C4130" s="53" t="s">
        <v>24184</v>
      </c>
      <c r="D4130" t="s">
        <v>5814</v>
      </c>
      <c r="E4130" s="43" t="s">
        <v>5815</v>
      </c>
      <c r="F4130" t="s">
        <v>7330</v>
      </c>
      <c r="G4130" t="s">
        <v>18087</v>
      </c>
      <c r="H4130" s="41">
        <v>43453</v>
      </c>
      <c r="I4130" s="44">
        <v>-19071294.219999999</v>
      </c>
      <c r="J4130" t="s">
        <v>15020</v>
      </c>
      <c r="R4130" s="51"/>
      <c r="U4130"/>
    </row>
    <row r="4131" spans="2:21" x14ac:dyDescent="0.25">
      <c r="B4131" s="49" t="s">
        <v>9326</v>
      </c>
      <c r="C4131" s="53" t="s">
        <v>24184</v>
      </c>
      <c r="D4131" t="s">
        <v>9232</v>
      </c>
      <c r="E4131" s="43" t="s">
        <v>9233</v>
      </c>
      <c r="H4131" s="41">
        <v>43465</v>
      </c>
      <c r="I4131" s="44">
        <v>572273.1</v>
      </c>
      <c r="J4131" t="s">
        <v>17212</v>
      </c>
      <c r="R4131" s="51"/>
      <c r="U4131"/>
    </row>
    <row r="4132" spans="2:21" x14ac:dyDescent="0.25">
      <c r="B4132" s="49" t="s">
        <v>9326</v>
      </c>
      <c r="C4132" s="53" t="s">
        <v>24184</v>
      </c>
      <c r="D4132" t="s">
        <v>9232</v>
      </c>
      <c r="E4132" s="43" t="s">
        <v>9233</v>
      </c>
      <c r="H4132" s="41">
        <v>43465</v>
      </c>
      <c r="I4132" s="44">
        <v>10873188.9</v>
      </c>
      <c r="J4132" t="s">
        <v>17213</v>
      </c>
      <c r="R4132" s="51"/>
      <c r="U4132"/>
    </row>
    <row r="4133" spans="2:21" x14ac:dyDescent="0.25">
      <c r="B4133" s="49" t="s">
        <v>9735</v>
      </c>
      <c r="C4133" s="53" t="s">
        <v>24186</v>
      </c>
      <c r="D4133" t="s">
        <v>7331</v>
      </c>
      <c r="E4133" s="43" t="s">
        <v>7332</v>
      </c>
      <c r="F4133" t="s">
        <v>7333</v>
      </c>
      <c r="G4133" t="s">
        <v>7334</v>
      </c>
      <c r="H4133" s="41">
        <v>43465</v>
      </c>
      <c r="I4133" s="44">
        <v>-228900</v>
      </c>
      <c r="J4133" t="s">
        <v>15021</v>
      </c>
      <c r="R4133" s="51"/>
      <c r="U4133"/>
    </row>
    <row r="4134" spans="2:21" x14ac:dyDescent="0.25">
      <c r="B4134" s="49" t="s">
        <v>9328</v>
      </c>
      <c r="C4134" s="53" t="s">
        <v>24189</v>
      </c>
      <c r="D4134" t="s">
        <v>7335</v>
      </c>
      <c r="E4134" s="43" t="s">
        <v>7336</v>
      </c>
      <c r="F4134" t="s">
        <v>7337</v>
      </c>
      <c r="G4134" t="s">
        <v>20122</v>
      </c>
      <c r="H4134" s="41">
        <v>43465</v>
      </c>
      <c r="I4134" s="44">
        <v>-284439.84999999998</v>
      </c>
      <c r="J4134" t="s">
        <v>15022</v>
      </c>
      <c r="R4134" s="51"/>
      <c r="U4134"/>
    </row>
    <row r="4135" spans="2:21" x14ac:dyDescent="0.25">
      <c r="B4135" s="49" t="s">
        <v>9326</v>
      </c>
      <c r="C4135" s="53" t="s">
        <v>24184</v>
      </c>
      <c r="D4135" t="s">
        <v>2458</v>
      </c>
      <c r="E4135" s="43" t="s">
        <v>2459</v>
      </c>
      <c r="F4135" t="s">
        <v>7338</v>
      </c>
      <c r="G4135" t="s">
        <v>18208</v>
      </c>
      <c r="H4135" s="41">
        <v>43476</v>
      </c>
      <c r="I4135" s="44">
        <v>617078.85</v>
      </c>
      <c r="J4135" t="s">
        <v>15023</v>
      </c>
      <c r="R4135" s="51"/>
      <c r="U4135"/>
    </row>
    <row r="4136" spans="2:21" x14ac:dyDescent="0.25">
      <c r="B4136" s="49" t="s">
        <v>9735</v>
      </c>
      <c r="C4136" s="53" t="s">
        <v>24186</v>
      </c>
      <c r="D4136" t="s">
        <v>6761</v>
      </c>
      <c r="E4136" s="43" t="s">
        <v>6762</v>
      </c>
      <c r="F4136" t="s">
        <v>7339</v>
      </c>
      <c r="G4136" t="s">
        <v>6764</v>
      </c>
      <c r="H4136" s="41">
        <v>43480</v>
      </c>
      <c r="I4136" s="44">
        <v>-399432</v>
      </c>
      <c r="J4136" t="s">
        <v>15024</v>
      </c>
      <c r="R4136" s="51"/>
      <c r="U4136"/>
    </row>
    <row r="4137" spans="2:21" x14ac:dyDescent="0.25">
      <c r="B4137" s="49" t="s">
        <v>9328</v>
      </c>
      <c r="C4137" s="53" t="s">
        <v>24189</v>
      </c>
      <c r="D4137" t="s">
        <v>7340</v>
      </c>
      <c r="E4137" s="43" t="s">
        <v>7341</v>
      </c>
      <c r="F4137" t="s">
        <v>7342</v>
      </c>
      <c r="G4137" t="s">
        <v>20201</v>
      </c>
      <c r="H4137" s="41">
        <v>43481</v>
      </c>
      <c r="I4137" s="44">
        <v>762371.95</v>
      </c>
      <c r="J4137" t="s">
        <v>15025</v>
      </c>
      <c r="R4137" s="51"/>
      <c r="U4137"/>
    </row>
    <row r="4138" spans="2:21" x14ac:dyDescent="0.25">
      <c r="B4138" s="49" t="s">
        <v>9735</v>
      </c>
      <c r="C4138" s="53" t="s">
        <v>24186</v>
      </c>
      <c r="D4138" t="s">
        <v>6568</v>
      </c>
      <c r="E4138" s="43" t="s">
        <v>6569</v>
      </c>
      <c r="F4138" t="s">
        <v>7343</v>
      </c>
      <c r="H4138" s="41">
        <v>43482</v>
      </c>
      <c r="I4138" s="44">
        <v>-2281.6</v>
      </c>
      <c r="J4138" t="s">
        <v>15026</v>
      </c>
      <c r="R4138" s="51"/>
      <c r="U4138"/>
    </row>
    <row r="4139" spans="2:21" x14ac:dyDescent="0.25">
      <c r="B4139" s="49" t="s">
        <v>9735</v>
      </c>
      <c r="C4139" s="53" t="s">
        <v>24186</v>
      </c>
      <c r="D4139" t="s">
        <v>4468</v>
      </c>
      <c r="E4139" s="43" t="s">
        <v>4469</v>
      </c>
      <c r="F4139" t="s">
        <v>7344</v>
      </c>
      <c r="G4139" t="s">
        <v>7345</v>
      </c>
      <c r="H4139" s="41">
        <v>43487</v>
      </c>
      <c r="I4139" s="44">
        <v>-202853</v>
      </c>
      <c r="J4139" t="s">
        <v>15027</v>
      </c>
      <c r="R4139" s="51"/>
      <c r="U4139"/>
    </row>
    <row r="4140" spans="2:21" x14ac:dyDescent="0.25">
      <c r="B4140" s="49" t="s">
        <v>9328</v>
      </c>
      <c r="C4140" s="53" t="s">
        <v>24189</v>
      </c>
      <c r="D4140" t="s">
        <v>7348</v>
      </c>
      <c r="E4140" s="43" t="s">
        <v>15029</v>
      </c>
      <c r="F4140" t="s">
        <v>7349</v>
      </c>
      <c r="G4140" t="s">
        <v>9077</v>
      </c>
      <c r="H4140" s="41">
        <v>43494</v>
      </c>
      <c r="I4140" s="44">
        <v>-417208.04</v>
      </c>
      <c r="J4140" t="s">
        <v>15030</v>
      </c>
      <c r="R4140" s="51"/>
      <c r="U4140"/>
    </row>
    <row r="4141" spans="2:21" x14ac:dyDescent="0.25">
      <c r="B4141" s="49" t="s">
        <v>9328</v>
      </c>
      <c r="C4141" s="53" t="s">
        <v>24189</v>
      </c>
      <c r="D4141" t="s">
        <v>7295</v>
      </c>
      <c r="E4141" s="43" t="s">
        <v>14987</v>
      </c>
      <c r="F4141" t="s">
        <v>7346</v>
      </c>
      <c r="G4141" t="s">
        <v>7347</v>
      </c>
      <c r="H4141" s="41">
        <v>43494</v>
      </c>
      <c r="I4141" s="44">
        <v>-360844</v>
      </c>
      <c r="J4141" t="s">
        <v>15028</v>
      </c>
      <c r="R4141" s="51"/>
      <c r="U4141"/>
    </row>
    <row r="4142" spans="2:21" x14ac:dyDescent="0.25">
      <c r="B4142" s="49" t="s">
        <v>9735</v>
      </c>
      <c r="C4142" s="53" t="s">
        <v>24186</v>
      </c>
      <c r="D4142" t="s">
        <v>7331</v>
      </c>
      <c r="E4142" s="43" t="s">
        <v>7332</v>
      </c>
      <c r="F4142" t="s">
        <v>7350</v>
      </c>
      <c r="G4142" t="s">
        <v>7334</v>
      </c>
      <c r="H4142" s="41">
        <v>43496</v>
      </c>
      <c r="I4142" s="44">
        <v>-228900</v>
      </c>
      <c r="J4142" t="s">
        <v>15031</v>
      </c>
      <c r="R4142" s="51"/>
      <c r="U4142"/>
    </row>
    <row r="4143" spans="2:21" x14ac:dyDescent="0.25">
      <c r="B4143" s="49" t="s">
        <v>9328</v>
      </c>
      <c r="C4143" s="53" t="s">
        <v>24189</v>
      </c>
      <c r="D4143" t="s">
        <v>22281</v>
      </c>
      <c r="E4143" s="43" t="s">
        <v>7352</v>
      </c>
      <c r="F4143" t="s">
        <v>7243</v>
      </c>
      <c r="G4143" t="s">
        <v>20180</v>
      </c>
      <c r="H4143" s="41">
        <v>43500</v>
      </c>
      <c r="I4143" s="44">
        <v>-2070056.39</v>
      </c>
      <c r="J4143" t="s">
        <v>15032</v>
      </c>
      <c r="R4143" s="51"/>
      <c r="U4143"/>
    </row>
    <row r="4144" spans="2:21" x14ac:dyDescent="0.25">
      <c r="B4144" s="49" t="s">
        <v>9735</v>
      </c>
      <c r="C4144" s="53" t="s">
        <v>24186</v>
      </c>
      <c r="D4144" t="s">
        <v>6761</v>
      </c>
      <c r="E4144" s="43" t="s">
        <v>6762</v>
      </c>
      <c r="F4144" t="s">
        <v>7353</v>
      </c>
      <c r="G4144" t="s">
        <v>7354</v>
      </c>
      <c r="H4144" s="41">
        <v>43504</v>
      </c>
      <c r="I4144" s="44">
        <v>-399432</v>
      </c>
      <c r="J4144" t="s">
        <v>15033</v>
      </c>
      <c r="R4144" s="51"/>
      <c r="U4144"/>
    </row>
    <row r="4145" spans="2:21" x14ac:dyDescent="0.25">
      <c r="B4145" s="49" t="s">
        <v>9328</v>
      </c>
      <c r="C4145" s="53" t="s">
        <v>24189</v>
      </c>
      <c r="D4145" t="s">
        <v>7355</v>
      </c>
      <c r="E4145" s="43" t="s">
        <v>7356</v>
      </c>
      <c r="F4145" t="s">
        <v>7357</v>
      </c>
      <c r="G4145" t="s">
        <v>20310</v>
      </c>
      <c r="H4145" s="41">
        <v>43514</v>
      </c>
      <c r="I4145" s="44">
        <v>-324500</v>
      </c>
      <c r="J4145" t="s">
        <v>15034</v>
      </c>
      <c r="R4145" s="51"/>
      <c r="U4145"/>
    </row>
    <row r="4146" spans="2:21" x14ac:dyDescent="0.25">
      <c r="B4146" s="49" t="s">
        <v>9328</v>
      </c>
      <c r="C4146" s="53" t="s">
        <v>24189</v>
      </c>
      <c r="D4146" t="s">
        <v>7355</v>
      </c>
      <c r="E4146" s="43" t="s">
        <v>7356</v>
      </c>
      <c r="F4146" t="s">
        <v>7358</v>
      </c>
      <c r="G4146" t="s">
        <v>20311</v>
      </c>
      <c r="H4146" s="41">
        <v>43514</v>
      </c>
      <c r="I4146" s="44">
        <v>324500</v>
      </c>
      <c r="J4146" t="s">
        <v>15035</v>
      </c>
      <c r="R4146" s="51"/>
      <c r="U4146"/>
    </row>
    <row r="4147" spans="2:21" x14ac:dyDescent="0.25">
      <c r="B4147" s="49" t="s">
        <v>9735</v>
      </c>
      <c r="C4147" s="53" t="s">
        <v>24186</v>
      </c>
      <c r="D4147" t="s">
        <v>7359</v>
      </c>
      <c r="E4147" s="43" t="s">
        <v>15036</v>
      </c>
      <c r="F4147" t="s">
        <v>7360</v>
      </c>
      <c r="G4147" t="s">
        <v>7361</v>
      </c>
      <c r="H4147" s="41">
        <v>43517</v>
      </c>
      <c r="I4147" s="44">
        <v>-8000</v>
      </c>
      <c r="J4147" t="s">
        <v>15037</v>
      </c>
      <c r="R4147" s="51"/>
      <c r="U4147"/>
    </row>
    <row r="4148" spans="2:21" x14ac:dyDescent="0.25">
      <c r="B4148" s="49" t="s">
        <v>9735</v>
      </c>
      <c r="C4148" s="53" t="s">
        <v>24186</v>
      </c>
      <c r="D4148" t="s">
        <v>7362</v>
      </c>
      <c r="E4148" s="43" t="s">
        <v>15038</v>
      </c>
      <c r="F4148" t="s">
        <v>7360</v>
      </c>
      <c r="G4148" t="s">
        <v>7361</v>
      </c>
      <c r="H4148" s="41">
        <v>43517</v>
      </c>
      <c r="I4148" s="44">
        <v>-8000</v>
      </c>
      <c r="J4148" t="s">
        <v>15039</v>
      </c>
      <c r="R4148" s="51"/>
      <c r="U4148"/>
    </row>
    <row r="4149" spans="2:21" x14ac:dyDescent="0.25">
      <c r="B4149" s="49" t="s">
        <v>9735</v>
      </c>
      <c r="C4149" s="53" t="s">
        <v>24186</v>
      </c>
      <c r="D4149" t="s">
        <v>7363</v>
      </c>
      <c r="E4149" s="43" t="s">
        <v>15040</v>
      </c>
      <c r="F4149" t="s">
        <v>7360</v>
      </c>
      <c r="G4149" t="s">
        <v>7361</v>
      </c>
      <c r="H4149" s="41">
        <v>43517</v>
      </c>
      <c r="I4149" s="44">
        <v>-8000</v>
      </c>
      <c r="J4149" t="s">
        <v>15041</v>
      </c>
      <c r="R4149" s="51"/>
      <c r="U4149"/>
    </row>
    <row r="4150" spans="2:21" x14ac:dyDescent="0.25">
      <c r="B4150" s="49" t="s">
        <v>9735</v>
      </c>
      <c r="C4150" s="53" t="s">
        <v>24186</v>
      </c>
      <c r="D4150" t="s">
        <v>5689</v>
      </c>
      <c r="E4150" s="43" t="s">
        <v>13748</v>
      </c>
      <c r="F4150" t="s">
        <v>7360</v>
      </c>
      <c r="G4150" t="s">
        <v>7361</v>
      </c>
      <c r="H4150" s="41">
        <v>43517</v>
      </c>
      <c r="I4150" s="44">
        <v>-8000</v>
      </c>
      <c r="J4150" t="s">
        <v>15042</v>
      </c>
      <c r="R4150" s="51"/>
      <c r="U4150"/>
    </row>
    <row r="4151" spans="2:21" x14ac:dyDescent="0.25">
      <c r="B4151" s="49" t="s">
        <v>9735</v>
      </c>
      <c r="C4151" s="53" t="s">
        <v>24186</v>
      </c>
      <c r="D4151" t="s">
        <v>7364</v>
      </c>
      <c r="E4151" s="43" t="s">
        <v>15043</v>
      </c>
      <c r="F4151" t="s">
        <v>7360</v>
      </c>
      <c r="G4151" t="s">
        <v>7361</v>
      </c>
      <c r="H4151" s="41">
        <v>43517</v>
      </c>
      <c r="I4151" s="44">
        <v>-8000</v>
      </c>
      <c r="J4151" t="s">
        <v>15044</v>
      </c>
      <c r="R4151" s="51"/>
      <c r="U4151"/>
    </row>
    <row r="4152" spans="2:21" x14ac:dyDescent="0.25">
      <c r="B4152" s="49" t="s">
        <v>9735</v>
      </c>
      <c r="C4152" s="53" t="s">
        <v>24186</v>
      </c>
      <c r="D4152" t="s">
        <v>7365</v>
      </c>
      <c r="E4152" s="43" t="s">
        <v>15045</v>
      </c>
      <c r="F4152" t="s">
        <v>7360</v>
      </c>
      <c r="G4152" t="s">
        <v>7361</v>
      </c>
      <c r="H4152" s="41">
        <v>43517</v>
      </c>
      <c r="I4152" s="44">
        <v>-8000</v>
      </c>
      <c r="J4152" t="s">
        <v>15046</v>
      </c>
      <c r="R4152" s="51"/>
      <c r="U4152"/>
    </row>
    <row r="4153" spans="2:21" x14ac:dyDescent="0.25">
      <c r="B4153" s="49" t="s">
        <v>9326</v>
      </c>
      <c r="C4153" s="53" t="s">
        <v>24184</v>
      </c>
      <c r="D4153" t="s">
        <v>7366</v>
      </c>
      <c r="E4153" s="43" t="s">
        <v>15047</v>
      </c>
      <c r="F4153" t="s">
        <v>7115</v>
      </c>
      <c r="G4153" t="s">
        <v>16829</v>
      </c>
      <c r="H4153" s="41">
        <v>43521</v>
      </c>
      <c r="I4153" s="44">
        <v>-70800</v>
      </c>
      <c r="J4153" t="s">
        <v>15048</v>
      </c>
      <c r="R4153" s="51"/>
      <c r="U4153"/>
    </row>
    <row r="4154" spans="2:21" x14ac:dyDescent="0.25">
      <c r="B4154" s="49" t="s">
        <v>9326</v>
      </c>
      <c r="C4154" s="53" t="s">
        <v>24184</v>
      </c>
      <c r="D4154" t="s">
        <v>7367</v>
      </c>
      <c r="E4154" s="43" t="s">
        <v>7368</v>
      </c>
      <c r="F4154" t="s">
        <v>7369</v>
      </c>
      <c r="G4154" t="s">
        <v>16829</v>
      </c>
      <c r="H4154" s="41">
        <v>43521</v>
      </c>
      <c r="I4154" s="44">
        <v>-3000</v>
      </c>
      <c r="J4154" t="s">
        <v>15049</v>
      </c>
      <c r="R4154" s="51"/>
      <c r="U4154"/>
    </row>
    <row r="4155" spans="2:21" x14ac:dyDescent="0.25">
      <c r="B4155" s="49" t="s">
        <v>9326</v>
      </c>
      <c r="C4155" s="53" t="s">
        <v>24184</v>
      </c>
      <c r="D4155" t="s">
        <v>7371</v>
      </c>
      <c r="E4155" s="43" t="s">
        <v>7372</v>
      </c>
      <c r="F4155" t="s">
        <v>7373</v>
      </c>
      <c r="G4155" t="s">
        <v>18465</v>
      </c>
      <c r="H4155" s="41">
        <v>43522</v>
      </c>
      <c r="I4155" s="44">
        <v>-70800</v>
      </c>
      <c r="J4155" t="s">
        <v>15052</v>
      </c>
      <c r="R4155" s="51"/>
      <c r="U4155"/>
    </row>
    <row r="4156" spans="2:21" x14ac:dyDescent="0.25">
      <c r="B4156" s="49" t="s">
        <v>9326</v>
      </c>
      <c r="C4156" s="53" t="s">
        <v>24184</v>
      </c>
      <c r="D4156" t="s">
        <v>7370</v>
      </c>
      <c r="E4156" s="43" t="s">
        <v>15050</v>
      </c>
      <c r="F4156" t="s">
        <v>7173</v>
      </c>
      <c r="G4156" t="s">
        <v>16994</v>
      </c>
      <c r="H4156" s="41">
        <v>43522</v>
      </c>
      <c r="I4156" s="44">
        <v>-47200</v>
      </c>
      <c r="J4156" t="s">
        <v>15051</v>
      </c>
      <c r="R4156" s="51"/>
      <c r="U4156"/>
    </row>
    <row r="4157" spans="2:21" x14ac:dyDescent="0.25">
      <c r="B4157" s="49" t="s">
        <v>9326</v>
      </c>
      <c r="C4157" s="53" t="s">
        <v>24184</v>
      </c>
      <c r="D4157" t="s">
        <v>7374</v>
      </c>
      <c r="E4157" s="43" t="s">
        <v>7375</v>
      </c>
      <c r="F4157" t="s">
        <v>7376</v>
      </c>
      <c r="G4157" t="s">
        <v>18474</v>
      </c>
      <c r="H4157" s="41">
        <v>43524</v>
      </c>
      <c r="I4157" s="44">
        <v>-70800</v>
      </c>
      <c r="J4157" t="s">
        <v>15053</v>
      </c>
      <c r="R4157" s="51"/>
      <c r="U4157"/>
    </row>
    <row r="4158" spans="2:21" x14ac:dyDescent="0.25">
      <c r="B4158" s="49" t="s">
        <v>9326</v>
      </c>
      <c r="C4158" s="53" t="s">
        <v>24184</v>
      </c>
      <c r="D4158" t="s">
        <v>7377</v>
      </c>
      <c r="E4158" s="43" t="s">
        <v>7378</v>
      </c>
      <c r="F4158" t="s">
        <v>7379</v>
      </c>
      <c r="G4158" t="s">
        <v>18465</v>
      </c>
      <c r="H4158" s="41">
        <v>43524</v>
      </c>
      <c r="I4158" s="44">
        <v>-59000</v>
      </c>
      <c r="J4158" t="s">
        <v>15054</v>
      </c>
      <c r="R4158" s="51"/>
      <c r="U4158"/>
    </row>
    <row r="4159" spans="2:21" x14ac:dyDescent="0.25">
      <c r="B4159" s="49" t="s">
        <v>9735</v>
      </c>
      <c r="C4159" s="53" t="s">
        <v>24186</v>
      </c>
      <c r="D4159" t="s">
        <v>1128</v>
      </c>
      <c r="E4159" s="43" t="s">
        <v>1129</v>
      </c>
      <c r="F4159" t="s">
        <v>7380</v>
      </c>
      <c r="G4159" t="s">
        <v>7381</v>
      </c>
      <c r="H4159" s="41">
        <v>43524</v>
      </c>
      <c r="I4159" s="44">
        <v>2412.36</v>
      </c>
      <c r="J4159" t="s">
        <v>15055</v>
      </c>
      <c r="R4159" s="51"/>
      <c r="U4159"/>
    </row>
    <row r="4160" spans="2:21" x14ac:dyDescent="0.25">
      <c r="B4160" s="49" t="s">
        <v>9735</v>
      </c>
      <c r="C4160" s="53" t="s">
        <v>24186</v>
      </c>
      <c r="D4160" t="s">
        <v>4468</v>
      </c>
      <c r="E4160" s="43" t="s">
        <v>4469</v>
      </c>
      <c r="F4160" t="s">
        <v>7382</v>
      </c>
      <c r="G4160" t="s">
        <v>7383</v>
      </c>
      <c r="H4160" s="41">
        <v>43528</v>
      </c>
      <c r="I4160" s="44">
        <v>-202853</v>
      </c>
      <c r="J4160" t="s">
        <v>15056</v>
      </c>
      <c r="R4160" s="51"/>
      <c r="U4160"/>
    </row>
    <row r="4161" spans="2:21" x14ac:dyDescent="0.25">
      <c r="B4161" s="49" t="s">
        <v>9328</v>
      </c>
      <c r="C4161" s="53" t="s">
        <v>24189</v>
      </c>
      <c r="D4161" t="s">
        <v>7384</v>
      </c>
      <c r="E4161" s="43" t="s">
        <v>7385</v>
      </c>
      <c r="F4161" t="s">
        <v>7386</v>
      </c>
      <c r="G4161" t="s">
        <v>8923</v>
      </c>
      <c r="H4161" s="41">
        <v>43530</v>
      </c>
      <c r="I4161" s="44">
        <v>-21735000</v>
      </c>
      <c r="J4161" t="s">
        <v>15057</v>
      </c>
      <c r="R4161" s="51"/>
      <c r="U4161"/>
    </row>
    <row r="4162" spans="2:21" x14ac:dyDescent="0.25">
      <c r="B4162" s="49" t="s">
        <v>9326</v>
      </c>
      <c r="C4162" s="53" t="s">
        <v>24184</v>
      </c>
      <c r="D4162" t="s">
        <v>7387</v>
      </c>
      <c r="E4162" s="43" t="s">
        <v>7388</v>
      </c>
      <c r="F4162" t="s">
        <v>7389</v>
      </c>
      <c r="G4162" t="s">
        <v>18169</v>
      </c>
      <c r="H4162" s="41">
        <v>43531</v>
      </c>
      <c r="I4162" s="44">
        <v>-854700</v>
      </c>
      <c r="J4162" t="s">
        <v>15058</v>
      </c>
      <c r="R4162" s="51"/>
      <c r="U4162"/>
    </row>
    <row r="4163" spans="2:21" x14ac:dyDescent="0.25">
      <c r="B4163" s="49" t="s">
        <v>9326</v>
      </c>
      <c r="C4163" s="53" t="s">
        <v>24184</v>
      </c>
      <c r="D4163" t="s">
        <v>7387</v>
      </c>
      <c r="E4163" s="43" t="s">
        <v>7388</v>
      </c>
      <c r="F4163" t="s">
        <v>7390</v>
      </c>
      <c r="G4163" t="s">
        <v>18170</v>
      </c>
      <c r="H4163" s="41">
        <v>43531</v>
      </c>
      <c r="I4163" s="44">
        <v>854700</v>
      </c>
      <c r="J4163" t="s">
        <v>15059</v>
      </c>
      <c r="R4163" s="51"/>
      <c r="U4163"/>
    </row>
    <row r="4164" spans="2:21" x14ac:dyDescent="0.25">
      <c r="B4164" s="49" t="s">
        <v>9735</v>
      </c>
      <c r="C4164" s="53" t="s">
        <v>24186</v>
      </c>
      <c r="D4164" t="s">
        <v>5689</v>
      </c>
      <c r="E4164" s="43" t="s">
        <v>13748</v>
      </c>
      <c r="F4164" t="s">
        <v>7391</v>
      </c>
      <c r="G4164" t="s">
        <v>7361</v>
      </c>
      <c r="H4164" s="41">
        <v>43531</v>
      </c>
      <c r="I4164" s="44">
        <v>-9440</v>
      </c>
      <c r="J4164" t="s">
        <v>15060</v>
      </c>
      <c r="R4164" s="51"/>
      <c r="U4164"/>
    </row>
    <row r="4165" spans="2:21" x14ac:dyDescent="0.25">
      <c r="B4165" s="49" t="s">
        <v>9735</v>
      </c>
      <c r="C4165" s="53" t="s">
        <v>24186</v>
      </c>
      <c r="D4165" t="s">
        <v>7365</v>
      </c>
      <c r="E4165" s="43" t="s">
        <v>15045</v>
      </c>
      <c r="F4165" t="s">
        <v>7391</v>
      </c>
      <c r="H4165" s="41">
        <v>43531</v>
      </c>
      <c r="I4165" s="44">
        <v>-8000</v>
      </c>
      <c r="J4165" t="s">
        <v>18946</v>
      </c>
      <c r="R4165" s="51"/>
      <c r="U4165"/>
    </row>
    <row r="4166" spans="2:21" x14ac:dyDescent="0.25">
      <c r="B4166" s="49" t="s">
        <v>9735</v>
      </c>
      <c r="C4166" s="53" t="s">
        <v>24186</v>
      </c>
      <c r="D4166" t="s">
        <v>7392</v>
      </c>
      <c r="E4166" s="43" t="s">
        <v>7393</v>
      </c>
      <c r="F4166" t="s">
        <v>7394</v>
      </c>
      <c r="G4166" t="s">
        <v>7395</v>
      </c>
      <c r="H4166" s="41">
        <v>43532</v>
      </c>
      <c r="I4166" s="44">
        <v>-54450</v>
      </c>
      <c r="J4166" t="s">
        <v>15061</v>
      </c>
      <c r="R4166" s="51"/>
      <c r="U4166"/>
    </row>
    <row r="4167" spans="2:21" x14ac:dyDescent="0.25">
      <c r="B4167" s="49" t="s">
        <v>9735</v>
      </c>
      <c r="C4167" s="53" t="s">
        <v>24186</v>
      </c>
      <c r="D4167" t="s">
        <v>7392</v>
      </c>
      <c r="E4167" s="43" t="s">
        <v>7393</v>
      </c>
      <c r="F4167" t="s">
        <v>7396</v>
      </c>
      <c r="G4167" t="s">
        <v>7395</v>
      </c>
      <c r="H4167" s="41">
        <v>43532</v>
      </c>
      <c r="I4167" s="44">
        <v>-48000</v>
      </c>
      <c r="J4167" t="s">
        <v>15062</v>
      </c>
      <c r="R4167" s="51"/>
      <c r="U4167"/>
    </row>
    <row r="4168" spans="2:21" x14ac:dyDescent="0.25">
      <c r="B4168" s="49" t="s">
        <v>9328</v>
      </c>
      <c r="C4168" s="53" t="s">
        <v>24189</v>
      </c>
      <c r="D4168" t="s">
        <v>7257</v>
      </c>
      <c r="E4168" s="43" t="s">
        <v>14962</v>
      </c>
      <c r="G4168" t="s">
        <v>7397</v>
      </c>
      <c r="H4168" s="41">
        <v>43532</v>
      </c>
      <c r="I4168" s="44">
        <v>1885108.53</v>
      </c>
      <c r="J4168" t="s">
        <v>15063</v>
      </c>
      <c r="R4168" s="51"/>
      <c r="U4168"/>
    </row>
    <row r="4169" spans="2:21" x14ac:dyDescent="0.25">
      <c r="B4169" s="49" t="s">
        <v>9735</v>
      </c>
      <c r="C4169" s="53" t="s">
        <v>24186</v>
      </c>
      <c r="D4169" t="s">
        <v>6568</v>
      </c>
      <c r="E4169" s="43" t="s">
        <v>6569</v>
      </c>
      <c r="F4169" t="s">
        <v>7398</v>
      </c>
      <c r="G4169" t="s">
        <v>7399</v>
      </c>
      <c r="H4169" s="41">
        <v>43539</v>
      </c>
      <c r="I4169" s="44">
        <v>-768936.09</v>
      </c>
      <c r="J4169" t="s">
        <v>15064</v>
      </c>
      <c r="R4169" s="51"/>
      <c r="U4169"/>
    </row>
    <row r="4170" spans="2:21" x14ac:dyDescent="0.25">
      <c r="B4170" s="49" t="s">
        <v>9735</v>
      </c>
      <c r="C4170" s="53" t="s">
        <v>24186</v>
      </c>
      <c r="D4170" t="s">
        <v>6568</v>
      </c>
      <c r="E4170" s="43" t="s">
        <v>6569</v>
      </c>
      <c r="F4170" t="s">
        <v>7400</v>
      </c>
      <c r="G4170" t="s">
        <v>7401</v>
      </c>
      <c r="H4170" s="41">
        <v>43539</v>
      </c>
      <c r="I4170" s="44">
        <v>-20954.61</v>
      </c>
      <c r="J4170" t="s">
        <v>15065</v>
      </c>
      <c r="R4170" s="51"/>
      <c r="U4170"/>
    </row>
    <row r="4171" spans="2:21" x14ac:dyDescent="0.25">
      <c r="B4171" s="49" t="s">
        <v>9326</v>
      </c>
      <c r="C4171" s="53" t="s">
        <v>24184</v>
      </c>
      <c r="D4171" t="s">
        <v>7402</v>
      </c>
      <c r="E4171" s="43" t="s">
        <v>7403</v>
      </c>
      <c r="F4171" t="s">
        <v>7404</v>
      </c>
      <c r="G4171" t="s">
        <v>17121</v>
      </c>
      <c r="H4171" s="41">
        <v>43544</v>
      </c>
      <c r="I4171" s="44">
        <v>-722730</v>
      </c>
      <c r="J4171" t="s">
        <v>15066</v>
      </c>
      <c r="R4171" s="51"/>
      <c r="U4171"/>
    </row>
    <row r="4172" spans="2:21" x14ac:dyDescent="0.25">
      <c r="B4172" s="49" t="s">
        <v>9735</v>
      </c>
      <c r="C4172" s="53" t="s">
        <v>24186</v>
      </c>
      <c r="D4172" t="s">
        <v>1218</v>
      </c>
      <c r="E4172" s="43" t="s">
        <v>1219</v>
      </c>
      <c r="G4172" t="s">
        <v>7405</v>
      </c>
      <c r="H4172" s="41">
        <v>43544</v>
      </c>
      <c r="I4172" s="44">
        <v>2278500</v>
      </c>
      <c r="J4172" t="s">
        <v>15067</v>
      </c>
      <c r="R4172" s="51"/>
      <c r="U4172"/>
    </row>
    <row r="4173" spans="2:21" x14ac:dyDescent="0.25">
      <c r="B4173" s="49" t="s">
        <v>9326</v>
      </c>
      <c r="C4173" s="53" t="s">
        <v>24184</v>
      </c>
      <c r="D4173" t="s">
        <v>6454</v>
      </c>
      <c r="E4173" s="43" t="s">
        <v>14359</v>
      </c>
      <c r="F4173" t="s">
        <v>7379</v>
      </c>
      <c r="G4173" t="s">
        <v>17025</v>
      </c>
      <c r="H4173" s="41">
        <v>43545</v>
      </c>
      <c r="I4173" s="44">
        <v>-103374.41</v>
      </c>
      <c r="J4173" t="s">
        <v>15068</v>
      </c>
      <c r="R4173" s="51"/>
      <c r="U4173"/>
    </row>
    <row r="4174" spans="2:21" x14ac:dyDescent="0.25">
      <c r="B4174" s="49" t="s">
        <v>9735</v>
      </c>
      <c r="C4174" s="53" t="s">
        <v>24186</v>
      </c>
      <c r="D4174" t="s">
        <v>7406</v>
      </c>
      <c r="E4174" s="43" t="s">
        <v>7407</v>
      </c>
      <c r="F4174" t="s">
        <v>7408</v>
      </c>
      <c r="G4174" t="s">
        <v>7409</v>
      </c>
      <c r="H4174" s="41">
        <v>43545</v>
      </c>
      <c r="I4174" s="44">
        <v>-293850</v>
      </c>
      <c r="J4174" t="s">
        <v>15069</v>
      </c>
      <c r="R4174" s="51"/>
      <c r="U4174"/>
    </row>
    <row r="4175" spans="2:21" x14ac:dyDescent="0.25">
      <c r="B4175" s="49" t="s">
        <v>9326</v>
      </c>
      <c r="C4175" s="53" t="s">
        <v>24184</v>
      </c>
      <c r="D4175" t="s">
        <v>7411</v>
      </c>
      <c r="E4175" s="43" t="s">
        <v>7412</v>
      </c>
      <c r="F4175" t="s">
        <v>7413</v>
      </c>
      <c r="G4175" t="s">
        <v>18103</v>
      </c>
      <c r="H4175" s="41">
        <v>43549</v>
      </c>
      <c r="I4175" s="44">
        <v>-70800</v>
      </c>
      <c r="J4175" t="s">
        <v>15072</v>
      </c>
      <c r="R4175" s="51"/>
      <c r="U4175"/>
    </row>
    <row r="4176" spans="2:21" x14ac:dyDescent="0.25">
      <c r="B4176" s="49" t="s">
        <v>9326</v>
      </c>
      <c r="C4176" s="53" t="s">
        <v>24184</v>
      </c>
      <c r="D4176" t="s">
        <v>7410</v>
      </c>
      <c r="E4176" s="43" t="s">
        <v>15070</v>
      </c>
      <c r="F4176" t="s">
        <v>7147</v>
      </c>
      <c r="G4176" t="s">
        <v>16905</v>
      </c>
      <c r="H4176" s="41">
        <v>43549</v>
      </c>
      <c r="I4176" s="44">
        <v>-59000</v>
      </c>
      <c r="J4176" t="s">
        <v>15071</v>
      </c>
      <c r="R4176" s="51"/>
      <c r="U4176"/>
    </row>
    <row r="4177" spans="2:21" x14ac:dyDescent="0.25">
      <c r="B4177" s="49" t="s">
        <v>9326</v>
      </c>
      <c r="C4177" s="53" t="s">
        <v>24184</v>
      </c>
      <c r="D4177" t="s">
        <v>7414</v>
      </c>
      <c r="E4177" s="43" t="s">
        <v>15073</v>
      </c>
      <c r="F4177" t="s">
        <v>7415</v>
      </c>
      <c r="G4177" t="s">
        <v>16842</v>
      </c>
      <c r="H4177" s="41">
        <v>43551</v>
      </c>
      <c r="I4177" s="44">
        <v>-70800</v>
      </c>
      <c r="J4177" t="s">
        <v>15074</v>
      </c>
      <c r="R4177" s="51"/>
      <c r="U4177"/>
    </row>
    <row r="4178" spans="2:21" x14ac:dyDescent="0.25">
      <c r="B4178" s="49" t="s">
        <v>9328</v>
      </c>
      <c r="C4178" s="53" t="s">
        <v>24189</v>
      </c>
      <c r="D4178" t="s">
        <v>7416</v>
      </c>
      <c r="E4178" s="43" t="s">
        <v>15075</v>
      </c>
      <c r="F4178" t="s">
        <v>7417</v>
      </c>
      <c r="G4178" t="s">
        <v>19649</v>
      </c>
      <c r="H4178" s="41">
        <v>43551</v>
      </c>
      <c r="I4178" s="44">
        <v>-44000</v>
      </c>
      <c r="J4178" t="s">
        <v>15076</v>
      </c>
      <c r="R4178" s="51"/>
      <c r="U4178"/>
    </row>
    <row r="4179" spans="2:21" x14ac:dyDescent="0.25">
      <c r="B4179" s="49" t="s">
        <v>9328</v>
      </c>
      <c r="C4179" s="53" t="s">
        <v>24189</v>
      </c>
      <c r="D4179" t="s">
        <v>7416</v>
      </c>
      <c r="E4179" s="43" t="s">
        <v>15075</v>
      </c>
      <c r="F4179" t="s">
        <v>7418</v>
      </c>
      <c r="G4179" t="s">
        <v>19650</v>
      </c>
      <c r="H4179" s="41">
        <v>43551</v>
      </c>
      <c r="I4179" s="44">
        <v>-44000</v>
      </c>
      <c r="J4179" t="s">
        <v>15077</v>
      </c>
      <c r="R4179" s="51"/>
      <c r="U4179"/>
    </row>
    <row r="4180" spans="2:21" x14ac:dyDescent="0.25">
      <c r="B4180" s="49" t="s">
        <v>9328</v>
      </c>
      <c r="C4180" s="53" t="s">
        <v>24189</v>
      </c>
      <c r="D4180" t="s">
        <v>7416</v>
      </c>
      <c r="E4180" s="43" t="s">
        <v>15075</v>
      </c>
      <c r="F4180" t="s">
        <v>7419</v>
      </c>
      <c r="G4180" t="s">
        <v>19651</v>
      </c>
      <c r="H4180" s="41">
        <v>43551</v>
      </c>
      <c r="I4180" s="44">
        <v>51920</v>
      </c>
      <c r="J4180" t="s">
        <v>15078</v>
      </c>
      <c r="R4180" s="51"/>
      <c r="U4180"/>
    </row>
    <row r="4181" spans="2:21" x14ac:dyDescent="0.25">
      <c r="B4181" s="49" t="s">
        <v>9326</v>
      </c>
      <c r="C4181" s="53" t="s">
        <v>24184</v>
      </c>
      <c r="D4181" t="s">
        <v>7420</v>
      </c>
      <c r="E4181" s="43" t="s">
        <v>15079</v>
      </c>
      <c r="F4181" t="s">
        <v>7421</v>
      </c>
      <c r="G4181" t="s">
        <v>16945</v>
      </c>
      <c r="H4181" s="41">
        <v>43555</v>
      </c>
      <c r="I4181" s="44">
        <v>-70800</v>
      </c>
      <c r="J4181" t="s">
        <v>15080</v>
      </c>
      <c r="R4181" s="51"/>
      <c r="U4181"/>
    </row>
    <row r="4182" spans="2:21" x14ac:dyDescent="0.25">
      <c r="B4182" s="49" t="s">
        <v>9735</v>
      </c>
      <c r="C4182" s="53" t="s">
        <v>24186</v>
      </c>
      <c r="D4182" t="s">
        <v>6919</v>
      </c>
      <c r="E4182" s="43" t="s">
        <v>6920</v>
      </c>
      <c r="F4182" t="s">
        <v>7424</v>
      </c>
      <c r="G4182" t="s">
        <v>7425</v>
      </c>
      <c r="H4182" s="41">
        <v>43560</v>
      </c>
      <c r="I4182" s="44">
        <v>-1164478</v>
      </c>
      <c r="J4182" t="s">
        <v>15082</v>
      </c>
      <c r="R4182" s="51"/>
      <c r="U4182"/>
    </row>
    <row r="4183" spans="2:21" x14ac:dyDescent="0.25">
      <c r="B4183" s="49" t="s">
        <v>9735</v>
      </c>
      <c r="C4183" s="53" t="s">
        <v>24186</v>
      </c>
      <c r="D4183" t="s">
        <v>4468</v>
      </c>
      <c r="E4183" s="43" t="s">
        <v>4469</v>
      </c>
      <c r="F4183" t="s">
        <v>7422</v>
      </c>
      <c r="G4183" t="s">
        <v>7423</v>
      </c>
      <c r="H4183" s="41">
        <v>43560</v>
      </c>
      <c r="I4183" s="44">
        <v>-202853</v>
      </c>
      <c r="J4183" t="s">
        <v>15081</v>
      </c>
      <c r="R4183" s="51"/>
      <c r="U4183"/>
    </row>
    <row r="4184" spans="2:21" x14ac:dyDescent="0.25">
      <c r="B4184" s="49" t="s">
        <v>9735</v>
      </c>
      <c r="C4184" s="53" t="s">
        <v>24186</v>
      </c>
      <c r="D4184" t="s">
        <v>299</v>
      </c>
      <c r="E4184" s="43" t="s">
        <v>300</v>
      </c>
      <c r="F4184" t="s">
        <v>7426</v>
      </c>
      <c r="G4184" t="s">
        <v>7427</v>
      </c>
      <c r="H4184" s="41">
        <v>43563</v>
      </c>
      <c r="I4184" s="44">
        <v>-407398</v>
      </c>
      <c r="J4184" t="s">
        <v>15083</v>
      </c>
      <c r="R4184" s="51"/>
      <c r="U4184"/>
    </row>
    <row r="4185" spans="2:21" x14ac:dyDescent="0.25">
      <c r="B4185" s="49" t="s">
        <v>9735</v>
      </c>
      <c r="C4185" s="53" t="s">
        <v>24186</v>
      </c>
      <c r="D4185" t="s">
        <v>6919</v>
      </c>
      <c r="E4185" s="43" t="s">
        <v>6920</v>
      </c>
      <c r="F4185" t="s">
        <v>7428</v>
      </c>
      <c r="G4185" t="s">
        <v>7429</v>
      </c>
      <c r="H4185" s="41">
        <v>43571</v>
      </c>
      <c r="I4185" s="44">
        <v>-1129477</v>
      </c>
      <c r="J4185" t="s">
        <v>15084</v>
      </c>
      <c r="R4185" s="51"/>
      <c r="U4185"/>
    </row>
    <row r="4186" spans="2:21" x14ac:dyDescent="0.25">
      <c r="B4186" s="49" t="s">
        <v>9735</v>
      </c>
      <c r="C4186" s="53" t="s">
        <v>24186</v>
      </c>
      <c r="D4186" t="s">
        <v>7430</v>
      </c>
      <c r="E4186" s="43" t="s">
        <v>7431</v>
      </c>
      <c r="F4186" t="s">
        <v>5570</v>
      </c>
      <c r="G4186" t="s">
        <v>19157</v>
      </c>
      <c r="H4186" s="41">
        <v>43579</v>
      </c>
      <c r="I4186" s="44">
        <v>-3511680</v>
      </c>
      <c r="J4186" t="s">
        <v>15085</v>
      </c>
      <c r="R4186" s="51"/>
      <c r="U4186"/>
    </row>
    <row r="4187" spans="2:21" x14ac:dyDescent="0.25">
      <c r="B4187" s="49" t="s">
        <v>9735</v>
      </c>
      <c r="C4187" s="53" t="s">
        <v>24186</v>
      </c>
      <c r="D4187" t="s">
        <v>7430</v>
      </c>
      <c r="E4187" s="43" t="s">
        <v>7431</v>
      </c>
      <c r="F4187" t="s">
        <v>7432</v>
      </c>
      <c r="G4187" t="s">
        <v>19158</v>
      </c>
      <c r="H4187" s="41">
        <v>43579</v>
      </c>
      <c r="I4187" s="44">
        <v>3511680</v>
      </c>
      <c r="J4187" t="s">
        <v>15086</v>
      </c>
      <c r="R4187" s="51"/>
      <c r="U4187"/>
    </row>
    <row r="4188" spans="2:21" x14ac:dyDescent="0.25">
      <c r="B4188" s="49" t="s">
        <v>9328</v>
      </c>
      <c r="C4188" s="53" t="s">
        <v>24189</v>
      </c>
      <c r="D4188" t="s">
        <v>7433</v>
      </c>
      <c r="E4188" s="43" t="s">
        <v>15087</v>
      </c>
      <c r="F4188" t="s">
        <v>7434</v>
      </c>
      <c r="G4188" t="s">
        <v>16883</v>
      </c>
      <c r="H4188" s="41">
        <v>43587</v>
      </c>
      <c r="I4188" s="44">
        <v>-785236.35</v>
      </c>
      <c r="J4188" t="s">
        <v>15088</v>
      </c>
      <c r="R4188" s="51"/>
      <c r="U4188"/>
    </row>
    <row r="4189" spans="2:21" x14ac:dyDescent="0.25">
      <c r="B4189" s="49" t="s">
        <v>9735</v>
      </c>
      <c r="C4189" s="53" t="s">
        <v>24186</v>
      </c>
      <c r="D4189" t="s">
        <v>4468</v>
      </c>
      <c r="E4189" s="43" t="s">
        <v>4469</v>
      </c>
      <c r="F4189" t="s">
        <v>7435</v>
      </c>
      <c r="G4189" t="s">
        <v>7436</v>
      </c>
      <c r="H4189" s="41">
        <v>43589</v>
      </c>
      <c r="I4189" s="44">
        <v>-202853</v>
      </c>
      <c r="J4189" t="s">
        <v>15089</v>
      </c>
      <c r="R4189" s="51"/>
      <c r="U4189"/>
    </row>
    <row r="4190" spans="2:21" x14ac:dyDescent="0.25">
      <c r="B4190" s="49" t="s">
        <v>9735</v>
      </c>
      <c r="C4190" s="53" t="s">
        <v>24186</v>
      </c>
      <c r="D4190" t="s">
        <v>18933</v>
      </c>
      <c r="E4190" s="43" t="s">
        <v>18932</v>
      </c>
      <c r="F4190" t="s">
        <v>18935</v>
      </c>
      <c r="H4190" s="41">
        <v>43591</v>
      </c>
      <c r="I4190" s="44">
        <v>-22500</v>
      </c>
      <c r="J4190" t="s">
        <v>18934</v>
      </c>
      <c r="R4190" s="51"/>
      <c r="U4190"/>
    </row>
    <row r="4191" spans="2:21" x14ac:dyDescent="0.25">
      <c r="B4191" s="49" t="s">
        <v>9735</v>
      </c>
      <c r="C4191" s="53" t="s">
        <v>24186</v>
      </c>
      <c r="D4191" t="s">
        <v>5418</v>
      </c>
      <c r="E4191" s="43" t="s">
        <v>13525</v>
      </c>
      <c r="F4191" t="s">
        <v>7437</v>
      </c>
      <c r="G4191" t="s">
        <v>7438</v>
      </c>
      <c r="H4191" s="41">
        <v>43591</v>
      </c>
      <c r="I4191" s="44">
        <v>-17700</v>
      </c>
      <c r="J4191" t="s">
        <v>15090</v>
      </c>
      <c r="R4191" s="51"/>
      <c r="U4191"/>
    </row>
    <row r="4192" spans="2:21" x14ac:dyDescent="0.25">
      <c r="B4192" s="49" t="s">
        <v>9328</v>
      </c>
      <c r="C4192" s="53" t="s">
        <v>24189</v>
      </c>
      <c r="D4192" t="s">
        <v>380</v>
      </c>
      <c r="E4192" s="43" t="s">
        <v>15091</v>
      </c>
      <c r="F4192" t="s">
        <v>7439</v>
      </c>
      <c r="G4192" t="s">
        <v>19454</v>
      </c>
      <c r="H4192" s="41">
        <v>43591</v>
      </c>
      <c r="I4192" s="44">
        <v>-35400</v>
      </c>
      <c r="J4192" t="s">
        <v>15092</v>
      </c>
      <c r="R4192" s="51"/>
      <c r="U4192"/>
    </row>
    <row r="4193" spans="2:21" x14ac:dyDescent="0.25">
      <c r="B4193" s="49" t="s">
        <v>9328</v>
      </c>
      <c r="C4193" s="53" t="s">
        <v>24189</v>
      </c>
      <c r="D4193" t="s">
        <v>7440</v>
      </c>
      <c r="E4193" s="43" t="s">
        <v>15093</v>
      </c>
      <c r="F4193" t="s">
        <v>7441</v>
      </c>
      <c r="G4193" t="s">
        <v>7442</v>
      </c>
      <c r="H4193" s="41">
        <v>43592</v>
      </c>
      <c r="I4193" s="44">
        <v>-17700</v>
      </c>
      <c r="J4193" t="s">
        <v>15094</v>
      </c>
      <c r="R4193" s="51"/>
      <c r="U4193"/>
    </row>
    <row r="4194" spans="2:21" x14ac:dyDescent="0.25">
      <c r="B4194" s="49" t="s">
        <v>9735</v>
      </c>
      <c r="C4194" s="53" t="s">
        <v>24186</v>
      </c>
      <c r="D4194" t="s">
        <v>7443</v>
      </c>
      <c r="E4194" s="43" t="s">
        <v>15095</v>
      </c>
      <c r="F4194" t="s">
        <v>7444</v>
      </c>
      <c r="G4194" t="s">
        <v>20777</v>
      </c>
      <c r="H4194" s="41">
        <v>43598</v>
      </c>
      <c r="I4194" s="44">
        <v>-15000</v>
      </c>
      <c r="J4194" t="s">
        <v>15096</v>
      </c>
      <c r="R4194" s="51"/>
      <c r="U4194"/>
    </row>
    <row r="4195" spans="2:21" x14ac:dyDescent="0.25">
      <c r="B4195" s="49" t="s">
        <v>9735</v>
      </c>
      <c r="C4195" s="53" t="s">
        <v>24186</v>
      </c>
      <c r="D4195" t="s">
        <v>7392</v>
      </c>
      <c r="E4195" s="43" t="s">
        <v>7393</v>
      </c>
      <c r="F4195" t="s">
        <v>7445</v>
      </c>
      <c r="G4195" t="s">
        <v>7395</v>
      </c>
      <c r="H4195" s="41">
        <v>43599</v>
      </c>
      <c r="I4195" s="44">
        <v>-54450</v>
      </c>
      <c r="J4195" t="s">
        <v>15097</v>
      </c>
      <c r="R4195" s="51"/>
      <c r="U4195"/>
    </row>
    <row r="4196" spans="2:21" x14ac:dyDescent="0.25">
      <c r="B4196" s="49" t="s">
        <v>9735</v>
      </c>
      <c r="C4196" s="53" t="s">
        <v>24186</v>
      </c>
      <c r="D4196" t="s">
        <v>7392</v>
      </c>
      <c r="E4196" s="43" t="s">
        <v>7393</v>
      </c>
      <c r="F4196" t="s">
        <v>7447</v>
      </c>
      <c r="G4196" t="s">
        <v>7395</v>
      </c>
      <c r="H4196" s="41">
        <v>43599</v>
      </c>
      <c r="I4196" s="44">
        <v>-54450</v>
      </c>
      <c r="J4196" t="s">
        <v>15099</v>
      </c>
      <c r="R4196" s="51"/>
      <c r="U4196"/>
    </row>
    <row r="4197" spans="2:21" x14ac:dyDescent="0.25">
      <c r="B4197" s="49" t="s">
        <v>9735</v>
      </c>
      <c r="C4197" s="53" t="s">
        <v>24186</v>
      </c>
      <c r="D4197" t="s">
        <v>7392</v>
      </c>
      <c r="E4197" s="43" t="s">
        <v>7393</v>
      </c>
      <c r="F4197" t="s">
        <v>7446</v>
      </c>
      <c r="G4197" t="s">
        <v>7395</v>
      </c>
      <c r="H4197" s="41">
        <v>43599</v>
      </c>
      <c r="I4197" s="44">
        <v>-48000</v>
      </c>
      <c r="J4197" t="s">
        <v>15098</v>
      </c>
      <c r="R4197" s="51"/>
      <c r="U4197"/>
    </row>
    <row r="4198" spans="2:21" x14ac:dyDescent="0.25">
      <c r="B4198" s="49" t="s">
        <v>9735</v>
      </c>
      <c r="C4198" s="53" t="s">
        <v>24186</v>
      </c>
      <c r="D4198" t="s">
        <v>7392</v>
      </c>
      <c r="E4198" s="43" t="s">
        <v>7393</v>
      </c>
      <c r="F4198" t="s">
        <v>7448</v>
      </c>
      <c r="G4198" t="s">
        <v>7395</v>
      </c>
      <c r="H4198" s="41">
        <v>43599</v>
      </c>
      <c r="I4198" s="44">
        <v>-48000</v>
      </c>
      <c r="J4198" t="s">
        <v>15100</v>
      </c>
      <c r="R4198" s="51"/>
      <c r="U4198"/>
    </row>
    <row r="4199" spans="2:21" x14ac:dyDescent="0.25">
      <c r="B4199" s="49" t="s">
        <v>9735</v>
      </c>
      <c r="C4199" s="53" t="s">
        <v>24186</v>
      </c>
      <c r="D4199" t="s">
        <v>6931</v>
      </c>
      <c r="E4199" s="43" t="s">
        <v>6932</v>
      </c>
      <c r="F4199" t="s">
        <v>7453</v>
      </c>
      <c r="G4199" t="s">
        <v>7454</v>
      </c>
      <c r="H4199" s="41">
        <v>43600</v>
      </c>
      <c r="I4199" s="44">
        <v>-565944.19999999995</v>
      </c>
      <c r="J4199" t="s">
        <v>15102</v>
      </c>
      <c r="R4199" s="51"/>
      <c r="U4199"/>
    </row>
    <row r="4200" spans="2:21" x14ac:dyDescent="0.25">
      <c r="B4200" s="49" t="s">
        <v>9735</v>
      </c>
      <c r="C4200" s="53" t="s">
        <v>24186</v>
      </c>
      <c r="D4200" t="s">
        <v>7449</v>
      </c>
      <c r="E4200" s="43" t="s">
        <v>7450</v>
      </c>
      <c r="F4200" t="s">
        <v>7451</v>
      </c>
      <c r="G4200" t="s">
        <v>7452</v>
      </c>
      <c r="H4200" s="41">
        <v>43600</v>
      </c>
      <c r="I4200" s="44">
        <v>-48150</v>
      </c>
      <c r="J4200" t="s">
        <v>15101</v>
      </c>
      <c r="R4200" s="51"/>
      <c r="U4200"/>
    </row>
    <row r="4201" spans="2:21" x14ac:dyDescent="0.25">
      <c r="B4201" s="49" t="s">
        <v>9328</v>
      </c>
      <c r="C4201" s="53" t="s">
        <v>24189</v>
      </c>
      <c r="D4201" t="s">
        <v>7457</v>
      </c>
      <c r="E4201" s="43" t="s">
        <v>15104</v>
      </c>
      <c r="F4201" t="s">
        <v>7458</v>
      </c>
      <c r="G4201" t="s">
        <v>1285</v>
      </c>
      <c r="H4201" s="41">
        <v>43600</v>
      </c>
      <c r="I4201" s="44">
        <v>-3060562.66</v>
      </c>
      <c r="J4201" t="s">
        <v>15105</v>
      </c>
      <c r="R4201" s="51"/>
      <c r="U4201"/>
    </row>
    <row r="4202" spans="2:21" x14ac:dyDescent="0.25">
      <c r="B4202" s="49" t="s">
        <v>9328</v>
      </c>
      <c r="C4202" s="53" t="s">
        <v>24189</v>
      </c>
      <c r="D4202" t="s">
        <v>7440</v>
      </c>
      <c r="E4202" s="43" t="s">
        <v>15093</v>
      </c>
      <c r="F4202" t="s">
        <v>7455</v>
      </c>
      <c r="G4202" t="s">
        <v>7456</v>
      </c>
      <c r="H4202" s="41">
        <v>43600</v>
      </c>
      <c r="I4202" s="44">
        <v>-30000</v>
      </c>
      <c r="J4202" t="s">
        <v>15103</v>
      </c>
      <c r="R4202" s="51"/>
      <c r="U4202"/>
    </row>
    <row r="4203" spans="2:21" x14ac:dyDescent="0.25">
      <c r="B4203" s="49" t="s">
        <v>9735</v>
      </c>
      <c r="C4203" s="53" t="s">
        <v>24186</v>
      </c>
      <c r="D4203" t="s">
        <v>7459</v>
      </c>
      <c r="E4203" s="43" t="s">
        <v>7460</v>
      </c>
      <c r="F4203" t="s">
        <v>7461</v>
      </c>
      <c r="G4203" t="s">
        <v>7454</v>
      </c>
      <c r="H4203" s="41">
        <v>43605</v>
      </c>
      <c r="I4203" s="44">
        <v>-295714</v>
      </c>
      <c r="J4203" t="s">
        <v>15106</v>
      </c>
      <c r="R4203" s="51"/>
      <c r="U4203"/>
    </row>
    <row r="4204" spans="2:21" x14ac:dyDescent="0.25">
      <c r="B4204" s="49" t="s">
        <v>9328</v>
      </c>
      <c r="C4204" s="53" t="s">
        <v>24189</v>
      </c>
      <c r="D4204" t="s">
        <v>7462</v>
      </c>
      <c r="E4204" s="43" t="s">
        <v>7463</v>
      </c>
      <c r="F4204" t="s">
        <v>7243</v>
      </c>
      <c r="G4204" t="s">
        <v>20301</v>
      </c>
      <c r="H4204" s="41">
        <v>43605</v>
      </c>
      <c r="I4204" s="44">
        <v>-2689222.95</v>
      </c>
      <c r="J4204" t="s">
        <v>15107</v>
      </c>
      <c r="R4204" s="51"/>
      <c r="U4204"/>
    </row>
    <row r="4205" spans="2:21" x14ac:dyDescent="0.25">
      <c r="B4205" s="49" t="s">
        <v>9326</v>
      </c>
      <c r="C4205" s="53" t="s">
        <v>24184</v>
      </c>
      <c r="D4205" t="s">
        <v>7024</v>
      </c>
      <c r="E4205" s="43" t="s">
        <v>7025</v>
      </c>
      <c r="F4205" t="s">
        <v>7232</v>
      </c>
      <c r="G4205" t="s">
        <v>18440</v>
      </c>
      <c r="H4205" s="41">
        <v>43606</v>
      </c>
      <c r="I4205">
        <v>-315</v>
      </c>
      <c r="J4205" t="s">
        <v>15108</v>
      </c>
      <c r="R4205" s="51"/>
      <c r="U4205"/>
    </row>
    <row r="4206" spans="2:21" x14ac:dyDescent="0.25">
      <c r="B4206" s="49" t="s">
        <v>9735</v>
      </c>
      <c r="C4206" s="53" t="s">
        <v>24186</v>
      </c>
      <c r="D4206" t="s">
        <v>6919</v>
      </c>
      <c r="E4206" s="43" t="s">
        <v>6920</v>
      </c>
      <c r="F4206" t="s">
        <v>7466</v>
      </c>
      <c r="G4206" t="s">
        <v>7467</v>
      </c>
      <c r="H4206" s="41">
        <v>43606</v>
      </c>
      <c r="I4206" s="44">
        <v>-1309473</v>
      </c>
      <c r="J4206" t="s">
        <v>15110</v>
      </c>
      <c r="R4206" s="51"/>
      <c r="U4206"/>
    </row>
    <row r="4207" spans="2:21" x14ac:dyDescent="0.25">
      <c r="B4207" s="49" t="s">
        <v>9735</v>
      </c>
      <c r="C4207" s="53" t="s">
        <v>24186</v>
      </c>
      <c r="D4207" t="s">
        <v>6919</v>
      </c>
      <c r="E4207" s="43" t="s">
        <v>6920</v>
      </c>
      <c r="F4207" t="s">
        <v>7464</v>
      </c>
      <c r="G4207" t="s">
        <v>7465</v>
      </c>
      <c r="H4207" s="41">
        <v>43606</v>
      </c>
      <c r="I4207" s="44">
        <v>-1182044</v>
      </c>
      <c r="J4207" t="s">
        <v>15109</v>
      </c>
      <c r="R4207" s="51"/>
      <c r="U4207"/>
    </row>
    <row r="4208" spans="2:21" x14ac:dyDescent="0.25">
      <c r="B4208" s="49" t="s">
        <v>9328</v>
      </c>
      <c r="C4208" s="53" t="s">
        <v>24189</v>
      </c>
      <c r="D4208" t="s">
        <v>7468</v>
      </c>
      <c r="E4208" s="43" t="s">
        <v>15111</v>
      </c>
      <c r="F4208" t="s">
        <v>7469</v>
      </c>
      <c r="G4208" t="s">
        <v>19371</v>
      </c>
      <c r="H4208" s="41">
        <v>43607</v>
      </c>
      <c r="I4208" s="44">
        <v>-1593563.16</v>
      </c>
      <c r="J4208" t="s">
        <v>15112</v>
      </c>
      <c r="R4208" s="51"/>
      <c r="U4208"/>
    </row>
    <row r="4209" spans="2:21" x14ac:dyDescent="0.25">
      <c r="B4209" s="49" t="s">
        <v>9328</v>
      </c>
      <c r="C4209" s="53" t="s">
        <v>24189</v>
      </c>
      <c r="D4209" t="s">
        <v>7468</v>
      </c>
      <c r="E4209" s="43" t="s">
        <v>15111</v>
      </c>
      <c r="F4209" t="s">
        <v>7470</v>
      </c>
      <c r="G4209" t="s">
        <v>19767</v>
      </c>
      <c r="H4209" s="41">
        <v>43607</v>
      </c>
      <c r="I4209" s="44">
        <v>1593563.16</v>
      </c>
      <c r="J4209" t="s">
        <v>15113</v>
      </c>
      <c r="R4209" s="51"/>
      <c r="U4209"/>
    </row>
    <row r="4210" spans="2:21" x14ac:dyDescent="0.25">
      <c r="B4210" s="49" t="s">
        <v>9735</v>
      </c>
      <c r="C4210" s="53" t="s">
        <v>24186</v>
      </c>
      <c r="D4210" t="s">
        <v>6919</v>
      </c>
      <c r="E4210" s="43" t="s">
        <v>6920</v>
      </c>
      <c r="F4210" t="s">
        <v>7473</v>
      </c>
      <c r="G4210" t="s">
        <v>7474</v>
      </c>
      <c r="H4210" s="41">
        <v>43613</v>
      </c>
      <c r="I4210" s="44">
        <v>-1182044</v>
      </c>
      <c r="J4210" t="s">
        <v>15116</v>
      </c>
      <c r="R4210" s="51"/>
      <c r="U4210"/>
    </row>
    <row r="4211" spans="2:21" x14ac:dyDescent="0.25">
      <c r="B4211" s="49" t="s">
        <v>9326</v>
      </c>
      <c r="C4211" s="53" t="s">
        <v>24184</v>
      </c>
      <c r="D4211" t="s">
        <v>7475</v>
      </c>
      <c r="E4211" s="43" t="s">
        <v>7476</v>
      </c>
      <c r="F4211" t="s">
        <v>7477</v>
      </c>
      <c r="G4211" t="s">
        <v>1285</v>
      </c>
      <c r="H4211" s="41">
        <v>43615</v>
      </c>
      <c r="I4211" s="44">
        <v>-1925453.24</v>
      </c>
      <c r="J4211" t="s">
        <v>15117</v>
      </c>
      <c r="R4211" s="51"/>
      <c r="U4211"/>
    </row>
    <row r="4212" spans="2:21" x14ac:dyDescent="0.25">
      <c r="B4212" s="49" t="s">
        <v>9328</v>
      </c>
      <c r="C4212" s="53" t="s">
        <v>24189</v>
      </c>
      <c r="D4212" t="s">
        <v>7478</v>
      </c>
      <c r="E4212" s="43" t="s">
        <v>15118</v>
      </c>
      <c r="F4212" t="s">
        <v>7479</v>
      </c>
      <c r="G4212" t="s">
        <v>9077</v>
      </c>
      <c r="H4212" s="41">
        <v>43619</v>
      </c>
      <c r="I4212" s="44">
        <v>-1503271</v>
      </c>
      <c r="J4212" t="s">
        <v>15119</v>
      </c>
      <c r="R4212" s="51"/>
      <c r="U4212"/>
    </row>
    <row r="4213" spans="2:21" x14ac:dyDescent="0.25">
      <c r="B4213" s="49" t="s">
        <v>9328</v>
      </c>
      <c r="C4213" s="53" t="s">
        <v>24189</v>
      </c>
      <c r="D4213" t="s">
        <v>7478</v>
      </c>
      <c r="E4213" s="43" t="s">
        <v>15118</v>
      </c>
      <c r="F4213" t="s">
        <v>7480</v>
      </c>
      <c r="G4213" t="s">
        <v>8864</v>
      </c>
      <c r="H4213" s="41">
        <v>43619</v>
      </c>
      <c r="I4213" s="44">
        <v>1503271</v>
      </c>
      <c r="J4213" t="s">
        <v>15120</v>
      </c>
      <c r="R4213" s="51"/>
      <c r="U4213"/>
    </row>
    <row r="4214" spans="2:21" x14ac:dyDescent="0.25">
      <c r="B4214" s="49" t="s">
        <v>9326</v>
      </c>
      <c r="C4214" s="53" t="s">
        <v>24184</v>
      </c>
      <c r="D4214" t="s">
        <v>6463</v>
      </c>
      <c r="E4214" s="43" t="s">
        <v>6464</v>
      </c>
      <c r="F4214" t="s">
        <v>7481</v>
      </c>
      <c r="G4214" t="s">
        <v>7481</v>
      </c>
      <c r="H4214" s="41">
        <v>43620</v>
      </c>
      <c r="I4214" s="44">
        <v>402710.4</v>
      </c>
      <c r="J4214" t="s">
        <v>15121</v>
      </c>
      <c r="R4214" s="51"/>
      <c r="U4214"/>
    </row>
    <row r="4215" spans="2:21" x14ac:dyDescent="0.25">
      <c r="B4215" s="49" t="s">
        <v>9328</v>
      </c>
      <c r="C4215" s="53" t="s">
        <v>24189</v>
      </c>
      <c r="D4215" t="s">
        <v>7484</v>
      </c>
      <c r="E4215" s="43" t="s">
        <v>15124</v>
      </c>
      <c r="F4215" t="s">
        <v>7485</v>
      </c>
      <c r="G4215" t="s">
        <v>8969</v>
      </c>
      <c r="H4215" s="41">
        <v>43620</v>
      </c>
      <c r="I4215" s="44">
        <v>-2362612.1800000002</v>
      </c>
      <c r="J4215" t="s">
        <v>15125</v>
      </c>
      <c r="R4215" s="51"/>
      <c r="U4215"/>
    </row>
    <row r="4216" spans="2:21" x14ac:dyDescent="0.25">
      <c r="B4216" s="49" t="s">
        <v>9328</v>
      </c>
      <c r="C4216" s="53" t="s">
        <v>24189</v>
      </c>
      <c r="D4216" t="s">
        <v>7482</v>
      </c>
      <c r="E4216" s="43" t="s">
        <v>15122</v>
      </c>
      <c r="F4216" t="s">
        <v>7483</v>
      </c>
      <c r="G4216" t="s">
        <v>19305</v>
      </c>
      <c r="H4216" s="41">
        <v>43620</v>
      </c>
      <c r="I4216" s="44">
        <v>-2217023.4500000002</v>
      </c>
      <c r="J4216" t="s">
        <v>15123</v>
      </c>
      <c r="R4216" s="51"/>
      <c r="U4216"/>
    </row>
    <row r="4217" spans="2:21" x14ac:dyDescent="0.25">
      <c r="B4217" s="49" t="s">
        <v>9326</v>
      </c>
      <c r="C4217" s="53" t="s">
        <v>24184</v>
      </c>
      <c r="D4217" t="s">
        <v>7486</v>
      </c>
      <c r="E4217" s="43" t="s">
        <v>7487</v>
      </c>
      <c r="F4217" t="s">
        <v>7488</v>
      </c>
      <c r="G4217" t="s">
        <v>18104</v>
      </c>
      <c r="H4217" s="41">
        <v>43621</v>
      </c>
      <c r="I4217" s="44">
        <v>-8766810</v>
      </c>
      <c r="J4217" t="s">
        <v>15126</v>
      </c>
      <c r="R4217" s="51"/>
      <c r="U4217"/>
    </row>
    <row r="4218" spans="2:21" x14ac:dyDescent="0.25">
      <c r="B4218" s="49" t="s">
        <v>9328</v>
      </c>
      <c r="C4218" s="53" t="s">
        <v>24189</v>
      </c>
      <c r="D4218" t="s">
        <v>7489</v>
      </c>
      <c r="E4218" s="43" t="s">
        <v>15127</v>
      </c>
      <c r="F4218" t="s">
        <v>7490</v>
      </c>
      <c r="G4218" t="s">
        <v>19598</v>
      </c>
      <c r="H4218" s="41">
        <v>43621</v>
      </c>
      <c r="I4218" s="44">
        <v>-44232.3</v>
      </c>
      <c r="J4218" t="s">
        <v>15128</v>
      </c>
      <c r="R4218" s="51"/>
      <c r="U4218"/>
    </row>
    <row r="4219" spans="2:21" x14ac:dyDescent="0.25">
      <c r="B4219" s="49" t="s">
        <v>9326</v>
      </c>
      <c r="C4219" s="53" t="s">
        <v>24184</v>
      </c>
      <c r="D4219" t="s">
        <v>7475</v>
      </c>
      <c r="E4219" s="43" t="s">
        <v>7476</v>
      </c>
      <c r="F4219" t="s">
        <v>7493</v>
      </c>
      <c r="G4219" t="s">
        <v>1285</v>
      </c>
      <c r="H4219" s="41">
        <v>43623</v>
      </c>
      <c r="I4219" s="44">
        <v>-2625348</v>
      </c>
      <c r="J4219" t="s">
        <v>15129</v>
      </c>
      <c r="R4219" s="51"/>
      <c r="U4219"/>
    </row>
    <row r="4220" spans="2:21" x14ac:dyDescent="0.25">
      <c r="B4220" s="49" t="s">
        <v>9735</v>
      </c>
      <c r="C4220" s="53" t="s">
        <v>24186</v>
      </c>
      <c r="D4220" t="s">
        <v>6919</v>
      </c>
      <c r="E4220" s="43" t="s">
        <v>6920</v>
      </c>
      <c r="F4220" t="s">
        <v>7494</v>
      </c>
      <c r="G4220" t="s">
        <v>7495</v>
      </c>
      <c r="H4220" s="41">
        <v>43635</v>
      </c>
      <c r="I4220" s="44">
        <v>-1151009</v>
      </c>
      <c r="J4220" t="s">
        <v>15130</v>
      </c>
      <c r="R4220" s="51"/>
      <c r="U4220"/>
    </row>
    <row r="4221" spans="2:21" x14ac:dyDescent="0.25">
      <c r="B4221" s="49" t="s">
        <v>9735</v>
      </c>
      <c r="C4221" s="53" t="s">
        <v>24186</v>
      </c>
      <c r="D4221" t="s">
        <v>799</v>
      </c>
      <c r="E4221" s="43" t="s">
        <v>800</v>
      </c>
      <c r="F4221" t="s">
        <v>7498</v>
      </c>
      <c r="G4221" t="s">
        <v>7499</v>
      </c>
      <c r="H4221" s="41">
        <v>43646</v>
      </c>
      <c r="I4221" s="44">
        <v>-358898.01</v>
      </c>
      <c r="J4221" t="s">
        <v>15131</v>
      </c>
      <c r="R4221" s="51"/>
      <c r="U4221"/>
    </row>
    <row r="4222" spans="2:21" x14ac:dyDescent="0.25">
      <c r="B4222" s="49" t="s">
        <v>9735</v>
      </c>
      <c r="C4222" s="53" t="s">
        <v>24186</v>
      </c>
      <c r="D4222" t="s">
        <v>7392</v>
      </c>
      <c r="E4222" s="43" t="s">
        <v>7393</v>
      </c>
      <c r="F4222" t="s">
        <v>7501</v>
      </c>
      <c r="G4222" t="s">
        <v>7395</v>
      </c>
      <c r="H4222" s="41">
        <v>43648</v>
      </c>
      <c r="I4222" s="44">
        <v>-54450</v>
      </c>
      <c r="J4222" t="s">
        <v>15133</v>
      </c>
      <c r="R4222" s="51"/>
      <c r="U4222"/>
    </row>
    <row r="4223" spans="2:21" x14ac:dyDescent="0.25">
      <c r="B4223" s="49" t="s">
        <v>9735</v>
      </c>
      <c r="C4223" s="53" t="s">
        <v>24186</v>
      </c>
      <c r="D4223" t="s">
        <v>7392</v>
      </c>
      <c r="E4223" s="43" t="s">
        <v>7393</v>
      </c>
      <c r="F4223" t="s">
        <v>7500</v>
      </c>
      <c r="G4223" t="s">
        <v>7395</v>
      </c>
      <c r="H4223" s="41">
        <v>43648</v>
      </c>
      <c r="I4223" s="44">
        <v>-48000</v>
      </c>
      <c r="J4223" t="s">
        <v>15132</v>
      </c>
      <c r="R4223" s="51"/>
      <c r="U4223"/>
    </row>
    <row r="4224" spans="2:21" x14ac:dyDescent="0.25">
      <c r="B4224" s="49" t="s">
        <v>9328</v>
      </c>
      <c r="C4224" s="53" t="s">
        <v>24189</v>
      </c>
      <c r="D4224" t="s">
        <v>7502</v>
      </c>
      <c r="E4224" s="43" t="s">
        <v>7503</v>
      </c>
      <c r="F4224" t="s">
        <v>7504</v>
      </c>
      <c r="G4224" t="s">
        <v>19833</v>
      </c>
      <c r="H4224" s="41">
        <v>43648</v>
      </c>
      <c r="I4224" s="44">
        <v>-108560</v>
      </c>
      <c r="J4224" t="s">
        <v>15134</v>
      </c>
      <c r="R4224" s="51"/>
      <c r="U4224"/>
    </row>
    <row r="4225" spans="2:21" x14ac:dyDescent="0.25">
      <c r="B4225" s="49" t="s">
        <v>9328</v>
      </c>
      <c r="C4225" s="53" t="s">
        <v>24189</v>
      </c>
      <c r="D4225" t="s">
        <v>7502</v>
      </c>
      <c r="E4225" s="43" t="s">
        <v>7503</v>
      </c>
      <c r="F4225" t="s">
        <v>7505</v>
      </c>
      <c r="G4225" t="s">
        <v>20116</v>
      </c>
      <c r="H4225" s="41">
        <v>43648</v>
      </c>
      <c r="I4225" s="44">
        <v>-20319.509999999998</v>
      </c>
      <c r="J4225" t="s">
        <v>15135</v>
      </c>
      <c r="R4225" s="51"/>
      <c r="U4225"/>
    </row>
    <row r="4226" spans="2:21" x14ac:dyDescent="0.25">
      <c r="B4226" s="49" t="s">
        <v>9328</v>
      </c>
      <c r="C4226" s="53" t="s">
        <v>24189</v>
      </c>
      <c r="D4226" t="s">
        <v>7506</v>
      </c>
      <c r="E4226" s="43" t="s">
        <v>15136</v>
      </c>
      <c r="F4226" t="s">
        <v>7507</v>
      </c>
      <c r="G4226" t="s">
        <v>7508</v>
      </c>
      <c r="H4226" s="41">
        <v>43654</v>
      </c>
      <c r="I4226" s="44">
        <v>-41772</v>
      </c>
      <c r="J4226" t="s">
        <v>15137</v>
      </c>
      <c r="R4226" s="51"/>
      <c r="U4226"/>
    </row>
    <row r="4227" spans="2:21" x14ac:dyDescent="0.25">
      <c r="B4227" s="49" t="s">
        <v>9328</v>
      </c>
      <c r="C4227" s="53" t="s">
        <v>24189</v>
      </c>
      <c r="D4227" t="s">
        <v>7506</v>
      </c>
      <c r="E4227" s="43" t="s">
        <v>15136</v>
      </c>
      <c r="F4227" t="s">
        <v>7509</v>
      </c>
      <c r="G4227" t="s">
        <v>7508</v>
      </c>
      <c r="H4227" s="41">
        <v>43654</v>
      </c>
      <c r="I4227" s="44">
        <v>-41772</v>
      </c>
      <c r="J4227" t="s">
        <v>15138</v>
      </c>
      <c r="R4227" s="51"/>
      <c r="U4227"/>
    </row>
    <row r="4228" spans="2:21" x14ac:dyDescent="0.25">
      <c r="B4228" s="49" t="s">
        <v>9328</v>
      </c>
      <c r="C4228" s="53" t="s">
        <v>24189</v>
      </c>
      <c r="D4228" t="s">
        <v>7510</v>
      </c>
      <c r="E4228" s="43" t="s">
        <v>15139</v>
      </c>
      <c r="F4228" t="s">
        <v>7511</v>
      </c>
      <c r="G4228" t="s">
        <v>19833</v>
      </c>
      <c r="H4228" s="41">
        <v>43655</v>
      </c>
      <c r="I4228" s="44">
        <v>-144405.45000000001</v>
      </c>
      <c r="J4228" t="s">
        <v>15140</v>
      </c>
      <c r="R4228" s="51"/>
      <c r="U4228"/>
    </row>
    <row r="4229" spans="2:21" x14ac:dyDescent="0.25">
      <c r="B4229" s="49" t="s">
        <v>9328</v>
      </c>
      <c r="C4229" s="53" t="s">
        <v>24189</v>
      </c>
      <c r="D4229" t="s">
        <v>7512</v>
      </c>
      <c r="E4229" s="43" t="s">
        <v>7513</v>
      </c>
      <c r="F4229" t="s">
        <v>7514</v>
      </c>
      <c r="G4229" t="s">
        <v>8956</v>
      </c>
      <c r="H4229" s="41">
        <v>43658</v>
      </c>
      <c r="I4229" s="44">
        <v>-2051221.98</v>
      </c>
      <c r="J4229" t="s">
        <v>15141</v>
      </c>
      <c r="R4229" s="51"/>
      <c r="U4229"/>
    </row>
    <row r="4230" spans="2:21" x14ac:dyDescent="0.25">
      <c r="B4230" s="49" t="s">
        <v>9328</v>
      </c>
      <c r="C4230" s="53" t="s">
        <v>24189</v>
      </c>
      <c r="D4230" t="s">
        <v>7515</v>
      </c>
      <c r="E4230" s="43" t="s">
        <v>15142</v>
      </c>
      <c r="F4230" t="s">
        <v>7516</v>
      </c>
      <c r="H4230" s="41">
        <v>43668</v>
      </c>
      <c r="I4230" s="44">
        <v>-35400</v>
      </c>
      <c r="J4230" t="s">
        <v>15143</v>
      </c>
      <c r="R4230" s="51"/>
      <c r="U4230"/>
    </row>
    <row r="4231" spans="2:21" x14ac:dyDescent="0.25">
      <c r="B4231" s="49" t="s">
        <v>9328</v>
      </c>
      <c r="C4231" s="53" t="s">
        <v>24189</v>
      </c>
      <c r="D4231" t="s">
        <v>7325</v>
      </c>
      <c r="E4231" s="43" t="s">
        <v>15012</v>
      </c>
      <c r="F4231" t="s">
        <v>7517</v>
      </c>
      <c r="G4231" t="s">
        <v>19689</v>
      </c>
      <c r="H4231" s="41">
        <v>43675</v>
      </c>
      <c r="I4231" s="44">
        <v>-141600</v>
      </c>
      <c r="J4231" t="s">
        <v>15144</v>
      </c>
      <c r="R4231" s="51"/>
      <c r="U4231"/>
    </row>
    <row r="4232" spans="2:21" x14ac:dyDescent="0.25">
      <c r="B4232" s="49" t="s">
        <v>9328</v>
      </c>
      <c r="C4232" s="53" t="s">
        <v>24189</v>
      </c>
      <c r="D4232" t="s">
        <v>7518</v>
      </c>
      <c r="E4232" s="43" t="s">
        <v>15145</v>
      </c>
      <c r="F4232" t="s">
        <v>7519</v>
      </c>
      <c r="G4232" t="s">
        <v>19478</v>
      </c>
      <c r="H4232" s="41">
        <v>43676</v>
      </c>
      <c r="I4232" s="44">
        <v>-60074.64</v>
      </c>
      <c r="J4232" t="s">
        <v>15146</v>
      </c>
      <c r="R4232" s="51"/>
      <c r="U4232"/>
    </row>
    <row r="4233" spans="2:21" x14ac:dyDescent="0.25">
      <c r="B4233" s="49" t="s">
        <v>9735</v>
      </c>
      <c r="C4233" s="53" t="s">
        <v>24186</v>
      </c>
      <c r="D4233" t="s">
        <v>1128</v>
      </c>
      <c r="E4233" s="43" t="s">
        <v>1129</v>
      </c>
      <c r="G4233" t="s">
        <v>7520</v>
      </c>
      <c r="H4233" s="41">
        <v>43678</v>
      </c>
      <c r="I4233" s="44">
        <v>-420801.03</v>
      </c>
      <c r="J4233" t="s">
        <v>15147</v>
      </c>
      <c r="R4233" s="51"/>
      <c r="U4233"/>
    </row>
    <row r="4234" spans="2:21" x14ac:dyDescent="0.25">
      <c r="B4234" s="49" t="s">
        <v>9735</v>
      </c>
      <c r="C4234" s="53" t="s">
        <v>24186</v>
      </c>
      <c r="D4234" t="s">
        <v>7521</v>
      </c>
      <c r="E4234" s="43" t="s">
        <v>7522</v>
      </c>
      <c r="F4234" t="s">
        <v>7523</v>
      </c>
      <c r="G4234" t="s">
        <v>19147</v>
      </c>
      <c r="H4234" s="41">
        <v>43679</v>
      </c>
      <c r="I4234" s="44">
        <v>-120000.01</v>
      </c>
      <c r="J4234" t="s">
        <v>15148</v>
      </c>
      <c r="R4234" s="51"/>
      <c r="U4234"/>
    </row>
    <row r="4235" spans="2:21" x14ac:dyDescent="0.25">
      <c r="B4235" s="49" t="s">
        <v>9735</v>
      </c>
      <c r="C4235" s="53" t="s">
        <v>24186</v>
      </c>
      <c r="D4235" t="s">
        <v>6919</v>
      </c>
      <c r="E4235" s="43" t="s">
        <v>6920</v>
      </c>
      <c r="F4235" t="s">
        <v>7526</v>
      </c>
      <c r="G4235" t="s">
        <v>7527</v>
      </c>
      <c r="H4235" s="41">
        <v>43683</v>
      </c>
      <c r="I4235" s="44">
        <v>-1182044</v>
      </c>
      <c r="J4235" t="s">
        <v>15150</v>
      </c>
      <c r="R4235" s="51"/>
      <c r="U4235"/>
    </row>
    <row r="4236" spans="2:21" x14ac:dyDescent="0.25">
      <c r="B4236" s="49" t="s">
        <v>9735</v>
      </c>
      <c r="C4236" s="53" t="s">
        <v>24186</v>
      </c>
      <c r="D4236" t="s">
        <v>5603</v>
      </c>
      <c r="E4236" s="43" t="s">
        <v>5604</v>
      </c>
      <c r="F4236" t="s">
        <v>7528</v>
      </c>
      <c r="G4236" t="s">
        <v>7529</v>
      </c>
      <c r="H4236" s="41">
        <v>43683</v>
      </c>
      <c r="I4236" s="44">
        <v>-444072</v>
      </c>
      <c r="J4236" t="s">
        <v>15151</v>
      </c>
      <c r="R4236" s="51"/>
      <c r="U4236"/>
    </row>
    <row r="4237" spans="2:21" x14ac:dyDescent="0.25">
      <c r="B4237" s="49" t="s">
        <v>9735</v>
      </c>
      <c r="C4237" s="53" t="s">
        <v>24186</v>
      </c>
      <c r="D4237" t="s">
        <v>7459</v>
      </c>
      <c r="E4237" s="43" t="s">
        <v>7460</v>
      </c>
      <c r="F4237" t="s">
        <v>7524</v>
      </c>
      <c r="G4237" t="s">
        <v>7525</v>
      </c>
      <c r="H4237" s="41">
        <v>43683</v>
      </c>
      <c r="I4237" s="44">
        <v>-297214</v>
      </c>
      <c r="J4237" t="s">
        <v>15149</v>
      </c>
      <c r="R4237" s="51"/>
      <c r="U4237"/>
    </row>
    <row r="4238" spans="2:21" x14ac:dyDescent="0.25">
      <c r="B4238" s="49" t="s">
        <v>9328</v>
      </c>
      <c r="C4238" s="53" t="s">
        <v>24189</v>
      </c>
      <c r="D4238" t="s">
        <v>7518</v>
      </c>
      <c r="E4238" s="43" t="s">
        <v>15145</v>
      </c>
      <c r="F4238" t="s">
        <v>7530</v>
      </c>
      <c r="G4238" t="s">
        <v>19479</v>
      </c>
      <c r="H4238" s="41">
        <v>43706</v>
      </c>
      <c r="I4238" s="44">
        <v>-60382.25</v>
      </c>
      <c r="J4238" t="s">
        <v>15152</v>
      </c>
      <c r="R4238" s="51"/>
      <c r="U4238"/>
    </row>
    <row r="4239" spans="2:21" x14ac:dyDescent="0.25">
      <c r="B4239" s="49" t="s">
        <v>9735</v>
      </c>
      <c r="C4239" s="53" t="s">
        <v>24186</v>
      </c>
      <c r="D4239" t="s">
        <v>5603</v>
      </c>
      <c r="E4239" s="43" t="s">
        <v>5604</v>
      </c>
      <c r="F4239" t="s">
        <v>7531</v>
      </c>
      <c r="G4239" t="s">
        <v>7495</v>
      </c>
      <c r="H4239" s="41">
        <v>43711</v>
      </c>
      <c r="I4239" s="44">
        <v>-452948</v>
      </c>
      <c r="J4239" t="s">
        <v>15153</v>
      </c>
      <c r="R4239" s="51"/>
      <c r="U4239"/>
    </row>
    <row r="4240" spans="2:21" x14ac:dyDescent="0.25">
      <c r="B4240" s="49" t="s">
        <v>9328</v>
      </c>
      <c r="C4240" s="53" t="s">
        <v>24189</v>
      </c>
      <c r="D4240" t="s">
        <v>5533</v>
      </c>
      <c r="E4240" s="43" t="s">
        <v>13622</v>
      </c>
      <c r="F4240" t="s">
        <v>7533</v>
      </c>
      <c r="G4240" t="s">
        <v>20329</v>
      </c>
      <c r="H4240" s="41">
        <v>43711</v>
      </c>
      <c r="I4240" s="44">
        <v>-2814300</v>
      </c>
      <c r="J4240" t="s">
        <v>15155</v>
      </c>
      <c r="R4240" s="51"/>
      <c r="U4240"/>
    </row>
    <row r="4241" spans="2:21" x14ac:dyDescent="0.25">
      <c r="B4241" s="49" t="s">
        <v>9328</v>
      </c>
      <c r="C4241" s="53" t="s">
        <v>24189</v>
      </c>
      <c r="D4241" t="s">
        <v>389</v>
      </c>
      <c r="E4241" s="43" t="s">
        <v>9596</v>
      </c>
      <c r="F4241" t="s">
        <v>7532</v>
      </c>
      <c r="G4241" t="s">
        <v>19388</v>
      </c>
      <c r="H4241" s="41">
        <v>43711</v>
      </c>
      <c r="I4241" s="44">
        <v>-24780</v>
      </c>
      <c r="J4241" t="s">
        <v>15154</v>
      </c>
      <c r="R4241" s="51"/>
      <c r="U4241"/>
    </row>
    <row r="4242" spans="2:21" x14ac:dyDescent="0.25">
      <c r="B4242" s="49" t="s">
        <v>9328</v>
      </c>
      <c r="C4242" s="53" t="s">
        <v>24189</v>
      </c>
      <c r="D4242" t="s">
        <v>5533</v>
      </c>
      <c r="E4242" s="43" t="s">
        <v>13622</v>
      </c>
      <c r="F4242" t="s">
        <v>7534</v>
      </c>
      <c r="G4242" t="s">
        <v>20330</v>
      </c>
      <c r="H4242" s="41">
        <v>43711</v>
      </c>
      <c r="I4242" s="44">
        <v>2814300</v>
      </c>
      <c r="J4242" t="s">
        <v>15156</v>
      </c>
      <c r="R4242" s="51"/>
      <c r="U4242"/>
    </row>
    <row r="4243" spans="2:21" x14ac:dyDescent="0.25">
      <c r="B4243" s="49" t="s">
        <v>9328</v>
      </c>
      <c r="C4243" s="53" t="s">
        <v>24189</v>
      </c>
      <c r="D4243" t="s">
        <v>1556</v>
      </c>
      <c r="E4243" s="43" t="s">
        <v>1557</v>
      </c>
      <c r="F4243" t="s">
        <v>7535</v>
      </c>
      <c r="G4243" t="s">
        <v>20350</v>
      </c>
      <c r="H4243" s="41">
        <v>43713</v>
      </c>
      <c r="I4243" s="44">
        <v>-125426.52</v>
      </c>
      <c r="J4243" t="s">
        <v>15157</v>
      </c>
      <c r="R4243" s="51"/>
      <c r="U4243"/>
    </row>
    <row r="4244" spans="2:21" x14ac:dyDescent="0.25">
      <c r="B4244" s="49" t="s">
        <v>9735</v>
      </c>
      <c r="C4244" s="53" t="s">
        <v>24186</v>
      </c>
      <c r="D4244" t="s">
        <v>6919</v>
      </c>
      <c r="E4244" s="43" t="s">
        <v>6920</v>
      </c>
      <c r="F4244" t="s">
        <v>7536</v>
      </c>
      <c r="G4244" t="s">
        <v>7465</v>
      </c>
      <c r="H4244" s="41">
        <v>43726</v>
      </c>
      <c r="I4244" s="44">
        <v>-1167764</v>
      </c>
      <c r="J4244" t="s">
        <v>15158</v>
      </c>
      <c r="R4244" s="51"/>
      <c r="U4244"/>
    </row>
    <row r="4245" spans="2:21" x14ac:dyDescent="0.25">
      <c r="B4245" s="49" t="s">
        <v>9735</v>
      </c>
      <c r="C4245" s="53" t="s">
        <v>24186</v>
      </c>
      <c r="D4245" t="s">
        <v>6919</v>
      </c>
      <c r="E4245" s="43" t="s">
        <v>6920</v>
      </c>
      <c r="F4245" t="s">
        <v>7537</v>
      </c>
      <c r="G4245" t="s">
        <v>7538</v>
      </c>
      <c r="H4245" s="41">
        <v>43726</v>
      </c>
      <c r="I4245" s="44">
        <v>-1167764</v>
      </c>
      <c r="J4245" t="s">
        <v>15159</v>
      </c>
      <c r="R4245" s="51"/>
      <c r="U4245"/>
    </row>
    <row r="4246" spans="2:21" x14ac:dyDescent="0.25">
      <c r="B4246" s="49" t="s">
        <v>9328</v>
      </c>
      <c r="C4246" s="53" t="s">
        <v>24189</v>
      </c>
      <c r="D4246" t="s">
        <v>7539</v>
      </c>
      <c r="E4246" s="43" t="s">
        <v>7540</v>
      </c>
      <c r="F4246" t="s">
        <v>7541</v>
      </c>
      <c r="G4246" t="s">
        <v>7542</v>
      </c>
      <c r="H4246" s="41">
        <v>43727</v>
      </c>
      <c r="I4246" s="44">
        <v>-1780725.76</v>
      </c>
      <c r="J4246" t="s">
        <v>15160</v>
      </c>
      <c r="R4246" s="51"/>
      <c r="U4246"/>
    </row>
    <row r="4247" spans="2:21" x14ac:dyDescent="0.25">
      <c r="B4247" s="49" t="s">
        <v>9735</v>
      </c>
      <c r="C4247" s="53" t="s">
        <v>24186</v>
      </c>
      <c r="D4247" t="s">
        <v>7543</v>
      </c>
      <c r="E4247" s="43" t="s">
        <v>7544</v>
      </c>
      <c r="F4247" t="s">
        <v>7545</v>
      </c>
      <c r="G4247" t="s">
        <v>19115</v>
      </c>
      <c r="H4247" s="41">
        <v>43741</v>
      </c>
      <c r="I4247" s="44">
        <v>-147500</v>
      </c>
      <c r="J4247" t="s">
        <v>15161</v>
      </c>
      <c r="R4247" s="51"/>
      <c r="U4247"/>
    </row>
    <row r="4248" spans="2:21" x14ac:dyDescent="0.25">
      <c r="B4248" s="49" t="s">
        <v>9735</v>
      </c>
      <c r="C4248" s="53" t="s">
        <v>24186</v>
      </c>
      <c r="D4248" t="s">
        <v>7546</v>
      </c>
      <c r="E4248" s="43" t="s">
        <v>7547</v>
      </c>
      <c r="F4248" t="s">
        <v>7548</v>
      </c>
      <c r="G4248" t="s">
        <v>7549</v>
      </c>
      <c r="H4248" s="41">
        <v>43747</v>
      </c>
      <c r="I4248" s="44">
        <v>-20060</v>
      </c>
      <c r="J4248" t="s">
        <v>15162</v>
      </c>
      <c r="R4248" s="51"/>
      <c r="U4248"/>
    </row>
    <row r="4249" spans="2:21" x14ac:dyDescent="0.25">
      <c r="B4249" s="49" t="s">
        <v>9328</v>
      </c>
      <c r="C4249" s="53" t="s">
        <v>24189</v>
      </c>
      <c r="D4249" t="s">
        <v>7550</v>
      </c>
      <c r="E4249" s="43" t="s">
        <v>7551</v>
      </c>
      <c r="F4249" t="s">
        <v>7552</v>
      </c>
      <c r="G4249" t="s">
        <v>20238</v>
      </c>
      <c r="H4249" s="41">
        <v>43758</v>
      </c>
      <c r="I4249" s="44">
        <v>-35376.400000000001</v>
      </c>
      <c r="J4249" t="s">
        <v>15163</v>
      </c>
      <c r="R4249" s="51"/>
      <c r="U4249"/>
    </row>
    <row r="4250" spans="2:21" x14ac:dyDescent="0.25">
      <c r="B4250" s="49" t="s">
        <v>9326</v>
      </c>
      <c r="C4250" s="53" t="s">
        <v>24184</v>
      </c>
      <c r="D4250" t="s">
        <v>7553</v>
      </c>
      <c r="E4250" s="43" t="s">
        <v>7554</v>
      </c>
      <c r="F4250" t="s">
        <v>7555</v>
      </c>
      <c r="G4250" t="s">
        <v>18231</v>
      </c>
      <c r="H4250" s="41">
        <v>43763</v>
      </c>
      <c r="I4250" s="44">
        <v>-63012</v>
      </c>
      <c r="J4250" t="s">
        <v>15164</v>
      </c>
      <c r="R4250" s="51"/>
      <c r="U4250"/>
    </row>
    <row r="4251" spans="2:21" x14ac:dyDescent="0.25">
      <c r="B4251" s="49" t="s">
        <v>9326</v>
      </c>
      <c r="C4251" s="53" t="s">
        <v>24184</v>
      </c>
      <c r="D4251" t="s">
        <v>7553</v>
      </c>
      <c r="E4251" s="43" t="s">
        <v>7554</v>
      </c>
      <c r="F4251" t="s">
        <v>7556</v>
      </c>
      <c r="G4251" t="s">
        <v>18231</v>
      </c>
      <c r="H4251" s="41">
        <v>43763</v>
      </c>
      <c r="I4251" s="44">
        <v>-2670</v>
      </c>
      <c r="J4251" t="s">
        <v>15165</v>
      </c>
      <c r="R4251" s="51"/>
      <c r="U4251"/>
    </row>
    <row r="4252" spans="2:21" x14ac:dyDescent="0.25">
      <c r="B4252" s="49" t="s">
        <v>9326</v>
      </c>
      <c r="C4252" s="53" t="s">
        <v>24184</v>
      </c>
      <c r="D4252" t="s">
        <v>6875</v>
      </c>
      <c r="E4252" s="43" t="s">
        <v>6876</v>
      </c>
      <c r="F4252" t="s">
        <v>7557</v>
      </c>
      <c r="G4252" t="s">
        <v>17795</v>
      </c>
      <c r="H4252" s="41">
        <v>43767</v>
      </c>
      <c r="I4252" s="44">
        <v>-282471.63</v>
      </c>
      <c r="J4252" t="s">
        <v>15166</v>
      </c>
      <c r="R4252" s="51"/>
      <c r="U4252"/>
    </row>
    <row r="4253" spans="2:21" x14ac:dyDescent="0.25">
      <c r="B4253" s="49" t="s">
        <v>9328</v>
      </c>
      <c r="C4253" s="53" t="s">
        <v>24189</v>
      </c>
      <c r="D4253" t="s">
        <v>7558</v>
      </c>
      <c r="E4253" s="43" t="s">
        <v>15167</v>
      </c>
      <c r="F4253" t="s">
        <v>7559</v>
      </c>
      <c r="G4253" t="s">
        <v>19374</v>
      </c>
      <c r="H4253" s="41">
        <v>43769</v>
      </c>
      <c r="I4253" s="44">
        <v>-6708425.29</v>
      </c>
      <c r="J4253" t="s">
        <v>15168</v>
      </c>
      <c r="R4253" s="51"/>
      <c r="U4253"/>
    </row>
    <row r="4254" spans="2:21" x14ac:dyDescent="0.25">
      <c r="B4254" s="49" t="s">
        <v>9735</v>
      </c>
      <c r="C4254" s="53" t="s">
        <v>24186</v>
      </c>
      <c r="D4254" t="s">
        <v>7564</v>
      </c>
      <c r="E4254" s="43" t="s">
        <v>15171</v>
      </c>
      <c r="F4254" t="s">
        <v>7565</v>
      </c>
      <c r="G4254" t="s">
        <v>7566</v>
      </c>
      <c r="H4254" s="41">
        <v>43782</v>
      </c>
      <c r="I4254" s="44">
        <v>-26700</v>
      </c>
      <c r="J4254" t="s">
        <v>15172</v>
      </c>
      <c r="R4254" s="51"/>
      <c r="U4254"/>
    </row>
    <row r="4255" spans="2:21" x14ac:dyDescent="0.25">
      <c r="B4255" s="49" t="s">
        <v>9328</v>
      </c>
      <c r="C4255" s="53" t="s">
        <v>24189</v>
      </c>
      <c r="D4255" t="s">
        <v>7560</v>
      </c>
      <c r="E4255" s="43" t="s">
        <v>7561</v>
      </c>
      <c r="F4255" t="s">
        <v>7562</v>
      </c>
      <c r="G4255" t="s">
        <v>18998</v>
      </c>
      <c r="H4255" s="41">
        <v>43782</v>
      </c>
      <c r="I4255" s="44">
        <v>-11449.54</v>
      </c>
      <c r="J4255" t="s">
        <v>15169</v>
      </c>
      <c r="R4255" s="51"/>
      <c r="U4255"/>
    </row>
    <row r="4256" spans="2:21" x14ac:dyDescent="0.25">
      <c r="B4256" s="49" t="s">
        <v>9328</v>
      </c>
      <c r="C4256" s="53" t="s">
        <v>24189</v>
      </c>
      <c r="D4256" t="s">
        <v>7560</v>
      </c>
      <c r="E4256" s="43" t="s">
        <v>7561</v>
      </c>
      <c r="F4256" t="s">
        <v>7563</v>
      </c>
      <c r="G4256" t="s">
        <v>20255</v>
      </c>
      <c r="H4256" s="41">
        <v>43782</v>
      </c>
      <c r="I4256" s="44">
        <v>-11449.54</v>
      </c>
      <c r="J4256" t="s">
        <v>15170</v>
      </c>
      <c r="R4256" s="51"/>
      <c r="U4256"/>
    </row>
    <row r="4257" spans="2:21" x14ac:dyDescent="0.25">
      <c r="B4257" s="49" t="s">
        <v>9328</v>
      </c>
      <c r="C4257" s="53" t="s">
        <v>24189</v>
      </c>
      <c r="D4257" t="s">
        <v>7567</v>
      </c>
      <c r="E4257" s="43" t="s">
        <v>15173</v>
      </c>
      <c r="F4257" t="s">
        <v>7568</v>
      </c>
      <c r="G4257" t="s">
        <v>19664</v>
      </c>
      <c r="H4257" s="41">
        <v>43788</v>
      </c>
      <c r="I4257" s="44">
        <v>-66167.98</v>
      </c>
      <c r="J4257" t="s">
        <v>15174</v>
      </c>
      <c r="R4257" s="51"/>
      <c r="U4257"/>
    </row>
    <row r="4258" spans="2:21" x14ac:dyDescent="0.25">
      <c r="B4258" s="49" t="s">
        <v>9328</v>
      </c>
      <c r="C4258" s="53" t="s">
        <v>24189</v>
      </c>
      <c r="D4258" t="s">
        <v>7569</v>
      </c>
      <c r="E4258" s="43" t="s">
        <v>15175</v>
      </c>
      <c r="F4258" t="s">
        <v>7570</v>
      </c>
      <c r="G4258" t="s">
        <v>19938</v>
      </c>
      <c r="H4258" s="41">
        <v>43790</v>
      </c>
      <c r="I4258" s="44">
        <v>-1930250</v>
      </c>
      <c r="J4258" t="s">
        <v>15176</v>
      </c>
      <c r="R4258" s="51"/>
      <c r="U4258"/>
    </row>
    <row r="4259" spans="2:21" x14ac:dyDescent="0.25">
      <c r="B4259" s="49" t="s">
        <v>9328</v>
      </c>
      <c r="C4259" s="53" t="s">
        <v>24189</v>
      </c>
      <c r="D4259" t="s">
        <v>7515</v>
      </c>
      <c r="E4259" s="43" t="s">
        <v>15142</v>
      </c>
      <c r="F4259" t="s">
        <v>7571</v>
      </c>
      <c r="G4259" t="s">
        <v>7572</v>
      </c>
      <c r="H4259" s="41">
        <v>43791</v>
      </c>
      <c r="I4259" s="44">
        <v>-35000</v>
      </c>
      <c r="J4259" t="s">
        <v>15177</v>
      </c>
      <c r="R4259" s="51"/>
      <c r="U4259"/>
    </row>
    <row r="4260" spans="2:21" x14ac:dyDescent="0.25">
      <c r="B4260" s="49" t="s">
        <v>9326</v>
      </c>
      <c r="C4260" s="53" t="s">
        <v>24184</v>
      </c>
      <c r="D4260" t="s">
        <v>7573</v>
      </c>
      <c r="E4260" s="43" t="s">
        <v>7574</v>
      </c>
      <c r="F4260" t="s">
        <v>7575</v>
      </c>
      <c r="G4260" t="s">
        <v>18471</v>
      </c>
      <c r="H4260" s="41">
        <v>43795</v>
      </c>
      <c r="I4260" s="44">
        <v>-1020700</v>
      </c>
      <c r="J4260" t="s">
        <v>15178</v>
      </c>
      <c r="R4260" s="51"/>
      <c r="U4260"/>
    </row>
    <row r="4261" spans="2:21" x14ac:dyDescent="0.25">
      <c r="B4261" s="49" t="s">
        <v>9326</v>
      </c>
      <c r="C4261" s="53" t="s">
        <v>24184</v>
      </c>
      <c r="D4261" t="s">
        <v>7573</v>
      </c>
      <c r="E4261" s="43" t="s">
        <v>7574</v>
      </c>
      <c r="F4261" t="s">
        <v>7576</v>
      </c>
      <c r="G4261" t="s">
        <v>18472</v>
      </c>
      <c r="H4261" s="41">
        <v>43795</v>
      </c>
      <c r="I4261" s="44">
        <v>-1020110</v>
      </c>
      <c r="J4261" t="s">
        <v>15179</v>
      </c>
      <c r="R4261" s="51"/>
      <c r="U4261"/>
    </row>
    <row r="4262" spans="2:21" x14ac:dyDescent="0.25">
      <c r="B4262" s="49" t="s">
        <v>9326</v>
      </c>
      <c r="C4262" s="53" t="s">
        <v>24184</v>
      </c>
      <c r="D4262" t="s">
        <v>7573</v>
      </c>
      <c r="E4262" s="43" t="s">
        <v>7574</v>
      </c>
      <c r="F4262" t="s">
        <v>7577</v>
      </c>
      <c r="G4262" t="s">
        <v>18473</v>
      </c>
      <c r="H4262" s="41">
        <v>43795</v>
      </c>
      <c r="I4262" s="44">
        <v>1020110</v>
      </c>
      <c r="J4262" t="s">
        <v>15180</v>
      </c>
      <c r="R4262" s="51"/>
      <c r="U4262"/>
    </row>
    <row r="4263" spans="2:21" x14ac:dyDescent="0.25">
      <c r="B4263" s="49" t="s">
        <v>9328</v>
      </c>
      <c r="C4263" s="53" t="s">
        <v>24189</v>
      </c>
      <c r="D4263" t="s">
        <v>7578</v>
      </c>
      <c r="E4263" s="43" t="s">
        <v>7579</v>
      </c>
      <c r="F4263" t="s">
        <v>7147</v>
      </c>
      <c r="G4263" t="s">
        <v>17123</v>
      </c>
      <c r="H4263" s="41">
        <v>43795</v>
      </c>
      <c r="I4263" s="44">
        <v>-1030499.9</v>
      </c>
      <c r="J4263" t="s">
        <v>15181</v>
      </c>
      <c r="R4263" s="51"/>
      <c r="U4263"/>
    </row>
    <row r="4264" spans="2:21" x14ac:dyDescent="0.25">
      <c r="B4264" s="49" t="s">
        <v>9328</v>
      </c>
      <c r="C4264" s="53" t="s">
        <v>24189</v>
      </c>
      <c r="D4264" t="s">
        <v>7578</v>
      </c>
      <c r="E4264" s="43" t="s">
        <v>7579</v>
      </c>
      <c r="F4264" t="s">
        <v>7580</v>
      </c>
      <c r="G4264" t="s">
        <v>16504</v>
      </c>
      <c r="H4264" s="41">
        <v>43795</v>
      </c>
      <c r="I4264" s="44">
        <v>1030499.9</v>
      </c>
      <c r="J4264" t="s">
        <v>15182</v>
      </c>
      <c r="R4264" s="51"/>
      <c r="U4264"/>
    </row>
    <row r="4265" spans="2:21" x14ac:dyDescent="0.25">
      <c r="B4265" s="49" t="s">
        <v>9328</v>
      </c>
      <c r="C4265" s="53" t="s">
        <v>24189</v>
      </c>
      <c r="D4265" t="s">
        <v>7584</v>
      </c>
      <c r="E4265" s="43" t="s">
        <v>15186</v>
      </c>
      <c r="F4265" t="s">
        <v>7585</v>
      </c>
      <c r="G4265" t="s">
        <v>19735</v>
      </c>
      <c r="H4265" s="41">
        <v>43803</v>
      </c>
      <c r="I4265" s="44">
        <v>-3398400</v>
      </c>
      <c r="J4265" t="s">
        <v>15187</v>
      </c>
      <c r="R4265" s="51"/>
      <c r="U4265"/>
    </row>
    <row r="4266" spans="2:21" x14ac:dyDescent="0.25">
      <c r="B4266" s="49" t="s">
        <v>9328</v>
      </c>
      <c r="C4266" s="53" t="s">
        <v>24189</v>
      </c>
      <c r="D4266" t="s">
        <v>7581</v>
      </c>
      <c r="E4266" s="43" t="s">
        <v>15183</v>
      </c>
      <c r="F4266" t="s">
        <v>7582</v>
      </c>
      <c r="G4266" t="s">
        <v>19729</v>
      </c>
      <c r="H4266" s="41">
        <v>43803</v>
      </c>
      <c r="I4266" s="44">
        <v>-144577.18</v>
      </c>
      <c r="J4266" t="s">
        <v>15184</v>
      </c>
      <c r="R4266" s="51"/>
      <c r="U4266"/>
    </row>
    <row r="4267" spans="2:21" x14ac:dyDescent="0.25">
      <c r="B4267" s="49" t="s">
        <v>9328</v>
      </c>
      <c r="C4267" s="53" t="s">
        <v>24189</v>
      </c>
      <c r="D4267" t="s">
        <v>7581</v>
      </c>
      <c r="E4267" s="43" t="s">
        <v>15183</v>
      </c>
      <c r="F4267" t="s">
        <v>7583</v>
      </c>
      <c r="G4267" t="s">
        <v>19730</v>
      </c>
      <c r="H4267" s="41">
        <v>43803</v>
      </c>
      <c r="I4267" s="44">
        <v>144577.18</v>
      </c>
      <c r="J4267" t="s">
        <v>15185</v>
      </c>
      <c r="R4267" s="51"/>
      <c r="U4267"/>
    </row>
    <row r="4268" spans="2:21" x14ac:dyDescent="0.25">
      <c r="B4268" s="49" t="s">
        <v>9328</v>
      </c>
      <c r="C4268" s="53" t="s">
        <v>24189</v>
      </c>
      <c r="D4268" t="s">
        <v>7584</v>
      </c>
      <c r="E4268" s="43" t="s">
        <v>15186</v>
      </c>
      <c r="F4268" t="s">
        <v>7586</v>
      </c>
      <c r="G4268" t="s">
        <v>19736</v>
      </c>
      <c r="H4268" s="41">
        <v>43803</v>
      </c>
      <c r="I4268" s="44">
        <v>3398400</v>
      </c>
      <c r="J4268" t="s">
        <v>15188</v>
      </c>
      <c r="R4268" s="51"/>
      <c r="U4268"/>
    </row>
    <row r="4269" spans="2:21" x14ac:dyDescent="0.25">
      <c r="B4269" s="49" t="s">
        <v>9326</v>
      </c>
      <c r="C4269" s="53" t="s">
        <v>24184</v>
      </c>
      <c r="D4269" t="s">
        <v>4200</v>
      </c>
      <c r="E4269" s="43" t="s">
        <v>12605</v>
      </c>
      <c r="F4269" t="s">
        <v>7587</v>
      </c>
      <c r="G4269" t="s">
        <v>16733</v>
      </c>
      <c r="H4269" s="41">
        <v>43808</v>
      </c>
      <c r="I4269" s="44">
        <v>-5040576.92</v>
      </c>
      <c r="J4269" t="s">
        <v>15189</v>
      </c>
      <c r="R4269" s="51"/>
      <c r="U4269"/>
    </row>
    <row r="4270" spans="2:21" x14ac:dyDescent="0.25">
      <c r="B4270" s="49" t="s">
        <v>9328</v>
      </c>
      <c r="C4270" s="53" t="s">
        <v>24189</v>
      </c>
      <c r="D4270" t="s">
        <v>7588</v>
      </c>
      <c r="E4270" s="43" t="s">
        <v>7589</v>
      </c>
      <c r="F4270" t="s">
        <v>7590</v>
      </c>
      <c r="G4270" t="s">
        <v>19842</v>
      </c>
      <c r="H4270" s="41">
        <v>43809</v>
      </c>
      <c r="I4270" s="44">
        <v>-62540</v>
      </c>
      <c r="J4270" t="s">
        <v>15190</v>
      </c>
      <c r="R4270" s="51"/>
      <c r="U4270"/>
    </row>
    <row r="4271" spans="2:21" x14ac:dyDescent="0.25">
      <c r="B4271" s="49" t="s">
        <v>9735</v>
      </c>
      <c r="C4271" s="53" t="s">
        <v>24186</v>
      </c>
      <c r="D4271" t="s">
        <v>4468</v>
      </c>
      <c r="E4271" s="43" t="s">
        <v>4469</v>
      </c>
      <c r="F4271" t="s">
        <v>7597</v>
      </c>
      <c r="G4271" t="s">
        <v>7598</v>
      </c>
      <c r="H4271" s="41">
        <v>43832</v>
      </c>
      <c r="I4271" s="44">
        <v>-59603</v>
      </c>
      <c r="J4271" t="s">
        <v>15194</v>
      </c>
      <c r="R4271" s="51"/>
      <c r="U4271"/>
    </row>
    <row r="4272" spans="2:21" x14ac:dyDescent="0.25">
      <c r="B4272" s="49" t="s">
        <v>9735</v>
      </c>
      <c r="C4272" s="53" t="s">
        <v>24186</v>
      </c>
      <c r="D4272" t="s">
        <v>1128</v>
      </c>
      <c r="E4272" s="43" t="s">
        <v>1129</v>
      </c>
      <c r="F4272" t="s">
        <v>7593</v>
      </c>
      <c r="G4272" t="s">
        <v>7594</v>
      </c>
      <c r="H4272" s="41">
        <v>43832</v>
      </c>
      <c r="I4272" s="44">
        <v>-18792.599999999999</v>
      </c>
      <c r="J4272" t="s">
        <v>15192</v>
      </c>
      <c r="R4272" s="51"/>
      <c r="U4272"/>
    </row>
    <row r="4273" spans="2:21" x14ac:dyDescent="0.25">
      <c r="B4273" s="49" t="s">
        <v>9735</v>
      </c>
      <c r="C4273" s="53" t="s">
        <v>24186</v>
      </c>
      <c r="D4273" t="s">
        <v>1128</v>
      </c>
      <c r="E4273" s="43" t="s">
        <v>1129</v>
      </c>
      <c r="F4273" t="s">
        <v>7595</v>
      </c>
      <c r="G4273" t="s">
        <v>7596</v>
      </c>
      <c r="H4273" s="41">
        <v>43832</v>
      </c>
      <c r="I4273" s="44">
        <v>-11526.1</v>
      </c>
      <c r="J4273" t="s">
        <v>15193</v>
      </c>
      <c r="R4273" s="51"/>
      <c r="U4273"/>
    </row>
    <row r="4274" spans="2:21" x14ac:dyDescent="0.25">
      <c r="B4274" s="49" t="s">
        <v>9735</v>
      </c>
      <c r="C4274" s="53" t="s">
        <v>24186</v>
      </c>
      <c r="D4274" t="s">
        <v>1128</v>
      </c>
      <c r="E4274" s="43" t="s">
        <v>1129</v>
      </c>
      <c r="F4274" t="s">
        <v>7591</v>
      </c>
      <c r="G4274" t="s">
        <v>7592</v>
      </c>
      <c r="H4274" s="41">
        <v>43832</v>
      </c>
      <c r="I4274" s="44">
        <v>-3849.77</v>
      </c>
      <c r="J4274" t="s">
        <v>15191</v>
      </c>
      <c r="R4274" s="51"/>
      <c r="U4274"/>
    </row>
    <row r="4275" spans="2:21" x14ac:dyDescent="0.25">
      <c r="B4275" s="49" t="s">
        <v>9328</v>
      </c>
      <c r="C4275" s="53" t="s">
        <v>24189</v>
      </c>
      <c r="D4275" t="s">
        <v>7335</v>
      </c>
      <c r="E4275" s="43" t="s">
        <v>7336</v>
      </c>
      <c r="G4275" t="s">
        <v>20778</v>
      </c>
      <c r="H4275" s="41">
        <v>43836</v>
      </c>
      <c r="I4275" s="44">
        <v>-549976.25</v>
      </c>
      <c r="J4275" t="s">
        <v>15195</v>
      </c>
      <c r="R4275" s="51"/>
      <c r="U4275"/>
    </row>
    <row r="4276" spans="2:21" x14ac:dyDescent="0.25">
      <c r="B4276" s="49" t="s">
        <v>9328</v>
      </c>
      <c r="C4276" s="53" t="s">
        <v>24189</v>
      </c>
      <c r="D4276" t="s">
        <v>1556</v>
      </c>
      <c r="E4276" s="43" t="s">
        <v>1557</v>
      </c>
      <c r="G4276" t="s">
        <v>20779</v>
      </c>
      <c r="H4276" s="41">
        <v>43836</v>
      </c>
      <c r="I4276" s="44">
        <v>-106293.66</v>
      </c>
      <c r="J4276" t="s">
        <v>15196</v>
      </c>
      <c r="R4276" s="51"/>
      <c r="U4276"/>
    </row>
    <row r="4277" spans="2:21" x14ac:dyDescent="0.25">
      <c r="B4277" s="49" t="s">
        <v>9328</v>
      </c>
      <c r="C4277" s="53" t="s">
        <v>24189</v>
      </c>
      <c r="D4277" t="s">
        <v>7599</v>
      </c>
      <c r="E4277" s="43" t="s">
        <v>15197</v>
      </c>
      <c r="F4277" t="s">
        <v>7600</v>
      </c>
      <c r="G4277" t="s">
        <v>19485</v>
      </c>
      <c r="H4277" s="41">
        <v>43837</v>
      </c>
      <c r="I4277" s="44">
        <v>-2880395.83</v>
      </c>
      <c r="J4277" t="s">
        <v>15198</v>
      </c>
      <c r="R4277" s="51"/>
      <c r="U4277"/>
    </row>
    <row r="4278" spans="2:21" x14ac:dyDescent="0.25">
      <c r="B4278" s="49" t="s">
        <v>9735</v>
      </c>
      <c r="C4278" s="53" t="s">
        <v>24186</v>
      </c>
      <c r="D4278" t="s">
        <v>1218</v>
      </c>
      <c r="E4278" s="43" t="s">
        <v>1219</v>
      </c>
      <c r="F4278" t="s">
        <v>7601</v>
      </c>
      <c r="G4278" t="s">
        <v>7602</v>
      </c>
      <c r="H4278" s="41">
        <v>43838</v>
      </c>
      <c r="I4278" s="44">
        <v>-22320</v>
      </c>
      <c r="J4278" t="s">
        <v>15199</v>
      </c>
      <c r="R4278" s="51"/>
      <c r="U4278"/>
    </row>
    <row r="4279" spans="2:21" x14ac:dyDescent="0.25">
      <c r="B4279" s="49" t="s">
        <v>9328</v>
      </c>
      <c r="C4279" s="53" t="s">
        <v>24189</v>
      </c>
      <c r="D4279" t="s">
        <v>7603</v>
      </c>
      <c r="E4279" s="43" t="s">
        <v>15200</v>
      </c>
      <c r="F4279" t="s">
        <v>7604</v>
      </c>
      <c r="G4279" t="s">
        <v>20332</v>
      </c>
      <c r="H4279" s="41">
        <v>43839</v>
      </c>
      <c r="I4279" s="44">
        <v>-2276.67</v>
      </c>
      <c r="J4279" t="s">
        <v>15201</v>
      </c>
      <c r="R4279" s="51"/>
      <c r="U4279"/>
    </row>
    <row r="4280" spans="2:21" x14ac:dyDescent="0.25">
      <c r="B4280" s="49" t="s">
        <v>9735</v>
      </c>
      <c r="C4280" s="53" t="s">
        <v>24186</v>
      </c>
      <c r="D4280" t="s">
        <v>19290</v>
      </c>
      <c r="E4280" s="43" t="s">
        <v>19289</v>
      </c>
      <c r="F4280" t="s">
        <v>19292</v>
      </c>
      <c r="H4280" s="41">
        <v>43843</v>
      </c>
      <c r="I4280" s="44">
        <v>-100000</v>
      </c>
      <c r="J4280" t="s">
        <v>19291</v>
      </c>
      <c r="R4280" s="51"/>
      <c r="U4280"/>
    </row>
    <row r="4281" spans="2:21" x14ac:dyDescent="0.25">
      <c r="B4281" s="49" t="s">
        <v>9326</v>
      </c>
      <c r="C4281" s="53" t="s">
        <v>24184</v>
      </c>
      <c r="D4281" t="s">
        <v>7605</v>
      </c>
      <c r="E4281" s="43" t="s">
        <v>7606</v>
      </c>
      <c r="F4281" t="s">
        <v>7607</v>
      </c>
      <c r="G4281" t="s">
        <v>7608</v>
      </c>
      <c r="H4281" s="41">
        <v>43847</v>
      </c>
      <c r="I4281" s="44">
        <v>200000</v>
      </c>
      <c r="J4281" t="s">
        <v>7609</v>
      </c>
      <c r="R4281" s="51"/>
      <c r="U4281"/>
    </row>
    <row r="4282" spans="2:21" x14ac:dyDescent="0.25">
      <c r="B4282" s="49" t="s">
        <v>9326</v>
      </c>
      <c r="C4282" s="53" t="s">
        <v>24184</v>
      </c>
      <c r="D4282" t="s">
        <v>7605</v>
      </c>
      <c r="E4282" s="43" t="s">
        <v>7606</v>
      </c>
      <c r="F4282" t="s">
        <v>7609</v>
      </c>
      <c r="G4282" t="s">
        <v>7610</v>
      </c>
      <c r="H4282" s="41">
        <v>43850</v>
      </c>
      <c r="I4282" s="44">
        <v>-200000</v>
      </c>
      <c r="J4282" t="s">
        <v>15202</v>
      </c>
      <c r="R4282" s="51"/>
      <c r="U4282"/>
    </row>
    <row r="4283" spans="2:21" x14ac:dyDescent="0.25">
      <c r="B4283" s="49" t="s">
        <v>9328</v>
      </c>
      <c r="C4283" s="53" t="s">
        <v>24189</v>
      </c>
      <c r="D4283" t="s">
        <v>7286</v>
      </c>
      <c r="E4283" s="43" t="s">
        <v>7287</v>
      </c>
      <c r="F4283" t="s">
        <v>7435</v>
      </c>
      <c r="G4283" t="s">
        <v>20091</v>
      </c>
      <c r="H4283" s="41">
        <v>43852</v>
      </c>
      <c r="I4283" s="44">
        <v>-1557095.55</v>
      </c>
      <c r="J4283" t="s">
        <v>15203</v>
      </c>
      <c r="R4283" s="51"/>
      <c r="U4283"/>
    </row>
    <row r="4284" spans="2:21" x14ac:dyDescent="0.25">
      <c r="B4284" s="49" t="s">
        <v>9328</v>
      </c>
      <c r="C4284" s="53" t="s">
        <v>24189</v>
      </c>
      <c r="D4284" t="s">
        <v>7611</v>
      </c>
      <c r="E4284" s="43" t="s">
        <v>15204</v>
      </c>
      <c r="G4284" t="s">
        <v>7612</v>
      </c>
      <c r="H4284" s="41">
        <v>43853</v>
      </c>
      <c r="I4284" s="44">
        <v>412519.88</v>
      </c>
      <c r="J4284" t="s">
        <v>15205</v>
      </c>
      <c r="R4284" s="51"/>
      <c r="U4284"/>
    </row>
    <row r="4285" spans="2:21" x14ac:dyDescent="0.25">
      <c r="B4285" s="49" t="s">
        <v>9328</v>
      </c>
      <c r="C4285" s="53" t="s">
        <v>24189</v>
      </c>
      <c r="D4285" t="s">
        <v>7567</v>
      </c>
      <c r="E4285" s="43" t="s">
        <v>15173</v>
      </c>
      <c r="F4285" t="s">
        <v>7613</v>
      </c>
      <c r="G4285" t="s">
        <v>19665</v>
      </c>
      <c r="H4285" s="41">
        <v>43854</v>
      </c>
      <c r="I4285" s="44">
        <v>-66577.64</v>
      </c>
      <c r="J4285" t="s">
        <v>15206</v>
      </c>
      <c r="R4285" s="51"/>
      <c r="U4285"/>
    </row>
    <row r="4286" spans="2:21" x14ac:dyDescent="0.25">
      <c r="B4286" s="49" t="s">
        <v>9328</v>
      </c>
      <c r="C4286" s="53" t="s">
        <v>24189</v>
      </c>
      <c r="D4286" t="s">
        <v>7614</v>
      </c>
      <c r="E4286" s="43" t="s">
        <v>7615</v>
      </c>
      <c r="F4286" t="s">
        <v>7616</v>
      </c>
      <c r="G4286" t="s">
        <v>9133</v>
      </c>
      <c r="H4286" s="41">
        <v>43859</v>
      </c>
      <c r="I4286" s="44">
        <v>-775801.7</v>
      </c>
      <c r="J4286" t="s">
        <v>15207</v>
      </c>
      <c r="R4286" s="51"/>
      <c r="U4286"/>
    </row>
    <row r="4287" spans="2:21" x14ac:dyDescent="0.25">
      <c r="B4287" s="49" t="s">
        <v>9328</v>
      </c>
      <c r="C4287" s="53" t="s">
        <v>24189</v>
      </c>
      <c r="D4287" t="s">
        <v>19814</v>
      </c>
      <c r="E4287" s="43" t="s">
        <v>19813</v>
      </c>
      <c r="F4287" t="s">
        <v>19816</v>
      </c>
      <c r="G4287" t="s">
        <v>19486</v>
      </c>
      <c r="H4287" s="41">
        <v>43861</v>
      </c>
      <c r="I4287" s="44">
        <v>-923400</v>
      </c>
      <c r="J4287" t="s">
        <v>19815</v>
      </c>
      <c r="R4287" s="51"/>
      <c r="U4287"/>
    </row>
    <row r="4288" spans="2:21" x14ac:dyDescent="0.25">
      <c r="B4288" s="49" t="s">
        <v>9326</v>
      </c>
      <c r="C4288" s="53" t="s">
        <v>24184</v>
      </c>
      <c r="D4288" t="s">
        <v>7617</v>
      </c>
      <c r="E4288" s="43" t="s">
        <v>7618</v>
      </c>
      <c r="F4288" t="s">
        <v>7619</v>
      </c>
      <c r="G4288" t="s">
        <v>17913</v>
      </c>
      <c r="H4288" s="41">
        <v>43873</v>
      </c>
      <c r="I4288" s="44">
        <v>-691242.49</v>
      </c>
      <c r="J4288" t="s">
        <v>15208</v>
      </c>
      <c r="R4288" s="51"/>
      <c r="U4288"/>
    </row>
    <row r="4289" spans="2:21" x14ac:dyDescent="0.25">
      <c r="B4289" s="49" t="s">
        <v>9326</v>
      </c>
      <c r="C4289" s="53" t="s">
        <v>24184</v>
      </c>
      <c r="D4289" t="s">
        <v>7550</v>
      </c>
      <c r="E4289" s="43" t="s">
        <v>7551</v>
      </c>
      <c r="F4289" t="s">
        <v>7620</v>
      </c>
      <c r="G4289" t="s">
        <v>18101</v>
      </c>
      <c r="H4289" s="41">
        <v>43875</v>
      </c>
      <c r="I4289" s="44">
        <v>-472236</v>
      </c>
      <c r="J4289" t="s">
        <v>15209</v>
      </c>
      <c r="R4289" s="51"/>
      <c r="U4289"/>
    </row>
    <row r="4290" spans="2:21" x14ac:dyDescent="0.25">
      <c r="B4290" s="49" t="s">
        <v>9326</v>
      </c>
      <c r="C4290" s="53" t="s">
        <v>24184</v>
      </c>
      <c r="D4290" t="s">
        <v>7550</v>
      </c>
      <c r="E4290" s="43" t="s">
        <v>7551</v>
      </c>
      <c r="F4290" t="s">
        <v>7621</v>
      </c>
      <c r="G4290" t="s">
        <v>18102</v>
      </c>
      <c r="H4290" s="41">
        <v>43875</v>
      </c>
      <c r="I4290" s="44">
        <v>472236</v>
      </c>
      <c r="J4290" t="s">
        <v>15210</v>
      </c>
      <c r="R4290" s="51"/>
      <c r="U4290"/>
    </row>
    <row r="4291" spans="2:21" x14ac:dyDescent="0.25">
      <c r="B4291" s="49" t="s">
        <v>9326</v>
      </c>
      <c r="C4291" s="53" t="s">
        <v>24184</v>
      </c>
      <c r="D4291" t="s">
        <v>6354</v>
      </c>
      <c r="E4291" s="43" t="s">
        <v>6355</v>
      </c>
      <c r="F4291" t="s">
        <v>7481</v>
      </c>
      <c r="G4291" t="s">
        <v>7481</v>
      </c>
      <c r="H4291" s="41">
        <v>43879</v>
      </c>
      <c r="I4291" s="44">
        <v>44250</v>
      </c>
      <c r="J4291" t="s">
        <v>15211</v>
      </c>
      <c r="R4291" s="51"/>
      <c r="U4291"/>
    </row>
    <row r="4292" spans="2:21" x14ac:dyDescent="0.25">
      <c r="B4292" s="49" t="s">
        <v>9326</v>
      </c>
      <c r="C4292" s="53" t="s">
        <v>24184</v>
      </c>
      <c r="D4292" t="s">
        <v>7622</v>
      </c>
      <c r="E4292" s="43" t="s">
        <v>15212</v>
      </c>
      <c r="F4292" t="s">
        <v>7623</v>
      </c>
      <c r="G4292" t="s">
        <v>7624</v>
      </c>
      <c r="H4292" s="41">
        <v>43880</v>
      </c>
      <c r="I4292" s="44">
        <v>-27920</v>
      </c>
      <c r="J4292" t="s">
        <v>15213</v>
      </c>
      <c r="R4292" s="51"/>
      <c r="U4292"/>
    </row>
    <row r="4293" spans="2:21" x14ac:dyDescent="0.25">
      <c r="B4293" s="49" t="s">
        <v>9735</v>
      </c>
      <c r="C4293" s="53" t="s">
        <v>24186</v>
      </c>
      <c r="D4293" t="s">
        <v>6919</v>
      </c>
      <c r="E4293" s="43" t="s">
        <v>6920</v>
      </c>
      <c r="F4293" t="s">
        <v>7627</v>
      </c>
      <c r="G4293" t="s">
        <v>7628</v>
      </c>
      <c r="H4293" s="41">
        <v>43881</v>
      </c>
      <c r="I4293" s="44">
        <v>-1171539</v>
      </c>
      <c r="J4293" t="s">
        <v>15215</v>
      </c>
      <c r="R4293" s="51"/>
      <c r="U4293"/>
    </row>
    <row r="4294" spans="2:21" x14ac:dyDescent="0.25">
      <c r="B4294" s="49" t="s">
        <v>9735</v>
      </c>
      <c r="C4294" s="53" t="s">
        <v>24186</v>
      </c>
      <c r="D4294" t="s">
        <v>1218</v>
      </c>
      <c r="E4294" s="43" t="s">
        <v>1219</v>
      </c>
      <c r="F4294" t="s">
        <v>7625</v>
      </c>
      <c r="G4294" t="s">
        <v>7626</v>
      </c>
      <c r="H4294" s="41">
        <v>43881</v>
      </c>
      <c r="I4294" s="44">
        <v>-420152.26</v>
      </c>
      <c r="J4294" t="s">
        <v>15214</v>
      </c>
      <c r="R4294" s="51"/>
      <c r="U4294"/>
    </row>
    <row r="4295" spans="2:21" x14ac:dyDescent="0.25">
      <c r="B4295" s="49" t="s">
        <v>9735</v>
      </c>
      <c r="C4295" s="53" t="s">
        <v>24186</v>
      </c>
      <c r="D4295" t="s">
        <v>1218</v>
      </c>
      <c r="E4295" s="43" t="s">
        <v>1219</v>
      </c>
      <c r="F4295" t="s">
        <v>7632</v>
      </c>
      <c r="G4295" t="s">
        <v>7633</v>
      </c>
      <c r="H4295" s="41">
        <v>43882</v>
      </c>
      <c r="I4295" s="44">
        <v>-76984.929999999993</v>
      </c>
      <c r="J4295" t="s">
        <v>15218</v>
      </c>
      <c r="R4295" s="51"/>
      <c r="U4295"/>
    </row>
    <row r="4296" spans="2:21" x14ac:dyDescent="0.25">
      <c r="B4296" s="49" t="s">
        <v>9735</v>
      </c>
      <c r="C4296" s="53" t="s">
        <v>24186</v>
      </c>
      <c r="D4296" t="s">
        <v>7629</v>
      </c>
      <c r="E4296" s="43" t="s">
        <v>15216</v>
      </c>
      <c r="F4296" t="s">
        <v>7630</v>
      </c>
      <c r="G4296" t="s">
        <v>7631</v>
      </c>
      <c r="H4296" s="41">
        <v>43882</v>
      </c>
      <c r="I4296" s="44">
        <v>-35302.769999999997</v>
      </c>
      <c r="J4296" t="s">
        <v>15217</v>
      </c>
      <c r="R4296" s="51"/>
      <c r="U4296"/>
    </row>
    <row r="4297" spans="2:21" x14ac:dyDescent="0.25">
      <c r="B4297" s="49" t="s">
        <v>9735</v>
      </c>
      <c r="C4297" s="53" t="s">
        <v>24186</v>
      </c>
      <c r="D4297" t="s">
        <v>987</v>
      </c>
      <c r="E4297" s="43" t="s">
        <v>988</v>
      </c>
      <c r="F4297" t="s">
        <v>7634</v>
      </c>
      <c r="G4297" t="s">
        <v>7635</v>
      </c>
      <c r="H4297" s="41">
        <v>43885</v>
      </c>
      <c r="I4297" s="44">
        <v>-1285495.5</v>
      </c>
      <c r="J4297" t="s">
        <v>15219</v>
      </c>
      <c r="R4297" s="51"/>
      <c r="U4297"/>
    </row>
    <row r="4298" spans="2:21" x14ac:dyDescent="0.25">
      <c r="B4298" s="49" t="s">
        <v>9735</v>
      </c>
      <c r="C4298" s="53" t="s">
        <v>24186</v>
      </c>
      <c r="D4298" t="s">
        <v>1218</v>
      </c>
      <c r="E4298" s="43" t="s">
        <v>1219</v>
      </c>
      <c r="F4298" t="s">
        <v>7638</v>
      </c>
      <c r="G4298" t="s">
        <v>7639</v>
      </c>
      <c r="H4298" s="41">
        <v>43886</v>
      </c>
      <c r="I4298" s="44">
        <v>-200000</v>
      </c>
      <c r="J4298" t="s">
        <v>15221</v>
      </c>
      <c r="R4298" s="51"/>
      <c r="U4298"/>
    </row>
    <row r="4299" spans="2:21" x14ac:dyDescent="0.25">
      <c r="B4299" s="49" t="s">
        <v>9735</v>
      </c>
      <c r="C4299" s="53" t="s">
        <v>24186</v>
      </c>
      <c r="D4299" t="s">
        <v>1218</v>
      </c>
      <c r="E4299" s="43" t="s">
        <v>1219</v>
      </c>
      <c r="F4299" t="s">
        <v>7636</v>
      </c>
      <c r="G4299" t="s">
        <v>7637</v>
      </c>
      <c r="H4299" s="41">
        <v>43886</v>
      </c>
      <c r="I4299" s="44">
        <v>-52596.959999999999</v>
      </c>
      <c r="J4299" t="s">
        <v>15220</v>
      </c>
      <c r="R4299" s="51"/>
      <c r="U4299"/>
    </row>
    <row r="4300" spans="2:21" x14ac:dyDescent="0.25">
      <c r="B4300" s="49" t="s">
        <v>9735</v>
      </c>
      <c r="C4300" s="53" t="s">
        <v>24186</v>
      </c>
      <c r="D4300" t="s">
        <v>1218</v>
      </c>
      <c r="E4300" s="43" t="s">
        <v>1219</v>
      </c>
      <c r="F4300" t="s">
        <v>7640</v>
      </c>
      <c r="G4300" t="s">
        <v>7641</v>
      </c>
      <c r="H4300" s="41">
        <v>43889</v>
      </c>
      <c r="I4300" s="44">
        <v>-312000</v>
      </c>
      <c r="J4300" t="s">
        <v>15222</v>
      </c>
      <c r="R4300" s="51"/>
      <c r="U4300"/>
    </row>
    <row r="4301" spans="2:21" x14ac:dyDescent="0.25">
      <c r="B4301" s="49" t="s">
        <v>9735</v>
      </c>
      <c r="C4301" s="53" t="s">
        <v>24186</v>
      </c>
      <c r="D4301" t="s">
        <v>7642</v>
      </c>
      <c r="E4301" s="43" t="s">
        <v>15223</v>
      </c>
      <c r="F4301" t="s">
        <v>7643</v>
      </c>
      <c r="G4301" t="s">
        <v>7644</v>
      </c>
      <c r="H4301" s="41">
        <v>43894</v>
      </c>
      <c r="I4301" s="44">
        <v>-95000</v>
      </c>
      <c r="J4301" t="s">
        <v>15224</v>
      </c>
      <c r="R4301" s="51"/>
      <c r="U4301"/>
    </row>
    <row r="4302" spans="2:21" x14ac:dyDescent="0.25">
      <c r="B4302" s="49" t="s">
        <v>9735</v>
      </c>
      <c r="C4302" s="53" t="s">
        <v>24186</v>
      </c>
      <c r="D4302" t="s">
        <v>1218</v>
      </c>
      <c r="E4302" s="43" t="s">
        <v>1219</v>
      </c>
      <c r="F4302" t="s">
        <v>7645</v>
      </c>
      <c r="G4302" t="s">
        <v>7646</v>
      </c>
      <c r="H4302" s="41">
        <v>43896</v>
      </c>
      <c r="I4302" s="44">
        <v>-405787.74</v>
      </c>
      <c r="J4302" t="s">
        <v>15225</v>
      </c>
      <c r="R4302" s="51"/>
      <c r="U4302"/>
    </row>
    <row r="4303" spans="2:21" x14ac:dyDescent="0.25">
      <c r="B4303" s="49" t="s">
        <v>9326</v>
      </c>
      <c r="C4303" s="53" t="s">
        <v>24184</v>
      </c>
      <c r="D4303" t="s">
        <v>7647</v>
      </c>
      <c r="E4303" s="43" t="s">
        <v>7648</v>
      </c>
      <c r="F4303" t="s">
        <v>7649</v>
      </c>
      <c r="G4303" t="s">
        <v>17997</v>
      </c>
      <c r="H4303" s="41">
        <v>43899</v>
      </c>
      <c r="I4303" s="44">
        <v>-769094.24</v>
      </c>
      <c r="J4303" t="s">
        <v>15226</v>
      </c>
      <c r="R4303" s="51"/>
      <c r="U4303"/>
    </row>
    <row r="4304" spans="2:21" x14ac:dyDescent="0.25">
      <c r="B4304" s="49" t="s">
        <v>9328</v>
      </c>
      <c r="C4304" s="53" t="s">
        <v>24189</v>
      </c>
      <c r="D4304" t="s">
        <v>7560</v>
      </c>
      <c r="E4304" s="43" t="s">
        <v>7561</v>
      </c>
      <c r="F4304" t="s">
        <v>7650</v>
      </c>
      <c r="G4304" t="s">
        <v>20256</v>
      </c>
      <c r="H4304" s="41">
        <v>43900</v>
      </c>
      <c r="I4304" s="44">
        <v>-11449.54</v>
      </c>
      <c r="J4304" t="s">
        <v>15227</v>
      </c>
      <c r="R4304" s="51"/>
      <c r="U4304"/>
    </row>
    <row r="4305" spans="2:21" x14ac:dyDescent="0.25">
      <c r="B4305" s="49" t="s">
        <v>9328</v>
      </c>
      <c r="C4305" s="53" t="s">
        <v>24189</v>
      </c>
      <c r="D4305" t="s">
        <v>7560</v>
      </c>
      <c r="E4305" s="43" t="s">
        <v>7561</v>
      </c>
      <c r="F4305" t="s">
        <v>7651</v>
      </c>
      <c r="G4305" t="s">
        <v>16504</v>
      </c>
      <c r="H4305" s="41">
        <v>43900</v>
      </c>
      <c r="I4305" s="44">
        <v>9703</v>
      </c>
      <c r="J4305" t="s">
        <v>15228</v>
      </c>
      <c r="R4305" s="51"/>
      <c r="U4305"/>
    </row>
    <row r="4306" spans="2:21" x14ac:dyDescent="0.25">
      <c r="B4306" s="49" t="s">
        <v>9328</v>
      </c>
      <c r="C4306" s="53" t="s">
        <v>24189</v>
      </c>
      <c r="D4306" t="s">
        <v>19814</v>
      </c>
      <c r="E4306" s="43" t="s">
        <v>19813</v>
      </c>
      <c r="H4306" s="41">
        <v>43900</v>
      </c>
      <c r="I4306" s="44">
        <v>923400</v>
      </c>
      <c r="J4306" t="s">
        <v>19817</v>
      </c>
      <c r="R4306" s="51"/>
      <c r="U4306"/>
    </row>
    <row r="4307" spans="2:21" x14ac:dyDescent="0.25">
      <c r="B4307" s="49" t="s">
        <v>9326</v>
      </c>
      <c r="C4307" s="53" t="s">
        <v>24184</v>
      </c>
      <c r="D4307" t="s">
        <v>7652</v>
      </c>
      <c r="E4307" s="43" t="s">
        <v>7653</v>
      </c>
      <c r="F4307" t="s">
        <v>7654</v>
      </c>
      <c r="G4307" t="s">
        <v>18230</v>
      </c>
      <c r="H4307" s="41">
        <v>43908</v>
      </c>
      <c r="I4307" s="44">
        <v>-7302269.4000000004</v>
      </c>
      <c r="J4307" t="s">
        <v>15229</v>
      </c>
      <c r="R4307" s="51"/>
      <c r="U4307"/>
    </row>
    <row r="4308" spans="2:21" x14ac:dyDescent="0.25">
      <c r="B4308" s="49" t="s">
        <v>9328</v>
      </c>
      <c r="C4308" s="53" t="s">
        <v>24189</v>
      </c>
      <c r="D4308" t="s">
        <v>7655</v>
      </c>
      <c r="E4308" s="43" t="s">
        <v>15230</v>
      </c>
      <c r="F4308" t="s">
        <v>7656</v>
      </c>
      <c r="G4308" t="s">
        <v>20087</v>
      </c>
      <c r="H4308" s="41">
        <v>43908</v>
      </c>
      <c r="I4308" s="44">
        <v>-1131375</v>
      </c>
      <c r="J4308" t="s">
        <v>15231</v>
      </c>
      <c r="R4308" s="51"/>
      <c r="U4308"/>
    </row>
    <row r="4309" spans="2:21" x14ac:dyDescent="0.25">
      <c r="B4309" s="49" t="s">
        <v>9328</v>
      </c>
      <c r="C4309" s="53" t="s">
        <v>24189</v>
      </c>
      <c r="D4309" t="s">
        <v>7657</v>
      </c>
      <c r="E4309" s="43" t="s">
        <v>7658</v>
      </c>
      <c r="F4309" t="s">
        <v>7488</v>
      </c>
      <c r="G4309" t="s">
        <v>20351</v>
      </c>
      <c r="H4309" s="41">
        <v>43928</v>
      </c>
      <c r="I4309" s="44">
        <v>-107572.29</v>
      </c>
      <c r="J4309" t="s">
        <v>15232</v>
      </c>
      <c r="R4309" s="51"/>
      <c r="U4309"/>
    </row>
    <row r="4310" spans="2:21" x14ac:dyDescent="0.25">
      <c r="B4310" s="49" t="s">
        <v>9328</v>
      </c>
      <c r="C4310" s="53" t="s">
        <v>24189</v>
      </c>
      <c r="D4310" t="s">
        <v>7657</v>
      </c>
      <c r="E4310" s="43" t="s">
        <v>7658</v>
      </c>
      <c r="F4310" t="s">
        <v>7659</v>
      </c>
      <c r="G4310" t="s">
        <v>20154</v>
      </c>
      <c r="H4310" s="41">
        <v>43928</v>
      </c>
      <c r="I4310" s="44">
        <v>107572.29</v>
      </c>
      <c r="J4310" t="s">
        <v>15233</v>
      </c>
      <c r="R4310" s="51"/>
      <c r="U4310"/>
    </row>
    <row r="4311" spans="2:21" x14ac:dyDescent="0.25">
      <c r="B4311" s="49" t="s">
        <v>9328</v>
      </c>
      <c r="C4311" s="53" t="s">
        <v>24189</v>
      </c>
      <c r="D4311" t="s">
        <v>7660</v>
      </c>
      <c r="E4311" s="43" t="s">
        <v>15234</v>
      </c>
      <c r="G4311" t="s">
        <v>7661</v>
      </c>
      <c r="H4311" s="41">
        <v>43934</v>
      </c>
      <c r="I4311" s="44">
        <v>1365836.1</v>
      </c>
      <c r="J4311" t="s">
        <v>15235</v>
      </c>
      <c r="R4311" s="51"/>
      <c r="U4311"/>
    </row>
    <row r="4312" spans="2:21" x14ac:dyDescent="0.25">
      <c r="B4312" s="49" t="s">
        <v>9328</v>
      </c>
      <c r="C4312" s="53" t="s">
        <v>24189</v>
      </c>
      <c r="D4312" t="s">
        <v>1886</v>
      </c>
      <c r="E4312" s="43" t="s">
        <v>15236</v>
      </c>
      <c r="G4312" t="s">
        <v>7662</v>
      </c>
      <c r="H4312" s="41">
        <v>43936</v>
      </c>
      <c r="I4312" s="44">
        <v>3583673.78</v>
      </c>
      <c r="J4312" t="s">
        <v>15237</v>
      </c>
      <c r="R4312" s="51"/>
      <c r="U4312"/>
    </row>
    <row r="4313" spans="2:21" x14ac:dyDescent="0.25">
      <c r="B4313" s="49" t="s">
        <v>9326</v>
      </c>
      <c r="C4313" s="53" t="s">
        <v>24184</v>
      </c>
      <c r="D4313" t="s">
        <v>7652</v>
      </c>
      <c r="E4313" s="43" t="s">
        <v>7653</v>
      </c>
      <c r="G4313" t="s">
        <v>7663</v>
      </c>
      <c r="H4313" s="41">
        <v>43944</v>
      </c>
      <c r="I4313" s="44">
        <v>6937155.9299999997</v>
      </c>
      <c r="J4313" t="s">
        <v>15238</v>
      </c>
      <c r="R4313" s="51"/>
      <c r="U4313"/>
    </row>
    <row r="4314" spans="2:21" x14ac:dyDescent="0.25">
      <c r="B4314" s="49" t="s">
        <v>9328</v>
      </c>
      <c r="C4314" s="53" t="s">
        <v>24189</v>
      </c>
      <c r="D4314" t="s">
        <v>7664</v>
      </c>
      <c r="E4314" s="43" t="s">
        <v>15239</v>
      </c>
      <c r="F4314" t="s">
        <v>7665</v>
      </c>
      <c r="G4314" t="s">
        <v>19607</v>
      </c>
      <c r="H4314" s="41">
        <v>43970</v>
      </c>
      <c r="I4314" s="44">
        <v>-1998000</v>
      </c>
      <c r="J4314" t="s">
        <v>15240</v>
      </c>
      <c r="R4314" s="51"/>
      <c r="U4314"/>
    </row>
    <row r="4315" spans="2:21" x14ac:dyDescent="0.25">
      <c r="B4315" s="49" t="s">
        <v>9328</v>
      </c>
      <c r="C4315" s="53" t="s">
        <v>24189</v>
      </c>
      <c r="D4315" t="s">
        <v>7668</v>
      </c>
      <c r="E4315" s="43" t="s">
        <v>7669</v>
      </c>
      <c r="F4315" t="s">
        <v>7670</v>
      </c>
      <c r="G4315" t="s">
        <v>20294</v>
      </c>
      <c r="H4315" s="41">
        <v>43991</v>
      </c>
      <c r="I4315" s="44">
        <v>-389423.6</v>
      </c>
      <c r="J4315" t="s">
        <v>15241</v>
      </c>
      <c r="R4315" s="51"/>
      <c r="U4315"/>
    </row>
    <row r="4316" spans="2:21" x14ac:dyDescent="0.25">
      <c r="B4316" s="49" t="s">
        <v>9326</v>
      </c>
      <c r="C4316" s="53" t="s">
        <v>24184</v>
      </c>
      <c r="D4316" t="s">
        <v>7671</v>
      </c>
      <c r="E4316" s="43" t="s">
        <v>7672</v>
      </c>
      <c r="F4316" t="s">
        <v>7673</v>
      </c>
      <c r="G4316" t="s">
        <v>18581</v>
      </c>
      <c r="H4316" s="41">
        <v>43999</v>
      </c>
      <c r="I4316" s="44">
        <v>-13722308.109999999</v>
      </c>
      <c r="J4316" t="s">
        <v>15242</v>
      </c>
      <c r="R4316" s="51"/>
      <c r="U4316"/>
    </row>
    <row r="4317" spans="2:21" x14ac:dyDescent="0.25">
      <c r="B4317" s="49" t="s">
        <v>9328</v>
      </c>
      <c r="C4317" s="53" t="s">
        <v>24189</v>
      </c>
      <c r="D4317" t="s">
        <v>7674</v>
      </c>
      <c r="E4317" s="43" t="s">
        <v>15243</v>
      </c>
      <c r="F4317" t="s">
        <v>7675</v>
      </c>
      <c r="G4317" t="s">
        <v>19719</v>
      </c>
      <c r="H4317" s="41">
        <v>44008</v>
      </c>
      <c r="I4317" s="44">
        <v>-2611895.2599999998</v>
      </c>
      <c r="J4317" t="s">
        <v>15244</v>
      </c>
      <c r="R4317" s="51"/>
      <c r="U4317"/>
    </row>
    <row r="4318" spans="2:21" x14ac:dyDescent="0.25">
      <c r="B4318" s="49" t="s">
        <v>9328</v>
      </c>
      <c r="C4318" s="53" t="s">
        <v>24189</v>
      </c>
      <c r="D4318" t="s">
        <v>6251</v>
      </c>
      <c r="E4318" s="43" t="s">
        <v>14178</v>
      </c>
      <c r="F4318" t="s">
        <v>7676</v>
      </c>
      <c r="G4318" t="s">
        <v>19883</v>
      </c>
      <c r="H4318" s="41">
        <v>44008</v>
      </c>
      <c r="I4318" s="44">
        <v>-91562.01</v>
      </c>
      <c r="J4318" t="s">
        <v>15245</v>
      </c>
      <c r="R4318" s="51"/>
      <c r="U4318"/>
    </row>
    <row r="4319" spans="2:21" x14ac:dyDescent="0.25">
      <c r="B4319" s="49" t="s">
        <v>9326</v>
      </c>
      <c r="C4319" s="53" t="s">
        <v>24184</v>
      </c>
      <c r="D4319" t="s">
        <v>7677</v>
      </c>
      <c r="E4319" s="43" t="s">
        <v>7678</v>
      </c>
      <c r="F4319" t="s">
        <v>7679</v>
      </c>
      <c r="G4319" t="s">
        <v>18447</v>
      </c>
      <c r="H4319" s="41">
        <v>44011</v>
      </c>
      <c r="I4319" s="44">
        <v>-334043.23</v>
      </c>
      <c r="J4319" t="s">
        <v>15246</v>
      </c>
      <c r="R4319" s="51"/>
      <c r="U4319"/>
    </row>
    <row r="4320" spans="2:21" x14ac:dyDescent="0.25">
      <c r="B4320" s="49" t="s">
        <v>9326</v>
      </c>
      <c r="C4320" s="53" t="s">
        <v>24184</v>
      </c>
      <c r="D4320" t="s">
        <v>7677</v>
      </c>
      <c r="E4320" s="43" t="s">
        <v>7678</v>
      </c>
      <c r="F4320" t="s">
        <v>7680</v>
      </c>
      <c r="G4320" t="s">
        <v>18169</v>
      </c>
      <c r="H4320" s="41">
        <v>44011</v>
      </c>
      <c r="I4320" s="44">
        <v>334043.23</v>
      </c>
      <c r="J4320" t="s">
        <v>15247</v>
      </c>
      <c r="R4320" s="51"/>
      <c r="U4320"/>
    </row>
    <row r="4321" spans="2:21" x14ac:dyDescent="0.25">
      <c r="B4321" s="49" t="s">
        <v>9326</v>
      </c>
      <c r="C4321" s="53" t="s">
        <v>24184</v>
      </c>
      <c r="D4321" t="s">
        <v>6752</v>
      </c>
      <c r="E4321" s="43" t="s">
        <v>6753</v>
      </c>
      <c r="F4321" t="s">
        <v>7681</v>
      </c>
      <c r="G4321" t="s">
        <v>17781</v>
      </c>
      <c r="H4321" s="41">
        <v>44015</v>
      </c>
      <c r="I4321" s="44">
        <v>-35400</v>
      </c>
      <c r="J4321" t="s">
        <v>15248</v>
      </c>
      <c r="R4321" s="51"/>
      <c r="U4321"/>
    </row>
    <row r="4322" spans="2:21" x14ac:dyDescent="0.25">
      <c r="B4322" s="49" t="s">
        <v>9326</v>
      </c>
      <c r="C4322" s="53" t="s">
        <v>24184</v>
      </c>
      <c r="D4322" t="s">
        <v>6752</v>
      </c>
      <c r="E4322" s="43" t="s">
        <v>6753</v>
      </c>
      <c r="F4322" t="s">
        <v>7682</v>
      </c>
      <c r="G4322" t="s">
        <v>17782</v>
      </c>
      <c r="H4322" s="41">
        <v>44015</v>
      </c>
      <c r="I4322" s="44">
        <v>30000</v>
      </c>
      <c r="J4322" t="s">
        <v>15249</v>
      </c>
      <c r="R4322" s="51"/>
      <c r="U4322"/>
    </row>
    <row r="4323" spans="2:21" x14ac:dyDescent="0.25">
      <c r="B4323" s="49" t="s">
        <v>9328</v>
      </c>
      <c r="C4323" s="53" t="s">
        <v>24189</v>
      </c>
      <c r="D4323" t="s">
        <v>7683</v>
      </c>
      <c r="E4323" s="43" t="s">
        <v>7684</v>
      </c>
      <c r="F4323" t="s">
        <v>7685</v>
      </c>
      <c r="G4323" t="s">
        <v>20239</v>
      </c>
      <c r="H4323" s="41">
        <v>44018</v>
      </c>
      <c r="I4323" s="44">
        <v>-75597.210000000006</v>
      </c>
      <c r="J4323" t="s">
        <v>15250</v>
      </c>
      <c r="R4323" s="51"/>
      <c r="U4323"/>
    </row>
    <row r="4324" spans="2:21" x14ac:dyDescent="0.25">
      <c r="B4324" s="49" t="s">
        <v>9735</v>
      </c>
      <c r="C4324" s="53" t="s">
        <v>24186</v>
      </c>
      <c r="D4324" t="s">
        <v>7686</v>
      </c>
      <c r="E4324" s="43" t="s">
        <v>15251</v>
      </c>
      <c r="F4324" t="s">
        <v>7379</v>
      </c>
      <c r="G4324" t="s">
        <v>18997</v>
      </c>
      <c r="H4324" s="41">
        <v>44019</v>
      </c>
      <c r="I4324" s="44">
        <v>-500025</v>
      </c>
      <c r="J4324" t="s">
        <v>15252</v>
      </c>
      <c r="R4324" s="51"/>
      <c r="U4324"/>
    </row>
    <row r="4325" spans="2:21" x14ac:dyDescent="0.25">
      <c r="B4325" s="49" t="s">
        <v>9735</v>
      </c>
      <c r="C4325" s="53" t="s">
        <v>24186</v>
      </c>
      <c r="D4325" t="s">
        <v>7686</v>
      </c>
      <c r="E4325" s="43" t="s">
        <v>15251</v>
      </c>
      <c r="F4325" t="s">
        <v>7390</v>
      </c>
      <c r="G4325" t="s">
        <v>18998</v>
      </c>
      <c r="H4325" s="41">
        <v>44019</v>
      </c>
      <c r="I4325" s="44">
        <v>500025</v>
      </c>
      <c r="J4325" t="s">
        <v>15253</v>
      </c>
      <c r="R4325" s="51"/>
      <c r="U4325"/>
    </row>
    <row r="4326" spans="2:21" x14ac:dyDescent="0.25">
      <c r="B4326" s="49" t="s">
        <v>9328</v>
      </c>
      <c r="C4326" s="53" t="s">
        <v>24189</v>
      </c>
      <c r="D4326" t="s">
        <v>7687</v>
      </c>
      <c r="E4326" s="43" t="s">
        <v>7688</v>
      </c>
      <c r="F4326" t="s">
        <v>7689</v>
      </c>
      <c r="G4326" t="s">
        <v>7690</v>
      </c>
      <c r="H4326" s="41">
        <v>44022</v>
      </c>
      <c r="I4326" s="44">
        <v>-177000</v>
      </c>
      <c r="J4326" t="s">
        <v>15254</v>
      </c>
      <c r="R4326" s="51"/>
      <c r="U4326"/>
    </row>
    <row r="4327" spans="2:21" x14ac:dyDescent="0.25">
      <c r="B4327" s="49" t="s">
        <v>9328</v>
      </c>
      <c r="C4327" s="53" t="s">
        <v>24189</v>
      </c>
      <c r="D4327" t="s">
        <v>7691</v>
      </c>
      <c r="E4327" s="43" t="s">
        <v>7692</v>
      </c>
      <c r="F4327" t="s">
        <v>7147</v>
      </c>
      <c r="G4327" t="s">
        <v>20397</v>
      </c>
      <c r="H4327" s="41">
        <v>44025</v>
      </c>
      <c r="I4327" s="44">
        <v>-340000.01</v>
      </c>
      <c r="J4327" t="s">
        <v>15255</v>
      </c>
      <c r="R4327" s="51"/>
      <c r="U4327"/>
    </row>
    <row r="4328" spans="2:21" x14ac:dyDescent="0.25">
      <c r="B4328" s="49" t="s">
        <v>9735</v>
      </c>
      <c r="C4328" s="53" t="s">
        <v>24186</v>
      </c>
      <c r="D4328" t="s">
        <v>7693</v>
      </c>
      <c r="E4328" s="43" t="s">
        <v>7694</v>
      </c>
      <c r="F4328" t="s">
        <v>7697</v>
      </c>
      <c r="G4328" t="s">
        <v>7696</v>
      </c>
      <c r="H4328" s="41">
        <v>44026</v>
      </c>
      <c r="I4328" s="44">
        <v>-7097400</v>
      </c>
      <c r="J4328" t="s">
        <v>15257</v>
      </c>
      <c r="R4328" s="51"/>
      <c r="U4328"/>
    </row>
    <row r="4329" spans="2:21" x14ac:dyDescent="0.25">
      <c r="B4329" s="49" t="s">
        <v>9735</v>
      </c>
      <c r="C4329" s="53" t="s">
        <v>24186</v>
      </c>
      <c r="D4329" t="s">
        <v>7693</v>
      </c>
      <c r="E4329" s="43" t="s">
        <v>7694</v>
      </c>
      <c r="F4329" t="s">
        <v>7695</v>
      </c>
      <c r="G4329" t="s">
        <v>7696</v>
      </c>
      <c r="H4329" s="41">
        <v>44026</v>
      </c>
      <c r="I4329" s="44">
        <v>-1774350</v>
      </c>
      <c r="J4329" t="s">
        <v>15256</v>
      </c>
      <c r="R4329" s="51"/>
      <c r="U4329"/>
    </row>
    <row r="4330" spans="2:21" x14ac:dyDescent="0.25">
      <c r="B4330" s="49" t="s">
        <v>9328</v>
      </c>
      <c r="C4330" s="53" t="s">
        <v>24189</v>
      </c>
      <c r="D4330" t="s">
        <v>7698</v>
      </c>
      <c r="E4330" s="43" t="s">
        <v>15258</v>
      </c>
      <c r="F4330" t="s">
        <v>7699</v>
      </c>
      <c r="G4330" t="s">
        <v>14764</v>
      </c>
      <c r="H4330" s="41">
        <v>44026</v>
      </c>
      <c r="I4330" s="44">
        <v>-5078680.6100000003</v>
      </c>
      <c r="J4330" t="s">
        <v>15259</v>
      </c>
      <c r="R4330" s="51"/>
      <c r="U4330"/>
    </row>
    <row r="4331" spans="2:21" x14ac:dyDescent="0.25">
      <c r="B4331" s="49" t="s">
        <v>9735</v>
      </c>
      <c r="C4331" s="53" t="s">
        <v>24186</v>
      </c>
      <c r="D4331" t="s">
        <v>7693</v>
      </c>
      <c r="E4331" s="43" t="s">
        <v>7694</v>
      </c>
      <c r="F4331" t="s">
        <v>7700</v>
      </c>
      <c r="G4331" t="s">
        <v>7701</v>
      </c>
      <c r="H4331" s="41">
        <v>44027</v>
      </c>
      <c r="I4331" s="44">
        <v>-5323050</v>
      </c>
      <c r="J4331" t="s">
        <v>15260</v>
      </c>
      <c r="R4331" s="51"/>
      <c r="U4331"/>
    </row>
    <row r="4332" spans="2:21" x14ac:dyDescent="0.25">
      <c r="B4332" s="49" t="s">
        <v>9735</v>
      </c>
      <c r="C4332" s="53" t="s">
        <v>24186</v>
      </c>
      <c r="D4332" t="s">
        <v>7702</v>
      </c>
      <c r="E4332" s="43" t="s">
        <v>7703</v>
      </c>
      <c r="F4332" t="s">
        <v>7704</v>
      </c>
      <c r="G4332" t="s">
        <v>7705</v>
      </c>
      <c r="H4332" s="41">
        <v>44029</v>
      </c>
      <c r="I4332" s="44">
        <v>-293535</v>
      </c>
      <c r="J4332" t="s">
        <v>15261</v>
      </c>
      <c r="R4332" s="51"/>
      <c r="U4332"/>
    </row>
    <row r="4333" spans="2:21" x14ac:dyDescent="0.25">
      <c r="B4333" s="49" t="s">
        <v>9328</v>
      </c>
      <c r="C4333" s="53" t="s">
        <v>24189</v>
      </c>
      <c r="D4333" t="s">
        <v>7707</v>
      </c>
      <c r="E4333" s="43" t="s">
        <v>7708</v>
      </c>
      <c r="F4333" t="s">
        <v>7173</v>
      </c>
      <c r="G4333" t="s">
        <v>20321</v>
      </c>
      <c r="H4333" s="41">
        <v>44029</v>
      </c>
      <c r="I4333" s="44">
        <v>-11782071.380000001</v>
      </c>
      <c r="J4333" t="s">
        <v>15263</v>
      </c>
      <c r="R4333" s="51"/>
      <c r="U4333"/>
    </row>
    <row r="4334" spans="2:21" x14ac:dyDescent="0.25">
      <c r="B4334" s="49" t="s">
        <v>9328</v>
      </c>
      <c r="C4334" s="53" t="s">
        <v>24189</v>
      </c>
      <c r="D4334" t="s">
        <v>6973</v>
      </c>
      <c r="E4334" s="43" t="s">
        <v>14750</v>
      </c>
      <c r="F4334" t="s">
        <v>7706</v>
      </c>
      <c r="G4334" t="s">
        <v>7706</v>
      </c>
      <c r="H4334" s="41">
        <v>44029</v>
      </c>
      <c r="I4334" s="44">
        <v>322489.5</v>
      </c>
      <c r="J4334" t="s">
        <v>15262</v>
      </c>
      <c r="R4334" s="51"/>
      <c r="U4334"/>
    </row>
    <row r="4335" spans="2:21" x14ac:dyDescent="0.25">
      <c r="B4335" s="49" t="s">
        <v>9326</v>
      </c>
      <c r="C4335" s="53" t="s">
        <v>24184</v>
      </c>
      <c r="D4335" t="s">
        <v>7709</v>
      </c>
      <c r="E4335" s="43" t="s">
        <v>7710</v>
      </c>
      <c r="F4335" t="s">
        <v>7711</v>
      </c>
      <c r="G4335" t="s">
        <v>7712</v>
      </c>
      <c r="H4335" s="41">
        <v>44034</v>
      </c>
      <c r="I4335" s="44">
        <v>-10000</v>
      </c>
      <c r="J4335" t="s">
        <v>15264</v>
      </c>
      <c r="R4335" s="51"/>
      <c r="U4335"/>
    </row>
    <row r="4336" spans="2:21" x14ac:dyDescent="0.25">
      <c r="B4336" s="49" t="s">
        <v>9735</v>
      </c>
      <c r="C4336" s="53" t="s">
        <v>24186</v>
      </c>
      <c r="D4336" t="s">
        <v>7713</v>
      </c>
      <c r="E4336" s="43" t="s">
        <v>15265</v>
      </c>
      <c r="F4336" t="s">
        <v>7714</v>
      </c>
      <c r="H4336" s="41">
        <v>44034</v>
      </c>
      <c r="I4336" s="44">
        <v>-17700</v>
      </c>
      <c r="J4336" t="s">
        <v>15266</v>
      </c>
      <c r="R4336" s="51"/>
      <c r="U4336"/>
    </row>
    <row r="4337" spans="2:21" x14ac:dyDescent="0.25">
      <c r="B4337" s="49" t="s">
        <v>9328</v>
      </c>
      <c r="C4337" s="53" t="s">
        <v>24189</v>
      </c>
      <c r="D4337" t="s">
        <v>7717</v>
      </c>
      <c r="E4337" s="43" t="s">
        <v>15271</v>
      </c>
      <c r="F4337" t="s">
        <v>7718</v>
      </c>
      <c r="G4337" t="s">
        <v>7719</v>
      </c>
      <c r="H4337" s="41">
        <v>44041</v>
      </c>
      <c r="I4337" s="44">
        <v>-5325681.1100000003</v>
      </c>
      <c r="J4337" t="s">
        <v>15272</v>
      </c>
      <c r="R4337" s="51"/>
      <c r="U4337"/>
    </row>
    <row r="4338" spans="2:21" x14ac:dyDescent="0.25">
      <c r="B4338" s="49" t="s">
        <v>9735</v>
      </c>
      <c r="C4338" s="53" t="s">
        <v>24186</v>
      </c>
      <c r="D4338" t="s">
        <v>7720</v>
      </c>
      <c r="E4338" s="43" t="s">
        <v>7721</v>
      </c>
      <c r="F4338" t="s">
        <v>7722</v>
      </c>
      <c r="G4338" t="s">
        <v>19130</v>
      </c>
      <c r="H4338" s="41">
        <v>44043</v>
      </c>
      <c r="I4338" s="44">
        <v>-17464</v>
      </c>
      <c r="J4338" t="s">
        <v>15273</v>
      </c>
      <c r="R4338" s="51"/>
      <c r="U4338"/>
    </row>
    <row r="4339" spans="2:21" x14ac:dyDescent="0.25">
      <c r="B4339" s="49" t="s">
        <v>9735</v>
      </c>
      <c r="C4339" s="53" t="s">
        <v>24186</v>
      </c>
      <c r="D4339" t="s">
        <v>7720</v>
      </c>
      <c r="E4339" s="43" t="s">
        <v>7721</v>
      </c>
      <c r="F4339" t="s">
        <v>7723</v>
      </c>
      <c r="G4339" t="s">
        <v>19131</v>
      </c>
      <c r="H4339" s="41">
        <v>44043</v>
      </c>
      <c r="I4339" s="44">
        <v>17464</v>
      </c>
      <c r="J4339" t="s">
        <v>15274</v>
      </c>
      <c r="R4339" s="51"/>
      <c r="U4339"/>
    </row>
    <row r="4340" spans="2:21" x14ac:dyDescent="0.25">
      <c r="B4340" s="49" t="s">
        <v>9328</v>
      </c>
      <c r="C4340" s="53" t="s">
        <v>24189</v>
      </c>
      <c r="D4340" t="s">
        <v>6862</v>
      </c>
      <c r="E4340" s="43" t="s">
        <v>6863</v>
      </c>
      <c r="F4340" t="s">
        <v>7523</v>
      </c>
      <c r="G4340" t="s">
        <v>20390</v>
      </c>
      <c r="H4340" s="41">
        <v>44043</v>
      </c>
      <c r="I4340" s="44">
        <v>-59000</v>
      </c>
      <c r="J4340" t="s">
        <v>15275</v>
      </c>
      <c r="R4340" s="51"/>
      <c r="U4340"/>
    </row>
    <row r="4341" spans="2:21" x14ac:dyDescent="0.25">
      <c r="B4341" s="49" t="s">
        <v>9326</v>
      </c>
      <c r="C4341" s="53" t="s">
        <v>24184</v>
      </c>
      <c r="D4341" t="s">
        <v>5814</v>
      </c>
      <c r="E4341" s="43" t="s">
        <v>5815</v>
      </c>
      <c r="F4341" t="s">
        <v>7724</v>
      </c>
      <c r="G4341" t="s">
        <v>18088</v>
      </c>
      <c r="H4341" s="41">
        <v>44047</v>
      </c>
      <c r="I4341" s="44">
        <v>-10073257.699999999</v>
      </c>
      <c r="J4341" t="s">
        <v>15279</v>
      </c>
      <c r="R4341" s="51"/>
      <c r="U4341"/>
    </row>
    <row r="4342" spans="2:21" x14ac:dyDescent="0.25">
      <c r="B4342" s="49" t="s">
        <v>9326</v>
      </c>
      <c r="C4342" s="53" t="s">
        <v>24184</v>
      </c>
      <c r="D4342" t="s">
        <v>5814</v>
      </c>
      <c r="E4342" s="43" t="s">
        <v>5815</v>
      </c>
      <c r="F4342" t="s">
        <v>7725</v>
      </c>
      <c r="G4342" t="s">
        <v>16504</v>
      </c>
      <c r="H4342" s="41">
        <v>44047</v>
      </c>
      <c r="I4342" s="44">
        <v>10073257.699999999</v>
      </c>
      <c r="J4342" t="s">
        <v>15280</v>
      </c>
      <c r="R4342" s="51"/>
      <c r="U4342"/>
    </row>
    <row r="4343" spans="2:21" x14ac:dyDescent="0.25">
      <c r="B4343" s="49" t="s">
        <v>9328</v>
      </c>
      <c r="C4343" s="53" t="s">
        <v>24189</v>
      </c>
      <c r="D4343" t="s">
        <v>7727</v>
      </c>
      <c r="E4343" s="43" t="s">
        <v>15281</v>
      </c>
      <c r="F4343" t="s">
        <v>7728</v>
      </c>
      <c r="G4343" t="s">
        <v>19721</v>
      </c>
      <c r="H4343" s="41">
        <v>44047</v>
      </c>
      <c r="I4343" s="44">
        <v>-2059703.66</v>
      </c>
      <c r="J4343" t="s">
        <v>15282</v>
      </c>
      <c r="R4343" s="51"/>
      <c r="U4343"/>
    </row>
    <row r="4344" spans="2:21" x14ac:dyDescent="0.25">
      <c r="B4344" s="49" t="s">
        <v>9328</v>
      </c>
      <c r="C4344" s="53" t="s">
        <v>24189</v>
      </c>
      <c r="D4344" t="s">
        <v>7727</v>
      </c>
      <c r="E4344" s="43" t="s">
        <v>15281</v>
      </c>
      <c r="F4344" t="s">
        <v>7729</v>
      </c>
      <c r="G4344" t="s">
        <v>16504</v>
      </c>
      <c r="H4344" s="41">
        <v>44047</v>
      </c>
      <c r="I4344" s="44">
        <v>2059703.66</v>
      </c>
      <c r="J4344" t="s">
        <v>15283</v>
      </c>
      <c r="R4344" s="51"/>
      <c r="U4344"/>
    </row>
    <row r="4345" spans="2:21" x14ac:dyDescent="0.25">
      <c r="B4345" s="49" t="s">
        <v>9326</v>
      </c>
      <c r="C4345" s="53" t="s">
        <v>24184</v>
      </c>
      <c r="D4345" t="s">
        <v>7730</v>
      </c>
      <c r="E4345" s="43" t="s">
        <v>7731</v>
      </c>
      <c r="F4345" t="s">
        <v>7732</v>
      </c>
      <c r="G4345" t="s">
        <v>17653</v>
      </c>
      <c r="H4345" s="41">
        <v>44049</v>
      </c>
      <c r="I4345" s="44">
        <v>67088.19</v>
      </c>
      <c r="J4345" t="s">
        <v>15284</v>
      </c>
      <c r="R4345" s="51"/>
      <c r="U4345"/>
    </row>
    <row r="4346" spans="2:21" x14ac:dyDescent="0.25">
      <c r="B4346" s="49" t="s">
        <v>9735</v>
      </c>
      <c r="C4346" s="53" t="s">
        <v>24186</v>
      </c>
      <c r="D4346" t="s">
        <v>1128</v>
      </c>
      <c r="E4346" s="43" t="s">
        <v>1129</v>
      </c>
      <c r="G4346" t="s">
        <v>7733</v>
      </c>
      <c r="H4346" s="41">
        <v>44049</v>
      </c>
      <c r="I4346" s="44">
        <v>14746.2</v>
      </c>
      <c r="J4346" t="s">
        <v>15285</v>
      </c>
      <c r="R4346" s="51"/>
      <c r="U4346"/>
    </row>
    <row r="4347" spans="2:21" x14ac:dyDescent="0.25">
      <c r="B4347" s="49" t="s">
        <v>9328</v>
      </c>
      <c r="C4347" s="53" t="s">
        <v>24189</v>
      </c>
      <c r="D4347" t="s">
        <v>7734</v>
      </c>
      <c r="E4347" s="43" t="s">
        <v>15286</v>
      </c>
      <c r="F4347" t="s">
        <v>7735</v>
      </c>
      <c r="G4347" t="s">
        <v>19878</v>
      </c>
      <c r="H4347" s="41">
        <v>44049</v>
      </c>
      <c r="I4347" s="44">
        <v>-2611378.38</v>
      </c>
      <c r="J4347" t="s">
        <v>15287</v>
      </c>
      <c r="R4347" s="51"/>
      <c r="U4347"/>
    </row>
    <row r="4348" spans="2:21" x14ac:dyDescent="0.25">
      <c r="B4348" s="49" t="s">
        <v>9735</v>
      </c>
      <c r="C4348" s="53" t="s">
        <v>24186</v>
      </c>
      <c r="D4348" t="s">
        <v>19117</v>
      </c>
      <c r="E4348" s="43" t="s">
        <v>19116</v>
      </c>
      <c r="F4348" t="s">
        <v>9092</v>
      </c>
      <c r="G4348" t="s">
        <v>19119</v>
      </c>
      <c r="H4348" s="41">
        <v>44053</v>
      </c>
      <c r="I4348" s="44">
        <v>-225960</v>
      </c>
      <c r="J4348" t="s">
        <v>19118</v>
      </c>
      <c r="R4348" s="51"/>
      <c r="U4348"/>
    </row>
    <row r="4349" spans="2:21" x14ac:dyDescent="0.25">
      <c r="B4349" s="49" t="s">
        <v>9328</v>
      </c>
      <c r="C4349" s="53" t="s">
        <v>24189</v>
      </c>
      <c r="D4349" t="s">
        <v>7020</v>
      </c>
      <c r="E4349" s="43" t="s">
        <v>14789</v>
      </c>
      <c r="F4349" t="s">
        <v>7737</v>
      </c>
      <c r="G4349" t="s">
        <v>19841</v>
      </c>
      <c r="H4349" s="41">
        <v>44055</v>
      </c>
      <c r="I4349" s="44">
        <v>-720112.85</v>
      </c>
      <c r="J4349" t="s">
        <v>15288</v>
      </c>
      <c r="R4349" s="51"/>
      <c r="U4349"/>
    </row>
    <row r="4350" spans="2:21" x14ac:dyDescent="0.25">
      <c r="B4350" s="49" t="s">
        <v>9326</v>
      </c>
      <c r="C4350" s="53" t="s">
        <v>24184</v>
      </c>
      <c r="D4350" t="s">
        <v>7738</v>
      </c>
      <c r="E4350" s="43" t="s">
        <v>7739</v>
      </c>
      <c r="F4350" t="s">
        <v>7740</v>
      </c>
      <c r="G4350" t="s">
        <v>17720</v>
      </c>
      <c r="H4350" s="41">
        <v>44060</v>
      </c>
      <c r="I4350" s="44">
        <v>-7584563.6399999997</v>
      </c>
      <c r="J4350" t="s">
        <v>15289</v>
      </c>
      <c r="R4350" s="51"/>
      <c r="U4350"/>
    </row>
    <row r="4351" spans="2:21" x14ac:dyDescent="0.25">
      <c r="B4351" s="49" t="s">
        <v>9328</v>
      </c>
      <c r="C4351" s="53" t="s">
        <v>24189</v>
      </c>
      <c r="D4351" t="s">
        <v>7741</v>
      </c>
      <c r="E4351" s="43" t="s">
        <v>15290</v>
      </c>
      <c r="F4351" t="s">
        <v>7742</v>
      </c>
      <c r="G4351" t="s">
        <v>18150</v>
      </c>
      <c r="H4351" s="41">
        <v>44060</v>
      </c>
      <c r="I4351" s="44">
        <v>-299040</v>
      </c>
      <c r="J4351" t="s">
        <v>15291</v>
      </c>
      <c r="R4351" s="51"/>
      <c r="U4351"/>
    </row>
    <row r="4352" spans="2:21" x14ac:dyDescent="0.25">
      <c r="B4352" s="49" t="s">
        <v>9328</v>
      </c>
      <c r="C4352" s="53" t="s">
        <v>24189</v>
      </c>
      <c r="D4352" t="s">
        <v>7657</v>
      </c>
      <c r="E4352" s="43" t="s">
        <v>7658</v>
      </c>
      <c r="F4352" t="s">
        <v>7743</v>
      </c>
      <c r="G4352" t="s">
        <v>20352</v>
      </c>
      <c r="H4352" s="41">
        <v>44060</v>
      </c>
      <c r="I4352" s="44">
        <v>-215144.61</v>
      </c>
      <c r="J4352" t="s">
        <v>15292</v>
      </c>
      <c r="R4352" s="51"/>
      <c r="U4352"/>
    </row>
    <row r="4353" spans="2:21" x14ac:dyDescent="0.25">
      <c r="B4353" s="49" t="s">
        <v>9328</v>
      </c>
      <c r="C4353" s="53" t="s">
        <v>24189</v>
      </c>
      <c r="D4353" t="s">
        <v>7657</v>
      </c>
      <c r="E4353" s="43" t="s">
        <v>7658</v>
      </c>
      <c r="F4353" t="s">
        <v>7744</v>
      </c>
      <c r="G4353" t="s">
        <v>20352</v>
      </c>
      <c r="H4353" s="41">
        <v>44060</v>
      </c>
      <c r="I4353" s="44">
        <v>-107572.3</v>
      </c>
      <c r="J4353" t="s">
        <v>15293</v>
      </c>
      <c r="R4353" s="51"/>
      <c r="U4353"/>
    </row>
    <row r="4354" spans="2:21" x14ac:dyDescent="0.25">
      <c r="B4354" s="49" t="s">
        <v>9328</v>
      </c>
      <c r="C4354" s="53" t="s">
        <v>24189</v>
      </c>
      <c r="D4354" t="s">
        <v>7657</v>
      </c>
      <c r="E4354" s="43" t="s">
        <v>7658</v>
      </c>
      <c r="F4354" t="s">
        <v>7746</v>
      </c>
      <c r="G4354" t="s">
        <v>20353</v>
      </c>
      <c r="H4354" s="41">
        <v>44060</v>
      </c>
      <c r="I4354" s="44">
        <v>107572.3</v>
      </c>
      <c r="J4354" t="s">
        <v>15295</v>
      </c>
      <c r="R4354" s="51"/>
      <c r="U4354"/>
    </row>
    <row r="4355" spans="2:21" x14ac:dyDescent="0.25">
      <c r="B4355" s="49" t="s">
        <v>9328</v>
      </c>
      <c r="C4355" s="53" t="s">
        <v>24189</v>
      </c>
      <c r="D4355" t="s">
        <v>7657</v>
      </c>
      <c r="E4355" s="43" t="s">
        <v>7658</v>
      </c>
      <c r="F4355" t="s">
        <v>7745</v>
      </c>
      <c r="G4355" t="s">
        <v>18473</v>
      </c>
      <c r="H4355" s="41">
        <v>44060</v>
      </c>
      <c r="I4355" s="44">
        <v>215144.61</v>
      </c>
      <c r="J4355" t="s">
        <v>15294</v>
      </c>
      <c r="R4355" s="51"/>
      <c r="U4355"/>
    </row>
    <row r="4356" spans="2:21" x14ac:dyDescent="0.25">
      <c r="B4356" s="49" t="s">
        <v>9735</v>
      </c>
      <c r="C4356" s="53" t="s">
        <v>24186</v>
      </c>
      <c r="D4356" t="s">
        <v>1218</v>
      </c>
      <c r="E4356" s="43" t="s">
        <v>1219</v>
      </c>
      <c r="F4356" t="s">
        <v>7747</v>
      </c>
      <c r="G4356" t="s">
        <v>7748</v>
      </c>
      <c r="H4356" s="41">
        <v>44070</v>
      </c>
      <c r="I4356" s="44">
        <v>-15900</v>
      </c>
      <c r="J4356" t="s">
        <v>15296</v>
      </c>
      <c r="R4356" s="51"/>
      <c r="U4356"/>
    </row>
    <row r="4357" spans="2:21" x14ac:dyDescent="0.25">
      <c r="B4357" s="49" t="s">
        <v>9328</v>
      </c>
      <c r="C4357" s="53" t="s">
        <v>24189</v>
      </c>
      <c r="D4357" t="s">
        <v>6862</v>
      </c>
      <c r="E4357" s="43" t="s">
        <v>6863</v>
      </c>
      <c r="F4357" t="s">
        <v>7373</v>
      </c>
      <c r="G4357" t="s">
        <v>20391</v>
      </c>
      <c r="H4357" s="41">
        <v>44074</v>
      </c>
      <c r="I4357" s="44">
        <v>-59000</v>
      </c>
      <c r="J4357" t="s">
        <v>15297</v>
      </c>
      <c r="R4357" s="51"/>
      <c r="U4357"/>
    </row>
    <row r="4358" spans="2:21" x14ac:dyDescent="0.25">
      <c r="B4358" s="49" t="s">
        <v>9735</v>
      </c>
      <c r="C4358" s="53" t="s">
        <v>24186</v>
      </c>
      <c r="D4358" t="s">
        <v>6931</v>
      </c>
      <c r="E4358" s="43" t="s">
        <v>6932</v>
      </c>
      <c r="F4358" t="s">
        <v>7749</v>
      </c>
      <c r="G4358" t="s">
        <v>7750</v>
      </c>
      <c r="H4358" s="41">
        <v>44080</v>
      </c>
      <c r="I4358" s="44">
        <v>-934350</v>
      </c>
      <c r="J4358" t="s">
        <v>15298</v>
      </c>
      <c r="R4358" s="51"/>
      <c r="U4358"/>
    </row>
    <row r="4359" spans="2:21" x14ac:dyDescent="0.25">
      <c r="B4359" s="49" t="s">
        <v>9328</v>
      </c>
      <c r="C4359" s="53" t="s">
        <v>24189</v>
      </c>
      <c r="D4359" t="s">
        <v>7754</v>
      </c>
      <c r="E4359" s="43" t="s">
        <v>15302</v>
      </c>
      <c r="F4359" t="s">
        <v>7755</v>
      </c>
      <c r="G4359" t="s">
        <v>19528</v>
      </c>
      <c r="H4359" s="41">
        <v>44083</v>
      </c>
      <c r="I4359" s="44">
        <v>-32736180</v>
      </c>
      <c r="J4359" t="s">
        <v>15303</v>
      </c>
      <c r="R4359" s="51"/>
      <c r="U4359"/>
    </row>
    <row r="4360" spans="2:21" x14ac:dyDescent="0.25">
      <c r="B4360" s="49" t="s">
        <v>9328</v>
      </c>
      <c r="C4360" s="53" t="s">
        <v>24189</v>
      </c>
      <c r="D4360" t="s">
        <v>7751</v>
      </c>
      <c r="E4360" s="43" t="s">
        <v>15299</v>
      </c>
      <c r="F4360" t="s">
        <v>7752</v>
      </c>
      <c r="G4360" t="s">
        <v>19486</v>
      </c>
      <c r="H4360" s="41">
        <v>44083</v>
      </c>
      <c r="I4360" s="44">
        <v>-229289.60000000001</v>
      </c>
      <c r="J4360" t="s">
        <v>15300</v>
      </c>
      <c r="R4360" s="51"/>
      <c r="U4360"/>
    </row>
    <row r="4361" spans="2:21" x14ac:dyDescent="0.25">
      <c r="B4361" s="49" t="s">
        <v>9328</v>
      </c>
      <c r="C4361" s="53" t="s">
        <v>24189</v>
      </c>
      <c r="D4361" t="s">
        <v>7751</v>
      </c>
      <c r="E4361" s="43" t="s">
        <v>15299</v>
      </c>
      <c r="F4361" t="s">
        <v>7753</v>
      </c>
      <c r="G4361" t="s">
        <v>19487</v>
      </c>
      <c r="H4361" s="41">
        <v>44083</v>
      </c>
      <c r="I4361" s="44">
        <v>229289.60000000001</v>
      </c>
      <c r="J4361" t="s">
        <v>15301</v>
      </c>
      <c r="R4361" s="51"/>
      <c r="U4361"/>
    </row>
    <row r="4362" spans="2:21" x14ac:dyDescent="0.25">
      <c r="B4362" s="49" t="s">
        <v>9328</v>
      </c>
      <c r="C4362" s="53" t="s">
        <v>24189</v>
      </c>
      <c r="D4362" t="s">
        <v>7657</v>
      </c>
      <c r="E4362" s="43" t="s">
        <v>7658</v>
      </c>
      <c r="F4362" t="s">
        <v>7756</v>
      </c>
      <c r="G4362" t="s">
        <v>20354</v>
      </c>
      <c r="H4362" s="41">
        <v>44091</v>
      </c>
      <c r="I4362" s="44">
        <v>-107572.3</v>
      </c>
      <c r="J4362" t="s">
        <v>15304</v>
      </c>
      <c r="R4362" s="51"/>
      <c r="U4362"/>
    </row>
    <row r="4363" spans="2:21" x14ac:dyDescent="0.25">
      <c r="B4363" s="49" t="s">
        <v>9328</v>
      </c>
      <c r="C4363" s="53" t="s">
        <v>24189</v>
      </c>
      <c r="D4363" t="s">
        <v>7657</v>
      </c>
      <c r="E4363" s="43" t="s">
        <v>7658</v>
      </c>
      <c r="F4363" t="s">
        <v>7757</v>
      </c>
      <c r="G4363" t="s">
        <v>20353</v>
      </c>
      <c r="H4363" s="41">
        <v>44091</v>
      </c>
      <c r="I4363" s="44">
        <v>107572.3</v>
      </c>
      <c r="J4363" t="s">
        <v>15305</v>
      </c>
      <c r="R4363" s="51"/>
      <c r="U4363"/>
    </row>
    <row r="4364" spans="2:21" x14ac:dyDescent="0.25">
      <c r="B4364" s="49" t="s">
        <v>9328</v>
      </c>
      <c r="C4364" s="53" t="s">
        <v>24189</v>
      </c>
      <c r="D4364" t="s">
        <v>7758</v>
      </c>
      <c r="E4364" s="43" t="s">
        <v>15306</v>
      </c>
      <c r="F4364" t="s">
        <v>7759</v>
      </c>
      <c r="G4364" t="s">
        <v>16837</v>
      </c>
      <c r="H4364" s="41">
        <v>44092</v>
      </c>
      <c r="I4364" s="44">
        <v>-3109614</v>
      </c>
      <c r="J4364" t="s">
        <v>15307</v>
      </c>
      <c r="R4364" s="51"/>
      <c r="U4364"/>
    </row>
    <row r="4365" spans="2:21" x14ac:dyDescent="0.25">
      <c r="B4365" s="49" t="s">
        <v>9328</v>
      </c>
      <c r="C4365" s="53" t="s">
        <v>24189</v>
      </c>
      <c r="D4365" t="s">
        <v>7760</v>
      </c>
      <c r="E4365" s="43" t="s">
        <v>15014</v>
      </c>
      <c r="F4365" t="s">
        <v>7761</v>
      </c>
      <c r="G4365" t="s">
        <v>19707</v>
      </c>
      <c r="H4365" s="41">
        <v>44095</v>
      </c>
      <c r="I4365" s="44">
        <v>-77453.429999999993</v>
      </c>
      <c r="J4365" t="s">
        <v>15308</v>
      </c>
      <c r="R4365" s="51"/>
      <c r="U4365"/>
    </row>
    <row r="4366" spans="2:21" x14ac:dyDescent="0.25">
      <c r="B4366" s="49" t="s">
        <v>9328</v>
      </c>
      <c r="C4366" s="53" t="s">
        <v>24189</v>
      </c>
      <c r="D4366" t="s">
        <v>7760</v>
      </c>
      <c r="E4366" s="43" t="s">
        <v>15014</v>
      </c>
      <c r="F4366" t="s">
        <v>7762</v>
      </c>
      <c r="G4366" t="s">
        <v>19939</v>
      </c>
      <c r="H4366" s="41">
        <v>44095</v>
      </c>
      <c r="I4366" s="44">
        <v>77453.429999999993</v>
      </c>
      <c r="J4366" t="s">
        <v>15309</v>
      </c>
      <c r="R4366" s="51"/>
      <c r="U4366"/>
    </row>
    <row r="4367" spans="2:21" x14ac:dyDescent="0.25">
      <c r="B4367" s="49" t="s">
        <v>9328</v>
      </c>
      <c r="C4367" s="53" t="s">
        <v>24189</v>
      </c>
      <c r="D4367" t="s">
        <v>6958</v>
      </c>
      <c r="E4367" s="43" t="s">
        <v>14740</v>
      </c>
      <c r="F4367" t="s">
        <v>7763</v>
      </c>
      <c r="G4367" t="s">
        <v>19707</v>
      </c>
      <c r="H4367" s="41">
        <v>44097</v>
      </c>
      <c r="I4367" s="44">
        <v>-53100</v>
      </c>
      <c r="J4367" t="s">
        <v>15310</v>
      </c>
      <c r="R4367" s="51"/>
      <c r="U4367"/>
    </row>
    <row r="4368" spans="2:21" x14ac:dyDescent="0.25">
      <c r="B4368" s="49" t="s">
        <v>9735</v>
      </c>
      <c r="C4368" s="53" t="s">
        <v>24186</v>
      </c>
      <c r="D4368" t="s">
        <v>1128</v>
      </c>
      <c r="E4368" s="43" t="s">
        <v>1129</v>
      </c>
      <c r="F4368" t="s">
        <v>7764</v>
      </c>
      <c r="G4368" t="s">
        <v>7765</v>
      </c>
      <c r="H4368" s="41">
        <v>44102</v>
      </c>
      <c r="I4368" s="44">
        <v>-1566407.63</v>
      </c>
      <c r="J4368" t="s">
        <v>15311</v>
      </c>
      <c r="R4368" s="51"/>
      <c r="U4368"/>
    </row>
    <row r="4369" spans="2:21" x14ac:dyDescent="0.25">
      <c r="B4369" s="49" t="s">
        <v>9328</v>
      </c>
      <c r="C4369" s="53" t="s">
        <v>24189</v>
      </c>
      <c r="D4369" t="s">
        <v>7766</v>
      </c>
      <c r="E4369" s="43" t="s">
        <v>7767</v>
      </c>
      <c r="F4369" t="s">
        <v>7768</v>
      </c>
      <c r="G4369" t="s">
        <v>20304</v>
      </c>
      <c r="H4369" s="41">
        <v>44120</v>
      </c>
      <c r="I4369" s="44">
        <v>-177000</v>
      </c>
      <c r="J4369" t="s">
        <v>15312</v>
      </c>
      <c r="R4369" s="51"/>
      <c r="U4369"/>
    </row>
    <row r="4370" spans="2:21" x14ac:dyDescent="0.25">
      <c r="B4370" s="49" t="s">
        <v>9328</v>
      </c>
      <c r="C4370" s="53" t="s">
        <v>24189</v>
      </c>
      <c r="D4370" t="s">
        <v>7769</v>
      </c>
      <c r="E4370" s="43" t="s">
        <v>15313</v>
      </c>
      <c r="F4370" t="s">
        <v>7770</v>
      </c>
      <c r="H4370" s="41">
        <v>44123</v>
      </c>
      <c r="I4370" s="44">
        <v>-216641.48</v>
      </c>
      <c r="J4370" t="s">
        <v>15314</v>
      </c>
      <c r="R4370" s="51"/>
      <c r="U4370"/>
    </row>
    <row r="4371" spans="2:21" x14ac:dyDescent="0.25">
      <c r="B4371" s="49" t="s">
        <v>9328</v>
      </c>
      <c r="C4371" s="53" t="s">
        <v>24189</v>
      </c>
      <c r="D4371" t="s">
        <v>7771</v>
      </c>
      <c r="E4371" s="43" t="s">
        <v>7772</v>
      </c>
      <c r="F4371" t="s">
        <v>7773</v>
      </c>
      <c r="G4371" t="s">
        <v>20274</v>
      </c>
      <c r="H4371" s="41">
        <v>44126</v>
      </c>
      <c r="I4371" s="44">
        <v>-620817</v>
      </c>
      <c r="J4371" t="s">
        <v>15315</v>
      </c>
      <c r="R4371" s="51"/>
      <c r="U4371"/>
    </row>
    <row r="4372" spans="2:21" x14ac:dyDescent="0.25">
      <c r="B4372" s="49" t="s">
        <v>9328</v>
      </c>
      <c r="C4372" s="53" t="s">
        <v>24189</v>
      </c>
      <c r="D4372" t="s">
        <v>7771</v>
      </c>
      <c r="E4372" s="43" t="s">
        <v>7772</v>
      </c>
      <c r="F4372" t="s">
        <v>7774</v>
      </c>
      <c r="G4372" t="s">
        <v>9054</v>
      </c>
      <c r="H4372" s="41">
        <v>44126</v>
      </c>
      <c r="I4372" s="44">
        <v>620817</v>
      </c>
      <c r="J4372" t="s">
        <v>15316</v>
      </c>
      <c r="R4372" s="51"/>
      <c r="U4372"/>
    </row>
    <row r="4373" spans="2:21" x14ac:dyDescent="0.25">
      <c r="B4373" s="49" t="s">
        <v>9735</v>
      </c>
      <c r="C4373" s="53" t="s">
        <v>24186</v>
      </c>
      <c r="D4373" t="s">
        <v>6510</v>
      </c>
      <c r="E4373" s="43" t="s">
        <v>6511</v>
      </c>
      <c r="F4373" t="s">
        <v>7775</v>
      </c>
      <c r="G4373" t="s">
        <v>7776</v>
      </c>
      <c r="H4373" s="41">
        <v>44132</v>
      </c>
      <c r="I4373" s="44">
        <v>390967</v>
      </c>
      <c r="J4373" t="s">
        <v>15317</v>
      </c>
      <c r="R4373" s="51"/>
      <c r="U4373"/>
    </row>
    <row r="4374" spans="2:21" x14ac:dyDescent="0.25">
      <c r="B4374" s="49" t="s">
        <v>9328</v>
      </c>
      <c r="C4374" s="53" t="s">
        <v>24189</v>
      </c>
      <c r="D4374" t="s">
        <v>7777</v>
      </c>
      <c r="E4374" s="43" t="s">
        <v>15318</v>
      </c>
      <c r="F4374" t="s">
        <v>7778</v>
      </c>
      <c r="G4374" t="s">
        <v>19431</v>
      </c>
      <c r="H4374" s="41">
        <v>44133</v>
      </c>
      <c r="I4374" s="44">
        <v>-47200</v>
      </c>
      <c r="J4374" t="s">
        <v>15319</v>
      </c>
      <c r="R4374" s="51"/>
      <c r="U4374"/>
    </row>
    <row r="4375" spans="2:21" x14ac:dyDescent="0.25">
      <c r="B4375" s="49" t="s">
        <v>9328</v>
      </c>
      <c r="C4375" s="53" t="s">
        <v>24189</v>
      </c>
      <c r="D4375" t="s">
        <v>7760</v>
      </c>
      <c r="E4375" s="43" t="s">
        <v>15014</v>
      </c>
      <c r="F4375" t="s">
        <v>7779</v>
      </c>
      <c r="G4375" t="s">
        <v>19940</v>
      </c>
      <c r="H4375" s="41">
        <v>44137</v>
      </c>
      <c r="I4375" s="44">
        <v>-77453.429999999993</v>
      </c>
      <c r="J4375" t="s">
        <v>15320</v>
      </c>
      <c r="R4375" s="51"/>
      <c r="U4375"/>
    </row>
    <row r="4376" spans="2:21" x14ac:dyDescent="0.25">
      <c r="B4376" s="49" t="s">
        <v>9328</v>
      </c>
      <c r="C4376" s="53" t="s">
        <v>24189</v>
      </c>
      <c r="D4376" t="s">
        <v>7760</v>
      </c>
      <c r="E4376" s="43" t="s">
        <v>15014</v>
      </c>
      <c r="F4376" t="s">
        <v>7780</v>
      </c>
      <c r="G4376" t="s">
        <v>18473</v>
      </c>
      <c r="H4376" s="41">
        <v>44137</v>
      </c>
      <c r="I4376" s="44">
        <v>77453.429999999993</v>
      </c>
      <c r="J4376" t="s">
        <v>15321</v>
      </c>
      <c r="R4376" s="51"/>
      <c r="U4376"/>
    </row>
    <row r="4377" spans="2:21" x14ac:dyDescent="0.25">
      <c r="B4377" s="49" t="s">
        <v>9735</v>
      </c>
      <c r="C4377" s="53" t="s">
        <v>24186</v>
      </c>
      <c r="D4377" t="s">
        <v>1218</v>
      </c>
      <c r="E4377" s="43" t="s">
        <v>1219</v>
      </c>
      <c r="F4377" t="s">
        <v>7781</v>
      </c>
      <c r="G4377" t="s">
        <v>7782</v>
      </c>
      <c r="H4377" s="41">
        <v>44139</v>
      </c>
      <c r="I4377" s="44">
        <v>-4150</v>
      </c>
      <c r="J4377" t="s">
        <v>15322</v>
      </c>
      <c r="R4377" s="51"/>
      <c r="U4377"/>
    </row>
    <row r="4378" spans="2:21" x14ac:dyDescent="0.25">
      <c r="B4378" s="49" t="s">
        <v>9326</v>
      </c>
      <c r="C4378" s="53" t="s">
        <v>24184</v>
      </c>
      <c r="D4378" t="s">
        <v>7783</v>
      </c>
      <c r="E4378" s="43" t="s">
        <v>7784</v>
      </c>
      <c r="F4378" t="s">
        <v>18153</v>
      </c>
      <c r="G4378" t="s">
        <v>9289</v>
      </c>
      <c r="H4378" s="41">
        <v>44141</v>
      </c>
      <c r="I4378" s="44">
        <v>-1029695.9</v>
      </c>
      <c r="J4378" t="s">
        <v>18152</v>
      </c>
      <c r="R4378" s="51"/>
      <c r="U4378"/>
    </row>
    <row r="4379" spans="2:21" x14ac:dyDescent="0.25">
      <c r="B4379" s="49" t="s">
        <v>9326</v>
      </c>
      <c r="C4379" s="53" t="s">
        <v>24184</v>
      </c>
      <c r="D4379" t="s">
        <v>7783</v>
      </c>
      <c r="E4379" s="43" t="s">
        <v>7784</v>
      </c>
      <c r="F4379" t="s">
        <v>18153</v>
      </c>
      <c r="H4379" s="41">
        <v>44141</v>
      </c>
      <c r="I4379" s="44">
        <v>1029695.9</v>
      </c>
      <c r="J4379" t="s">
        <v>18154</v>
      </c>
      <c r="R4379" s="51"/>
      <c r="U4379"/>
    </row>
    <row r="4380" spans="2:21" x14ac:dyDescent="0.25">
      <c r="B4380" s="49" t="s">
        <v>9326</v>
      </c>
      <c r="C4380" s="53" t="s">
        <v>24184</v>
      </c>
      <c r="D4380" t="s">
        <v>7783</v>
      </c>
      <c r="E4380" s="43" t="s">
        <v>7784</v>
      </c>
      <c r="F4380" t="s">
        <v>18156</v>
      </c>
      <c r="G4380" t="s">
        <v>18157</v>
      </c>
      <c r="H4380" s="41">
        <v>44146</v>
      </c>
      <c r="I4380" s="44">
        <v>-233539.28</v>
      </c>
      <c r="J4380" t="s">
        <v>18155</v>
      </c>
      <c r="R4380" s="51"/>
      <c r="U4380"/>
    </row>
    <row r="4381" spans="2:21" x14ac:dyDescent="0.25">
      <c r="B4381" s="49" t="s">
        <v>9326</v>
      </c>
      <c r="C4381" s="53" t="s">
        <v>24184</v>
      </c>
      <c r="D4381" t="s">
        <v>7783</v>
      </c>
      <c r="E4381" s="43" t="s">
        <v>7784</v>
      </c>
      <c r="F4381" t="s">
        <v>18156</v>
      </c>
      <c r="H4381" s="41">
        <v>44146</v>
      </c>
      <c r="I4381" s="44">
        <v>233539.28</v>
      </c>
      <c r="J4381" t="s">
        <v>18158</v>
      </c>
      <c r="R4381" s="51"/>
      <c r="U4381"/>
    </row>
    <row r="4382" spans="2:21" x14ac:dyDescent="0.25">
      <c r="B4382" s="49" t="s">
        <v>9328</v>
      </c>
      <c r="C4382" s="53" t="s">
        <v>24189</v>
      </c>
      <c r="D4382" t="s">
        <v>7785</v>
      </c>
      <c r="E4382" s="43" t="s">
        <v>15323</v>
      </c>
      <c r="F4382" t="s">
        <v>7786</v>
      </c>
      <c r="G4382" t="s">
        <v>19409</v>
      </c>
      <c r="H4382" s="41">
        <v>44148</v>
      </c>
      <c r="I4382" s="44">
        <v>-47200</v>
      </c>
      <c r="J4382" t="s">
        <v>15324</v>
      </c>
      <c r="R4382" s="51"/>
      <c r="U4382"/>
    </row>
    <row r="4383" spans="2:21" x14ac:dyDescent="0.25">
      <c r="B4383" s="49" t="s">
        <v>9328</v>
      </c>
      <c r="C4383" s="53" t="s">
        <v>24189</v>
      </c>
      <c r="D4383" t="s">
        <v>7788</v>
      </c>
      <c r="E4383" s="43" t="s">
        <v>15326</v>
      </c>
      <c r="F4383" t="s">
        <v>7789</v>
      </c>
      <c r="G4383" t="s">
        <v>19634</v>
      </c>
      <c r="H4383" s="41">
        <v>44148</v>
      </c>
      <c r="I4383" s="44">
        <v>-14342.85</v>
      </c>
      <c r="J4383" t="s">
        <v>15327</v>
      </c>
      <c r="R4383" s="51"/>
      <c r="U4383"/>
    </row>
    <row r="4384" spans="2:21" x14ac:dyDescent="0.25">
      <c r="B4384" s="49" t="s">
        <v>9328</v>
      </c>
      <c r="C4384" s="53" t="s">
        <v>24189</v>
      </c>
      <c r="D4384" t="s">
        <v>7785</v>
      </c>
      <c r="E4384" s="43" t="s">
        <v>15323</v>
      </c>
      <c r="F4384" t="s">
        <v>7787</v>
      </c>
      <c r="G4384" t="s">
        <v>19410</v>
      </c>
      <c r="H4384" s="41">
        <v>44148</v>
      </c>
      <c r="I4384" s="44">
        <v>47200</v>
      </c>
      <c r="J4384" t="s">
        <v>15325</v>
      </c>
      <c r="R4384" s="51"/>
      <c r="U4384"/>
    </row>
    <row r="4385" spans="2:21" x14ac:dyDescent="0.25">
      <c r="B4385" s="49" t="s">
        <v>9735</v>
      </c>
      <c r="C4385" s="53" t="s">
        <v>24186</v>
      </c>
      <c r="D4385" t="s">
        <v>7790</v>
      </c>
      <c r="E4385" s="43" t="s">
        <v>7791</v>
      </c>
      <c r="F4385" t="s">
        <v>7792</v>
      </c>
      <c r="G4385" t="s">
        <v>19156</v>
      </c>
      <c r="H4385" s="41">
        <v>44153</v>
      </c>
      <c r="I4385" s="44">
        <v>607526.76</v>
      </c>
      <c r="J4385" t="s">
        <v>15328</v>
      </c>
      <c r="R4385" s="51"/>
      <c r="U4385"/>
    </row>
    <row r="4386" spans="2:21" x14ac:dyDescent="0.25">
      <c r="B4386" s="49" t="s">
        <v>9735</v>
      </c>
      <c r="C4386" s="53" t="s">
        <v>24186</v>
      </c>
      <c r="D4386" t="s">
        <v>1218</v>
      </c>
      <c r="E4386" s="43" t="s">
        <v>1219</v>
      </c>
      <c r="F4386" t="s">
        <v>7793</v>
      </c>
      <c r="G4386" t="s">
        <v>7794</v>
      </c>
      <c r="H4386" s="41">
        <v>44160</v>
      </c>
      <c r="I4386" s="44">
        <v>-167400</v>
      </c>
      <c r="J4386" t="s">
        <v>15329</v>
      </c>
      <c r="R4386" s="51"/>
      <c r="U4386"/>
    </row>
    <row r="4387" spans="2:21" x14ac:dyDescent="0.25">
      <c r="B4387" s="49" t="s">
        <v>9735</v>
      </c>
      <c r="C4387" s="53" t="s">
        <v>24186</v>
      </c>
      <c r="D4387" t="s">
        <v>1218</v>
      </c>
      <c r="E4387" s="43" t="s">
        <v>1219</v>
      </c>
      <c r="F4387" t="s">
        <v>7795</v>
      </c>
      <c r="G4387" t="s">
        <v>7796</v>
      </c>
      <c r="H4387" s="41">
        <v>44162</v>
      </c>
      <c r="I4387" s="44">
        <v>-343814.03</v>
      </c>
      <c r="J4387" t="s">
        <v>15330</v>
      </c>
      <c r="R4387" s="51"/>
      <c r="U4387"/>
    </row>
    <row r="4388" spans="2:21" x14ac:dyDescent="0.25">
      <c r="B4388" s="49" t="s">
        <v>9328</v>
      </c>
      <c r="C4388" s="53" t="s">
        <v>24189</v>
      </c>
      <c r="D4388" t="s">
        <v>7155</v>
      </c>
      <c r="E4388" s="43" t="s">
        <v>14894</v>
      </c>
      <c r="F4388" t="s">
        <v>7797</v>
      </c>
      <c r="G4388" t="s">
        <v>19619</v>
      </c>
      <c r="H4388" s="41">
        <v>44167</v>
      </c>
      <c r="I4388" s="44">
        <v>-7080</v>
      </c>
      <c r="J4388" t="s">
        <v>15331</v>
      </c>
      <c r="R4388" s="51"/>
      <c r="U4388"/>
    </row>
    <row r="4389" spans="2:21" x14ac:dyDescent="0.25">
      <c r="B4389" s="49" t="s">
        <v>9328</v>
      </c>
      <c r="C4389" s="53" t="s">
        <v>24189</v>
      </c>
      <c r="D4389" t="s">
        <v>7788</v>
      </c>
      <c r="E4389" s="43" t="s">
        <v>15326</v>
      </c>
      <c r="F4389" t="s">
        <v>7798</v>
      </c>
      <c r="G4389" t="s">
        <v>19635</v>
      </c>
      <c r="H4389" s="41">
        <v>44168</v>
      </c>
      <c r="I4389" s="44">
        <v>-7171.43</v>
      </c>
      <c r="J4389" t="s">
        <v>15332</v>
      </c>
      <c r="R4389" s="51"/>
      <c r="U4389"/>
    </row>
    <row r="4390" spans="2:21" x14ac:dyDescent="0.25">
      <c r="B4390" s="49" t="s">
        <v>9326</v>
      </c>
      <c r="C4390" s="53" t="s">
        <v>24184</v>
      </c>
      <c r="D4390" t="s">
        <v>6925</v>
      </c>
      <c r="E4390" s="43" t="s">
        <v>6926</v>
      </c>
      <c r="F4390" t="s">
        <v>7799</v>
      </c>
      <c r="G4390" t="s">
        <v>17101</v>
      </c>
      <c r="H4390" s="41">
        <v>44175</v>
      </c>
      <c r="I4390" s="44">
        <v>-2987239.86</v>
      </c>
      <c r="J4390" t="s">
        <v>15333</v>
      </c>
      <c r="R4390" s="51"/>
      <c r="U4390"/>
    </row>
    <row r="4391" spans="2:21" x14ac:dyDescent="0.25">
      <c r="B4391" s="49" t="s">
        <v>9735</v>
      </c>
      <c r="C4391" s="53" t="s">
        <v>24186</v>
      </c>
      <c r="D4391" t="s">
        <v>1218</v>
      </c>
      <c r="E4391" s="43" t="s">
        <v>1219</v>
      </c>
      <c r="F4391" t="s">
        <v>7800</v>
      </c>
      <c r="G4391" t="s">
        <v>7801</v>
      </c>
      <c r="H4391" s="41">
        <v>44183</v>
      </c>
      <c r="I4391" s="44">
        <v>-45500</v>
      </c>
      <c r="J4391" t="s">
        <v>15334</v>
      </c>
      <c r="R4391" s="51"/>
      <c r="U4391"/>
    </row>
    <row r="4392" spans="2:21" x14ac:dyDescent="0.25">
      <c r="B4392" s="49" t="s">
        <v>9326</v>
      </c>
      <c r="C4392" s="53" t="s">
        <v>24184</v>
      </c>
      <c r="D4392" t="s">
        <v>7802</v>
      </c>
      <c r="E4392" s="43" t="s">
        <v>7803</v>
      </c>
      <c r="F4392" t="s">
        <v>7804</v>
      </c>
      <c r="H4392" s="41">
        <v>44194</v>
      </c>
      <c r="I4392" s="44">
        <v>272782.02</v>
      </c>
      <c r="J4392" t="s">
        <v>15335</v>
      </c>
      <c r="R4392" s="51"/>
      <c r="U4392"/>
    </row>
    <row r="4393" spans="2:21" x14ac:dyDescent="0.25">
      <c r="B4393" s="49" t="s">
        <v>9328</v>
      </c>
      <c r="C4393" s="53" t="s">
        <v>24189</v>
      </c>
      <c r="D4393" t="s">
        <v>7802</v>
      </c>
      <c r="E4393" s="43" t="s">
        <v>7803</v>
      </c>
      <c r="F4393" t="s">
        <v>7804</v>
      </c>
      <c r="H4393" s="41">
        <v>44194</v>
      </c>
      <c r="I4393" s="44">
        <v>-272782.02</v>
      </c>
      <c r="J4393" t="s">
        <v>15335</v>
      </c>
      <c r="R4393" s="51"/>
      <c r="U4393"/>
    </row>
    <row r="4394" spans="2:21" x14ac:dyDescent="0.25">
      <c r="B4394" s="49" t="s">
        <v>9735</v>
      </c>
      <c r="C4394" s="53" t="s">
        <v>24186</v>
      </c>
      <c r="D4394" t="s">
        <v>7805</v>
      </c>
      <c r="E4394" s="43" t="s">
        <v>7806</v>
      </c>
      <c r="F4394" t="s">
        <v>7807</v>
      </c>
      <c r="G4394" t="s">
        <v>7808</v>
      </c>
      <c r="H4394" s="41">
        <v>44197</v>
      </c>
      <c r="I4394" s="44">
        <v>-1234624.1599999999</v>
      </c>
      <c r="J4394" t="s">
        <v>15336</v>
      </c>
      <c r="R4394" s="51"/>
      <c r="U4394"/>
    </row>
    <row r="4395" spans="2:21" x14ac:dyDescent="0.25">
      <c r="B4395" s="49" t="s">
        <v>9735</v>
      </c>
      <c r="C4395" s="53" t="s">
        <v>24186</v>
      </c>
      <c r="D4395" t="s">
        <v>7809</v>
      </c>
      <c r="E4395" s="43" t="s">
        <v>7810</v>
      </c>
      <c r="F4395" t="s">
        <v>7811</v>
      </c>
      <c r="G4395" t="s">
        <v>6069</v>
      </c>
      <c r="H4395" s="41">
        <v>44228</v>
      </c>
      <c r="I4395" s="44">
        <v>-26886.99</v>
      </c>
      <c r="J4395" t="s">
        <v>15337</v>
      </c>
      <c r="R4395" s="51"/>
      <c r="U4395"/>
    </row>
    <row r="4396" spans="2:21" x14ac:dyDescent="0.25">
      <c r="B4396" s="49" t="s">
        <v>9328</v>
      </c>
      <c r="C4396" s="53" t="s">
        <v>24189</v>
      </c>
      <c r="D4396" t="s">
        <v>7812</v>
      </c>
      <c r="E4396" s="43" t="s">
        <v>7813</v>
      </c>
      <c r="F4396" t="s">
        <v>7673</v>
      </c>
      <c r="G4396" t="s">
        <v>20387</v>
      </c>
      <c r="H4396" s="41">
        <v>44237</v>
      </c>
      <c r="I4396" s="44">
        <v>-159300</v>
      </c>
      <c r="J4396" t="s">
        <v>15338</v>
      </c>
      <c r="R4396" s="51"/>
      <c r="U4396"/>
    </row>
    <row r="4397" spans="2:21" x14ac:dyDescent="0.25">
      <c r="B4397" s="49" t="s">
        <v>9328</v>
      </c>
      <c r="C4397" s="53" t="s">
        <v>24189</v>
      </c>
      <c r="D4397" t="s">
        <v>7812</v>
      </c>
      <c r="E4397" s="43" t="s">
        <v>7813</v>
      </c>
      <c r="F4397" t="s">
        <v>7814</v>
      </c>
      <c r="G4397" t="s">
        <v>20388</v>
      </c>
      <c r="H4397" s="41">
        <v>44237</v>
      </c>
      <c r="I4397" s="44">
        <v>159300</v>
      </c>
      <c r="J4397" t="s">
        <v>15339</v>
      </c>
      <c r="R4397" s="51"/>
      <c r="U4397"/>
    </row>
    <row r="4398" spans="2:21" x14ac:dyDescent="0.25">
      <c r="B4398" s="49" t="s">
        <v>9735</v>
      </c>
      <c r="C4398" s="53" t="s">
        <v>24186</v>
      </c>
      <c r="D4398" t="s">
        <v>19249</v>
      </c>
      <c r="E4398" s="43" t="s">
        <v>19248</v>
      </c>
      <c r="F4398" t="s">
        <v>19251</v>
      </c>
      <c r="H4398" s="41">
        <v>44251</v>
      </c>
      <c r="I4398" s="44">
        <v>-8000</v>
      </c>
      <c r="J4398" t="s">
        <v>19250</v>
      </c>
      <c r="R4398" s="51"/>
      <c r="U4398"/>
    </row>
    <row r="4399" spans="2:21" x14ac:dyDescent="0.25">
      <c r="B4399" s="49" t="s">
        <v>9735</v>
      </c>
      <c r="C4399" s="53" t="s">
        <v>24186</v>
      </c>
      <c r="D4399" t="s">
        <v>7805</v>
      </c>
      <c r="E4399" s="43" t="s">
        <v>7806</v>
      </c>
      <c r="F4399" t="s">
        <v>7815</v>
      </c>
      <c r="G4399" t="s">
        <v>7816</v>
      </c>
      <c r="H4399" s="41">
        <v>44255</v>
      </c>
      <c r="I4399" s="44">
        <v>-1218507</v>
      </c>
      <c r="J4399" t="s">
        <v>15340</v>
      </c>
      <c r="R4399" s="51"/>
      <c r="U4399"/>
    </row>
    <row r="4400" spans="2:21" x14ac:dyDescent="0.25">
      <c r="B4400" s="49" t="s">
        <v>9735</v>
      </c>
      <c r="C4400" s="53" t="s">
        <v>24186</v>
      </c>
      <c r="D4400" t="s">
        <v>5872</v>
      </c>
      <c r="E4400" s="43" t="s">
        <v>13913</v>
      </c>
      <c r="G4400" t="s">
        <v>20783</v>
      </c>
      <c r="H4400" s="41">
        <v>44256</v>
      </c>
      <c r="I4400" s="44">
        <v>27000</v>
      </c>
      <c r="J4400" t="s">
        <v>15346</v>
      </c>
      <c r="R4400" s="51"/>
      <c r="U4400"/>
    </row>
    <row r="4401" spans="2:21" x14ac:dyDescent="0.25">
      <c r="B4401" s="49" t="s">
        <v>9735</v>
      </c>
      <c r="C4401" s="53" t="s">
        <v>24186</v>
      </c>
      <c r="D4401" t="s">
        <v>7819</v>
      </c>
      <c r="E4401" s="43" t="s">
        <v>15343</v>
      </c>
      <c r="G4401" t="s">
        <v>20782</v>
      </c>
      <c r="H4401" s="41">
        <v>44256</v>
      </c>
      <c r="I4401" s="44">
        <v>60552</v>
      </c>
      <c r="J4401" t="s">
        <v>15344</v>
      </c>
      <c r="R4401" s="51"/>
      <c r="U4401"/>
    </row>
    <row r="4402" spans="2:21" x14ac:dyDescent="0.25">
      <c r="B4402" s="49" t="s">
        <v>9735</v>
      </c>
      <c r="C4402" s="53" t="s">
        <v>24186</v>
      </c>
      <c r="D4402" t="s">
        <v>7817</v>
      </c>
      <c r="E4402" s="43" t="s">
        <v>15341</v>
      </c>
      <c r="G4402" t="s">
        <v>7818</v>
      </c>
      <c r="H4402" s="41">
        <v>44256</v>
      </c>
      <c r="I4402" s="44">
        <v>759159.32</v>
      </c>
      <c r="J4402" t="s">
        <v>15342</v>
      </c>
      <c r="R4402" s="51"/>
      <c r="U4402"/>
    </row>
    <row r="4403" spans="2:21" x14ac:dyDescent="0.25">
      <c r="B4403" s="49" t="s">
        <v>9735</v>
      </c>
      <c r="C4403" s="53" t="s">
        <v>24186</v>
      </c>
      <c r="D4403" t="s">
        <v>5204</v>
      </c>
      <c r="E4403" s="43" t="s">
        <v>13323</v>
      </c>
      <c r="G4403" t="s">
        <v>7820</v>
      </c>
      <c r="H4403" s="41">
        <v>44256</v>
      </c>
      <c r="I4403" s="44">
        <v>3238568.9</v>
      </c>
      <c r="J4403" t="s">
        <v>15347</v>
      </c>
      <c r="R4403" s="51"/>
      <c r="U4403"/>
    </row>
    <row r="4404" spans="2:21" x14ac:dyDescent="0.25">
      <c r="B4404" s="49" t="s">
        <v>9735</v>
      </c>
      <c r="C4404" s="53" t="s">
        <v>24186</v>
      </c>
      <c r="D4404" t="s">
        <v>3690</v>
      </c>
      <c r="E4404" s="43" t="s">
        <v>12240</v>
      </c>
      <c r="G4404" t="s">
        <v>7820</v>
      </c>
      <c r="H4404" s="41">
        <v>44256</v>
      </c>
      <c r="I4404" s="44">
        <v>5688513.4800000004</v>
      </c>
      <c r="J4404" t="s">
        <v>15348</v>
      </c>
      <c r="R4404" s="51"/>
      <c r="U4404"/>
    </row>
    <row r="4405" spans="2:21" x14ac:dyDescent="0.25">
      <c r="B4405" s="49" t="s">
        <v>9735</v>
      </c>
      <c r="C4405" s="53" t="s">
        <v>24186</v>
      </c>
      <c r="D4405" t="s">
        <v>676</v>
      </c>
      <c r="E4405" s="43" t="s">
        <v>9877</v>
      </c>
      <c r="G4405" t="s">
        <v>7820</v>
      </c>
      <c r="H4405" s="41">
        <v>44256</v>
      </c>
      <c r="I4405" s="44">
        <v>16648632.560000001</v>
      </c>
      <c r="J4405" t="s">
        <v>15345</v>
      </c>
      <c r="R4405" s="51"/>
      <c r="U4405"/>
    </row>
    <row r="4406" spans="2:21" x14ac:dyDescent="0.25">
      <c r="B4406" s="49" t="s">
        <v>9326</v>
      </c>
      <c r="C4406" s="53" t="s">
        <v>24184</v>
      </c>
      <c r="D4406" t="s">
        <v>1823</v>
      </c>
      <c r="E4406" s="43" t="s">
        <v>1824</v>
      </c>
      <c r="F4406" t="s">
        <v>7823</v>
      </c>
      <c r="G4406" t="s">
        <v>7824</v>
      </c>
      <c r="H4406" s="41">
        <v>44260</v>
      </c>
      <c r="I4406" s="44">
        <v>-3274571.73</v>
      </c>
      <c r="J4406" t="s">
        <v>15350</v>
      </c>
      <c r="R4406" s="51"/>
      <c r="U4406"/>
    </row>
    <row r="4407" spans="2:21" x14ac:dyDescent="0.25">
      <c r="B4407" s="49" t="s">
        <v>9326</v>
      </c>
      <c r="C4407" s="53" t="s">
        <v>24184</v>
      </c>
      <c r="D4407" t="s">
        <v>1823</v>
      </c>
      <c r="E4407" s="43" t="s">
        <v>1824</v>
      </c>
      <c r="F4407" t="s">
        <v>7821</v>
      </c>
      <c r="G4407" t="s">
        <v>7822</v>
      </c>
      <c r="H4407" s="41">
        <v>44260</v>
      </c>
      <c r="I4407" s="44">
        <v>-2575693.4</v>
      </c>
      <c r="J4407" t="s">
        <v>15349</v>
      </c>
      <c r="R4407" s="51"/>
      <c r="U4407"/>
    </row>
    <row r="4408" spans="2:21" x14ac:dyDescent="0.25">
      <c r="B4408" s="49" t="s">
        <v>9735</v>
      </c>
      <c r="C4408" s="53" t="s">
        <v>24186</v>
      </c>
      <c r="D4408" t="s">
        <v>1218</v>
      </c>
      <c r="E4408" s="43" t="s">
        <v>1219</v>
      </c>
      <c r="F4408" t="s">
        <v>7825</v>
      </c>
      <c r="G4408" t="s">
        <v>7826</v>
      </c>
      <c r="H4408" s="41">
        <v>44265</v>
      </c>
      <c r="I4408" s="44">
        <v>-105000</v>
      </c>
      <c r="J4408" t="s">
        <v>15351</v>
      </c>
      <c r="R4408" s="51"/>
      <c r="U4408"/>
    </row>
    <row r="4409" spans="2:21" x14ac:dyDescent="0.25">
      <c r="B4409" s="49" t="s">
        <v>9328</v>
      </c>
      <c r="C4409" s="53" t="s">
        <v>24189</v>
      </c>
      <c r="D4409" t="s">
        <v>7827</v>
      </c>
      <c r="E4409" s="43" t="s">
        <v>15352</v>
      </c>
      <c r="F4409" t="s">
        <v>7132</v>
      </c>
      <c r="G4409" t="s">
        <v>7828</v>
      </c>
      <c r="H4409" s="41">
        <v>44271</v>
      </c>
      <c r="I4409" s="44">
        <v>-118000</v>
      </c>
      <c r="J4409" t="s">
        <v>15353</v>
      </c>
      <c r="R4409" s="51"/>
      <c r="U4409"/>
    </row>
    <row r="4410" spans="2:21" x14ac:dyDescent="0.25">
      <c r="B4410" s="49" t="s">
        <v>9328</v>
      </c>
      <c r="C4410" s="53" t="s">
        <v>24189</v>
      </c>
      <c r="D4410" t="s">
        <v>7785</v>
      </c>
      <c r="E4410" s="43" t="s">
        <v>15323</v>
      </c>
      <c r="F4410" t="s">
        <v>7829</v>
      </c>
      <c r="G4410" t="s">
        <v>19411</v>
      </c>
      <c r="H4410" s="41">
        <v>44273</v>
      </c>
      <c r="I4410" s="44">
        <v>-23600</v>
      </c>
      <c r="J4410" t="s">
        <v>15354</v>
      </c>
      <c r="R4410" s="51"/>
      <c r="U4410"/>
    </row>
    <row r="4411" spans="2:21" x14ac:dyDescent="0.25">
      <c r="B4411" s="49" t="s">
        <v>9735</v>
      </c>
      <c r="C4411" s="53" t="s">
        <v>24186</v>
      </c>
      <c r="D4411" t="s">
        <v>7830</v>
      </c>
      <c r="E4411" s="43" t="s">
        <v>15355</v>
      </c>
      <c r="F4411" t="s">
        <v>7833</v>
      </c>
      <c r="G4411" t="s">
        <v>7832</v>
      </c>
      <c r="H4411" s="41">
        <v>44279</v>
      </c>
      <c r="I4411" s="44">
        <v>-59000</v>
      </c>
      <c r="J4411" t="s">
        <v>15357</v>
      </c>
      <c r="R4411" s="51"/>
      <c r="U4411"/>
    </row>
    <row r="4412" spans="2:21" x14ac:dyDescent="0.25">
      <c r="B4412" s="49" t="s">
        <v>9735</v>
      </c>
      <c r="C4412" s="53" t="s">
        <v>24186</v>
      </c>
      <c r="D4412" t="s">
        <v>7830</v>
      </c>
      <c r="E4412" s="43" t="s">
        <v>15355</v>
      </c>
      <c r="F4412" t="s">
        <v>7831</v>
      </c>
      <c r="G4412" t="s">
        <v>7832</v>
      </c>
      <c r="H4412" s="41">
        <v>44279</v>
      </c>
      <c r="I4412" s="44">
        <v>-50000</v>
      </c>
      <c r="J4412" t="s">
        <v>15356</v>
      </c>
      <c r="R4412" s="51"/>
      <c r="U4412"/>
    </row>
    <row r="4413" spans="2:21" x14ac:dyDescent="0.25">
      <c r="B4413" s="49" t="s">
        <v>9735</v>
      </c>
      <c r="C4413" s="53" t="s">
        <v>24186</v>
      </c>
      <c r="D4413" t="s">
        <v>7805</v>
      </c>
      <c r="E4413" s="43" t="s">
        <v>7806</v>
      </c>
      <c r="F4413" t="s">
        <v>7834</v>
      </c>
      <c r="G4413" t="s">
        <v>7835</v>
      </c>
      <c r="H4413" s="41">
        <v>44285</v>
      </c>
      <c r="I4413" s="44">
        <v>-1241194</v>
      </c>
      <c r="J4413" t="s">
        <v>15358</v>
      </c>
      <c r="R4413" s="51"/>
      <c r="U4413"/>
    </row>
    <row r="4414" spans="2:21" x14ac:dyDescent="0.25">
      <c r="B4414" s="49" t="s">
        <v>9326</v>
      </c>
      <c r="C4414" s="53" t="s">
        <v>24184</v>
      </c>
      <c r="D4414" t="s">
        <v>1823</v>
      </c>
      <c r="E4414" s="43" t="s">
        <v>1824</v>
      </c>
      <c r="F4414" t="s">
        <v>7836</v>
      </c>
      <c r="G4414" t="s">
        <v>7837</v>
      </c>
      <c r="H4414" s="41">
        <v>44291</v>
      </c>
      <c r="I4414" s="44">
        <v>-4411870.1100000003</v>
      </c>
      <c r="J4414" t="s">
        <v>15359</v>
      </c>
      <c r="R4414" s="51"/>
      <c r="U4414"/>
    </row>
    <row r="4415" spans="2:21" x14ac:dyDescent="0.25">
      <c r="B4415" s="49" t="s">
        <v>9326</v>
      </c>
      <c r="C4415" s="53" t="s">
        <v>24184</v>
      </c>
      <c r="D4415" t="s">
        <v>1823</v>
      </c>
      <c r="E4415" s="43" t="s">
        <v>1824</v>
      </c>
      <c r="F4415" t="s">
        <v>7840</v>
      </c>
      <c r="G4415" t="s">
        <v>7839</v>
      </c>
      <c r="H4415" s="41">
        <v>44291</v>
      </c>
      <c r="I4415" s="44">
        <v>-3351934.99</v>
      </c>
      <c r="J4415" t="s">
        <v>15361</v>
      </c>
      <c r="R4415" s="51"/>
      <c r="U4415"/>
    </row>
    <row r="4416" spans="2:21" x14ac:dyDescent="0.25">
      <c r="B4416" s="49" t="s">
        <v>9326</v>
      </c>
      <c r="C4416" s="53" t="s">
        <v>24184</v>
      </c>
      <c r="D4416" t="s">
        <v>1823</v>
      </c>
      <c r="E4416" s="43" t="s">
        <v>1824</v>
      </c>
      <c r="F4416" t="s">
        <v>7841</v>
      </c>
      <c r="G4416" t="s">
        <v>7842</v>
      </c>
      <c r="H4416" s="41">
        <v>44291</v>
      </c>
      <c r="I4416" s="44">
        <v>-3351934.99</v>
      </c>
      <c r="J4416" t="s">
        <v>15362</v>
      </c>
      <c r="R4416" s="51"/>
      <c r="U4416"/>
    </row>
    <row r="4417" spans="2:21" x14ac:dyDescent="0.25">
      <c r="B4417" s="49" t="s">
        <v>9326</v>
      </c>
      <c r="C4417" s="53" t="s">
        <v>24184</v>
      </c>
      <c r="D4417" t="s">
        <v>1823</v>
      </c>
      <c r="E4417" s="43" t="s">
        <v>1824</v>
      </c>
      <c r="F4417" t="s">
        <v>7838</v>
      </c>
      <c r="G4417" t="s">
        <v>7839</v>
      </c>
      <c r="H4417" s="41">
        <v>44291</v>
      </c>
      <c r="I4417" s="44">
        <v>-2554964.56</v>
      </c>
      <c r="J4417" t="s">
        <v>15360</v>
      </c>
      <c r="R4417" s="51"/>
      <c r="U4417"/>
    </row>
    <row r="4418" spans="2:21" x14ac:dyDescent="0.25">
      <c r="B4418" s="49" t="s">
        <v>9326</v>
      </c>
      <c r="C4418" s="53" t="s">
        <v>24184</v>
      </c>
      <c r="D4418" t="s">
        <v>1823</v>
      </c>
      <c r="E4418" s="43" t="s">
        <v>1824</v>
      </c>
      <c r="F4418" t="s">
        <v>7846</v>
      </c>
      <c r="G4418" t="s">
        <v>7845</v>
      </c>
      <c r="H4418" s="41">
        <v>44291</v>
      </c>
      <c r="I4418" s="44">
        <v>-2162640.88</v>
      </c>
      <c r="J4418" t="s">
        <v>15365</v>
      </c>
      <c r="R4418" s="51"/>
      <c r="U4418"/>
    </row>
    <row r="4419" spans="2:21" x14ac:dyDescent="0.25">
      <c r="B4419" s="49" t="s">
        <v>9326</v>
      </c>
      <c r="C4419" s="53" t="s">
        <v>24184</v>
      </c>
      <c r="D4419" t="s">
        <v>1823</v>
      </c>
      <c r="E4419" s="43" t="s">
        <v>1824</v>
      </c>
      <c r="F4419" t="s">
        <v>7843</v>
      </c>
      <c r="G4419" t="s">
        <v>7824</v>
      </c>
      <c r="H4419" s="41">
        <v>44291</v>
      </c>
      <c r="I4419" s="44">
        <v>-1832746.51</v>
      </c>
      <c r="J4419" t="s">
        <v>15363</v>
      </c>
      <c r="R4419" s="51"/>
      <c r="U4419"/>
    </row>
    <row r="4420" spans="2:21" x14ac:dyDescent="0.25">
      <c r="B4420" s="49" t="s">
        <v>9326</v>
      </c>
      <c r="C4420" s="53" t="s">
        <v>24184</v>
      </c>
      <c r="D4420" t="s">
        <v>1823</v>
      </c>
      <c r="E4420" s="43" t="s">
        <v>1824</v>
      </c>
      <c r="F4420" t="s">
        <v>7844</v>
      </c>
      <c r="G4420" t="s">
        <v>7845</v>
      </c>
      <c r="H4420" s="41">
        <v>44291</v>
      </c>
      <c r="I4420" s="44">
        <v>-1832746.51</v>
      </c>
      <c r="J4420" t="s">
        <v>15364</v>
      </c>
      <c r="R4420" s="51"/>
      <c r="U4420"/>
    </row>
    <row r="4421" spans="2:21" x14ac:dyDescent="0.25">
      <c r="B4421" s="49" t="s">
        <v>9326</v>
      </c>
      <c r="C4421" s="53" t="s">
        <v>24184</v>
      </c>
      <c r="D4421" t="s">
        <v>6925</v>
      </c>
      <c r="E4421" s="43" t="s">
        <v>6926</v>
      </c>
      <c r="G4421" t="s">
        <v>7799</v>
      </c>
      <c r="H4421" s="41">
        <v>44298</v>
      </c>
      <c r="I4421" s="44">
        <v>2860661.9</v>
      </c>
      <c r="J4421" t="s">
        <v>15366</v>
      </c>
      <c r="R4421" s="51"/>
      <c r="U4421"/>
    </row>
    <row r="4422" spans="2:21" x14ac:dyDescent="0.25">
      <c r="B4422" s="49" t="s">
        <v>9326</v>
      </c>
      <c r="C4422" s="53" t="s">
        <v>24184</v>
      </c>
      <c r="D4422" t="s">
        <v>7847</v>
      </c>
      <c r="E4422" s="43" t="s">
        <v>7848</v>
      </c>
      <c r="F4422" t="s">
        <v>7481</v>
      </c>
      <c r="G4422" t="s">
        <v>7849</v>
      </c>
      <c r="H4422" s="41">
        <v>44301</v>
      </c>
      <c r="I4422" s="44">
        <v>-11200.01</v>
      </c>
      <c r="J4422" t="s">
        <v>15367</v>
      </c>
      <c r="R4422" s="51"/>
      <c r="U4422"/>
    </row>
    <row r="4423" spans="2:21" x14ac:dyDescent="0.25">
      <c r="B4423" s="49" t="s">
        <v>9735</v>
      </c>
      <c r="C4423" s="53" t="s">
        <v>24186</v>
      </c>
      <c r="D4423" t="s">
        <v>7805</v>
      </c>
      <c r="E4423" s="43" t="s">
        <v>7806</v>
      </c>
      <c r="F4423" t="s">
        <v>7850</v>
      </c>
      <c r="G4423" t="s">
        <v>7851</v>
      </c>
      <c r="H4423" s="41">
        <v>44316</v>
      </c>
      <c r="I4423" s="44">
        <v>-1213179.06</v>
      </c>
      <c r="J4423" t="s">
        <v>15368</v>
      </c>
      <c r="R4423" s="51"/>
      <c r="U4423"/>
    </row>
    <row r="4424" spans="2:21" x14ac:dyDescent="0.25">
      <c r="B4424" s="49" t="s">
        <v>9328</v>
      </c>
      <c r="C4424" s="53" t="s">
        <v>24189</v>
      </c>
      <c r="D4424" t="s">
        <v>6883</v>
      </c>
      <c r="E4424" s="43" t="s">
        <v>14688</v>
      </c>
      <c r="G4424" t="s">
        <v>20784</v>
      </c>
      <c r="H4424" s="41">
        <v>44319</v>
      </c>
      <c r="I4424" s="44">
        <v>7500</v>
      </c>
      <c r="J4424" t="s">
        <v>15369</v>
      </c>
      <c r="R4424" s="51"/>
      <c r="U4424"/>
    </row>
    <row r="4425" spans="2:21" x14ac:dyDescent="0.25">
      <c r="B4425" s="49" t="s">
        <v>9735</v>
      </c>
      <c r="C4425" s="53" t="s">
        <v>24186</v>
      </c>
      <c r="D4425" t="s">
        <v>1218</v>
      </c>
      <c r="E4425" s="43" t="s">
        <v>1219</v>
      </c>
      <c r="F4425" t="s">
        <v>7852</v>
      </c>
      <c r="G4425" t="s">
        <v>7853</v>
      </c>
      <c r="H4425" s="41">
        <v>44320</v>
      </c>
      <c r="I4425" s="44">
        <v>-23800</v>
      </c>
      <c r="J4425" t="s">
        <v>15370</v>
      </c>
      <c r="R4425" s="51"/>
      <c r="U4425"/>
    </row>
    <row r="4426" spans="2:21" x14ac:dyDescent="0.25">
      <c r="B4426" s="49" t="s">
        <v>9326</v>
      </c>
      <c r="C4426" s="53" t="s">
        <v>24184</v>
      </c>
      <c r="D4426" t="s">
        <v>1823</v>
      </c>
      <c r="E4426" s="43" t="s">
        <v>1824</v>
      </c>
      <c r="F4426" t="s">
        <v>7854</v>
      </c>
      <c r="G4426" t="s">
        <v>7855</v>
      </c>
      <c r="H4426" s="41">
        <v>44321</v>
      </c>
      <c r="I4426" s="44">
        <v>-3510285.82</v>
      </c>
      <c r="J4426" t="s">
        <v>15371</v>
      </c>
      <c r="R4426" s="51"/>
      <c r="U4426"/>
    </row>
    <row r="4427" spans="2:21" x14ac:dyDescent="0.25">
      <c r="B4427" s="49" t="s">
        <v>9326</v>
      </c>
      <c r="C4427" s="53" t="s">
        <v>24184</v>
      </c>
      <c r="D4427" t="s">
        <v>7856</v>
      </c>
      <c r="E4427" s="43" t="s">
        <v>7857</v>
      </c>
      <c r="F4427" t="s">
        <v>7860</v>
      </c>
      <c r="G4427" t="s">
        <v>7334</v>
      </c>
      <c r="H4427" s="41">
        <v>44323</v>
      </c>
      <c r="I4427" s="44">
        <v>-878400</v>
      </c>
      <c r="J4427" t="s">
        <v>15376</v>
      </c>
      <c r="R4427" s="51"/>
      <c r="U4427"/>
    </row>
    <row r="4428" spans="2:21" x14ac:dyDescent="0.25">
      <c r="B4428" s="49" t="s">
        <v>9326</v>
      </c>
      <c r="C4428" s="53" t="s">
        <v>24184</v>
      </c>
      <c r="D4428" t="s">
        <v>7856</v>
      </c>
      <c r="E4428" s="43" t="s">
        <v>7857</v>
      </c>
      <c r="F4428" t="s">
        <v>7159</v>
      </c>
      <c r="G4428" t="s">
        <v>7334</v>
      </c>
      <c r="H4428" s="41">
        <v>44323</v>
      </c>
      <c r="I4428" s="44">
        <v>-732000</v>
      </c>
      <c r="J4428" t="s">
        <v>15375</v>
      </c>
      <c r="R4428" s="51"/>
      <c r="U4428"/>
    </row>
    <row r="4429" spans="2:21" x14ac:dyDescent="0.25">
      <c r="B4429" s="49" t="s">
        <v>9326</v>
      </c>
      <c r="C4429" s="53" t="s">
        <v>24184</v>
      </c>
      <c r="D4429" t="s">
        <v>7856</v>
      </c>
      <c r="E4429" s="43" t="s">
        <v>7857</v>
      </c>
      <c r="F4429" t="s">
        <v>7859</v>
      </c>
      <c r="G4429" t="s">
        <v>7334</v>
      </c>
      <c r="H4429" s="41">
        <v>44323</v>
      </c>
      <c r="I4429" s="44">
        <v>-585600</v>
      </c>
      <c r="J4429" t="s">
        <v>15374</v>
      </c>
      <c r="R4429" s="51"/>
      <c r="U4429"/>
    </row>
    <row r="4430" spans="2:21" x14ac:dyDescent="0.25">
      <c r="B4430" s="49" t="s">
        <v>9326</v>
      </c>
      <c r="C4430" s="53" t="s">
        <v>24184</v>
      </c>
      <c r="D4430" t="s">
        <v>7856</v>
      </c>
      <c r="E4430" s="43" t="s">
        <v>7857</v>
      </c>
      <c r="F4430" t="s">
        <v>7858</v>
      </c>
      <c r="G4430" t="s">
        <v>7334</v>
      </c>
      <c r="H4430" s="41">
        <v>44323</v>
      </c>
      <c r="I4430" s="44">
        <v>-439200</v>
      </c>
      <c r="J4430" t="s">
        <v>15373</v>
      </c>
      <c r="R4430" s="51"/>
      <c r="U4430"/>
    </row>
    <row r="4431" spans="2:21" x14ac:dyDescent="0.25">
      <c r="B4431" s="49" t="s">
        <v>9326</v>
      </c>
      <c r="C4431" s="53" t="s">
        <v>24184</v>
      </c>
      <c r="D4431" t="s">
        <v>7856</v>
      </c>
      <c r="E4431" s="43" t="s">
        <v>7857</v>
      </c>
      <c r="F4431" t="s">
        <v>7488</v>
      </c>
      <c r="G4431" t="s">
        <v>7334</v>
      </c>
      <c r="H4431" s="41">
        <v>44323</v>
      </c>
      <c r="I4431" s="44">
        <v>-292800</v>
      </c>
      <c r="J4431" t="s">
        <v>15372</v>
      </c>
      <c r="R4431" s="51"/>
      <c r="U4431"/>
    </row>
    <row r="4432" spans="2:21" x14ac:dyDescent="0.25">
      <c r="B4432" s="49" t="s">
        <v>9326</v>
      </c>
      <c r="C4432" s="53" t="s">
        <v>24184</v>
      </c>
      <c r="D4432" t="s">
        <v>7856</v>
      </c>
      <c r="E4432" s="43" t="s">
        <v>7857</v>
      </c>
      <c r="F4432" t="s">
        <v>7488</v>
      </c>
      <c r="G4432" t="s">
        <v>7334</v>
      </c>
      <c r="H4432" s="41">
        <v>44323</v>
      </c>
      <c r="I4432" s="44">
        <v>-146000</v>
      </c>
      <c r="J4432" t="s">
        <v>15377</v>
      </c>
      <c r="R4432" s="51"/>
      <c r="U4432"/>
    </row>
    <row r="4433" spans="2:21" x14ac:dyDescent="0.25">
      <c r="B4433" s="49" t="s">
        <v>9326</v>
      </c>
      <c r="C4433" s="53" t="s">
        <v>24184</v>
      </c>
      <c r="D4433" t="s">
        <v>7856</v>
      </c>
      <c r="E4433" s="43" t="s">
        <v>7857</v>
      </c>
      <c r="F4433" t="s">
        <v>7858</v>
      </c>
      <c r="G4433" t="s">
        <v>7334</v>
      </c>
      <c r="H4433" s="41">
        <v>44323</v>
      </c>
      <c r="I4433" s="44">
        <v>-146000</v>
      </c>
      <c r="J4433" t="s">
        <v>15378</v>
      </c>
      <c r="R4433" s="51"/>
      <c r="U4433"/>
    </row>
    <row r="4434" spans="2:21" x14ac:dyDescent="0.25">
      <c r="B4434" s="49" t="s">
        <v>9326</v>
      </c>
      <c r="C4434" s="53" t="s">
        <v>24184</v>
      </c>
      <c r="D4434" t="s">
        <v>7856</v>
      </c>
      <c r="E4434" s="43" t="s">
        <v>7857</v>
      </c>
      <c r="F4434" t="s">
        <v>7859</v>
      </c>
      <c r="G4434" t="s">
        <v>7334</v>
      </c>
      <c r="H4434" s="41">
        <v>44323</v>
      </c>
      <c r="I4434" s="44">
        <v>-146000</v>
      </c>
      <c r="J4434" t="s">
        <v>15379</v>
      </c>
      <c r="R4434" s="51"/>
      <c r="U4434"/>
    </row>
    <row r="4435" spans="2:21" x14ac:dyDescent="0.25">
      <c r="B4435" s="49" t="s">
        <v>9326</v>
      </c>
      <c r="C4435" s="53" t="s">
        <v>24184</v>
      </c>
      <c r="D4435" t="s">
        <v>7856</v>
      </c>
      <c r="E4435" s="43" t="s">
        <v>7857</v>
      </c>
      <c r="F4435" t="s">
        <v>7159</v>
      </c>
      <c r="G4435" t="s">
        <v>7334</v>
      </c>
      <c r="H4435" s="41">
        <v>44323</v>
      </c>
      <c r="I4435" s="44">
        <v>-146000</v>
      </c>
      <c r="J4435" t="s">
        <v>15380</v>
      </c>
      <c r="R4435" s="51"/>
      <c r="U4435"/>
    </row>
    <row r="4436" spans="2:21" x14ac:dyDescent="0.25">
      <c r="B4436" s="49" t="s">
        <v>9326</v>
      </c>
      <c r="C4436" s="53" t="s">
        <v>24184</v>
      </c>
      <c r="D4436" t="s">
        <v>7856</v>
      </c>
      <c r="E4436" s="43" t="s">
        <v>7857</v>
      </c>
      <c r="F4436" t="s">
        <v>7860</v>
      </c>
      <c r="G4436" t="s">
        <v>7334</v>
      </c>
      <c r="H4436" s="41">
        <v>44323</v>
      </c>
      <c r="I4436" s="44">
        <v>-146000</v>
      </c>
      <c r="J4436" t="s">
        <v>15381</v>
      </c>
      <c r="R4436" s="51"/>
      <c r="U4436"/>
    </row>
    <row r="4437" spans="2:21" x14ac:dyDescent="0.25">
      <c r="B4437" s="49" t="s">
        <v>9735</v>
      </c>
      <c r="C4437" s="53" t="s">
        <v>24186</v>
      </c>
      <c r="D4437" t="s">
        <v>1218</v>
      </c>
      <c r="E4437" s="43" t="s">
        <v>1219</v>
      </c>
      <c r="F4437" t="s">
        <v>7861</v>
      </c>
      <c r="G4437" t="s">
        <v>7862</v>
      </c>
      <c r="H4437" s="41">
        <v>44326</v>
      </c>
      <c r="I4437" s="44">
        <v>-66825</v>
      </c>
      <c r="J4437" t="s">
        <v>15382</v>
      </c>
      <c r="R4437" s="51"/>
      <c r="U4437"/>
    </row>
    <row r="4438" spans="2:21" x14ac:dyDescent="0.25">
      <c r="B4438" s="49" t="s">
        <v>9328</v>
      </c>
      <c r="C4438" s="53" t="s">
        <v>24189</v>
      </c>
      <c r="D4438" t="s">
        <v>7863</v>
      </c>
      <c r="E4438" s="43" t="s">
        <v>15383</v>
      </c>
      <c r="F4438" t="s">
        <v>7864</v>
      </c>
      <c r="G4438" t="s">
        <v>19487</v>
      </c>
      <c r="H4438" s="41">
        <v>44326</v>
      </c>
      <c r="I4438" s="44">
        <v>1600000</v>
      </c>
      <c r="J4438" t="s">
        <v>15384</v>
      </c>
      <c r="R4438" s="51"/>
      <c r="U4438"/>
    </row>
    <row r="4439" spans="2:21" x14ac:dyDescent="0.25">
      <c r="B4439" s="49" t="s">
        <v>9735</v>
      </c>
      <c r="C4439" s="53" t="s">
        <v>24186</v>
      </c>
      <c r="D4439" t="s">
        <v>7805</v>
      </c>
      <c r="E4439" s="43" t="s">
        <v>7806</v>
      </c>
      <c r="F4439" t="s">
        <v>7865</v>
      </c>
      <c r="G4439" t="s">
        <v>7866</v>
      </c>
      <c r="H4439" s="41">
        <v>44346</v>
      </c>
      <c r="I4439" s="44">
        <v>-1381369.6</v>
      </c>
      <c r="J4439" t="s">
        <v>15385</v>
      </c>
      <c r="R4439" s="51"/>
      <c r="U4439"/>
    </row>
    <row r="4440" spans="2:21" x14ac:dyDescent="0.25">
      <c r="B4440" s="49" t="s">
        <v>9735</v>
      </c>
      <c r="C4440" s="53" t="s">
        <v>24186</v>
      </c>
      <c r="D4440" t="s">
        <v>1218</v>
      </c>
      <c r="E4440" s="43" t="s">
        <v>1219</v>
      </c>
      <c r="F4440" t="s">
        <v>7867</v>
      </c>
      <c r="G4440" t="s">
        <v>7868</v>
      </c>
      <c r="H4440" s="41">
        <v>44347</v>
      </c>
      <c r="I4440" s="44">
        <v>-314300</v>
      </c>
      <c r="J4440" t="s">
        <v>15386</v>
      </c>
      <c r="R4440" s="51"/>
      <c r="U4440"/>
    </row>
    <row r="4441" spans="2:21" x14ac:dyDescent="0.25">
      <c r="B4441" s="49" t="s">
        <v>9735</v>
      </c>
      <c r="C4441" s="53" t="s">
        <v>24186</v>
      </c>
      <c r="D4441" t="s">
        <v>7809</v>
      </c>
      <c r="E4441" s="43" t="s">
        <v>7810</v>
      </c>
      <c r="F4441" t="s">
        <v>7811</v>
      </c>
      <c r="G4441" t="s">
        <v>6069</v>
      </c>
      <c r="H4441" s="41">
        <v>44351</v>
      </c>
      <c r="I4441" s="44">
        <v>-26886.99</v>
      </c>
      <c r="J4441" t="s">
        <v>15387</v>
      </c>
      <c r="R4441" s="51"/>
      <c r="U4441"/>
    </row>
    <row r="4442" spans="2:21" x14ac:dyDescent="0.25">
      <c r="B4442" s="49" t="s">
        <v>9326</v>
      </c>
      <c r="C4442" s="53" t="s">
        <v>24184</v>
      </c>
      <c r="D4442" t="s">
        <v>1823</v>
      </c>
      <c r="E4442" s="43" t="s">
        <v>1824</v>
      </c>
      <c r="F4442" t="s">
        <v>7869</v>
      </c>
      <c r="G4442" t="s">
        <v>7870</v>
      </c>
      <c r="H4442" s="41">
        <v>44352</v>
      </c>
      <c r="I4442" s="44">
        <v>-3696799.71</v>
      </c>
      <c r="J4442" t="s">
        <v>15388</v>
      </c>
      <c r="R4442" s="51"/>
      <c r="U4442"/>
    </row>
    <row r="4443" spans="2:21" x14ac:dyDescent="0.25">
      <c r="B4443" s="49" t="s">
        <v>9326</v>
      </c>
      <c r="C4443" s="53" t="s">
        <v>24184</v>
      </c>
      <c r="D4443" t="s">
        <v>7871</v>
      </c>
      <c r="E4443" s="43" t="s">
        <v>15389</v>
      </c>
      <c r="F4443" t="s">
        <v>7872</v>
      </c>
      <c r="G4443" t="s">
        <v>7873</v>
      </c>
      <c r="H4443" s="41">
        <v>44363</v>
      </c>
      <c r="I4443" s="44">
        <v>-635000</v>
      </c>
      <c r="J4443" t="s">
        <v>15390</v>
      </c>
      <c r="R4443" s="51"/>
      <c r="U4443"/>
    </row>
    <row r="4444" spans="2:21" x14ac:dyDescent="0.25">
      <c r="B4444" s="49" t="s">
        <v>9326</v>
      </c>
      <c r="C4444" s="53" t="s">
        <v>24184</v>
      </c>
      <c r="D4444" t="s">
        <v>7491</v>
      </c>
      <c r="E4444" s="43" t="s">
        <v>7492</v>
      </c>
      <c r="F4444" t="s">
        <v>7874</v>
      </c>
      <c r="G4444" t="s">
        <v>18002</v>
      </c>
      <c r="H4444" s="41">
        <v>44365</v>
      </c>
      <c r="I4444" s="44">
        <v>-54000</v>
      </c>
      <c r="J4444" t="s">
        <v>15391</v>
      </c>
      <c r="R4444" s="51"/>
      <c r="U4444"/>
    </row>
    <row r="4445" spans="2:21" x14ac:dyDescent="0.25">
      <c r="B4445" s="49" t="s">
        <v>9735</v>
      </c>
      <c r="C4445" s="53" t="s">
        <v>24186</v>
      </c>
      <c r="D4445" t="s">
        <v>1128</v>
      </c>
      <c r="E4445" s="43" t="s">
        <v>1129</v>
      </c>
      <c r="F4445" t="s">
        <v>7875</v>
      </c>
      <c r="G4445" t="s">
        <v>7877</v>
      </c>
      <c r="H4445" s="41">
        <v>44375</v>
      </c>
      <c r="I4445" s="44">
        <v>-14968.79</v>
      </c>
      <c r="J4445" t="s">
        <v>15393</v>
      </c>
      <c r="R4445" s="51"/>
      <c r="U4445"/>
    </row>
    <row r="4446" spans="2:21" x14ac:dyDescent="0.25">
      <c r="B4446" s="49" t="s">
        <v>9735</v>
      </c>
      <c r="C4446" s="53" t="s">
        <v>24186</v>
      </c>
      <c r="D4446" t="s">
        <v>1128</v>
      </c>
      <c r="E4446" s="43" t="s">
        <v>1129</v>
      </c>
      <c r="F4446" t="s">
        <v>7875</v>
      </c>
      <c r="G4446" t="s">
        <v>7876</v>
      </c>
      <c r="H4446" s="41">
        <v>44375</v>
      </c>
      <c r="I4446" s="44">
        <v>-12892.79</v>
      </c>
      <c r="J4446" t="s">
        <v>15392</v>
      </c>
      <c r="R4446" s="51"/>
      <c r="U4446"/>
    </row>
    <row r="4447" spans="2:21" x14ac:dyDescent="0.25">
      <c r="B4447" s="49" t="s">
        <v>9326</v>
      </c>
      <c r="C4447" s="53" t="s">
        <v>24184</v>
      </c>
      <c r="D4447" t="s">
        <v>1823</v>
      </c>
      <c r="E4447" s="43" t="s">
        <v>1824</v>
      </c>
      <c r="F4447" t="s">
        <v>7878</v>
      </c>
      <c r="G4447" t="s">
        <v>7824</v>
      </c>
      <c r="H4447" s="41">
        <v>44382</v>
      </c>
      <c r="I4447" s="44">
        <v>-3894189.08</v>
      </c>
      <c r="J4447" t="s">
        <v>15394</v>
      </c>
      <c r="R4447" s="51"/>
      <c r="U4447"/>
    </row>
    <row r="4448" spans="2:21" x14ac:dyDescent="0.25">
      <c r="B4448" s="49" t="s">
        <v>9735</v>
      </c>
      <c r="C4448" s="53" t="s">
        <v>24186</v>
      </c>
      <c r="D4448" t="s">
        <v>7879</v>
      </c>
      <c r="E4448" s="43" t="s">
        <v>7880</v>
      </c>
      <c r="F4448" t="s">
        <v>7881</v>
      </c>
      <c r="G4448" t="s">
        <v>19139</v>
      </c>
      <c r="H4448" s="41">
        <v>44384</v>
      </c>
      <c r="I4448" s="44">
        <v>-968957</v>
      </c>
      <c r="J4448" t="s">
        <v>15395</v>
      </c>
      <c r="R4448" s="51"/>
      <c r="U4448"/>
    </row>
    <row r="4449" spans="2:21" x14ac:dyDescent="0.25">
      <c r="B4449" s="49" t="s">
        <v>9735</v>
      </c>
      <c r="C4449" s="53" t="s">
        <v>24186</v>
      </c>
      <c r="D4449" t="s">
        <v>7879</v>
      </c>
      <c r="E4449" s="43" t="s">
        <v>7880</v>
      </c>
      <c r="F4449" t="s">
        <v>7882</v>
      </c>
      <c r="G4449" t="s">
        <v>19140</v>
      </c>
      <c r="H4449" s="41">
        <v>44384</v>
      </c>
      <c r="I4449" s="44">
        <v>968957</v>
      </c>
      <c r="J4449" t="s">
        <v>15396</v>
      </c>
      <c r="R4449" s="51"/>
      <c r="U4449"/>
    </row>
    <row r="4450" spans="2:21" x14ac:dyDescent="0.25">
      <c r="B4450" s="49" t="s">
        <v>9328</v>
      </c>
      <c r="C4450" s="53" t="s">
        <v>24189</v>
      </c>
      <c r="D4450" t="s">
        <v>7883</v>
      </c>
      <c r="E4450" s="43" t="s">
        <v>7884</v>
      </c>
      <c r="F4450" t="s">
        <v>7673</v>
      </c>
      <c r="G4450" t="s">
        <v>2279</v>
      </c>
      <c r="H4450" s="41">
        <v>44385</v>
      </c>
      <c r="I4450" s="44">
        <v>-614344.80000000005</v>
      </c>
      <c r="J4450" t="s">
        <v>15397</v>
      </c>
      <c r="R4450" s="51"/>
      <c r="U4450"/>
    </row>
    <row r="4451" spans="2:21" x14ac:dyDescent="0.25">
      <c r="B4451" s="49" t="s">
        <v>9328</v>
      </c>
      <c r="C4451" s="53" t="s">
        <v>24189</v>
      </c>
      <c r="D4451" t="s">
        <v>7883</v>
      </c>
      <c r="E4451" s="43" t="s">
        <v>7884</v>
      </c>
      <c r="F4451" t="s">
        <v>7885</v>
      </c>
      <c r="G4451" t="s">
        <v>20265</v>
      </c>
      <c r="H4451" s="41">
        <v>44385</v>
      </c>
      <c r="I4451" s="44">
        <v>614344.80000000005</v>
      </c>
      <c r="J4451" t="s">
        <v>15398</v>
      </c>
      <c r="R4451" s="51"/>
      <c r="U4451"/>
    </row>
    <row r="4452" spans="2:21" x14ac:dyDescent="0.25">
      <c r="B4452" s="49" t="s">
        <v>9326</v>
      </c>
      <c r="C4452" s="53" t="s">
        <v>24184</v>
      </c>
      <c r="D4452" t="s">
        <v>7886</v>
      </c>
      <c r="E4452" s="43" t="s">
        <v>7887</v>
      </c>
      <c r="F4452" t="s">
        <v>7888</v>
      </c>
      <c r="G4452" t="s">
        <v>9133</v>
      </c>
      <c r="H4452" s="41">
        <v>44386</v>
      </c>
      <c r="I4452" s="44">
        <v>-962983.84</v>
      </c>
      <c r="J4452" t="s">
        <v>15399</v>
      </c>
      <c r="R4452" s="51"/>
      <c r="U4452"/>
    </row>
    <row r="4453" spans="2:21" x14ac:dyDescent="0.25">
      <c r="B4453" s="49" t="s">
        <v>9328</v>
      </c>
      <c r="C4453" s="53" t="s">
        <v>24189</v>
      </c>
      <c r="D4453" t="s">
        <v>7890</v>
      </c>
      <c r="E4453" s="43" t="s">
        <v>7891</v>
      </c>
      <c r="F4453" t="s">
        <v>7892</v>
      </c>
      <c r="G4453" t="s">
        <v>17313</v>
      </c>
      <c r="H4453" s="41">
        <v>44389</v>
      </c>
      <c r="I4453" s="44">
        <v>-952401.6</v>
      </c>
      <c r="J4453" t="s">
        <v>15401</v>
      </c>
      <c r="R4453" s="51"/>
      <c r="U4453"/>
    </row>
    <row r="4454" spans="2:21" x14ac:dyDescent="0.25">
      <c r="B4454" s="49" t="s">
        <v>9326</v>
      </c>
      <c r="C4454" s="53" t="s">
        <v>24184</v>
      </c>
      <c r="D4454" t="s">
        <v>7896</v>
      </c>
      <c r="E4454" s="43" t="s">
        <v>7897</v>
      </c>
      <c r="F4454" t="s">
        <v>7898</v>
      </c>
      <c r="G4454" t="s">
        <v>17313</v>
      </c>
      <c r="H4454" s="41">
        <v>44390</v>
      </c>
      <c r="I4454" s="44">
        <v>-967216.74</v>
      </c>
      <c r="J4454" t="s">
        <v>15403</v>
      </c>
      <c r="R4454" s="51"/>
      <c r="U4454"/>
    </row>
    <row r="4455" spans="2:21" x14ac:dyDescent="0.25">
      <c r="B4455" s="49" t="s">
        <v>9326</v>
      </c>
      <c r="C4455" s="53" t="s">
        <v>24184</v>
      </c>
      <c r="D4455" t="s">
        <v>7899</v>
      </c>
      <c r="E4455" s="43" t="s">
        <v>7900</v>
      </c>
      <c r="F4455" t="s">
        <v>7901</v>
      </c>
      <c r="G4455" t="s">
        <v>17313</v>
      </c>
      <c r="H4455" s="41">
        <v>44390</v>
      </c>
      <c r="I4455" s="44">
        <v>-955800</v>
      </c>
      <c r="J4455" t="s">
        <v>15404</v>
      </c>
      <c r="R4455" s="51"/>
      <c r="U4455"/>
    </row>
    <row r="4456" spans="2:21" x14ac:dyDescent="0.25">
      <c r="B4456" s="49" t="s">
        <v>9326</v>
      </c>
      <c r="C4456" s="53" t="s">
        <v>24184</v>
      </c>
      <c r="D4456" t="s">
        <v>7902</v>
      </c>
      <c r="E4456" s="43" t="s">
        <v>15405</v>
      </c>
      <c r="F4456" t="s">
        <v>7903</v>
      </c>
      <c r="G4456" t="s">
        <v>17115</v>
      </c>
      <c r="H4456" s="41">
        <v>44390</v>
      </c>
      <c r="I4456" s="44">
        <v>978857.2</v>
      </c>
      <c r="J4456" t="s">
        <v>15406</v>
      </c>
      <c r="R4456" s="51"/>
      <c r="U4456"/>
    </row>
    <row r="4457" spans="2:21" x14ac:dyDescent="0.25">
      <c r="B4457" s="49" t="s">
        <v>9326</v>
      </c>
      <c r="C4457" s="53" t="s">
        <v>24184</v>
      </c>
      <c r="D4457" t="s">
        <v>7893</v>
      </c>
      <c r="E4457" s="43" t="s">
        <v>7894</v>
      </c>
      <c r="F4457" t="s">
        <v>7895</v>
      </c>
      <c r="G4457" t="s">
        <v>17115</v>
      </c>
      <c r="H4457" s="41">
        <v>44390</v>
      </c>
      <c r="I4457" s="44">
        <v>1079044.56</v>
      </c>
      <c r="J4457" t="s">
        <v>15402</v>
      </c>
      <c r="R4457" s="51"/>
      <c r="U4457"/>
    </row>
    <row r="4458" spans="2:21" x14ac:dyDescent="0.25">
      <c r="B4458" s="49" t="s">
        <v>9326</v>
      </c>
      <c r="C4458" s="53" t="s">
        <v>24184</v>
      </c>
      <c r="D4458" t="s">
        <v>1823</v>
      </c>
      <c r="E4458" s="43" t="s">
        <v>1824</v>
      </c>
      <c r="F4458" t="s">
        <v>7904</v>
      </c>
      <c r="G4458" t="s">
        <v>7824</v>
      </c>
      <c r="H4458" s="41">
        <v>44391</v>
      </c>
      <c r="I4458" s="44">
        <v>-2132893.65</v>
      </c>
      <c r="J4458" t="s">
        <v>15407</v>
      </c>
      <c r="R4458" s="51"/>
      <c r="U4458"/>
    </row>
    <row r="4459" spans="2:21" x14ac:dyDescent="0.25">
      <c r="B4459" s="49" t="s">
        <v>9735</v>
      </c>
      <c r="C4459" s="53" t="s">
        <v>24186</v>
      </c>
      <c r="D4459" t="s">
        <v>1218</v>
      </c>
      <c r="E4459" s="43" t="s">
        <v>1219</v>
      </c>
      <c r="F4459" t="s">
        <v>7907</v>
      </c>
      <c r="G4459" t="s">
        <v>7906</v>
      </c>
      <c r="H4459" s="41">
        <v>44392</v>
      </c>
      <c r="I4459" s="44">
        <v>-11700</v>
      </c>
      <c r="J4459" t="s">
        <v>15409</v>
      </c>
      <c r="R4459" s="51"/>
      <c r="U4459"/>
    </row>
    <row r="4460" spans="2:21" x14ac:dyDescent="0.25">
      <c r="B4460" s="49" t="s">
        <v>9735</v>
      </c>
      <c r="C4460" s="53" t="s">
        <v>24186</v>
      </c>
      <c r="D4460" t="s">
        <v>1218</v>
      </c>
      <c r="E4460" s="43" t="s">
        <v>1219</v>
      </c>
      <c r="F4460" t="s">
        <v>7905</v>
      </c>
      <c r="G4460" t="s">
        <v>7906</v>
      </c>
      <c r="H4460" s="41">
        <v>44392</v>
      </c>
      <c r="I4460" s="44">
        <v>-6860</v>
      </c>
      <c r="J4460" t="s">
        <v>15408</v>
      </c>
      <c r="R4460" s="51"/>
      <c r="U4460"/>
    </row>
    <row r="4461" spans="2:21" x14ac:dyDescent="0.25">
      <c r="B4461" s="49" t="s">
        <v>9735</v>
      </c>
      <c r="C4461" s="53" t="s">
        <v>24186</v>
      </c>
      <c r="D4461" t="s">
        <v>6568</v>
      </c>
      <c r="E4461" s="43" t="s">
        <v>6569</v>
      </c>
      <c r="F4461" t="s">
        <v>7910</v>
      </c>
      <c r="G4461" t="s">
        <v>7909</v>
      </c>
      <c r="H4461" s="41">
        <v>44393</v>
      </c>
      <c r="I4461" s="44">
        <v>-3499.45</v>
      </c>
      <c r="J4461" t="s">
        <v>15411</v>
      </c>
      <c r="R4461" s="51"/>
      <c r="U4461"/>
    </row>
    <row r="4462" spans="2:21" x14ac:dyDescent="0.25">
      <c r="B4462" s="49" t="s">
        <v>9735</v>
      </c>
      <c r="C4462" s="53" t="s">
        <v>24186</v>
      </c>
      <c r="D4462" t="s">
        <v>6568</v>
      </c>
      <c r="E4462" s="43" t="s">
        <v>6569</v>
      </c>
      <c r="F4462" t="s">
        <v>7908</v>
      </c>
      <c r="G4462" t="s">
        <v>7909</v>
      </c>
      <c r="H4462" s="41">
        <v>44393</v>
      </c>
      <c r="I4462">
        <v>-688.27</v>
      </c>
      <c r="J4462" t="s">
        <v>15410</v>
      </c>
      <c r="R4462" s="51"/>
      <c r="U4462"/>
    </row>
    <row r="4463" spans="2:21" x14ac:dyDescent="0.25">
      <c r="B4463" s="49" t="s">
        <v>9326</v>
      </c>
      <c r="C4463" s="53" t="s">
        <v>24184</v>
      </c>
      <c r="D4463" t="s">
        <v>7911</v>
      </c>
      <c r="E4463" s="43" t="s">
        <v>7912</v>
      </c>
      <c r="F4463" t="s">
        <v>7913</v>
      </c>
      <c r="G4463" t="s">
        <v>8956</v>
      </c>
      <c r="H4463" s="41">
        <v>44397</v>
      </c>
      <c r="I4463" s="44">
        <v>-959280.06</v>
      </c>
      <c r="J4463" t="s">
        <v>15412</v>
      </c>
      <c r="R4463" s="51"/>
      <c r="U4463"/>
    </row>
    <row r="4464" spans="2:21" x14ac:dyDescent="0.25">
      <c r="B4464" s="49" t="s">
        <v>9326</v>
      </c>
      <c r="C4464" s="53" t="s">
        <v>24184</v>
      </c>
      <c r="D4464" t="s">
        <v>7914</v>
      </c>
      <c r="E4464" s="43" t="s">
        <v>7915</v>
      </c>
      <c r="F4464" t="s">
        <v>7917</v>
      </c>
      <c r="G4464" t="s">
        <v>7918</v>
      </c>
      <c r="H4464" s="41">
        <v>44404</v>
      </c>
      <c r="I4464" s="44">
        <v>-786600</v>
      </c>
      <c r="J4464" t="s">
        <v>15414</v>
      </c>
      <c r="R4464" s="51"/>
      <c r="U4464"/>
    </row>
    <row r="4465" spans="2:21" x14ac:dyDescent="0.25">
      <c r="B4465" s="49" t="s">
        <v>9326</v>
      </c>
      <c r="C4465" s="53" t="s">
        <v>24184</v>
      </c>
      <c r="D4465" t="s">
        <v>7914</v>
      </c>
      <c r="E4465" s="43" t="s">
        <v>7915</v>
      </c>
      <c r="F4465" t="s">
        <v>7768</v>
      </c>
      <c r="G4465" t="s">
        <v>7916</v>
      </c>
      <c r="H4465" s="41">
        <v>44404</v>
      </c>
      <c r="I4465" s="44">
        <v>-655500</v>
      </c>
      <c r="J4465" t="s">
        <v>15413</v>
      </c>
      <c r="R4465" s="51"/>
      <c r="U4465"/>
    </row>
    <row r="4466" spans="2:21" x14ac:dyDescent="0.25">
      <c r="B4466" s="49" t="s">
        <v>9735</v>
      </c>
      <c r="C4466" s="53" t="s">
        <v>24186</v>
      </c>
      <c r="D4466" t="s">
        <v>7919</v>
      </c>
      <c r="E4466" s="43" t="s">
        <v>7920</v>
      </c>
      <c r="F4466" t="s">
        <v>7921</v>
      </c>
      <c r="G4466" t="s">
        <v>7922</v>
      </c>
      <c r="H4466" s="41">
        <v>44406</v>
      </c>
      <c r="I4466" s="44">
        <v>-234000</v>
      </c>
      <c r="J4466" t="s">
        <v>15415</v>
      </c>
      <c r="R4466" s="51"/>
      <c r="U4466"/>
    </row>
    <row r="4467" spans="2:21" x14ac:dyDescent="0.25">
      <c r="B4467" s="49" t="s">
        <v>9735</v>
      </c>
      <c r="C4467" s="53" t="s">
        <v>24186</v>
      </c>
      <c r="D4467" t="s">
        <v>7919</v>
      </c>
      <c r="E4467" s="43" t="s">
        <v>7920</v>
      </c>
      <c r="F4467" t="s">
        <v>7184</v>
      </c>
      <c r="G4467" t="s">
        <v>7923</v>
      </c>
      <c r="H4467" s="41">
        <v>44406</v>
      </c>
      <c r="I4467" s="44">
        <v>-234000</v>
      </c>
      <c r="J4467" t="s">
        <v>15416</v>
      </c>
      <c r="R4467" s="51"/>
      <c r="U4467"/>
    </row>
    <row r="4468" spans="2:21" x14ac:dyDescent="0.25">
      <c r="B4468" s="49" t="s">
        <v>9735</v>
      </c>
      <c r="C4468" s="53" t="s">
        <v>24186</v>
      </c>
      <c r="D4468" t="s">
        <v>7919</v>
      </c>
      <c r="E4468" s="43" t="s">
        <v>7920</v>
      </c>
      <c r="F4468" t="s">
        <v>7926</v>
      </c>
      <c r="G4468" t="s">
        <v>7927</v>
      </c>
      <c r="H4468" s="41">
        <v>44406</v>
      </c>
      <c r="I4468" s="44">
        <v>-234000</v>
      </c>
      <c r="J4468" t="s">
        <v>15418</v>
      </c>
      <c r="R4468" s="51"/>
      <c r="U4468"/>
    </row>
    <row r="4469" spans="2:21" x14ac:dyDescent="0.25">
      <c r="B4469" s="49" t="s">
        <v>9735</v>
      </c>
      <c r="C4469" s="53" t="s">
        <v>24186</v>
      </c>
      <c r="D4469" t="s">
        <v>7919</v>
      </c>
      <c r="E4469" s="43" t="s">
        <v>7920</v>
      </c>
      <c r="F4469" t="s">
        <v>7928</v>
      </c>
      <c r="G4469" t="s">
        <v>7929</v>
      </c>
      <c r="H4469" s="41">
        <v>44406</v>
      </c>
      <c r="I4469" s="44">
        <v>-234000</v>
      </c>
      <c r="J4469" t="s">
        <v>15419</v>
      </c>
      <c r="R4469" s="51"/>
      <c r="U4469"/>
    </row>
    <row r="4470" spans="2:21" x14ac:dyDescent="0.25">
      <c r="B4470" s="49" t="s">
        <v>9735</v>
      </c>
      <c r="C4470" s="53" t="s">
        <v>24186</v>
      </c>
      <c r="D4470" t="s">
        <v>7919</v>
      </c>
      <c r="E4470" s="43" t="s">
        <v>7920</v>
      </c>
      <c r="F4470" t="s">
        <v>7773</v>
      </c>
      <c r="G4470" t="s">
        <v>7930</v>
      </c>
      <c r="H4470" s="41">
        <v>44406</v>
      </c>
      <c r="I4470" s="44">
        <v>-234000</v>
      </c>
      <c r="J4470" t="s">
        <v>15420</v>
      </c>
      <c r="R4470" s="51"/>
      <c r="U4470"/>
    </row>
    <row r="4471" spans="2:21" x14ac:dyDescent="0.25">
      <c r="B4471" s="49" t="s">
        <v>9735</v>
      </c>
      <c r="C4471" s="53" t="s">
        <v>24186</v>
      </c>
      <c r="D4471" t="s">
        <v>7919</v>
      </c>
      <c r="E4471" s="43" t="s">
        <v>7920</v>
      </c>
      <c r="F4471" t="s">
        <v>7924</v>
      </c>
      <c r="G4471" t="s">
        <v>7925</v>
      </c>
      <c r="H4471" s="41">
        <v>44406</v>
      </c>
      <c r="I4471" s="44">
        <v>-136500</v>
      </c>
      <c r="J4471" t="s">
        <v>15417</v>
      </c>
      <c r="R4471" s="51"/>
      <c r="U4471"/>
    </row>
    <row r="4472" spans="2:21" x14ac:dyDescent="0.25">
      <c r="B4472" s="49" t="s">
        <v>9735</v>
      </c>
      <c r="C4472" s="53" t="s">
        <v>24186</v>
      </c>
      <c r="D4472" t="s">
        <v>7919</v>
      </c>
      <c r="E4472" s="43" t="s">
        <v>7920</v>
      </c>
      <c r="F4472" t="s">
        <v>7931</v>
      </c>
      <c r="G4472" t="s">
        <v>7932</v>
      </c>
      <c r="H4472" s="41">
        <v>44406</v>
      </c>
      <c r="I4472" s="44">
        <v>-136500</v>
      </c>
      <c r="J4472" t="s">
        <v>15421</v>
      </c>
      <c r="R4472" s="51"/>
      <c r="U4472"/>
    </row>
    <row r="4473" spans="2:21" x14ac:dyDescent="0.25">
      <c r="B4473" s="49" t="s">
        <v>9328</v>
      </c>
      <c r="C4473" s="53" t="s">
        <v>24189</v>
      </c>
      <c r="D4473" t="s">
        <v>7560</v>
      </c>
      <c r="E4473" s="43" t="s">
        <v>7561</v>
      </c>
      <c r="F4473" t="s">
        <v>7933</v>
      </c>
      <c r="G4473" t="s">
        <v>20257</v>
      </c>
      <c r="H4473" s="41">
        <v>44410</v>
      </c>
      <c r="I4473" s="44">
        <v>-11449.54</v>
      </c>
      <c r="J4473" t="s">
        <v>15422</v>
      </c>
      <c r="R4473" s="51"/>
      <c r="U4473"/>
    </row>
    <row r="4474" spans="2:21" x14ac:dyDescent="0.25">
      <c r="B4474" s="49" t="s">
        <v>9328</v>
      </c>
      <c r="C4474" s="53" t="s">
        <v>24189</v>
      </c>
      <c r="D4474" t="s">
        <v>7560</v>
      </c>
      <c r="E4474" s="43" t="s">
        <v>7561</v>
      </c>
      <c r="F4474" t="s">
        <v>7934</v>
      </c>
      <c r="G4474" t="s">
        <v>16504</v>
      </c>
      <c r="H4474" s="41">
        <v>44410</v>
      </c>
      <c r="I4474" s="44">
        <v>11449.54</v>
      </c>
      <c r="J4474" t="s">
        <v>15423</v>
      </c>
      <c r="R4474" s="51"/>
      <c r="U4474"/>
    </row>
    <row r="4475" spans="2:21" x14ac:dyDescent="0.25">
      <c r="B4475" s="49" t="s">
        <v>9328</v>
      </c>
      <c r="C4475" s="53" t="s">
        <v>24189</v>
      </c>
      <c r="D4475" t="s">
        <v>7938</v>
      </c>
      <c r="E4475" s="43" t="s">
        <v>15427</v>
      </c>
      <c r="F4475" t="s">
        <v>7939</v>
      </c>
      <c r="G4475" t="s">
        <v>19843</v>
      </c>
      <c r="H4475" s="41">
        <v>44414</v>
      </c>
      <c r="I4475" s="44">
        <v>-1557600</v>
      </c>
      <c r="J4475" t="s">
        <v>15428</v>
      </c>
      <c r="R4475" s="51"/>
      <c r="U4475"/>
    </row>
    <row r="4476" spans="2:21" x14ac:dyDescent="0.25">
      <c r="B4476" s="49" t="s">
        <v>9328</v>
      </c>
      <c r="C4476" s="53" t="s">
        <v>24189</v>
      </c>
      <c r="D4476" t="s">
        <v>7935</v>
      </c>
      <c r="E4476" s="43" t="s">
        <v>15424</v>
      </c>
      <c r="F4476" t="s">
        <v>7936</v>
      </c>
      <c r="G4476" t="s">
        <v>19827</v>
      </c>
      <c r="H4476" s="41">
        <v>44414</v>
      </c>
      <c r="I4476" s="44">
        <v>-540000</v>
      </c>
      <c r="J4476" t="s">
        <v>15425</v>
      </c>
      <c r="R4476" s="51"/>
      <c r="U4476"/>
    </row>
    <row r="4477" spans="2:21" x14ac:dyDescent="0.25">
      <c r="B4477" s="49" t="s">
        <v>9328</v>
      </c>
      <c r="C4477" s="53" t="s">
        <v>24189</v>
      </c>
      <c r="D4477" t="s">
        <v>7935</v>
      </c>
      <c r="E4477" s="43" t="s">
        <v>15424</v>
      </c>
      <c r="F4477" t="s">
        <v>7937</v>
      </c>
      <c r="G4477" t="s">
        <v>19828</v>
      </c>
      <c r="H4477" s="41">
        <v>44414</v>
      </c>
      <c r="I4477" s="44">
        <v>540000</v>
      </c>
      <c r="J4477" t="s">
        <v>15426</v>
      </c>
      <c r="R4477" s="51"/>
      <c r="U4477"/>
    </row>
    <row r="4478" spans="2:21" x14ac:dyDescent="0.25">
      <c r="B4478" s="49" t="s">
        <v>9735</v>
      </c>
      <c r="C4478" s="53" t="s">
        <v>24186</v>
      </c>
      <c r="D4478" t="s">
        <v>1218</v>
      </c>
      <c r="E4478" s="43" t="s">
        <v>1219</v>
      </c>
      <c r="F4478" t="s">
        <v>7940</v>
      </c>
      <c r="G4478" t="s">
        <v>7941</v>
      </c>
      <c r="H4478" s="41">
        <v>44425</v>
      </c>
      <c r="I4478" s="44">
        <v>-14000</v>
      </c>
      <c r="J4478" t="s">
        <v>15429</v>
      </c>
      <c r="R4478" s="51"/>
      <c r="U4478"/>
    </row>
    <row r="4479" spans="2:21" x14ac:dyDescent="0.25">
      <c r="B4479" s="49" t="s">
        <v>9735</v>
      </c>
      <c r="C4479" s="53" t="s">
        <v>24186</v>
      </c>
      <c r="D4479" t="s">
        <v>1218</v>
      </c>
      <c r="E4479" s="43" t="s">
        <v>1219</v>
      </c>
      <c r="F4479" t="s">
        <v>7942</v>
      </c>
      <c r="G4479" t="s">
        <v>7943</v>
      </c>
      <c r="H4479" s="41">
        <v>44432</v>
      </c>
      <c r="I4479" s="44">
        <v>-6124341.2400000002</v>
      </c>
      <c r="J4479" t="s">
        <v>15430</v>
      </c>
      <c r="R4479" s="51"/>
      <c r="U4479"/>
    </row>
    <row r="4480" spans="2:21" x14ac:dyDescent="0.25">
      <c r="B4480" s="49" t="s">
        <v>9328</v>
      </c>
      <c r="C4480" s="53" t="s">
        <v>24189</v>
      </c>
      <c r="D4480" t="s">
        <v>7944</v>
      </c>
      <c r="E4480" s="43" t="s">
        <v>7945</v>
      </c>
      <c r="F4480" t="s">
        <v>7946</v>
      </c>
      <c r="G4480" t="s">
        <v>20079</v>
      </c>
      <c r="H4480" s="41">
        <v>44432</v>
      </c>
      <c r="I4480" s="44">
        <v>-991200</v>
      </c>
      <c r="J4480" t="s">
        <v>15431</v>
      </c>
      <c r="R4480" s="51"/>
      <c r="U4480"/>
    </row>
    <row r="4481" spans="2:21" x14ac:dyDescent="0.25">
      <c r="B4481" s="49" t="s">
        <v>9328</v>
      </c>
      <c r="C4481" s="53" t="s">
        <v>24189</v>
      </c>
      <c r="D4481" t="s">
        <v>7944</v>
      </c>
      <c r="E4481" s="43" t="s">
        <v>7945</v>
      </c>
      <c r="F4481" t="s">
        <v>7947</v>
      </c>
      <c r="G4481" t="s">
        <v>20080</v>
      </c>
      <c r="H4481" s="41">
        <v>44432</v>
      </c>
      <c r="I4481" s="44">
        <v>991200</v>
      </c>
      <c r="J4481" t="s">
        <v>15432</v>
      </c>
      <c r="R4481" s="51"/>
      <c r="U4481"/>
    </row>
    <row r="4482" spans="2:21" x14ac:dyDescent="0.25">
      <c r="B4482" s="49" t="s">
        <v>9328</v>
      </c>
      <c r="C4482" s="53" t="s">
        <v>24189</v>
      </c>
      <c r="D4482" t="s">
        <v>7948</v>
      </c>
      <c r="E4482" s="43" t="s">
        <v>7949</v>
      </c>
      <c r="F4482" t="s">
        <v>7950</v>
      </c>
      <c r="G4482" t="s">
        <v>20142</v>
      </c>
      <c r="H4482" s="41">
        <v>44440</v>
      </c>
      <c r="I4482" s="44">
        <v>-58417874.590000004</v>
      </c>
      <c r="J4482" t="s">
        <v>15433</v>
      </c>
      <c r="R4482" s="51"/>
      <c r="U4482"/>
    </row>
    <row r="4483" spans="2:21" x14ac:dyDescent="0.25">
      <c r="B4483" s="49" t="s">
        <v>9328</v>
      </c>
      <c r="C4483" s="53" t="s">
        <v>24189</v>
      </c>
      <c r="D4483" t="s">
        <v>7948</v>
      </c>
      <c r="E4483" s="43" t="s">
        <v>7949</v>
      </c>
      <c r="F4483" t="s">
        <v>7951</v>
      </c>
      <c r="G4483" t="s">
        <v>20143</v>
      </c>
      <c r="H4483" s="41">
        <v>44440</v>
      </c>
      <c r="I4483" s="44">
        <v>-58417873.509999998</v>
      </c>
      <c r="J4483" t="s">
        <v>15434</v>
      </c>
      <c r="R4483" s="51"/>
      <c r="U4483"/>
    </row>
    <row r="4484" spans="2:21" x14ac:dyDescent="0.25">
      <c r="B4484" s="49" t="s">
        <v>9326</v>
      </c>
      <c r="C4484" s="53" t="s">
        <v>24184</v>
      </c>
      <c r="D4484" t="s">
        <v>7952</v>
      </c>
      <c r="E4484" s="43" t="s">
        <v>7953</v>
      </c>
      <c r="F4484" t="s">
        <v>7954</v>
      </c>
      <c r="G4484" t="s">
        <v>18840</v>
      </c>
      <c r="H4484" s="41">
        <v>44441</v>
      </c>
      <c r="I4484" s="44">
        <v>-2104327230.8299999</v>
      </c>
      <c r="J4484" t="s">
        <v>15435</v>
      </c>
      <c r="R4484" s="51"/>
      <c r="U4484"/>
    </row>
    <row r="4485" spans="2:21" x14ac:dyDescent="0.25">
      <c r="B4485" s="49" t="s">
        <v>9326</v>
      </c>
      <c r="C4485" s="53" t="s">
        <v>24184</v>
      </c>
      <c r="D4485" t="s">
        <v>7955</v>
      </c>
      <c r="E4485" s="43" t="s">
        <v>7956</v>
      </c>
      <c r="F4485" t="s">
        <v>7957</v>
      </c>
      <c r="G4485" t="s">
        <v>18235</v>
      </c>
      <c r="H4485" s="41">
        <v>44442</v>
      </c>
      <c r="I4485" s="44">
        <v>-10000000.01</v>
      </c>
      <c r="J4485" t="s">
        <v>15436</v>
      </c>
      <c r="R4485" s="51"/>
      <c r="U4485"/>
    </row>
    <row r="4486" spans="2:21" x14ac:dyDescent="0.25">
      <c r="B4486" s="49" t="s">
        <v>9735</v>
      </c>
      <c r="C4486" s="53" t="s">
        <v>24186</v>
      </c>
      <c r="D4486" t="s">
        <v>6919</v>
      </c>
      <c r="E4486" s="43" t="s">
        <v>6920</v>
      </c>
      <c r="F4486" t="s">
        <v>7958</v>
      </c>
      <c r="G4486" t="s">
        <v>7959</v>
      </c>
      <c r="H4486" s="41">
        <v>44447</v>
      </c>
      <c r="I4486" s="44">
        <v>-662968</v>
      </c>
      <c r="J4486" t="s">
        <v>15437</v>
      </c>
      <c r="R4486" s="51"/>
      <c r="U4486"/>
    </row>
    <row r="4487" spans="2:21" x14ac:dyDescent="0.25">
      <c r="B4487" s="49" t="s">
        <v>9735</v>
      </c>
      <c r="C4487" s="53" t="s">
        <v>24186</v>
      </c>
      <c r="D4487" t="s">
        <v>6919</v>
      </c>
      <c r="E4487" s="43" t="s">
        <v>6920</v>
      </c>
      <c r="G4487" t="s">
        <v>7960</v>
      </c>
      <c r="H4487" s="41">
        <v>44459</v>
      </c>
      <c r="I4487" s="44">
        <v>662968</v>
      </c>
      <c r="J4487" t="s">
        <v>15438</v>
      </c>
      <c r="R4487" s="51"/>
      <c r="U4487"/>
    </row>
    <row r="4488" spans="2:21" x14ac:dyDescent="0.25">
      <c r="B4488" s="49" t="s">
        <v>9735</v>
      </c>
      <c r="C4488" s="53" t="s">
        <v>24186</v>
      </c>
      <c r="D4488" t="s">
        <v>1218</v>
      </c>
      <c r="E4488" s="43" t="s">
        <v>1219</v>
      </c>
      <c r="F4488" t="s">
        <v>7961</v>
      </c>
      <c r="G4488" t="s">
        <v>7962</v>
      </c>
      <c r="H4488" s="41">
        <v>44461</v>
      </c>
      <c r="I4488" s="44">
        <v>-265280</v>
      </c>
      <c r="J4488" t="s">
        <v>15439</v>
      </c>
      <c r="R4488" s="51"/>
      <c r="U4488"/>
    </row>
    <row r="4489" spans="2:21" x14ac:dyDescent="0.25">
      <c r="B4489" s="49" t="s">
        <v>9328</v>
      </c>
      <c r="C4489" s="53" t="s">
        <v>24189</v>
      </c>
      <c r="D4489" t="s">
        <v>7963</v>
      </c>
      <c r="E4489" s="43" t="s">
        <v>15440</v>
      </c>
      <c r="F4489" t="s">
        <v>7964</v>
      </c>
      <c r="G4489" t="s">
        <v>19759</v>
      </c>
      <c r="H4489" s="41">
        <v>44462</v>
      </c>
      <c r="I4489" s="44">
        <v>-888480.33</v>
      </c>
      <c r="J4489" t="s">
        <v>15441</v>
      </c>
      <c r="R4489" s="51"/>
      <c r="U4489"/>
    </row>
    <row r="4490" spans="2:21" x14ac:dyDescent="0.25">
      <c r="B4490" s="49" t="s">
        <v>9735</v>
      </c>
      <c r="C4490" s="53" t="s">
        <v>24186</v>
      </c>
      <c r="D4490" t="s">
        <v>7919</v>
      </c>
      <c r="E4490" s="43" t="s">
        <v>7920</v>
      </c>
      <c r="F4490" t="s">
        <v>7872</v>
      </c>
      <c r="G4490" t="s">
        <v>7965</v>
      </c>
      <c r="H4490" s="41">
        <v>44466</v>
      </c>
      <c r="I4490" s="44">
        <v>-78000</v>
      </c>
      <c r="J4490" t="s">
        <v>15442</v>
      </c>
      <c r="R4490" s="51"/>
      <c r="U4490"/>
    </row>
    <row r="4491" spans="2:21" x14ac:dyDescent="0.25">
      <c r="B4491" s="49" t="s">
        <v>9735</v>
      </c>
      <c r="C4491" s="53" t="s">
        <v>24186</v>
      </c>
      <c r="D4491" t="s">
        <v>7919</v>
      </c>
      <c r="E4491" s="43" t="s">
        <v>7920</v>
      </c>
      <c r="F4491" t="s">
        <v>7966</v>
      </c>
      <c r="G4491" t="s">
        <v>7967</v>
      </c>
      <c r="H4491" s="41">
        <v>44466</v>
      </c>
      <c r="I4491" s="44">
        <v>-19500</v>
      </c>
      <c r="J4491" t="s">
        <v>15443</v>
      </c>
      <c r="R4491" s="51"/>
      <c r="U4491"/>
    </row>
    <row r="4492" spans="2:21" x14ac:dyDescent="0.25">
      <c r="B4492" s="49" t="s">
        <v>9326</v>
      </c>
      <c r="C4492" s="53" t="s">
        <v>24184</v>
      </c>
      <c r="D4492" t="s">
        <v>7968</v>
      </c>
      <c r="E4492" s="43" t="s">
        <v>15444</v>
      </c>
      <c r="F4492" t="s">
        <v>7966</v>
      </c>
      <c r="G4492" t="s">
        <v>7969</v>
      </c>
      <c r="H4492" s="41">
        <v>44468</v>
      </c>
      <c r="I4492" s="44">
        <v>-121540</v>
      </c>
      <c r="J4492" t="s">
        <v>15445</v>
      </c>
      <c r="R4492" s="51"/>
      <c r="U4492"/>
    </row>
    <row r="4493" spans="2:21" x14ac:dyDescent="0.25">
      <c r="B4493" s="49" t="s">
        <v>9328</v>
      </c>
      <c r="C4493" s="53" t="s">
        <v>24189</v>
      </c>
      <c r="D4493" t="s">
        <v>7986</v>
      </c>
      <c r="E4493" s="43" t="s">
        <v>15462</v>
      </c>
      <c r="F4493" t="s">
        <v>7987</v>
      </c>
      <c r="G4493" t="s">
        <v>19415</v>
      </c>
      <c r="H4493" s="41">
        <v>44469</v>
      </c>
      <c r="I4493" s="44">
        <v>-14768628</v>
      </c>
      <c r="J4493" t="s">
        <v>15463</v>
      </c>
      <c r="R4493" s="51"/>
      <c r="U4493"/>
    </row>
    <row r="4494" spans="2:21" x14ac:dyDescent="0.25">
      <c r="B4494" s="49" t="s">
        <v>9328</v>
      </c>
      <c r="C4494" s="53" t="s">
        <v>24189</v>
      </c>
      <c r="D4494" t="s">
        <v>8013</v>
      </c>
      <c r="E4494" s="43" t="s">
        <v>15489</v>
      </c>
      <c r="F4494" t="s">
        <v>8014</v>
      </c>
      <c r="G4494" t="s">
        <v>19415</v>
      </c>
      <c r="H4494" s="41">
        <v>44469</v>
      </c>
      <c r="I4494" s="44">
        <v>-13835250</v>
      </c>
      <c r="J4494" t="s">
        <v>15490</v>
      </c>
      <c r="R4494" s="51"/>
      <c r="U4494"/>
    </row>
    <row r="4495" spans="2:21" x14ac:dyDescent="0.25">
      <c r="B4495" s="49" t="s">
        <v>9328</v>
      </c>
      <c r="C4495" s="53" t="s">
        <v>24189</v>
      </c>
      <c r="D4495" t="s">
        <v>8022</v>
      </c>
      <c r="E4495" s="43" t="s">
        <v>15498</v>
      </c>
      <c r="F4495" t="s">
        <v>8023</v>
      </c>
      <c r="G4495" t="s">
        <v>19677</v>
      </c>
      <c r="H4495" s="41">
        <v>44469</v>
      </c>
      <c r="I4495" s="44">
        <v>-6753450</v>
      </c>
      <c r="J4495" t="s">
        <v>15499</v>
      </c>
      <c r="R4495" s="51"/>
      <c r="U4495"/>
    </row>
    <row r="4496" spans="2:21" x14ac:dyDescent="0.25">
      <c r="B4496" s="49" t="s">
        <v>9328</v>
      </c>
      <c r="C4496" s="53" t="s">
        <v>24189</v>
      </c>
      <c r="D4496" t="s">
        <v>7970</v>
      </c>
      <c r="E4496" s="43" t="s">
        <v>15446</v>
      </c>
      <c r="F4496" t="s">
        <v>7971</v>
      </c>
      <c r="G4496" t="s">
        <v>19373</v>
      </c>
      <c r="H4496" s="41">
        <v>44469</v>
      </c>
      <c r="I4496" s="44">
        <v>-5173500</v>
      </c>
      <c r="J4496" t="s">
        <v>15447</v>
      </c>
      <c r="R4496" s="51"/>
      <c r="U4496"/>
    </row>
    <row r="4497" spans="2:21" x14ac:dyDescent="0.25">
      <c r="B4497" s="49" t="s">
        <v>9328</v>
      </c>
      <c r="C4497" s="53" t="s">
        <v>24189</v>
      </c>
      <c r="D4497" t="s">
        <v>7984</v>
      </c>
      <c r="E4497" s="43" t="s">
        <v>15460</v>
      </c>
      <c r="F4497" t="s">
        <v>7985</v>
      </c>
      <c r="G4497" t="s">
        <v>19373</v>
      </c>
      <c r="H4497" s="41">
        <v>44469</v>
      </c>
      <c r="I4497" s="44">
        <v>-4689420</v>
      </c>
      <c r="J4497" t="s">
        <v>15461</v>
      </c>
      <c r="R4497" s="51"/>
      <c r="U4497"/>
    </row>
    <row r="4498" spans="2:21" x14ac:dyDescent="0.25">
      <c r="B4498" s="49" t="s">
        <v>9328</v>
      </c>
      <c r="C4498" s="53" t="s">
        <v>24189</v>
      </c>
      <c r="D4498" t="s">
        <v>7972</v>
      </c>
      <c r="E4498" s="43" t="s">
        <v>15448</v>
      </c>
      <c r="F4498" t="s">
        <v>7973</v>
      </c>
      <c r="G4498" t="s">
        <v>19324</v>
      </c>
      <c r="H4498" s="41">
        <v>44469</v>
      </c>
      <c r="I4498" s="44">
        <v>-4686678</v>
      </c>
      <c r="J4498" t="s">
        <v>15449</v>
      </c>
      <c r="R4498" s="51"/>
      <c r="U4498"/>
    </row>
    <row r="4499" spans="2:21" x14ac:dyDescent="0.25">
      <c r="B4499" s="49" t="s">
        <v>9328</v>
      </c>
      <c r="C4499" s="53" t="s">
        <v>24189</v>
      </c>
      <c r="D4499" t="s">
        <v>8048</v>
      </c>
      <c r="E4499" s="43" t="s">
        <v>15522</v>
      </c>
      <c r="F4499" t="s">
        <v>8049</v>
      </c>
      <c r="G4499" t="s">
        <v>19373</v>
      </c>
      <c r="H4499" s="41">
        <v>44469</v>
      </c>
      <c r="I4499" s="44">
        <v>-4638270</v>
      </c>
      <c r="J4499" t="s">
        <v>15523</v>
      </c>
      <c r="R4499" s="51"/>
      <c r="U4499"/>
    </row>
    <row r="4500" spans="2:21" x14ac:dyDescent="0.25">
      <c r="B4500" s="49" t="s">
        <v>9328</v>
      </c>
      <c r="C4500" s="53" t="s">
        <v>24189</v>
      </c>
      <c r="D4500" t="s">
        <v>7976</v>
      </c>
      <c r="E4500" s="43" t="s">
        <v>15452</v>
      </c>
      <c r="F4500" t="s">
        <v>7977</v>
      </c>
      <c r="G4500" t="s">
        <v>19339</v>
      </c>
      <c r="H4500" s="41">
        <v>44469</v>
      </c>
      <c r="I4500" s="44">
        <v>-4403000</v>
      </c>
      <c r="J4500" t="s">
        <v>15453</v>
      </c>
      <c r="R4500" s="51"/>
      <c r="U4500"/>
    </row>
    <row r="4501" spans="2:21" x14ac:dyDescent="0.25">
      <c r="B4501" s="49" t="s">
        <v>9328</v>
      </c>
      <c r="C4501" s="53" t="s">
        <v>24189</v>
      </c>
      <c r="D4501" t="s">
        <v>3838</v>
      </c>
      <c r="E4501" s="43" t="s">
        <v>12353</v>
      </c>
      <c r="F4501" t="s">
        <v>8015</v>
      </c>
      <c r="G4501" t="s">
        <v>19339</v>
      </c>
      <c r="H4501" s="41">
        <v>44469</v>
      </c>
      <c r="I4501" s="44">
        <v>-4265163</v>
      </c>
      <c r="J4501" t="s">
        <v>15491</v>
      </c>
      <c r="R4501" s="51"/>
      <c r="U4501"/>
    </row>
    <row r="4502" spans="2:21" x14ac:dyDescent="0.25">
      <c r="B4502" s="49" t="s">
        <v>9328</v>
      </c>
      <c r="C4502" s="53" t="s">
        <v>24189</v>
      </c>
      <c r="D4502" t="s">
        <v>8003</v>
      </c>
      <c r="E4502" s="43" t="s">
        <v>15479</v>
      </c>
      <c r="F4502" t="s">
        <v>8004</v>
      </c>
      <c r="G4502" t="s">
        <v>19415</v>
      </c>
      <c r="H4502" s="41">
        <v>44469</v>
      </c>
      <c r="I4502" s="44">
        <v>-3943710</v>
      </c>
      <c r="J4502" t="s">
        <v>15480</v>
      </c>
      <c r="R4502" s="51"/>
      <c r="U4502"/>
    </row>
    <row r="4503" spans="2:21" x14ac:dyDescent="0.25">
      <c r="B4503" s="49" t="s">
        <v>9328</v>
      </c>
      <c r="C4503" s="53" t="s">
        <v>24189</v>
      </c>
      <c r="D4503" t="s">
        <v>8018</v>
      </c>
      <c r="E4503" s="43" t="s">
        <v>15494</v>
      </c>
      <c r="F4503" t="s">
        <v>8019</v>
      </c>
      <c r="G4503" t="s">
        <v>19370</v>
      </c>
      <c r="H4503" s="41">
        <v>44469</v>
      </c>
      <c r="I4503" s="44">
        <v>-3936000</v>
      </c>
      <c r="J4503" t="s">
        <v>15495</v>
      </c>
      <c r="R4503" s="51"/>
      <c r="U4503"/>
    </row>
    <row r="4504" spans="2:21" x14ac:dyDescent="0.25">
      <c r="B4504" s="49" t="s">
        <v>9328</v>
      </c>
      <c r="C4504" s="53" t="s">
        <v>24189</v>
      </c>
      <c r="D4504" t="s">
        <v>8001</v>
      </c>
      <c r="E4504" s="43" t="s">
        <v>15477</v>
      </c>
      <c r="F4504" t="s">
        <v>8002</v>
      </c>
      <c r="G4504" t="s">
        <v>19677</v>
      </c>
      <c r="H4504" s="41">
        <v>44469</v>
      </c>
      <c r="I4504" s="44">
        <v>-3931968</v>
      </c>
      <c r="J4504" t="s">
        <v>15478</v>
      </c>
      <c r="R4504" s="51"/>
      <c r="U4504"/>
    </row>
    <row r="4505" spans="2:21" x14ac:dyDescent="0.25">
      <c r="B4505" s="49" t="s">
        <v>9328</v>
      </c>
      <c r="C4505" s="53" t="s">
        <v>24189</v>
      </c>
      <c r="D4505" t="s">
        <v>7988</v>
      </c>
      <c r="E4505" s="43" t="s">
        <v>15464</v>
      </c>
      <c r="F4505" t="s">
        <v>7989</v>
      </c>
      <c r="G4505" t="s">
        <v>19599</v>
      </c>
      <c r="H4505" s="41">
        <v>44469</v>
      </c>
      <c r="I4505" s="44">
        <v>-3142862.5</v>
      </c>
      <c r="J4505" t="s">
        <v>15465</v>
      </c>
      <c r="R4505" s="51"/>
      <c r="U4505"/>
    </row>
    <row r="4506" spans="2:21" x14ac:dyDescent="0.25">
      <c r="B4506" s="49" t="s">
        <v>9328</v>
      </c>
      <c r="C4506" s="53" t="s">
        <v>24189</v>
      </c>
      <c r="D4506" t="s">
        <v>8032</v>
      </c>
      <c r="E4506" s="43" t="s">
        <v>15508</v>
      </c>
      <c r="F4506" t="s">
        <v>8033</v>
      </c>
      <c r="G4506" t="s">
        <v>19415</v>
      </c>
      <c r="H4506" s="41">
        <v>44469</v>
      </c>
      <c r="I4506" s="44">
        <v>-3054322.5</v>
      </c>
      <c r="J4506" t="s">
        <v>15509</v>
      </c>
      <c r="R4506" s="51"/>
      <c r="U4506"/>
    </row>
    <row r="4507" spans="2:21" x14ac:dyDescent="0.25">
      <c r="B4507" s="49" t="s">
        <v>9328</v>
      </c>
      <c r="C4507" s="53" t="s">
        <v>24189</v>
      </c>
      <c r="D4507" t="s">
        <v>7999</v>
      </c>
      <c r="E4507" s="43" t="s">
        <v>15475</v>
      </c>
      <c r="F4507" t="s">
        <v>8000</v>
      </c>
      <c r="G4507" t="s">
        <v>19415</v>
      </c>
      <c r="H4507" s="41">
        <v>44469</v>
      </c>
      <c r="I4507" s="44">
        <v>-2975000</v>
      </c>
      <c r="J4507" t="s">
        <v>15476</v>
      </c>
      <c r="R4507" s="51"/>
      <c r="U4507"/>
    </row>
    <row r="4508" spans="2:21" x14ac:dyDescent="0.25">
      <c r="B4508" s="49" t="s">
        <v>9328</v>
      </c>
      <c r="C4508" s="53" t="s">
        <v>24189</v>
      </c>
      <c r="D4508" t="s">
        <v>8009</v>
      </c>
      <c r="E4508" s="43" t="s">
        <v>15485</v>
      </c>
      <c r="F4508" t="s">
        <v>8010</v>
      </c>
      <c r="G4508" t="s">
        <v>19339</v>
      </c>
      <c r="H4508" s="41">
        <v>44469</v>
      </c>
      <c r="I4508" s="44">
        <v>-2760000</v>
      </c>
      <c r="J4508" t="s">
        <v>15486</v>
      </c>
      <c r="R4508" s="51"/>
      <c r="U4508"/>
    </row>
    <row r="4509" spans="2:21" x14ac:dyDescent="0.25">
      <c r="B4509" s="49" t="s">
        <v>9328</v>
      </c>
      <c r="C4509" s="53" t="s">
        <v>24189</v>
      </c>
      <c r="D4509" t="s">
        <v>8036</v>
      </c>
      <c r="E4509" s="43" t="s">
        <v>15512</v>
      </c>
      <c r="F4509" t="s">
        <v>8037</v>
      </c>
      <c r="G4509" t="s">
        <v>19373</v>
      </c>
      <c r="H4509" s="41">
        <v>44469</v>
      </c>
      <c r="I4509" s="44">
        <v>-2549505</v>
      </c>
      <c r="J4509" t="s">
        <v>15513</v>
      </c>
      <c r="R4509" s="51"/>
      <c r="U4509"/>
    </row>
    <row r="4510" spans="2:21" x14ac:dyDescent="0.25">
      <c r="B4510" s="49" t="s">
        <v>9328</v>
      </c>
      <c r="C4510" s="53" t="s">
        <v>24189</v>
      </c>
      <c r="D4510" t="s">
        <v>8011</v>
      </c>
      <c r="E4510" s="43" t="s">
        <v>15487</v>
      </c>
      <c r="F4510" t="s">
        <v>8012</v>
      </c>
      <c r="G4510" t="s">
        <v>19339</v>
      </c>
      <c r="H4510" s="41">
        <v>44469</v>
      </c>
      <c r="I4510" s="44">
        <v>-2512500</v>
      </c>
      <c r="J4510" t="s">
        <v>15488</v>
      </c>
      <c r="R4510" s="51"/>
      <c r="U4510"/>
    </row>
    <row r="4511" spans="2:21" x14ac:dyDescent="0.25">
      <c r="B4511" s="49" t="s">
        <v>9328</v>
      </c>
      <c r="C4511" s="53" t="s">
        <v>24189</v>
      </c>
      <c r="D4511" t="s">
        <v>7974</v>
      </c>
      <c r="E4511" s="43" t="s">
        <v>15450</v>
      </c>
      <c r="F4511" t="s">
        <v>7975</v>
      </c>
      <c r="G4511" t="s">
        <v>19379</v>
      </c>
      <c r="H4511" s="41">
        <v>44469</v>
      </c>
      <c r="I4511" s="44">
        <v>-1980000</v>
      </c>
      <c r="J4511" t="s">
        <v>15451</v>
      </c>
      <c r="R4511" s="51"/>
      <c r="U4511"/>
    </row>
    <row r="4512" spans="2:21" x14ac:dyDescent="0.25">
      <c r="B4512" s="49" t="s">
        <v>9328</v>
      </c>
      <c r="C4512" s="53" t="s">
        <v>24189</v>
      </c>
      <c r="D4512" t="s">
        <v>8020</v>
      </c>
      <c r="E4512" s="43" t="s">
        <v>15496</v>
      </c>
      <c r="F4512" t="s">
        <v>8021</v>
      </c>
      <c r="G4512" t="s">
        <v>19666</v>
      </c>
      <c r="H4512" s="41">
        <v>44469</v>
      </c>
      <c r="I4512" s="44">
        <v>-1797840</v>
      </c>
      <c r="J4512" t="s">
        <v>15497</v>
      </c>
      <c r="R4512" s="51"/>
      <c r="U4512"/>
    </row>
    <row r="4513" spans="2:21" x14ac:dyDescent="0.25">
      <c r="B4513" s="49" t="s">
        <v>9328</v>
      </c>
      <c r="C4513" s="53" t="s">
        <v>24189</v>
      </c>
      <c r="D4513" t="s">
        <v>7978</v>
      </c>
      <c r="E4513" s="43" t="s">
        <v>15454</v>
      </c>
      <c r="F4513" t="s">
        <v>7979</v>
      </c>
      <c r="G4513" t="s">
        <v>19415</v>
      </c>
      <c r="H4513" s="41">
        <v>44469</v>
      </c>
      <c r="I4513" s="44">
        <v>-1620000</v>
      </c>
      <c r="J4513" t="s">
        <v>15455</v>
      </c>
      <c r="R4513" s="51"/>
      <c r="U4513"/>
    </row>
    <row r="4514" spans="2:21" x14ac:dyDescent="0.25">
      <c r="B4514" s="49" t="s">
        <v>9328</v>
      </c>
      <c r="C4514" s="53" t="s">
        <v>24189</v>
      </c>
      <c r="D4514" t="s">
        <v>8043</v>
      </c>
      <c r="E4514" s="43" t="s">
        <v>8044</v>
      </c>
      <c r="F4514" t="s">
        <v>8045</v>
      </c>
      <c r="G4514" t="s">
        <v>19535</v>
      </c>
      <c r="H4514" s="41">
        <v>44469</v>
      </c>
      <c r="I4514" s="44">
        <v>-1598400</v>
      </c>
      <c r="J4514" t="s">
        <v>15519</v>
      </c>
      <c r="R4514" s="51"/>
      <c r="U4514"/>
    </row>
    <row r="4515" spans="2:21" x14ac:dyDescent="0.25">
      <c r="B4515" s="49" t="s">
        <v>9328</v>
      </c>
      <c r="C4515" s="53" t="s">
        <v>24189</v>
      </c>
      <c r="D4515" t="s">
        <v>8034</v>
      </c>
      <c r="E4515" s="43" t="s">
        <v>15510</v>
      </c>
      <c r="F4515" t="s">
        <v>8035</v>
      </c>
      <c r="G4515" t="s">
        <v>19415</v>
      </c>
      <c r="H4515" s="41">
        <v>44469</v>
      </c>
      <c r="I4515" s="44">
        <v>-1576470</v>
      </c>
      <c r="J4515" t="s">
        <v>15511</v>
      </c>
      <c r="R4515" s="51"/>
      <c r="U4515"/>
    </row>
    <row r="4516" spans="2:21" x14ac:dyDescent="0.25">
      <c r="B4516" s="49" t="s">
        <v>9328</v>
      </c>
      <c r="C4516" s="53" t="s">
        <v>24189</v>
      </c>
      <c r="D4516" t="s">
        <v>8005</v>
      </c>
      <c r="E4516" s="43" t="s">
        <v>15481</v>
      </c>
      <c r="F4516" t="s">
        <v>8006</v>
      </c>
      <c r="G4516" t="s">
        <v>19348</v>
      </c>
      <c r="H4516" s="41">
        <v>44469</v>
      </c>
      <c r="I4516" s="44">
        <v>-1548000</v>
      </c>
      <c r="J4516" t="s">
        <v>15482</v>
      </c>
      <c r="R4516" s="51"/>
      <c r="U4516"/>
    </row>
    <row r="4517" spans="2:21" x14ac:dyDescent="0.25">
      <c r="B4517" s="49" t="s">
        <v>9328</v>
      </c>
      <c r="C4517" s="53" t="s">
        <v>24189</v>
      </c>
      <c r="D4517" t="s">
        <v>8041</v>
      </c>
      <c r="E4517" s="43" t="s">
        <v>15517</v>
      </c>
      <c r="F4517" t="s">
        <v>8042</v>
      </c>
      <c r="G4517" t="s">
        <v>19643</v>
      </c>
      <c r="H4517" s="41">
        <v>44469</v>
      </c>
      <c r="I4517" s="44">
        <v>-940500</v>
      </c>
      <c r="J4517" t="s">
        <v>15518</v>
      </c>
      <c r="R4517" s="51"/>
      <c r="U4517"/>
    </row>
    <row r="4518" spans="2:21" x14ac:dyDescent="0.25">
      <c r="B4518" s="49" t="s">
        <v>9328</v>
      </c>
      <c r="C4518" s="53" t="s">
        <v>24189</v>
      </c>
      <c r="D4518" t="s">
        <v>7990</v>
      </c>
      <c r="E4518" s="43" t="s">
        <v>15466</v>
      </c>
      <c r="F4518" t="s">
        <v>7991</v>
      </c>
      <c r="G4518" t="s">
        <v>19599</v>
      </c>
      <c r="H4518" s="41">
        <v>44469</v>
      </c>
      <c r="I4518" s="44">
        <v>-934800</v>
      </c>
      <c r="J4518" t="s">
        <v>15467</v>
      </c>
      <c r="R4518" s="51"/>
      <c r="U4518"/>
    </row>
    <row r="4519" spans="2:21" x14ac:dyDescent="0.25">
      <c r="B4519" s="49" t="s">
        <v>9328</v>
      </c>
      <c r="C4519" s="53" t="s">
        <v>24189</v>
      </c>
      <c r="D4519" t="s">
        <v>8046</v>
      </c>
      <c r="E4519" s="43" t="s">
        <v>15520</v>
      </c>
      <c r="F4519" t="s">
        <v>8047</v>
      </c>
      <c r="G4519" t="s">
        <v>19620</v>
      </c>
      <c r="H4519" s="41">
        <v>44469</v>
      </c>
      <c r="I4519" s="44">
        <v>-825000</v>
      </c>
      <c r="J4519" t="s">
        <v>15521</v>
      </c>
      <c r="R4519" s="51"/>
      <c r="U4519"/>
    </row>
    <row r="4520" spans="2:21" x14ac:dyDescent="0.25">
      <c r="B4520" s="49" t="s">
        <v>9328</v>
      </c>
      <c r="C4520" s="53" t="s">
        <v>24189</v>
      </c>
      <c r="D4520" t="s">
        <v>7997</v>
      </c>
      <c r="E4520" s="43" t="s">
        <v>15473</v>
      </c>
      <c r="F4520" t="s">
        <v>7998</v>
      </c>
      <c r="G4520" t="s">
        <v>19415</v>
      </c>
      <c r="H4520" s="41">
        <v>44469</v>
      </c>
      <c r="I4520" s="44">
        <v>-700000</v>
      </c>
      <c r="J4520" t="s">
        <v>15474</v>
      </c>
      <c r="R4520" s="51"/>
      <c r="U4520"/>
    </row>
    <row r="4521" spans="2:21" x14ac:dyDescent="0.25">
      <c r="B4521" s="49" t="s">
        <v>9328</v>
      </c>
      <c r="C4521" s="53" t="s">
        <v>24189</v>
      </c>
      <c r="D4521" t="s">
        <v>8016</v>
      </c>
      <c r="E4521" s="43" t="s">
        <v>15492</v>
      </c>
      <c r="F4521" t="s">
        <v>8017</v>
      </c>
      <c r="G4521" t="s">
        <v>19323</v>
      </c>
      <c r="H4521" s="41">
        <v>44469</v>
      </c>
      <c r="I4521" s="44">
        <v>-681780</v>
      </c>
      <c r="J4521" t="s">
        <v>15493</v>
      </c>
      <c r="R4521" s="51"/>
      <c r="U4521"/>
    </row>
    <row r="4522" spans="2:21" x14ac:dyDescent="0.25">
      <c r="B4522" s="49" t="s">
        <v>9328</v>
      </c>
      <c r="C4522" s="53" t="s">
        <v>24189</v>
      </c>
      <c r="D4522" t="s">
        <v>8024</v>
      </c>
      <c r="E4522" s="43" t="s">
        <v>15500</v>
      </c>
      <c r="F4522" t="s">
        <v>8025</v>
      </c>
      <c r="G4522" t="s">
        <v>19453</v>
      </c>
      <c r="H4522" s="41">
        <v>44469</v>
      </c>
      <c r="I4522" s="44">
        <v>-540000</v>
      </c>
      <c r="J4522" t="s">
        <v>15501</v>
      </c>
      <c r="R4522" s="51"/>
      <c r="U4522"/>
    </row>
    <row r="4523" spans="2:21" x14ac:dyDescent="0.25">
      <c r="B4523" s="49" t="s">
        <v>9328</v>
      </c>
      <c r="C4523" s="53" t="s">
        <v>24189</v>
      </c>
      <c r="D4523" t="s">
        <v>8030</v>
      </c>
      <c r="E4523" s="43" t="s">
        <v>15506</v>
      </c>
      <c r="F4523" t="s">
        <v>8031</v>
      </c>
      <c r="G4523" t="s">
        <v>19415</v>
      </c>
      <c r="H4523" s="41">
        <v>44469</v>
      </c>
      <c r="I4523" s="44">
        <v>-529528.22</v>
      </c>
      <c r="J4523" t="s">
        <v>15507</v>
      </c>
      <c r="R4523" s="51"/>
      <c r="U4523"/>
    </row>
    <row r="4524" spans="2:21" x14ac:dyDescent="0.25">
      <c r="B4524" s="49" t="s">
        <v>9328</v>
      </c>
      <c r="C4524" s="53" t="s">
        <v>24189</v>
      </c>
      <c r="D4524" t="s">
        <v>7982</v>
      </c>
      <c r="E4524" s="43" t="s">
        <v>15458</v>
      </c>
      <c r="F4524" t="s">
        <v>7983</v>
      </c>
      <c r="G4524" t="s">
        <v>19453</v>
      </c>
      <c r="H4524" s="41">
        <v>44469</v>
      </c>
      <c r="I4524" s="44">
        <v>-392200</v>
      </c>
      <c r="J4524" t="s">
        <v>15459</v>
      </c>
      <c r="R4524" s="51"/>
      <c r="U4524"/>
    </row>
    <row r="4525" spans="2:21" x14ac:dyDescent="0.25">
      <c r="B4525" s="49" t="s">
        <v>9328</v>
      </c>
      <c r="C4525" s="53" t="s">
        <v>24189</v>
      </c>
      <c r="D4525" t="s">
        <v>4381</v>
      </c>
      <c r="E4525" s="43" t="s">
        <v>12749</v>
      </c>
      <c r="F4525" t="s">
        <v>7996</v>
      </c>
      <c r="G4525" t="s">
        <v>19323</v>
      </c>
      <c r="H4525" s="41">
        <v>44469</v>
      </c>
      <c r="I4525" s="44">
        <v>-311373.59999999998</v>
      </c>
      <c r="J4525" t="s">
        <v>15472</v>
      </c>
      <c r="R4525" s="51"/>
      <c r="U4525"/>
    </row>
    <row r="4526" spans="2:21" x14ac:dyDescent="0.25">
      <c r="B4526" s="49" t="s">
        <v>9328</v>
      </c>
      <c r="C4526" s="53" t="s">
        <v>24189</v>
      </c>
      <c r="D4526" t="s">
        <v>7994</v>
      </c>
      <c r="E4526" s="43" t="s">
        <v>15470</v>
      </c>
      <c r="F4526" t="s">
        <v>7995</v>
      </c>
      <c r="G4526" t="s">
        <v>19303</v>
      </c>
      <c r="H4526" s="41">
        <v>44469</v>
      </c>
      <c r="I4526" s="44">
        <v>-300000</v>
      </c>
      <c r="J4526" t="s">
        <v>15471</v>
      </c>
      <c r="R4526" s="51"/>
      <c r="U4526"/>
    </row>
    <row r="4527" spans="2:21" x14ac:dyDescent="0.25">
      <c r="B4527" s="49" t="s">
        <v>9328</v>
      </c>
      <c r="C4527" s="53" t="s">
        <v>24189</v>
      </c>
      <c r="D4527" t="s">
        <v>8028</v>
      </c>
      <c r="E4527" s="43" t="s">
        <v>15504</v>
      </c>
      <c r="F4527" t="s">
        <v>8029</v>
      </c>
      <c r="G4527" t="s">
        <v>19445</v>
      </c>
      <c r="H4527" s="41">
        <v>44469</v>
      </c>
      <c r="I4527" s="44">
        <v>-288029</v>
      </c>
      <c r="J4527" t="s">
        <v>15505</v>
      </c>
      <c r="R4527" s="51"/>
      <c r="U4527"/>
    </row>
    <row r="4528" spans="2:21" x14ac:dyDescent="0.25">
      <c r="B4528" s="49" t="s">
        <v>9328</v>
      </c>
      <c r="C4528" s="53" t="s">
        <v>24189</v>
      </c>
      <c r="D4528" t="s">
        <v>7992</v>
      </c>
      <c r="E4528" s="43" t="s">
        <v>15468</v>
      </c>
      <c r="F4528" t="s">
        <v>7993</v>
      </c>
      <c r="G4528" t="s">
        <v>19636</v>
      </c>
      <c r="H4528" s="41">
        <v>44469</v>
      </c>
      <c r="I4528" s="44">
        <v>-250000</v>
      </c>
      <c r="J4528" t="s">
        <v>15469</v>
      </c>
      <c r="R4528" s="51"/>
      <c r="U4528"/>
    </row>
    <row r="4529" spans="2:21" x14ac:dyDescent="0.25">
      <c r="B4529" s="49" t="s">
        <v>9328</v>
      </c>
      <c r="C4529" s="53" t="s">
        <v>24189</v>
      </c>
      <c r="D4529" t="s">
        <v>8007</v>
      </c>
      <c r="E4529" s="43" t="s">
        <v>15483</v>
      </c>
      <c r="F4529" t="s">
        <v>8008</v>
      </c>
      <c r="G4529" t="s">
        <v>19445</v>
      </c>
      <c r="H4529" s="41">
        <v>44469</v>
      </c>
      <c r="I4529" s="44">
        <v>-240000</v>
      </c>
      <c r="J4529" t="s">
        <v>15484</v>
      </c>
      <c r="R4529" s="51"/>
      <c r="U4529"/>
    </row>
    <row r="4530" spans="2:21" x14ac:dyDescent="0.25">
      <c r="B4530" s="49" t="s">
        <v>9328</v>
      </c>
      <c r="C4530" s="53" t="s">
        <v>24189</v>
      </c>
      <c r="D4530" t="s">
        <v>8038</v>
      </c>
      <c r="E4530" s="43" t="s">
        <v>15514</v>
      </c>
      <c r="F4530" t="s">
        <v>8039</v>
      </c>
      <c r="G4530" t="s">
        <v>19923</v>
      </c>
      <c r="H4530" s="41">
        <v>44469</v>
      </c>
      <c r="I4530" s="44">
        <v>-225000</v>
      </c>
      <c r="J4530" t="s">
        <v>15515</v>
      </c>
      <c r="R4530" s="51"/>
      <c r="U4530"/>
    </row>
    <row r="4531" spans="2:21" x14ac:dyDescent="0.25">
      <c r="B4531" s="49" t="s">
        <v>9328</v>
      </c>
      <c r="C4531" s="53" t="s">
        <v>24189</v>
      </c>
      <c r="D4531" t="s">
        <v>1441</v>
      </c>
      <c r="E4531" s="43" t="s">
        <v>1442</v>
      </c>
      <c r="F4531" t="s">
        <v>8050</v>
      </c>
      <c r="G4531" t="s">
        <v>19486</v>
      </c>
      <c r="H4531" s="41">
        <v>44469</v>
      </c>
      <c r="I4531" s="44">
        <v>-181819.4</v>
      </c>
      <c r="J4531" t="s">
        <v>15524</v>
      </c>
      <c r="R4531" s="51"/>
      <c r="U4531"/>
    </row>
    <row r="4532" spans="2:21" x14ac:dyDescent="0.25">
      <c r="B4532" s="49" t="s">
        <v>9328</v>
      </c>
      <c r="C4532" s="53" t="s">
        <v>24189</v>
      </c>
      <c r="D4532" t="s">
        <v>7980</v>
      </c>
      <c r="E4532" s="43" t="s">
        <v>15456</v>
      </c>
      <c r="F4532" t="s">
        <v>7981</v>
      </c>
      <c r="G4532" t="s">
        <v>19445</v>
      </c>
      <c r="H4532" s="41">
        <v>44469</v>
      </c>
      <c r="I4532" s="44">
        <v>-110000</v>
      </c>
      <c r="J4532" t="s">
        <v>15457</v>
      </c>
      <c r="R4532" s="51"/>
      <c r="U4532"/>
    </row>
    <row r="4533" spans="2:21" x14ac:dyDescent="0.25">
      <c r="B4533" s="49" t="s">
        <v>9328</v>
      </c>
      <c r="C4533" s="53" t="s">
        <v>24189</v>
      </c>
      <c r="D4533" t="s">
        <v>8026</v>
      </c>
      <c r="E4533" s="43" t="s">
        <v>15502</v>
      </c>
      <c r="F4533" t="s">
        <v>8027</v>
      </c>
      <c r="G4533" t="s">
        <v>19323</v>
      </c>
      <c r="H4533" s="41">
        <v>44469</v>
      </c>
      <c r="I4533" s="44">
        <v>-59400</v>
      </c>
      <c r="J4533" t="s">
        <v>15503</v>
      </c>
      <c r="R4533" s="51"/>
      <c r="U4533"/>
    </row>
    <row r="4534" spans="2:21" x14ac:dyDescent="0.25">
      <c r="B4534" s="49" t="s">
        <v>9328</v>
      </c>
      <c r="C4534" s="53" t="s">
        <v>24189</v>
      </c>
      <c r="D4534" t="s">
        <v>5929</v>
      </c>
      <c r="E4534" s="43" t="s">
        <v>13960</v>
      </c>
      <c r="F4534" t="s">
        <v>8040</v>
      </c>
      <c r="G4534" t="s">
        <v>19445</v>
      </c>
      <c r="H4534" s="41">
        <v>44469</v>
      </c>
      <c r="I4534" s="44">
        <v>-38280</v>
      </c>
      <c r="J4534" t="s">
        <v>15516</v>
      </c>
      <c r="R4534" s="51"/>
      <c r="U4534"/>
    </row>
    <row r="4535" spans="2:21" x14ac:dyDescent="0.25">
      <c r="B4535" s="49" t="s">
        <v>9735</v>
      </c>
      <c r="C4535" s="53" t="s">
        <v>24186</v>
      </c>
      <c r="D4535" t="s">
        <v>7212</v>
      </c>
      <c r="E4535" s="43" t="s">
        <v>7213</v>
      </c>
      <c r="F4535" t="s">
        <v>8051</v>
      </c>
      <c r="G4535" t="s">
        <v>8052</v>
      </c>
      <c r="H4535" s="41">
        <v>44470</v>
      </c>
      <c r="I4535" s="44">
        <v>-72150</v>
      </c>
      <c r="J4535" t="s">
        <v>15525</v>
      </c>
      <c r="R4535" s="51"/>
      <c r="U4535"/>
    </row>
    <row r="4536" spans="2:21" x14ac:dyDescent="0.25">
      <c r="B4536" s="49" t="s">
        <v>9735</v>
      </c>
      <c r="C4536" s="53" t="s">
        <v>24186</v>
      </c>
      <c r="D4536" t="s">
        <v>6919</v>
      </c>
      <c r="E4536" s="43" t="s">
        <v>6920</v>
      </c>
      <c r="F4536" t="s">
        <v>8053</v>
      </c>
      <c r="G4536" t="s">
        <v>8054</v>
      </c>
      <c r="H4536" s="41">
        <v>44470</v>
      </c>
      <c r="I4536" s="44">
        <v>621631</v>
      </c>
      <c r="J4536" t="s">
        <v>15526</v>
      </c>
      <c r="R4536" s="51"/>
      <c r="U4536"/>
    </row>
    <row r="4537" spans="2:21" x14ac:dyDescent="0.25">
      <c r="B4537" s="49" t="s">
        <v>9328</v>
      </c>
      <c r="C4537" s="53" t="s">
        <v>24189</v>
      </c>
      <c r="D4537" t="s">
        <v>8115</v>
      </c>
      <c r="E4537" s="43" t="s">
        <v>15587</v>
      </c>
      <c r="F4537" t="s">
        <v>8116</v>
      </c>
      <c r="G4537" t="s">
        <v>19380</v>
      </c>
      <c r="H4537" s="41">
        <v>44470</v>
      </c>
      <c r="I4537" s="44">
        <v>-22365694</v>
      </c>
      <c r="J4537" t="s">
        <v>15588</v>
      </c>
      <c r="R4537" s="51"/>
      <c r="U4537"/>
    </row>
    <row r="4538" spans="2:21" x14ac:dyDescent="0.25">
      <c r="B4538" s="49" t="s">
        <v>9328</v>
      </c>
      <c r="C4538" s="53" t="s">
        <v>24189</v>
      </c>
      <c r="D4538" t="s">
        <v>8101</v>
      </c>
      <c r="E4538" s="43" t="s">
        <v>15573</v>
      </c>
      <c r="F4538" t="s">
        <v>8102</v>
      </c>
      <c r="G4538" t="s">
        <v>19339</v>
      </c>
      <c r="H4538" s="41">
        <v>44470</v>
      </c>
      <c r="I4538" s="44">
        <v>-21855111</v>
      </c>
      <c r="J4538" t="s">
        <v>15574</v>
      </c>
      <c r="R4538" s="51"/>
      <c r="U4538"/>
    </row>
    <row r="4539" spans="2:21" x14ac:dyDescent="0.25">
      <c r="B4539" s="49" t="s">
        <v>9328</v>
      </c>
      <c r="C4539" s="53" t="s">
        <v>24189</v>
      </c>
      <c r="D4539" t="s">
        <v>8134</v>
      </c>
      <c r="E4539" s="43" t="s">
        <v>15606</v>
      </c>
      <c r="F4539" t="s">
        <v>8135</v>
      </c>
      <c r="G4539" t="s">
        <v>19324</v>
      </c>
      <c r="H4539" s="41">
        <v>44470</v>
      </c>
      <c r="I4539" s="44">
        <v>-21100287.300000001</v>
      </c>
      <c r="J4539" t="s">
        <v>15607</v>
      </c>
      <c r="R4539" s="51"/>
      <c r="U4539"/>
    </row>
    <row r="4540" spans="2:21" x14ac:dyDescent="0.25">
      <c r="B4540" s="49" t="s">
        <v>9328</v>
      </c>
      <c r="C4540" s="53" t="s">
        <v>24189</v>
      </c>
      <c r="D4540" t="s">
        <v>8245</v>
      </c>
      <c r="E4540" s="43" t="s">
        <v>15717</v>
      </c>
      <c r="F4540" t="s">
        <v>8246</v>
      </c>
      <c r="G4540" t="s">
        <v>19844</v>
      </c>
      <c r="H4540" s="41">
        <v>44470</v>
      </c>
      <c r="I4540" s="44">
        <v>-18908869.050000001</v>
      </c>
      <c r="J4540" t="s">
        <v>15718</v>
      </c>
      <c r="R4540" s="51"/>
      <c r="U4540"/>
    </row>
    <row r="4541" spans="2:21" x14ac:dyDescent="0.25">
      <c r="B4541" s="49" t="s">
        <v>9328</v>
      </c>
      <c r="C4541" s="53" t="s">
        <v>24189</v>
      </c>
      <c r="D4541" t="s">
        <v>8166</v>
      </c>
      <c r="E4541" s="43" t="s">
        <v>15638</v>
      </c>
      <c r="F4541" t="s">
        <v>8167</v>
      </c>
      <c r="G4541" t="s">
        <v>19643</v>
      </c>
      <c r="H4541" s="41">
        <v>44470</v>
      </c>
      <c r="I4541" s="44">
        <v>-12210505.050000001</v>
      </c>
      <c r="J4541" t="s">
        <v>15639</v>
      </c>
      <c r="R4541" s="51"/>
      <c r="U4541"/>
    </row>
    <row r="4542" spans="2:21" x14ac:dyDescent="0.25">
      <c r="B4542" s="49" t="s">
        <v>9328</v>
      </c>
      <c r="C4542" s="53" t="s">
        <v>24189</v>
      </c>
      <c r="D4542" t="s">
        <v>8253</v>
      </c>
      <c r="E4542" s="43" t="s">
        <v>15725</v>
      </c>
      <c r="F4542" t="s">
        <v>8254</v>
      </c>
      <c r="G4542" t="s">
        <v>19373</v>
      </c>
      <c r="H4542" s="41">
        <v>44470</v>
      </c>
      <c r="I4542" s="44">
        <v>-11550000</v>
      </c>
      <c r="J4542" t="s">
        <v>15726</v>
      </c>
      <c r="R4542" s="51"/>
      <c r="U4542"/>
    </row>
    <row r="4543" spans="2:21" x14ac:dyDescent="0.25">
      <c r="B4543" s="49" t="s">
        <v>9328</v>
      </c>
      <c r="C4543" s="53" t="s">
        <v>24189</v>
      </c>
      <c r="D4543" t="s">
        <v>8307</v>
      </c>
      <c r="E4543" s="43" t="s">
        <v>8308</v>
      </c>
      <c r="F4543" t="s">
        <v>8309</v>
      </c>
      <c r="G4543" t="s">
        <v>19380</v>
      </c>
      <c r="H4543" s="41">
        <v>44470</v>
      </c>
      <c r="I4543" s="44">
        <v>-11500000</v>
      </c>
      <c r="J4543" t="s">
        <v>15767</v>
      </c>
      <c r="R4543" s="51"/>
      <c r="U4543"/>
    </row>
    <row r="4544" spans="2:21" x14ac:dyDescent="0.25">
      <c r="B4544" s="49" t="s">
        <v>9328</v>
      </c>
      <c r="C4544" s="53" t="s">
        <v>24189</v>
      </c>
      <c r="D4544" t="s">
        <v>8128</v>
      </c>
      <c r="E4544" s="43" t="s">
        <v>15600</v>
      </c>
      <c r="F4544" t="s">
        <v>8129</v>
      </c>
      <c r="G4544" t="s">
        <v>19322</v>
      </c>
      <c r="H4544" s="41">
        <v>44470</v>
      </c>
      <c r="I4544" s="44">
        <v>-10517991.130000001</v>
      </c>
      <c r="J4544" t="s">
        <v>15601</v>
      </c>
      <c r="R4544" s="51"/>
      <c r="U4544"/>
    </row>
    <row r="4545" spans="2:21" x14ac:dyDescent="0.25">
      <c r="B4545" s="49" t="s">
        <v>9328</v>
      </c>
      <c r="C4545" s="53" t="s">
        <v>24189</v>
      </c>
      <c r="D4545" t="s">
        <v>8290</v>
      </c>
      <c r="E4545" s="43" t="s">
        <v>8291</v>
      </c>
      <c r="F4545" t="s">
        <v>8292</v>
      </c>
      <c r="G4545" t="s">
        <v>19324</v>
      </c>
      <c r="H4545" s="41">
        <v>44470</v>
      </c>
      <c r="I4545" s="44">
        <v>-10500000</v>
      </c>
      <c r="J4545" t="s">
        <v>15756</v>
      </c>
      <c r="R4545" s="51"/>
      <c r="U4545"/>
    </row>
    <row r="4546" spans="2:21" x14ac:dyDescent="0.25">
      <c r="B4546" s="49" t="s">
        <v>9328</v>
      </c>
      <c r="C4546" s="53" t="s">
        <v>24189</v>
      </c>
      <c r="D4546" t="s">
        <v>8095</v>
      </c>
      <c r="E4546" s="43" t="s">
        <v>15567</v>
      </c>
      <c r="F4546" t="s">
        <v>8096</v>
      </c>
      <c r="G4546" t="s">
        <v>19339</v>
      </c>
      <c r="H4546" s="41">
        <v>44470</v>
      </c>
      <c r="I4546" s="44">
        <v>-10290000</v>
      </c>
      <c r="J4546" t="s">
        <v>15568</v>
      </c>
      <c r="R4546" s="51"/>
      <c r="U4546"/>
    </row>
    <row r="4547" spans="2:21" x14ac:dyDescent="0.25">
      <c r="B4547" s="49" t="s">
        <v>9328</v>
      </c>
      <c r="C4547" s="53" t="s">
        <v>24189</v>
      </c>
      <c r="D4547" t="s">
        <v>8286</v>
      </c>
      <c r="E4547" s="43" t="s">
        <v>8287</v>
      </c>
      <c r="F4547" t="s">
        <v>8288</v>
      </c>
      <c r="G4547" t="s">
        <v>19643</v>
      </c>
      <c r="H4547" s="41">
        <v>44470</v>
      </c>
      <c r="I4547" s="44">
        <v>-9300000</v>
      </c>
      <c r="J4547" t="s">
        <v>15754</v>
      </c>
      <c r="R4547" s="51"/>
      <c r="U4547"/>
    </row>
    <row r="4548" spans="2:21" x14ac:dyDescent="0.25">
      <c r="B4548" s="49" t="s">
        <v>9328</v>
      </c>
      <c r="C4548" s="53" t="s">
        <v>24189</v>
      </c>
      <c r="D4548" t="s">
        <v>8150</v>
      </c>
      <c r="E4548" s="43" t="s">
        <v>15622</v>
      </c>
      <c r="F4548" t="s">
        <v>8151</v>
      </c>
      <c r="G4548" t="s">
        <v>19380</v>
      </c>
      <c r="H4548" s="41">
        <v>44470</v>
      </c>
      <c r="I4548" s="44">
        <v>-9273600</v>
      </c>
      <c r="J4548" t="s">
        <v>15623</v>
      </c>
      <c r="R4548" s="51"/>
      <c r="U4548"/>
    </row>
    <row r="4549" spans="2:21" x14ac:dyDescent="0.25">
      <c r="B4549" s="49" t="s">
        <v>9328</v>
      </c>
      <c r="C4549" s="53" t="s">
        <v>24189</v>
      </c>
      <c r="D4549" t="s">
        <v>8218</v>
      </c>
      <c r="E4549" s="43" t="s">
        <v>15690</v>
      </c>
      <c r="F4549" t="s">
        <v>8219</v>
      </c>
      <c r="G4549" t="s">
        <v>19339</v>
      </c>
      <c r="H4549" s="41">
        <v>44470</v>
      </c>
      <c r="I4549" s="44">
        <v>-8091094</v>
      </c>
      <c r="J4549" t="s">
        <v>15691</v>
      </c>
      <c r="R4549" s="51"/>
      <c r="U4549"/>
    </row>
    <row r="4550" spans="2:21" x14ac:dyDescent="0.25">
      <c r="B4550" s="49" t="s">
        <v>9328</v>
      </c>
      <c r="C4550" s="53" t="s">
        <v>24189</v>
      </c>
      <c r="D4550" t="s">
        <v>8063</v>
      </c>
      <c r="E4550" s="43" t="s">
        <v>15535</v>
      </c>
      <c r="F4550" t="s">
        <v>8064</v>
      </c>
      <c r="G4550" t="s">
        <v>19348</v>
      </c>
      <c r="H4550" s="41">
        <v>44470</v>
      </c>
      <c r="I4550" s="44">
        <v>-7200000</v>
      </c>
      <c r="J4550" t="s">
        <v>15536</v>
      </c>
      <c r="R4550" s="51"/>
      <c r="U4550"/>
    </row>
    <row r="4551" spans="2:21" x14ac:dyDescent="0.25">
      <c r="B4551" s="49" t="s">
        <v>9328</v>
      </c>
      <c r="C4551" s="53" t="s">
        <v>24189</v>
      </c>
      <c r="D4551" t="s">
        <v>8228</v>
      </c>
      <c r="E4551" s="43" t="s">
        <v>15700</v>
      </c>
      <c r="F4551" t="s">
        <v>8229</v>
      </c>
      <c r="G4551" t="s">
        <v>19783</v>
      </c>
      <c r="H4551" s="41">
        <v>44470</v>
      </c>
      <c r="I4551" s="44">
        <v>-6982500</v>
      </c>
      <c r="J4551" t="s">
        <v>15701</v>
      </c>
      <c r="R4551" s="51"/>
      <c r="U4551"/>
    </row>
    <row r="4552" spans="2:21" x14ac:dyDescent="0.25">
      <c r="B4552" s="49" t="s">
        <v>9328</v>
      </c>
      <c r="C4552" s="53" t="s">
        <v>24189</v>
      </c>
      <c r="D4552" t="s">
        <v>8204</v>
      </c>
      <c r="E4552" s="43" t="s">
        <v>15676</v>
      </c>
      <c r="F4552" t="s">
        <v>8205</v>
      </c>
      <c r="G4552" t="s">
        <v>19728</v>
      </c>
      <c r="H4552" s="41">
        <v>44470</v>
      </c>
      <c r="I4552" s="44">
        <v>-6900000</v>
      </c>
      <c r="J4552" t="s">
        <v>15677</v>
      </c>
      <c r="R4552" s="51"/>
      <c r="U4552"/>
    </row>
    <row r="4553" spans="2:21" x14ac:dyDescent="0.25">
      <c r="B4553" s="49" t="s">
        <v>9328</v>
      </c>
      <c r="C4553" s="53" t="s">
        <v>24189</v>
      </c>
      <c r="D4553" t="s">
        <v>8214</v>
      </c>
      <c r="E4553" s="43" t="s">
        <v>15686</v>
      </c>
      <c r="F4553" t="s">
        <v>8215</v>
      </c>
      <c r="G4553" t="s">
        <v>19379</v>
      </c>
      <c r="H4553" s="41">
        <v>44470</v>
      </c>
      <c r="I4553" s="44">
        <v>-6615000</v>
      </c>
      <c r="J4553" t="s">
        <v>15687</v>
      </c>
      <c r="R4553" s="51"/>
      <c r="U4553"/>
    </row>
    <row r="4554" spans="2:21" x14ac:dyDescent="0.25">
      <c r="B4554" s="49" t="s">
        <v>9328</v>
      </c>
      <c r="C4554" s="53" t="s">
        <v>24189</v>
      </c>
      <c r="D4554" t="s">
        <v>8103</v>
      </c>
      <c r="E4554" s="43" t="s">
        <v>15575</v>
      </c>
      <c r="F4554" t="s">
        <v>8104</v>
      </c>
      <c r="G4554" t="s">
        <v>19339</v>
      </c>
      <c r="H4554" s="41">
        <v>44470</v>
      </c>
      <c r="I4554" s="44">
        <v>-6504148</v>
      </c>
      <c r="J4554" t="s">
        <v>15576</v>
      </c>
      <c r="R4554" s="51"/>
      <c r="U4554"/>
    </row>
    <row r="4555" spans="2:21" x14ac:dyDescent="0.25">
      <c r="B4555" s="49" t="s">
        <v>9328</v>
      </c>
      <c r="C4555" s="53" t="s">
        <v>24189</v>
      </c>
      <c r="D4555" t="s">
        <v>8079</v>
      </c>
      <c r="E4555" s="43" t="s">
        <v>15551</v>
      </c>
      <c r="F4555" t="s">
        <v>8080</v>
      </c>
      <c r="G4555" t="s">
        <v>19380</v>
      </c>
      <c r="H4555" s="41">
        <v>44470</v>
      </c>
      <c r="I4555" s="44">
        <v>-6481827</v>
      </c>
      <c r="J4555" t="s">
        <v>15552</v>
      </c>
      <c r="R4555" s="51"/>
      <c r="U4555"/>
    </row>
    <row r="4556" spans="2:21" x14ac:dyDescent="0.25">
      <c r="B4556" s="49" t="s">
        <v>9328</v>
      </c>
      <c r="C4556" s="53" t="s">
        <v>24189</v>
      </c>
      <c r="D4556" t="s">
        <v>8184</v>
      </c>
      <c r="E4556" s="43" t="s">
        <v>15656</v>
      </c>
      <c r="F4556" t="s">
        <v>8185</v>
      </c>
      <c r="G4556" t="s">
        <v>19677</v>
      </c>
      <c r="H4556" s="41">
        <v>44470</v>
      </c>
      <c r="I4556" s="44">
        <v>-6223100</v>
      </c>
      <c r="J4556" t="s">
        <v>15657</v>
      </c>
      <c r="R4556" s="51"/>
      <c r="U4556"/>
    </row>
    <row r="4557" spans="2:21" x14ac:dyDescent="0.25">
      <c r="B4557" s="49" t="s">
        <v>9328</v>
      </c>
      <c r="C4557" s="53" t="s">
        <v>24189</v>
      </c>
      <c r="D4557" t="s">
        <v>8061</v>
      </c>
      <c r="E4557" s="43" t="s">
        <v>15533</v>
      </c>
      <c r="F4557" t="s">
        <v>8062</v>
      </c>
      <c r="G4557" t="s">
        <v>19339</v>
      </c>
      <c r="H4557" s="41">
        <v>44470</v>
      </c>
      <c r="I4557" s="44">
        <v>-6037500</v>
      </c>
      <c r="J4557" t="s">
        <v>15534</v>
      </c>
      <c r="R4557" s="51"/>
      <c r="U4557"/>
    </row>
    <row r="4558" spans="2:21" x14ac:dyDescent="0.25">
      <c r="B4558" s="49" t="s">
        <v>9328</v>
      </c>
      <c r="C4558" s="53" t="s">
        <v>24189</v>
      </c>
      <c r="D4558" t="s">
        <v>8286</v>
      </c>
      <c r="E4558" s="43" t="s">
        <v>8287</v>
      </c>
      <c r="F4558" t="s">
        <v>8289</v>
      </c>
      <c r="G4558" t="s">
        <v>19677</v>
      </c>
      <c r="H4558" s="41">
        <v>44470</v>
      </c>
      <c r="I4558" s="44">
        <v>-4941118</v>
      </c>
      <c r="J4558" t="s">
        <v>15755</v>
      </c>
      <c r="R4558" s="51"/>
      <c r="U4558"/>
    </row>
    <row r="4559" spans="2:21" x14ac:dyDescent="0.25">
      <c r="B4559" s="49" t="s">
        <v>9328</v>
      </c>
      <c r="C4559" s="53" t="s">
        <v>24189</v>
      </c>
      <c r="D4559" t="s">
        <v>8332</v>
      </c>
      <c r="E4559" s="43" t="s">
        <v>8333</v>
      </c>
      <c r="F4559" t="s">
        <v>8334</v>
      </c>
      <c r="G4559" t="s">
        <v>19322</v>
      </c>
      <c r="H4559" s="41">
        <v>44470</v>
      </c>
      <c r="I4559" s="44">
        <v>-4887500</v>
      </c>
      <c r="J4559" t="s">
        <v>15782</v>
      </c>
      <c r="R4559" s="51"/>
      <c r="U4559"/>
    </row>
    <row r="4560" spans="2:21" x14ac:dyDescent="0.25">
      <c r="B4560" s="49" t="s">
        <v>9328</v>
      </c>
      <c r="C4560" s="53" t="s">
        <v>24189</v>
      </c>
      <c r="D4560" t="s">
        <v>8164</v>
      </c>
      <c r="E4560" s="43" t="s">
        <v>15636</v>
      </c>
      <c r="F4560" t="s">
        <v>8165</v>
      </c>
      <c r="G4560" t="s">
        <v>19348</v>
      </c>
      <c r="H4560" s="41">
        <v>44470</v>
      </c>
      <c r="I4560" s="44">
        <v>-4742998.2</v>
      </c>
      <c r="J4560" t="s">
        <v>15637</v>
      </c>
      <c r="R4560" s="51"/>
      <c r="U4560"/>
    </row>
    <row r="4561" spans="2:21" x14ac:dyDescent="0.25">
      <c r="B4561" s="49" t="s">
        <v>9328</v>
      </c>
      <c r="C4561" s="53" t="s">
        <v>24189</v>
      </c>
      <c r="D4561" t="s">
        <v>8083</v>
      </c>
      <c r="E4561" s="43" t="s">
        <v>15555</v>
      </c>
      <c r="F4561" t="s">
        <v>8084</v>
      </c>
      <c r="G4561" t="s">
        <v>19351</v>
      </c>
      <c r="H4561" s="41">
        <v>44470</v>
      </c>
      <c r="I4561" s="44">
        <v>-4736970</v>
      </c>
      <c r="J4561" t="s">
        <v>15556</v>
      </c>
      <c r="R4561" s="51"/>
      <c r="U4561"/>
    </row>
    <row r="4562" spans="2:21" x14ac:dyDescent="0.25">
      <c r="B4562" s="49" t="s">
        <v>9328</v>
      </c>
      <c r="C4562" s="53" t="s">
        <v>24189</v>
      </c>
      <c r="D4562" t="s">
        <v>8188</v>
      </c>
      <c r="E4562" s="43" t="s">
        <v>15660</v>
      </c>
      <c r="F4562" t="s">
        <v>8189</v>
      </c>
      <c r="G4562" t="s">
        <v>19379</v>
      </c>
      <c r="H4562" s="41">
        <v>44470</v>
      </c>
      <c r="I4562" s="44">
        <v>-4680000</v>
      </c>
      <c r="J4562" t="s">
        <v>15661</v>
      </c>
      <c r="R4562" s="51"/>
      <c r="U4562"/>
    </row>
    <row r="4563" spans="2:21" x14ac:dyDescent="0.25">
      <c r="B4563" s="49" t="s">
        <v>9328</v>
      </c>
      <c r="C4563" s="53" t="s">
        <v>24189</v>
      </c>
      <c r="D4563" t="s">
        <v>8069</v>
      </c>
      <c r="E4563" s="43" t="s">
        <v>15541</v>
      </c>
      <c r="F4563" t="s">
        <v>8070</v>
      </c>
      <c r="G4563" t="s">
        <v>19370</v>
      </c>
      <c r="H4563" s="41">
        <v>44470</v>
      </c>
      <c r="I4563" s="44">
        <v>-4578600</v>
      </c>
      <c r="J4563" t="s">
        <v>15542</v>
      </c>
      <c r="R4563" s="51"/>
      <c r="U4563"/>
    </row>
    <row r="4564" spans="2:21" x14ac:dyDescent="0.25">
      <c r="B4564" s="49" t="s">
        <v>9328</v>
      </c>
      <c r="C4564" s="53" t="s">
        <v>24189</v>
      </c>
      <c r="D4564" t="s">
        <v>8122</v>
      </c>
      <c r="E4564" s="43" t="s">
        <v>15594</v>
      </c>
      <c r="F4564" t="s">
        <v>8123</v>
      </c>
      <c r="G4564" t="s">
        <v>19501</v>
      </c>
      <c r="H4564" s="41">
        <v>44470</v>
      </c>
      <c r="I4564" s="44">
        <v>-4447471.5</v>
      </c>
      <c r="J4564" t="s">
        <v>15595</v>
      </c>
      <c r="R4564" s="51"/>
      <c r="U4564"/>
    </row>
    <row r="4565" spans="2:21" x14ac:dyDescent="0.25">
      <c r="B4565" s="49" t="s">
        <v>9328</v>
      </c>
      <c r="C4565" s="53" t="s">
        <v>24189</v>
      </c>
      <c r="D4565" t="s">
        <v>8247</v>
      </c>
      <c r="E4565" s="43" t="s">
        <v>15719</v>
      </c>
      <c r="F4565" t="s">
        <v>8248</v>
      </c>
      <c r="G4565" t="s">
        <v>19322</v>
      </c>
      <c r="H4565" s="41">
        <v>44470</v>
      </c>
      <c r="I4565" s="44">
        <v>-4160000</v>
      </c>
      <c r="J4565" t="s">
        <v>15720</v>
      </c>
      <c r="R4565" s="51"/>
      <c r="U4565"/>
    </row>
    <row r="4566" spans="2:21" x14ac:dyDescent="0.25">
      <c r="B4566" s="49" t="s">
        <v>9328</v>
      </c>
      <c r="C4566" s="53" t="s">
        <v>24189</v>
      </c>
      <c r="D4566" t="s">
        <v>8057</v>
      </c>
      <c r="E4566" s="43" t="s">
        <v>15529</v>
      </c>
      <c r="F4566" t="s">
        <v>8058</v>
      </c>
      <c r="G4566" t="s">
        <v>19324</v>
      </c>
      <c r="H4566" s="41">
        <v>44470</v>
      </c>
      <c r="I4566" s="44">
        <v>-4064585</v>
      </c>
      <c r="J4566" t="s">
        <v>15530</v>
      </c>
      <c r="R4566" s="51"/>
      <c r="U4566"/>
    </row>
    <row r="4567" spans="2:21" x14ac:dyDescent="0.25">
      <c r="B4567" s="49" t="s">
        <v>9328</v>
      </c>
      <c r="C4567" s="53" t="s">
        <v>24189</v>
      </c>
      <c r="D4567" t="s">
        <v>8156</v>
      </c>
      <c r="E4567" s="43" t="s">
        <v>15628</v>
      </c>
      <c r="F4567" t="s">
        <v>8157</v>
      </c>
      <c r="G4567" t="s">
        <v>19606</v>
      </c>
      <c r="H4567" s="41">
        <v>44470</v>
      </c>
      <c r="I4567" s="44">
        <v>-4038800</v>
      </c>
      <c r="J4567" t="s">
        <v>15629</v>
      </c>
      <c r="R4567" s="51"/>
      <c r="U4567"/>
    </row>
    <row r="4568" spans="2:21" x14ac:dyDescent="0.25">
      <c r="B4568" s="49" t="s">
        <v>9328</v>
      </c>
      <c r="C4568" s="53" t="s">
        <v>24189</v>
      </c>
      <c r="D4568" t="s">
        <v>8212</v>
      </c>
      <c r="E4568" s="43" t="s">
        <v>15684</v>
      </c>
      <c r="F4568" t="s">
        <v>8213</v>
      </c>
      <c r="G4568" t="s">
        <v>19379</v>
      </c>
      <c r="H4568" s="41">
        <v>44470</v>
      </c>
      <c r="I4568" s="44">
        <v>-4029642</v>
      </c>
      <c r="J4568" t="s">
        <v>15685</v>
      </c>
      <c r="R4568" s="51"/>
      <c r="U4568"/>
    </row>
    <row r="4569" spans="2:21" x14ac:dyDescent="0.25">
      <c r="B4569" s="49" t="s">
        <v>9328</v>
      </c>
      <c r="C4569" s="53" t="s">
        <v>24189</v>
      </c>
      <c r="D4569" t="s">
        <v>8124</v>
      </c>
      <c r="E4569" s="43" t="s">
        <v>15596</v>
      </c>
      <c r="F4569" t="s">
        <v>8125</v>
      </c>
      <c r="G4569" t="s">
        <v>19303</v>
      </c>
      <c r="H4569" s="41">
        <v>44470</v>
      </c>
      <c r="I4569" s="44">
        <v>-4000681.55</v>
      </c>
      <c r="J4569" t="s">
        <v>15597</v>
      </c>
      <c r="R4569" s="51"/>
      <c r="U4569"/>
    </row>
    <row r="4570" spans="2:21" x14ac:dyDescent="0.25">
      <c r="B4570" s="49" t="s">
        <v>9328</v>
      </c>
      <c r="C4570" s="53" t="s">
        <v>24189</v>
      </c>
      <c r="D4570" t="s">
        <v>8190</v>
      </c>
      <c r="E4570" s="43" t="s">
        <v>15662</v>
      </c>
      <c r="F4570" t="s">
        <v>8191</v>
      </c>
      <c r="G4570" t="s">
        <v>19620</v>
      </c>
      <c r="H4570" s="41">
        <v>44470</v>
      </c>
      <c r="I4570" s="44">
        <v>-4000573.2</v>
      </c>
      <c r="J4570" t="s">
        <v>15663</v>
      </c>
      <c r="R4570" s="51"/>
      <c r="U4570"/>
    </row>
    <row r="4571" spans="2:21" x14ac:dyDescent="0.25">
      <c r="B4571" s="49" t="s">
        <v>9328</v>
      </c>
      <c r="C4571" s="53" t="s">
        <v>24189</v>
      </c>
      <c r="D4571" t="s">
        <v>8091</v>
      </c>
      <c r="E4571" s="43" t="s">
        <v>15563</v>
      </c>
      <c r="F4571" t="s">
        <v>8092</v>
      </c>
      <c r="G4571" t="s">
        <v>19324</v>
      </c>
      <c r="H4571" s="41">
        <v>44470</v>
      </c>
      <c r="I4571" s="44">
        <v>-3908680</v>
      </c>
      <c r="J4571" t="s">
        <v>15564</v>
      </c>
      <c r="R4571" s="51"/>
      <c r="U4571"/>
    </row>
    <row r="4572" spans="2:21" x14ac:dyDescent="0.25">
      <c r="B4572" s="49" t="s">
        <v>9328</v>
      </c>
      <c r="C4572" s="53" t="s">
        <v>24189</v>
      </c>
      <c r="D4572" t="s">
        <v>8140</v>
      </c>
      <c r="E4572" s="43" t="s">
        <v>15612</v>
      </c>
      <c r="F4572" t="s">
        <v>8141</v>
      </c>
      <c r="G4572" t="s">
        <v>19348</v>
      </c>
      <c r="H4572" s="41">
        <v>44470</v>
      </c>
      <c r="I4572" s="44">
        <v>-3860640</v>
      </c>
      <c r="J4572" t="s">
        <v>15613</v>
      </c>
      <c r="R4572" s="51"/>
      <c r="U4572"/>
    </row>
    <row r="4573" spans="2:21" x14ac:dyDescent="0.25">
      <c r="B4573" s="49" t="s">
        <v>9328</v>
      </c>
      <c r="C4573" s="53" t="s">
        <v>24189</v>
      </c>
      <c r="D4573" t="s">
        <v>8243</v>
      </c>
      <c r="E4573" s="43" t="s">
        <v>15715</v>
      </c>
      <c r="F4573" t="s">
        <v>8244</v>
      </c>
      <c r="G4573" t="s">
        <v>19322</v>
      </c>
      <c r="H4573" s="41">
        <v>44470</v>
      </c>
      <c r="I4573" s="44">
        <v>-3708225</v>
      </c>
      <c r="J4573" t="s">
        <v>15716</v>
      </c>
      <c r="R4573" s="51"/>
      <c r="U4573"/>
    </row>
    <row r="4574" spans="2:21" x14ac:dyDescent="0.25">
      <c r="B4574" s="49" t="s">
        <v>9328</v>
      </c>
      <c r="C4574" s="53" t="s">
        <v>24189</v>
      </c>
      <c r="D4574" t="s">
        <v>8170</v>
      </c>
      <c r="E4574" s="43" t="s">
        <v>15642</v>
      </c>
      <c r="F4574" t="s">
        <v>8171</v>
      </c>
      <c r="G4574" t="s">
        <v>19380</v>
      </c>
      <c r="H4574" s="41">
        <v>44470</v>
      </c>
      <c r="I4574" s="44">
        <v>-3612500</v>
      </c>
      <c r="J4574" t="s">
        <v>15643</v>
      </c>
      <c r="R4574" s="51"/>
      <c r="U4574"/>
    </row>
    <row r="4575" spans="2:21" x14ac:dyDescent="0.25">
      <c r="B4575" s="49" t="s">
        <v>9328</v>
      </c>
      <c r="C4575" s="53" t="s">
        <v>24189</v>
      </c>
      <c r="D4575" t="s">
        <v>8272</v>
      </c>
      <c r="E4575" s="43" t="s">
        <v>15744</v>
      </c>
      <c r="F4575" t="s">
        <v>8273</v>
      </c>
      <c r="G4575" t="s">
        <v>19928</v>
      </c>
      <c r="H4575" s="41">
        <v>44470</v>
      </c>
      <c r="I4575" s="44">
        <v>-3600000</v>
      </c>
      <c r="J4575" t="s">
        <v>15745</v>
      </c>
      <c r="R4575" s="51"/>
      <c r="U4575"/>
    </row>
    <row r="4576" spans="2:21" x14ac:dyDescent="0.25">
      <c r="B4576" s="49" t="s">
        <v>9328</v>
      </c>
      <c r="C4576" s="53" t="s">
        <v>24189</v>
      </c>
      <c r="D4576" t="s">
        <v>8109</v>
      </c>
      <c r="E4576" s="43" t="s">
        <v>15581</v>
      </c>
      <c r="F4576" t="s">
        <v>8110</v>
      </c>
      <c r="G4576" t="s">
        <v>19373</v>
      </c>
      <c r="H4576" s="41">
        <v>44470</v>
      </c>
      <c r="I4576" s="44">
        <v>-3593722.5</v>
      </c>
      <c r="J4576" t="s">
        <v>15582</v>
      </c>
      <c r="R4576" s="51"/>
      <c r="U4576"/>
    </row>
    <row r="4577" spans="2:21" x14ac:dyDescent="0.25">
      <c r="B4577" s="49" t="s">
        <v>9328</v>
      </c>
      <c r="C4577" s="53" t="s">
        <v>24189</v>
      </c>
      <c r="D4577" t="s">
        <v>8120</v>
      </c>
      <c r="E4577" s="43" t="s">
        <v>15592</v>
      </c>
      <c r="F4577" t="s">
        <v>8121</v>
      </c>
      <c r="G4577" t="s">
        <v>19351</v>
      </c>
      <c r="H4577" s="41">
        <v>44470</v>
      </c>
      <c r="I4577" s="44">
        <v>-3593493.4</v>
      </c>
      <c r="J4577" t="s">
        <v>15593</v>
      </c>
      <c r="R4577" s="51"/>
      <c r="U4577"/>
    </row>
    <row r="4578" spans="2:21" x14ac:dyDescent="0.25">
      <c r="B4578" s="49" t="s">
        <v>9328</v>
      </c>
      <c r="C4578" s="53" t="s">
        <v>24189</v>
      </c>
      <c r="D4578" t="s">
        <v>8220</v>
      </c>
      <c r="E4578" s="43" t="s">
        <v>15692</v>
      </c>
      <c r="F4578" t="s">
        <v>8221</v>
      </c>
      <c r="G4578" t="s">
        <v>19771</v>
      </c>
      <c r="H4578" s="41">
        <v>44470</v>
      </c>
      <c r="I4578" s="44">
        <v>-3564000</v>
      </c>
      <c r="J4578" t="s">
        <v>15693</v>
      </c>
      <c r="R4578" s="51"/>
      <c r="U4578"/>
    </row>
    <row r="4579" spans="2:21" x14ac:dyDescent="0.25">
      <c r="B4579" s="49" t="s">
        <v>9328</v>
      </c>
      <c r="C4579" s="53" t="s">
        <v>24189</v>
      </c>
      <c r="D4579" t="s">
        <v>8071</v>
      </c>
      <c r="E4579" s="43" t="s">
        <v>15543</v>
      </c>
      <c r="F4579" t="s">
        <v>8072</v>
      </c>
      <c r="G4579" t="s">
        <v>19322</v>
      </c>
      <c r="H4579" s="41">
        <v>44470</v>
      </c>
      <c r="I4579" s="44">
        <v>-3500000</v>
      </c>
      <c r="J4579" t="s">
        <v>15544</v>
      </c>
      <c r="R4579" s="51"/>
      <c r="U4579"/>
    </row>
    <row r="4580" spans="2:21" x14ac:dyDescent="0.25">
      <c r="B4580" s="49" t="s">
        <v>9328</v>
      </c>
      <c r="C4580" s="53" t="s">
        <v>24189</v>
      </c>
      <c r="D4580" t="s">
        <v>8270</v>
      </c>
      <c r="E4580" s="43" t="s">
        <v>15742</v>
      </c>
      <c r="F4580" t="s">
        <v>8271</v>
      </c>
      <c r="G4580" t="s">
        <v>19728</v>
      </c>
      <c r="H4580" s="41">
        <v>44470</v>
      </c>
      <c r="I4580" s="44">
        <v>-3444354.9</v>
      </c>
      <c r="J4580" t="s">
        <v>15743</v>
      </c>
      <c r="R4580" s="51"/>
      <c r="U4580"/>
    </row>
    <row r="4581" spans="2:21" x14ac:dyDescent="0.25">
      <c r="B4581" s="49" t="s">
        <v>9328</v>
      </c>
      <c r="C4581" s="53" t="s">
        <v>24189</v>
      </c>
      <c r="D4581" t="s">
        <v>8296</v>
      </c>
      <c r="E4581" s="43" t="s">
        <v>8297</v>
      </c>
      <c r="F4581" t="s">
        <v>8298</v>
      </c>
      <c r="G4581" t="s">
        <v>19323</v>
      </c>
      <c r="H4581" s="41">
        <v>44470</v>
      </c>
      <c r="I4581" s="44">
        <v>-3254385</v>
      </c>
      <c r="J4581" t="s">
        <v>15758</v>
      </c>
      <c r="R4581" s="51"/>
      <c r="U4581"/>
    </row>
    <row r="4582" spans="2:21" x14ac:dyDescent="0.25">
      <c r="B4582" s="49" t="s">
        <v>9328</v>
      </c>
      <c r="C4582" s="53" t="s">
        <v>24189</v>
      </c>
      <c r="D4582" t="s">
        <v>8160</v>
      </c>
      <c r="E4582" s="43" t="s">
        <v>15632</v>
      </c>
      <c r="F4582" t="s">
        <v>8161</v>
      </c>
      <c r="G4582" t="s">
        <v>19620</v>
      </c>
      <c r="H4582" s="41">
        <v>44470</v>
      </c>
      <c r="I4582" s="44">
        <v>-3240000</v>
      </c>
      <c r="J4582" t="s">
        <v>15633</v>
      </c>
      <c r="R4582" s="51"/>
      <c r="U4582"/>
    </row>
    <row r="4583" spans="2:21" x14ac:dyDescent="0.25">
      <c r="B4583" s="49" t="s">
        <v>9328</v>
      </c>
      <c r="C4583" s="53" t="s">
        <v>24189</v>
      </c>
      <c r="D4583" t="s">
        <v>8138</v>
      </c>
      <c r="E4583" s="43" t="s">
        <v>15610</v>
      </c>
      <c r="F4583" t="s">
        <v>8139</v>
      </c>
      <c r="G4583" t="s">
        <v>19539</v>
      </c>
      <c r="H4583" s="41">
        <v>44470</v>
      </c>
      <c r="I4583" s="44">
        <v>-3150000</v>
      </c>
      <c r="J4583" t="s">
        <v>15611</v>
      </c>
      <c r="R4583" s="51"/>
      <c r="U4583"/>
    </row>
    <row r="4584" spans="2:21" x14ac:dyDescent="0.25">
      <c r="B4584" s="49" t="s">
        <v>9328</v>
      </c>
      <c r="C4584" s="53" t="s">
        <v>24189</v>
      </c>
      <c r="D4584" t="s">
        <v>8192</v>
      </c>
      <c r="E4584" s="43" t="s">
        <v>15664</v>
      </c>
      <c r="F4584" t="s">
        <v>8193</v>
      </c>
      <c r="G4584" t="s">
        <v>19348</v>
      </c>
      <c r="H4584" s="41">
        <v>44470</v>
      </c>
      <c r="I4584" s="44">
        <v>-3120000</v>
      </c>
      <c r="J4584" t="s">
        <v>15665</v>
      </c>
      <c r="R4584" s="51"/>
      <c r="U4584"/>
    </row>
    <row r="4585" spans="2:21" x14ac:dyDescent="0.25">
      <c r="B4585" s="49" t="s">
        <v>9328</v>
      </c>
      <c r="C4585" s="53" t="s">
        <v>24189</v>
      </c>
      <c r="D4585" t="s">
        <v>8099</v>
      </c>
      <c r="E4585" s="43" t="s">
        <v>15571</v>
      </c>
      <c r="F4585" t="s">
        <v>8100</v>
      </c>
      <c r="G4585" t="s">
        <v>19324</v>
      </c>
      <c r="H4585" s="41">
        <v>44470</v>
      </c>
      <c r="I4585" s="44">
        <v>-3109552.5</v>
      </c>
      <c r="J4585" t="s">
        <v>15572</v>
      </c>
      <c r="R4585" s="51"/>
      <c r="U4585"/>
    </row>
    <row r="4586" spans="2:21" x14ac:dyDescent="0.25">
      <c r="B4586" s="49" t="s">
        <v>9328</v>
      </c>
      <c r="C4586" s="53" t="s">
        <v>24189</v>
      </c>
      <c r="D4586" t="s">
        <v>8200</v>
      </c>
      <c r="E4586" s="43" t="s">
        <v>15672</v>
      </c>
      <c r="F4586" t="s">
        <v>8201</v>
      </c>
      <c r="G4586" t="s">
        <v>19377</v>
      </c>
      <c r="H4586" s="41">
        <v>44470</v>
      </c>
      <c r="I4586" s="44">
        <v>-3000000</v>
      </c>
      <c r="J4586" t="s">
        <v>15673</v>
      </c>
      <c r="R4586" s="51"/>
      <c r="U4586"/>
    </row>
    <row r="4587" spans="2:21" x14ac:dyDescent="0.25">
      <c r="B4587" s="49" t="s">
        <v>9328</v>
      </c>
      <c r="C4587" s="53" t="s">
        <v>24189</v>
      </c>
      <c r="D4587" t="s">
        <v>8126</v>
      </c>
      <c r="E4587" s="43" t="s">
        <v>15598</v>
      </c>
      <c r="F4587" t="s">
        <v>8127</v>
      </c>
      <c r="G4587" t="s">
        <v>19373</v>
      </c>
      <c r="H4587" s="41">
        <v>44470</v>
      </c>
      <c r="I4587" s="44">
        <v>-2999934.5</v>
      </c>
      <c r="J4587" t="s">
        <v>15599</v>
      </c>
      <c r="R4587" s="51"/>
      <c r="U4587"/>
    </row>
    <row r="4588" spans="2:21" x14ac:dyDescent="0.25">
      <c r="B4588" s="49" t="s">
        <v>9328</v>
      </c>
      <c r="C4588" s="53" t="s">
        <v>24189</v>
      </c>
      <c r="D4588" t="s">
        <v>8216</v>
      </c>
      <c r="E4588" s="43" t="s">
        <v>15688</v>
      </c>
      <c r="F4588" t="s">
        <v>8217</v>
      </c>
      <c r="G4588" t="s">
        <v>19303</v>
      </c>
      <c r="H4588" s="41">
        <v>44470</v>
      </c>
      <c r="I4588" s="44">
        <v>-2937600</v>
      </c>
      <c r="J4588" t="s">
        <v>15689</v>
      </c>
      <c r="R4588" s="51"/>
      <c r="U4588"/>
    </row>
    <row r="4589" spans="2:21" x14ac:dyDescent="0.25">
      <c r="B4589" s="49" t="s">
        <v>9328</v>
      </c>
      <c r="C4589" s="53" t="s">
        <v>24189</v>
      </c>
      <c r="D4589" t="s">
        <v>8224</v>
      </c>
      <c r="E4589" s="43" t="s">
        <v>15696</v>
      </c>
      <c r="F4589" t="s">
        <v>8225</v>
      </c>
      <c r="G4589" t="s">
        <v>19666</v>
      </c>
      <c r="H4589" s="41">
        <v>44470</v>
      </c>
      <c r="I4589" s="44">
        <v>-2850000</v>
      </c>
      <c r="J4589" t="s">
        <v>15697</v>
      </c>
      <c r="R4589" s="51"/>
      <c r="U4589"/>
    </row>
    <row r="4590" spans="2:21" x14ac:dyDescent="0.25">
      <c r="B4590" s="49" t="s">
        <v>9328</v>
      </c>
      <c r="C4590" s="53" t="s">
        <v>24189</v>
      </c>
      <c r="D4590" t="s">
        <v>8310</v>
      </c>
      <c r="E4590" s="43" t="s">
        <v>8311</v>
      </c>
      <c r="F4590" t="s">
        <v>8312</v>
      </c>
      <c r="G4590" t="s">
        <v>19323</v>
      </c>
      <c r="H4590" s="41">
        <v>44470</v>
      </c>
      <c r="I4590" s="44">
        <v>-2800002</v>
      </c>
      <c r="J4590" t="s">
        <v>15768</v>
      </c>
      <c r="R4590" s="51"/>
      <c r="U4590"/>
    </row>
    <row r="4591" spans="2:21" x14ac:dyDescent="0.25">
      <c r="B4591" s="49" t="s">
        <v>9328</v>
      </c>
      <c r="C4591" s="53" t="s">
        <v>24189</v>
      </c>
      <c r="D4591" t="s">
        <v>8168</v>
      </c>
      <c r="E4591" s="43" t="s">
        <v>15640</v>
      </c>
      <c r="F4591" t="s">
        <v>8169</v>
      </c>
      <c r="G4591" t="s">
        <v>19322</v>
      </c>
      <c r="H4591" s="41">
        <v>44470</v>
      </c>
      <c r="I4591" s="44">
        <v>-2785252</v>
      </c>
      <c r="J4591" t="s">
        <v>15641</v>
      </c>
      <c r="R4591" s="51"/>
      <c r="U4591"/>
    </row>
    <row r="4592" spans="2:21" x14ac:dyDescent="0.25">
      <c r="B4592" s="49" t="s">
        <v>9328</v>
      </c>
      <c r="C4592" s="53" t="s">
        <v>24189</v>
      </c>
      <c r="D4592" t="s">
        <v>5929</v>
      </c>
      <c r="E4592" s="43" t="s">
        <v>13960</v>
      </c>
      <c r="F4592" t="s">
        <v>8267</v>
      </c>
      <c r="G4592" t="s">
        <v>19620</v>
      </c>
      <c r="H4592" s="41">
        <v>44470</v>
      </c>
      <c r="I4592" s="44">
        <v>-2640000</v>
      </c>
      <c r="J4592" t="s">
        <v>15739</v>
      </c>
      <c r="R4592" s="51"/>
      <c r="U4592"/>
    </row>
    <row r="4593" spans="2:21" x14ac:dyDescent="0.25">
      <c r="B4593" s="49" t="s">
        <v>9328</v>
      </c>
      <c r="C4593" s="53" t="s">
        <v>24189</v>
      </c>
      <c r="D4593" t="s">
        <v>8261</v>
      </c>
      <c r="E4593" s="43" t="s">
        <v>15733</v>
      </c>
      <c r="F4593" t="s">
        <v>8262</v>
      </c>
      <c r="G4593" t="s">
        <v>19348</v>
      </c>
      <c r="H4593" s="41">
        <v>44470</v>
      </c>
      <c r="I4593" s="44">
        <v>-2601970</v>
      </c>
      <c r="J4593" t="s">
        <v>15734</v>
      </c>
      <c r="R4593" s="51"/>
      <c r="U4593"/>
    </row>
    <row r="4594" spans="2:21" x14ac:dyDescent="0.25">
      <c r="B4594" s="49" t="s">
        <v>9328</v>
      </c>
      <c r="C4594" s="53" t="s">
        <v>24189</v>
      </c>
      <c r="D4594" t="s">
        <v>8065</v>
      </c>
      <c r="E4594" s="43" t="s">
        <v>15537</v>
      </c>
      <c r="F4594" t="s">
        <v>8066</v>
      </c>
      <c r="G4594" t="s">
        <v>19351</v>
      </c>
      <c r="H4594" s="41">
        <v>44470</v>
      </c>
      <c r="I4594" s="44">
        <v>-2574075</v>
      </c>
      <c r="J4594" t="s">
        <v>15538</v>
      </c>
      <c r="R4594" s="51"/>
      <c r="U4594"/>
    </row>
    <row r="4595" spans="2:21" x14ac:dyDescent="0.25">
      <c r="B4595" s="49" t="s">
        <v>9328</v>
      </c>
      <c r="C4595" s="53" t="s">
        <v>24189</v>
      </c>
      <c r="D4595" t="s">
        <v>8111</v>
      </c>
      <c r="E4595" s="43" t="s">
        <v>15583</v>
      </c>
      <c r="F4595" t="s">
        <v>8112</v>
      </c>
      <c r="G4595" t="s">
        <v>19324</v>
      </c>
      <c r="H4595" s="41">
        <v>44470</v>
      </c>
      <c r="I4595" s="44">
        <v>-2450407.5</v>
      </c>
      <c r="J4595" t="s">
        <v>15584</v>
      </c>
      <c r="R4595" s="51"/>
      <c r="U4595"/>
    </row>
    <row r="4596" spans="2:21" x14ac:dyDescent="0.25">
      <c r="B4596" s="49" t="s">
        <v>9328</v>
      </c>
      <c r="C4596" s="53" t="s">
        <v>24189</v>
      </c>
      <c r="D4596" t="s">
        <v>8230</v>
      </c>
      <c r="E4596" s="43" t="s">
        <v>15702</v>
      </c>
      <c r="F4596" t="s">
        <v>8231</v>
      </c>
      <c r="G4596" t="s">
        <v>19787</v>
      </c>
      <c r="H4596" s="41">
        <v>44470</v>
      </c>
      <c r="I4596" s="44">
        <v>-2302045.2000000002</v>
      </c>
      <c r="J4596" t="s">
        <v>15703</v>
      </c>
      <c r="R4596" s="51"/>
      <c r="U4596"/>
    </row>
    <row r="4597" spans="2:21" x14ac:dyDescent="0.25">
      <c r="B4597" s="49" t="s">
        <v>9328</v>
      </c>
      <c r="C4597" s="53" t="s">
        <v>24189</v>
      </c>
      <c r="D4597" t="s">
        <v>8299</v>
      </c>
      <c r="E4597" s="43" t="s">
        <v>15759</v>
      </c>
      <c r="F4597" t="s">
        <v>8300</v>
      </c>
      <c r="G4597" t="s">
        <v>19643</v>
      </c>
      <c r="H4597" s="41">
        <v>44470</v>
      </c>
      <c r="I4597" s="44">
        <v>-2291293.2000000002</v>
      </c>
      <c r="J4597" t="s">
        <v>15760</v>
      </c>
      <c r="R4597" s="51"/>
      <c r="U4597"/>
    </row>
    <row r="4598" spans="2:21" x14ac:dyDescent="0.25">
      <c r="B4598" s="49" t="s">
        <v>9328</v>
      </c>
      <c r="C4598" s="53" t="s">
        <v>24189</v>
      </c>
      <c r="D4598" t="s">
        <v>8208</v>
      </c>
      <c r="E4598" s="43" t="s">
        <v>15680</v>
      </c>
      <c r="F4598" t="s">
        <v>8209</v>
      </c>
      <c r="G4598" t="s">
        <v>19324</v>
      </c>
      <c r="H4598" s="41">
        <v>44470</v>
      </c>
      <c r="I4598" s="44">
        <v>-2275000</v>
      </c>
      <c r="J4598" t="s">
        <v>15681</v>
      </c>
      <c r="R4598" s="51"/>
      <c r="U4598"/>
    </row>
    <row r="4599" spans="2:21" x14ac:dyDescent="0.25">
      <c r="B4599" s="49" t="s">
        <v>9328</v>
      </c>
      <c r="C4599" s="53" t="s">
        <v>24189</v>
      </c>
      <c r="D4599" t="s">
        <v>8325</v>
      </c>
      <c r="E4599" s="43" t="s">
        <v>15777</v>
      </c>
      <c r="F4599" t="s">
        <v>8326</v>
      </c>
      <c r="G4599" t="s">
        <v>19380</v>
      </c>
      <c r="H4599" s="41">
        <v>44470</v>
      </c>
      <c r="I4599" s="44">
        <v>-2199590</v>
      </c>
      <c r="J4599" t="s">
        <v>15778</v>
      </c>
      <c r="R4599" s="51"/>
      <c r="U4599"/>
    </row>
    <row r="4600" spans="2:21" x14ac:dyDescent="0.25">
      <c r="B4600" s="49" t="s">
        <v>9328</v>
      </c>
      <c r="C4600" s="53" t="s">
        <v>24189</v>
      </c>
      <c r="D4600" t="s">
        <v>8067</v>
      </c>
      <c r="E4600" s="43" t="s">
        <v>15539</v>
      </c>
      <c r="F4600" t="s">
        <v>8068</v>
      </c>
      <c r="G4600" t="s">
        <v>19339</v>
      </c>
      <c r="H4600" s="41">
        <v>44470</v>
      </c>
      <c r="I4600" s="44">
        <v>-2199312</v>
      </c>
      <c r="J4600" t="s">
        <v>15540</v>
      </c>
      <c r="R4600" s="51"/>
      <c r="U4600"/>
    </row>
    <row r="4601" spans="2:21" x14ac:dyDescent="0.25">
      <c r="B4601" s="49" t="s">
        <v>9328</v>
      </c>
      <c r="C4601" s="53" t="s">
        <v>24189</v>
      </c>
      <c r="D4601" t="s">
        <v>8196</v>
      </c>
      <c r="E4601" s="43" t="s">
        <v>15668</v>
      </c>
      <c r="F4601" t="s">
        <v>8197</v>
      </c>
      <c r="G4601" t="s">
        <v>19348</v>
      </c>
      <c r="H4601" s="41">
        <v>44470</v>
      </c>
      <c r="I4601" s="44">
        <v>-2108000</v>
      </c>
      <c r="J4601" t="s">
        <v>15669</v>
      </c>
      <c r="R4601" s="51"/>
      <c r="U4601"/>
    </row>
    <row r="4602" spans="2:21" x14ac:dyDescent="0.25">
      <c r="B4602" s="49" t="s">
        <v>9328</v>
      </c>
      <c r="C4602" s="53" t="s">
        <v>24189</v>
      </c>
      <c r="D4602" t="s">
        <v>8093</v>
      </c>
      <c r="E4602" s="43" t="s">
        <v>15565</v>
      </c>
      <c r="F4602" t="s">
        <v>8094</v>
      </c>
      <c r="G4602" t="s">
        <v>19303</v>
      </c>
      <c r="H4602" s="41">
        <v>44470</v>
      </c>
      <c r="I4602" s="44">
        <v>-2100000</v>
      </c>
      <c r="J4602" t="s">
        <v>15566</v>
      </c>
      <c r="R4602" s="51"/>
      <c r="U4602"/>
    </row>
    <row r="4603" spans="2:21" x14ac:dyDescent="0.25">
      <c r="B4603" s="49" t="s">
        <v>9328</v>
      </c>
      <c r="C4603" s="53" t="s">
        <v>24189</v>
      </c>
      <c r="D4603" t="s">
        <v>8055</v>
      </c>
      <c r="E4603" s="43" t="s">
        <v>15527</v>
      </c>
      <c r="F4603" t="s">
        <v>8056</v>
      </c>
      <c r="G4603" t="s">
        <v>19322</v>
      </c>
      <c r="H4603" s="41">
        <v>44470</v>
      </c>
      <c r="I4603" s="44">
        <v>-1997500</v>
      </c>
      <c r="J4603" t="s">
        <v>15528</v>
      </c>
      <c r="R4603" s="51"/>
      <c r="U4603"/>
    </row>
    <row r="4604" spans="2:21" x14ac:dyDescent="0.25">
      <c r="B4604" s="49" t="s">
        <v>9328</v>
      </c>
      <c r="C4604" s="53" t="s">
        <v>24189</v>
      </c>
      <c r="D4604" t="s">
        <v>8329</v>
      </c>
      <c r="E4604" s="43" t="s">
        <v>8330</v>
      </c>
      <c r="F4604" t="s">
        <v>8331</v>
      </c>
      <c r="G4604" t="s">
        <v>19370</v>
      </c>
      <c r="H4604" s="41">
        <v>44470</v>
      </c>
      <c r="I4604" s="44">
        <v>-1997340</v>
      </c>
      <c r="J4604" t="s">
        <v>15781</v>
      </c>
      <c r="R4604" s="51"/>
      <c r="U4604"/>
    </row>
    <row r="4605" spans="2:21" x14ac:dyDescent="0.25">
      <c r="B4605" s="49" t="s">
        <v>9328</v>
      </c>
      <c r="C4605" s="53" t="s">
        <v>24189</v>
      </c>
      <c r="D4605" t="s">
        <v>3807</v>
      </c>
      <c r="E4605" s="43" t="s">
        <v>12326</v>
      </c>
      <c r="F4605" t="s">
        <v>8117</v>
      </c>
      <c r="G4605" t="s">
        <v>19323</v>
      </c>
      <c r="H4605" s="41">
        <v>44470</v>
      </c>
      <c r="I4605" s="44">
        <v>-1981420</v>
      </c>
      <c r="J4605" t="s">
        <v>15589</v>
      </c>
      <c r="R4605" s="51"/>
      <c r="U4605"/>
    </row>
    <row r="4606" spans="2:21" x14ac:dyDescent="0.25">
      <c r="B4606" s="49" t="s">
        <v>9328</v>
      </c>
      <c r="C4606" s="53" t="s">
        <v>24189</v>
      </c>
      <c r="D4606" t="s">
        <v>8113</v>
      </c>
      <c r="E4606" s="43" t="s">
        <v>15585</v>
      </c>
      <c r="F4606" t="s">
        <v>8114</v>
      </c>
      <c r="G4606" t="s">
        <v>19380</v>
      </c>
      <c r="H4606" s="41">
        <v>44470</v>
      </c>
      <c r="I4606" s="44">
        <v>-1900267.5</v>
      </c>
      <c r="J4606" t="s">
        <v>15586</v>
      </c>
      <c r="R4606" s="51"/>
      <c r="U4606"/>
    </row>
    <row r="4607" spans="2:21" x14ac:dyDescent="0.25">
      <c r="B4607" s="49" t="s">
        <v>9328</v>
      </c>
      <c r="C4607" s="53" t="s">
        <v>24189</v>
      </c>
      <c r="D4607" t="s">
        <v>8073</v>
      </c>
      <c r="E4607" s="43" t="s">
        <v>15545</v>
      </c>
      <c r="F4607" t="s">
        <v>8074</v>
      </c>
      <c r="G4607" t="s">
        <v>19351</v>
      </c>
      <c r="H4607" s="41">
        <v>44470</v>
      </c>
      <c r="I4607" s="44">
        <v>-1891559.6</v>
      </c>
      <c r="J4607" t="s">
        <v>15546</v>
      </c>
      <c r="R4607" s="51"/>
      <c r="U4607"/>
    </row>
    <row r="4608" spans="2:21" x14ac:dyDescent="0.25">
      <c r="B4608" s="49" t="s">
        <v>9328</v>
      </c>
      <c r="C4608" s="53" t="s">
        <v>24189</v>
      </c>
      <c r="D4608" t="s">
        <v>8085</v>
      </c>
      <c r="E4608" s="43" t="s">
        <v>15557</v>
      </c>
      <c r="F4608" t="s">
        <v>8086</v>
      </c>
      <c r="G4608" t="s">
        <v>19391</v>
      </c>
      <c r="H4608" s="41">
        <v>44470</v>
      </c>
      <c r="I4608" s="44">
        <v>-1881515.57</v>
      </c>
      <c r="J4608" t="s">
        <v>15558</v>
      </c>
      <c r="R4608" s="51"/>
      <c r="U4608"/>
    </row>
    <row r="4609" spans="2:21" x14ac:dyDescent="0.25">
      <c r="B4609" s="49" t="s">
        <v>9328</v>
      </c>
      <c r="C4609" s="53" t="s">
        <v>24189</v>
      </c>
      <c r="D4609" t="s">
        <v>8315</v>
      </c>
      <c r="E4609" s="43" t="s">
        <v>15771</v>
      </c>
      <c r="F4609" t="s">
        <v>8316</v>
      </c>
      <c r="G4609" t="s">
        <v>19322</v>
      </c>
      <c r="H4609" s="41">
        <v>44470</v>
      </c>
      <c r="I4609" s="44">
        <v>-1875096</v>
      </c>
      <c r="J4609" t="s">
        <v>15772</v>
      </c>
      <c r="R4609" s="51"/>
      <c r="U4609"/>
    </row>
    <row r="4610" spans="2:21" x14ac:dyDescent="0.25">
      <c r="B4610" s="49" t="s">
        <v>9328</v>
      </c>
      <c r="C4610" s="53" t="s">
        <v>24189</v>
      </c>
      <c r="D4610" t="s">
        <v>8158</v>
      </c>
      <c r="E4610" s="43" t="s">
        <v>15630</v>
      </c>
      <c r="F4610" t="s">
        <v>8159</v>
      </c>
      <c r="G4610" t="s">
        <v>19339</v>
      </c>
      <c r="H4610" s="41">
        <v>44470</v>
      </c>
      <c r="I4610" s="44">
        <v>-1832500</v>
      </c>
      <c r="J4610" t="s">
        <v>15631</v>
      </c>
      <c r="R4610" s="51"/>
      <c r="U4610"/>
    </row>
    <row r="4611" spans="2:21" x14ac:dyDescent="0.25">
      <c r="B4611" s="49" t="s">
        <v>9328</v>
      </c>
      <c r="C4611" s="53" t="s">
        <v>24189</v>
      </c>
      <c r="D4611" t="s">
        <v>8232</v>
      </c>
      <c r="E4611" s="43" t="s">
        <v>15704</v>
      </c>
      <c r="F4611" t="s">
        <v>8233</v>
      </c>
      <c r="G4611" t="s">
        <v>19380</v>
      </c>
      <c r="H4611" s="41">
        <v>44470</v>
      </c>
      <c r="I4611" s="44">
        <v>-1768585</v>
      </c>
      <c r="J4611" t="s">
        <v>15705</v>
      </c>
      <c r="R4611" s="51"/>
      <c r="U4611"/>
    </row>
    <row r="4612" spans="2:21" x14ac:dyDescent="0.25">
      <c r="B4612" s="49" t="s">
        <v>9328</v>
      </c>
      <c r="C4612" s="53" t="s">
        <v>24189</v>
      </c>
      <c r="D4612" t="s">
        <v>8322</v>
      </c>
      <c r="E4612" s="43" t="s">
        <v>8323</v>
      </c>
      <c r="F4612" t="s">
        <v>8324</v>
      </c>
      <c r="G4612" t="s">
        <v>19535</v>
      </c>
      <c r="H4612" s="41">
        <v>44470</v>
      </c>
      <c r="I4612" s="44">
        <v>-1710000</v>
      </c>
      <c r="J4612" t="s">
        <v>15776</v>
      </c>
      <c r="R4612" s="51"/>
      <c r="U4612"/>
    </row>
    <row r="4613" spans="2:21" x14ac:dyDescent="0.25">
      <c r="B4613" s="49" t="s">
        <v>9328</v>
      </c>
      <c r="C4613" s="53" t="s">
        <v>24189</v>
      </c>
      <c r="D4613" t="s">
        <v>8305</v>
      </c>
      <c r="E4613" s="43" t="s">
        <v>15765</v>
      </c>
      <c r="F4613" t="s">
        <v>8306</v>
      </c>
      <c r="G4613" t="s">
        <v>19339</v>
      </c>
      <c r="H4613" s="41">
        <v>44470</v>
      </c>
      <c r="I4613" s="44">
        <v>-1639250</v>
      </c>
      <c r="J4613" t="s">
        <v>15766</v>
      </c>
      <c r="R4613" s="51"/>
      <c r="U4613"/>
    </row>
    <row r="4614" spans="2:21" x14ac:dyDescent="0.25">
      <c r="B4614" s="49" t="s">
        <v>9328</v>
      </c>
      <c r="C4614" s="53" t="s">
        <v>24189</v>
      </c>
      <c r="D4614" t="s">
        <v>8240</v>
      </c>
      <c r="E4614" s="43" t="s">
        <v>15712</v>
      </c>
      <c r="F4614" t="s">
        <v>8241</v>
      </c>
      <c r="G4614" t="s">
        <v>19373</v>
      </c>
      <c r="H4614" s="41">
        <v>44470</v>
      </c>
      <c r="I4614" s="44">
        <v>-1631511</v>
      </c>
      <c r="J4614" t="s">
        <v>15713</v>
      </c>
      <c r="R4614" s="51"/>
      <c r="U4614"/>
    </row>
    <row r="4615" spans="2:21" x14ac:dyDescent="0.25">
      <c r="B4615" s="49" t="s">
        <v>9328</v>
      </c>
      <c r="C4615" s="53" t="s">
        <v>24189</v>
      </c>
      <c r="D4615" t="s">
        <v>8130</v>
      </c>
      <c r="E4615" s="43" t="s">
        <v>15602</v>
      </c>
      <c r="F4615" t="s">
        <v>8131</v>
      </c>
      <c r="G4615" t="s">
        <v>19520</v>
      </c>
      <c r="H4615" s="41">
        <v>44470</v>
      </c>
      <c r="I4615" s="44">
        <v>-1569150</v>
      </c>
      <c r="J4615" t="s">
        <v>15603</v>
      </c>
      <c r="R4615" s="51"/>
      <c r="U4615"/>
    </row>
    <row r="4616" spans="2:21" x14ac:dyDescent="0.25">
      <c r="B4616" s="49" t="s">
        <v>9328</v>
      </c>
      <c r="C4616" s="53" t="s">
        <v>24189</v>
      </c>
      <c r="D4616" t="s">
        <v>8136</v>
      </c>
      <c r="E4616" s="43" t="s">
        <v>15608</v>
      </c>
      <c r="F4616" t="s">
        <v>8137</v>
      </c>
      <c r="G4616" t="s">
        <v>19535</v>
      </c>
      <c r="H4616" s="41">
        <v>44470</v>
      </c>
      <c r="I4616" s="44">
        <v>-1555200</v>
      </c>
      <c r="J4616" t="s">
        <v>15609</v>
      </c>
      <c r="R4616" s="51"/>
      <c r="U4616"/>
    </row>
    <row r="4617" spans="2:21" x14ac:dyDescent="0.25">
      <c r="B4617" s="49" t="s">
        <v>9328</v>
      </c>
      <c r="C4617" s="53" t="s">
        <v>24189</v>
      </c>
      <c r="D4617" t="s">
        <v>8105</v>
      </c>
      <c r="E4617" s="43" t="s">
        <v>15577</v>
      </c>
      <c r="F4617" t="s">
        <v>8106</v>
      </c>
      <c r="G4617" t="s">
        <v>19323</v>
      </c>
      <c r="H4617" s="41">
        <v>44470</v>
      </c>
      <c r="I4617" s="44">
        <v>-1508000</v>
      </c>
      <c r="J4617" t="s">
        <v>15578</v>
      </c>
      <c r="R4617" s="51"/>
      <c r="U4617"/>
    </row>
    <row r="4618" spans="2:21" x14ac:dyDescent="0.25">
      <c r="B4618" s="49" t="s">
        <v>9328</v>
      </c>
      <c r="C4618" s="53" t="s">
        <v>24189</v>
      </c>
      <c r="D4618" t="s">
        <v>8255</v>
      </c>
      <c r="E4618" s="43" t="s">
        <v>15727</v>
      </c>
      <c r="F4618" t="s">
        <v>8256</v>
      </c>
      <c r="G4618" t="s">
        <v>19323</v>
      </c>
      <c r="H4618" s="41">
        <v>44470</v>
      </c>
      <c r="I4618" s="44">
        <v>-1508000</v>
      </c>
      <c r="J4618" t="s">
        <v>15728</v>
      </c>
      <c r="R4618" s="51"/>
      <c r="U4618"/>
    </row>
    <row r="4619" spans="2:21" x14ac:dyDescent="0.25">
      <c r="B4619" s="49" t="s">
        <v>9328</v>
      </c>
      <c r="C4619" s="53" t="s">
        <v>24189</v>
      </c>
      <c r="D4619" t="s">
        <v>8210</v>
      </c>
      <c r="E4619" s="43" t="s">
        <v>15682</v>
      </c>
      <c r="F4619" t="s">
        <v>8211</v>
      </c>
      <c r="G4619" t="s">
        <v>19339</v>
      </c>
      <c r="H4619" s="41">
        <v>44470</v>
      </c>
      <c r="I4619" s="44">
        <v>-1500000</v>
      </c>
      <c r="J4619" t="s">
        <v>15683</v>
      </c>
      <c r="R4619" s="51"/>
      <c r="U4619"/>
    </row>
    <row r="4620" spans="2:21" x14ac:dyDescent="0.25">
      <c r="B4620" s="49" t="s">
        <v>9328</v>
      </c>
      <c r="C4620" s="53" t="s">
        <v>24189</v>
      </c>
      <c r="D4620" t="s">
        <v>8152</v>
      </c>
      <c r="E4620" s="43" t="s">
        <v>15624</v>
      </c>
      <c r="F4620" t="s">
        <v>8153</v>
      </c>
      <c r="G4620" t="s">
        <v>19584</v>
      </c>
      <c r="H4620" s="41">
        <v>44470</v>
      </c>
      <c r="I4620" s="44">
        <v>-1425000</v>
      </c>
      <c r="J4620" t="s">
        <v>15625</v>
      </c>
      <c r="R4620" s="51"/>
      <c r="U4620"/>
    </row>
    <row r="4621" spans="2:21" x14ac:dyDescent="0.25">
      <c r="B4621" s="49" t="s">
        <v>9328</v>
      </c>
      <c r="C4621" s="53" t="s">
        <v>24189</v>
      </c>
      <c r="D4621" t="s">
        <v>8075</v>
      </c>
      <c r="E4621" s="43" t="s">
        <v>15547</v>
      </c>
      <c r="F4621" t="s">
        <v>8076</v>
      </c>
      <c r="G4621" t="s">
        <v>19375</v>
      </c>
      <c r="H4621" s="41">
        <v>44470</v>
      </c>
      <c r="I4621" s="44">
        <v>-1370715.07</v>
      </c>
      <c r="J4621" t="s">
        <v>15548</v>
      </c>
      <c r="R4621" s="51"/>
      <c r="U4621"/>
    </row>
    <row r="4622" spans="2:21" x14ac:dyDescent="0.25">
      <c r="B4622" s="49" t="s">
        <v>9328</v>
      </c>
      <c r="C4622" s="53" t="s">
        <v>24189</v>
      </c>
      <c r="D4622" t="s">
        <v>8081</v>
      </c>
      <c r="E4622" s="43" t="s">
        <v>15553</v>
      </c>
      <c r="F4622" t="s">
        <v>8082</v>
      </c>
      <c r="G4622" t="s">
        <v>19339</v>
      </c>
      <c r="H4622" s="41">
        <v>44470</v>
      </c>
      <c r="I4622" s="44">
        <v>-1357000</v>
      </c>
      <c r="J4622" t="s">
        <v>15554</v>
      </c>
      <c r="R4622" s="51"/>
      <c r="U4622"/>
    </row>
    <row r="4623" spans="2:21" x14ac:dyDescent="0.25">
      <c r="B4623" s="49" t="s">
        <v>9328</v>
      </c>
      <c r="C4623" s="53" t="s">
        <v>24189</v>
      </c>
      <c r="D4623" t="s">
        <v>8182</v>
      </c>
      <c r="E4623" s="43" t="s">
        <v>15654</v>
      </c>
      <c r="F4623" t="s">
        <v>8183</v>
      </c>
      <c r="G4623" t="s">
        <v>19683</v>
      </c>
      <c r="H4623" s="41">
        <v>44470</v>
      </c>
      <c r="I4623" s="44">
        <v>-1319500</v>
      </c>
      <c r="J4623" t="s">
        <v>15655</v>
      </c>
      <c r="R4623" s="51"/>
      <c r="U4623"/>
    </row>
    <row r="4624" spans="2:21" x14ac:dyDescent="0.25">
      <c r="B4624" s="49" t="s">
        <v>9328</v>
      </c>
      <c r="C4624" s="53" t="s">
        <v>24189</v>
      </c>
      <c r="D4624" t="s">
        <v>8132</v>
      </c>
      <c r="E4624" s="43" t="s">
        <v>15604</v>
      </c>
      <c r="F4624" t="s">
        <v>8133</v>
      </c>
      <c r="G4624" t="s">
        <v>19303</v>
      </c>
      <c r="H4624" s="41">
        <v>44470</v>
      </c>
      <c r="I4624" s="44">
        <v>-1260000</v>
      </c>
      <c r="J4624" t="s">
        <v>15605</v>
      </c>
      <c r="R4624" s="51"/>
      <c r="U4624"/>
    </row>
    <row r="4625" spans="2:21" x14ac:dyDescent="0.25">
      <c r="B4625" s="49" t="s">
        <v>9328</v>
      </c>
      <c r="C4625" s="53" t="s">
        <v>24189</v>
      </c>
      <c r="D4625" t="s">
        <v>8234</v>
      </c>
      <c r="E4625" s="43" t="s">
        <v>15706</v>
      </c>
      <c r="F4625" t="s">
        <v>8235</v>
      </c>
      <c r="G4625" t="s">
        <v>19324</v>
      </c>
      <c r="H4625" s="41">
        <v>44470</v>
      </c>
      <c r="I4625" s="44">
        <v>-1163142.5</v>
      </c>
      <c r="J4625" t="s">
        <v>15707</v>
      </c>
      <c r="R4625" s="51"/>
      <c r="U4625"/>
    </row>
    <row r="4626" spans="2:21" x14ac:dyDescent="0.25">
      <c r="B4626" s="49" t="s">
        <v>9328</v>
      </c>
      <c r="C4626" s="53" t="s">
        <v>24189</v>
      </c>
      <c r="D4626" t="s">
        <v>8259</v>
      </c>
      <c r="E4626" s="43" t="s">
        <v>15731</v>
      </c>
      <c r="F4626" t="s">
        <v>8260</v>
      </c>
      <c r="G4626" t="s">
        <v>19380</v>
      </c>
      <c r="H4626" s="41">
        <v>44470</v>
      </c>
      <c r="I4626" s="44">
        <v>-1100750</v>
      </c>
      <c r="J4626" t="s">
        <v>15732</v>
      </c>
      <c r="R4626" s="51"/>
      <c r="U4626"/>
    </row>
    <row r="4627" spans="2:21" x14ac:dyDescent="0.25">
      <c r="B4627" s="49" t="s">
        <v>9328</v>
      </c>
      <c r="C4627" s="53" t="s">
        <v>24189</v>
      </c>
      <c r="D4627" t="s">
        <v>8178</v>
      </c>
      <c r="E4627" s="43" t="s">
        <v>15650</v>
      </c>
      <c r="F4627" t="s">
        <v>8179</v>
      </c>
      <c r="G4627" t="s">
        <v>19322</v>
      </c>
      <c r="H4627" s="41">
        <v>44470</v>
      </c>
      <c r="I4627" s="44">
        <v>-1073952.5</v>
      </c>
      <c r="J4627" t="s">
        <v>15651</v>
      </c>
      <c r="R4627" s="51"/>
      <c r="U4627"/>
    </row>
    <row r="4628" spans="2:21" x14ac:dyDescent="0.25">
      <c r="B4628" s="49" t="s">
        <v>9328</v>
      </c>
      <c r="C4628" s="53" t="s">
        <v>24189</v>
      </c>
      <c r="D4628" t="s">
        <v>8313</v>
      </c>
      <c r="E4628" s="43" t="s">
        <v>15769</v>
      </c>
      <c r="F4628" t="s">
        <v>8314</v>
      </c>
      <c r="G4628" t="s">
        <v>19324</v>
      </c>
      <c r="H4628" s="41">
        <v>44470</v>
      </c>
      <c r="I4628" s="44">
        <v>-1036926</v>
      </c>
      <c r="J4628" t="s">
        <v>15770</v>
      </c>
      <c r="R4628" s="51"/>
      <c r="U4628"/>
    </row>
    <row r="4629" spans="2:21" x14ac:dyDescent="0.25">
      <c r="B4629" s="49" t="s">
        <v>9328</v>
      </c>
      <c r="C4629" s="53" t="s">
        <v>24189</v>
      </c>
      <c r="D4629" t="s">
        <v>8303</v>
      </c>
      <c r="E4629" s="43" t="s">
        <v>15763</v>
      </c>
      <c r="F4629" t="s">
        <v>8304</v>
      </c>
      <c r="G4629" t="s">
        <v>19339</v>
      </c>
      <c r="H4629" s="41">
        <v>44470</v>
      </c>
      <c r="I4629" s="44">
        <v>-995720</v>
      </c>
      <c r="J4629" t="s">
        <v>15764</v>
      </c>
      <c r="R4629" s="51"/>
      <c r="U4629"/>
    </row>
    <row r="4630" spans="2:21" x14ac:dyDescent="0.25">
      <c r="B4630" s="49" t="s">
        <v>9328</v>
      </c>
      <c r="C4630" s="53" t="s">
        <v>24189</v>
      </c>
      <c r="D4630" t="s">
        <v>8274</v>
      </c>
      <c r="E4630" s="43" t="s">
        <v>15746</v>
      </c>
      <c r="F4630" t="s">
        <v>8275</v>
      </c>
      <c r="G4630" t="s">
        <v>19937</v>
      </c>
      <c r="H4630" s="41">
        <v>44470</v>
      </c>
      <c r="I4630" s="44">
        <v>-981021.6</v>
      </c>
      <c r="J4630" t="s">
        <v>15747</v>
      </c>
      <c r="R4630" s="51"/>
      <c r="U4630"/>
    </row>
    <row r="4631" spans="2:21" x14ac:dyDescent="0.25">
      <c r="B4631" s="49" t="s">
        <v>9328</v>
      </c>
      <c r="C4631" s="53" t="s">
        <v>24189</v>
      </c>
      <c r="D4631" t="s">
        <v>8301</v>
      </c>
      <c r="E4631" s="43" t="s">
        <v>15761</v>
      </c>
      <c r="F4631" t="s">
        <v>8302</v>
      </c>
      <c r="G4631" t="s">
        <v>19339</v>
      </c>
      <c r="H4631" s="41">
        <v>44470</v>
      </c>
      <c r="I4631" s="44">
        <v>-975000</v>
      </c>
      <c r="J4631" t="s">
        <v>15762</v>
      </c>
      <c r="R4631" s="51"/>
      <c r="U4631"/>
    </row>
    <row r="4632" spans="2:21" x14ac:dyDescent="0.25">
      <c r="B4632" s="49" t="s">
        <v>9328</v>
      </c>
      <c r="C4632" s="53" t="s">
        <v>24189</v>
      </c>
      <c r="D4632" t="s">
        <v>8276</v>
      </c>
      <c r="E4632" s="43" t="s">
        <v>15748</v>
      </c>
      <c r="F4632" t="s">
        <v>8277</v>
      </c>
      <c r="G4632" t="s">
        <v>19391</v>
      </c>
      <c r="H4632" s="41">
        <v>44470</v>
      </c>
      <c r="I4632" s="44">
        <v>-960000</v>
      </c>
      <c r="J4632" t="s">
        <v>15749</v>
      </c>
      <c r="R4632" s="51"/>
      <c r="U4632"/>
    </row>
    <row r="4633" spans="2:21" x14ac:dyDescent="0.25">
      <c r="B4633" s="49" t="s">
        <v>9328</v>
      </c>
      <c r="C4633" s="53" t="s">
        <v>24189</v>
      </c>
      <c r="D4633" t="s">
        <v>8172</v>
      </c>
      <c r="E4633" s="43" t="s">
        <v>15644</v>
      </c>
      <c r="F4633" t="s">
        <v>8173</v>
      </c>
      <c r="G4633" t="s">
        <v>19666</v>
      </c>
      <c r="H4633" s="41">
        <v>44470</v>
      </c>
      <c r="I4633" s="44">
        <v>-959000</v>
      </c>
      <c r="J4633" t="s">
        <v>15645</v>
      </c>
      <c r="R4633" s="51"/>
      <c r="U4633"/>
    </row>
    <row r="4634" spans="2:21" x14ac:dyDescent="0.25">
      <c r="B4634" s="49" t="s">
        <v>9328</v>
      </c>
      <c r="C4634" s="53" t="s">
        <v>24189</v>
      </c>
      <c r="D4634" t="s">
        <v>8226</v>
      </c>
      <c r="E4634" s="43" t="s">
        <v>15698</v>
      </c>
      <c r="F4634" t="s">
        <v>8227</v>
      </c>
      <c r="G4634" t="s">
        <v>19773</v>
      </c>
      <c r="H4634" s="41">
        <v>44470</v>
      </c>
      <c r="I4634" s="44">
        <v>-903858.9</v>
      </c>
      <c r="J4634" t="s">
        <v>15699</v>
      </c>
      <c r="R4634" s="51"/>
      <c r="U4634"/>
    </row>
    <row r="4635" spans="2:21" x14ac:dyDescent="0.25">
      <c r="B4635" s="49" t="s">
        <v>9328</v>
      </c>
      <c r="C4635" s="53" t="s">
        <v>24189</v>
      </c>
      <c r="D4635" t="s">
        <v>8249</v>
      </c>
      <c r="E4635" s="43" t="s">
        <v>15721</v>
      </c>
      <c r="F4635" t="s">
        <v>8250</v>
      </c>
      <c r="G4635" t="s">
        <v>19303</v>
      </c>
      <c r="H4635" s="41">
        <v>44470</v>
      </c>
      <c r="I4635" s="44">
        <v>-900000</v>
      </c>
      <c r="J4635" t="s">
        <v>15722</v>
      </c>
      <c r="R4635" s="51"/>
      <c r="U4635"/>
    </row>
    <row r="4636" spans="2:21" x14ac:dyDescent="0.25">
      <c r="B4636" s="49" t="s">
        <v>9328</v>
      </c>
      <c r="C4636" s="53" t="s">
        <v>24189</v>
      </c>
      <c r="D4636" t="s">
        <v>8280</v>
      </c>
      <c r="E4636" s="43" t="s">
        <v>8281</v>
      </c>
      <c r="F4636" t="s">
        <v>8282</v>
      </c>
      <c r="G4636" t="s">
        <v>19380</v>
      </c>
      <c r="H4636" s="41">
        <v>44470</v>
      </c>
      <c r="I4636" s="44">
        <v>-900000</v>
      </c>
      <c r="J4636" t="s">
        <v>15752</v>
      </c>
      <c r="R4636" s="51"/>
      <c r="U4636"/>
    </row>
    <row r="4637" spans="2:21" x14ac:dyDescent="0.25">
      <c r="B4637" s="49" t="s">
        <v>9328</v>
      </c>
      <c r="C4637" s="53" t="s">
        <v>24189</v>
      </c>
      <c r="D4637" t="s">
        <v>8293</v>
      </c>
      <c r="E4637" s="43" t="s">
        <v>8294</v>
      </c>
      <c r="F4637" t="s">
        <v>8295</v>
      </c>
      <c r="G4637" t="s">
        <v>19303</v>
      </c>
      <c r="H4637" s="41">
        <v>44470</v>
      </c>
      <c r="I4637" s="44">
        <v>-888828</v>
      </c>
      <c r="J4637" t="s">
        <v>15757</v>
      </c>
      <c r="R4637" s="51"/>
      <c r="U4637"/>
    </row>
    <row r="4638" spans="2:21" x14ac:dyDescent="0.25">
      <c r="B4638" s="49" t="s">
        <v>9328</v>
      </c>
      <c r="C4638" s="53" t="s">
        <v>24189</v>
      </c>
      <c r="D4638" t="s">
        <v>8251</v>
      </c>
      <c r="E4638" s="43" t="s">
        <v>15723</v>
      </c>
      <c r="F4638" t="s">
        <v>8252</v>
      </c>
      <c r="G4638" t="s">
        <v>19375</v>
      </c>
      <c r="H4638" s="41">
        <v>44470</v>
      </c>
      <c r="I4638" s="44">
        <v>-880000</v>
      </c>
      <c r="J4638" t="s">
        <v>15724</v>
      </c>
      <c r="R4638" s="51"/>
      <c r="U4638"/>
    </row>
    <row r="4639" spans="2:21" x14ac:dyDescent="0.25">
      <c r="B4639" s="49" t="s">
        <v>9328</v>
      </c>
      <c r="C4639" s="53" t="s">
        <v>24189</v>
      </c>
      <c r="D4639" t="s">
        <v>8327</v>
      </c>
      <c r="E4639" s="43" t="s">
        <v>15779</v>
      </c>
      <c r="F4639" t="s">
        <v>8328</v>
      </c>
      <c r="G4639" t="s">
        <v>19445</v>
      </c>
      <c r="H4639" s="41">
        <v>44470</v>
      </c>
      <c r="I4639" s="44">
        <v>-880000</v>
      </c>
      <c r="J4639" t="s">
        <v>15780</v>
      </c>
      <c r="R4639" s="51"/>
      <c r="U4639"/>
    </row>
    <row r="4640" spans="2:21" x14ac:dyDescent="0.25">
      <c r="B4640" s="49" t="s">
        <v>9328</v>
      </c>
      <c r="C4640" s="53" t="s">
        <v>24189</v>
      </c>
      <c r="D4640" t="s">
        <v>8265</v>
      </c>
      <c r="E4640" s="43" t="s">
        <v>15737</v>
      </c>
      <c r="F4640" t="s">
        <v>8266</v>
      </c>
      <c r="G4640" t="s">
        <v>19324</v>
      </c>
      <c r="H4640" s="41">
        <v>44470</v>
      </c>
      <c r="I4640" s="44">
        <v>-875000</v>
      </c>
      <c r="J4640" t="s">
        <v>15738</v>
      </c>
      <c r="R4640" s="51"/>
      <c r="U4640"/>
    </row>
    <row r="4641" spans="2:21" x14ac:dyDescent="0.25">
      <c r="B4641" s="49" t="s">
        <v>9328</v>
      </c>
      <c r="C4641" s="53" t="s">
        <v>24189</v>
      </c>
      <c r="D4641" t="s">
        <v>8238</v>
      </c>
      <c r="E4641" s="43" t="s">
        <v>15710</v>
      </c>
      <c r="F4641" t="s">
        <v>8239</v>
      </c>
      <c r="G4641" t="s">
        <v>19677</v>
      </c>
      <c r="H4641" s="41">
        <v>44470</v>
      </c>
      <c r="I4641" s="44">
        <v>-852000</v>
      </c>
      <c r="J4641" t="s">
        <v>15711</v>
      </c>
      <c r="R4641" s="51"/>
      <c r="U4641"/>
    </row>
    <row r="4642" spans="2:21" x14ac:dyDescent="0.25">
      <c r="B4642" s="49" t="s">
        <v>9328</v>
      </c>
      <c r="C4642" s="53" t="s">
        <v>24189</v>
      </c>
      <c r="D4642" t="s">
        <v>8263</v>
      </c>
      <c r="E4642" s="43" t="s">
        <v>15735</v>
      </c>
      <c r="F4642" t="s">
        <v>8264</v>
      </c>
      <c r="G4642" t="s">
        <v>19921</v>
      </c>
      <c r="H4642" s="41">
        <v>44470</v>
      </c>
      <c r="I4642" s="44">
        <v>-840000</v>
      </c>
      <c r="J4642" t="s">
        <v>15736</v>
      </c>
      <c r="R4642" s="51"/>
      <c r="U4642"/>
    </row>
    <row r="4643" spans="2:21" x14ac:dyDescent="0.25">
      <c r="B4643" s="49" t="s">
        <v>9328</v>
      </c>
      <c r="C4643" s="53" t="s">
        <v>24189</v>
      </c>
      <c r="D4643" t="s">
        <v>8097</v>
      </c>
      <c r="E4643" s="43" t="s">
        <v>15569</v>
      </c>
      <c r="F4643" t="s">
        <v>8098</v>
      </c>
      <c r="G4643" t="s">
        <v>19323</v>
      </c>
      <c r="H4643" s="41">
        <v>44470</v>
      </c>
      <c r="I4643" s="44">
        <v>-788433.3</v>
      </c>
      <c r="J4643" t="s">
        <v>15570</v>
      </c>
      <c r="R4643" s="51"/>
      <c r="U4643"/>
    </row>
    <row r="4644" spans="2:21" x14ac:dyDescent="0.25">
      <c r="B4644" s="49" t="s">
        <v>9328</v>
      </c>
      <c r="C4644" s="53" t="s">
        <v>24189</v>
      </c>
      <c r="D4644" t="s">
        <v>8146</v>
      </c>
      <c r="E4644" s="43" t="s">
        <v>15618</v>
      </c>
      <c r="F4644" t="s">
        <v>8147</v>
      </c>
      <c r="G4644" t="s">
        <v>19351</v>
      </c>
      <c r="H4644" s="41">
        <v>44470</v>
      </c>
      <c r="I4644" s="44">
        <v>-778006.2</v>
      </c>
      <c r="J4644" t="s">
        <v>15619</v>
      </c>
      <c r="R4644" s="51"/>
      <c r="U4644"/>
    </row>
    <row r="4645" spans="2:21" x14ac:dyDescent="0.25">
      <c r="B4645" s="49" t="s">
        <v>9328</v>
      </c>
      <c r="C4645" s="53" t="s">
        <v>24189</v>
      </c>
      <c r="D4645" t="s">
        <v>8087</v>
      </c>
      <c r="E4645" s="43" t="s">
        <v>15559</v>
      </c>
      <c r="F4645" t="s">
        <v>8088</v>
      </c>
      <c r="G4645" t="s">
        <v>19339</v>
      </c>
      <c r="H4645" s="41">
        <v>44470</v>
      </c>
      <c r="I4645" s="44">
        <v>-757250</v>
      </c>
      <c r="J4645" t="s">
        <v>15560</v>
      </c>
      <c r="R4645" s="51"/>
      <c r="U4645"/>
    </row>
    <row r="4646" spans="2:21" x14ac:dyDescent="0.25">
      <c r="B4646" s="49" t="s">
        <v>9328</v>
      </c>
      <c r="C4646" s="53" t="s">
        <v>24189</v>
      </c>
      <c r="D4646" t="s">
        <v>8283</v>
      </c>
      <c r="E4646" s="43" t="s">
        <v>8284</v>
      </c>
      <c r="F4646" t="s">
        <v>8285</v>
      </c>
      <c r="G4646" t="s">
        <v>19377</v>
      </c>
      <c r="H4646" s="41">
        <v>44470</v>
      </c>
      <c r="I4646" s="44">
        <v>-725140.8</v>
      </c>
      <c r="J4646" t="s">
        <v>15753</v>
      </c>
      <c r="R4646" s="51"/>
      <c r="U4646"/>
    </row>
    <row r="4647" spans="2:21" x14ac:dyDescent="0.25">
      <c r="B4647" s="49" t="s">
        <v>9328</v>
      </c>
      <c r="C4647" s="53" t="s">
        <v>24189</v>
      </c>
      <c r="D4647" t="s">
        <v>8059</v>
      </c>
      <c r="E4647" s="43" t="s">
        <v>15531</v>
      </c>
      <c r="F4647" t="s">
        <v>8060</v>
      </c>
      <c r="G4647" t="s">
        <v>19303</v>
      </c>
      <c r="H4647" s="41">
        <v>44470</v>
      </c>
      <c r="I4647" s="44">
        <v>-650600</v>
      </c>
      <c r="J4647" t="s">
        <v>15532</v>
      </c>
      <c r="R4647" s="51"/>
      <c r="U4647"/>
    </row>
    <row r="4648" spans="2:21" x14ac:dyDescent="0.25">
      <c r="B4648" s="49" t="s">
        <v>9328</v>
      </c>
      <c r="C4648" s="53" t="s">
        <v>24189</v>
      </c>
      <c r="D4648" t="s">
        <v>8186</v>
      </c>
      <c r="E4648" s="43" t="s">
        <v>15658</v>
      </c>
      <c r="F4648" t="s">
        <v>8187</v>
      </c>
      <c r="G4648" t="s">
        <v>19677</v>
      </c>
      <c r="H4648" s="41">
        <v>44470</v>
      </c>
      <c r="I4648" s="44">
        <v>-650000</v>
      </c>
      <c r="J4648" t="s">
        <v>15659</v>
      </c>
      <c r="R4648" s="51"/>
      <c r="U4648"/>
    </row>
    <row r="4649" spans="2:21" x14ac:dyDescent="0.25">
      <c r="B4649" s="49" t="s">
        <v>9328</v>
      </c>
      <c r="C4649" s="53" t="s">
        <v>24189</v>
      </c>
      <c r="D4649" t="s">
        <v>8176</v>
      </c>
      <c r="E4649" s="43" t="s">
        <v>15648</v>
      </c>
      <c r="F4649" t="s">
        <v>8177</v>
      </c>
      <c r="G4649" t="s">
        <v>19643</v>
      </c>
      <c r="H4649" s="41">
        <v>44470</v>
      </c>
      <c r="I4649" s="44">
        <v>-643500</v>
      </c>
      <c r="J4649" t="s">
        <v>15649</v>
      </c>
      <c r="R4649" s="51"/>
      <c r="U4649"/>
    </row>
    <row r="4650" spans="2:21" x14ac:dyDescent="0.25">
      <c r="B4650" s="49" t="s">
        <v>9328</v>
      </c>
      <c r="C4650" s="53" t="s">
        <v>24189</v>
      </c>
      <c r="D4650" t="s">
        <v>8148</v>
      </c>
      <c r="E4650" s="43" t="s">
        <v>15620</v>
      </c>
      <c r="F4650" t="s">
        <v>8149</v>
      </c>
      <c r="G4650" t="s">
        <v>19391</v>
      </c>
      <c r="H4650" s="41">
        <v>44470</v>
      </c>
      <c r="I4650" s="44">
        <v>-590946.4</v>
      </c>
      <c r="J4650" t="s">
        <v>15621</v>
      </c>
      <c r="R4650" s="51"/>
      <c r="U4650"/>
    </row>
    <row r="4651" spans="2:21" x14ac:dyDescent="0.25">
      <c r="B4651" s="49" t="s">
        <v>9328</v>
      </c>
      <c r="C4651" s="53" t="s">
        <v>24189</v>
      </c>
      <c r="D4651" t="s">
        <v>8320</v>
      </c>
      <c r="E4651" s="43" t="s">
        <v>15774</v>
      </c>
      <c r="F4651" t="s">
        <v>8321</v>
      </c>
      <c r="G4651" t="s">
        <v>19370</v>
      </c>
      <c r="H4651" s="41">
        <v>44470</v>
      </c>
      <c r="I4651" s="44">
        <v>-524313.75</v>
      </c>
      <c r="J4651" t="s">
        <v>15775</v>
      </c>
      <c r="R4651" s="51"/>
      <c r="U4651"/>
    </row>
    <row r="4652" spans="2:21" x14ac:dyDescent="0.25">
      <c r="B4652" s="49" t="s">
        <v>9328</v>
      </c>
      <c r="C4652" s="53" t="s">
        <v>24189</v>
      </c>
      <c r="D4652" t="s">
        <v>8257</v>
      </c>
      <c r="E4652" s="43" t="s">
        <v>15729</v>
      </c>
      <c r="F4652" t="s">
        <v>8258</v>
      </c>
      <c r="G4652" t="s">
        <v>19339</v>
      </c>
      <c r="H4652" s="41">
        <v>44470</v>
      </c>
      <c r="I4652" s="44">
        <v>-520415.88</v>
      </c>
      <c r="J4652" t="s">
        <v>15730</v>
      </c>
      <c r="R4652" s="51"/>
      <c r="U4652"/>
    </row>
    <row r="4653" spans="2:21" x14ac:dyDescent="0.25">
      <c r="B4653" s="49" t="s">
        <v>9328</v>
      </c>
      <c r="C4653" s="53" t="s">
        <v>24189</v>
      </c>
      <c r="D4653" t="s">
        <v>8194</v>
      </c>
      <c r="E4653" s="43" t="s">
        <v>15666</v>
      </c>
      <c r="F4653" t="s">
        <v>8195</v>
      </c>
      <c r="G4653" t="s">
        <v>19620</v>
      </c>
      <c r="H4653" s="41">
        <v>44470</v>
      </c>
      <c r="I4653" s="44">
        <v>-500313.59999999998</v>
      </c>
      <c r="J4653" t="s">
        <v>15667</v>
      </c>
      <c r="R4653" s="51"/>
      <c r="U4653"/>
    </row>
    <row r="4654" spans="2:21" x14ac:dyDescent="0.25">
      <c r="B4654" s="49" t="s">
        <v>9328</v>
      </c>
      <c r="C4654" s="53" t="s">
        <v>24189</v>
      </c>
      <c r="D4654" t="s">
        <v>8198</v>
      </c>
      <c r="E4654" s="43" t="s">
        <v>15670</v>
      </c>
      <c r="F4654" t="s">
        <v>8199</v>
      </c>
      <c r="G4654" t="s">
        <v>19584</v>
      </c>
      <c r="H4654" s="41">
        <v>44470</v>
      </c>
      <c r="I4654" s="44">
        <v>-500000</v>
      </c>
      <c r="J4654" t="s">
        <v>15671</v>
      </c>
      <c r="R4654" s="51"/>
      <c r="U4654"/>
    </row>
    <row r="4655" spans="2:21" x14ac:dyDescent="0.25">
      <c r="B4655" s="49" t="s">
        <v>9328</v>
      </c>
      <c r="C4655" s="53" t="s">
        <v>24189</v>
      </c>
      <c r="D4655" t="s">
        <v>8144</v>
      </c>
      <c r="E4655" s="43" t="s">
        <v>15616</v>
      </c>
      <c r="F4655" t="s">
        <v>8145</v>
      </c>
      <c r="G4655" t="s">
        <v>19375</v>
      </c>
      <c r="H4655" s="41">
        <v>44470</v>
      </c>
      <c r="I4655" s="44">
        <v>-473317.6</v>
      </c>
      <c r="J4655" t="s">
        <v>15617</v>
      </c>
      <c r="R4655" s="51"/>
      <c r="U4655"/>
    </row>
    <row r="4656" spans="2:21" x14ac:dyDescent="0.25">
      <c r="B4656" s="49" t="s">
        <v>9328</v>
      </c>
      <c r="C4656" s="53" t="s">
        <v>24189</v>
      </c>
      <c r="D4656" t="s">
        <v>8107</v>
      </c>
      <c r="E4656" s="43" t="s">
        <v>15579</v>
      </c>
      <c r="F4656" t="s">
        <v>8108</v>
      </c>
      <c r="G4656" t="s">
        <v>19303</v>
      </c>
      <c r="H4656" s="41">
        <v>44470</v>
      </c>
      <c r="I4656" s="44">
        <v>-431290</v>
      </c>
      <c r="J4656" t="s">
        <v>15580</v>
      </c>
      <c r="R4656" s="51"/>
      <c r="U4656"/>
    </row>
    <row r="4657" spans="2:21" x14ac:dyDescent="0.25">
      <c r="B4657" s="49" t="s">
        <v>9328</v>
      </c>
      <c r="C4657" s="53" t="s">
        <v>24189</v>
      </c>
      <c r="D4657" t="s">
        <v>8268</v>
      </c>
      <c r="E4657" s="43" t="s">
        <v>15740</v>
      </c>
      <c r="F4657" t="s">
        <v>8269</v>
      </c>
      <c r="G4657" t="s">
        <v>19925</v>
      </c>
      <c r="H4657" s="41">
        <v>44470</v>
      </c>
      <c r="I4657" s="44">
        <v>-388800</v>
      </c>
      <c r="J4657" t="s">
        <v>15741</v>
      </c>
      <c r="R4657" s="51"/>
      <c r="U4657"/>
    </row>
    <row r="4658" spans="2:21" x14ac:dyDescent="0.25">
      <c r="B4658" s="49" t="s">
        <v>9328</v>
      </c>
      <c r="C4658" s="53" t="s">
        <v>24189</v>
      </c>
      <c r="D4658" t="s">
        <v>8335</v>
      </c>
      <c r="E4658" s="43" t="s">
        <v>8336</v>
      </c>
      <c r="F4658" t="s">
        <v>8337</v>
      </c>
      <c r="G4658" t="s">
        <v>19303</v>
      </c>
      <c r="H4658" s="41">
        <v>44470</v>
      </c>
      <c r="I4658" s="44">
        <v>-366120</v>
      </c>
      <c r="J4658" t="s">
        <v>15783</v>
      </c>
      <c r="R4658" s="51"/>
      <c r="U4658"/>
    </row>
    <row r="4659" spans="2:21" x14ac:dyDescent="0.25">
      <c r="B4659" s="49" t="s">
        <v>9328</v>
      </c>
      <c r="C4659" s="53" t="s">
        <v>24189</v>
      </c>
      <c r="D4659" t="s">
        <v>8162</v>
      </c>
      <c r="E4659" s="43" t="s">
        <v>15634</v>
      </c>
      <c r="F4659" t="s">
        <v>8163</v>
      </c>
      <c r="G4659" t="s">
        <v>19303</v>
      </c>
      <c r="H4659" s="41">
        <v>44470</v>
      </c>
      <c r="I4659" s="44">
        <v>-320000</v>
      </c>
      <c r="J4659" t="s">
        <v>15635</v>
      </c>
      <c r="R4659" s="51"/>
      <c r="U4659"/>
    </row>
    <row r="4660" spans="2:21" x14ac:dyDescent="0.25">
      <c r="B4660" s="49" t="s">
        <v>9328</v>
      </c>
      <c r="C4660" s="53" t="s">
        <v>24189</v>
      </c>
      <c r="D4660" t="s">
        <v>8174</v>
      </c>
      <c r="E4660" s="43" t="s">
        <v>15646</v>
      </c>
      <c r="F4660" t="s">
        <v>8175</v>
      </c>
      <c r="G4660" t="s">
        <v>19323</v>
      </c>
      <c r="H4660" s="41">
        <v>44470</v>
      </c>
      <c r="I4660" s="44">
        <v>-297100</v>
      </c>
      <c r="J4660" t="s">
        <v>15647</v>
      </c>
      <c r="R4660" s="51"/>
      <c r="U4660"/>
    </row>
    <row r="4661" spans="2:21" x14ac:dyDescent="0.25">
      <c r="B4661" s="49" t="s">
        <v>9328</v>
      </c>
      <c r="C4661" s="53" t="s">
        <v>24189</v>
      </c>
      <c r="D4661" t="s">
        <v>8077</v>
      </c>
      <c r="E4661" s="43" t="s">
        <v>15549</v>
      </c>
      <c r="F4661" t="s">
        <v>8078</v>
      </c>
      <c r="G4661" t="s">
        <v>19323</v>
      </c>
      <c r="H4661" s="41">
        <v>44470</v>
      </c>
      <c r="I4661" s="44">
        <v>-240000</v>
      </c>
      <c r="J4661" t="s">
        <v>15550</v>
      </c>
      <c r="R4661" s="51"/>
      <c r="U4661"/>
    </row>
    <row r="4662" spans="2:21" x14ac:dyDescent="0.25">
      <c r="B4662" s="49" t="s">
        <v>9328</v>
      </c>
      <c r="C4662" s="53" t="s">
        <v>24189</v>
      </c>
      <c r="D4662" t="s">
        <v>1439</v>
      </c>
      <c r="E4662" s="43" t="s">
        <v>10430</v>
      </c>
      <c r="F4662" t="s">
        <v>8242</v>
      </c>
      <c r="G4662" t="s">
        <v>19834</v>
      </c>
      <c r="H4662" s="41">
        <v>44470</v>
      </c>
      <c r="I4662" s="44">
        <v>-227480</v>
      </c>
      <c r="J4662" t="s">
        <v>15714</v>
      </c>
      <c r="R4662" s="51"/>
      <c r="U4662"/>
    </row>
    <row r="4663" spans="2:21" x14ac:dyDescent="0.25">
      <c r="B4663" s="49" t="s">
        <v>9328</v>
      </c>
      <c r="C4663" s="53" t="s">
        <v>24189</v>
      </c>
      <c r="D4663" t="s">
        <v>8142</v>
      </c>
      <c r="E4663" s="43" t="s">
        <v>15614</v>
      </c>
      <c r="F4663" t="s">
        <v>8143</v>
      </c>
      <c r="G4663" t="s">
        <v>19323</v>
      </c>
      <c r="H4663" s="41">
        <v>44470</v>
      </c>
      <c r="I4663" s="44">
        <v>-220000</v>
      </c>
      <c r="J4663" t="s">
        <v>15615</v>
      </c>
      <c r="R4663" s="51"/>
      <c r="U4663"/>
    </row>
    <row r="4664" spans="2:21" x14ac:dyDescent="0.25">
      <c r="B4664" s="49" t="s">
        <v>9328</v>
      </c>
      <c r="C4664" s="53" t="s">
        <v>24189</v>
      </c>
      <c r="D4664" t="s">
        <v>8202</v>
      </c>
      <c r="E4664" s="43" t="s">
        <v>15674</v>
      </c>
      <c r="F4664" t="s">
        <v>8203</v>
      </c>
      <c r="G4664" t="s">
        <v>19445</v>
      </c>
      <c r="H4664" s="41">
        <v>44470</v>
      </c>
      <c r="I4664" s="44">
        <v>-214980</v>
      </c>
      <c r="J4664" t="s">
        <v>15675</v>
      </c>
      <c r="R4664" s="51"/>
      <c r="U4664"/>
    </row>
    <row r="4665" spans="2:21" x14ac:dyDescent="0.25">
      <c r="B4665" s="49" t="s">
        <v>9328</v>
      </c>
      <c r="C4665" s="53" t="s">
        <v>24189</v>
      </c>
      <c r="D4665" t="s">
        <v>8154</v>
      </c>
      <c r="E4665" s="43" t="s">
        <v>15626</v>
      </c>
      <c r="F4665" t="s">
        <v>8155</v>
      </c>
      <c r="G4665" t="s">
        <v>19303</v>
      </c>
      <c r="H4665" s="41">
        <v>44470</v>
      </c>
      <c r="I4665" s="44">
        <v>-204610</v>
      </c>
      <c r="J4665" t="s">
        <v>15627</v>
      </c>
      <c r="R4665" s="51"/>
      <c r="U4665"/>
    </row>
    <row r="4666" spans="2:21" x14ac:dyDescent="0.25">
      <c r="B4666" s="49" t="s">
        <v>9328</v>
      </c>
      <c r="C4666" s="53" t="s">
        <v>24189</v>
      </c>
      <c r="D4666" t="s">
        <v>8089</v>
      </c>
      <c r="E4666" s="43" t="s">
        <v>15561</v>
      </c>
      <c r="F4666" t="s">
        <v>8090</v>
      </c>
      <c r="G4666" t="s">
        <v>19323</v>
      </c>
      <c r="H4666" s="41">
        <v>44470</v>
      </c>
      <c r="I4666" s="44">
        <v>-204103.7</v>
      </c>
      <c r="J4666" t="s">
        <v>15562</v>
      </c>
      <c r="R4666" s="51"/>
      <c r="U4666"/>
    </row>
    <row r="4667" spans="2:21" x14ac:dyDescent="0.25">
      <c r="B4667" s="49" t="s">
        <v>9328</v>
      </c>
      <c r="C4667" s="53" t="s">
        <v>24189</v>
      </c>
      <c r="D4667" t="s">
        <v>8206</v>
      </c>
      <c r="E4667" s="43" t="s">
        <v>15678</v>
      </c>
      <c r="F4667" t="s">
        <v>8207</v>
      </c>
      <c r="G4667" t="s">
        <v>19323</v>
      </c>
      <c r="H4667" s="41">
        <v>44470</v>
      </c>
      <c r="I4667" s="44">
        <v>-200000</v>
      </c>
      <c r="J4667" t="s">
        <v>15679</v>
      </c>
      <c r="R4667" s="51"/>
      <c r="U4667"/>
    </row>
    <row r="4668" spans="2:21" x14ac:dyDescent="0.25">
      <c r="B4668" s="49" t="s">
        <v>9328</v>
      </c>
      <c r="C4668" s="53" t="s">
        <v>24189</v>
      </c>
      <c r="D4668" t="s">
        <v>8180</v>
      </c>
      <c r="E4668" s="43" t="s">
        <v>15652</v>
      </c>
      <c r="F4668" t="s">
        <v>8181</v>
      </c>
      <c r="G4668" t="s">
        <v>19445</v>
      </c>
      <c r="H4668" s="41">
        <v>44470</v>
      </c>
      <c r="I4668" s="44">
        <v>-175000</v>
      </c>
      <c r="J4668" t="s">
        <v>15653</v>
      </c>
      <c r="R4668" s="51"/>
      <c r="U4668"/>
    </row>
    <row r="4669" spans="2:21" x14ac:dyDescent="0.25">
      <c r="B4669" s="49" t="s">
        <v>9328</v>
      </c>
      <c r="C4669" s="53" t="s">
        <v>24189</v>
      </c>
      <c r="D4669" t="s">
        <v>8118</v>
      </c>
      <c r="E4669" s="43" t="s">
        <v>15590</v>
      </c>
      <c r="F4669" t="s">
        <v>8119</v>
      </c>
      <c r="G4669" t="s">
        <v>19494</v>
      </c>
      <c r="H4669" s="41">
        <v>44470</v>
      </c>
      <c r="I4669" s="44">
        <v>-150300</v>
      </c>
      <c r="J4669" t="s">
        <v>15591</v>
      </c>
      <c r="R4669" s="51"/>
      <c r="U4669"/>
    </row>
    <row r="4670" spans="2:21" x14ac:dyDescent="0.25">
      <c r="B4670" s="49" t="s">
        <v>9328</v>
      </c>
      <c r="C4670" s="53" t="s">
        <v>24189</v>
      </c>
      <c r="D4670" t="s">
        <v>8236</v>
      </c>
      <c r="E4670" s="43" t="s">
        <v>15708</v>
      </c>
      <c r="F4670" t="s">
        <v>8237</v>
      </c>
      <c r="G4670" t="s">
        <v>19323</v>
      </c>
      <c r="H4670" s="41">
        <v>44470</v>
      </c>
      <c r="I4670" s="44">
        <v>-88000</v>
      </c>
      <c r="J4670" t="s">
        <v>15709</v>
      </c>
      <c r="R4670" s="51"/>
      <c r="U4670"/>
    </row>
    <row r="4671" spans="2:21" x14ac:dyDescent="0.25">
      <c r="B4671" s="49" t="s">
        <v>9328</v>
      </c>
      <c r="C4671" s="53" t="s">
        <v>24189</v>
      </c>
      <c r="D4671" t="s">
        <v>8317</v>
      </c>
      <c r="E4671" s="43" t="s">
        <v>8318</v>
      </c>
      <c r="F4671" t="s">
        <v>8319</v>
      </c>
      <c r="G4671" t="s">
        <v>19303</v>
      </c>
      <c r="H4671" s="41">
        <v>44470</v>
      </c>
      <c r="I4671" s="44">
        <v>-81575</v>
      </c>
      <c r="J4671" t="s">
        <v>15773</v>
      </c>
      <c r="R4671" s="51"/>
      <c r="U4671"/>
    </row>
    <row r="4672" spans="2:21" x14ac:dyDescent="0.25">
      <c r="B4672" s="49" t="s">
        <v>9328</v>
      </c>
      <c r="C4672" s="53" t="s">
        <v>24189</v>
      </c>
      <c r="D4672" t="s">
        <v>8278</v>
      </c>
      <c r="E4672" s="43" t="s">
        <v>15750</v>
      </c>
      <c r="F4672" t="s">
        <v>8279</v>
      </c>
      <c r="G4672" t="s">
        <v>19494</v>
      </c>
      <c r="H4672" s="41">
        <v>44470</v>
      </c>
      <c r="I4672" s="44">
        <v>-71160</v>
      </c>
      <c r="J4672" t="s">
        <v>15751</v>
      </c>
      <c r="R4672" s="51"/>
      <c r="U4672"/>
    </row>
    <row r="4673" spans="2:21" x14ac:dyDescent="0.25">
      <c r="B4673" s="49" t="s">
        <v>9328</v>
      </c>
      <c r="C4673" s="53" t="s">
        <v>24189</v>
      </c>
      <c r="D4673" t="s">
        <v>8222</v>
      </c>
      <c r="E4673" s="43" t="s">
        <v>15694</v>
      </c>
      <c r="F4673" t="s">
        <v>8223</v>
      </c>
      <c r="G4673" t="s">
        <v>19303</v>
      </c>
      <c r="H4673" s="41">
        <v>44470</v>
      </c>
      <c r="I4673" s="44">
        <v>-30000</v>
      </c>
      <c r="J4673" t="s">
        <v>15695</v>
      </c>
      <c r="R4673" s="51"/>
      <c r="U4673"/>
    </row>
    <row r="4674" spans="2:21" x14ac:dyDescent="0.25">
      <c r="B4674" s="49" t="s">
        <v>9328</v>
      </c>
      <c r="C4674" s="53" t="s">
        <v>24189</v>
      </c>
      <c r="D4674" t="s">
        <v>8370</v>
      </c>
      <c r="E4674" s="43" t="s">
        <v>15810</v>
      </c>
      <c r="F4674" t="s">
        <v>8371</v>
      </c>
      <c r="G4674" t="s">
        <v>19890</v>
      </c>
      <c r="H4674" s="41">
        <v>44471</v>
      </c>
      <c r="I4674" s="44">
        <v>-11040024</v>
      </c>
      <c r="J4674" t="s">
        <v>15811</v>
      </c>
      <c r="R4674" s="51"/>
      <c r="U4674"/>
    </row>
    <row r="4675" spans="2:21" x14ac:dyDescent="0.25">
      <c r="B4675" s="49" t="s">
        <v>9328</v>
      </c>
      <c r="C4675" s="53" t="s">
        <v>24189</v>
      </c>
      <c r="D4675" t="s">
        <v>8362</v>
      </c>
      <c r="E4675" s="43" t="s">
        <v>8363</v>
      </c>
      <c r="F4675" t="s">
        <v>8364</v>
      </c>
      <c r="G4675" t="s">
        <v>19890</v>
      </c>
      <c r="H4675" s="41">
        <v>44471</v>
      </c>
      <c r="I4675" s="44">
        <v>-7150000</v>
      </c>
      <c r="J4675" t="s">
        <v>15806</v>
      </c>
      <c r="R4675" s="51"/>
      <c r="U4675"/>
    </row>
    <row r="4676" spans="2:21" x14ac:dyDescent="0.25">
      <c r="B4676" s="49" t="s">
        <v>9328</v>
      </c>
      <c r="C4676" s="53" t="s">
        <v>24189</v>
      </c>
      <c r="D4676" t="s">
        <v>8359</v>
      </c>
      <c r="E4676" s="43" t="s">
        <v>8360</v>
      </c>
      <c r="F4676" t="s">
        <v>8361</v>
      </c>
      <c r="G4676" t="s">
        <v>19890</v>
      </c>
      <c r="H4676" s="41">
        <v>44471</v>
      </c>
      <c r="I4676" s="44">
        <v>-6375000</v>
      </c>
      <c r="J4676" t="s">
        <v>15805</v>
      </c>
      <c r="R4676" s="51"/>
      <c r="U4676"/>
    </row>
    <row r="4677" spans="2:21" x14ac:dyDescent="0.25">
      <c r="B4677" s="49" t="s">
        <v>9328</v>
      </c>
      <c r="C4677" s="53" t="s">
        <v>24189</v>
      </c>
      <c r="D4677" t="s">
        <v>8348</v>
      </c>
      <c r="E4677" s="43" t="s">
        <v>15794</v>
      </c>
      <c r="F4677" t="s">
        <v>8349</v>
      </c>
      <c r="G4677" t="s">
        <v>19597</v>
      </c>
      <c r="H4677" s="41">
        <v>44471</v>
      </c>
      <c r="I4677" s="44">
        <v>-3232987.2</v>
      </c>
      <c r="J4677" t="s">
        <v>15795</v>
      </c>
      <c r="R4677" s="51"/>
      <c r="U4677"/>
    </row>
    <row r="4678" spans="2:21" x14ac:dyDescent="0.25">
      <c r="B4678" s="49" t="s">
        <v>9328</v>
      </c>
      <c r="C4678" s="53" t="s">
        <v>24189</v>
      </c>
      <c r="D4678" t="s">
        <v>8357</v>
      </c>
      <c r="E4678" s="43" t="s">
        <v>15803</v>
      </c>
      <c r="F4678" t="s">
        <v>8358</v>
      </c>
      <c r="G4678" t="s">
        <v>19890</v>
      </c>
      <c r="H4678" s="41">
        <v>44471</v>
      </c>
      <c r="I4678" s="44">
        <v>-1500000</v>
      </c>
      <c r="J4678" t="s">
        <v>15804</v>
      </c>
      <c r="R4678" s="51"/>
      <c r="U4678"/>
    </row>
    <row r="4679" spans="2:21" x14ac:dyDescent="0.25">
      <c r="B4679" s="49" t="s">
        <v>9328</v>
      </c>
      <c r="C4679" s="53" t="s">
        <v>24189</v>
      </c>
      <c r="D4679" t="s">
        <v>1333</v>
      </c>
      <c r="E4679" s="43" t="s">
        <v>10352</v>
      </c>
      <c r="F4679" t="s">
        <v>8356</v>
      </c>
      <c r="G4679" t="s">
        <v>19620</v>
      </c>
      <c r="H4679" s="41">
        <v>44471</v>
      </c>
      <c r="I4679" s="44">
        <v>-1282500</v>
      </c>
      <c r="J4679" t="s">
        <v>15802</v>
      </c>
      <c r="R4679" s="51"/>
      <c r="U4679"/>
    </row>
    <row r="4680" spans="2:21" x14ac:dyDescent="0.25">
      <c r="B4680" s="49" t="s">
        <v>9328</v>
      </c>
      <c r="C4680" s="53" t="s">
        <v>24189</v>
      </c>
      <c r="D4680" t="s">
        <v>8344</v>
      </c>
      <c r="E4680" s="43" t="s">
        <v>15790</v>
      </c>
      <c r="F4680" t="s">
        <v>8345</v>
      </c>
      <c r="G4680" t="s">
        <v>19597</v>
      </c>
      <c r="H4680" s="41">
        <v>44471</v>
      </c>
      <c r="I4680" s="44">
        <v>-1231643.6000000001</v>
      </c>
      <c r="J4680" t="s">
        <v>15791</v>
      </c>
      <c r="R4680" s="51"/>
      <c r="U4680"/>
    </row>
    <row r="4681" spans="2:21" x14ac:dyDescent="0.25">
      <c r="B4681" s="49" t="s">
        <v>9328</v>
      </c>
      <c r="C4681" s="53" t="s">
        <v>24189</v>
      </c>
      <c r="D4681" t="s">
        <v>8352</v>
      </c>
      <c r="E4681" s="43" t="s">
        <v>15798</v>
      </c>
      <c r="F4681" t="s">
        <v>8353</v>
      </c>
      <c r="G4681" t="s">
        <v>19620</v>
      </c>
      <c r="H4681" s="41">
        <v>44471</v>
      </c>
      <c r="I4681" s="44">
        <v>-780000</v>
      </c>
      <c r="J4681" t="s">
        <v>15799</v>
      </c>
      <c r="R4681" s="51"/>
      <c r="U4681"/>
    </row>
    <row r="4682" spans="2:21" x14ac:dyDescent="0.25">
      <c r="B4682" s="49" t="s">
        <v>9328</v>
      </c>
      <c r="C4682" s="53" t="s">
        <v>24189</v>
      </c>
      <c r="D4682" t="s">
        <v>8346</v>
      </c>
      <c r="E4682" s="43" t="s">
        <v>15792</v>
      </c>
      <c r="F4682" t="s">
        <v>8347</v>
      </c>
      <c r="G4682" t="s">
        <v>19620</v>
      </c>
      <c r="H4682" s="41">
        <v>44471</v>
      </c>
      <c r="I4682" s="44">
        <v>-630000</v>
      </c>
      <c r="J4682" t="s">
        <v>15793</v>
      </c>
      <c r="R4682" s="51"/>
      <c r="U4682"/>
    </row>
    <row r="4683" spans="2:21" x14ac:dyDescent="0.25">
      <c r="B4683" s="49" t="s">
        <v>9328</v>
      </c>
      <c r="C4683" s="53" t="s">
        <v>24189</v>
      </c>
      <c r="D4683" t="s">
        <v>8365</v>
      </c>
      <c r="E4683" s="43" t="s">
        <v>15807</v>
      </c>
      <c r="F4683" t="s">
        <v>8366</v>
      </c>
      <c r="G4683" t="s">
        <v>19597</v>
      </c>
      <c r="H4683" s="41">
        <v>44471</v>
      </c>
      <c r="I4683" s="44">
        <v>-490000</v>
      </c>
      <c r="J4683" t="s">
        <v>15808</v>
      </c>
      <c r="R4683" s="51"/>
      <c r="U4683"/>
    </row>
    <row r="4684" spans="2:21" x14ac:dyDescent="0.25">
      <c r="B4684" s="49" t="s">
        <v>9328</v>
      </c>
      <c r="C4684" s="53" t="s">
        <v>24189</v>
      </c>
      <c r="D4684" t="s">
        <v>8338</v>
      </c>
      <c r="E4684" s="43" t="s">
        <v>15784</v>
      </c>
      <c r="F4684" t="s">
        <v>8339</v>
      </c>
      <c r="G4684" t="s">
        <v>19323</v>
      </c>
      <c r="H4684" s="41">
        <v>44471</v>
      </c>
      <c r="I4684" s="44">
        <v>-360000</v>
      </c>
      <c r="J4684" t="s">
        <v>15785</v>
      </c>
      <c r="R4684" s="51"/>
      <c r="U4684"/>
    </row>
    <row r="4685" spans="2:21" x14ac:dyDescent="0.25">
      <c r="B4685" s="49" t="s">
        <v>9328</v>
      </c>
      <c r="C4685" s="53" t="s">
        <v>24189</v>
      </c>
      <c r="D4685" t="s">
        <v>8342</v>
      </c>
      <c r="E4685" s="43" t="s">
        <v>15788</v>
      </c>
      <c r="F4685" t="s">
        <v>8343</v>
      </c>
      <c r="G4685" t="s">
        <v>19323</v>
      </c>
      <c r="H4685" s="41">
        <v>44471</v>
      </c>
      <c r="I4685" s="44">
        <v>-338664</v>
      </c>
      <c r="J4685" t="s">
        <v>15789</v>
      </c>
      <c r="R4685" s="51"/>
      <c r="U4685"/>
    </row>
    <row r="4686" spans="2:21" x14ac:dyDescent="0.25">
      <c r="B4686" s="49" t="s">
        <v>9328</v>
      </c>
      <c r="C4686" s="53" t="s">
        <v>24189</v>
      </c>
      <c r="D4686" t="s">
        <v>8350</v>
      </c>
      <c r="E4686" s="43" t="s">
        <v>15796</v>
      </c>
      <c r="F4686" t="s">
        <v>8351</v>
      </c>
      <c r="G4686" t="s">
        <v>19802</v>
      </c>
      <c r="H4686" s="41">
        <v>44471</v>
      </c>
      <c r="I4686" s="44">
        <v>-100000</v>
      </c>
      <c r="J4686" t="s">
        <v>15797</v>
      </c>
      <c r="R4686" s="51"/>
      <c r="U4686"/>
    </row>
    <row r="4687" spans="2:21" x14ac:dyDescent="0.25">
      <c r="B4687" s="49" t="s">
        <v>9328</v>
      </c>
      <c r="C4687" s="53" t="s">
        <v>24189</v>
      </c>
      <c r="D4687" t="s">
        <v>8340</v>
      </c>
      <c r="E4687" s="43" t="s">
        <v>15786</v>
      </c>
      <c r="F4687" t="s">
        <v>8341</v>
      </c>
      <c r="G4687" t="s">
        <v>19323</v>
      </c>
      <c r="H4687" s="41">
        <v>44471</v>
      </c>
      <c r="I4687" s="44">
        <v>-87845.1</v>
      </c>
      <c r="J4687" t="s">
        <v>15787</v>
      </c>
      <c r="R4687" s="51"/>
      <c r="U4687"/>
    </row>
    <row r="4688" spans="2:21" x14ac:dyDescent="0.25">
      <c r="B4688" s="49" t="s">
        <v>9328</v>
      </c>
      <c r="C4688" s="53" t="s">
        <v>24189</v>
      </c>
      <c r="D4688" t="s">
        <v>8367</v>
      </c>
      <c r="E4688" s="43" t="s">
        <v>8368</v>
      </c>
      <c r="F4688" t="s">
        <v>8369</v>
      </c>
      <c r="G4688" t="s">
        <v>19323</v>
      </c>
      <c r="H4688" s="41">
        <v>44471</v>
      </c>
      <c r="I4688" s="44">
        <v>-32130</v>
      </c>
      <c r="J4688" t="s">
        <v>15809</v>
      </c>
      <c r="R4688" s="51"/>
      <c r="U4688"/>
    </row>
    <row r="4689" spans="2:21" x14ac:dyDescent="0.25">
      <c r="B4689" s="49" t="s">
        <v>9328</v>
      </c>
      <c r="C4689" s="53" t="s">
        <v>24189</v>
      </c>
      <c r="D4689" t="s">
        <v>8354</v>
      </c>
      <c r="E4689" s="43" t="s">
        <v>15800</v>
      </c>
      <c r="F4689" t="s">
        <v>8355</v>
      </c>
      <c r="G4689" t="s">
        <v>19323</v>
      </c>
      <c r="H4689" s="41">
        <v>44471</v>
      </c>
      <c r="I4689" s="44">
        <v>-20749.5</v>
      </c>
      <c r="J4689" t="s">
        <v>15801</v>
      </c>
      <c r="R4689" s="51"/>
      <c r="U4689"/>
    </row>
    <row r="4690" spans="2:21" x14ac:dyDescent="0.25">
      <c r="B4690" s="49" t="s">
        <v>9328</v>
      </c>
      <c r="C4690" s="53" t="s">
        <v>24189</v>
      </c>
      <c r="D4690" t="s">
        <v>8372</v>
      </c>
      <c r="E4690" s="43" t="s">
        <v>15812</v>
      </c>
      <c r="F4690" t="s">
        <v>8373</v>
      </c>
      <c r="G4690" t="s">
        <v>19377</v>
      </c>
      <c r="H4690" s="41">
        <v>44473</v>
      </c>
      <c r="I4690" s="44">
        <v>-1572264</v>
      </c>
      <c r="J4690" t="s">
        <v>15813</v>
      </c>
      <c r="R4690" s="51"/>
      <c r="U4690"/>
    </row>
    <row r="4691" spans="2:21" x14ac:dyDescent="0.25">
      <c r="B4691" s="49" t="s">
        <v>9328</v>
      </c>
      <c r="C4691" s="53" t="s">
        <v>24189</v>
      </c>
      <c r="D4691" t="s">
        <v>8376</v>
      </c>
      <c r="E4691" s="43" t="s">
        <v>15816</v>
      </c>
      <c r="F4691" t="s">
        <v>8377</v>
      </c>
      <c r="G4691" t="s">
        <v>19303</v>
      </c>
      <c r="H4691" s="41">
        <v>44473</v>
      </c>
      <c r="I4691" s="44">
        <v>-1512000</v>
      </c>
      <c r="J4691" t="s">
        <v>15817</v>
      </c>
      <c r="R4691" s="51"/>
      <c r="U4691"/>
    </row>
    <row r="4692" spans="2:21" x14ac:dyDescent="0.25">
      <c r="B4692" s="49" t="s">
        <v>9328</v>
      </c>
      <c r="C4692" s="53" t="s">
        <v>24189</v>
      </c>
      <c r="D4692" t="s">
        <v>8374</v>
      </c>
      <c r="E4692" s="43" t="s">
        <v>15814</v>
      </c>
      <c r="F4692" t="s">
        <v>8375</v>
      </c>
      <c r="G4692" t="s">
        <v>19436</v>
      </c>
      <c r="H4692" s="41">
        <v>44473</v>
      </c>
      <c r="I4692" s="44">
        <v>-561787.32999999996</v>
      </c>
      <c r="J4692" t="s">
        <v>15815</v>
      </c>
      <c r="R4692" s="51"/>
      <c r="U4692"/>
    </row>
    <row r="4693" spans="2:21" x14ac:dyDescent="0.25">
      <c r="B4693" s="49" t="s">
        <v>9735</v>
      </c>
      <c r="C4693" s="53" t="s">
        <v>24186</v>
      </c>
      <c r="D4693" t="s">
        <v>8378</v>
      </c>
      <c r="E4693" s="43" t="s">
        <v>8379</v>
      </c>
      <c r="F4693" t="s">
        <v>8380</v>
      </c>
      <c r="G4693" t="s">
        <v>8381</v>
      </c>
      <c r="H4693" s="41">
        <v>44474</v>
      </c>
      <c r="I4693" s="44">
        <v>-460500</v>
      </c>
      <c r="J4693" t="s">
        <v>15818</v>
      </c>
      <c r="R4693" s="51"/>
      <c r="U4693"/>
    </row>
    <row r="4694" spans="2:21" x14ac:dyDescent="0.25">
      <c r="B4694" s="49" t="s">
        <v>9328</v>
      </c>
      <c r="C4694" s="53" t="s">
        <v>24189</v>
      </c>
      <c r="D4694" t="s">
        <v>8394</v>
      </c>
      <c r="E4694" s="43" t="s">
        <v>15831</v>
      </c>
      <c r="F4694" t="s">
        <v>8395</v>
      </c>
      <c r="G4694" t="s">
        <v>19666</v>
      </c>
      <c r="H4694" s="41">
        <v>44474</v>
      </c>
      <c r="I4694" s="44">
        <v>-5775000</v>
      </c>
      <c r="J4694" t="s">
        <v>15832</v>
      </c>
      <c r="R4694" s="51"/>
      <c r="U4694"/>
    </row>
    <row r="4695" spans="2:21" x14ac:dyDescent="0.25">
      <c r="B4695" s="49" t="s">
        <v>9328</v>
      </c>
      <c r="C4695" s="53" t="s">
        <v>24189</v>
      </c>
      <c r="D4695" t="s">
        <v>8399</v>
      </c>
      <c r="E4695" s="43" t="s">
        <v>15836</v>
      </c>
      <c r="F4695" t="s">
        <v>8400</v>
      </c>
      <c r="G4695" t="s">
        <v>19303</v>
      </c>
      <c r="H4695" s="41">
        <v>44474</v>
      </c>
      <c r="I4695" s="44">
        <v>-3974400</v>
      </c>
      <c r="J4695" t="s">
        <v>15837</v>
      </c>
      <c r="R4695" s="51"/>
      <c r="U4695"/>
    </row>
    <row r="4696" spans="2:21" x14ac:dyDescent="0.25">
      <c r="B4696" s="49" t="s">
        <v>9328</v>
      </c>
      <c r="C4696" s="53" t="s">
        <v>24189</v>
      </c>
      <c r="D4696" t="s">
        <v>8382</v>
      </c>
      <c r="E4696" s="43" t="s">
        <v>15819</v>
      </c>
      <c r="F4696" t="s">
        <v>8383</v>
      </c>
      <c r="G4696" t="s">
        <v>19303</v>
      </c>
      <c r="H4696" s="41">
        <v>44474</v>
      </c>
      <c r="I4696" s="44">
        <v>-3150000</v>
      </c>
      <c r="J4696" t="s">
        <v>15820</v>
      </c>
      <c r="R4696" s="51"/>
      <c r="U4696"/>
    </row>
    <row r="4697" spans="2:21" x14ac:dyDescent="0.25">
      <c r="B4697" s="49" t="s">
        <v>9328</v>
      </c>
      <c r="C4697" s="53" t="s">
        <v>24189</v>
      </c>
      <c r="D4697" t="s">
        <v>8384</v>
      </c>
      <c r="E4697" s="43" t="s">
        <v>15821</v>
      </c>
      <c r="F4697" t="s">
        <v>8385</v>
      </c>
      <c r="G4697" t="s">
        <v>19303</v>
      </c>
      <c r="H4697" s="41">
        <v>44474</v>
      </c>
      <c r="I4697" s="44">
        <v>-2943270</v>
      </c>
      <c r="J4697" t="s">
        <v>15822</v>
      </c>
      <c r="R4697" s="51"/>
      <c r="U4697"/>
    </row>
    <row r="4698" spans="2:21" x14ac:dyDescent="0.25">
      <c r="B4698" s="49" t="s">
        <v>9328</v>
      </c>
      <c r="C4698" s="53" t="s">
        <v>24189</v>
      </c>
      <c r="D4698" t="s">
        <v>8407</v>
      </c>
      <c r="E4698" s="43" t="s">
        <v>15844</v>
      </c>
      <c r="F4698" t="s">
        <v>8408</v>
      </c>
      <c r="G4698" t="s">
        <v>19666</v>
      </c>
      <c r="H4698" s="41">
        <v>44474</v>
      </c>
      <c r="I4698" s="44">
        <v>-1875000</v>
      </c>
      <c r="J4698" t="s">
        <v>15845</v>
      </c>
      <c r="R4698" s="51"/>
      <c r="U4698"/>
    </row>
    <row r="4699" spans="2:21" x14ac:dyDescent="0.25">
      <c r="B4699" s="49" t="s">
        <v>9328</v>
      </c>
      <c r="C4699" s="53" t="s">
        <v>24189</v>
      </c>
      <c r="D4699" t="s">
        <v>7863</v>
      </c>
      <c r="E4699" s="43" t="s">
        <v>15383</v>
      </c>
      <c r="F4699" t="s">
        <v>8396</v>
      </c>
      <c r="G4699" t="s">
        <v>19303</v>
      </c>
      <c r="H4699" s="41">
        <v>44474</v>
      </c>
      <c r="I4699" s="44">
        <v>-1600000</v>
      </c>
      <c r="J4699" t="s">
        <v>15833</v>
      </c>
      <c r="R4699" s="51"/>
      <c r="U4699"/>
    </row>
    <row r="4700" spans="2:21" x14ac:dyDescent="0.25">
      <c r="B4700" s="49" t="s">
        <v>9328</v>
      </c>
      <c r="C4700" s="53" t="s">
        <v>24189</v>
      </c>
      <c r="D4700" t="s">
        <v>8388</v>
      </c>
      <c r="E4700" s="43" t="s">
        <v>15825</v>
      </c>
      <c r="F4700" t="s">
        <v>8389</v>
      </c>
      <c r="G4700" t="s">
        <v>19303</v>
      </c>
      <c r="H4700" s="41">
        <v>44474</v>
      </c>
      <c r="I4700" s="44">
        <v>-1036800</v>
      </c>
      <c r="J4700" t="s">
        <v>15826</v>
      </c>
      <c r="R4700" s="51"/>
      <c r="U4700"/>
    </row>
    <row r="4701" spans="2:21" x14ac:dyDescent="0.25">
      <c r="B4701" s="49" t="s">
        <v>9328</v>
      </c>
      <c r="C4701" s="53" t="s">
        <v>24189</v>
      </c>
      <c r="D4701" t="s">
        <v>8392</v>
      </c>
      <c r="E4701" s="43" t="s">
        <v>15829</v>
      </c>
      <c r="F4701" t="s">
        <v>8393</v>
      </c>
      <c r="G4701" t="s">
        <v>19666</v>
      </c>
      <c r="H4701" s="41">
        <v>44474</v>
      </c>
      <c r="I4701" s="44">
        <v>-900000</v>
      </c>
      <c r="J4701" t="s">
        <v>15830</v>
      </c>
      <c r="R4701" s="51"/>
      <c r="U4701"/>
    </row>
    <row r="4702" spans="2:21" x14ac:dyDescent="0.25">
      <c r="B4702" s="49" t="s">
        <v>9328</v>
      </c>
      <c r="C4702" s="53" t="s">
        <v>24189</v>
      </c>
      <c r="D4702" t="s">
        <v>8386</v>
      </c>
      <c r="E4702" s="43" t="s">
        <v>15823</v>
      </c>
      <c r="F4702" t="s">
        <v>8387</v>
      </c>
      <c r="G4702" t="s">
        <v>19303</v>
      </c>
      <c r="H4702" s="41">
        <v>44474</v>
      </c>
      <c r="I4702" s="44">
        <v>-706602</v>
      </c>
      <c r="J4702" t="s">
        <v>15824</v>
      </c>
      <c r="R4702" s="51"/>
      <c r="U4702"/>
    </row>
    <row r="4703" spans="2:21" x14ac:dyDescent="0.25">
      <c r="B4703" s="49" t="s">
        <v>9328</v>
      </c>
      <c r="C4703" s="53" t="s">
        <v>24189</v>
      </c>
      <c r="D4703" t="s">
        <v>8405</v>
      </c>
      <c r="E4703" s="43" t="s">
        <v>15842</v>
      </c>
      <c r="F4703" t="s">
        <v>8406</v>
      </c>
      <c r="G4703" t="s">
        <v>19303</v>
      </c>
      <c r="H4703" s="41">
        <v>44474</v>
      </c>
      <c r="I4703" s="44">
        <v>-701233</v>
      </c>
      <c r="J4703" t="s">
        <v>15843</v>
      </c>
      <c r="R4703" s="51"/>
      <c r="U4703"/>
    </row>
    <row r="4704" spans="2:21" x14ac:dyDescent="0.25">
      <c r="B4704" s="49" t="s">
        <v>9328</v>
      </c>
      <c r="C4704" s="53" t="s">
        <v>24189</v>
      </c>
      <c r="D4704" t="s">
        <v>8397</v>
      </c>
      <c r="E4704" s="43" t="s">
        <v>15834</v>
      </c>
      <c r="F4704" t="s">
        <v>8398</v>
      </c>
      <c r="G4704" t="s">
        <v>19303</v>
      </c>
      <c r="H4704" s="41">
        <v>44474</v>
      </c>
      <c r="I4704" s="44">
        <v>-455000</v>
      </c>
      <c r="J4704" t="s">
        <v>15835</v>
      </c>
      <c r="R4704" s="51"/>
      <c r="U4704"/>
    </row>
    <row r="4705" spans="2:21" x14ac:dyDescent="0.25">
      <c r="B4705" s="49" t="s">
        <v>9328</v>
      </c>
      <c r="C4705" s="53" t="s">
        <v>24189</v>
      </c>
      <c r="D4705" t="s">
        <v>8390</v>
      </c>
      <c r="E4705" s="43" t="s">
        <v>15827</v>
      </c>
      <c r="F4705" t="s">
        <v>8391</v>
      </c>
      <c r="G4705" t="s">
        <v>19303</v>
      </c>
      <c r="H4705" s="41">
        <v>44474</v>
      </c>
      <c r="I4705" s="44">
        <v>-345600</v>
      </c>
      <c r="J4705" t="s">
        <v>15828</v>
      </c>
      <c r="R4705" s="51"/>
      <c r="U4705"/>
    </row>
    <row r="4706" spans="2:21" x14ac:dyDescent="0.25">
      <c r="B4706" s="49" t="s">
        <v>9328</v>
      </c>
      <c r="C4706" s="53" t="s">
        <v>24189</v>
      </c>
      <c r="D4706" t="s">
        <v>8401</v>
      </c>
      <c r="E4706" s="43" t="s">
        <v>15838</v>
      </c>
      <c r="F4706" t="s">
        <v>8402</v>
      </c>
      <c r="G4706" t="s">
        <v>19825</v>
      </c>
      <c r="H4706" s="41">
        <v>44474</v>
      </c>
      <c r="I4706" s="44">
        <v>-317000</v>
      </c>
      <c r="J4706" t="s">
        <v>15839</v>
      </c>
      <c r="R4706" s="51"/>
      <c r="U4706"/>
    </row>
    <row r="4707" spans="2:21" x14ac:dyDescent="0.25">
      <c r="B4707" s="49" t="s">
        <v>9328</v>
      </c>
      <c r="C4707" s="53" t="s">
        <v>24189</v>
      </c>
      <c r="D4707" t="s">
        <v>8403</v>
      </c>
      <c r="E4707" s="43" t="s">
        <v>15840</v>
      </c>
      <c r="F4707" t="s">
        <v>8404</v>
      </c>
      <c r="G4707" t="s">
        <v>19303</v>
      </c>
      <c r="H4707" s="41">
        <v>44474</v>
      </c>
      <c r="I4707" s="44">
        <v>-202950</v>
      </c>
      <c r="J4707" t="s">
        <v>15841</v>
      </c>
      <c r="R4707" s="51"/>
      <c r="U4707"/>
    </row>
    <row r="4708" spans="2:21" x14ac:dyDescent="0.25">
      <c r="B4708" s="49" t="s">
        <v>9328</v>
      </c>
      <c r="C4708" s="53" t="s">
        <v>24189</v>
      </c>
      <c r="D4708" t="s">
        <v>8409</v>
      </c>
      <c r="E4708" s="43" t="s">
        <v>8410</v>
      </c>
      <c r="F4708" t="s">
        <v>8411</v>
      </c>
      <c r="G4708" t="s">
        <v>20308</v>
      </c>
      <c r="H4708" s="41">
        <v>44476</v>
      </c>
      <c r="I4708" s="44">
        <v>-29500</v>
      </c>
      <c r="J4708" t="s">
        <v>15846</v>
      </c>
      <c r="R4708" s="51"/>
      <c r="U4708"/>
    </row>
    <row r="4709" spans="2:21" x14ac:dyDescent="0.25">
      <c r="B4709" s="49" t="s">
        <v>9735</v>
      </c>
      <c r="C4709" s="53" t="s">
        <v>24186</v>
      </c>
      <c r="D4709" t="s">
        <v>8412</v>
      </c>
      <c r="E4709" s="43" t="s">
        <v>8413</v>
      </c>
      <c r="F4709" t="s">
        <v>8414</v>
      </c>
      <c r="G4709" t="s">
        <v>8415</v>
      </c>
      <c r="H4709" s="41">
        <v>44480</v>
      </c>
      <c r="I4709" s="44">
        <v>-49950</v>
      </c>
      <c r="J4709" t="s">
        <v>15847</v>
      </c>
      <c r="R4709" s="51"/>
      <c r="U4709"/>
    </row>
    <row r="4710" spans="2:21" x14ac:dyDescent="0.25">
      <c r="B4710" s="49" t="s">
        <v>9328</v>
      </c>
      <c r="C4710" s="53" t="s">
        <v>24189</v>
      </c>
      <c r="D4710" t="s">
        <v>8420</v>
      </c>
      <c r="E4710" s="43" t="s">
        <v>15852</v>
      </c>
      <c r="F4710" t="s">
        <v>8421</v>
      </c>
      <c r="G4710" t="s">
        <v>19495</v>
      </c>
      <c r="H4710" s="41">
        <v>44481</v>
      </c>
      <c r="I4710" s="44">
        <v>-13789996</v>
      </c>
      <c r="J4710" t="s">
        <v>15853</v>
      </c>
      <c r="R4710" s="51"/>
      <c r="U4710"/>
    </row>
    <row r="4711" spans="2:21" x14ac:dyDescent="0.25">
      <c r="B4711" s="49" t="s">
        <v>9328</v>
      </c>
      <c r="C4711" s="53" t="s">
        <v>24189</v>
      </c>
      <c r="D4711" t="s">
        <v>8441</v>
      </c>
      <c r="E4711" s="43" t="s">
        <v>15873</v>
      </c>
      <c r="F4711" t="s">
        <v>8442</v>
      </c>
      <c r="G4711" t="s">
        <v>19685</v>
      </c>
      <c r="H4711" s="41">
        <v>44481</v>
      </c>
      <c r="I4711" s="44">
        <v>-10692000</v>
      </c>
      <c r="J4711" t="s">
        <v>15874</v>
      </c>
      <c r="R4711" s="51"/>
      <c r="U4711"/>
    </row>
    <row r="4712" spans="2:21" x14ac:dyDescent="0.25">
      <c r="B4712" s="49" t="s">
        <v>9328</v>
      </c>
      <c r="C4712" s="53" t="s">
        <v>24189</v>
      </c>
      <c r="D4712" t="s">
        <v>8432</v>
      </c>
      <c r="E4712" s="43" t="s">
        <v>15864</v>
      </c>
      <c r="F4712" t="s">
        <v>8433</v>
      </c>
      <c r="G4712" t="s">
        <v>19685</v>
      </c>
      <c r="H4712" s="41">
        <v>44481</v>
      </c>
      <c r="I4712" s="44">
        <v>-5220000</v>
      </c>
      <c r="J4712" t="s">
        <v>15865</v>
      </c>
      <c r="R4712" s="51"/>
      <c r="U4712"/>
    </row>
    <row r="4713" spans="2:21" x14ac:dyDescent="0.25">
      <c r="B4713" s="49" t="s">
        <v>9328</v>
      </c>
      <c r="C4713" s="53" t="s">
        <v>24189</v>
      </c>
      <c r="D4713" t="s">
        <v>2034</v>
      </c>
      <c r="E4713" s="43" t="s">
        <v>10948</v>
      </c>
      <c r="F4713" t="s">
        <v>8440</v>
      </c>
      <c r="G4713" t="s">
        <v>19685</v>
      </c>
      <c r="H4713" s="41">
        <v>44481</v>
      </c>
      <c r="I4713" s="44">
        <v>-4680000</v>
      </c>
      <c r="J4713" t="s">
        <v>15872</v>
      </c>
      <c r="R4713" s="51"/>
      <c r="U4713"/>
    </row>
    <row r="4714" spans="2:21" x14ac:dyDescent="0.25">
      <c r="B4714" s="49" t="s">
        <v>9328</v>
      </c>
      <c r="C4714" s="53" t="s">
        <v>24189</v>
      </c>
      <c r="D4714" t="s">
        <v>8426</v>
      </c>
      <c r="E4714" s="43" t="s">
        <v>15858</v>
      </c>
      <c r="F4714" t="s">
        <v>8427</v>
      </c>
      <c r="G4714" t="s">
        <v>19617</v>
      </c>
      <c r="H4714" s="41">
        <v>44481</v>
      </c>
      <c r="I4714" s="44">
        <v>-3369600</v>
      </c>
      <c r="J4714" t="s">
        <v>15859</v>
      </c>
      <c r="R4714" s="51"/>
      <c r="U4714"/>
    </row>
    <row r="4715" spans="2:21" x14ac:dyDescent="0.25">
      <c r="B4715" s="49" t="s">
        <v>9328</v>
      </c>
      <c r="C4715" s="53" t="s">
        <v>24189</v>
      </c>
      <c r="D4715" t="s">
        <v>8443</v>
      </c>
      <c r="E4715" s="43" t="s">
        <v>15875</v>
      </c>
      <c r="F4715" t="s">
        <v>8444</v>
      </c>
      <c r="G4715" t="s">
        <v>19495</v>
      </c>
      <c r="H4715" s="41">
        <v>44481</v>
      </c>
      <c r="I4715" s="44">
        <v>-1250000</v>
      </c>
      <c r="J4715" t="s">
        <v>15876</v>
      </c>
      <c r="R4715" s="51"/>
      <c r="U4715"/>
    </row>
    <row r="4716" spans="2:21" x14ac:dyDescent="0.25">
      <c r="B4716" s="49" t="s">
        <v>9328</v>
      </c>
      <c r="C4716" s="53" t="s">
        <v>24189</v>
      </c>
      <c r="D4716" t="s">
        <v>8438</v>
      </c>
      <c r="E4716" s="43" t="s">
        <v>15870</v>
      </c>
      <c r="F4716" t="s">
        <v>8439</v>
      </c>
      <c r="G4716" t="s">
        <v>19495</v>
      </c>
      <c r="H4716" s="41">
        <v>44481</v>
      </c>
      <c r="I4716" s="44">
        <v>-1152000</v>
      </c>
      <c r="J4716" t="s">
        <v>15871</v>
      </c>
      <c r="R4716" s="51"/>
      <c r="U4716"/>
    </row>
    <row r="4717" spans="2:21" x14ac:dyDescent="0.25">
      <c r="B4717" s="49" t="s">
        <v>9328</v>
      </c>
      <c r="C4717" s="53" t="s">
        <v>24189</v>
      </c>
      <c r="D4717" t="s">
        <v>8447</v>
      </c>
      <c r="E4717" s="43" t="s">
        <v>15879</v>
      </c>
      <c r="F4717" t="s">
        <v>8448</v>
      </c>
      <c r="G4717" t="s">
        <v>19422</v>
      </c>
      <c r="H4717" s="41">
        <v>44481</v>
      </c>
      <c r="I4717" s="44">
        <v>-879200</v>
      </c>
      <c r="J4717" t="s">
        <v>15880</v>
      </c>
      <c r="R4717" s="51"/>
      <c r="U4717"/>
    </row>
    <row r="4718" spans="2:21" x14ac:dyDescent="0.25">
      <c r="B4718" s="49" t="s">
        <v>9328</v>
      </c>
      <c r="C4718" s="53" t="s">
        <v>24189</v>
      </c>
      <c r="D4718" t="s">
        <v>8422</v>
      </c>
      <c r="E4718" s="43" t="s">
        <v>15854</v>
      </c>
      <c r="F4718" t="s">
        <v>8423</v>
      </c>
      <c r="G4718" t="s">
        <v>19495</v>
      </c>
      <c r="H4718" s="41">
        <v>44481</v>
      </c>
      <c r="I4718" s="44">
        <v>-777600</v>
      </c>
      <c r="J4718" t="s">
        <v>15855</v>
      </c>
      <c r="R4718" s="51"/>
      <c r="U4718"/>
    </row>
    <row r="4719" spans="2:21" x14ac:dyDescent="0.25">
      <c r="B4719" s="49" t="s">
        <v>9328</v>
      </c>
      <c r="C4719" s="53" t="s">
        <v>24189</v>
      </c>
      <c r="D4719" t="s">
        <v>8424</v>
      </c>
      <c r="E4719" s="43" t="s">
        <v>15856</v>
      </c>
      <c r="F4719" t="s">
        <v>8425</v>
      </c>
      <c r="G4719" t="s">
        <v>19422</v>
      </c>
      <c r="H4719" s="41">
        <v>44481</v>
      </c>
      <c r="I4719" s="44">
        <v>-720000</v>
      </c>
      <c r="J4719" t="s">
        <v>15857</v>
      </c>
      <c r="R4719" s="51"/>
      <c r="U4719"/>
    </row>
    <row r="4720" spans="2:21" x14ac:dyDescent="0.25">
      <c r="B4720" s="49" t="s">
        <v>9328</v>
      </c>
      <c r="C4720" s="53" t="s">
        <v>24189</v>
      </c>
      <c r="D4720" t="s">
        <v>8428</v>
      </c>
      <c r="E4720" s="43" t="s">
        <v>15860</v>
      </c>
      <c r="F4720" t="s">
        <v>8429</v>
      </c>
      <c r="G4720" t="s">
        <v>19495</v>
      </c>
      <c r="H4720" s="41">
        <v>44481</v>
      </c>
      <c r="I4720" s="44">
        <v>-648000</v>
      </c>
      <c r="J4720" t="s">
        <v>15861</v>
      </c>
      <c r="R4720" s="51"/>
      <c r="U4720"/>
    </row>
    <row r="4721" spans="2:21" x14ac:dyDescent="0.25">
      <c r="B4721" s="49" t="s">
        <v>9328</v>
      </c>
      <c r="C4721" s="53" t="s">
        <v>24189</v>
      </c>
      <c r="D4721" t="s">
        <v>8418</v>
      </c>
      <c r="E4721" s="43" t="s">
        <v>15850</v>
      </c>
      <c r="F4721" t="s">
        <v>8419</v>
      </c>
      <c r="G4721" t="s">
        <v>19493</v>
      </c>
      <c r="H4721" s="41">
        <v>44481</v>
      </c>
      <c r="I4721" s="44">
        <v>-486000</v>
      </c>
      <c r="J4721" t="s">
        <v>15851</v>
      </c>
      <c r="R4721" s="51"/>
      <c r="U4721"/>
    </row>
    <row r="4722" spans="2:21" x14ac:dyDescent="0.25">
      <c r="B4722" s="49" t="s">
        <v>9328</v>
      </c>
      <c r="C4722" s="53" t="s">
        <v>24189</v>
      </c>
      <c r="D4722" t="s">
        <v>8430</v>
      </c>
      <c r="E4722" s="43" t="s">
        <v>15862</v>
      </c>
      <c r="F4722" t="s">
        <v>8431</v>
      </c>
      <c r="G4722" t="s">
        <v>19617</v>
      </c>
      <c r="H4722" s="41">
        <v>44481</v>
      </c>
      <c r="I4722" s="44">
        <v>-405000</v>
      </c>
      <c r="J4722" t="s">
        <v>15863</v>
      </c>
      <c r="R4722" s="51"/>
      <c r="U4722"/>
    </row>
    <row r="4723" spans="2:21" x14ac:dyDescent="0.25">
      <c r="B4723" s="49" t="s">
        <v>9328</v>
      </c>
      <c r="C4723" s="53" t="s">
        <v>24189</v>
      </c>
      <c r="D4723" t="s">
        <v>8445</v>
      </c>
      <c r="E4723" s="43" t="s">
        <v>15877</v>
      </c>
      <c r="F4723" t="s">
        <v>8446</v>
      </c>
      <c r="G4723" t="s">
        <v>19617</v>
      </c>
      <c r="H4723" s="41">
        <v>44481</v>
      </c>
      <c r="I4723" s="44">
        <v>-310500</v>
      </c>
      <c r="J4723" t="s">
        <v>15878</v>
      </c>
      <c r="R4723" s="51"/>
      <c r="U4723"/>
    </row>
    <row r="4724" spans="2:21" x14ac:dyDescent="0.25">
      <c r="B4724" s="49" t="s">
        <v>9328</v>
      </c>
      <c r="C4724" s="53" t="s">
        <v>24189</v>
      </c>
      <c r="D4724" t="s">
        <v>8449</v>
      </c>
      <c r="E4724" s="43" t="s">
        <v>15881</v>
      </c>
      <c r="F4724" t="s">
        <v>8450</v>
      </c>
      <c r="G4724" t="s">
        <v>19493</v>
      </c>
      <c r="H4724" s="41">
        <v>44481</v>
      </c>
      <c r="I4724" s="44">
        <v>-216000</v>
      </c>
      <c r="J4724" t="s">
        <v>15882</v>
      </c>
      <c r="R4724" s="51"/>
      <c r="U4724"/>
    </row>
    <row r="4725" spans="2:21" x14ac:dyDescent="0.25">
      <c r="B4725" s="49" t="s">
        <v>9328</v>
      </c>
      <c r="C4725" s="53" t="s">
        <v>24189</v>
      </c>
      <c r="D4725" t="s">
        <v>8416</v>
      </c>
      <c r="E4725" s="43" t="s">
        <v>15848</v>
      </c>
      <c r="F4725" t="s">
        <v>8417</v>
      </c>
      <c r="G4725" t="s">
        <v>19422</v>
      </c>
      <c r="H4725" s="41">
        <v>44481</v>
      </c>
      <c r="I4725" s="44">
        <v>-170000</v>
      </c>
      <c r="J4725" t="s">
        <v>15849</v>
      </c>
      <c r="R4725" s="51"/>
      <c r="U4725"/>
    </row>
    <row r="4726" spans="2:21" x14ac:dyDescent="0.25">
      <c r="B4726" s="49" t="s">
        <v>9328</v>
      </c>
      <c r="C4726" s="53" t="s">
        <v>24189</v>
      </c>
      <c r="D4726" t="s">
        <v>8436</v>
      </c>
      <c r="E4726" s="43" t="s">
        <v>15868</v>
      </c>
      <c r="F4726" t="s">
        <v>8437</v>
      </c>
      <c r="G4726" t="s">
        <v>19493</v>
      </c>
      <c r="H4726" s="41">
        <v>44481</v>
      </c>
      <c r="I4726" s="44">
        <v>-132020</v>
      </c>
      <c r="J4726" t="s">
        <v>15869</v>
      </c>
      <c r="R4726" s="51"/>
      <c r="U4726"/>
    </row>
    <row r="4727" spans="2:21" x14ac:dyDescent="0.25">
      <c r="B4727" s="49" t="s">
        <v>9328</v>
      </c>
      <c r="C4727" s="53" t="s">
        <v>24189</v>
      </c>
      <c r="D4727" t="s">
        <v>8434</v>
      </c>
      <c r="E4727" s="43" t="s">
        <v>15866</v>
      </c>
      <c r="F4727" t="s">
        <v>8435</v>
      </c>
      <c r="G4727" t="s">
        <v>19685</v>
      </c>
      <c r="H4727" s="41">
        <v>44481</v>
      </c>
      <c r="I4727" s="44">
        <v>-88567</v>
      </c>
      <c r="J4727" t="s">
        <v>15867</v>
      </c>
      <c r="R4727" s="51"/>
      <c r="U4727"/>
    </row>
    <row r="4728" spans="2:21" x14ac:dyDescent="0.25">
      <c r="B4728" s="49" t="s">
        <v>9735</v>
      </c>
      <c r="C4728" s="53" t="s">
        <v>24186</v>
      </c>
      <c r="D4728" t="s">
        <v>1218</v>
      </c>
      <c r="E4728" s="43" t="s">
        <v>1219</v>
      </c>
      <c r="F4728" t="s">
        <v>8451</v>
      </c>
      <c r="G4728" t="s">
        <v>20787</v>
      </c>
      <c r="H4728" s="41">
        <v>44483</v>
      </c>
      <c r="I4728" s="44">
        <v>-1133055.33</v>
      </c>
      <c r="J4728" t="s">
        <v>15883</v>
      </c>
      <c r="R4728" s="51"/>
      <c r="U4728"/>
    </row>
    <row r="4729" spans="2:21" x14ac:dyDescent="0.25">
      <c r="B4729" s="49" t="s">
        <v>9735</v>
      </c>
      <c r="C4729" s="53" t="s">
        <v>24186</v>
      </c>
      <c r="D4729" t="s">
        <v>8452</v>
      </c>
      <c r="E4729" s="43" t="s">
        <v>8453</v>
      </c>
      <c r="F4729" t="s">
        <v>8454</v>
      </c>
      <c r="G4729" t="s">
        <v>8455</v>
      </c>
      <c r="H4729" s="41">
        <v>44483</v>
      </c>
      <c r="I4729" s="44">
        <v>-79200</v>
      </c>
      <c r="J4729" t="s">
        <v>15884</v>
      </c>
      <c r="R4729" s="51"/>
      <c r="U4729"/>
    </row>
    <row r="4730" spans="2:21" x14ac:dyDescent="0.25">
      <c r="B4730" s="49" t="s">
        <v>9735</v>
      </c>
      <c r="C4730" s="53" t="s">
        <v>24186</v>
      </c>
      <c r="D4730" t="s">
        <v>1218</v>
      </c>
      <c r="E4730" s="43" t="s">
        <v>1219</v>
      </c>
      <c r="F4730" t="s">
        <v>8456</v>
      </c>
      <c r="G4730" t="s">
        <v>8457</v>
      </c>
      <c r="H4730" s="41">
        <v>44488</v>
      </c>
      <c r="I4730" s="44">
        <v>-1133055.33</v>
      </c>
      <c r="J4730" t="s">
        <v>15885</v>
      </c>
      <c r="R4730" s="51"/>
      <c r="U4730"/>
    </row>
    <row r="4731" spans="2:21" x14ac:dyDescent="0.25">
      <c r="B4731" s="49" t="s">
        <v>9735</v>
      </c>
      <c r="C4731" s="53" t="s">
        <v>24186</v>
      </c>
      <c r="D4731" t="s">
        <v>1218</v>
      </c>
      <c r="E4731" s="43" t="s">
        <v>1219</v>
      </c>
      <c r="F4731" t="s">
        <v>8458</v>
      </c>
      <c r="G4731" t="s">
        <v>15886</v>
      </c>
      <c r="H4731" s="41">
        <v>44488</v>
      </c>
      <c r="I4731" s="44">
        <v>-1133055.33</v>
      </c>
      <c r="J4731" t="s">
        <v>15887</v>
      </c>
      <c r="R4731" s="51"/>
      <c r="U4731"/>
    </row>
    <row r="4732" spans="2:21" x14ac:dyDescent="0.25">
      <c r="B4732" s="49" t="s">
        <v>9735</v>
      </c>
      <c r="C4732" s="53" t="s">
        <v>24186</v>
      </c>
      <c r="D4732" t="s">
        <v>8463</v>
      </c>
      <c r="E4732" s="43" t="s">
        <v>8464</v>
      </c>
      <c r="F4732" t="s">
        <v>8414</v>
      </c>
      <c r="G4732" t="s">
        <v>8465</v>
      </c>
      <c r="H4732" s="41">
        <v>44490</v>
      </c>
      <c r="I4732" s="44">
        <v>-142200</v>
      </c>
      <c r="J4732" t="s">
        <v>15890</v>
      </c>
      <c r="R4732" s="51"/>
      <c r="U4732"/>
    </row>
    <row r="4733" spans="2:21" x14ac:dyDescent="0.25">
      <c r="B4733" s="49" t="s">
        <v>9735</v>
      </c>
      <c r="C4733" s="53" t="s">
        <v>24186</v>
      </c>
      <c r="D4733" t="s">
        <v>8459</v>
      </c>
      <c r="E4733" s="43" t="s">
        <v>8460</v>
      </c>
      <c r="F4733" t="s">
        <v>8461</v>
      </c>
      <c r="G4733" t="s">
        <v>19132</v>
      </c>
      <c r="H4733" s="41">
        <v>44490</v>
      </c>
      <c r="I4733" s="44">
        <v>-79060</v>
      </c>
      <c r="J4733" t="s">
        <v>15888</v>
      </c>
      <c r="R4733" s="51"/>
      <c r="U4733"/>
    </row>
    <row r="4734" spans="2:21" x14ac:dyDescent="0.25">
      <c r="B4734" s="49" t="s">
        <v>9735</v>
      </c>
      <c r="C4734" s="53" t="s">
        <v>24186</v>
      </c>
      <c r="D4734" t="s">
        <v>8459</v>
      </c>
      <c r="E4734" s="43" t="s">
        <v>8460</v>
      </c>
      <c r="F4734" t="s">
        <v>8462</v>
      </c>
      <c r="G4734" t="s">
        <v>19133</v>
      </c>
      <c r="H4734" s="41">
        <v>44490</v>
      </c>
      <c r="I4734" s="44">
        <v>79060</v>
      </c>
      <c r="J4734" t="s">
        <v>15889</v>
      </c>
      <c r="R4734" s="51"/>
      <c r="U4734"/>
    </row>
    <row r="4735" spans="2:21" x14ac:dyDescent="0.25">
      <c r="B4735" s="49" t="s">
        <v>9735</v>
      </c>
      <c r="C4735" s="53" t="s">
        <v>24186</v>
      </c>
      <c r="D4735" t="s">
        <v>8466</v>
      </c>
      <c r="E4735" s="43" t="s">
        <v>8467</v>
      </c>
      <c r="F4735" t="s">
        <v>7858</v>
      </c>
      <c r="G4735" t="s">
        <v>8470</v>
      </c>
      <c r="H4735" s="41">
        <v>44494</v>
      </c>
      <c r="I4735" s="44">
        <v>-874800</v>
      </c>
      <c r="J4735" t="s">
        <v>15892</v>
      </c>
      <c r="R4735" s="51"/>
      <c r="U4735"/>
    </row>
    <row r="4736" spans="2:21" x14ac:dyDescent="0.25">
      <c r="B4736" s="49" t="s">
        <v>9735</v>
      </c>
      <c r="C4736" s="53" t="s">
        <v>24186</v>
      </c>
      <c r="D4736" t="s">
        <v>8466</v>
      </c>
      <c r="E4736" s="43" t="s">
        <v>8467</v>
      </c>
      <c r="F4736" t="s">
        <v>7859</v>
      </c>
      <c r="G4736" t="s">
        <v>8471</v>
      </c>
      <c r="H4736" s="41">
        <v>44494</v>
      </c>
      <c r="I4736" s="44">
        <v>-874800</v>
      </c>
      <c r="J4736" t="s">
        <v>15893</v>
      </c>
      <c r="R4736" s="51"/>
      <c r="U4736"/>
    </row>
    <row r="4737" spans="2:21" x14ac:dyDescent="0.25">
      <c r="B4737" s="49" t="s">
        <v>9735</v>
      </c>
      <c r="C4737" s="53" t="s">
        <v>24186</v>
      </c>
      <c r="D4737" t="s">
        <v>8466</v>
      </c>
      <c r="E4737" s="43" t="s">
        <v>8467</v>
      </c>
      <c r="F4737" t="s">
        <v>7488</v>
      </c>
      <c r="G4737" t="s">
        <v>8473</v>
      </c>
      <c r="H4737" s="41">
        <v>44494</v>
      </c>
      <c r="I4737" s="44">
        <v>-874800</v>
      </c>
      <c r="J4737" t="s">
        <v>15895</v>
      </c>
      <c r="R4737" s="51"/>
      <c r="U4737"/>
    </row>
    <row r="4738" spans="2:21" x14ac:dyDescent="0.25">
      <c r="B4738" s="49" t="s">
        <v>9735</v>
      </c>
      <c r="C4738" s="53" t="s">
        <v>24186</v>
      </c>
      <c r="D4738" t="s">
        <v>8466</v>
      </c>
      <c r="E4738" s="43" t="s">
        <v>8467</v>
      </c>
      <c r="F4738" t="s">
        <v>8468</v>
      </c>
      <c r="G4738" t="s">
        <v>8469</v>
      </c>
      <c r="H4738" s="41">
        <v>44494</v>
      </c>
      <c r="I4738" s="44">
        <v>-729000</v>
      </c>
      <c r="J4738" t="s">
        <v>15891</v>
      </c>
      <c r="R4738" s="51"/>
      <c r="U4738"/>
    </row>
    <row r="4739" spans="2:21" x14ac:dyDescent="0.25">
      <c r="B4739" s="49" t="s">
        <v>9735</v>
      </c>
      <c r="C4739" s="53" t="s">
        <v>24186</v>
      </c>
      <c r="D4739" t="s">
        <v>8466</v>
      </c>
      <c r="E4739" s="43" t="s">
        <v>8467</v>
      </c>
      <c r="F4739" t="s">
        <v>7159</v>
      </c>
      <c r="G4739" t="s">
        <v>8472</v>
      </c>
      <c r="H4739" s="41">
        <v>44494</v>
      </c>
      <c r="I4739" s="44">
        <v>-729000</v>
      </c>
      <c r="J4739" t="s">
        <v>15894</v>
      </c>
      <c r="R4739" s="51"/>
      <c r="U4739"/>
    </row>
    <row r="4740" spans="2:21" x14ac:dyDescent="0.25">
      <c r="B4740" s="49" t="s">
        <v>9326</v>
      </c>
      <c r="C4740" s="53" t="s">
        <v>24184</v>
      </c>
      <c r="D4740" t="s">
        <v>4196</v>
      </c>
      <c r="E4740" s="43" t="s">
        <v>4197</v>
      </c>
      <c r="F4740" t="s">
        <v>8474</v>
      </c>
      <c r="G4740" t="s">
        <v>17995</v>
      </c>
      <c r="H4740" s="41">
        <v>44495</v>
      </c>
      <c r="I4740" s="44">
        <v>-1824355.69</v>
      </c>
      <c r="J4740" t="s">
        <v>15896</v>
      </c>
      <c r="R4740" s="51"/>
      <c r="U4740"/>
    </row>
    <row r="4741" spans="2:21" x14ac:dyDescent="0.25">
      <c r="B4741" s="49" t="s">
        <v>9326</v>
      </c>
      <c r="C4741" s="53" t="s">
        <v>24184</v>
      </c>
      <c r="D4741" t="s">
        <v>4196</v>
      </c>
      <c r="E4741" s="43" t="s">
        <v>4197</v>
      </c>
      <c r="F4741" t="s">
        <v>8475</v>
      </c>
      <c r="G4741" t="s">
        <v>17996</v>
      </c>
      <c r="H4741" s="41">
        <v>44495</v>
      </c>
      <c r="I4741" s="44">
        <v>-91563.77</v>
      </c>
      <c r="J4741" t="s">
        <v>15897</v>
      </c>
      <c r="R4741" s="51"/>
      <c r="U4741"/>
    </row>
    <row r="4742" spans="2:21" x14ac:dyDescent="0.25">
      <c r="B4742" s="49" t="s">
        <v>9326</v>
      </c>
      <c r="C4742" s="53" t="s">
        <v>24184</v>
      </c>
      <c r="D4742" t="s">
        <v>8476</v>
      </c>
      <c r="E4742" s="43" t="s">
        <v>8477</v>
      </c>
      <c r="F4742" t="s">
        <v>8478</v>
      </c>
      <c r="G4742" t="s">
        <v>8479</v>
      </c>
      <c r="H4742" s="41">
        <v>44497</v>
      </c>
      <c r="I4742" s="44">
        <v>-67000</v>
      </c>
      <c r="J4742" t="s">
        <v>15898</v>
      </c>
      <c r="R4742" s="51"/>
      <c r="U4742"/>
    </row>
    <row r="4743" spans="2:21" x14ac:dyDescent="0.25">
      <c r="B4743" s="49" t="s">
        <v>9735</v>
      </c>
      <c r="C4743" s="53" t="s">
        <v>24186</v>
      </c>
      <c r="D4743" t="s">
        <v>8480</v>
      </c>
      <c r="E4743" s="43" t="s">
        <v>8481</v>
      </c>
      <c r="F4743" t="s">
        <v>7184</v>
      </c>
      <c r="G4743" t="s">
        <v>8482</v>
      </c>
      <c r="H4743" s="41">
        <v>44501</v>
      </c>
      <c r="I4743" s="44">
        <v>-445200</v>
      </c>
      <c r="J4743" t="s">
        <v>15899</v>
      </c>
      <c r="R4743" s="51"/>
      <c r="U4743"/>
    </row>
    <row r="4744" spans="2:21" x14ac:dyDescent="0.25">
      <c r="B4744" s="49" t="s">
        <v>9328</v>
      </c>
      <c r="C4744" s="53" t="s">
        <v>24189</v>
      </c>
      <c r="D4744" t="s">
        <v>8483</v>
      </c>
      <c r="E4744" s="43" t="s">
        <v>15900</v>
      </c>
      <c r="F4744" t="s">
        <v>8484</v>
      </c>
      <c r="G4744" t="s">
        <v>17313</v>
      </c>
      <c r="H4744" s="41">
        <v>44501</v>
      </c>
      <c r="I4744" s="44">
        <v>-6565188.8899999997</v>
      </c>
      <c r="J4744" t="s">
        <v>15901</v>
      </c>
      <c r="R4744" s="51"/>
      <c r="U4744"/>
    </row>
    <row r="4745" spans="2:21" x14ac:dyDescent="0.25">
      <c r="B4745" s="49" t="s">
        <v>9328</v>
      </c>
      <c r="C4745" s="53" t="s">
        <v>24189</v>
      </c>
      <c r="D4745" t="s">
        <v>8485</v>
      </c>
      <c r="E4745" s="43" t="s">
        <v>15902</v>
      </c>
      <c r="F4745" t="s">
        <v>8486</v>
      </c>
      <c r="G4745" t="s">
        <v>19882</v>
      </c>
      <c r="H4745" s="41">
        <v>44510</v>
      </c>
      <c r="I4745" s="44">
        <v>-5351357.3899999997</v>
      </c>
      <c r="J4745" t="s">
        <v>15903</v>
      </c>
      <c r="R4745" s="51"/>
      <c r="U4745"/>
    </row>
    <row r="4746" spans="2:21" x14ac:dyDescent="0.25">
      <c r="B4746" s="49" t="s">
        <v>9735</v>
      </c>
      <c r="C4746" s="53" t="s">
        <v>24186</v>
      </c>
      <c r="D4746" t="s">
        <v>8487</v>
      </c>
      <c r="E4746" s="43" t="s">
        <v>8488</v>
      </c>
      <c r="F4746" t="s">
        <v>7132</v>
      </c>
      <c r="G4746" t="s">
        <v>8490</v>
      </c>
      <c r="H4746" s="41">
        <v>44511</v>
      </c>
      <c r="I4746" s="44">
        <v>-979200</v>
      </c>
      <c r="J4746" t="s">
        <v>15905</v>
      </c>
      <c r="R4746" s="51"/>
      <c r="U4746"/>
    </row>
    <row r="4747" spans="2:21" x14ac:dyDescent="0.25">
      <c r="B4747" s="49" t="s">
        <v>9735</v>
      </c>
      <c r="C4747" s="53" t="s">
        <v>24186</v>
      </c>
      <c r="D4747" t="s">
        <v>8487</v>
      </c>
      <c r="E4747" s="43" t="s">
        <v>8488</v>
      </c>
      <c r="F4747" t="s">
        <v>7379</v>
      </c>
      <c r="G4747" t="s">
        <v>8491</v>
      </c>
      <c r="H4747" s="41">
        <v>44511</v>
      </c>
      <c r="I4747" s="44">
        <v>-979200</v>
      </c>
      <c r="J4747" t="s">
        <v>15906</v>
      </c>
      <c r="R4747" s="51"/>
      <c r="U4747"/>
    </row>
    <row r="4748" spans="2:21" x14ac:dyDescent="0.25">
      <c r="B4748" s="49" t="s">
        <v>9735</v>
      </c>
      <c r="C4748" s="53" t="s">
        <v>24186</v>
      </c>
      <c r="D4748" t="s">
        <v>8487</v>
      </c>
      <c r="E4748" s="43" t="s">
        <v>8488</v>
      </c>
      <c r="F4748" t="s">
        <v>7173</v>
      </c>
      <c r="G4748" t="s">
        <v>8492</v>
      </c>
      <c r="H4748" s="41">
        <v>44511</v>
      </c>
      <c r="I4748" s="44">
        <v>-979200</v>
      </c>
      <c r="J4748" t="s">
        <v>15907</v>
      </c>
      <c r="R4748" s="51"/>
      <c r="U4748"/>
    </row>
    <row r="4749" spans="2:21" x14ac:dyDescent="0.25">
      <c r="B4749" s="49" t="s">
        <v>9735</v>
      </c>
      <c r="C4749" s="53" t="s">
        <v>24186</v>
      </c>
      <c r="D4749" t="s">
        <v>8487</v>
      </c>
      <c r="E4749" s="43" t="s">
        <v>8488</v>
      </c>
      <c r="F4749" t="s">
        <v>7147</v>
      </c>
      <c r="G4749" t="s">
        <v>8489</v>
      </c>
      <c r="H4749" s="41">
        <v>44511</v>
      </c>
      <c r="I4749" s="44">
        <v>-816000</v>
      </c>
      <c r="J4749" t="s">
        <v>15904</v>
      </c>
      <c r="R4749" s="51"/>
      <c r="U4749"/>
    </row>
    <row r="4750" spans="2:21" x14ac:dyDescent="0.25">
      <c r="B4750" s="49" t="s">
        <v>9735</v>
      </c>
      <c r="C4750" s="53" t="s">
        <v>24186</v>
      </c>
      <c r="D4750" t="s">
        <v>8487</v>
      </c>
      <c r="E4750" s="43" t="s">
        <v>8488</v>
      </c>
      <c r="F4750" t="s">
        <v>8411</v>
      </c>
      <c r="G4750" t="s">
        <v>8493</v>
      </c>
      <c r="H4750" s="41">
        <v>44511</v>
      </c>
      <c r="I4750" s="44">
        <v>-816000</v>
      </c>
      <c r="J4750" t="s">
        <v>15908</v>
      </c>
      <c r="R4750" s="51"/>
      <c r="U4750"/>
    </row>
    <row r="4751" spans="2:21" x14ac:dyDescent="0.25">
      <c r="B4751" s="49" t="s">
        <v>9735</v>
      </c>
      <c r="C4751" s="53" t="s">
        <v>24186</v>
      </c>
      <c r="D4751" t="s">
        <v>1218</v>
      </c>
      <c r="E4751" s="43" t="s">
        <v>1219</v>
      </c>
      <c r="F4751" t="s">
        <v>8494</v>
      </c>
      <c r="G4751" t="s">
        <v>8495</v>
      </c>
      <c r="H4751" s="41">
        <v>44512</v>
      </c>
      <c r="I4751" s="44">
        <v>-195910</v>
      </c>
      <c r="J4751" t="s">
        <v>15909</v>
      </c>
      <c r="R4751" s="51"/>
      <c r="U4751"/>
    </row>
    <row r="4752" spans="2:21" x14ac:dyDescent="0.25">
      <c r="B4752" s="49" t="s">
        <v>9328</v>
      </c>
      <c r="C4752" s="53" t="s">
        <v>24189</v>
      </c>
      <c r="D4752" t="s">
        <v>8496</v>
      </c>
      <c r="E4752" s="43" t="s">
        <v>15910</v>
      </c>
      <c r="F4752" t="s">
        <v>8497</v>
      </c>
      <c r="G4752" t="s">
        <v>19507</v>
      </c>
      <c r="H4752" s="41">
        <v>44512</v>
      </c>
      <c r="I4752" s="44">
        <v>-7220256.1399999997</v>
      </c>
      <c r="J4752" t="s">
        <v>15911</v>
      </c>
      <c r="R4752" s="51"/>
      <c r="U4752"/>
    </row>
    <row r="4753" spans="2:21" x14ac:dyDescent="0.25">
      <c r="B4753" s="49" t="s">
        <v>9328</v>
      </c>
      <c r="C4753" s="53" t="s">
        <v>24189</v>
      </c>
      <c r="D4753" t="s">
        <v>7863</v>
      </c>
      <c r="E4753" s="43" t="s">
        <v>15383</v>
      </c>
      <c r="F4753" t="s">
        <v>8498</v>
      </c>
      <c r="G4753" t="s">
        <v>23195</v>
      </c>
      <c r="H4753" s="41">
        <v>44512</v>
      </c>
      <c r="I4753" s="44">
        <v>-1538800</v>
      </c>
      <c r="J4753" t="s">
        <v>15912</v>
      </c>
      <c r="R4753" s="51"/>
      <c r="U4753"/>
    </row>
    <row r="4754" spans="2:21" x14ac:dyDescent="0.25">
      <c r="B4754" s="49" t="s">
        <v>9735</v>
      </c>
      <c r="C4754" s="53" t="s">
        <v>24186</v>
      </c>
      <c r="D4754" t="s">
        <v>8499</v>
      </c>
      <c r="E4754" s="43" t="s">
        <v>8500</v>
      </c>
      <c r="F4754" t="s">
        <v>8501</v>
      </c>
      <c r="G4754" t="s">
        <v>8502</v>
      </c>
      <c r="H4754" s="41">
        <v>44513</v>
      </c>
      <c r="I4754" s="44">
        <v>-49350</v>
      </c>
      <c r="J4754" t="s">
        <v>15913</v>
      </c>
      <c r="R4754" s="51"/>
      <c r="U4754"/>
    </row>
    <row r="4755" spans="2:21" x14ac:dyDescent="0.25">
      <c r="B4755" s="49" t="s">
        <v>9735</v>
      </c>
      <c r="C4755" s="53" t="s">
        <v>24186</v>
      </c>
      <c r="D4755" t="s">
        <v>8499</v>
      </c>
      <c r="E4755" s="43" t="s">
        <v>8500</v>
      </c>
      <c r="F4755" t="s">
        <v>7650</v>
      </c>
      <c r="G4755" t="s">
        <v>8503</v>
      </c>
      <c r="H4755" s="41">
        <v>44513</v>
      </c>
      <c r="I4755" s="44">
        <v>-49350</v>
      </c>
      <c r="J4755" t="s">
        <v>15914</v>
      </c>
      <c r="R4755" s="51"/>
      <c r="U4755"/>
    </row>
    <row r="4756" spans="2:21" x14ac:dyDescent="0.25">
      <c r="B4756" s="49" t="s">
        <v>9735</v>
      </c>
      <c r="C4756" s="53" t="s">
        <v>24186</v>
      </c>
      <c r="D4756" t="s">
        <v>1218</v>
      </c>
      <c r="E4756" s="43" t="s">
        <v>1219</v>
      </c>
      <c r="F4756" t="s">
        <v>8504</v>
      </c>
      <c r="G4756" t="s">
        <v>8505</v>
      </c>
      <c r="H4756" s="41">
        <v>44515</v>
      </c>
      <c r="I4756" s="44">
        <v>-195160</v>
      </c>
      <c r="J4756" t="s">
        <v>15915</v>
      </c>
      <c r="R4756" s="51"/>
      <c r="U4756"/>
    </row>
    <row r="4757" spans="2:21" x14ac:dyDescent="0.25">
      <c r="B4757" s="49" t="s">
        <v>9326</v>
      </c>
      <c r="C4757" s="53" t="s">
        <v>24184</v>
      </c>
      <c r="D4757" t="s">
        <v>8506</v>
      </c>
      <c r="E4757" s="43" t="s">
        <v>8507</v>
      </c>
      <c r="F4757" t="s">
        <v>8508</v>
      </c>
      <c r="G4757" t="s">
        <v>17928</v>
      </c>
      <c r="H4757" s="41">
        <v>44517</v>
      </c>
      <c r="I4757" s="44">
        <v>-63620647.780000001</v>
      </c>
      <c r="J4757" t="s">
        <v>15916</v>
      </c>
      <c r="R4757" s="51"/>
      <c r="U4757"/>
    </row>
    <row r="4758" spans="2:21" x14ac:dyDescent="0.25">
      <c r="B4758" s="49" t="s">
        <v>9735</v>
      </c>
      <c r="C4758" s="53" t="s">
        <v>24186</v>
      </c>
      <c r="D4758" t="s">
        <v>8509</v>
      </c>
      <c r="E4758" s="43" t="s">
        <v>8510</v>
      </c>
      <c r="F4758" t="s">
        <v>8512</v>
      </c>
      <c r="G4758" t="s">
        <v>8511</v>
      </c>
      <c r="H4758" s="41">
        <v>44517</v>
      </c>
      <c r="I4758" s="44">
        <v>-133200</v>
      </c>
      <c r="J4758" t="s">
        <v>15918</v>
      </c>
      <c r="R4758" s="51"/>
      <c r="U4758"/>
    </row>
    <row r="4759" spans="2:21" x14ac:dyDescent="0.25">
      <c r="B4759" s="49" t="s">
        <v>9735</v>
      </c>
      <c r="C4759" s="53" t="s">
        <v>24186</v>
      </c>
      <c r="D4759" t="s">
        <v>8509</v>
      </c>
      <c r="E4759" s="43" t="s">
        <v>8510</v>
      </c>
      <c r="F4759" t="s">
        <v>8513</v>
      </c>
      <c r="G4759" t="s">
        <v>8511</v>
      </c>
      <c r="H4759" s="41">
        <v>44517</v>
      </c>
      <c r="I4759" s="44">
        <v>-133200</v>
      </c>
      <c r="J4759" t="s">
        <v>15919</v>
      </c>
      <c r="R4759" s="51"/>
      <c r="U4759"/>
    </row>
    <row r="4760" spans="2:21" x14ac:dyDescent="0.25">
      <c r="B4760" s="49" t="s">
        <v>9735</v>
      </c>
      <c r="C4760" s="53" t="s">
        <v>24186</v>
      </c>
      <c r="D4760" t="s">
        <v>8509</v>
      </c>
      <c r="E4760" s="43" t="s">
        <v>8510</v>
      </c>
      <c r="F4760" t="s">
        <v>7413</v>
      </c>
      <c r="G4760" t="s">
        <v>8511</v>
      </c>
      <c r="H4760" s="41">
        <v>44517</v>
      </c>
      <c r="I4760" s="44">
        <v>-133200</v>
      </c>
      <c r="J4760" t="s">
        <v>15920</v>
      </c>
      <c r="R4760" s="51"/>
      <c r="U4760"/>
    </row>
    <row r="4761" spans="2:21" x14ac:dyDescent="0.25">
      <c r="B4761" s="49" t="s">
        <v>9735</v>
      </c>
      <c r="C4761" s="53" t="s">
        <v>24186</v>
      </c>
      <c r="D4761" t="s">
        <v>8509</v>
      </c>
      <c r="E4761" s="43" t="s">
        <v>8510</v>
      </c>
      <c r="F4761" t="s">
        <v>7545</v>
      </c>
      <c r="G4761" t="s">
        <v>8511</v>
      </c>
      <c r="H4761" s="41">
        <v>44517</v>
      </c>
      <c r="I4761" s="44">
        <v>-111000</v>
      </c>
      <c r="J4761" t="s">
        <v>15917</v>
      </c>
      <c r="R4761" s="51"/>
      <c r="U4761"/>
    </row>
    <row r="4762" spans="2:21" x14ac:dyDescent="0.25">
      <c r="B4762" s="49" t="s">
        <v>9735</v>
      </c>
      <c r="C4762" s="53" t="s">
        <v>24186</v>
      </c>
      <c r="D4762" t="s">
        <v>8509</v>
      </c>
      <c r="E4762" s="43" t="s">
        <v>8510</v>
      </c>
      <c r="F4762" t="s">
        <v>7241</v>
      </c>
      <c r="G4762" t="s">
        <v>8511</v>
      </c>
      <c r="H4762" s="41">
        <v>44517</v>
      </c>
      <c r="I4762" s="44">
        <v>-111000</v>
      </c>
      <c r="J4762" t="s">
        <v>15921</v>
      </c>
      <c r="R4762" s="51"/>
      <c r="U4762"/>
    </row>
    <row r="4763" spans="2:21" x14ac:dyDescent="0.25">
      <c r="B4763" s="49" t="s">
        <v>9735</v>
      </c>
      <c r="C4763" s="53" t="s">
        <v>24186</v>
      </c>
      <c r="D4763" t="s">
        <v>1218</v>
      </c>
      <c r="E4763" s="43" t="s">
        <v>1219</v>
      </c>
      <c r="F4763" t="s">
        <v>8514</v>
      </c>
      <c r="G4763" t="s">
        <v>8515</v>
      </c>
      <c r="H4763" s="41">
        <v>44519</v>
      </c>
      <c r="I4763" s="44">
        <v>-5634341.2400000002</v>
      </c>
      <c r="J4763" t="s">
        <v>15922</v>
      </c>
      <c r="R4763" s="51"/>
      <c r="U4763"/>
    </row>
    <row r="4764" spans="2:21" x14ac:dyDescent="0.25">
      <c r="B4764" s="49" t="s">
        <v>9328</v>
      </c>
      <c r="C4764" s="53" t="s">
        <v>24189</v>
      </c>
      <c r="D4764" t="s">
        <v>8516</v>
      </c>
      <c r="E4764" s="43" t="s">
        <v>15923</v>
      </c>
      <c r="F4764" t="s">
        <v>8517</v>
      </c>
      <c r="H4764" s="41">
        <v>44519</v>
      </c>
      <c r="I4764" s="44">
        <v>-571501.31000000006</v>
      </c>
      <c r="J4764" t="s">
        <v>15924</v>
      </c>
      <c r="R4764" s="51"/>
      <c r="U4764"/>
    </row>
    <row r="4765" spans="2:21" x14ac:dyDescent="0.25">
      <c r="B4765" s="49" t="s">
        <v>9735</v>
      </c>
      <c r="C4765" s="53" t="s">
        <v>24186</v>
      </c>
      <c r="D4765" t="s">
        <v>5995</v>
      </c>
      <c r="E4765" s="43" t="s">
        <v>14005</v>
      </c>
      <c r="F4765" t="s">
        <v>7650</v>
      </c>
      <c r="G4765" t="s">
        <v>8518</v>
      </c>
      <c r="H4765" s="41">
        <v>44525</v>
      </c>
      <c r="I4765" s="44">
        <v>-265500</v>
      </c>
      <c r="J4765" t="s">
        <v>15925</v>
      </c>
      <c r="R4765" s="51"/>
      <c r="U4765"/>
    </row>
    <row r="4766" spans="2:21" x14ac:dyDescent="0.25">
      <c r="B4766" s="49" t="s">
        <v>9735</v>
      </c>
      <c r="C4766" s="53" t="s">
        <v>24186</v>
      </c>
      <c r="D4766" t="s">
        <v>1128</v>
      </c>
      <c r="E4766" s="43" t="s">
        <v>1129</v>
      </c>
      <c r="F4766" t="s">
        <v>8519</v>
      </c>
      <c r="G4766" t="s">
        <v>8520</v>
      </c>
      <c r="H4766" s="41">
        <v>44528</v>
      </c>
      <c r="I4766" s="44">
        <v>-4377.66</v>
      </c>
      <c r="J4766" t="s">
        <v>15926</v>
      </c>
      <c r="R4766" s="51"/>
      <c r="U4766"/>
    </row>
    <row r="4767" spans="2:21" x14ac:dyDescent="0.25">
      <c r="B4767" s="49" t="s">
        <v>9735</v>
      </c>
      <c r="C4767" s="53" t="s">
        <v>24186</v>
      </c>
      <c r="D4767" t="s">
        <v>1128</v>
      </c>
      <c r="E4767" s="43" t="s">
        <v>1129</v>
      </c>
      <c r="F4767" t="s">
        <v>8519</v>
      </c>
      <c r="G4767" t="s">
        <v>8521</v>
      </c>
      <c r="H4767" s="41">
        <v>44528</v>
      </c>
      <c r="I4767" s="44">
        <v>-4377.63</v>
      </c>
      <c r="J4767" t="s">
        <v>15927</v>
      </c>
      <c r="R4767" s="51"/>
      <c r="U4767"/>
    </row>
    <row r="4768" spans="2:21" x14ac:dyDescent="0.25">
      <c r="B4768" s="49" t="s">
        <v>9735</v>
      </c>
      <c r="C4768" s="53" t="s">
        <v>24186</v>
      </c>
      <c r="D4768" t="s">
        <v>1128</v>
      </c>
      <c r="E4768" s="43" t="s">
        <v>1129</v>
      </c>
      <c r="F4768" t="s">
        <v>8522</v>
      </c>
      <c r="G4768" t="s">
        <v>8523</v>
      </c>
      <c r="H4768" s="41">
        <v>44528</v>
      </c>
      <c r="I4768" s="44">
        <v>-3984.35</v>
      </c>
      <c r="J4768" t="s">
        <v>15928</v>
      </c>
      <c r="R4768" s="51"/>
      <c r="U4768"/>
    </row>
    <row r="4769" spans="2:21" x14ac:dyDescent="0.25">
      <c r="B4769" s="49" t="s">
        <v>9328</v>
      </c>
      <c r="C4769" s="53" t="s">
        <v>24189</v>
      </c>
      <c r="D4769" t="s">
        <v>8528</v>
      </c>
      <c r="E4769" s="43" t="s">
        <v>15933</v>
      </c>
      <c r="F4769" t="s">
        <v>8529</v>
      </c>
      <c r="G4769" t="s">
        <v>19349</v>
      </c>
      <c r="H4769" s="41">
        <v>44533</v>
      </c>
      <c r="I4769" s="44">
        <v>-5550000</v>
      </c>
      <c r="J4769" t="s">
        <v>15934</v>
      </c>
      <c r="R4769" s="51"/>
      <c r="U4769"/>
    </row>
    <row r="4770" spans="2:21" x14ac:dyDescent="0.25">
      <c r="B4770" s="49" t="s">
        <v>9328</v>
      </c>
      <c r="C4770" s="53" t="s">
        <v>24189</v>
      </c>
      <c r="D4770" t="s">
        <v>8543</v>
      </c>
      <c r="E4770" s="43" t="s">
        <v>15948</v>
      </c>
      <c r="F4770" t="s">
        <v>8544</v>
      </c>
      <c r="G4770" t="s">
        <v>19349</v>
      </c>
      <c r="H4770" s="41">
        <v>44533</v>
      </c>
      <c r="I4770" s="44">
        <v>-2320000</v>
      </c>
      <c r="J4770" t="s">
        <v>15949</v>
      </c>
      <c r="R4770" s="51"/>
      <c r="U4770"/>
    </row>
    <row r="4771" spans="2:21" x14ac:dyDescent="0.25">
      <c r="B4771" s="49" t="s">
        <v>9328</v>
      </c>
      <c r="C4771" s="53" t="s">
        <v>24189</v>
      </c>
      <c r="D4771" t="s">
        <v>8524</v>
      </c>
      <c r="E4771" s="43" t="s">
        <v>15929</v>
      </c>
      <c r="F4771" t="s">
        <v>8525</v>
      </c>
      <c r="G4771" t="s">
        <v>19349</v>
      </c>
      <c r="H4771" s="41">
        <v>44533</v>
      </c>
      <c r="I4771" s="44">
        <v>-1362520</v>
      </c>
      <c r="J4771" t="s">
        <v>15930</v>
      </c>
      <c r="R4771" s="51"/>
      <c r="U4771"/>
    </row>
    <row r="4772" spans="2:21" x14ac:dyDescent="0.25">
      <c r="B4772" s="49" t="s">
        <v>9328</v>
      </c>
      <c r="C4772" s="53" t="s">
        <v>24189</v>
      </c>
      <c r="D4772" t="s">
        <v>8537</v>
      </c>
      <c r="E4772" s="43" t="s">
        <v>15942</v>
      </c>
      <c r="F4772" t="s">
        <v>8538</v>
      </c>
      <c r="G4772" t="s">
        <v>19349</v>
      </c>
      <c r="H4772" s="41">
        <v>44533</v>
      </c>
      <c r="I4772" s="44">
        <v>-1320600</v>
      </c>
      <c r="J4772" t="s">
        <v>15943</v>
      </c>
      <c r="R4772" s="51"/>
      <c r="U4772"/>
    </row>
    <row r="4773" spans="2:21" x14ac:dyDescent="0.25">
      <c r="B4773" s="49" t="s">
        <v>9328</v>
      </c>
      <c r="C4773" s="53" t="s">
        <v>24189</v>
      </c>
      <c r="D4773" t="s">
        <v>8547</v>
      </c>
      <c r="E4773" s="43" t="s">
        <v>15952</v>
      </c>
      <c r="F4773" t="s">
        <v>8548</v>
      </c>
      <c r="G4773" t="s">
        <v>19349</v>
      </c>
      <c r="H4773" s="41">
        <v>44533</v>
      </c>
      <c r="I4773" s="44">
        <v>-907200</v>
      </c>
      <c r="J4773" t="s">
        <v>15953</v>
      </c>
      <c r="R4773" s="51"/>
      <c r="U4773"/>
    </row>
    <row r="4774" spans="2:21" x14ac:dyDescent="0.25">
      <c r="B4774" s="49" t="s">
        <v>9328</v>
      </c>
      <c r="C4774" s="53" t="s">
        <v>24189</v>
      </c>
      <c r="D4774" t="s">
        <v>8549</v>
      </c>
      <c r="E4774" s="43" t="s">
        <v>15954</v>
      </c>
      <c r="F4774" t="s">
        <v>8550</v>
      </c>
      <c r="G4774" t="s">
        <v>19349</v>
      </c>
      <c r="H4774" s="41">
        <v>44533</v>
      </c>
      <c r="I4774" s="44">
        <v>-600000</v>
      </c>
      <c r="J4774" t="s">
        <v>15955</v>
      </c>
      <c r="R4774" s="51"/>
      <c r="U4774"/>
    </row>
    <row r="4775" spans="2:21" x14ac:dyDescent="0.25">
      <c r="B4775" s="49" t="s">
        <v>9328</v>
      </c>
      <c r="C4775" s="53" t="s">
        <v>24189</v>
      </c>
      <c r="D4775" t="s">
        <v>8537</v>
      </c>
      <c r="E4775" s="43" t="s">
        <v>15942</v>
      </c>
      <c r="F4775" t="s">
        <v>8539</v>
      </c>
      <c r="G4775" t="s">
        <v>19349</v>
      </c>
      <c r="H4775" s="41">
        <v>44533</v>
      </c>
      <c r="I4775" s="44">
        <v>-422322</v>
      </c>
      <c r="J4775" t="s">
        <v>15944</v>
      </c>
      <c r="R4775" s="51"/>
      <c r="U4775"/>
    </row>
    <row r="4776" spans="2:21" x14ac:dyDescent="0.25">
      <c r="B4776" s="49" t="s">
        <v>9328</v>
      </c>
      <c r="C4776" s="53" t="s">
        <v>24189</v>
      </c>
      <c r="D4776" t="s">
        <v>8541</v>
      </c>
      <c r="E4776" s="43" t="s">
        <v>15946</v>
      </c>
      <c r="F4776" t="s">
        <v>8542</v>
      </c>
      <c r="G4776" t="s">
        <v>19349</v>
      </c>
      <c r="H4776" s="41">
        <v>44533</v>
      </c>
      <c r="I4776" s="44">
        <v>-378498.31</v>
      </c>
      <c r="J4776" t="s">
        <v>15947</v>
      </c>
      <c r="R4776" s="51"/>
      <c r="U4776"/>
    </row>
    <row r="4777" spans="2:21" x14ac:dyDescent="0.25">
      <c r="B4777" s="49" t="s">
        <v>9328</v>
      </c>
      <c r="C4777" s="53" t="s">
        <v>24189</v>
      </c>
      <c r="D4777" t="s">
        <v>8535</v>
      </c>
      <c r="E4777" s="43" t="s">
        <v>15940</v>
      </c>
      <c r="F4777" t="s">
        <v>8536</v>
      </c>
      <c r="G4777" t="s">
        <v>19349</v>
      </c>
      <c r="H4777" s="41">
        <v>44533</v>
      </c>
      <c r="I4777" s="44">
        <v>-375000</v>
      </c>
      <c r="J4777" t="s">
        <v>15941</v>
      </c>
      <c r="R4777" s="51"/>
      <c r="U4777"/>
    </row>
    <row r="4778" spans="2:21" x14ac:dyDescent="0.25">
      <c r="B4778" s="49" t="s">
        <v>9328</v>
      </c>
      <c r="C4778" s="53" t="s">
        <v>24189</v>
      </c>
      <c r="D4778" t="s">
        <v>8537</v>
      </c>
      <c r="E4778" s="43" t="s">
        <v>15942</v>
      </c>
      <c r="F4778" t="s">
        <v>8540</v>
      </c>
      <c r="G4778" t="s">
        <v>19349</v>
      </c>
      <c r="H4778" s="41">
        <v>44533</v>
      </c>
      <c r="I4778" s="44">
        <v>-282600</v>
      </c>
      <c r="J4778" t="s">
        <v>15945</v>
      </c>
      <c r="R4778" s="51"/>
      <c r="U4778"/>
    </row>
    <row r="4779" spans="2:21" x14ac:dyDescent="0.25">
      <c r="B4779" s="49" t="s">
        <v>9328</v>
      </c>
      <c r="C4779" s="53" t="s">
        <v>24189</v>
      </c>
      <c r="D4779" t="s">
        <v>8526</v>
      </c>
      <c r="E4779" s="43" t="s">
        <v>15931</v>
      </c>
      <c r="F4779" t="s">
        <v>8527</v>
      </c>
      <c r="G4779" t="s">
        <v>19349</v>
      </c>
      <c r="H4779" s="41">
        <v>44533</v>
      </c>
      <c r="I4779" s="44">
        <v>-180000</v>
      </c>
      <c r="J4779" t="s">
        <v>15932</v>
      </c>
      <c r="R4779" s="51"/>
      <c r="U4779"/>
    </row>
    <row r="4780" spans="2:21" x14ac:dyDescent="0.25">
      <c r="B4780" s="49" t="s">
        <v>9328</v>
      </c>
      <c r="C4780" s="53" t="s">
        <v>24189</v>
      </c>
      <c r="D4780" t="s">
        <v>8533</v>
      </c>
      <c r="E4780" s="43" t="s">
        <v>15938</v>
      </c>
      <c r="F4780" t="s">
        <v>8534</v>
      </c>
      <c r="G4780" t="s">
        <v>19349</v>
      </c>
      <c r="H4780" s="41">
        <v>44533</v>
      </c>
      <c r="I4780" s="44">
        <v>-162879.5</v>
      </c>
      <c r="J4780" t="s">
        <v>15939</v>
      </c>
      <c r="R4780" s="51"/>
      <c r="U4780"/>
    </row>
    <row r="4781" spans="2:21" x14ac:dyDescent="0.25">
      <c r="B4781" s="49" t="s">
        <v>9328</v>
      </c>
      <c r="C4781" s="53" t="s">
        <v>24189</v>
      </c>
      <c r="D4781" t="s">
        <v>8551</v>
      </c>
      <c r="E4781" s="43" t="s">
        <v>15956</v>
      </c>
      <c r="F4781" t="s">
        <v>8552</v>
      </c>
      <c r="G4781" t="s">
        <v>19349</v>
      </c>
      <c r="H4781" s="41">
        <v>44533</v>
      </c>
      <c r="I4781" s="44">
        <v>-150000</v>
      </c>
      <c r="J4781" t="s">
        <v>15957</v>
      </c>
      <c r="R4781" s="51"/>
      <c r="U4781"/>
    </row>
    <row r="4782" spans="2:21" x14ac:dyDescent="0.25">
      <c r="B4782" s="49" t="s">
        <v>9328</v>
      </c>
      <c r="C4782" s="53" t="s">
        <v>24189</v>
      </c>
      <c r="D4782" t="s">
        <v>8530</v>
      </c>
      <c r="E4782" s="43" t="s">
        <v>15935</v>
      </c>
      <c r="F4782" t="s">
        <v>8531</v>
      </c>
      <c r="G4782" t="s">
        <v>19526</v>
      </c>
      <c r="H4782" s="41">
        <v>44533</v>
      </c>
      <c r="I4782" s="44">
        <v>-131000</v>
      </c>
      <c r="J4782" t="s">
        <v>15936</v>
      </c>
      <c r="R4782" s="51"/>
      <c r="U4782"/>
    </row>
    <row r="4783" spans="2:21" x14ac:dyDescent="0.25">
      <c r="B4783" s="49" t="s">
        <v>9328</v>
      </c>
      <c r="C4783" s="53" t="s">
        <v>24189</v>
      </c>
      <c r="D4783" t="s">
        <v>8545</v>
      </c>
      <c r="E4783" s="43" t="s">
        <v>15950</v>
      </c>
      <c r="F4783" t="s">
        <v>8546</v>
      </c>
      <c r="G4783" t="s">
        <v>19349</v>
      </c>
      <c r="H4783" s="41">
        <v>44533</v>
      </c>
      <c r="I4783" s="44">
        <v>-127246</v>
      </c>
      <c r="J4783" t="s">
        <v>15951</v>
      </c>
      <c r="R4783" s="51"/>
      <c r="U4783"/>
    </row>
    <row r="4784" spans="2:21" x14ac:dyDescent="0.25">
      <c r="B4784" s="49" t="s">
        <v>9328</v>
      </c>
      <c r="C4784" s="53" t="s">
        <v>24189</v>
      </c>
      <c r="D4784" t="s">
        <v>3898</v>
      </c>
      <c r="E4784" s="43" t="s">
        <v>12395</v>
      </c>
      <c r="F4784" t="s">
        <v>8532</v>
      </c>
      <c r="G4784" t="s">
        <v>19349</v>
      </c>
      <c r="H4784" s="41">
        <v>44533</v>
      </c>
      <c r="I4784" s="44">
        <v>-40000</v>
      </c>
      <c r="J4784" t="s">
        <v>15937</v>
      </c>
      <c r="R4784" s="51"/>
      <c r="U4784"/>
    </row>
    <row r="4785" spans="2:21" x14ac:dyDescent="0.25">
      <c r="B4785" s="49" t="s">
        <v>9328</v>
      </c>
      <c r="C4785" s="53" t="s">
        <v>24189</v>
      </c>
      <c r="D4785" t="s">
        <v>8553</v>
      </c>
      <c r="E4785" s="43" t="s">
        <v>15958</v>
      </c>
      <c r="F4785" t="s">
        <v>8554</v>
      </c>
      <c r="G4785" t="s">
        <v>19349</v>
      </c>
      <c r="H4785" s="41">
        <v>44533</v>
      </c>
      <c r="I4785" s="44">
        <v>-23403</v>
      </c>
      <c r="J4785" t="s">
        <v>15959</v>
      </c>
      <c r="R4785" s="51"/>
      <c r="U4785"/>
    </row>
    <row r="4786" spans="2:21" x14ac:dyDescent="0.25">
      <c r="B4786" s="49" t="s">
        <v>9328</v>
      </c>
      <c r="C4786" s="53" t="s">
        <v>24189</v>
      </c>
      <c r="D4786" t="s">
        <v>8555</v>
      </c>
      <c r="E4786" s="43" t="s">
        <v>15960</v>
      </c>
      <c r="G4786" t="s">
        <v>15961</v>
      </c>
      <c r="H4786" s="41">
        <v>44536</v>
      </c>
      <c r="I4786" s="44">
        <v>5517532.8700000001</v>
      </c>
      <c r="J4786" t="s">
        <v>15962</v>
      </c>
      <c r="R4786" s="51"/>
      <c r="U4786"/>
    </row>
    <row r="4787" spans="2:21" x14ac:dyDescent="0.25">
      <c r="B4787" s="49" t="s">
        <v>9328</v>
      </c>
      <c r="C4787" s="53" t="s">
        <v>24189</v>
      </c>
      <c r="D4787" t="s">
        <v>8569</v>
      </c>
      <c r="E4787" s="43" t="s">
        <v>15976</v>
      </c>
      <c r="F4787" t="s">
        <v>8570</v>
      </c>
      <c r="G4787" t="s">
        <v>19298</v>
      </c>
      <c r="H4787" s="41">
        <v>44538</v>
      </c>
      <c r="I4787" s="44">
        <v>-13500000</v>
      </c>
      <c r="J4787" t="s">
        <v>15977</v>
      </c>
      <c r="R4787" s="51"/>
      <c r="U4787"/>
    </row>
    <row r="4788" spans="2:21" x14ac:dyDescent="0.25">
      <c r="B4788" s="49" t="s">
        <v>9328</v>
      </c>
      <c r="C4788" s="53" t="s">
        <v>24189</v>
      </c>
      <c r="D4788" t="s">
        <v>8575</v>
      </c>
      <c r="E4788" s="43" t="s">
        <v>15982</v>
      </c>
      <c r="F4788" t="s">
        <v>8576</v>
      </c>
      <c r="G4788" t="s">
        <v>19437</v>
      </c>
      <c r="H4788" s="41">
        <v>44538</v>
      </c>
      <c r="I4788" s="44">
        <v>-4226250</v>
      </c>
      <c r="J4788" t="s">
        <v>15983</v>
      </c>
      <c r="R4788" s="51"/>
      <c r="U4788"/>
    </row>
    <row r="4789" spans="2:21" x14ac:dyDescent="0.25">
      <c r="B4789" s="49" t="s">
        <v>9328</v>
      </c>
      <c r="C4789" s="53" t="s">
        <v>24189</v>
      </c>
      <c r="D4789" t="s">
        <v>8571</v>
      </c>
      <c r="E4789" s="43" t="s">
        <v>15978</v>
      </c>
      <c r="F4789" t="s">
        <v>8572</v>
      </c>
      <c r="G4789" t="s">
        <v>19812</v>
      </c>
      <c r="H4789" s="41">
        <v>44538</v>
      </c>
      <c r="I4789" s="44">
        <v>-2500000</v>
      </c>
      <c r="J4789" t="s">
        <v>15979</v>
      </c>
      <c r="R4789" s="51"/>
      <c r="U4789"/>
    </row>
    <row r="4790" spans="2:21" x14ac:dyDescent="0.25">
      <c r="B4790" s="49" t="s">
        <v>9328</v>
      </c>
      <c r="C4790" s="53" t="s">
        <v>24189</v>
      </c>
      <c r="D4790" t="s">
        <v>8561</v>
      </c>
      <c r="E4790" s="43" t="s">
        <v>15968</v>
      </c>
      <c r="F4790" t="s">
        <v>8562</v>
      </c>
      <c r="G4790" t="s">
        <v>19700</v>
      </c>
      <c r="H4790" s="41">
        <v>44538</v>
      </c>
      <c r="I4790" s="44">
        <v>-1747800</v>
      </c>
      <c r="J4790" t="s">
        <v>15969</v>
      </c>
      <c r="R4790" s="51"/>
      <c r="U4790"/>
    </row>
    <row r="4791" spans="2:21" x14ac:dyDescent="0.25">
      <c r="B4791" s="49" t="s">
        <v>9328</v>
      </c>
      <c r="C4791" s="53" t="s">
        <v>24189</v>
      </c>
      <c r="D4791" t="s">
        <v>8558</v>
      </c>
      <c r="E4791" s="43" t="s">
        <v>15965</v>
      </c>
      <c r="F4791" t="s">
        <v>8559</v>
      </c>
      <c r="G4791" t="s">
        <v>19437</v>
      </c>
      <c r="H4791" s="41">
        <v>44538</v>
      </c>
      <c r="I4791" s="44">
        <v>-1690000</v>
      </c>
      <c r="J4791" t="s">
        <v>15966</v>
      </c>
      <c r="R4791" s="51"/>
      <c r="U4791"/>
    </row>
    <row r="4792" spans="2:21" x14ac:dyDescent="0.25">
      <c r="B4792" s="49" t="s">
        <v>9328</v>
      </c>
      <c r="C4792" s="53" t="s">
        <v>24189</v>
      </c>
      <c r="D4792" t="s">
        <v>5857</v>
      </c>
      <c r="E4792" s="43" t="s">
        <v>13903</v>
      </c>
      <c r="F4792" t="s">
        <v>8560</v>
      </c>
      <c r="G4792" t="s">
        <v>19437</v>
      </c>
      <c r="H4792" s="41">
        <v>44538</v>
      </c>
      <c r="I4792" s="44">
        <v>-1500000</v>
      </c>
      <c r="J4792" t="s">
        <v>15967</v>
      </c>
      <c r="R4792" s="51"/>
      <c r="U4792"/>
    </row>
    <row r="4793" spans="2:21" x14ac:dyDescent="0.25">
      <c r="B4793" s="49" t="s">
        <v>9328</v>
      </c>
      <c r="C4793" s="53" t="s">
        <v>24189</v>
      </c>
      <c r="D4793" t="s">
        <v>8565</v>
      </c>
      <c r="E4793" s="43" t="s">
        <v>15972</v>
      </c>
      <c r="F4793" t="s">
        <v>8566</v>
      </c>
      <c r="G4793" t="s">
        <v>19437</v>
      </c>
      <c r="H4793" s="41">
        <v>44538</v>
      </c>
      <c r="I4793" s="44">
        <v>-935115</v>
      </c>
      <c r="J4793" t="s">
        <v>15973</v>
      </c>
      <c r="R4793" s="51"/>
      <c r="U4793"/>
    </row>
    <row r="4794" spans="2:21" x14ac:dyDescent="0.25">
      <c r="B4794" s="49" t="s">
        <v>9328</v>
      </c>
      <c r="C4794" s="53" t="s">
        <v>24189</v>
      </c>
      <c r="D4794" t="s">
        <v>8573</v>
      </c>
      <c r="E4794" s="43" t="s">
        <v>15980</v>
      </c>
      <c r="F4794" t="s">
        <v>8574</v>
      </c>
      <c r="G4794" t="s">
        <v>19437</v>
      </c>
      <c r="H4794" s="41">
        <v>44538</v>
      </c>
      <c r="I4794" s="44">
        <v>-840000</v>
      </c>
      <c r="J4794" t="s">
        <v>15981</v>
      </c>
      <c r="R4794" s="51"/>
      <c r="U4794"/>
    </row>
    <row r="4795" spans="2:21" x14ac:dyDescent="0.25">
      <c r="B4795" s="49" t="s">
        <v>9328</v>
      </c>
      <c r="C4795" s="53" t="s">
        <v>24189</v>
      </c>
      <c r="D4795" t="s">
        <v>8581</v>
      </c>
      <c r="E4795" s="43" t="s">
        <v>15988</v>
      </c>
      <c r="F4795" t="s">
        <v>8582</v>
      </c>
      <c r="G4795" t="s">
        <v>19437</v>
      </c>
      <c r="H4795" s="41">
        <v>44538</v>
      </c>
      <c r="I4795" s="44">
        <v>-754375</v>
      </c>
      <c r="J4795" t="s">
        <v>15989</v>
      </c>
      <c r="R4795" s="51"/>
      <c r="U4795"/>
    </row>
    <row r="4796" spans="2:21" x14ac:dyDescent="0.25">
      <c r="B4796" s="49" t="s">
        <v>9328</v>
      </c>
      <c r="C4796" s="53" t="s">
        <v>24189</v>
      </c>
      <c r="D4796" t="s">
        <v>8563</v>
      </c>
      <c r="E4796" s="43" t="s">
        <v>15970</v>
      </c>
      <c r="F4796" t="s">
        <v>8564</v>
      </c>
      <c r="G4796" t="s">
        <v>19700</v>
      </c>
      <c r="H4796" s="41">
        <v>44538</v>
      </c>
      <c r="I4796" s="44">
        <v>-628926.6</v>
      </c>
      <c r="J4796" t="s">
        <v>15971</v>
      </c>
      <c r="R4796" s="51"/>
      <c r="U4796"/>
    </row>
    <row r="4797" spans="2:21" x14ac:dyDescent="0.25">
      <c r="B4797" s="49" t="s">
        <v>9328</v>
      </c>
      <c r="C4797" s="53" t="s">
        <v>24189</v>
      </c>
      <c r="D4797" t="s">
        <v>8577</v>
      </c>
      <c r="E4797" s="43" t="s">
        <v>15984</v>
      </c>
      <c r="F4797" t="s">
        <v>8578</v>
      </c>
      <c r="G4797" t="s">
        <v>19437</v>
      </c>
      <c r="H4797" s="41">
        <v>44538</v>
      </c>
      <c r="I4797" s="44">
        <v>-525000</v>
      </c>
      <c r="J4797" t="s">
        <v>15985</v>
      </c>
      <c r="R4797" s="51"/>
      <c r="U4797"/>
    </row>
    <row r="4798" spans="2:21" x14ac:dyDescent="0.25">
      <c r="B4798" s="49" t="s">
        <v>9328</v>
      </c>
      <c r="C4798" s="53" t="s">
        <v>24189</v>
      </c>
      <c r="D4798" t="s">
        <v>8556</v>
      </c>
      <c r="E4798" s="43" t="s">
        <v>15963</v>
      </c>
      <c r="F4798" t="s">
        <v>8557</v>
      </c>
      <c r="G4798" t="s">
        <v>19298</v>
      </c>
      <c r="H4798" s="41">
        <v>44538</v>
      </c>
      <c r="I4798" s="44">
        <v>-481930</v>
      </c>
      <c r="J4798" t="s">
        <v>15964</v>
      </c>
      <c r="R4798" s="51"/>
      <c r="U4798"/>
    </row>
    <row r="4799" spans="2:21" x14ac:dyDescent="0.25">
      <c r="B4799" s="49" t="s">
        <v>9328</v>
      </c>
      <c r="C4799" s="53" t="s">
        <v>24189</v>
      </c>
      <c r="D4799" t="s">
        <v>8579</v>
      </c>
      <c r="E4799" s="43" t="s">
        <v>15986</v>
      </c>
      <c r="F4799" t="s">
        <v>8580</v>
      </c>
      <c r="G4799" t="s">
        <v>19437</v>
      </c>
      <c r="H4799" s="41">
        <v>44538</v>
      </c>
      <c r="I4799" s="44">
        <v>-270000</v>
      </c>
      <c r="J4799" t="s">
        <v>15987</v>
      </c>
      <c r="R4799" s="51"/>
      <c r="U4799"/>
    </row>
    <row r="4800" spans="2:21" x14ac:dyDescent="0.25">
      <c r="B4800" s="49" t="s">
        <v>9328</v>
      </c>
      <c r="C4800" s="53" t="s">
        <v>24189</v>
      </c>
      <c r="D4800" t="s">
        <v>8567</v>
      </c>
      <c r="E4800" s="43" t="s">
        <v>15974</v>
      </c>
      <c r="F4800" t="s">
        <v>8568</v>
      </c>
      <c r="G4800" t="s">
        <v>19437</v>
      </c>
      <c r="H4800" s="41">
        <v>44538</v>
      </c>
      <c r="I4800" s="44">
        <v>-155000</v>
      </c>
      <c r="J4800" t="s">
        <v>15975</v>
      </c>
      <c r="R4800" s="51"/>
      <c r="U4800"/>
    </row>
    <row r="4801" spans="2:21" x14ac:dyDescent="0.25">
      <c r="B4801" s="49" t="s">
        <v>9328</v>
      </c>
      <c r="C4801" s="53" t="s">
        <v>24189</v>
      </c>
      <c r="D4801" t="s">
        <v>8588</v>
      </c>
      <c r="E4801" s="43" t="s">
        <v>15995</v>
      </c>
      <c r="F4801" t="s">
        <v>8589</v>
      </c>
      <c r="G4801" t="s">
        <v>19299</v>
      </c>
      <c r="H4801" s="41">
        <v>44539</v>
      </c>
      <c r="I4801" s="44">
        <v>-3575000</v>
      </c>
      <c r="J4801" t="s">
        <v>15996</v>
      </c>
      <c r="R4801" s="51"/>
      <c r="U4801"/>
    </row>
    <row r="4802" spans="2:21" x14ac:dyDescent="0.25">
      <c r="B4802" s="49" t="s">
        <v>9328</v>
      </c>
      <c r="C4802" s="53" t="s">
        <v>24189</v>
      </c>
      <c r="D4802" t="s">
        <v>8556</v>
      </c>
      <c r="E4802" s="43" t="s">
        <v>15963</v>
      </c>
      <c r="F4802" t="s">
        <v>8583</v>
      </c>
      <c r="G4802" t="s">
        <v>19299</v>
      </c>
      <c r="H4802" s="41">
        <v>44539</v>
      </c>
      <c r="I4802" s="44">
        <v>-1125000</v>
      </c>
      <c r="J4802" t="s">
        <v>15990</v>
      </c>
      <c r="R4802" s="51"/>
      <c r="U4802"/>
    </row>
    <row r="4803" spans="2:21" x14ac:dyDescent="0.25">
      <c r="B4803" s="49" t="s">
        <v>9328</v>
      </c>
      <c r="C4803" s="53" t="s">
        <v>24189</v>
      </c>
      <c r="D4803" t="s">
        <v>8590</v>
      </c>
      <c r="E4803" s="43" t="s">
        <v>15997</v>
      </c>
      <c r="F4803" t="s">
        <v>8591</v>
      </c>
      <c r="G4803" t="s">
        <v>19349</v>
      </c>
      <c r="H4803" s="41">
        <v>44539</v>
      </c>
      <c r="I4803" s="44">
        <v>-935115</v>
      </c>
      <c r="J4803" t="s">
        <v>15998</v>
      </c>
      <c r="R4803" s="51"/>
      <c r="U4803"/>
    </row>
    <row r="4804" spans="2:21" x14ac:dyDescent="0.25">
      <c r="B4804" s="49" t="s">
        <v>9328</v>
      </c>
      <c r="C4804" s="53" t="s">
        <v>24189</v>
      </c>
      <c r="D4804" t="s">
        <v>8592</v>
      </c>
      <c r="E4804" s="43" t="s">
        <v>15999</v>
      </c>
      <c r="F4804" t="s">
        <v>8593</v>
      </c>
      <c r="G4804" t="s">
        <v>19349</v>
      </c>
      <c r="H4804" s="41">
        <v>44539</v>
      </c>
      <c r="I4804" s="44">
        <v>-935115</v>
      </c>
      <c r="J4804" t="s">
        <v>16000</v>
      </c>
      <c r="R4804" s="51"/>
      <c r="U4804"/>
    </row>
    <row r="4805" spans="2:21" x14ac:dyDescent="0.25">
      <c r="B4805" s="49" t="s">
        <v>9328</v>
      </c>
      <c r="C4805" s="53" t="s">
        <v>24189</v>
      </c>
      <c r="D4805" t="s">
        <v>8586</v>
      </c>
      <c r="E4805" s="43" t="s">
        <v>15993</v>
      </c>
      <c r="F4805" t="s">
        <v>8587</v>
      </c>
      <c r="G4805" t="s">
        <v>19349</v>
      </c>
      <c r="H4805" s="41">
        <v>44539</v>
      </c>
      <c r="I4805" s="44">
        <v>-828648</v>
      </c>
      <c r="J4805" t="s">
        <v>15994</v>
      </c>
      <c r="R4805" s="51"/>
      <c r="U4805"/>
    </row>
    <row r="4806" spans="2:21" x14ac:dyDescent="0.25">
      <c r="B4806" s="49" t="s">
        <v>9328</v>
      </c>
      <c r="C4806" s="53" t="s">
        <v>24189</v>
      </c>
      <c r="D4806" t="s">
        <v>8063</v>
      </c>
      <c r="E4806" s="43" t="s">
        <v>15535</v>
      </c>
      <c r="F4806" t="s">
        <v>8584</v>
      </c>
      <c r="G4806" t="s">
        <v>19349</v>
      </c>
      <c r="H4806" s="41">
        <v>44539</v>
      </c>
      <c r="I4806" s="44">
        <v>-750000</v>
      </c>
      <c r="J4806" t="s">
        <v>15991</v>
      </c>
      <c r="R4806" s="51"/>
      <c r="U4806"/>
    </row>
    <row r="4807" spans="2:21" x14ac:dyDescent="0.25">
      <c r="B4807" s="49" t="s">
        <v>9328</v>
      </c>
      <c r="C4807" s="53" t="s">
        <v>24189</v>
      </c>
      <c r="D4807" t="s">
        <v>8594</v>
      </c>
      <c r="E4807" s="43" t="s">
        <v>16001</v>
      </c>
      <c r="F4807" t="s">
        <v>8595</v>
      </c>
      <c r="G4807" t="s">
        <v>19349</v>
      </c>
      <c r="H4807" s="41">
        <v>44539</v>
      </c>
      <c r="I4807" s="44">
        <v>-477850</v>
      </c>
      <c r="J4807" t="s">
        <v>16002</v>
      </c>
      <c r="R4807" s="51"/>
      <c r="U4807"/>
    </row>
    <row r="4808" spans="2:21" x14ac:dyDescent="0.25">
      <c r="B4808" s="49" t="s">
        <v>9328</v>
      </c>
      <c r="C4808" s="53" t="s">
        <v>24189</v>
      </c>
      <c r="D4808" t="s">
        <v>8087</v>
      </c>
      <c r="E4808" s="43" t="s">
        <v>15559</v>
      </c>
      <c r="F4808" t="s">
        <v>8585</v>
      </c>
      <c r="G4808" t="s">
        <v>19349</v>
      </c>
      <c r="H4808" s="41">
        <v>44539</v>
      </c>
      <c r="I4808" s="44">
        <v>-227500</v>
      </c>
      <c r="J4808" t="s">
        <v>15992</v>
      </c>
      <c r="R4808" s="51"/>
      <c r="U4808"/>
    </row>
    <row r="4809" spans="2:21" x14ac:dyDescent="0.25">
      <c r="B4809" s="49" t="s">
        <v>9328</v>
      </c>
      <c r="C4809" s="53" t="s">
        <v>24189</v>
      </c>
      <c r="D4809" t="s">
        <v>5747</v>
      </c>
      <c r="E4809" s="43" t="s">
        <v>13812</v>
      </c>
      <c r="F4809" t="s">
        <v>8596</v>
      </c>
      <c r="G4809" t="s">
        <v>8597</v>
      </c>
      <c r="H4809" s="41">
        <v>44543</v>
      </c>
      <c r="I4809" s="44">
        <v>-24780</v>
      </c>
      <c r="J4809" t="s">
        <v>16003</v>
      </c>
      <c r="R4809" s="51"/>
      <c r="U4809"/>
    </row>
    <row r="4810" spans="2:21" x14ac:dyDescent="0.25">
      <c r="B4810" s="49" t="s">
        <v>9328</v>
      </c>
      <c r="C4810" s="53" t="s">
        <v>24189</v>
      </c>
      <c r="D4810" t="s">
        <v>8598</v>
      </c>
      <c r="E4810" s="43" t="s">
        <v>16004</v>
      </c>
      <c r="F4810" t="s">
        <v>8599</v>
      </c>
      <c r="G4810" t="s">
        <v>19536</v>
      </c>
      <c r="H4810" s="41">
        <v>44544</v>
      </c>
      <c r="I4810" s="44">
        <v>-665000</v>
      </c>
      <c r="J4810" t="s">
        <v>16005</v>
      </c>
      <c r="R4810" s="51"/>
      <c r="U4810"/>
    </row>
    <row r="4811" spans="2:21" x14ac:dyDescent="0.25">
      <c r="B4811" s="49" t="s">
        <v>9328</v>
      </c>
      <c r="C4811" s="53" t="s">
        <v>24189</v>
      </c>
      <c r="D4811" t="s">
        <v>8598</v>
      </c>
      <c r="E4811" s="43" t="s">
        <v>16004</v>
      </c>
      <c r="F4811" t="s">
        <v>8600</v>
      </c>
      <c r="G4811" t="s">
        <v>19537</v>
      </c>
      <c r="H4811" s="41">
        <v>44544</v>
      </c>
      <c r="I4811" s="44">
        <v>665000</v>
      </c>
      <c r="J4811" t="s">
        <v>16006</v>
      </c>
      <c r="R4811" s="51"/>
      <c r="U4811"/>
    </row>
    <row r="4812" spans="2:21" x14ac:dyDescent="0.25">
      <c r="B4812" s="49" t="s">
        <v>9328</v>
      </c>
      <c r="C4812" s="53" t="s">
        <v>24189</v>
      </c>
      <c r="D4812" t="s">
        <v>8601</v>
      </c>
      <c r="E4812" s="43" t="s">
        <v>16007</v>
      </c>
      <c r="F4812" t="s">
        <v>8602</v>
      </c>
      <c r="G4812" t="s">
        <v>16895</v>
      </c>
      <c r="H4812" s="41">
        <v>44550</v>
      </c>
      <c r="I4812" s="44">
        <v>-4370119.7</v>
      </c>
      <c r="J4812" t="s">
        <v>16008</v>
      </c>
      <c r="R4812" s="51"/>
      <c r="U4812"/>
    </row>
    <row r="4813" spans="2:21" x14ac:dyDescent="0.25">
      <c r="B4813" s="49" t="s">
        <v>9735</v>
      </c>
      <c r="C4813" s="53" t="s">
        <v>24186</v>
      </c>
      <c r="D4813" t="s">
        <v>1218</v>
      </c>
      <c r="E4813" s="43" t="s">
        <v>1219</v>
      </c>
      <c r="F4813" t="s">
        <v>8603</v>
      </c>
      <c r="G4813" t="s">
        <v>8604</v>
      </c>
      <c r="H4813" s="41">
        <v>44553</v>
      </c>
      <c r="I4813" s="44">
        <v>-105990</v>
      </c>
      <c r="J4813" t="s">
        <v>16009</v>
      </c>
      <c r="R4813" s="51"/>
      <c r="U4813"/>
    </row>
    <row r="4814" spans="2:21" x14ac:dyDescent="0.25">
      <c r="B4814" s="49" t="s">
        <v>9735</v>
      </c>
      <c r="C4814" s="53" t="s">
        <v>24186</v>
      </c>
      <c r="D4814" t="s">
        <v>1218</v>
      </c>
      <c r="E4814" s="43" t="s">
        <v>1219</v>
      </c>
      <c r="F4814" t="s">
        <v>8607</v>
      </c>
      <c r="G4814" t="s">
        <v>8608</v>
      </c>
      <c r="H4814" s="41">
        <v>44557</v>
      </c>
      <c r="I4814" s="44">
        <v>-4679613.72</v>
      </c>
      <c r="J4814" t="s">
        <v>16011</v>
      </c>
      <c r="R4814" s="51"/>
      <c r="U4814"/>
    </row>
    <row r="4815" spans="2:21" x14ac:dyDescent="0.25">
      <c r="B4815" s="49" t="s">
        <v>9735</v>
      </c>
      <c r="C4815" s="53" t="s">
        <v>24186</v>
      </c>
      <c r="D4815" t="s">
        <v>1218</v>
      </c>
      <c r="E4815" s="43" t="s">
        <v>1219</v>
      </c>
      <c r="F4815" t="s">
        <v>8605</v>
      </c>
      <c r="G4815" t="s">
        <v>8606</v>
      </c>
      <c r="H4815" s="41">
        <v>44557</v>
      </c>
      <c r="I4815" s="44">
        <v>-89280</v>
      </c>
      <c r="J4815" t="s">
        <v>16010</v>
      </c>
      <c r="R4815" s="51"/>
      <c r="U4815"/>
    </row>
    <row r="4816" spans="2:21" x14ac:dyDescent="0.25">
      <c r="B4816" s="49" t="s">
        <v>9328</v>
      </c>
      <c r="C4816" s="53" t="s">
        <v>24189</v>
      </c>
      <c r="D4816" t="s">
        <v>8613</v>
      </c>
      <c r="E4816" s="43" t="s">
        <v>16016</v>
      </c>
      <c r="F4816" t="s">
        <v>8614</v>
      </c>
      <c r="G4816" t="s">
        <v>19550</v>
      </c>
      <c r="H4816" s="41">
        <v>44557</v>
      </c>
      <c r="I4816" s="44">
        <v>-4288992.34</v>
      </c>
      <c r="J4816" t="s">
        <v>16017</v>
      </c>
      <c r="R4816" s="51"/>
      <c r="U4816"/>
    </row>
    <row r="4817" spans="2:21" x14ac:dyDescent="0.25">
      <c r="B4817" s="49" t="s">
        <v>9328</v>
      </c>
      <c r="C4817" s="53" t="s">
        <v>24189</v>
      </c>
      <c r="D4817" t="s">
        <v>8611</v>
      </c>
      <c r="E4817" s="43" t="s">
        <v>16014</v>
      </c>
      <c r="F4817" t="s">
        <v>8612</v>
      </c>
      <c r="G4817" t="s">
        <v>9083</v>
      </c>
      <c r="H4817" s="41">
        <v>44557</v>
      </c>
      <c r="I4817" s="44">
        <v>-2688841.94</v>
      </c>
      <c r="J4817" t="s">
        <v>16015</v>
      </c>
      <c r="R4817" s="51"/>
      <c r="U4817"/>
    </row>
    <row r="4818" spans="2:21" x14ac:dyDescent="0.25">
      <c r="B4818" s="49" t="s">
        <v>9328</v>
      </c>
      <c r="C4818" s="53" t="s">
        <v>24189</v>
      </c>
      <c r="D4818" t="s">
        <v>8609</v>
      </c>
      <c r="E4818" s="43" t="s">
        <v>16012</v>
      </c>
      <c r="F4818" t="s">
        <v>8610</v>
      </c>
      <c r="G4818" t="s">
        <v>19371</v>
      </c>
      <c r="H4818" s="41">
        <v>44557</v>
      </c>
      <c r="I4818" s="44">
        <v>-1532582.62</v>
      </c>
      <c r="J4818" t="s">
        <v>16013</v>
      </c>
      <c r="R4818" s="51"/>
      <c r="U4818"/>
    </row>
    <row r="4819" spans="2:21" x14ac:dyDescent="0.25">
      <c r="B4819" s="49" t="s">
        <v>9328</v>
      </c>
      <c r="C4819" s="53" t="s">
        <v>24189</v>
      </c>
      <c r="D4819" t="s">
        <v>8615</v>
      </c>
      <c r="E4819" s="43" t="s">
        <v>16018</v>
      </c>
      <c r="F4819" t="s">
        <v>8616</v>
      </c>
      <c r="G4819" t="s">
        <v>9188</v>
      </c>
      <c r="H4819" s="41">
        <v>44557</v>
      </c>
      <c r="I4819" s="44">
        <v>-176923.51999999999</v>
      </c>
      <c r="J4819" t="s">
        <v>16019</v>
      </c>
      <c r="R4819" s="51"/>
      <c r="U4819"/>
    </row>
    <row r="4820" spans="2:21" x14ac:dyDescent="0.25">
      <c r="B4820" s="49" t="s">
        <v>9735</v>
      </c>
      <c r="C4820" s="53" t="s">
        <v>24186</v>
      </c>
      <c r="D4820" t="s">
        <v>1218</v>
      </c>
      <c r="E4820" s="43" t="s">
        <v>1219</v>
      </c>
      <c r="F4820" t="s">
        <v>8617</v>
      </c>
      <c r="G4820" t="s">
        <v>8618</v>
      </c>
      <c r="H4820" s="41">
        <v>44558</v>
      </c>
      <c r="I4820" s="44">
        <v>-1107400</v>
      </c>
      <c r="J4820" t="s">
        <v>16020</v>
      </c>
      <c r="R4820" s="51"/>
      <c r="U4820"/>
    </row>
    <row r="4821" spans="2:21" x14ac:dyDescent="0.25">
      <c r="B4821" s="49" t="s">
        <v>9328</v>
      </c>
      <c r="C4821" s="53" t="s">
        <v>24189</v>
      </c>
      <c r="D4821" t="s">
        <v>8619</v>
      </c>
      <c r="E4821" s="43" t="s">
        <v>16021</v>
      </c>
      <c r="F4821" t="s">
        <v>8620</v>
      </c>
      <c r="G4821" t="s">
        <v>9132</v>
      </c>
      <c r="H4821" s="41">
        <v>44558</v>
      </c>
      <c r="I4821" s="44">
        <v>-333233.96000000002</v>
      </c>
      <c r="J4821" t="s">
        <v>16022</v>
      </c>
      <c r="R4821" s="51"/>
      <c r="U4821"/>
    </row>
    <row r="4822" spans="2:21" x14ac:dyDescent="0.25">
      <c r="B4822" s="49" t="s">
        <v>9328</v>
      </c>
      <c r="C4822" s="53" t="s">
        <v>24189</v>
      </c>
      <c r="D4822" t="s">
        <v>8619</v>
      </c>
      <c r="E4822" s="43" t="s">
        <v>16021</v>
      </c>
      <c r="F4822" t="s">
        <v>8620</v>
      </c>
      <c r="G4822" t="s">
        <v>8620</v>
      </c>
      <c r="H4822" s="41">
        <v>44558</v>
      </c>
      <c r="I4822" s="44">
        <v>66646.789999999994</v>
      </c>
      <c r="J4822" t="s">
        <v>16023</v>
      </c>
      <c r="R4822" s="51"/>
      <c r="U4822"/>
    </row>
    <row r="4823" spans="2:21" x14ac:dyDescent="0.25">
      <c r="B4823" s="49" t="s">
        <v>9735</v>
      </c>
      <c r="C4823" s="53" t="s">
        <v>24186</v>
      </c>
      <c r="D4823" t="s">
        <v>1218</v>
      </c>
      <c r="E4823" s="43" t="s">
        <v>1219</v>
      </c>
      <c r="F4823" t="s">
        <v>8621</v>
      </c>
      <c r="G4823" t="s">
        <v>8622</v>
      </c>
      <c r="H4823" s="41">
        <v>44559</v>
      </c>
      <c r="I4823" s="44">
        <v>-11450</v>
      </c>
      <c r="J4823" t="s">
        <v>16024</v>
      </c>
      <c r="R4823" s="51"/>
      <c r="U4823"/>
    </row>
    <row r="4824" spans="2:21" x14ac:dyDescent="0.25">
      <c r="B4824" s="49" t="s">
        <v>9326</v>
      </c>
      <c r="C4824" s="53" t="s">
        <v>24184</v>
      </c>
      <c r="D4824" t="s">
        <v>7902</v>
      </c>
      <c r="E4824" s="43" t="s">
        <v>15405</v>
      </c>
      <c r="F4824" t="s">
        <v>8626</v>
      </c>
      <c r="G4824" t="s">
        <v>8956</v>
      </c>
      <c r="H4824" s="41">
        <v>44566</v>
      </c>
      <c r="I4824" s="44">
        <v>-978857.2</v>
      </c>
      <c r="J4824" t="s">
        <v>16026</v>
      </c>
      <c r="R4824" s="51"/>
      <c r="U4824"/>
    </row>
    <row r="4825" spans="2:21" x14ac:dyDescent="0.25">
      <c r="B4825" s="49" t="s">
        <v>9326</v>
      </c>
      <c r="C4825" s="53" t="s">
        <v>24184</v>
      </c>
      <c r="D4825" t="s">
        <v>8623</v>
      </c>
      <c r="E4825" s="43" t="s">
        <v>8624</v>
      </c>
      <c r="F4825" t="s">
        <v>8625</v>
      </c>
      <c r="G4825" t="s">
        <v>18453</v>
      </c>
      <c r="H4825" s="41">
        <v>44566</v>
      </c>
      <c r="I4825" s="44">
        <v>2760256</v>
      </c>
      <c r="J4825" t="s">
        <v>16025</v>
      </c>
      <c r="R4825" s="51"/>
      <c r="U4825"/>
    </row>
    <row r="4826" spans="2:21" x14ac:dyDescent="0.25">
      <c r="B4826" s="49" t="s">
        <v>9326</v>
      </c>
      <c r="C4826" s="53" t="s">
        <v>24184</v>
      </c>
      <c r="D4826" t="s">
        <v>7893</v>
      </c>
      <c r="E4826" s="43" t="s">
        <v>7894</v>
      </c>
      <c r="F4826" t="s">
        <v>8627</v>
      </c>
      <c r="G4826" t="s">
        <v>8628</v>
      </c>
      <c r="H4826" s="41">
        <v>44567</v>
      </c>
      <c r="I4826" s="44">
        <v>-1079044.56</v>
      </c>
      <c r="J4826" t="s">
        <v>16027</v>
      </c>
      <c r="R4826" s="51"/>
      <c r="U4826"/>
    </row>
    <row r="4827" spans="2:21" x14ac:dyDescent="0.25">
      <c r="B4827" s="49" t="s">
        <v>9328</v>
      </c>
      <c r="C4827" s="53" t="s">
        <v>24189</v>
      </c>
      <c r="D4827" t="s">
        <v>8629</v>
      </c>
      <c r="E4827" s="43" t="s">
        <v>8630</v>
      </c>
      <c r="F4827" t="s">
        <v>8631</v>
      </c>
      <c r="G4827" t="s">
        <v>8628</v>
      </c>
      <c r="H4827" s="41">
        <v>44567</v>
      </c>
      <c r="I4827" s="44">
        <v>-952401.6</v>
      </c>
      <c r="J4827" t="s">
        <v>16028</v>
      </c>
      <c r="R4827" s="51"/>
      <c r="U4827"/>
    </row>
    <row r="4828" spans="2:21" x14ac:dyDescent="0.25">
      <c r="B4828" s="49" t="s">
        <v>9735</v>
      </c>
      <c r="C4828" s="53" t="s">
        <v>24186</v>
      </c>
      <c r="D4828" t="s">
        <v>7212</v>
      </c>
      <c r="E4828" s="43" t="s">
        <v>7213</v>
      </c>
      <c r="F4828" t="s">
        <v>8632</v>
      </c>
      <c r="G4828" t="s">
        <v>8633</v>
      </c>
      <c r="H4828" s="41">
        <v>44572</v>
      </c>
      <c r="I4828" s="44">
        <v>-72150</v>
      </c>
      <c r="J4828" t="s">
        <v>16029</v>
      </c>
      <c r="R4828" s="51"/>
      <c r="U4828"/>
    </row>
    <row r="4829" spans="2:21" x14ac:dyDescent="0.25">
      <c r="B4829" s="49" t="s">
        <v>9326</v>
      </c>
      <c r="C4829" s="53" t="s">
        <v>24184</v>
      </c>
      <c r="D4829" t="s">
        <v>8634</v>
      </c>
      <c r="E4829" s="43" t="s">
        <v>8635</v>
      </c>
      <c r="F4829" t="s">
        <v>8636</v>
      </c>
      <c r="G4829" t="s">
        <v>18636</v>
      </c>
      <c r="H4829" s="41">
        <v>44580</v>
      </c>
      <c r="I4829" s="44">
        <v>-250469.93</v>
      </c>
      <c r="J4829" t="s">
        <v>16030</v>
      </c>
      <c r="R4829" s="51"/>
      <c r="U4829"/>
    </row>
    <row r="4830" spans="2:21" x14ac:dyDescent="0.25">
      <c r="B4830" s="49" t="s">
        <v>9328</v>
      </c>
      <c r="C4830" s="53" t="s">
        <v>24189</v>
      </c>
      <c r="D4830" t="s">
        <v>8637</v>
      </c>
      <c r="E4830" s="43" t="s">
        <v>8638</v>
      </c>
      <c r="F4830" t="s">
        <v>8639</v>
      </c>
      <c r="G4830" t="s">
        <v>16911</v>
      </c>
      <c r="H4830" s="41">
        <v>44586</v>
      </c>
      <c r="I4830" s="44">
        <v>-4463742.49</v>
      </c>
      <c r="J4830" t="s">
        <v>16031</v>
      </c>
      <c r="R4830" s="51"/>
      <c r="U4830"/>
    </row>
    <row r="4831" spans="2:21" x14ac:dyDescent="0.25">
      <c r="B4831" s="49" t="s">
        <v>9735</v>
      </c>
      <c r="C4831" s="53" t="s">
        <v>24186</v>
      </c>
      <c r="D4831" t="s">
        <v>7212</v>
      </c>
      <c r="E4831" s="43" t="s">
        <v>7213</v>
      </c>
      <c r="F4831" t="s">
        <v>8640</v>
      </c>
      <c r="G4831" t="s">
        <v>8641</v>
      </c>
      <c r="H4831" s="41">
        <v>44587</v>
      </c>
      <c r="I4831" s="44">
        <v>-72150</v>
      </c>
      <c r="J4831" t="s">
        <v>16032</v>
      </c>
      <c r="R4831" s="51"/>
      <c r="U4831"/>
    </row>
    <row r="4832" spans="2:21" x14ac:dyDescent="0.25">
      <c r="B4832" s="49" t="s">
        <v>9328</v>
      </c>
      <c r="C4832" s="53" t="s">
        <v>24189</v>
      </c>
      <c r="D4832" t="s">
        <v>8642</v>
      </c>
      <c r="E4832" s="43" t="s">
        <v>16033</v>
      </c>
      <c r="G4832" t="s">
        <v>8643</v>
      </c>
      <c r="H4832" s="41">
        <v>44589</v>
      </c>
      <c r="I4832" s="44">
        <v>4751272.71</v>
      </c>
      <c r="J4832" t="s">
        <v>16034</v>
      </c>
      <c r="R4832" s="51"/>
      <c r="U4832"/>
    </row>
    <row r="4833" spans="2:21" x14ac:dyDescent="0.25">
      <c r="B4833" s="49" t="s">
        <v>9328</v>
      </c>
      <c r="C4833" s="53" t="s">
        <v>24189</v>
      </c>
      <c r="D4833" t="s">
        <v>1364</v>
      </c>
      <c r="E4833" s="43" t="s">
        <v>10374</v>
      </c>
      <c r="H4833" s="41">
        <v>44592</v>
      </c>
      <c r="I4833" s="44">
        <v>1402850</v>
      </c>
      <c r="J4833" t="s">
        <v>16035</v>
      </c>
      <c r="R4833" s="51"/>
      <c r="U4833"/>
    </row>
    <row r="4834" spans="2:21" x14ac:dyDescent="0.25">
      <c r="B4834" s="49" t="s">
        <v>9328</v>
      </c>
      <c r="C4834" s="53" t="s">
        <v>24189</v>
      </c>
      <c r="D4834" t="s">
        <v>8644</v>
      </c>
      <c r="E4834" s="43" t="s">
        <v>8645</v>
      </c>
      <c r="F4834" t="s">
        <v>8646</v>
      </c>
      <c r="G4834" t="s">
        <v>19366</v>
      </c>
      <c r="H4834" s="41">
        <v>44593</v>
      </c>
      <c r="I4834" s="44">
        <v>-1351487.14</v>
      </c>
      <c r="J4834" t="s">
        <v>16036</v>
      </c>
      <c r="R4834" s="51"/>
      <c r="U4834"/>
    </row>
    <row r="4835" spans="2:21" x14ac:dyDescent="0.25">
      <c r="B4835" s="49" t="s">
        <v>9328</v>
      </c>
      <c r="C4835" s="53" t="s">
        <v>24189</v>
      </c>
      <c r="D4835" t="s">
        <v>8650</v>
      </c>
      <c r="E4835" s="43" t="s">
        <v>8651</v>
      </c>
      <c r="F4835" t="s">
        <v>8652</v>
      </c>
      <c r="H4835" s="41">
        <v>44595</v>
      </c>
      <c r="I4835" s="44">
        <v>-235086.94</v>
      </c>
      <c r="J4835" t="s">
        <v>16040</v>
      </c>
      <c r="R4835" s="51"/>
      <c r="U4835"/>
    </row>
    <row r="4836" spans="2:21" x14ac:dyDescent="0.25">
      <c r="B4836" s="49" t="s">
        <v>9328</v>
      </c>
      <c r="C4836" s="53" t="s">
        <v>24189</v>
      </c>
      <c r="D4836" t="s">
        <v>8648</v>
      </c>
      <c r="E4836" s="43" t="s">
        <v>16038</v>
      </c>
      <c r="F4836" t="s">
        <v>8649</v>
      </c>
      <c r="H4836" s="41">
        <v>44595</v>
      </c>
      <c r="I4836" s="44">
        <v>-65345.02</v>
      </c>
      <c r="J4836" t="s">
        <v>16039</v>
      </c>
      <c r="R4836" s="51"/>
      <c r="U4836"/>
    </row>
    <row r="4837" spans="2:21" x14ac:dyDescent="0.25">
      <c r="B4837" s="49" t="s">
        <v>9326</v>
      </c>
      <c r="C4837" s="53" t="s">
        <v>24184</v>
      </c>
      <c r="D4837" t="s">
        <v>8653</v>
      </c>
      <c r="E4837" s="43" t="s">
        <v>8654</v>
      </c>
      <c r="F4837" t="s">
        <v>8655</v>
      </c>
      <c r="G4837" t="s">
        <v>1285</v>
      </c>
      <c r="H4837" s="41">
        <v>44602</v>
      </c>
      <c r="I4837" s="44">
        <v>-865551.62</v>
      </c>
      <c r="J4837" t="s">
        <v>16041</v>
      </c>
      <c r="R4837" s="51"/>
      <c r="U4837"/>
    </row>
    <row r="4838" spans="2:21" x14ac:dyDescent="0.25">
      <c r="B4838" s="49" t="s">
        <v>9328</v>
      </c>
      <c r="C4838" s="53" t="s">
        <v>24189</v>
      </c>
      <c r="D4838" t="s">
        <v>8656</v>
      </c>
      <c r="E4838" s="43" t="s">
        <v>16042</v>
      </c>
      <c r="F4838" t="s">
        <v>8657</v>
      </c>
      <c r="G4838" t="s">
        <v>19614</v>
      </c>
      <c r="H4838" s="41">
        <v>44602</v>
      </c>
      <c r="I4838" s="44">
        <v>-3953297.26</v>
      </c>
      <c r="J4838" t="s">
        <v>16043</v>
      </c>
      <c r="R4838" s="51"/>
      <c r="U4838"/>
    </row>
    <row r="4839" spans="2:21" x14ac:dyDescent="0.25">
      <c r="B4839" s="49" t="s">
        <v>9326</v>
      </c>
      <c r="C4839" s="53" t="s">
        <v>24184</v>
      </c>
      <c r="D4839" t="s">
        <v>8658</v>
      </c>
      <c r="E4839" s="43" t="s">
        <v>8659</v>
      </c>
      <c r="F4839" t="s">
        <v>8660</v>
      </c>
      <c r="G4839" t="s">
        <v>17883</v>
      </c>
      <c r="H4839" s="41">
        <v>44606</v>
      </c>
      <c r="I4839" s="44">
        <v>405824.42</v>
      </c>
      <c r="J4839" t="s">
        <v>16044</v>
      </c>
      <c r="R4839" s="51"/>
      <c r="U4839"/>
    </row>
    <row r="4840" spans="2:21" x14ac:dyDescent="0.25">
      <c r="B4840" s="49" t="s">
        <v>9328</v>
      </c>
      <c r="C4840" s="53" t="s">
        <v>24189</v>
      </c>
      <c r="D4840" t="s">
        <v>8661</v>
      </c>
      <c r="E4840" s="43" t="s">
        <v>8662</v>
      </c>
      <c r="F4840" t="s">
        <v>8663</v>
      </c>
      <c r="G4840" t="s">
        <v>8873</v>
      </c>
      <c r="H4840" s="41">
        <v>44609</v>
      </c>
      <c r="I4840" s="44">
        <v>307538.68</v>
      </c>
      <c r="J4840" t="s">
        <v>16045</v>
      </c>
      <c r="R4840" s="51"/>
      <c r="U4840"/>
    </row>
    <row r="4841" spans="2:21" x14ac:dyDescent="0.25">
      <c r="B4841" s="49" t="s">
        <v>9735</v>
      </c>
      <c r="C4841" s="53" t="s">
        <v>24186</v>
      </c>
      <c r="D4841" t="s">
        <v>1128</v>
      </c>
      <c r="E4841" s="43" t="s">
        <v>1129</v>
      </c>
      <c r="F4841" t="s">
        <v>8664</v>
      </c>
      <c r="G4841" t="s">
        <v>8665</v>
      </c>
      <c r="H4841" s="41">
        <v>44620</v>
      </c>
      <c r="I4841" s="44">
        <v>-1407.33</v>
      </c>
      <c r="J4841" t="s">
        <v>16046</v>
      </c>
      <c r="R4841" s="51"/>
      <c r="U4841"/>
    </row>
    <row r="4842" spans="2:21" x14ac:dyDescent="0.25">
      <c r="B4842" s="49" t="s">
        <v>9328</v>
      </c>
      <c r="C4842" s="53" t="s">
        <v>24189</v>
      </c>
      <c r="D4842" t="s">
        <v>8666</v>
      </c>
      <c r="E4842" s="43" t="s">
        <v>8667</v>
      </c>
      <c r="F4842" t="s">
        <v>8668</v>
      </c>
      <c r="G4842" t="s">
        <v>20156</v>
      </c>
      <c r="H4842" s="41">
        <v>44621</v>
      </c>
      <c r="I4842" s="44">
        <v>-3237518.8</v>
      </c>
      <c r="J4842" t="s">
        <v>16047</v>
      </c>
      <c r="R4842" s="51"/>
      <c r="U4842"/>
    </row>
    <row r="4843" spans="2:21" x14ac:dyDescent="0.25">
      <c r="B4843" s="49" t="s">
        <v>9326</v>
      </c>
      <c r="C4843" s="53" t="s">
        <v>24184</v>
      </c>
      <c r="D4843" t="s">
        <v>8669</v>
      </c>
      <c r="E4843" s="43" t="s">
        <v>8670</v>
      </c>
      <c r="F4843" t="s">
        <v>8671</v>
      </c>
      <c r="G4843" t="s">
        <v>8873</v>
      </c>
      <c r="H4843" s="41">
        <v>44628</v>
      </c>
      <c r="I4843" s="44">
        <v>604087.09</v>
      </c>
      <c r="J4843" t="s">
        <v>16048</v>
      </c>
      <c r="R4843" s="51"/>
      <c r="U4843"/>
    </row>
    <row r="4844" spans="2:21" x14ac:dyDescent="0.25">
      <c r="B4844" s="49" t="s">
        <v>9328</v>
      </c>
      <c r="C4844" s="53" t="s">
        <v>24189</v>
      </c>
      <c r="D4844" t="s">
        <v>7944</v>
      </c>
      <c r="E4844" s="43" t="s">
        <v>7945</v>
      </c>
      <c r="F4844" t="s">
        <v>8672</v>
      </c>
      <c r="G4844" t="s">
        <v>20081</v>
      </c>
      <c r="H4844" s="41">
        <v>44637</v>
      </c>
      <c r="I4844" s="44">
        <v>413000</v>
      </c>
      <c r="J4844" t="s">
        <v>16049</v>
      </c>
      <c r="R4844" s="51"/>
      <c r="U4844"/>
    </row>
    <row r="4845" spans="2:21" x14ac:dyDescent="0.25">
      <c r="B4845" s="49" t="s">
        <v>9328</v>
      </c>
      <c r="C4845" s="53" t="s">
        <v>24189</v>
      </c>
      <c r="D4845" t="s">
        <v>6862</v>
      </c>
      <c r="E4845" s="43" t="s">
        <v>6863</v>
      </c>
      <c r="F4845" t="s">
        <v>8673</v>
      </c>
      <c r="G4845" t="s">
        <v>20392</v>
      </c>
      <c r="H4845" s="41">
        <v>44641</v>
      </c>
      <c r="I4845" s="44">
        <v>-413000</v>
      </c>
      <c r="J4845" t="s">
        <v>16050</v>
      </c>
      <c r="R4845" s="51"/>
      <c r="U4845"/>
    </row>
    <row r="4846" spans="2:21" x14ac:dyDescent="0.25">
      <c r="B4846" s="49" t="s">
        <v>9328</v>
      </c>
      <c r="C4846" s="53" t="s">
        <v>24189</v>
      </c>
      <c r="D4846" t="s">
        <v>6862</v>
      </c>
      <c r="E4846" s="43" t="s">
        <v>6863</v>
      </c>
      <c r="F4846" t="s">
        <v>8674</v>
      </c>
      <c r="G4846" t="s">
        <v>20393</v>
      </c>
      <c r="H4846" s="41">
        <v>44641</v>
      </c>
      <c r="I4846" s="44">
        <v>413000</v>
      </c>
      <c r="J4846" t="s">
        <v>16051</v>
      </c>
      <c r="R4846" s="51"/>
      <c r="U4846"/>
    </row>
    <row r="4847" spans="2:21" x14ac:dyDescent="0.25">
      <c r="B4847" s="49" t="s">
        <v>9328</v>
      </c>
      <c r="C4847" s="53" t="s">
        <v>24189</v>
      </c>
      <c r="D4847" t="s">
        <v>8675</v>
      </c>
      <c r="E4847" s="43" t="s">
        <v>8676</v>
      </c>
      <c r="F4847" t="s">
        <v>8677</v>
      </c>
      <c r="G4847" t="s">
        <v>20158</v>
      </c>
      <c r="H4847" s="41">
        <v>44644</v>
      </c>
      <c r="I4847" s="44">
        <v>-615031.05000000005</v>
      </c>
      <c r="J4847" t="s">
        <v>16052</v>
      </c>
      <c r="R4847" s="51"/>
      <c r="U4847"/>
    </row>
    <row r="4848" spans="2:21" x14ac:dyDescent="0.25">
      <c r="B4848" s="49" t="s">
        <v>9328</v>
      </c>
      <c r="C4848" s="53" t="s">
        <v>24189</v>
      </c>
      <c r="D4848" t="s">
        <v>8675</v>
      </c>
      <c r="E4848" s="43" t="s">
        <v>8676</v>
      </c>
      <c r="F4848" t="s">
        <v>8678</v>
      </c>
      <c r="G4848" t="s">
        <v>20159</v>
      </c>
      <c r="H4848" s="41">
        <v>44644</v>
      </c>
      <c r="I4848" s="44">
        <v>-615031.05000000005</v>
      </c>
      <c r="J4848" t="s">
        <v>16053</v>
      </c>
      <c r="R4848" s="51"/>
      <c r="U4848"/>
    </row>
    <row r="4849" spans="2:21" x14ac:dyDescent="0.25">
      <c r="B4849" s="49" t="s">
        <v>9328</v>
      </c>
      <c r="C4849" s="53" t="s">
        <v>24189</v>
      </c>
      <c r="D4849" t="s">
        <v>8675</v>
      </c>
      <c r="E4849" s="43" t="s">
        <v>8676</v>
      </c>
      <c r="F4849" t="s">
        <v>8679</v>
      </c>
      <c r="G4849" t="s">
        <v>20160</v>
      </c>
      <c r="H4849" s="41">
        <v>44644</v>
      </c>
      <c r="I4849" s="44">
        <v>-615031.05000000005</v>
      </c>
      <c r="J4849" t="s">
        <v>16054</v>
      </c>
      <c r="R4849" s="51"/>
      <c r="U4849"/>
    </row>
    <row r="4850" spans="2:21" x14ac:dyDescent="0.25">
      <c r="B4850" s="49" t="s">
        <v>9328</v>
      </c>
      <c r="C4850" s="53" t="s">
        <v>24189</v>
      </c>
      <c r="D4850" t="s">
        <v>8675</v>
      </c>
      <c r="E4850" s="43" t="s">
        <v>8676</v>
      </c>
      <c r="F4850" t="s">
        <v>8680</v>
      </c>
      <c r="G4850" t="s">
        <v>8873</v>
      </c>
      <c r="H4850" s="41">
        <v>44644</v>
      </c>
      <c r="I4850" s="44">
        <v>615031.05000000005</v>
      </c>
      <c r="J4850" t="s">
        <v>16055</v>
      </c>
      <c r="R4850" s="51"/>
      <c r="U4850"/>
    </row>
    <row r="4851" spans="2:21" x14ac:dyDescent="0.25">
      <c r="B4851" s="49" t="s">
        <v>9328</v>
      </c>
      <c r="C4851" s="53" t="s">
        <v>24189</v>
      </c>
      <c r="D4851" t="s">
        <v>8675</v>
      </c>
      <c r="E4851" s="43" t="s">
        <v>8676</v>
      </c>
      <c r="F4851" t="s">
        <v>8681</v>
      </c>
      <c r="G4851" t="s">
        <v>8873</v>
      </c>
      <c r="H4851" s="41">
        <v>44644</v>
      </c>
      <c r="I4851" s="44">
        <v>615031.05000000005</v>
      </c>
      <c r="J4851" t="s">
        <v>16056</v>
      </c>
      <c r="R4851" s="51"/>
      <c r="U4851"/>
    </row>
    <row r="4852" spans="2:21" x14ac:dyDescent="0.25">
      <c r="B4852" s="49" t="s">
        <v>9328</v>
      </c>
      <c r="C4852" s="53" t="s">
        <v>24189</v>
      </c>
      <c r="D4852" t="s">
        <v>8675</v>
      </c>
      <c r="E4852" s="43" t="s">
        <v>8676</v>
      </c>
      <c r="F4852" t="s">
        <v>8682</v>
      </c>
      <c r="G4852" t="s">
        <v>8873</v>
      </c>
      <c r="H4852" s="41">
        <v>44644</v>
      </c>
      <c r="I4852" s="44">
        <v>615031.05000000005</v>
      </c>
      <c r="J4852" t="s">
        <v>16057</v>
      </c>
      <c r="R4852" s="51"/>
      <c r="U4852"/>
    </row>
    <row r="4853" spans="2:21" x14ac:dyDescent="0.25">
      <c r="B4853" s="49" t="s">
        <v>9326</v>
      </c>
      <c r="C4853" s="53" t="s">
        <v>24184</v>
      </c>
      <c r="D4853" t="s">
        <v>8683</v>
      </c>
      <c r="E4853" s="43" t="s">
        <v>8684</v>
      </c>
      <c r="F4853" t="s">
        <v>8685</v>
      </c>
      <c r="G4853" t="s">
        <v>8686</v>
      </c>
      <c r="H4853" s="41">
        <v>44649</v>
      </c>
      <c r="I4853" s="44">
        <v>-451789.61</v>
      </c>
      <c r="J4853" t="s">
        <v>16058</v>
      </c>
      <c r="R4853" s="51"/>
      <c r="U4853"/>
    </row>
    <row r="4854" spans="2:21" x14ac:dyDescent="0.25">
      <c r="B4854" s="49" t="s">
        <v>9735</v>
      </c>
      <c r="C4854" s="53" t="s">
        <v>24186</v>
      </c>
      <c r="D4854" t="s">
        <v>8689</v>
      </c>
      <c r="E4854" s="43" t="s">
        <v>8690</v>
      </c>
      <c r="F4854" t="s">
        <v>8691</v>
      </c>
      <c r="G4854" t="s">
        <v>8692</v>
      </c>
      <c r="H4854" s="41">
        <v>44655</v>
      </c>
      <c r="I4854" s="44">
        <v>-4870950.53</v>
      </c>
      <c r="J4854" t="s">
        <v>16060</v>
      </c>
      <c r="R4854" s="51"/>
      <c r="U4854"/>
    </row>
    <row r="4855" spans="2:21" x14ac:dyDescent="0.25">
      <c r="B4855" s="49" t="s">
        <v>9735</v>
      </c>
      <c r="C4855" s="53" t="s">
        <v>24186</v>
      </c>
      <c r="D4855" t="s">
        <v>1218</v>
      </c>
      <c r="E4855" s="43" t="s">
        <v>1219</v>
      </c>
      <c r="F4855" t="s">
        <v>8687</v>
      </c>
      <c r="G4855" t="s">
        <v>8688</v>
      </c>
      <c r="H4855" s="41">
        <v>44655</v>
      </c>
      <c r="I4855" s="44">
        <v>-1604952.5</v>
      </c>
      <c r="J4855" t="s">
        <v>16059</v>
      </c>
      <c r="R4855" s="51"/>
      <c r="U4855"/>
    </row>
    <row r="4856" spans="2:21" x14ac:dyDescent="0.25">
      <c r="B4856" s="49" t="s">
        <v>9326</v>
      </c>
      <c r="C4856" s="53" t="s">
        <v>24184</v>
      </c>
      <c r="D4856" t="s">
        <v>7652</v>
      </c>
      <c r="E4856" s="43" t="s">
        <v>7653</v>
      </c>
      <c r="G4856" t="s">
        <v>20788</v>
      </c>
      <c r="H4856" s="41">
        <v>44659</v>
      </c>
      <c r="I4856" s="44">
        <v>365113.47</v>
      </c>
      <c r="J4856" t="s">
        <v>16061</v>
      </c>
      <c r="R4856" s="51"/>
      <c r="U4856"/>
    </row>
    <row r="4857" spans="2:21" x14ac:dyDescent="0.25">
      <c r="B4857" s="49" t="s">
        <v>9735</v>
      </c>
      <c r="C4857" s="53" t="s">
        <v>24186</v>
      </c>
      <c r="D4857" t="s">
        <v>1128</v>
      </c>
      <c r="E4857" s="43" t="s">
        <v>1129</v>
      </c>
      <c r="F4857" t="s">
        <v>8695</v>
      </c>
      <c r="G4857" t="s">
        <v>8696</v>
      </c>
      <c r="H4857" s="41">
        <v>44679</v>
      </c>
      <c r="I4857" s="44">
        <v>-1455689.96</v>
      </c>
      <c r="J4857" t="s">
        <v>16063</v>
      </c>
      <c r="R4857" s="51"/>
      <c r="U4857"/>
    </row>
    <row r="4858" spans="2:21" x14ac:dyDescent="0.25">
      <c r="B4858" s="49" t="s">
        <v>9735</v>
      </c>
      <c r="C4858" s="53" t="s">
        <v>24186</v>
      </c>
      <c r="D4858" t="s">
        <v>1128</v>
      </c>
      <c r="E4858" s="43" t="s">
        <v>1129</v>
      </c>
      <c r="F4858" t="s">
        <v>8693</v>
      </c>
      <c r="G4858" t="s">
        <v>8694</v>
      </c>
      <c r="H4858" s="41">
        <v>44679</v>
      </c>
      <c r="I4858" s="44">
        <v>-116078.01</v>
      </c>
      <c r="J4858" t="s">
        <v>16062</v>
      </c>
      <c r="R4858" s="51"/>
      <c r="U4858"/>
    </row>
    <row r="4859" spans="2:21" x14ac:dyDescent="0.25">
      <c r="B4859" s="49" t="s">
        <v>9326</v>
      </c>
      <c r="C4859" s="53" t="s">
        <v>24184</v>
      </c>
      <c r="D4859" t="s">
        <v>8623</v>
      </c>
      <c r="E4859" s="43" t="s">
        <v>8624</v>
      </c>
      <c r="F4859" t="s">
        <v>8697</v>
      </c>
      <c r="G4859" t="s">
        <v>18454</v>
      </c>
      <c r="H4859" s="41">
        <v>44682</v>
      </c>
      <c r="I4859" s="44">
        <v>-2760256</v>
      </c>
      <c r="J4859" t="s">
        <v>16064</v>
      </c>
      <c r="R4859" s="51"/>
      <c r="U4859"/>
    </row>
    <row r="4860" spans="2:21" x14ac:dyDescent="0.25">
      <c r="B4860" s="49" t="s">
        <v>9328</v>
      </c>
      <c r="C4860" s="53" t="s">
        <v>24189</v>
      </c>
      <c r="D4860" t="s">
        <v>5533</v>
      </c>
      <c r="E4860" s="43" t="s">
        <v>13622</v>
      </c>
      <c r="F4860" t="s">
        <v>8698</v>
      </c>
      <c r="G4860" t="s">
        <v>20331</v>
      </c>
      <c r="H4860" s="41">
        <v>44690</v>
      </c>
      <c r="I4860" s="44">
        <v>-938100</v>
      </c>
      <c r="J4860" t="s">
        <v>16065</v>
      </c>
      <c r="R4860" s="51"/>
      <c r="U4860"/>
    </row>
    <row r="4861" spans="2:21" x14ac:dyDescent="0.25">
      <c r="B4861" s="49" t="s">
        <v>9328</v>
      </c>
      <c r="C4861" s="53" t="s">
        <v>24189</v>
      </c>
      <c r="D4861" t="s">
        <v>7588</v>
      </c>
      <c r="E4861" s="43" t="s">
        <v>8699</v>
      </c>
      <c r="F4861" t="s">
        <v>8700</v>
      </c>
      <c r="G4861" t="s">
        <v>20398</v>
      </c>
      <c r="H4861" s="41">
        <v>44694</v>
      </c>
      <c r="I4861" s="44">
        <v>-187620</v>
      </c>
      <c r="J4861" t="s">
        <v>16066</v>
      </c>
      <c r="R4861" s="51"/>
      <c r="U4861"/>
    </row>
    <row r="4862" spans="2:21" x14ac:dyDescent="0.25">
      <c r="B4862" s="49" t="s">
        <v>9328</v>
      </c>
      <c r="C4862" s="53" t="s">
        <v>24189</v>
      </c>
      <c r="D4862" t="s">
        <v>7657</v>
      </c>
      <c r="E4862" s="43" t="s">
        <v>7658</v>
      </c>
      <c r="F4862" t="s">
        <v>8701</v>
      </c>
      <c r="G4862" t="s">
        <v>20355</v>
      </c>
      <c r="H4862" s="41">
        <v>44698</v>
      </c>
      <c r="I4862" s="44">
        <v>-118598.44</v>
      </c>
      <c r="J4862" t="s">
        <v>16067</v>
      </c>
      <c r="R4862" s="51"/>
      <c r="U4862"/>
    </row>
    <row r="4863" spans="2:21" x14ac:dyDescent="0.25">
      <c r="B4863" s="49" t="s">
        <v>9735</v>
      </c>
      <c r="C4863" s="53" t="s">
        <v>24186</v>
      </c>
      <c r="D4863" t="s">
        <v>1218</v>
      </c>
      <c r="E4863" s="43" t="s">
        <v>1219</v>
      </c>
      <c r="F4863" t="s">
        <v>8702</v>
      </c>
      <c r="G4863" t="s">
        <v>8703</v>
      </c>
      <c r="H4863" s="41">
        <v>44699</v>
      </c>
      <c r="I4863" s="44">
        <v>-351566.4</v>
      </c>
      <c r="J4863" t="s">
        <v>16068</v>
      </c>
      <c r="R4863" s="51"/>
      <c r="U4863"/>
    </row>
    <row r="4864" spans="2:21" x14ac:dyDescent="0.25">
      <c r="B4864" s="49" t="s">
        <v>9735</v>
      </c>
      <c r="C4864" s="53" t="s">
        <v>24186</v>
      </c>
      <c r="D4864" t="s">
        <v>1218</v>
      </c>
      <c r="E4864" s="43" t="s">
        <v>1219</v>
      </c>
      <c r="F4864" t="s">
        <v>8704</v>
      </c>
      <c r="G4864" t="s">
        <v>8705</v>
      </c>
      <c r="H4864" s="41">
        <v>44701</v>
      </c>
      <c r="I4864" s="44">
        <v>-404500</v>
      </c>
      <c r="J4864" t="s">
        <v>16069</v>
      </c>
      <c r="R4864" s="51"/>
      <c r="U4864"/>
    </row>
    <row r="4865" spans="2:21" x14ac:dyDescent="0.25">
      <c r="B4865" s="49" t="s">
        <v>9326</v>
      </c>
      <c r="C4865" s="53" t="s">
        <v>24184</v>
      </c>
      <c r="D4865" t="s">
        <v>8706</v>
      </c>
      <c r="E4865" s="43" t="s">
        <v>8707</v>
      </c>
      <c r="F4865" t="s">
        <v>8708</v>
      </c>
      <c r="G4865" t="s">
        <v>8709</v>
      </c>
      <c r="H4865" s="41">
        <v>44704</v>
      </c>
      <c r="I4865" s="44">
        <v>-603000</v>
      </c>
      <c r="J4865" t="s">
        <v>16070</v>
      </c>
      <c r="R4865" s="51"/>
      <c r="U4865"/>
    </row>
    <row r="4866" spans="2:21" x14ac:dyDescent="0.25">
      <c r="B4866" s="49" t="s">
        <v>9326</v>
      </c>
      <c r="C4866" s="53" t="s">
        <v>24184</v>
      </c>
      <c r="D4866" t="s">
        <v>8706</v>
      </c>
      <c r="E4866" s="43" t="s">
        <v>8707</v>
      </c>
      <c r="F4866" t="s">
        <v>8710</v>
      </c>
      <c r="G4866" t="s">
        <v>8711</v>
      </c>
      <c r="H4866" s="41">
        <v>44704</v>
      </c>
      <c r="I4866" s="44">
        <v>-603000</v>
      </c>
      <c r="J4866" t="s">
        <v>16071</v>
      </c>
      <c r="R4866" s="51"/>
      <c r="U4866"/>
    </row>
    <row r="4867" spans="2:21" x14ac:dyDescent="0.25">
      <c r="B4867" s="49" t="s">
        <v>9326</v>
      </c>
      <c r="C4867" s="53" t="s">
        <v>24184</v>
      </c>
      <c r="D4867" t="s">
        <v>8706</v>
      </c>
      <c r="E4867" s="43" t="s">
        <v>8707</v>
      </c>
      <c r="F4867" t="s">
        <v>8712</v>
      </c>
      <c r="G4867" t="s">
        <v>8713</v>
      </c>
      <c r="H4867" s="41">
        <v>44704</v>
      </c>
      <c r="I4867" s="44">
        <v>-603000</v>
      </c>
      <c r="J4867" t="s">
        <v>16072</v>
      </c>
      <c r="R4867" s="51"/>
      <c r="U4867"/>
    </row>
    <row r="4868" spans="2:21" x14ac:dyDescent="0.25">
      <c r="B4868" s="49" t="s">
        <v>9326</v>
      </c>
      <c r="C4868" s="53" t="s">
        <v>24184</v>
      </c>
      <c r="D4868" t="s">
        <v>8706</v>
      </c>
      <c r="E4868" s="43" t="s">
        <v>8707</v>
      </c>
      <c r="F4868" t="s">
        <v>8714</v>
      </c>
      <c r="G4868" t="s">
        <v>8715</v>
      </c>
      <c r="H4868" s="41">
        <v>44704</v>
      </c>
      <c r="I4868" s="44">
        <v>-603000</v>
      </c>
      <c r="J4868" t="s">
        <v>16073</v>
      </c>
      <c r="R4868" s="51"/>
      <c r="U4868"/>
    </row>
    <row r="4869" spans="2:21" x14ac:dyDescent="0.25">
      <c r="B4869" s="49" t="s">
        <v>9735</v>
      </c>
      <c r="C4869" s="53" t="s">
        <v>24186</v>
      </c>
      <c r="D4869" t="s">
        <v>1218</v>
      </c>
      <c r="E4869" s="43" t="s">
        <v>1219</v>
      </c>
      <c r="F4869" t="s">
        <v>8716</v>
      </c>
      <c r="G4869" t="s">
        <v>8717</v>
      </c>
      <c r="H4869" s="41">
        <v>44704</v>
      </c>
      <c r="I4869" s="44">
        <v>-268726.64</v>
      </c>
      <c r="J4869" t="s">
        <v>16074</v>
      </c>
      <c r="R4869" s="51"/>
      <c r="U4869"/>
    </row>
    <row r="4870" spans="2:21" x14ac:dyDescent="0.25">
      <c r="B4870" s="49" t="s">
        <v>9328</v>
      </c>
      <c r="C4870" s="53" t="s">
        <v>24189</v>
      </c>
      <c r="D4870" t="s">
        <v>8718</v>
      </c>
      <c r="E4870" s="43" t="s">
        <v>16075</v>
      </c>
      <c r="G4870" t="s">
        <v>8719</v>
      </c>
      <c r="H4870" s="41">
        <v>44706</v>
      </c>
      <c r="I4870" s="44">
        <v>104495.51</v>
      </c>
      <c r="J4870" t="s">
        <v>16076</v>
      </c>
      <c r="R4870" s="51"/>
      <c r="U4870"/>
    </row>
    <row r="4871" spans="2:21" x14ac:dyDescent="0.25">
      <c r="B4871" s="49" t="s">
        <v>9735</v>
      </c>
      <c r="C4871" s="53" t="s">
        <v>24186</v>
      </c>
      <c r="D4871" t="s">
        <v>19163</v>
      </c>
      <c r="E4871" s="43" t="s">
        <v>19162</v>
      </c>
      <c r="F4871" t="s">
        <v>19165</v>
      </c>
      <c r="H4871" s="41">
        <v>44708</v>
      </c>
      <c r="I4871" s="44">
        <v>-1900</v>
      </c>
      <c r="J4871" t="s">
        <v>19164</v>
      </c>
      <c r="R4871" s="51"/>
      <c r="U4871"/>
    </row>
    <row r="4872" spans="2:21" x14ac:dyDescent="0.25">
      <c r="B4872" s="49" t="s">
        <v>9326</v>
      </c>
      <c r="C4872" s="53" t="s">
        <v>24184</v>
      </c>
      <c r="D4872" t="s">
        <v>7809</v>
      </c>
      <c r="E4872" s="43" t="s">
        <v>7810</v>
      </c>
      <c r="F4872" t="s">
        <v>8720</v>
      </c>
      <c r="G4872" t="s">
        <v>8721</v>
      </c>
      <c r="H4872" s="41">
        <v>44713</v>
      </c>
      <c r="I4872" s="44">
        <v>-220295.76</v>
      </c>
      <c r="J4872" t="s">
        <v>16077</v>
      </c>
      <c r="R4872" s="51"/>
      <c r="U4872"/>
    </row>
    <row r="4873" spans="2:21" x14ac:dyDescent="0.25">
      <c r="B4873" s="49" t="s">
        <v>9735</v>
      </c>
      <c r="C4873" s="53" t="s">
        <v>24186</v>
      </c>
      <c r="D4873" t="s">
        <v>7919</v>
      </c>
      <c r="E4873" s="43" t="s">
        <v>7920</v>
      </c>
      <c r="F4873" t="s">
        <v>8722</v>
      </c>
      <c r="G4873" t="s">
        <v>8723</v>
      </c>
      <c r="H4873" s="41">
        <v>44714</v>
      </c>
      <c r="I4873" s="44">
        <v>-52500</v>
      </c>
      <c r="J4873" t="s">
        <v>16078</v>
      </c>
      <c r="R4873" s="51"/>
      <c r="U4873"/>
    </row>
    <row r="4874" spans="2:21" x14ac:dyDescent="0.25">
      <c r="B4874" s="49" t="s">
        <v>9735</v>
      </c>
      <c r="C4874" s="53" t="s">
        <v>24186</v>
      </c>
      <c r="D4874" t="s">
        <v>8724</v>
      </c>
      <c r="E4874" s="43" t="s">
        <v>8725</v>
      </c>
      <c r="F4874" t="s">
        <v>8726</v>
      </c>
      <c r="G4874" t="s">
        <v>8727</v>
      </c>
      <c r="H4874" s="41">
        <v>44725</v>
      </c>
      <c r="I4874" s="44">
        <v>-97500</v>
      </c>
      <c r="J4874" t="s">
        <v>16079</v>
      </c>
      <c r="R4874" s="51"/>
      <c r="U4874"/>
    </row>
    <row r="4875" spans="2:21" x14ac:dyDescent="0.25">
      <c r="B4875" s="49" t="s">
        <v>9735</v>
      </c>
      <c r="C4875" s="53" t="s">
        <v>24186</v>
      </c>
      <c r="D4875" t="s">
        <v>8480</v>
      </c>
      <c r="E4875" s="43" t="s">
        <v>8481</v>
      </c>
      <c r="F4875" t="s">
        <v>8728</v>
      </c>
      <c r="G4875" t="s">
        <v>8511</v>
      </c>
      <c r="H4875" s="41">
        <v>44727</v>
      </c>
      <c r="I4875" s="44">
        <v>-199800</v>
      </c>
      <c r="J4875" t="s">
        <v>16080</v>
      </c>
      <c r="R4875" s="51"/>
      <c r="U4875"/>
    </row>
    <row r="4876" spans="2:21" x14ac:dyDescent="0.25">
      <c r="B4876" s="49" t="s">
        <v>9735</v>
      </c>
      <c r="C4876" s="53" t="s">
        <v>24186</v>
      </c>
      <c r="D4876" t="s">
        <v>8729</v>
      </c>
      <c r="E4876" s="43" t="s">
        <v>16081</v>
      </c>
      <c r="F4876" t="s">
        <v>7858</v>
      </c>
      <c r="G4876" t="s">
        <v>8730</v>
      </c>
      <c r="H4876" s="41">
        <v>44733</v>
      </c>
      <c r="I4876" s="44">
        <v>-83544</v>
      </c>
      <c r="J4876" t="s">
        <v>16082</v>
      </c>
      <c r="R4876" s="51"/>
      <c r="U4876"/>
    </row>
    <row r="4877" spans="2:21" x14ac:dyDescent="0.25">
      <c r="B4877" s="49" t="s">
        <v>9735</v>
      </c>
      <c r="C4877" s="53" t="s">
        <v>24186</v>
      </c>
      <c r="D4877" t="s">
        <v>1218</v>
      </c>
      <c r="E4877" s="43" t="s">
        <v>1219</v>
      </c>
      <c r="F4877" t="s">
        <v>8731</v>
      </c>
      <c r="G4877" t="s">
        <v>8732</v>
      </c>
      <c r="H4877" s="41">
        <v>44734</v>
      </c>
      <c r="I4877" s="44">
        <v>-3300</v>
      </c>
      <c r="J4877" t="s">
        <v>16083</v>
      </c>
      <c r="R4877" s="51"/>
      <c r="U4877"/>
    </row>
    <row r="4878" spans="2:21" x14ac:dyDescent="0.25">
      <c r="B4878" s="49" t="s">
        <v>9328</v>
      </c>
      <c r="C4878" s="53" t="s">
        <v>24189</v>
      </c>
      <c r="D4878" t="s">
        <v>8756</v>
      </c>
      <c r="E4878" s="43" t="s">
        <v>16105</v>
      </c>
      <c r="F4878" t="s">
        <v>19779</v>
      </c>
      <c r="H4878" s="41">
        <v>44734</v>
      </c>
      <c r="I4878" s="44">
        <v>-618661.74</v>
      </c>
      <c r="J4878" t="s">
        <v>19780</v>
      </c>
      <c r="R4878" s="51"/>
      <c r="U4878"/>
    </row>
    <row r="4879" spans="2:21" x14ac:dyDescent="0.25">
      <c r="B4879" s="49" t="s">
        <v>9328</v>
      </c>
      <c r="C4879" s="53" t="s">
        <v>24189</v>
      </c>
      <c r="D4879" t="s">
        <v>8756</v>
      </c>
      <c r="E4879" s="43" t="s">
        <v>16105</v>
      </c>
      <c r="F4879" t="s">
        <v>19779</v>
      </c>
      <c r="H4879" s="41">
        <v>44734</v>
      </c>
      <c r="I4879" s="44">
        <v>618661.74</v>
      </c>
      <c r="J4879" t="s">
        <v>19778</v>
      </c>
      <c r="R4879" s="51"/>
      <c r="U4879"/>
    </row>
    <row r="4880" spans="2:21" x14ac:dyDescent="0.25">
      <c r="B4880" s="49" t="s">
        <v>9735</v>
      </c>
      <c r="C4880" s="53" t="s">
        <v>24186</v>
      </c>
      <c r="D4880" t="s">
        <v>1218</v>
      </c>
      <c r="E4880" s="43" t="s">
        <v>1219</v>
      </c>
      <c r="F4880" t="s">
        <v>8733</v>
      </c>
      <c r="G4880" t="s">
        <v>8734</v>
      </c>
      <c r="H4880" s="41">
        <v>44740</v>
      </c>
      <c r="I4880" s="44">
        <v>-445000</v>
      </c>
      <c r="J4880" t="s">
        <v>16084</v>
      </c>
      <c r="R4880" s="51"/>
      <c r="U4880"/>
    </row>
    <row r="4881" spans="2:21" x14ac:dyDescent="0.25">
      <c r="B4881" s="49" t="s">
        <v>9326</v>
      </c>
      <c r="C4881" s="53" t="s">
        <v>24184</v>
      </c>
      <c r="D4881" t="s">
        <v>7809</v>
      </c>
      <c r="E4881" s="43" t="s">
        <v>7810</v>
      </c>
      <c r="F4881" t="s">
        <v>8737</v>
      </c>
      <c r="G4881" t="s">
        <v>8738</v>
      </c>
      <c r="H4881" s="41">
        <v>44743</v>
      </c>
      <c r="I4881" s="44">
        <v>-220295.76</v>
      </c>
      <c r="J4881" t="s">
        <v>16085</v>
      </c>
      <c r="R4881" s="51"/>
      <c r="U4881"/>
    </row>
    <row r="4882" spans="2:21" x14ac:dyDescent="0.25">
      <c r="B4882" s="49" t="s">
        <v>9326</v>
      </c>
      <c r="C4882" s="53" t="s">
        <v>24184</v>
      </c>
      <c r="D4882" t="s">
        <v>8739</v>
      </c>
      <c r="E4882" s="43" t="s">
        <v>8740</v>
      </c>
      <c r="F4882" t="s">
        <v>8741</v>
      </c>
      <c r="G4882" t="s">
        <v>18407</v>
      </c>
      <c r="H4882" s="41">
        <v>44743</v>
      </c>
      <c r="I4882" s="44">
        <v>-102010.33</v>
      </c>
      <c r="J4882" t="s">
        <v>16086</v>
      </c>
      <c r="R4882" s="51"/>
      <c r="U4882"/>
    </row>
    <row r="4883" spans="2:21" x14ac:dyDescent="0.25">
      <c r="B4883" s="49" t="s">
        <v>9326</v>
      </c>
      <c r="C4883" s="53" t="s">
        <v>24184</v>
      </c>
      <c r="D4883" t="s">
        <v>625</v>
      </c>
      <c r="E4883" s="43" t="s">
        <v>626</v>
      </c>
      <c r="F4883" t="s">
        <v>8742</v>
      </c>
      <c r="G4883" t="s">
        <v>8743</v>
      </c>
      <c r="H4883" s="41">
        <v>44750</v>
      </c>
      <c r="I4883" s="44">
        <v>-2219106</v>
      </c>
      <c r="J4883" t="s">
        <v>16087</v>
      </c>
      <c r="R4883" s="51"/>
      <c r="U4883"/>
    </row>
    <row r="4884" spans="2:21" x14ac:dyDescent="0.25">
      <c r="B4884" s="49" t="s">
        <v>9735</v>
      </c>
      <c r="C4884" s="53" t="s">
        <v>24186</v>
      </c>
      <c r="D4884" t="s">
        <v>8744</v>
      </c>
      <c r="E4884" s="43" t="s">
        <v>16088</v>
      </c>
      <c r="F4884" t="s">
        <v>8745</v>
      </c>
      <c r="G4884" t="s">
        <v>8746</v>
      </c>
      <c r="H4884" s="41">
        <v>44753</v>
      </c>
      <c r="I4884" s="44">
        <v>-236000</v>
      </c>
      <c r="J4884" t="s">
        <v>16089</v>
      </c>
      <c r="R4884" s="51"/>
      <c r="U4884"/>
    </row>
    <row r="4885" spans="2:21" x14ac:dyDescent="0.25">
      <c r="B4885" s="49" t="s">
        <v>9735</v>
      </c>
      <c r="C4885" s="53" t="s">
        <v>24186</v>
      </c>
      <c r="D4885" t="s">
        <v>8452</v>
      </c>
      <c r="E4885" s="43" t="s">
        <v>8453</v>
      </c>
      <c r="F4885" t="s">
        <v>8747</v>
      </c>
      <c r="G4885" t="s">
        <v>7334</v>
      </c>
      <c r="H4885" s="41">
        <v>44754</v>
      </c>
      <c r="I4885" s="44">
        <v>-61200</v>
      </c>
      <c r="J4885" t="s">
        <v>16090</v>
      </c>
      <c r="R4885" s="51"/>
      <c r="U4885"/>
    </row>
    <row r="4886" spans="2:21" x14ac:dyDescent="0.25">
      <c r="B4886" s="49" t="s">
        <v>9735</v>
      </c>
      <c r="C4886" s="53" t="s">
        <v>24186</v>
      </c>
      <c r="D4886" t="s">
        <v>8452</v>
      </c>
      <c r="E4886" s="43" t="s">
        <v>8453</v>
      </c>
      <c r="F4886" t="s">
        <v>8748</v>
      </c>
      <c r="G4886" t="s">
        <v>7334</v>
      </c>
      <c r="H4886" s="41">
        <v>44754</v>
      </c>
      <c r="I4886" s="44">
        <v>-61200</v>
      </c>
      <c r="J4886" t="s">
        <v>16091</v>
      </c>
      <c r="R4886" s="51"/>
      <c r="U4886"/>
    </row>
    <row r="4887" spans="2:21" x14ac:dyDescent="0.25">
      <c r="B4887" s="49" t="s">
        <v>9326</v>
      </c>
      <c r="C4887" s="53" t="s">
        <v>24184</v>
      </c>
      <c r="D4887" t="s">
        <v>8749</v>
      </c>
      <c r="E4887" s="43" t="s">
        <v>16092</v>
      </c>
      <c r="G4887" t="s">
        <v>16093</v>
      </c>
      <c r="H4887" s="41">
        <v>44755</v>
      </c>
      <c r="I4887">
        <v>302.14999999999998</v>
      </c>
      <c r="J4887" t="s">
        <v>16097</v>
      </c>
      <c r="R4887" s="51"/>
      <c r="U4887"/>
    </row>
    <row r="4888" spans="2:21" x14ac:dyDescent="0.25">
      <c r="B4888" s="49" t="s">
        <v>9326</v>
      </c>
      <c r="C4888" s="53" t="s">
        <v>24184</v>
      </c>
      <c r="D4888" t="s">
        <v>8749</v>
      </c>
      <c r="E4888" s="43" t="s">
        <v>16092</v>
      </c>
      <c r="G4888" t="s">
        <v>16093</v>
      </c>
      <c r="H4888" s="41">
        <v>44755</v>
      </c>
      <c r="I4888" s="44">
        <v>2790.3</v>
      </c>
      <c r="J4888" t="s">
        <v>16098</v>
      </c>
      <c r="R4888" s="51"/>
      <c r="U4888"/>
    </row>
    <row r="4889" spans="2:21" x14ac:dyDescent="0.25">
      <c r="B4889" s="49" t="s">
        <v>9326</v>
      </c>
      <c r="C4889" s="53" t="s">
        <v>24184</v>
      </c>
      <c r="D4889" t="s">
        <v>8749</v>
      </c>
      <c r="E4889" s="43" t="s">
        <v>16092</v>
      </c>
      <c r="G4889" t="s">
        <v>16093</v>
      </c>
      <c r="H4889" s="41">
        <v>44755</v>
      </c>
      <c r="I4889" s="44">
        <v>3021.55</v>
      </c>
      <c r="J4889" t="s">
        <v>16095</v>
      </c>
      <c r="R4889" s="51"/>
      <c r="U4889"/>
    </row>
    <row r="4890" spans="2:21" x14ac:dyDescent="0.25">
      <c r="B4890" s="49" t="s">
        <v>9326</v>
      </c>
      <c r="C4890" s="53" t="s">
        <v>24184</v>
      </c>
      <c r="D4890" t="s">
        <v>8749</v>
      </c>
      <c r="E4890" s="43" t="s">
        <v>16092</v>
      </c>
      <c r="G4890" t="s">
        <v>16093</v>
      </c>
      <c r="H4890" s="41">
        <v>44755</v>
      </c>
      <c r="I4890" s="44">
        <v>15941.69</v>
      </c>
      <c r="J4890" t="s">
        <v>16094</v>
      </c>
      <c r="R4890" s="51"/>
      <c r="U4890"/>
    </row>
    <row r="4891" spans="2:21" x14ac:dyDescent="0.25">
      <c r="B4891" s="49" t="s">
        <v>9326</v>
      </c>
      <c r="C4891" s="53" t="s">
        <v>24184</v>
      </c>
      <c r="D4891" t="s">
        <v>8749</v>
      </c>
      <c r="E4891" s="43" t="s">
        <v>16092</v>
      </c>
      <c r="G4891" t="s">
        <v>16093</v>
      </c>
      <c r="H4891" s="41">
        <v>44755</v>
      </c>
      <c r="I4891" s="44">
        <v>75875.13</v>
      </c>
      <c r="J4891" t="s">
        <v>16096</v>
      </c>
      <c r="R4891" s="51"/>
      <c r="U4891"/>
    </row>
    <row r="4892" spans="2:21" x14ac:dyDescent="0.25">
      <c r="B4892" s="49" t="s">
        <v>9328</v>
      </c>
      <c r="C4892" s="53" t="s">
        <v>24189</v>
      </c>
      <c r="D4892" t="s">
        <v>8750</v>
      </c>
      <c r="E4892" s="43" t="s">
        <v>8751</v>
      </c>
      <c r="G4892" t="s">
        <v>8752</v>
      </c>
      <c r="H4892" s="41">
        <v>44755</v>
      </c>
      <c r="I4892" s="44">
        <v>6661.34</v>
      </c>
      <c r="J4892" t="s">
        <v>16103</v>
      </c>
      <c r="R4892" s="51"/>
      <c r="U4892"/>
    </row>
    <row r="4893" spans="2:21" x14ac:dyDescent="0.25">
      <c r="B4893" s="49" t="s">
        <v>9328</v>
      </c>
      <c r="C4893" s="53" t="s">
        <v>24189</v>
      </c>
      <c r="D4893" t="s">
        <v>8750</v>
      </c>
      <c r="E4893" s="43" t="s">
        <v>8751</v>
      </c>
      <c r="G4893" t="s">
        <v>8752</v>
      </c>
      <c r="H4893" s="41">
        <v>44755</v>
      </c>
      <c r="I4893" s="44">
        <v>31065.79</v>
      </c>
      <c r="J4893" t="s">
        <v>16101</v>
      </c>
      <c r="R4893" s="51"/>
      <c r="U4893"/>
    </row>
    <row r="4894" spans="2:21" x14ac:dyDescent="0.25">
      <c r="B4894" s="49" t="s">
        <v>9328</v>
      </c>
      <c r="C4894" s="53" t="s">
        <v>24189</v>
      </c>
      <c r="D4894" t="s">
        <v>8750</v>
      </c>
      <c r="E4894" s="43" t="s">
        <v>8751</v>
      </c>
      <c r="G4894" t="s">
        <v>8752</v>
      </c>
      <c r="H4894" s="41">
        <v>44755</v>
      </c>
      <c r="I4894" s="44">
        <v>57529.24</v>
      </c>
      <c r="J4894" t="s">
        <v>16099</v>
      </c>
      <c r="R4894" s="51"/>
      <c r="U4894"/>
    </row>
    <row r="4895" spans="2:21" x14ac:dyDescent="0.25">
      <c r="B4895" s="49" t="s">
        <v>9328</v>
      </c>
      <c r="C4895" s="53" t="s">
        <v>24189</v>
      </c>
      <c r="D4895" t="s">
        <v>8750</v>
      </c>
      <c r="E4895" s="43" t="s">
        <v>8751</v>
      </c>
      <c r="G4895" t="s">
        <v>8752</v>
      </c>
      <c r="H4895" s="41">
        <v>44755</v>
      </c>
      <c r="I4895" s="44">
        <v>66613.399999999994</v>
      </c>
      <c r="J4895" t="s">
        <v>16100</v>
      </c>
      <c r="R4895" s="51"/>
      <c r="U4895"/>
    </row>
    <row r="4896" spans="2:21" x14ac:dyDescent="0.25">
      <c r="B4896" s="49" t="s">
        <v>9328</v>
      </c>
      <c r="C4896" s="53" t="s">
        <v>24189</v>
      </c>
      <c r="D4896" t="s">
        <v>8750</v>
      </c>
      <c r="E4896" s="43" t="s">
        <v>8751</v>
      </c>
      <c r="G4896" t="s">
        <v>8752</v>
      </c>
      <c r="H4896" s="41">
        <v>44755</v>
      </c>
      <c r="I4896" s="44">
        <v>287646.21999999997</v>
      </c>
      <c r="J4896" t="s">
        <v>16102</v>
      </c>
      <c r="R4896" s="51"/>
      <c r="U4896"/>
    </row>
    <row r="4897" spans="2:21" x14ac:dyDescent="0.25">
      <c r="B4897" s="49" t="s">
        <v>9326</v>
      </c>
      <c r="C4897" s="53" t="s">
        <v>24184</v>
      </c>
      <c r="D4897" t="s">
        <v>8753</v>
      </c>
      <c r="E4897" s="43" t="s">
        <v>8754</v>
      </c>
      <c r="F4897" t="s">
        <v>8755</v>
      </c>
      <c r="G4897" t="s">
        <v>18293</v>
      </c>
      <c r="H4897" s="41">
        <v>44760</v>
      </c>
      <c r="I4897" s="44">
        <v>-1281902.3700000001</v>
      </c>
      <c r="J4897" t="s">
        <v>16104</v>
      </c>
      <c r="R4897" s="51"/>
      <c r="U4897"/>
    </row>
    <row r="4898" spans="2:21" x14ac:dyDescent="0.25">
      <c r="B4898" s="49" t="s">
        <v>9328</v>
      </c>
      <c r="C4898" s="53" t="s">
        <v>24189</v>
      </c>
      <c r="D4898" t="s">
        <v>8756</v>
      </c>
      <c r="E4898" s="43" t="s">
        <v>16105</v>
      </c>
      <c r="G4898" t="s">
        <v>16106</v>
      </c>
      <c r="H4898" s="41">
        <v>44760</v>
      </c>
      <c r="I4898" s="44">
        <v>2390.5</v>
      </c>
      <c r="J4898" t="s">
        <v>16109</v>
      </c>
      <c r="R4898" s="51"/>
      <c r="U4898"/>
    </row>
    <row r="4899" spans="2:21" x14ac:dyDescent="0.25">
      <c r="B4899" s="49" t="s">
        <v>9328</v>
      </c>
      <c r="C4899" s="53" t="s">
        <v>24189</v>
      </c>
      <c r="D4899" t="s">
        <v>8756</v>
      </c>
      <c r="E4899" s="43" t="s">
        <v>16105</v>
      </c>
      <c r="G4899" t="s">
        <v>16106</v>
      </c>
      <c r="H4899" s="41">
        <v>44760</v>
      </c>
      <c r="I4899" s="44">
        <v>23905.01</v>
      </c>
      <c r="J4899" t="s">
        <v>16107</v>
      </c>
      <c r="R4899" s="51"/>
      <c r="U4899"/>
    </row>
    <row r="4900" spans="2:21" x14ac:dyDescent="0.25">
      <c r="B4900" s="49" t="s">
        <v>9328</v>
      </c>
      <c r="C4900" s="53" t="s">
        <v>24189</v>
      </c>
      <c r="D4900" t="s">
        <v>8756</v>
      </c>
      <c r="E4900" s="43" t="s">
        <v>16105</v>
      </c>
      <c r="G4900" t="s">
        <v>16106</v>
      </c>
      <c r="H4900" s="41">
        <v>44760</v>
      </c>
      <c r="I4900" s="44">
        <v>27849.34</v>
      </c>
      <c r="J4900" t="s">
        <v>16108</v>
      </c>
      <c r="R4900" s="51"/>
      <c r="U4900"/>
    </row>
    <row r="4901" spans="2:21" x14ac:dyDescent="0.25">
      <c r="B4901" s="49" t="s">
        <v>9328</v>
      </c>
      <c r="C4901" s="53" t="s">
        <v>24189</v>
      </c>
      <c r="D4901" t="s">
        <v>8756</v>
      </c>
      <c r="E4901" s="43" t="s">
        <v>16105</v>
      </c>
      <c r="G4901" t="s">
        <v>16106</v>
      </c>
      <c r="H4901" s="41">
        <v>44760</v>
      </c>
      <c r="I4901" s="44">
        <v>43029.02</v>
      </c>
      <c r="J4901" t="s">
        <v>16111</v>
      </c>
      <c r="R4901" s="51"/>
      <c r="U4901"/>
    </row>
    <row r="4902" spans="2:21" x14ac:dyDescent="0.25">
      <c r="B4902" s="49" t="s">
        <v>9328</v>
      </c>
      <c r="C4902" s="53" t="s">
        <v>24189</v>
      </c>
      <c r="D4902" t="s">
        <v>8756</v>
      </c>
      <c r="E4902" s="43" t="s">
        <v>16105</v>
      </c>
      <c r="G4902" t="s">
        <v>16106</v>
      </c>
      <c r="H4902" s="41">
        <v>44760</v>
      </c>
      <c r="I4902" s="44">
        <v>239050.13</v>
      </c>
      <c r="J4902" t="s">
        <v>16110</v>
      </c>
      <c r="R4902" s="51"/>
      <c r="U4902"/>
    </row>
    <row r="4903" spans="2:21" x14ac:dyDescent="0.25">
      <c r="B4903" s="49" t="s">
        <v>9735</v>
      </c>
      <c r="C4903" s="53" t="s">
        <v>24186</v>
      </c>
      <c r="D4903" t="s">
        <v>8757</v>
      </c>
      <c r="E4903" s="43" t="s">
        <v>8758</v>
      </c>
      <c r="G4903" t="s">
        <v>8759</v>
      </c>
      <c r="H4903" s="41">
        <v>44761</v>
      </c>
      <c r="I4903" s="44">
        <v>18000</v>
      </c>
      <c r="J4903" t="s">
        <v>16112</v>
      </c>
      <c r="R4903" s="51"/>
      <c r="U4903"/>
    </row>
    <row r="4904" spans="2:21" x14ac:dyDescent="0.25">
      <c r="B4904" s="49" t="s">
        <v>9328</v>
      </c>
      <c r="C4904" s="53" t="s">
        <v>24189</v>
      </c>
      <c r="D4904" t="s">
        <v>8760</v>
      </c>
      <c r="E4904" s="43" t="s">
        <v>16113</v>
      </c>
      <c r="G4904" t="s">
        <v>8761</v>
      </c>
      <c r="H4904" s="41">
        <v>44761</v>
      </c>
      <c r="I4904" s="44">
        <v>2960.12</v>
      </c>
      <c r="J4904" t="s">
        <v>16116</v>
      </c>
      <c r="R4904" s="51"/>
      <c r="U4904"/>
    </row>
    <row r="4905" spans="2:21" x14ac:dyDescent="0.25">
      <c r="B4905" s="49" t="s">
        <v>9328</v>
      </c>
      <c r="C4905" s="53" t="s">
        <v>24189</v>
      </c>
      <c r="D4905" t="s">
        <v>8760</v>
      </c>
      <c r="E4905" s="43" t="s">
        <v>16113</v>
      </c>
      <c r="G4905" t="s">
        <v>8761</v>
      </c>
      <c r="H4905" s="41">
        <v>44761</v>
      </c>
      <c r="I4905" s="44">
        <v>29601.15</v>
      </c>
      <c r="J4905" t="s">
        <v>16114</v>
      </c>
      <c r="R4905" s="51"/>
      <c r="U4905"/>
    </row>
    <row r="4906" spans="2:21" x14ac:dyDescent="0.25">
      <c r="B4906" s="49" t="s">
        <v>9328</v>
      </c>
      <c r="C4906" s="53" t="s">
        <v>24189</v>
      </c>
      <c r="D4906" t="s">
        <v>8760</v>
      </c>
      <c r="E4906" s="43" t="s">
        <v>16113</v>
      </c>
      <c r="G4906" t="s">
        <v>8761</v>
      </c>
      <c r="H4906" s="41">
        <v>44761</v>
      </c>
      <c r="I4906" s="44">
        <v>33893.32</v>
      </c>
      <c r="J4906" t="s">
        <v>16115</v>
      </c>
      <c r="R4906" s="51"/>
      <c r="U4906"/>
    </row>
    <row r="4907" spans="2:21" x14ac:dyDescent="0.25">
      <c r="B4907" s="49" t="s">
        <v>9328</v>
      </c>
      <c r="C4907" s="53" t="s">
        <v>24189</v>
      </c>
      <c r="D4907" t="s">
        <v>8760</v>
      </c>
      <c r="E4907" s="43" t="s">
        <v>16113</v>
      </c>
      <c r="G4907" t="s">
        <v>8761</v>
      </c>
      <c r="H4907" s="41">
        <v>44761</v>
      </c>
      <c r="I4907" s="44">
        <v>53282.07</v>
      </c>
      <c r="J4907" t="s">
        <v>16118</v>
      </c>
      <c r="R4907" s="51"/>
      <c r="U4907"/>
    </row>
    <row r="4908" spans="2:21" x14ac:dyDescent="0.25">
      <c r="B4908" s="49" t="s">
        <v>9328</v>
      </c>
      <c r="C4908" s="53" t="s">
        <v>24189</v>
      </c>
      <c r="D4908" t="s">
        <v>8760</v>
      </c>
      <c r="E4908" s="43" t="s">
        <v>16113</v>
      </c>
      <c r="G4908" t="s">
        <v>8761</v>
      </c>
      <c r="H4908" s="41">
        <v>44761</v>
      </c>
      <c r="I4908" s="44">
        <v>296011.52000000002</v>
      </c>
      <c r="J4908" t="s">
        <v>16117</v>
      </c>
      <c r="R4908" s="51"/>
      <c r="U4908"/>
    </row>
    <row r="4909" spans="2:21" x14ac:dyDescent="0.25">
      <c r="B4909" s="49" t="s">
        <v>9328</v>
      </c>
      <c r="C4909" s="53" t="s">
        <v>24189</v>
      </c>
      <c r="D4909" t="s">
        <v>8762</v>
      </c>
      <c r="E4909" s="43" t="s">
        <v>16119</v>
      </c>
      <c r="G4909" t="s">
        <v>8763</v>
      </c>
      <c r="H4909" s="41">
        <v>44762</v>
      </c>
      <c r="I4909">
        <v>892.67</v>
      </c>
      <c r="J4909" t="s">
        <v>16122</v>
      </c>
      <c r="R4909" s="51"/>
      <c r="U4909"/>
    </row>
    <row r="4910" spans="2:21" x14ac:dyDescent="0.25">
      <c r="B4910" s="49" t="s">
        <v>9328</v>
      </c>
      <c r="C4910" s="53" t="s">
        <v>24189</v>
      </c>
      <c r="D4910" t="s">
        <v>8762</v>
      </c>
      <c r="E4910" s="43" t="s">
        <v>16119</v>
      </c>
      <c r="G4910" t="s">
        <v>8763</v>
      </c>
      <c r="H4910" s="41">
        <v>44762</v>
      </c>
      <c r="I4910" s="44">
        <v>8926.7000000000007</v>
      </c>
      <c r="J4910" t="s">
        <v>16120</v>
      </c>
      <c r="R4910" s="51"/>
      <c r="U4910"/>
    </row>
    <row r="4911" spans="2:21" x14ac:dyDescent="0.25">
      <c r="B4911" s="49" t="s">
        <v>9328</v>
      </c>
      <c r="C4911" s="53" t="s">
        <v>24189</v>
      </c>
      <c r="D4911" t="s">
        <v>8762</v>
      </c>
      <c r="E4911" s="43" t="s">
        <v>16119</v>
      </c>
      <c r="G4911" t="s">
        <v>8763</v>
      </c>
      <c r="H4911" s="41">
        <v>44762</v>
      </c>
      <c r="I4911" s="44">
        <v>14725.88</v>
      </c>
      <c r="J4911" t="s">
        <v>16121</v>
      </c>
      <c r="R4911" s="51"/>
      <c r="U4911"/>
    </row>
    <row r="4912" spans="2:21" x14ac:dyDescent="0.25">
      <c r="B4912" s="49" t="s">
        <v>9328</v>
      </c>
      <c r="C4912" s="53" t="s">
        <v>24189</v>
      </c>
      <c r="D4912" t="s">
        <v>8762</v>
      </c>
      <c r="E4912" s="43" t="s">
        <v>16119</v>
      </c>
      <c r="G4912" t="s">
        <v>8763</v>
      </c>
      <c r="H4912" s="41">
        <v>44762</v>
      </c>
      <c r="I4912" s="44">
        <v>16068.07</v>
      </c>
      <c r="J4912" t="s">
        <v>16124</v>
      </c>
      <c r="R4912" s="51"/>
      <c r="U4912"/>
    </row>
    <row r="4913" spans="2:21" x14ac:dyDescent="0.25">
      <c r="B4913" s="49" t="s">
        <v>9328</v>
      </c>
      <c r="C4913" s="53" t="s">
        <v>24189</v>
      </c>
      <c r="D4913" t="s">
        <v>8762</v>
      </c>
      <c r="E4913" s="43" t="s">
        <v>16119</v>
      </c>
      <c r="G4913" t="s">
        <v>8763</v>
      </c>
      <c r="H4913" s="41">
        <v>44762</v>
      </c>
      <c r="I4913" s="44">
        <v>89267.04</v>
      </c>
      <c r="J4913" t="s">
        <v>16123</v>
      </c>
      <c r="R4913" s="51"/>
      <c r="U4913"/>
    </row>
    <row r="4914" spans="2:21" x14ac:dyDescent="0.25">
      <c r="B4914" s="49" t="s">
        <v>9735</v>
      </c>
      <c r="C4914" s="53" t="s">
        <v>24186</v>
      </c>
      <c r="D4914" t="s">
        <v>8729</v>
      </c>
      <c r="E4914" s="43" t="s">
        <v>16081</v>
      </c>
      <c r="F4914" t="s">
        <v>7858</v>
      </c>
      <c r="G4914" t="s">
        <v>8730</v>
      </c>
      <c r="H4914" s="41">
        <v>44763</v>
      </c>
      <c r="I4914" s="44">
        <v>-83544</v>
      </c>
      <c r="J4914" t="s">
        <v>16125</v>
      </c>
      <c r="R4914" s="51"/>
      <c r="U4914"/>
    </row>
    <row r="4915" spans="2:21" x14ac:dyDescent="0.25">
      <c r="B4915" s="49" t="s">
        <v>9328</v>
      </c>
      <c r="C4915" s="53" t="s">
        <v>24189</v>
      </c>
      <c r="D4915" t="s">
        <v>8764</v>
      </c>
      <c r="E4915" s="43" t="s">
        <v>16126</v>
      </c>
      <c r="F4915" t="s">
        <v>8765</v>
      </c>
      <c r="G4915" t="s">
        <v>19381</v>
      </c>
      <c r="H4915" s="41">
        <v>44763</v>
      </c>
      <c r="I4915" s="44">
        <v>-511178.75</v>
      </c>
      <c r="J4915" t="s">
        <v>16127</v>
      </c>
      <c r="R4915" s="51"/>
      <c r="U4915"/>
    </row>
    <row r="4916" spans="2:21" x14ac:dyDescent="0.25">
      <c r="B4916" s="49" t="s">
        <v>9328</v>
      </c>
      <c r="C4916" s="53" t="s">
        <v>24189</v>
      </c>
      <c r="D4916" t="s">
        <v>8766</v>
      </c>
      <c r="E4916" s="43" t="s">
        <v>16128</v>
      </c>
      <c r="F4916" t="s">
        <v>8767</v>
      </c>
      <c r="G4916" t="s">
        <v>19772</v>
      </c>
      <c r="H4916" s="41">
        <v>44769</v>
      </c>
      <c r="I4916" s="44">
        <v>-33040</v>
      </c>
      <c r="J4916" t="s">
        <v>16129</v>
      </c>
      <c r="R4916" s="51"/>
      <c r="U4916"/>
    </row>
    <row r="4917" spans="2:21" x14ac:dyDescent="0.25">
      <c r="B4917" s="49" t="s">
        <v>9328</v>
      </c>
      <c r="C4917" s="53" t="s">
        <v>24189</v>
      </c>
      <c r="D4917" t="s">
        <v>8768</v>
      </c>
      <c r="E4917" s="43" t="s">
        <v>16130</v>
      </c>
      <c r="F4917" t="s">
        <v>8769</v>
      </c>
      <c r="G4917" t="s">
        <v>19601</v>
      </c>
      <c r="H4917" s="41">
        <v>44770</v>
      </c>
      <c r="I4917" s="44">
        <v>-14580</v>
      </c>
      <c r="J4917" t="s">
        <v>16131</v>
      </c>
      <c r="R4917" s="51"/>
      <c r="U4917"/>
    </row>
    <row r="4918" spans="2:21" x14ac:dyDescent="0.25">
      <c r="B4918" s="49" t="s">
        <v>9326</v>
      </c>
      <c r="C4918" s="53" t="s">
        <v>24184</v>
      </c>
      <c r="D4918" t="s">
        <v>8770</v>
      </c>
      <c r="E4918" s="43" t="s">
        <v>8771</v>
      </c>
      <c r="F4918" t="s">
        <v>8772</v>
      </c>
      <c r="G4918" t="s">
        <v>8773</v>
      </c>
      <c r="H4918" s="41">
        <v>44778</v>
      </c>
      <c r="I4918" s="44">
        <v>-53850</v>
      </c>
      <c r="J4918" t="s">
        <v>16132</v>
      </c>
      <c r="R4918" s="51"/>
      <c r="U4918"/>
    </row>
    <row r="4919" spans="2:21" x14ac:dyDescent="0.25">
      <c r="B4919" s="49" t="s">
        <v>9735</v>
      </c>
      <c r="C4919" s="53" t="s">
        <v>24186</v>
      </c>
      <c r="D4919" t="s">
        <v>8774</v>
      </c>
      <c r="E4919" s="43" t="s">
        <v>16133</v>
      </c>
      <c r="F4919" t="s">
        <v>8775</v>
      </c>
      <c r="G4919" t="s">
        <v>16134</v>
      </c>
      <c r="H4919" s="41">
        <v>44805</v>
      </c>
      <c r="I4919" s="44">
        <v>-1900</v>
      </c>
      <c r="J4919" t="s">
        <v>16135</v>
      </c>
      <c r="R4919" s="51"/>
      <c r="U4919"/>
    </row>
    <row r="4920" spans="2:21" x14ac:dyDescent="0.25">
      <c r="B4920" s="49" t="s">
        <v>9326</v>
      </c>
      <c r="C4920" s="53" t="s">
        <v>24184</v>
      </c>
      <c r="D4920" t="s">
        <v>8683</v>
      </c>
      <c r="E4920" s="43" t="s">
        <v>8684</v>
      </c>
      <c r="F4920" t="s">
        <v>8776</v>
      </c>
      <c r="G4920" t="s">
        <v>8777</v>
      </c>
      <c r="H4920" s="41">
        <v>44806</v>
      </c>
      <c r="I4920" s="44">
        <v>-3529940.64</v>
      </c>
      <c r="J4920" t="s">
        <v>16136</v>
      </c>
      <c r="R4920" s="51"/>
      <c r="U4920"/>
    </row>
    <row r="4921" spans="2:21" x14ac:dyDescent="0.25">
      <c r="B4921" s="49" t="s">
        <v>9326</v>
      </c>
      <c r="C4921" s="53" t="s">
        <v>24184</v>
      </c>
      <c r="D4921" t="s">
        <v>8778</v>
      </c>
      <c r="E4921" s="43" t="s">
        <v>8779</v>
      </c>
      <c r="F4921" t="s">
        <v>8780</v>
      </c>
      <c r="G4921" t="s">
        <v>17705</v>
      </c>
      <c r="H4921" s="41">
        <v>44810</v>
      </c>
      <c r="I4921" s="44">
        <v>-795828.09</v>
      </c>
      <c r="J4921" t="s">
        <v>16137</v>
      </c>
      <c r="R4921" s="51"/>
      <c r="U4921"/>
    </row>
    <row r="4922" spans="2:21" x14ac:dyDescent="0.25">
      <c r="B4922" s="49" t="s">
        <v>9735</v>
      </c>
      <c r="C4922" s="53" t="s">
        <v>24186</v>
      </c>
      <c r="D4922" t="s">
        <v>1218</v>
      </c>
      <c r="E4922" s="43" t="s">
        <v>1219</v>
      </c>
      <c r="F4922" t="s">
        <v>8781</v>
      </c>
      <c r="G4922" t="s">
        <v>8782</v>
      </c>
      <c r="H4922" s="41">
        <v>44813</v>
      </c>
      <c r="I4922" s="44">
        <v>-350050</v>
      </c>
      <c r="J4922" t="s">
        <v>16138</v>
      </c>
      <c r="R4922" s="51"/>
      <c r="U4922"/>
    </row>
    <row r="4923" spans="2:21" x14ac:dyDescent="0.25">
      <c r="B4923" s="49" t="s">
        <v>9326</v>
      </c>
      <c r="C4923" s="53" t="s">
        <v>24184</v>
      </c>
      <c r="D4923" t="s">
        <v>8778</v>
      </c>
      <c r="E4923" s="43" t="s">
        <v>8779</v>
      </c>
      <c r="F4923" t="s">
        <v>8783</v>
      </c>
      <c r="G4923" t="s">
        <v>17706</v>
      </c>
      <c r="H4923" s="41">
        <v>44819</v>
      </c>
      <c r="I4923" s="44">
        <v>795828.09</v>
      </c>
      <c r="J4923" t="s">
        <v>16139</v>
      </c>
      <c r="R4923" s="51"/>
      <c r="U4923"/>
    </row>
    <row r="4924" spans="2:21" x14ac:dyDescent="0.25">
      <c r="B4924" s="49" t="s">
        <v>9735</v>
      </c>
      <c r="C4924" s="53" t="s">
        <v>24186</v>
      </c>
      <c r="D4924" t="s">
        <v>1218</v>
      </c>
      <c r="E4924" s="43" t="s">
        <v>1219</v>
      </c>
      <c r="F4924" t="s">
        <v>8784</v>
      </c>
      <c r="G4924" t="s">
        <v>8785</v>
      </c>
      <c r="H4924" s="41">
        <v>44826</v>
      </c>
      <c r="I4924" s="44">
        <v>-6729650</v>
      </c>
      <c r="J4924" t="s">
        <v>16140</v>
      </c>
      <c r="R4924" s="51"/>
      <c r="U4924"/>
    </row>
    <row r="4925" spans="2:21" x14ac:dyDescent="0.25">
      <c r="B4925" s="49" t="s">
        <v>9735</v>
      </c>
      <c r="C4925" s="53" t="s">
        <v>24186</v>
      </c>
      <c r="D4925" t="s">
        <v>987</v>
      </c>
      <c r="E4925" s="43" t="s">
        <v>988</v>
      </c>
      <c r="F4925" t="s">
        <v>8786</v>
      </c>
      <c r="G4925" t="s">
        <v>8787</v>
      </c>
      <c r="H4925" s="41">
        <v>44830</v>
      </c>
      <c r="I4925" s="44">
        <v>-1657855.5</v>
      </c>
      <c r="J4925" t="s">
        <v>16141</v>
      </c>
      <c r="R4925" s="51"/>
      <c r="U4925"/>
    </row>
    <row r="4926" spans="2:21" x14ac:dyDescent="0.25">
      <c r="B4926" s="49" t="s">
        <v>9326</v>
      </c>
      <c r="C4926" s="53" t="s">
        <v>24184</v>
      </c>
      <c r="D4926" t="s">
        <v>8788</v>
      </c>
      <c r="E4926" s="43" t="s">
        <v>16142</v>
      </c>
      <c r="F4926" t="s">
        <v>8789</v>
      </c>
      <c r="G4926" t="s">
        <v>20789</v>
      </c>
      <c r="H4926" s="41">
        <v>44831</v>
      </c>
      <c r="I4926" s="44">
        <v>-450000</v>
      </c>
      <c r="J4926" t="s">
        <v>16143</v>
      </c>
      <c r="R4926" s="51"/>
      <c r="U4926"/>
    </row>
    <row r="4927" spans="2:21" x14ac:dyDescent="0.25">
      <c r="B4927" s="49" t="s">
        <v>9328</v>
      </c>
      <c r="C4927" s="53" t="s">
        <v>24189</v>
      </c>
      <c r="D4927" t="s">
        <v>8790</v>
      </c>
      <c r="E4927" s="43" t="s">
        <v>8791</v>
      </c>
      <c r="F4927" t="s">
        <v>7654</v>
      </c>
      <c r="G4927" t="s">
        <v>20254</v>
      </c>
      <c r="H4927" s="41">
        <v>44833</v>
      </c>
      <c r="I4927" s="44">
        <v>-10462116.619999999</v>
      </c>
      <c r="J4927" t="s">
        <v>16144</v>
      </c>
      <c r="R4927" s="51"/>
      <c r="U4927"/>
    </row>
    <row r="4928" spans="2:21" x14ac:dyDescent="0.25">
      <c r="B4928" s="49" t="s">
        <v>9735</v>
      </c>
      <c r="C4928" s="53" t="s">
        <v>24186</v>
      </c>
      <c r="D4928" t="s">
        <v>1218</v>
      </c>
      <c r="E4928" s="43" t="s">
        <v>1219</v>
      </c>
      <c r="F4928" t="s">
        <v>8792</v>
      </c>
      <c r="G4928" t="s">
        <v>8793</v>
      </c>
      <c r="H4928" s="41">
        <v>44837</v>
      </c>
      <c r="I4928" s="44">
        <v>-262364312.77000001</v>
      </c>
      <c r="J4928" t="s">
        <v>16145</v>
      </c>
      <c r="R4928" s="51"/>
      <c r="U4928"/>
    </row>
    <row r="4929" spans="2:21" x14ac:dyDescent="0.25">
      <c r="B4929" s="49" t="s">
        <v>9328</v>
      </c>
      <c r="C4929" s="53" t="s">
        <v>24189</v>
      </c>
      <c r="D4929" t="s">
        <v>8794</v>
      </c>
      <c r="E4929" s="43" t="s">
        <v>8795</v>
      </c>
      <c r="F4929" t="s">
        <v>8796</v>
      </c>
      <c r="G4929" t="s">
        <v>4419</v>
      </c>
      <c r="H4929" s="41">
        <v>44837</v>
      </c>
      <c r="I4929" s="44">
        <v>35400</v>
      </c>
      <c r="J4929" t="s">
        <v>16146</v>
      </c>
      <c r="R4929" s="51"/>
      <c r="U4929"/>
    </row>
    <row r="4930" spans="2:21" x14ac:dyDescent="0.25">
      <c r="B4930" s="49" t="s">
        <v>9735</v>
      </c>
      <c r="C4930" s="53" t="s">
        <v>24186</v>
      </c>
      <c r="D4930" t="s">
        <v>1218</v>
      </c>
      <c r="E4930" s="43" t="s">
        <v>1219</v>
      </c>
      <c r="F4930" t="s">
        <v>8797</v>
      </c>
      <c r="G4930" t="s">
        <v>8798</v>
      </c>
      <c r="H4930" s="41">
        <v>44840</v>
      </c>
      <c r="I4930" s="44">
        <v>-18740</v>
      </c>
      <c r="J4930" t="s">
        <v>16147</v>
      </c>
      <c r="R4930" s="51"/>
      <c r="U4930"/>
    </row>
    <row r="4931" spans="2:21" x14ac:dyDescent="0.25">
      <c r="B4931" s="49" t="s">
        <v>9328</v>
      </c>
      <c r="C4931" s="53" t="s">
        <v>24189</v>
      </c>
      <c r="D4931" t="s">
        <v>8799</v>
      </c>
      <c r="E4931" s="43" t="s">
        <v>8800</v>
      </c>
      <c r="F4931" t="s">
        <v>8801</v>
      </c>
      <c r="G4931" t="s">
        <v>20029</v>
      </c>
      <c r="H4931" s="41">
        <v>44844</v>
      </c>
      <c r="I4931" s="44">
        <v>-1580259.71</v>
      </c>
      <c r="J4931" t="s">
        <v>16148</v>
      </c>
      <c r="R4931" s="51"/>
      <c r="U4931"/>
    </row>
    <row r="4932" spans="2:21" x14ac:dyDescent="0.25">
      <c r="B4932" s="49" t="s">
        <v>9328</v>
      </c>
      <c r="C4932" s="53" t="s">
        <v>24189</v>
      </c>
      <c r="D4932" t="s">
        <v>8799</v>
      </c>
      <c r="E4932" s="43" t="s">
        <v>8800</v>
      </c>
      <c r="F4932" t="s">
        <v>8802</v>
      </c>
      <c r="G4932" t="s">
        <v>20030</v>
      </c>
      <c r="H4932" s="41">
        <v>44844</v>
      </c>
      <c r="I4932" s="44">
        <v>-1580259.71</v>
      </c>
      <c r="J4932" t="s">
        <v>16149</v>
      </c>
      <c r="R4932" s="51"/>
      <c r="U4932"/>
    </row>
    <row r="4933" spans="2:21" x14ac:dyDescent="0.25">
      <c r="B4933" s="49" t="s">
        <v>9328</v>
      </c>
      <c r="C4933" s="53" t="s">
        <v>24189</v>
      </c>
      <c r="D4933" t="s">
        <v>8799</v>
      </c>
      <c r="E4933" s="43" t="s">
        <v>8800</v>
      </c>
      <c r="F4933" t="s">
        <v>7496</v>
      </c>
      <c r="G4933" t="s">
        <v>20031</v>
      </c>
      <c r="H4933" s="41">
        <v>44844</v>
      </c>
      <c r="I4933" s="44">
        <v>-1580259.71</v>
      </c>
      <c r="J4933" t="s">
        <v>16150</v>
      </c>
      <c r="R4933" s="51"/>
      <c r="U4933"/>
    </row>
    <row r="4934" spans="2:21" x14ac:dyDescent="0.25">
      <c r="B4934" s="49" t="s">
        <v>9328</v>
      </c>
      <c r="C4934" s="53" t="s">
        <v>24189</v>
      </c>
      <c r="D4934" t="s">
        <v>8799</v>
      </c>
      <c r="E4934" s="43" t="s">
        <v>8800</v>
      </c>
      <c r="F4934" t="s">
        <v>8803</v>
      </c>
      <c r="G4934" t="s">
        <v>20032</v>
      </c>
      <c r="H4934" s="41">
        <v>44844</v>
      </c>
      <c r="I4934" s="44">
        <v>1580259.71</v>
      </c>
      <c r="J4934" t="s">
        <v>16151</v>
      </c>
      <c r="R4934" s="51"/>
      <c r="U4934"/>
    </row>
    <row r="4935" spans="2:21" x14ac:dyDescent="0.25">
      <c r="B4935" s="49" t="s">
        <v>9328</v>
      </c>
      <c r="C4935" s="53" t="s">
        <v>24189</v>
      </c>
      <c r="D4935" t="s">
        <v>8799</v>
      </c>
      <c r="E4935" s="43" t="s">
        <v>8800</v>
      </c>
      <c r="F4935" t="s">
        <v>8804</v>
      </c>
      <c r="G4935" t="s">
        <v>20032</v>
      </c>
      <c r="H4935" s="41">
        <v>44844</v>
      </c>
      <c r="I4935" s="44">
        <v>1580259.71</v>
      </c>
      <c r="J4935" t="s">
        <v>16152</v>
      </c>
      <c r="R4935" s="51"/>
      <c r="U4935"/>
    </row>
    <row r="4936" spans="2:21" x14ac:dyDescent="0.25">
      <c r="B4936" s="49" t="s">
        <v>9328</v>
      </c>
      <c r="C4936" s="53" t="s">
        <v>24189</v>
      </c>
      <c r="D4936" t="s">
        <v>8799</v>
      </c>
      <c r="E4936" s="43" t="s">
        <v>8800</v>
      </c>
      <c r="F4936" t="s">
        <v>7497</v>
      </c>
      <c r="G4936" t="s">
        <v>20032</v>
      </c>
      <c r="H4936" s="41">
        <v>44844</v>
      </c>
      <c r="I4936" s="44">
        <v>1580259.71</v>
      </c>
      <c r="J4936" t="s">
        <v>16153</v>
      </c>
      <c r="R4936" s="51"/>
      <c r="U4936"/>
    </row>
    <row r="4937" spans="2:21" x14ac:dyDescent="0.25">
      <c r="B4937" s="49" t="s">
        <v>9326</v>
      </c>
      <c r="C4937" s="53" t="s">
        <v>24184</v>
      </c>
      <c r="D4937" t="s">
        <v>8805</v>
      </c>
      <c r="E4937" s="43" t="s">
        <v>8806</v>
      </c>
      <c r="F4937" t="s">
        <v>8807</v>
      </c>
      <c r="G4937" t="s">
        <v>7654</v>
      </c>
      <c r="H4937" s="41">
        <v>44845</v>
      </c>
      <c r="I4937" s="44">
        <v>-1351664.04</v>
      </c>
      <c r="J4937" t="s">
        <v>16154</v>
      </c>
      <c r="R4937" s="51"/>
      <c r="U4937"/>
    </row>
    <row r="4938" spans="2:21" x14ac:dyDescent="0.25">
      <c r="B4938" s="49" t="s">
        <v>9328</v>
      </c>
      <c r="C4938" s="53" t="s">
        <v>24189</v>
      </c>
      <c r="D4938" t="s">
        <v>8808</v>
      </c>
      <c r="E4938" s="43" t="s">
        <v>16155</v>
      </c>
      <c r="G4938" t="s">
        <v>16156</v>
      </c>
      <c r="H4938" s="41">
        <v>44847</v>
      </c>
      <c r="I4938" s="44">
        <v>3253340.51</v>
      </c>
      <c r="J4938" t="s">
        <v>16157</v>
      </c>
      <c r="R4938" s="51"/>
      <c r="U4938"/>
    </row>
    <row r="4939" spans="2:21" x14ac:dyDescent="0.25">
      <c r="B4939" s="49" t="s">
        <v>9328</v>
      </c>
      <c r="C4939" s="53" t="s">
        <v>24189</v>
      </c>
      <c r="D4939" t="s">
        <v>389</v>
      </c>
      <c r="E4939" s="43" t="s">
        <v>9596</v>
      </c>
      <c r="F4939" t="s">
        <v>8809</v>
      </c>
      <c r="G4939" t="s">
        <v>19389</v>
      </c>
      <c r="H4939" s="41">
        <v>44851</v>
      </c>
      <c r="I4939" s="44">
        <v>-58480.800000000003</v>
      </c>
      <c r="J4939" t="s">
        <v>16158</v>
      </c>
      <c r="R4939" s="51"/>
      <c r="U4939"/>
    </row>
    <row r="4940" spans="2:21" x14ac:dyDescent="0.25">
      <c r="B4940" s="49" t="s">
        <v>9328</v>
      </c>
      <c r="C4940" s="53" t="s">
        <v>24189</v>
      </c>
      <c r="D4940" t="s">
        <v>389</v>
      </c>
      <c r="E4940" s="43" t="s">
        <v>9596</v>
      </c>
      <c r="F4940" t="s">
        <v>8810</v>
      </c>
      <c r="G4940" t="s">
        <v>18473</v>
      </c>
      <c r="H4940" s="41">
        <v>44851</v>
      </c>
      <c r="I4940" s="44">
        <v>350884.8</v>
      </c>
      <c r="J4940" t="s">
        <v>16159</v>
      </c>
      <c r="R4940" s="51"/>
      <c r="U4940"/>
    </row>
    <row r="4941" spans="2:21" x14ac:dyDescent="0.25">
      <c r="B4941" s="49" t="s">
        <v>9735</v>
      </c>
      <c r="C4941" s="53" t="s">
        <v>24186</v>
      </c>
      <c r="D4941" t="s">
        <v>987</v>
      </c>
      <c r="E4941" s="43" t="s">
        <v>988</v>
      </c>
      <c r="G4941" t="s">
        <v>20791</v>
      </c>
      <c r="H4941" s="41">
        <v>44852</v>
      </c>
      <c r="I4941" s="44">
        <v>1574962.73</v>
      </c>
      <c r="J4941" t="s">
        <v>16160</v>
      </c>
      <c r="R4941" s="51"/>
      <c r="U4941"/>
    </row>
    <row r="4942" spans="2:21" x14ac:dyDescent="0.25">
      <c r="B4942" s="49" t="s">
        <v>9735</v>
      </c>
      <c r="C4942" s="53" t="s">
        <v>24186</v>
      </c>
      <c r="D4942" t="s">
        <v>1218</v>
      </c>
      <c r="E4942" s="43" t="s">
        <v>1219</v>
      </c>
      <c r="F4942" t="s">
        <v>8811</v>
      </c>
      <c r="G4942" t="s">
        <v>8812</v>
      </c>
      <c r="H4942" s="41">
        <v>44854</v>
      </c>
      <c r="I4942" s="44">
        <v>-132860</v>
      </c>
      <c r="J4942" t="s">
        <v>16161</v>
      </c>
      <c r="R4942" s="51"/>
      <c r="U4942"/>
    </row>
    <row r="4943" spans="2:21" x14ac:dyDescent="0.25">
      <c r="B4943" s="49" t="s">
        <v>9326</v>
      </c>
      <c r="C4943" s="53" t="s">
        <v>24184</v>
      </c>
      <c r="D4943" t="s">
        <v>4466</v>
      </c>
      <c r="E4943" s="43" t="s">
        <v>12814</v>
      </c>
      <c r="F4943" t="s">
        <v>8813</v>
      </c>
      <c r="G4943" t="s">
        <v>16899</v>
      </c>
      <c r="H4943" s="41">
        <v>44858</v>
      </c>
      <c r="I4943" s="44">
        <v>-59000</v>
      </c>
      <c r="J4943" t="s">
        <v>16162</v>
      </c>
      <c r="R4943" s="51"/>
      <c r="U4943"/>
    </row>
    <row r="4944" spans="2:21" x14ac:dyDescent="0.25">
      <c r="B4944" s="49" t="s">
        <v>9326</v>
      </c>
      <c r="C4944" s="53" t="s">
        <v>24184</v>
      </c>
      <c r="D4944" t="s">
        <v>4466</v>
      </c>
      <c r="E4944" s="43" t="s">
        <v>12814</v>
      </c>
      <c r="F4944" t="s">
        <v>8814</v>
      </c>
      <c r="G4944" t="s">
        <v>16900</v>
      </c>
      <c r="H4944" s="41">
        <v>44858</v>
      </c>
      <c r="I4944" s="44">
        <v>59000</v>
      </c>
      <c r="J4944" t="s">
        <v>16163</v>
      </c>
      <c r="R4944" s="51"/>
      <c r="U4944"/>
    </row>
    <row r="4945" spans="2:21" x14ac:dyDescent="0.25">
      <c r="B4945" s="49" t="s">
        <v>9326</v>
      </c>
      <c r="C4945" s="53" t="s">
        <v>24184</v>
      </c>
      <c r="D4945" t="s">
        <v>8815</v>
      </c>
      <c r="E4945" s="43" t="s">
        <v>16164</v>
      </c>
      <c r="F4945" t="s">
        <v>8678</v>
      </c>
      <c r="G4945" t="s">
        <v>8816</v>
      </c>
      <c r="H4945" s="41">
        <v>44859</v>
      </c>
      <c r="I4945" s="44">
        <v>-127500</v>
      </c>
      <c r="J4945" t="s">
        <v>16165</v>
      </c>
      <c r="R4945" s="51"/>
      <c r="U4945"/>
    </row>
    <row r="4946" spans="2:21" x14ac:dyDescent="0.25">
      <c r="B4946" s="49" t="s">
        <v>9328</v>
      </c>
      <c r="C4946" s="53" t="s">
        <v>24189</v>
      </c>
      <c r="D4946" t="s">
        <v>8817</v>
      </c>
      <c r="E4946" s="43" t="s">
        <v>16166</v>
      </c>
      <c r="F4946" t="s">
        <v>8818</v>
      </c>
      <c r="G4946" t="s">
        <v>19708</v>
      </c>
      <c r="H4946" s="41">
        <v>44860</v>
      </c>
      <c r="I4946" s="44">
        <v>-110691.88</v>
      </c>
      <c r="J4946" t="s">
        <v>16167</v>
      </c>
      <c r="R4946" s="51"/>
      <c r="U4946"/>
    </row>
    <row r="4947" spans="2:21" x14ac:dyDescent="0.25">
      <c r="B4947" s="49" t="s">
        <v>9735</v>
      </c>
      <c r="C4947" s="53" t="s">
        <v>24186</v>
      </c>
      <c r="D4947" t="s">
        <v>1128</v>
      </c>
      <c r="E4947" s="43" t="s">
        <v>1129</v>
      </c>
      <c r="F4947" t="s">
        <v>8819</v>
      </c>
      <c r="G4947" t="s">
        <v>8820</v>
      </c>
      <c r="H4947" s="41">
        <v>44862</v>
      </c>
      <c r="I4947" s="44">
        <v>-119242.15</v>
      </c>
      <c r="J4947" t="s">
        <v>16168</v>
      </c>
      <c r="R4947" s="51"/>
      <c r="U4947"/>
    </row>
    <row r="4948" spans="2:21" x14ac:dyDescent="0.25">
      <c r="B4948" s="49" t="s">
        <v>9328</v>
      </c>
      <c r="C4948" s="53" t="s">
        <v>24189</v>
      </c>
      <c r="D4948" t="s">
        <v>8821</v>
      </c>
      <c r="E4948" s="43" t="s">
        <v>8822</v>
      </c>
      <c r="F4948" t="s">
        <v>7132</v>
      </c>
      <c r="G4948" t="s">
        <v>8823</v>
      </c>
      <c r="H4948" s="41">
        <v>44865</v>
      </c>
      <c r="I4948" s="44">
        <v>-118800</v>
      </c>
      <c r="J4948" t="s">
        <v>16169</v>
      </c>
      <c r="R4948" s="51"/>
      <c r="U4948"/>
    </row>
    <row r="4949" spans="2:21" x14ac:dyDescent="0.25">
      <c r="B4949" s="49" t="s">
        <v>9735</v>
      </c>
      <c r="C4949" s="53" t="s">
        <v>24186</v>
      </c>
      <c r="D4949" t="s">
        <v>1218</v>
      </c>
      <c r="E4949" s="43" t="s">
        <v>1219</v>
      </c>
      <c r="F4949" t="s">
        <v>8824</v>
      </c>
      <c r="G4949" t="s">
        <v>8825</v>
      </c>
      <c r="H4949" s="41">
        <v>44866</v>
      </c>
      <c r="I4949" s="44">
        <v>-195690</v>
      </c>
      <c r="J4949" t="s">
        <v>16170</v>
      </c>
      <c r="R4949" s="51"/>
      <c r="U4949"/>
    </row>
    <row r="4950" spans="2:21" x14ac:dyDescent="0.25">
      <c r="B4950" s="49" t="s">
        <v>9735</v>
      </c>
      <c r="C4950" s="53" t="s">
        <v>24186</v>
      </c>
      <c r="D4950" t="s">
        <v>8826</v>
      </c>
      <c r="E4950" s="43" t="s">
        <v>16171</v>
      </c>
      <c r="F4950" t="s">
        <v>8827</v>
      </c>
      <c r="G4950" t="s">
        <v>16172</v>
      </c>
      <c r="H4950" s="41">
        <v>44869</v>
      </c>
      <c r="I4950" s="44">
        <v>-8000</v>
      </c>
      <c r="J4950" t="s">
        <v>16173</v>
      </c>
      <c r="R4950" s="51"/>
      <c r="U4950"/>
    </row>
    <row r="4951" spans="2:21" x14ac:dyDescent="0.25">
      <c r="B4951" s="49" t="s">
        <v>9328</v>
      </c>
      <c r="C4951" s="53" t="s">
        <v>24189</v>
      </c>
      <c r="D4951" t="s">
        <v>2861</v>
      </c>
      <c r="E4951" s="43" t="s">
        <v>11641</v>
      </c>
      <c r="F4951" t="s">
        <v>8833</v>
      </c>
      <c r="G4951" t="s">
        <v>8834</v>
      </c>
      <c r="H4951" s="41">
        <v>44876</v>
      </c>
      <c r="I4951" s="44">
        <v>-233640</v>
      </c>
      <c r="J4951" t="s">
        <v>16176</v>
      </c>
      <c r="R4951" s="51"/>
      <c r="U4951"/>
    </row>
    <row r="4952" spans="2:21" x14ac:dyDescent="0.25">
      <c r="B4952" s="49" t="s">
        <v>9326</v>
      </c>
      <c r="C4952" s="53" t="s">
        <v>24184</v>
      </c>
      <c r="D4952" t="s">
        <v>8683</v>
      </c>
      <c r="E4952" s="43" t="s">
        <v>8684</v>
      </c>
      <c r="G4952" t="s">
        <v>20792</v>
      </c>
      <c r="H4952" s="41">
        <v>44882</v>
      </c>
      <c r="I4952" s="44">
        <v>3185173.13</v>
      </c>
      <c r="J4952" t="s">
        <v>16177</v>
      </c>
      <c r="R4952" s="51"/>
      <c r="U4952"/>
    </row>
    <row r="4953" spans="2:21" x14ac:dyDescent="0.25">
      <c r="B4953" s="49" t="s">
        <v>9735</v>
      </c>
      <c r="C4953" s="53" t="s">
        <v>24186</v>
      </c>
      <c r="D4953" t="s">
        <v>1218</v>
      </c>
      <c r="E4953" s="43" t="s">
        <v>1219</v>
      </c>
      <c r="F4953" t="s">
        <v>8835</v>
      </c>
      <c r="G4953" t="s">
        <v>8836</v>
      </c>
      <c r="H4953" s="41">
        <v>44882</v>
      </c>
      <c r="I4953" s="44">
        <v>-204685</v>
      </c>
      <c r="J4953" t="s">
        <v>16178</v>
      </c>
      <c r="R4953" s="51"/>
      <c r="U4953"/>
    </row>
    <row r="4954" spans="2:21" x14ac:dyDescent="0.25">
      <c r="B4954" s="49" t="s">
        <v>9735</v>
      </c>
      <c r="C4954" s="53" t="s">
        <v>24186</v>
      </c>
      <c r="D4954" t="s">
        <v>1218</v>
      </c>
      <c r="E4954" s="43" t="s">
        <v>1219</v>
      </c>
      <c r="F4954" t="s">
        <v>8837</v>
      </c>
      <c r="G4954" t="s">
        <v>8838</v>
      </c>
      <c r="H4954" s="41">
        <v>44882</v>
      </c>
      <c r="I4954" s="44">
        <v>-20250</v>
      </c>
      <c r="J4954" t="s">
        <v>16179</v>
      </c>
      <c r="R4954" s="51"/>
      <c r="U4954"/>
    </row>
    <row r="4955" spans="2:21" x14ac:dyDescent="0.25">
      <c r="B4955" s="49" t="s">
        <v>9735</v>
      </c>
      <c r="C4955" s="53" t="s">
        <v>24186</v>
      </c>
      <c r="D4955" t="s">
        <v>1218</v>
      </c>
      <c r="E4955" s="43" t="s">
        <v>1219</v>
      </c>
      <c r="F4955" t="s">
        <v>8839</v>
      </c>
      <c r="G4955" t="s">
        <v>8840</v>
      </c>
      <c r="H4955" s="41">
        <v>44896</v>
      </c>
      <c r="I4955" s="44">
        <v>-2523067.2999999998</v>
      </c>
      <c r="J4955" t="s">
        <v>16180</v>
      </c>
      <c r="R4955" s="51"/>
      <c r="U4955"/>
    </row>
    <row r="4956" spans="2:21" x14ac:dyDescent="0.25">
      <c r="B4956" s="49" t="s">
        <v>9735</v>
      </c>
      <c r="C4956" s="53" t="s">
        <v>24186</v>
      </c>
      <c r="D4956" t="s">
        <v>7392</v>
      </c>
      <c r="E4956" s="43" t="s">
        <v>7393</v>
      </c>
      <c r="F4956" t="s">
        <v>8844</v>
      </c>
      <c r="G4956" t="s">
        <v>8845</v>
      </c>
      <c r="H4956" s="41">
        <v>44896</v>
      </c>
      <c r="I4956" s="44">
        <v>-957600</v>
      </c>
      <c r="J4956" t="s">
        <v>16184</v>
      </c>
      <c r="R4956" s="51"/>
      <c r="U4956"/>
    </row>
    <row r="4957" spans="2:21" x14ac:dyDescent="0.25">
      <c r="B4957" s="49" t="s">
        <v>9735</v>
      </c>
      <c r="C4957" s="53" t="s">
        <v>24186</v>
      </c>
      <c r="D4957" t="s">
        <v>7392</v>
      </c>
      <c r="E4957" s="43" t="s">
        <v>7393</v>
      </c>
      <c r="F4957" t="s">
        <v>8847</v>
      </c>
      <c r="G4957" t="s">
        <v>16186</v>
      </c>
      <c r="H4957" s="41">
        <v>44896</v>
      </c>
      <c r="I4957" s="44">
        <v>-957600</v>
      </c>
      <c r="J4957" t="s">
        <v>16187</v>
      </c>
      <c r="R4957" s="51"/>
      <c r="U4957"/>
    </row>
    <row r="4958" spans="2:21" x14ac:dyDescent="0.25">
      <c r="B4958" s="49" t="s">
        <v>9735</v>
      </c>
      <c r="C4958" s="53" t="s">
        <v>24186</v>
      </c>
      <c r="D4958" t="s">
        <v>7392</v>
      </c>
      <c r="E4958" s="43" t="s">
        <v>7393</v>
      </c>
      <c r="F4958" t="s">
        <v>8848</v>
      </c>
      <c r="G4958" t="s">
        <v>16188</v>
      </c>
      <c r="H4958" s="41">
        <v>44896</v>
      </c>
      <c r="I4958" s="44">
        <v>-957600</v>
      </c>
      <c r="J4958" t="s">
        <v>16189</v>
      </c>
      <c r="R4958" s="51"/>
      <c r="U4958"/>
    </row>
    <row r="4959" spans="2:21" x14ac:dyDescent="0.25">
      <c r="B4959" s="49" t="s">
        <v>9735</v>
      </c>
      <c r="C4959" s="53" t="s">
        <v>24186</v>
      </c>
      <c r="D4959" t="s">
        <v>7392</v>
      </c>
      <c r="E4959" s="43" t="s">
        <v>7393</v>
      </c>
      <c r="F4959" t="s">
        <v>8849</v>
      </c>
      <c r="G4959" t="s">
        <v>8850</v>
      </c>
      <c r="H4959" s="41">
        <v>44896</v>
      </c>
      <c r="I4959" s="44">
        <v>-718200</v>
      </c>
      <c r="J4959" t="s">
        <v>16190</v>
      </c>
      <c r="R4959" s="51"/>
      <c r="U4959"/>
    </row>
    <row r="4960" spans="2:21" x14ac:dyDescent="0.25">
      <c r="B4960" s="49" t="s">
        <v>9735</v>
      </c>
      <c r="C4960" s="53" t="s">
        <v>24186</v>
      </c>
      <c r="D4960" t="s">
        <v>7392</v>
      </c>
      <c r="E4960" s="43" t="s">
        <v>7393</v>
      </c>
      <c r="F4960" t="s">
        <v>8841</v>
      </c>
      <c r="G4960" t="s">
        <v>8641</v>
      </c>
      <c r="H4960" s="41">
        <v>44896</v>
      </c>
      <c r="I4960" s="44">
        <v>-624600</v>
      </c>
      <c r="J4960" t="s">
        <v>16181</v>
      </c>
      <c r="R4960" s="51"/>
      <c r="U4960"/>
    </row>
    <row r="4961" spans="2:21" x14ac:dyDescent="0.25">
      <c r="B4961" s="49" t="s">
        <v>9735</v>
      </c>
      <c r="C4961" s="53" t="s">
        <v>24186</v>
      </c>
      <c r="D4961" t="s">
        <v>7392</v>
      </c>
      <c r="E4961" s="43" t="s">
        <v>7393</v>
      </c>
      <c r="F4961" t="s">
        <v>8842</v>
      </c>
      <c r="G4961" t="s">
        <v>8641</v>
      </c>
      <c r="H4961" s="41">
        <v>44896</v>
      </c>
      <c r="I4961" s="44">
        <v>-624600</v>
      </c>
      <c r="J4961" t="s">
        <v>16182</v>
      </c>
      <c r="R4961" s="51"/>
      <c r="U4961"/>
    </row>
    <row r="4962" spans="2:21" x14ac:dyDescent="0.25">
      <c r="B4962" s="49" t="s">
        <v>9735</v>
      </c>
      <c r="C4962" s="53" t="s">
        <v>24186</v>
      </c>
      <c r="D4962" t="s">
        <v>7392</v>
      </c>
      <c r="E4962" s="43" t="s">
        <v>7393</v>
      </c>
      <c r="F4962" t="s">
        <v>8843</v>
      </c>
      <c r="G4962" t="s">
        <v>8641</v>
      </c>
      <c r="H4962" s="41">
        <v>44896</v>
      </c>
      <c r="I4962" s="44">
        <v>-624600</v>
      </c>
      <c r="J4962" t="s">
        <v>16183</v>
      </c>
      <c r="R4962" s="51"/>
      <c r="U4962"/>
    </row>
    <row r="4963" spans="2:21" x14ac:dyDescent="0.25">
      <c r="B4963" s="49" t="s">
        <v>9735</v>
      </c>
      <c r="C4963" s="53" t="s">
        <v>24186</v>
      </c>
      <c r="D4963" t="s">
        <v>7392</v>
      </c>
      <c r="E4963" s="43" t="s">
        <v>7393</v>
      </c>
      <c r="F4963" t="s">
        <v>8846</v>
      </c>
      <c r="G4963" t="s">
        <v>8641</v>
      </c>
      <c r="H4963" s="41">
        <v>44896</v>
      </c>
      <c r="I4963" s="44">
        <v>-468450</v>
      </c>
      <c r="J4963" t="s">
        <v>16185</v>
      </c>
      <c r="R4963" s="51"/>
      <c r="U4963"/>
    </row>
    <row r="4964" spans="2:21" x14ac:dyDescent="0.25">
      <c r="B4964" s="49" t="s">
        <v>9328</v>
      </c>
      <c r="C4964" s="53" t="s">
        <v>24189</v>
      </c>
      <c r="D4964" t="s">
        <v>8851</v>
      </c>
      <c r="E4964" s="43" t="s">
        <v>8852</v>
      </c>
      <c r="F4964" t="s">
        <v>8853</v>
      </c>
      <c r="G4964" t="s">
        <v>8854</v>
      </c>
      <c r="H4964" s="41">
        <v>44896</v>
      </c>
      <c r="I4964" s="44">
        <v>-3373249.51</v>
      </c>
      <c r="J4964" t="s">
        <v>16191</v>
      </c>
      <c r="R4964" s="51"/>
      <c r="U4964"/>
    </row>
    <row r="4965" spans="2:21" x14ac:dyDescent="0.25">
      <c r="B4965" s="49" t="s">
        <v>9326</v>
      </c>
      <c r="C4965" s="53" t="s">
        <v>24184</v>
      </c>
      <c r="D4965" t="s">
        <v>8855</v>
      </c>
      <c r="E4965" s="43" t="s">
        <v>16192</v>
      </c>
      <c r="F4965" t="s">
        <v>8856</v>
      </c>
      <c r="G4965" t="s">
        <v>8857</v>
      </c>
      <c r="H4965" s="41">
        <v>44900</v>
      </c>
      <c r="I4965" s="44">
        <v>-159300</v>
      </c>
      <c r="J4965" t="s">
        <v>16193</v>
      </c>
      <c r="R4965" s="51"/>
      <c r="U4965"/>
    </row>
    <row r="4966" spans="2:21" x14ac:dyDescent="0.25">
      <c r="B4966" s="49" t="s">
        <v>9326</v>
      </c>
      <c r="C4966" s="53" t="s">
        <v>24184</v>
      </c>
      <c r="D4966" t="s">
        <v>1823</v>
      </c>
      <c r="E4966" s="43" t="s">
        <v>1824</v>
      </c>
      <c r="F4966" t="s">
        <v>8858</v>
      </c>
      <c r="G4966" t="s">
        <v>8859</v>
      </c>
      <c r="H4966" s="41">
        <v>44900</v>
      </c>
      <c r="I4966" s="44">
        <v>-3741.72</v>
      </c>
      <c r="J4966" t="s">
        <v>16194</v>
      </c>
      <c r="R4966" s="51"/>
      <c r="U4966"/>
    </row>
    <row r="4967" spans="2:21" x14ac:dyDescent="0.25">
      <c r="B4967" s="49" t="s">
        <v>9328</v>
      </c>
      <c r="C4967" s="53" t="s">
        <v>24189</v>
      </c>
      <c r="D4967" t="s">
        <v>8868</v>
      </c>
      <c r="E4967" s="43" t="s">
        <v>8869</v>
      </c>
      <c r="F4967" t="s">
        <v>8870</v>
      </c>
      <c r="G4967" t="s">
        <v>8871</v>
      </c>
      <c r="H4967" s="41">
        <v>44904</v>
      </c>
      <c r="I4967" s="44">
        <v>-49313498</v>
      </c>
      <c r="J4967" t="s">
        <v>16200</v>
      </c>
      <c r="R4967" s="51"/>
      <c r="U4967"/>
    </row>
    <row r="4968" spans="2:21" x14ac:dyDescent="0.25">
      <c r="B4968" s="49" t="s">
        <v>9328</v>
      </c>
      <c r="C4968" s="53" t="s">
        <v>24189</v>
      </c>
      <c r="D4968" t="s">
        <v>8865</v>
      </c>
      <c r="E4968" s="43" t="s">
        <v>16198</v>
      </c>
      <c r="F4968" t="s">
        <v>8866</v>
      </c>
      <c r="G4968" t="s">
        <v>8867</v>
      </c>
      <c r="H4968" s="41">
        <v>44904</v>
      </c>
      <c r="I4968" s="44">
        <v>-3060000</v>
      </c>
      <c r="J4968" t="s">
        <v>16199</v>
      </c>
      <c r="R4968" s="51"/>
      <c r="U4968"/>
    </row>
    <row r="4969" spans="2:21" x14ac:dyDescent="0.25">
      <c r="B4969" s="49" t="s">
        <v>9328</v>
      </c>
      <c r="C4969" s="53" t="s">
        <v>24189</v>
      </c>
      <c r="D4969" t="s">
        <v>8860</v>
      </c>
      <c r="E4969" s="43" t="s">
        <v>16195</v>
      </c>
      <c r="F4969" t="s">
        <v>8861</v>
      </c>
      <c r="G4969" t="s">
        <v>8862</v>
      </c>
      <c r="H4969" s="41">
        <v>44904</v>
      </c>
      <c r="I4969" s="44">
        <v>-586560</v>
      </c>
      <c r="J4969" t="s">
        <v>16196</v>
      </c>
      <c r="R4969" s="51"/>
      <c r="U4969"/>
    </row>
    <row r="4970" spans="2:21" x14ac:dyDescent="0.25">
      <c r="B4970" s="49" t="s">
        <v>9328</v>
      </c>
      <c r="C4970" s="53" t="s">
        <v>24189</v>
      </c>
      <c r="D4970" t="s">
        <v>8860</v>
      </c>
      <c r="E4970" s="43" t="s">
        <v>16195</v>
      </c>
      <c r="F4970" t="s">
        <v>8863</v>
      </c>
      <c r="G4970" t="s">
        <v>8864</v>
      </c>
      <c r="H4970" s="41">
        <v>44904</v>
      </c>
      <c r="I4970" s="44">
        <v>586560</v>
      </c>
      <c r="J4970" t="s">
        <v>16197</v>
      </c>
      <c r="R4970" s="51"/>
      <c r="U4970"/>
    </row>
    <row r="4971" spans="2:21" x14ac:dyDescent="0.25">
      <c r="B4971" s="49" t="s">
        <v>9328</v>
      </c>
      <c r="C4971" s="53" t="s">
        <v>24189</v>
      </c>
      <c r="D4971" t="s">
        <v>8868</v>
      </c>
      <c r="E4971" s="43" t="s">
        <v>8869</v>
      </c>
      <c r="F4971" t="s">
        <v>8872</v>
      </c>
      <c r="G4971" t="s">
        <v>8873</v>
      </c>
      <c r="H4971" s="41">
        <v>44904</v>
      </c>
      <c r="I4971" s="44">
        <v>49313498</v>
      </c>
      <c r="J4971" t="s">
        <v>16201</v>
      </c>
      <c r="R4971" s="51"/>
      <c r="U4971"/>
    </row>
    <row r="4972" spans="2:21" x14ac:dyDescent="0.25">
      <c r="B4972" s="49" t="s">
        <v>9735</v>
      </c>
      <c r="C4972" s="53" t="s">
        <v>24186</v>
      </c>
      <c r="D4972" t="s">
        <v>1218</v>
      </c>
      <c r="E4972" s="43" t="s">
        <v>1219</v>
      </c>
      <c r="F4972" t="s">
        <v>8874</v>
      </c>
      <c r="G4972" t="s">
        <v>8875</v>
      </c>
      <c r="H4972" s="41">
        <v>44907</v>
      </c>
      <c r="I4972" s="44">
        <v>-1508104.91</v>
      </c>
      <c r="J4972" t="s">
        <v>16202</v>
      </c>
      <c r="R4972" s="51"/>
      <c r="U4972"/>
    </row>
    <row r="4973" spans="2:21" x14ac:dyDescent="0.25">
      <c r="B4973" s="49" t="s">
        <v>9328</v>
      </c>
      <c r="C4973" s="53" t="s">
        <v>24189</v>
      </c>
      <c r="D4973" t="s">
        <v>8876</v>
      </c>
      <c r="E4973" s="43" t="s">
        <v>8877</v>
      </c>
      <c r="F4973" t="s">
        <v>8878</v>
      </c>
      <c r="G4973" t="s">
        <v>20231</v>
      </c>
      <c r="H4973" s="41">
        <v>44909</v>
      </c>
      <c r="I4973" s="44">
        <v>-1195945.02</v>
      </c>
      <c r="J4973" t="s">
        <v>16203</v>
      </c>
      <c r="R4973" s="51"/>
      <c r="U4973"/>
    </row>
    <row r="4974" spans="2:21" x14ac:dyDescent="0.25">
      <c r="B4974" s="49" t="s">
        <v>9328</v>
      </c>
      <c r="C4974" s="53" t="s">
        <v>24189</v>
      </c>
      <c r="D4974" t="s">
        <v>8876</v>
      </c>
      <c r="E4974" s="43" t="s">
        <v>8877</v>
      </c>
      <c r="F4974" t="s">
        <v>8879</v>
      </c>
      <c r="G4974" t="s">
        <v>20232</v>
      </c>
      <c r="H4974" s="41">
        <v>44909</v>
      </c>
      <c r="I4974" s="44">
        <v>1195945.02</v>
      </c>
      <c r="J4974" t="s">
        <v>16204</v>
      </c>
      <c r="R4974" s="51"/>
      <c r="U4974"/>
    </row>
    <row r="4975" spans="2:21" x14ac:dyDescent="0.25">
      <c r="B4975" s="49" t="s">
        <v>9326</v>
      </c>
      <c r="C4975" s="53" t="s">
        <v>24184</v>
      </c>
      <c r="D4975" t="s">
        <v>158</v>
      </c>
      <c r="E4975" s="43" t="s">
        <v>159</v>
      </c>
      <c r="G4975" t="s">
        <v>8883</v>
      </c>
      <c r="H4975" s="41">
        <v>44911</v>
      </c>
      <c r="I4975" s="44">
        <v>-13212908.16</v>
      </c>
      <c r="J4975" t="s">
        <v>16207</v>
      </c>
      <c r="R4975" s="51"/>
      <c r="U4975"/>
    </row>
    <row r="4976" spans="2:21" x14ac:dyDescent="0.25">
      <c r="B4976" s="49" t="s">
        <v>9326</v>
      </c>
      <c r="C4976" s="53" t="s">
        <v>24184</v>
      </c>
      <c r="D4976" t="s">
        <v>158</v>
      </c>
      <c r="E4976" s="43" t="s">
        <v>159</v>
      </c>
      <c r="F4976" t="s">
        <v>8882</v>
      </c>
      <c r="G4976" t="s">
        <v>8883</v>
      </c>
      <c r="H4976" s="41">
        <v>44911</v>
      </c>
      <c r="I4976" s="44">
        <v>-13212853.859999999</v>
      </c>
      <c r="J4976" t="s">
        <v>16206</v>
      </c>
      <c r="R4976" s="51"/>
      <c r="U4976"/>
    </row>
    <row r="4977" spans="2:21" x14ac:dyDescent="0.25">
      <c r="B4977" s="49" t="s">
        <v>9328</v>
      </c>
      <c r="C4977" s="53" t="s">
        <v>24189</v>
      </c>
      <c r="D4977" t="s">
        <v>5266</v>
      </c>
      <c r="E4977" s="43" t="s">
        <v>13398</v>
      </c>
      <c r="F4977" t="s">
        <v>8884</v>
      </c>
      <c r="G4977" t="s">
        <v>8885</v>
      </c>
      <c r="H4977" s="41">
        <v>44922</v>
      </c>
      <c r="I4977" s="44">
        <v>-2860800</v>
      </c>
      <c r="J4977" t="s">
        <v>16208</v>
      </c>
      <c r="R4977" s="51"/>
      <c r="U4977"/>
    </row>
    <row r="4978" spans="2:21" x14ac:dyDescent="0.25">
      <c r="B4978" s="49" t="s">
        <v>9735</v>
      </c>
      <c r="C4978" s="53" t="s">
        <v>24186</v>
      </c>
      <c r="D4978" t="s">
        <v>1128</v>
      </c>
      <c r="E4978" s="43" t="s">
        <v>1129</v>
      </c>
      <c r="F4978" t="s">
        <v>8889</v>
      </c>
      <c r="G4978" t="s">
        <v>8887</v>
      </c>
      <c r="H4978" s="41">
        <v>44923</v>
      </c>
      <c r="I4978" s="44">
        <v>-823199.77</v>
      </c>
      <c r="J4978" t="s">
        <v>16211</v>
      </c>
      <c r="R4978" s="51"/>
      <c r="U4978"/>
    </row>
    <row r="4979" spans="2:21" x14ac:dyDescent="0.25">
      <c r="B4979" s="49" t="s">
        <v>9735</v>
      </c>
      <c r="C4979" s="53" t="s">
        <v>24186</v>
      </c>
      <c r="D4979" t="s">
        <v>1128</v>
      </c>
      <c r="E4979" s="43" t="s">
        <v>1129</v>
      </c>
      <c r="F4979" t="s">
        <v>8888</v>
      </c>
      <c r="G4979" t="s">
        <v>8887</v>
      </c>
      <c r="H4979" s="41">
        <v>44923</v>
      </c>
      <c r="I4979" s="44">
        <v>-709118.08</v>
      </c>
      <c r="J4979" t="s">
        <v>16210</v>
      </c>
      <c r="R4979" s="51"/>
      <c r="U4979"/>
    </row>
    <row r="4980" spans="2:21" x14ac:dyDescent="0.25">
      <c r="B4980" s="49" t="s">
        <v>9735</v>
      </c>
      <c r="C4980" s="53" t="s">
        <v>24186</v>
      </c>
      <c r="D4980" t="s">
        <v>1128</v>
      </c>
      <c r="E4980" s="43" t="s">
        <v>1129</v>
      </c>
      <c r="F4980" t="s">
        <v>8890</v>
      </c>
      <c r="G4980" t="s">
        <v>8887</v>
      </c>
      <c r="H4980" s="41">
        <v>44923</v>
      </c>
      <c r="I4980" s="44">
        <v>-4268.68</v>
      </c>
      <c r="J4980" t="s">
        <v>16212</v>
      </c>
      <c r="R4980" s="51"/>
      <c r="U4980"/>
    </row>
    <row r="4981" spans="2:21" x14ac:dyDescent="0.25">
      <c r="B4981" s="49" t="s">
        <v>9735</v>
      </c>
      <c r="C4981" s="53" t="s">
        <v>24186</v>
      </c>
      <c r="D4981" t="s">
        <v>1128</v>
      </c>
      <c r="E4981" s="43" t="s">
        <v>1129</v>
      </c>
      <c r="F4981" t="s">
        <v>8886</v>
      </c>
      <c r="G4981" t="s">
        <v>8887</v>
      </c>
      <c r="H4981" s="41">
        <v>44923</v>
      </c>
      <c r="I4981" s="44">
        <v>-2134.34</v>
      </c>
      <c r="J4981" t="s">
        <v>16209</v>
      </c>
      <c r="R4981" s="51"/>
      <c r="U4981"/>
    </row>
    <row r="4982" spans="2:21" x14ac:dyDescent="0.25">
      <c r="B4982" s="49" t="s">
        <v>9735</v>
      </c>
      <c r="C4982" s="53" t="s">
        <v>24186</v>
      </c>
      <c r="D4982" t="s">
        <v>152</v>
      </c>
      <c r="E4982" s="43" t="s">
        <v>16214</v>
      </c>
      <c r="F4982" t="s">
        <v>8891</v>
      </c>
      <c r="G4982" t="s">
        <v>16215</v>
      </c>
      <c r="H4982" s="41">
        <v>44926</v>
      </c>
      <c r="I4982" s="44">
        <v>-42760</v>
      </c>
      <c r="J4982" t="s">
        <v>16216</v>
      </c>
      <c r="R4982" s="51"/>
      <c r="U4982"/>
    </row>
    <row r="4983" spans="2:21" x14ac:dyDescent="0.25">
      <c r="B4983" s="49" t="s">
        <v>9735</v>
      </c>
      <c r="C4983" s="53" t="s">
        <v>24186</v>
      </c>
      <c r="D4983" t="s">
        <v>7392</v>
      </c>
      <c r="E4983" s="43" t="s">
        <v>7393</v>
      </c>
      <c r="F4983" t="s">
        <v>8893</v>
      </c>
      <c r="G4983" t="s">
        <v>8894</v>
      </c>
      <c r="H4983" s="41">
        <v>44927</v>
      </c>
      <c r="I4983" s="44">
        <v>-79800</v>
      </c>
      <c r="J4983" t="s">
        <v>16218</v>
      </c>
      <c r="R4983" s="51"/>
      <c r="U4983"/>
    </row>
    <row r="4984" spans="2:21" x14ac:dyDescent="0.25">
      <c r="B4984" s="49" t="s">
        <v>9735</v>
      </c>
      <c r="C4984" s="53" t="s">
        <v>24186</v>
      </c>
      <c r="D4984" t="s">
        <v>7392</v>
      </c>
      <c r="E4984" s="43" t="s">
        <v>7393</v>
      </c>
      <c r="F4984" t="s">
        <v>8892</v>
      </c>
      <c r="G4984" t="s">
        <v>8641</v>
      </c>
      <c r="H4984" s="41">
        <v>44927</v>
      </c>
      <c r="I4984" s="44">
        <v>-52050</v>
      </c>
      <c r="J4984" t="s">
        <v>16217</v>
      </c>
      <c r="R4984" s="51"/>
      <c r="U4984"/>
    </row>
    <row r="4985" spans="2:21" x14ac:dyDescent="0.25">
      <c r="B4985" s="49" t="s">
        <v>9735</v>
      </c>
      <c r="C4985" s="53" t="s">
        <v>24186</v>
      </c>
      <c r="D4985" t="s">
        <v>1218</v>
      </c>
      <c r="E4985" s="43" t="s">
        <v>1219</v>
      </c>
      <c r="G4985" t="s">
        <v>8837</v>
      </c>
      <c r="H4985" s="41">
        <v>44928</v>
      </c>
      <c r="I4985" s="44">
        <v>20250</v>
      </c>
      <c r="J4985" t="s">
        <v>16219</v>
      </c>
      <c r="R4985" s="51"/>
      <c r="U4985"/>
    </row>
    <row r="4986" spans="2:21" x14ac:dyDescent="0.25">
      <c r="B4986" s="49" t="s">
        <v>9328</v>
      </c>
      <c r="C4986" s="53" t="s">
        <v>24189</v>
      </c>
      <c r="D4986" t="s">
        <v>8895</v>
      </c>
      <c r="E4986" s="43" t="s">
        <v>16220</v>
      </c>
      <c r="F4986" t="s">
        <v>8896</v>
      </c>
      <c r="G4986" t="s">
        <v>8897</v>
      </c>
      <c r="H4986" s="41">
        <v>44936</v>
      </c>
      <c r="I4986" s="44">
        <v>-1729000</v>
      </c>
      <c r="J4986" t="s">
        <v>16221</v>
      </c>
      <c r="R4986" s="51"/>
      <c r="U4986"/>
    </row>
    <row r="4987" spans="2:21" x14ac:dyDescent="0.25">
      <c r="B4987" s="49" t="s">
        <v>9735</v>
      </c>
      <c r="C4987" s="53" t="s">
        <v>24186</v>
      </c>
      <c r="D4987" t="s">
        <v>1218</v>
      </c>
      <c r="E4987" s="43" t="s">
        <v>1219</v>
      </c>
      <c r="F4987" t="s">
        <v>8898</v>
      </c>
      <c r="G4987" t="s">
        <v>8899</v>
      </c>
      <c r="H4987" s="41">
        <v>44937</v>
      </c>
      <c r="I4987" s="44">
        <v>-159383.84</v>
      </c>
      <c r="J4987" t="s">
        <v>16222</v>
      </c>
      <c r="R4987" s="51"/>
      <c r="U4987"/>
    </row>
    <row r="4988" spans="2:21" x14ac:dyDescent="0.25">
      <c r="B4988" s="49" t="s">
        <v>9326</v>
      </c>
      <c r="C4988" s="53" t="s">
        <v>24184</v>
      </c>
      <c r="D4988" t="s">
        <v>8900</v>
      </c>
      <c r="E4988" s="43" t="s">
        <v>8901</v>
      </c>
      <c r="F4988" t="s">
        <v>8902</v>
      </c>
      <c r="H4988" s="41">
        <v>44945</v>
      </c>
      <c r="I4988" s="44">
        <v>32544.400000000001</v>
      </c>
      <c r="J4988" t="s">
        <v>18555</v>
      </c>
      <c r="R4988" s="51"/>
      <c r="U4988"/>
    </row>
    <row r="4989" spans="2:21" x14ac:dyDescent="0.25">
      <c r="B4989" s="49" t="s">
        <v>9328</v>
      </c>
      <c r="C4989" s="53" t="s">
        <v>24189</v>
      </c>
      <c r="D4989" t="s">
        <v>8903</v>
      </c>
      <c r="E4989" s="43" t="s">
        <v>16223</v>
      </c>
      <c r="F4989" t="s">
        <v>8904</v>
      </c>
      <c r="G4989" t="s">
        <v>8905</v>
      </c>
      <c r="H4989" s="41">
        <v>44946</v>
      </c>
      <c r="I4989" s="44">
        <v>-2019502.6</v>
      </c>
      <c r="J4989" t="s">
        <v>16224</v>
      </c>
      <c r="R4989" s="51"/>
      <c r="U4989"/>
    </row>
    <row r="4990" spans="2:21" x14ac:dyDescent="0.25">
      <c r="B4990" s="49" t="s">
        <v>9326</v>
      </c>
      <c r="C4990" s="53" t="s">
        <v>24184</v>
      </c>
      <c r="D4990" t="s">
        <v>8906</v>
      </c>
      <c r="E4990" s="43" t="s">
        <v>8907</v>
      </c>
      <c r="F4990" t="s">
        <v>8908</v>
      </c>
      <c r="G4990" t="s">
        <v>8909</v>
      </c>
      <c r="H4990" s="41">
        <v>44949</v>
      </c>
      <c r="I4990" s="44">
        <v>-3009000</v>
      </c>
      <c r="J4990" t="s">
        <v>16225</v>
      </c>
      <c r="R4990" s="51"/>
      <c r="U4990"/>
    </row>
    <row r="4991" spans="2:21" x14ac:dyDescent="0.25">
      <c r="B4991" s="49" t="s">
        <v>9735</v>
      </c>
      <c r="C4991" s="53" t="s">
        <v>24186</v>
      </c>
      <c r="D4991" t="s">
        <v>1218</v>
      </c>
      <c r="E4991" s="43" t="s">
        <v>1219</v>
      </c>
      <c r="F4991" t="s">
        <v>8912</v>
      </c>
      <c r="G4991" t="s">
        <v>8913</v>
      </c>
      <c r="H4991" s="41">
        <v>44952</v>
      </c>
      <c r="I4991" s="44">
        <v>-9574298</v>
      </c>
      <c r="J4991" t="s">
        <v>16226</v>
      </c>
      <c r="R4991" s="51"/>
      <c r="U4991"/>
    </row>
    <row r="4992" spans="2:21" x14ac:dyDescent="0.25">
      <c r="B4992" s="49" t="s">
        <v>9735</v>
      </c>
      <c r="C4992" s="53" t="s">
        <v>24186</v>
      </c>
      <c r="D4992" t="s">
        <v>1218</v>
      </c>
      <c r="E4992" s="43" t="s">
        <v>1219</v>
      </c>
      <c r="F4992" t="s">
        <v>8914</v>
      </c>
      <c r="G4992" t="s">
        <v>8915</v>
      </c>
      <c r="H4992" s="41">
        <v>44952</v>
      </c>
      <c r="I4992" s="44">
        <v>-9574298</v>
      </c>
      <c r="J4992" t="s">
        <v>16227</v>
      </c>
      <c r="R4992" s="51"/>
      <c r="U4992"/>
    </row>
    <row r="4993" spans="2:21" x14ac:dyDescent="0.25">
      <c r="B4993" s="49" t="s">
        <v>9326</v>
      </c>
      <c r="C4993" s="53" t="s">
        <v>24184</v>
      </c>
      <c r="D4993" t="s">
        <v>8916</v>
      </c>
      <c r="E4993" s="43" t="s">
        <v>8917</v>
      </c>
      <c r="F4993" t="s">
        <v>8918</v>
      </c>
      <c r="G4993" t="s">
        <v>8919</v>
      </c>
      <c r="H4993" s="41">
        <v>44953</v>
      </c>
      <c r="I4993" s="44">
        <v>-41400</v>
      </c>
      <c r="J4993" t="s">
        <v>16228</v>
      </c>
      <c r="R4993" s="51"/>
      <c r="U4993"/>
    </row>
    <row r="4994" spans="2:21" x14ac:dyDescent="0.25">
      <c r="B4994" s="49" t="s">
        <v>9735</v>
      </c>
      <c r="C4994" s="53" t="s">
        <v>24186</v>
      </c>
      <c r="D4994" t="s">
        <v>987</v>
      </c>
      <c r="E4994" s="43" t="s">
        <v>988</v>
      </c>
      <c r="F4994" t="s">
        <v>8920</v>
      </c>
      <c r="G4994" t="s">
        <v>7495</v>
      </c>
      <c r="H4994" s="41">
        <v>44964</v>
      </c>
      <c r="I4994" s="44">
        <v>-1654673.5</v>
      </c>
      <c r="J4994" t="s">
        <v>16229</v>
      </c>
      <c r="R4994" s="51"/>
      <c r="U4994"/>
    </row>
    <row r="4995" spans="2:21" x14ac:dyDescent="0.25">
      <c r="B4995" s="49" t="s">
        <v>9326</v>
      </c>
      <c r="C4995" s="53" t="s">
        <v>24184</v>
      </c>
      <c r="D4995" t="s">
        <v>5985</v>
      </c>
      <c r="E4995" s="43" t="s">
        <v>5986</v>
      </c>
      <c r="F4995" t="s">
        <v>8921</v>
      </c>
      <c r="G4995" t="s">
        <v>8922</v>
      </c>
      <c r="H4995" s="41">
        <v>44966</v>
      </c>
      <c r="I4995" s="44">
        <v>-90694.8</v>
      </c>
      <c r="J4995" t="s">
        <v>16230</v>
      </c>
      <c r="R4995" s="51"/>
      <c r="U4995"/>
    </row>
    <row r="4996" spans="2:21" x14ac:dyDescent="0.25">
      <c r="B4996" s="49" t="s">
        <v>9326</v>
      </c>
      <c r="C4996" s="53" t="s">
        <v>24184</v>
      </c>
      <c r="D4996" t="s">
        <v>8925</v>
      </c>
      <c r="E4996" s="43" t="s">
        <v>8926</v>
      </c>
      <c r="F4996" t="s">
        <v>7222</v>
      </c>
      <c r="G4996" t="s">
        <v>8927</v>
      </c>
      <c r="H4996" s="41">
        <v>44970</v>
      </c>
      <c r="I4996" s="44">
        <v>-16200</v>
      </c>
      <c r="J4996" t="s">
        <v>16231</v>
      </c>
      <c r="R4996" s="51"/>
      <c r="U4996"/>
    </row>
    <row r="4997" spans="2:21" x14ac:dyDescent="0.25">
      <c r="B4997" s="49" t="s">
        <v>9328</v>
      </c>
      <c r="C4997" s="53" t="s">
        <v>24189</v>
      </c>
      <c r="D4997" t="s">
        <v>8928</v>
      </c>
      <c r="E4997" s="43" t="s">
        <v>16232</v>
      </c>
      <c r="F4997" t="s">
        <v>8929</v>
      </c>
      <c r="G4997" t="s">
        <v>8930</v>
      </c>
      <c r="H4997" s="41">
        <v>44970</v>
      </c>
      <c r="I4997" s="44">
        <v>-224200</v>
      </c>
      <c r="J4997" t="s">
        <v>16233</v>
      </c>
      <c r="R4997" s="51"/>
      <c r="U4997"/>
    </row>
    <row r="4998" spans="2:21" x14ac:dyDescent="0.25">
      <c r="B4998" s="49" t="s">
        <v>9326</v>
      </c>
      <c r="C4998" s="53" t="s">
        <v>24184</v>
      </c>
      <c r="D4998" t="s">
        <v>8855</v>
      </c>
      <c r="E4998" s="43" t="s">
        <v>16192</v>
      </c>
      <c r="F4998" t="s">
        <v>8931</v>
      </c>
      <c r="G4998" t="s">
        <v>8932</v>
      </c>
      <c r="H4998" s="41">
        <v>44971</v>
      </c>
      <c r="I4998" s="44">
        <v>-106200</v>
      </c>
      <c r="J4998" t="s">
        <v>16234</v>
      </c>
      <c r="R4998" s="51"/>
      <c r="U4998"/>
    </row>
    <row r="4999" spans="2:21" x14ac:dyDescent="0.25">
      <c r="B4999" s="49" t="s">
        <v>9326</v>
      </c>
      <c r="C4999" s="53" t="s">
        <v>24184</v>
      </c>
      <c r="D4999" t="s">
        <v>8855</v>
      </c>
      <c r="E4999" s="43" t="s">
        <v>16192</v>
      </c>
      <c r="F4999" t="s">
        <v>8935</v>
      </c>
      <c r="G4999" t="s">
        <v>8936</v>
      </c>
      <c r="H4999" s="41">
        <v>44971</v>
      </c>
      <c r="I4999" s="44">
        <v>90000</v>
      </c>
      <c r="J4999" t="s">
        <v>16236</v>
      </c>
      <c r="R4999" s="51"/>
      <c r="U4999"/>
    </row>
    <row r="5000" spans="2:21" x14ac:dyDescent="0.25">
      <c r="B5000" s="49" t="s">
        <v>9326</v>
      </c>
      <c r="C5000" s="53" t="s">
        <v>24184</v>
      </c>
      <c r="D5000" t="s">
        <v>8855</v>
      </c>
      <c r="E5000" s="43" t="s">
        <v>16192</v>
      </c>
      <c r="F5000" t="s">
        <v>8933</v>
      </c>
      <c r="G5000" t="s">
        <v>8934</v>
      </c>
      <c r="H5000" s="41">
        <v>44971</v>
      </c>
      <c r="I5000" s="44">
        <v>159300</v>
      </c>
      <c r="J5000" t="s">
        <v>16235</v>
      </c>
      <c r="R5000" s="51"/>
      <c r="U5000"/>
    </row>
    <row r="5001" spans="2:21" x14ac:dyDescent="0.25">
      <c r="B5001" s="49" t="s">
        <v>9328</v>
      </c>
      <c r="C5001" s="53" t="s">
        <v>24189</v>
      </c>
      <c r="D5001" t="s">
        <v>6977</v>
      </c>
      <c r="E5001" s="43" t="s">
        <v>14754</v>
      </c>
      <c r="F5001" t="s">
        <v>8937</v>
      </c>
      <c r="G5001" t="s">
        <v>8938</v>
      </c>
      <c r="H5001" s="41">
        <v>44971</v>
      </c>
      <c r="I5001" s="44">
        <v>-35400</v>
      </c>
      <c r="J5001" t="s">
        <v>16237</v>
      </c>
      <c r="R5001" s="51"/>
      <c r="U5001"/>
    </row>
    <row r="5002" spans="2:21" x14ac:dyDescent="0.25">
      <c r="B5002" s="49" t="s">
        <v>9326</v>
      </c>
      <c r="C5002" s="53" t="s">
        <v>24184</v>
      </c>
      <c r="D5002" t="s">
        <v>8916</v>
      </c>
      <c r="E5002" s="43" t="s">
        <v>8917</v>
      </c>
      <c r="F5002" t="s">
        <v>8939</v>
      </c>
      <c r="G5002" t="s">
        <v>8940</v>
      </c>
      <c r="H5002" s="41">
        <v>44977</v>
      </c>
      <c r="I5002" s="44">
        <v>-113368.5</v>
      </c>
      <c r="J5002" t="s">
        <v>16238</v>
      </c>
      <c r="R5002" s="51"/>
      <c r="U5002"/>
    </row>
    <row r="5003" spans="2:21" x14ac:dyDescent="0.25">
      <c r="B5003" s="49" t="s">
        <v>9328</v>
      </c>
      <c r="C5003" s="53" t="s">
        <v>24189</v>
      </c>
      <c r="D5003" t="s">
        <v>8941</v>
      </c>
      <c r="E5003" s="43" t="s">
        <v>16239</v>
      </c>
      <c r="F5003" t="s">
        <v>8942</v>
      </c>
      <c r="G5003" t="s">
        <v>8938</v>
      </c>
      <c r="H5003" s="41">
        <v>44977</v>
      </c>
      <c r="I5003" s="44">
        <v>-153400</v>
      </c>
      <c r="J5003" t="s">
        <v>16240</v>
      </c>
      <c r="R5003" s="51"/>
      <c r="U5003"/>
    </row>
    <row r="5004" spans="2:21" x14ac:dyDescent="0.25">
      <c r="B5004" s="49" t="s">
        <v>9326</v>
      </c>
      <c r="C5004" s="53" t="s">
        <v>24184</v>
      </c>
      <c r="D5004" t="s">
        <v>8944</v>
      </c>
      <c r="E5004" s="43" t="s">
        <v>16241</v>
      </c>
      <c r="F5004" t="s">
        <v>8945</v>
      </c>
      <c r="G5004" t="s">
        <v>8946</v>
      </c>
      <c r="H5004" s="41">
        <v>44978</v>
      </c>
      <c r="I5004" s="44">
        <v>-129800</v>
      </c>
      <c r="J5004" t="s">
        <v>16242</v>
      </c>
      <c r="R5004" s="51"/>
      <c r="U5004"/>
    </row>
    <row r="5005" spans="2:21" x14ac:dyDescent="0.25">
      <c r="B5005" s="49" t="s">
        <v>9735</v>
      </c>
      <c r="C5005" s="53" t="s">
        <v>24186</v>
      </c>
      <c r="D5005" t="s">
        <v>8947</v>
      </c>
      <c r="E5005" s="43" t="s">
        <v>8948</v>
      </c>
      <c r="F5005" t="s">
        <v>8949</v>
      </c>
      <c r="G5005" t="s">
        <v>8950</v>
      </c>
      <c r="H5005" s="41">
        <v>44978</v>
      </c>
      <c r="I5005" s="44">
        <v>-200000000</v>
      </c>
      <c r="J5005" t="s">
        <v>16243</v>
      </c>
      <c r="R5005" s="51"/>
      <c r="U5005"/>
    </row>
    <row r="5006" spans="2:21" x14ac:dyDescent="0.25">
      <c r="B5006" s="49" t="s">
        <v>9328</v>
      </c>
      <c r="C5006" s="53" t="s">
        <v>24189</v>
      </c>
      <c r="D5006" t="s">
        <v>8952</v>
      </c>
      <c r="E5006" s="43" t="s">
        <v>16245</v>
      </c>
      <c r="F5006" t="s">
        <v>8953</v>
      </c>
      <c r="G5006" t="s">
        <v>8943</v>
      </c>
      <c r="H5006" s="41">
        <v>44978</v>
      </c>
      <c r="I5006" s="44">
        <v>-177000</v>
      </c>
      <c r="J5006" t="s">
        <v>16246</v>
      </c>
      <c r="R5006" s="51"/>
      <c r="U5006"/>
    </row>
    <row r="5007" spans="2:21" x14ac:dyDescent="0.25">
      <c r="B5007" s="49" t="s">
        <v>9735</v>
      </c>
      <c r="C5007" s="53" t="s">
        <v>24186</v>
      </c>
      <c r="D5007" t="s">
        <v>8954</v>
      </c>
      <c r="E5007" s="43" t="s">
        <v>16247</v>
      </c>
      <c r="F5007" t="s">
        <v>8955</v>
      </c>
      <c r="G5007" t="s">
        <v>8956</v>
      </c>
      <c r="H5007" s="41">
        <v>44979</v>
      </c>
      <c r="I5007" s="44">
        <v>-963233.29</v>
      </c>
      <c r="J5007" t="s">
        <v>16248</v>
      </c>
      <c r="R5007" s="51"/>
      <c r="U5007"/>
    </row>
    <row r="5008" spans="2:21" x14ac:dyDescent="0.25">
      <c r="B5008" s="49" t="s">
        <v>9328</v>
      </c>
      <c r="C5008" s="53" t="s">
        <v>24189</v>
      </c>
      <c r="D5008" t="s">
        <v>8957</v>
      </c>
      <c r="E5008" s="43" t="s">
        <v>16249</v>
      </c>
      <c r="F5008" t="s">
        <v>8958</v>
      </c>
      <c r="H5008" s="41">
        <v>44980</v>
      </c>
      <c r="I5008" s="44">
        <v>194327.73</v>
      </c>
      <c r="J5008" t="s">
        <v>19891</v>
      </c>
      <c r="R5008" s="51"/>
      <c r="U5008"/>
    </row>
    <row r="5009" spans="2:21" x14ac:dyDescent="0.25">
      <c r="B5009" s="49" t="s">
        <v>9735</v>
      </c>
      <c r="C5009" s="53" t="s">
        <v>24186</v>
      </c>
      <c r="D5009" t="s">
        <v>1128</v>
      </c>
      <c r="E5009" s="43" t="s">
        <v>1129</v>
      </c>
      <c r="F5009" t="s">
        <v>8965</v>
      </c>
      <c r="G5009" t="s">
        <v>8962</v>
      </c>
      <c r="H5009" s="41">
        <v>44984</v>
      </c>
      <c r="I5009" s="44">
        <v>-152217.46</v>
      </c>
      <c r="J5009" t="s">
        <v>16254</v>
      </c>
      <c r="R5009" s="51"/>
      <c r="U5009"/>
    </row>
    <row r="5010" spans="2:21" x14ac:dyDescent="0.25">
      <c r="B5010" s="49" t="s">
        <v>9735</v>
      </c>
      <c r="C5010" s="53" t="s">
        <v>24186</v>
      </c>
      <c r="D5010" t="s">
        <v>1128</v>
      </c>
      <c r="E5010" s="43" t="s">
        <v>1129</v>
      </c>
      <c r="F5010" t="s">
        <v>8963</v>
      </c>
      <c r="G5010" t="s">
        <v>8962</v>
      </c>
      <c r="H5010" s="41">
        <v>44984</v>
      </c>
      <c r="I5010" s="44">
        <v>-116075.23</v>
      </c>
      <c r="J5010" t="s">
        <v>16252</v>
      </c>
      <c r="R5010" s="51"/>
      <c r="U5010"/>
    </row>
    <row r="5011" spans="2:21" x14ac:dyDescent="0.25">
      <c r="B5011" s="49" t="s">
        <v>9735</v>
      </c>
      <c r="C5011" s="53" t="s">
        <v>24186</v>
      </c>
      <c r="D5011" t="s">
        <v>1128</v>
      </c>
      <c r="E5011" s="43" t="s">
        <v>1129</v>
      </c>
      <c r="F5011" t="s">
        <v>8964</v>
      </c>
      <c r="G5011" t="s">
        <v>8962</v>
      </c>
      <c r="H5011" s="41">
        <v>44984</v>
      </c>
      <c r="I5011" s="44">
        <v>-57946.3</v>
      </c>
      <c r="J5011" t="s">
        <v>16253</v>
      </c>
      <c r="R5011" s="51"/>
      <c r="U5011"/>
    </row>
    <row r="5012" spans="2:21" x14ac:dyDescent="0.25">
      <c r="B5012" s="49" t="s">
        <v>9735</v>
      </c>
      <c r="C5012" s="53" t="s">
        <v>24186</v>
      </c>
      <c r="D5012" t="s">
        <v>1128</v>
      </c>
      <c r="E5012" s="43" t="s">
        <v>1129</v>
      </c>
      <c r="F5012" t="s">
        <v>8961</v>
      </c>
      <c r="G5012" t="s">
        <v>8962</v>
      </c>
      <c r="H5012" s="41">
        <v>44984</v>
      </c>
      <c r="I5012" s="44">
        <v>-3984.35</v>
      </c>
      <c r="J5012" t="s">
        <v>16251</v>
      </c>
      <c r="R5012" s="51"/>
      <c r="U5012"/>
    </row>
    <row r="5013" spans="2:21" x14ac:dyDescent="0.25">
      <c r="B5013" s="49" t="s">
        <v>9735</v>
      </c>
      <c r="C5013" s="53" t="s">
        <v>24186</v>
      </c>
      <c r="D5013" t="s">
        <v>1128</v>
      </c>
      <c r="E5013" s="43" t="s">
        <v>1129</v>
      </c>
      <c r="F5013" t="s">
        <v>8959</v>
      </c>
      <c r="G5013" t="s">
        <v>8960</v>
      </c>
      <c r="H5013" s="41">
        <v>44984</v>
      </c>
      <c r="I5013" s="44">
        <v>-2978.28</v>
      </c>
      <c r="J5013" t="s">
        <v>16250</v>
      </c>
      <c r="R5013" s="51"/>
      <c r="U5013"/>
    </row>
    <row r="5014" spans="2:21" x14ac:dyDescent="0.25">
      <c r="B5014" s="49" t="s">
        <v>9735</v>
      </c>
      <c r="C5014" s="53" t="s">
        <v>24186</v>
      </c>
      <c r="D5014" t="s">
        <v>1128</v>
      </c>
      <c r="E5014" s="43" t="s">
        <v>1129</v>
      </c>
      <c r="F5014" t="s">
        <v>8966</v>
      </c>
      <c r="G5014" t="s">
        <v>8962</v>
      </c>
      <c r="H5014" s="41">
        <v>44984</v>
      </c>
      <c r="I5014" s="44">
        <v>-2978.28</v>
      </c>
      <c r="J5014" t="s">
        <v>16255</v>
      </c>
      <c r="R5014" s="51"/>
      <c r="U5014"/>
    </row>
    <row r="5015" spans="2:21" x14ac:dyDescent="0.25">
      <c r="B5015" s="49" t="s">
        <v>9328</v>
      </c>
      <c r="C5015" s="53" t="s">
        <v>24189</v>
      </c>
      <c r="D5015" t="s">
        <v>8967</v>
      </c>
      <c r="E5015" s="43" t="s">
        <v>16256</v>
      </c>
      <c r="F5015" t="s">
        <v>8968</v>
      </c>
      <c r="G5015" t="s">
        <v>8969</v>
      </c>
      <c r="H5015" s="41">
        <v>44985</v>
      </c>
      <c r="I5015" s="44">
        <v>-2112347.0699999998</v>
      </c>
      <c r="J5015" t="s">
        <v>16257</v>
      </c>
      <c r="R5015" s="51"/>
      <c r="U5015"/>
    </row>
    <row r="5016" spans="2:21" x14ac:dyDescent="0.25">
      <c r="B5016" s="49" t="s">
        <v>9735</v>
      </c>
      <c r="C5016" s="53" t="s">
        <v>24186</v>
      </c>
      <c r="D5016" t="s">
        <v>1218</v>
      </c>
      <c r="E5016" s="43" t="s">
        <v>1219</v>
      </c>
      <c r="F5016" t="s">
        <v>8970</v>
      </c>
      <c r="G5016" t="s">
        <v>8971</v>
      </c>
      <c r="H5016" s="41">
        <v>44986</v>
      </c>
      <c r="I5016" s="44">
        <v>-4705726.67</v>
      </c>
      <c r="J5016" t="s">
        <v>16258</v>
      </c>
      <c r="R5016" s="51"/>
      <c r="U5016"/>
    </row>
    <row r="5017" spans="2:21" x14ac:dyDescent="0.25">
      <c r="B5017" s="49" t="s">
        <v>9735</v>
      </c>
      <c r="C5017" s="53" t="s">
        <v>24186</v>
      </c>
      <c r="D5017" t="s">
        <v>1218</v>
      </c>
      <c r="E5017" s="43" t="s">
        <v>1219</v>
      </c>
      <c r="F5017" t="s">
        <v>8972</v>
      </c>
      <c r="G5017" t="s">
        <v>8973</v>
      </c>
      <c r="H5017" s="41">
        <v>44986</v>
      </c>
      <c r="I5017" s="44">
        <v>-185000</v>
      </c>
      <c r="J5017" t="s">
        <v>16259</v>
      </c>
      <c r="R5017" s="51"/>
      <c r="U5017"/>
    </row>
    <row r="5018" spans="2:21" x14ac:dyDescent="0.25">
      <c r="B5018" s="49" t="s">
        <v>9328</v>
      </c>
      <c r="C5018" s="53" t="s">
        <v>24189</v>
      </c>
      <c r="D5018" t="s">
        <v>2861</v>
      </c>
      <c r="E5018" s="43" t="s">
        <v>11641</v>
      </c>
      <c r="F5018" t="s">
        <v>8974</v>
      </c>
      <c r="G5018" t="s">
        <v>8975</v>
      </c>
      <c r="H5018" s="41">
        <v>44986</v>
      </c>
      <c r="I5018" s="44">
        <v>-155760</v>
      </c>
      <c r="J5018" t="s">
        <v>16260</v>
      </c>
      <c r="R5018" s="51"/>
      <c r="U5018"/>
    </row>
    <row r="5019" spans="2:21" x14ac:dyDescent="0.25">
      <c r="B5019" s="49" t="s">
        <v>9326</v>
      </c>
      <c r="C5019" s="53" t="s">
        <v>24184</v>
      </c>
      <c r="D5019" t="s">
        <v>8906</v>
      </c>
      <c r="E5019" s="43" t="s">
        <v>8907</v>
      </c>
      <c r="F5019" t="s">
        <v>8976</v>
      </c>
      <c r="G5019" t="s">
        <v>8977</v>
      </c>
      <c r="H5019" s="41">
        <v>44988</v>
      </c>
      <c r="I5019" s="44">
        <v>-3009000</v>
      </c>
      <c r="J5019" t="s">
        <v>16261</v>
      </c>
      <c r="R5019" s="51"/>
      <c r="U5019"/>
    </row>
    <row r="5020" spans="2:21" x14ac:dyDescent="0.25">
      <c r="B5020" s="49" t="s">
        <v>9326</v>
      </c>
      <c r="C5020" s="53" t="s">
        <v>24184</v>
      </c>
      <c r="D5020" t="s">
        <v>8906</v>
      </c>
      <c r="E5020" s="43" t="s">
        <v>8907</v>
      </c>
      <c r="F5020" t="s">
        <v>8978</v>
      </c>
      <c r="G5020" t="s">
        <v>8979</v>
      </c>
      <c r="H5020" s="41">
        <v>44988</v>
      </c>
      <c r="I5020" s="44">
        <v>-3009000</v>
      </c>
      <c r="J5020" t="s">
        <v>16262</v>
      </c>
      <c r="R5020" s="51"/>
      <c r="U5020"/>
    </row>
    <row r="5021" spans="2:21" x14ac:dyDescent="0.25">
      <c r="B5021" s="49" t="s">
        <v>9326</v>
      </c>
      <c r="C5021" s="53" t="s">
        <v>24184</v>
      </c>
      <c r="D5021" t="s">
        <v>8906</v>
      </c>
      <c r="E5021" s="43" t="s">
        <v>8907</v>
      </c>
      <c r="F5021" t="s">
        <v>8980</v>
      </c>
      <c r="G5021" t="s">
        <v>8981</v>
      </c>
      <c r="H5021" s="41">
        <v>44988</v>
      </c>
      <c r="I5021" s="44">
        <v>3009000</v>
      </c>
      <c r="J5021" t="s">
        <v>16263</v>
      </c>
      <c r="R5021" s="51"/>
      <c r="U5021"/>
    </row>
    <row r="5022" spans="2:21" x14ac:dyDescent="0.25">
      <c r="B5022" s="49" t="s">
        <v>9326</v>
      </c>
      <c r="C5022" s="53" t="s">
        <v>24184</v>
      </c>
      <c r="D5022" t="s">
        <v>8906</v>
      </c>
      <c r="E5022" s="43" t="s">
        <v>8907</v>
      </c>
      <c r="F5022" t="s">
        <v>8982</v>
      </c>
      <c r="G5022" t="s">
        <v>8983</v>
      </c>
      <c r="H5022" s="41">
        <v>44988</v>
      </c>
      <c r="I5022" s="44">
        <v>3009000</v>
      </c>
      <c r="J5022" t="s">
        <v>16264</v>
      </c>
      <c r="R5022" s="51"/>
      <c r="U5022"/>
    </row>
    <row r="5023" spans="2:21" x14ac:dyDescent="0.25">
      <c r="B5023" s="49" t="s">
        <v>9328</v>
      </c>
      <c r="C5023" s="53" t="s">
        <v>24189</v>
      </c>
      <c r="D5023" t="s">
        <v>8984</v>
      </c>
      <c r="E5023" s="43" t="s">
        <v>16265</v>
      </c>
      <c r="F5023" t="s">
        <v>8985</v>
      </c>
      <c r="G5023" t="s">
        <v>8985</v>
      </c>
      <c r="H5023" s="41">
        <v>44988</v>
      </c>
      <c r="I5023" s="44">
        <v>10478.469999999999</v>
      </c>
      <c r="J5023" t="s">
        <v>16266</v>
      </c>
      <c r="R5023" s="51"/>
      <c r="U5023"/>
    </row>
    <row r="5024" spans="2:21" x14ac:dyDescent="0.25">
      <c r="B5024" s="49" t="s">
        <v>9735</v>
      </c>
      <c r="C5024" s="53" t="s">
        <v>24186</v>
      </c>
      <c r="D5024" t="s">
        <v>1218</v>
      </c>
      <c r="E5024" s="43" t="s">
        <v>1219</v>
      </c>
      <c r="F5024" t="s">
        <v>8986</v>
      </c>
      <c r="G5024" t="s">
        <v>8987</v>
      </c>
      <c r="H5024" s="41">
        <v>44991</v>
      </c>
      <c r="I5024" s="44">
        <v>-40145087.200000003</v>
      </c>
      <c r="J5024" t="s">
        <v>16267</v>
      </c>
      <c r="R5024" s="51"/>
      <c r="U5024"/>
    </row>
    <row r="5025" spans="2:21" x14ac:dyDescent="0.25">
      <c r="B5025" s="49" t="s">
        <v>9326</v>
      </c>
      <c r="C5025" s="53" t="s">
        <v>24184</v>
      </c>
      <c r="D5025" t="s">
        <v>8990</v>
      </c>
      <c r="E5025" s="43" t="s">
        <v>8991</v>
      </c>
      <c r="F5025" t="s">
        <v>8992</v>
      </c>
      <c r="G5025" t="s">
        <v>8993</v>
      </c>
      <c r="H5025" s="41">
        <v>44994</v>
      </c>
      <c r="I5025" s="44">
        <v>-8287687.5199999996</v>
      </c>
      <c r="J5025" t="s">
        <v>16269</v>
      </c>
      <c r="R5025" s="51"/>
      <c r="U5025"/>
    </row>
    <row r="5026" spans="2:21" x14ac:dyDescent="0.25">
      <c r="B5026" s="49" t="s">
        <v>9326</v>
      </c>
      <c r="C5026" s="53" t="s">
        <v>24184</v>
      </c>
      <c r="D5026" t="s">
        <v>8990</v>
      </c>
      <c r="E5026" s="43" t="s">
        <v>8991</v>
      </c>
      <c r="F5026" t="s">
        <v>8994</v>
      </c>
      <c r="G5026" t="s">
        <v>8981</v>
      </c>
      <c r="H5026" s="41">
        <v>44994</v>
      </c>
      <c r="I5026" s="44">
        <v>8287687.5199999996</v>
      </c>
      <c r="J5026" t="s">
        <v>16270</v>
      </c>
      <c r="R5026" s="51"/>
      <c r="U5026"/>
    </row>
    <row r="5027" spans="2:21" x14ac:dyDescent="0.25">
      <c r="B5027" s="49" t="s">
        <v>9735</v>
      </c>
      <c r="C5027" s="53" t="s">
        <v>24186</v>
      </c>
      <c r="D5027" t="s">
        <v>8995</v>
      </c>
      <c r="E5027" s="43" t="s">
        <v>8996</v>
      </c>
      <c r="F5027" t="s">
        <v>8997</v>
      </c>
      <c r="G5027" t="s">
        <v>20793</v>
      </c>
      <c r="H5027" s="41">
        <v>44994</v>
      </c>
      <c r="I5027" s="44">
        <v>-770000</v>
      </c>
      <c r="J5027" t="s">
        <v>16271</v>
      </c>
      <c r="R5027" s="51"/>
      <c r="U5027"/>
    </row>
    <row r="5028" spans="2:21" x14ac:dyDescent="0.25">
      <c r="B5028" s="49" t="s">
        <v>9735</v>
      </c>
      <c r="C5028" s="53" t="s">
        <v>24186</v>
      </c>
      <c r="D5028" t="s">
        <v>8995</v>
      </c>
      <c r="E5028" s="43" t="s">
        <v>8996</v>
      </c>
      <c r="F5028" t="s">
        <v>8997</v>
      </c>
      <c r="G5028" t="s">
        <v>8998</v>
      </c>
      <c r="H5028" s="41">
        <v>44994</v>
      </c>
      <c r="I5028" s="44">
        <v>-770000</v>
      </c>
      <c r="J5028" t="s">
        <v>16272</v>
      </c>
      <c r="R5028" s="51"/>
      <c r="U5028"/>
    </row>
    <row r="5029" spans="2:21" x14ac:dyDescent="0.25">
      <c r="B5029" s="49" t="s">
        <v>9328</v>
      </c>
      <c r="C5029" s="53" t="s">
        <v>24189</v>
      </c>
      <c r="D5029" t="s">
        <v>8999</v>
      </c>
      <c r="E5029" s="43" t="s">
        <v>16273</v>
      </c>
      <c r="F5029" t="s">
        <v>9000</v>
      </c>
      <c r="G5029" t="s">
        <v>19877</v>
      </c>
      <c r="H5029" s="41">
        <v>44994</v>
      </c>
      <c r="I5029" s="44">
        <v>-3208336.31</v>
      </c>
      <c r="J5029" t="s">
        <v>16274</v>
      </c>
      <c r="R5029" s="51"/>
      <c r="U5029"/>
    </row>
    <row r="5030" spans="2:21" x14ac:dyDescent="0.25">
      <c r="B5030" s="49" t="s">
        <v>9735</v>
      </c>
      <c r="C5030" s="53" t="s">
        <v>24186</v>
      </c>
      <c r="D5030" t="s">
        <v>7543</v>
      </c>
      <c r="E5030" s="43" t="s">
        <v>7544</v>
      </c>
      <c r="F5030" t="s">
        <v>9003</v>
      </c>
      <c r="G5030" t="s">
        <v>9004</v>
      </c>
      <c r="H5030" s="41">
        <v>45000</v>
      </c>
      <c r="I5030" s="44">
        <v>-1252000</v>
      </c>
      <c r="J5030" t="s">
        <v>16276</v>
      </c>
      <c r="R5030" s="51"/>
      <c r="U5030"/>
    </row>
    <row r="5031" spans="2:21" x14ac:dyDescent="0.25">
      <c r="B5031" s="49" t="s">
        <v>9735</v>
      </c>
      <c r="C5031" s="53" t="s">
        <v>24186</v>
      </c>
      <c r="D5031" t="s">
        <v>7543</v>
      </c>
      <c r="E5031" s="43" t="s">
        <v>7544</v>
      </c>
      <c r="F5031" t="s">
        <v>9001</v>
      </c>
      <c r="G5031" t="s">
        <v>9002</v>
      </c>
      <c r="H5031" s="41">
        <v>45000</v>
      </c>
      <c r="I5031" s="44">
        <v>-400000</v>
      </c>
      <c r="J5031" t="s">
        <v>16275</v>
      </c>
      <c r="R5031" s="51"/>
      <c r="U5031"/>
    </row>
    <row r="5032" spans="2:21" x14ac:dyDescent="0.25">
      <c r="B5032" s="49" t="s">
        <v>9735</v>
      </c>
      <c r="C5032" s="53" t="s">
        <v>24186</v>
      </c>
      <c r="D5032" t="s">
        <v>7543</v>
      </c>
      <c r="E5032" s="43" t="s">
        <v>7544</v>
      </c>
      <c r="F5032" t="s">
        <v>9005</v>
      </c>
      <c r="G5032" t="s">
        <v>9006</v>
      </c>
      <c r="H5032" s="41">
        <v>45000</v>
      </c>
      <c r="I5032" s="44">
        <v>-400000</v>
      </c>
      <c r="J5032" t="s">
        <v>16277</v>
      </c>
      <c r="R5032" s="51"/>
      <c r="U5032"/>
    </row>
    <row r="5033" spans="2:21" x14ac:dyDescent="0.25">
      <c r="B5033" s="49" t="s">
        <v>9328</v>
      </c>
      <c r="C5033" s="53" t="s">
        <v>24189</v>
      </c>
      <c r="D5033" t="s">
        <v>7286</v>
      </c>
      <c r="E5033" s="43" t="s">
        <v>7287</v>
      </c>
      <c r="F5033" t="s">
        <v>8842</v>
      </c>
      <c r="G5033" t="s">
        <v>9007</v>
      </c>
      <c r="H5033" s="41">
        <v>45000</v>
      </c>
      <c r="I5033" s="44">
        <v>-3865871.16</v>
      </c>
      <c r="J5033" t="s">
        <v>16278</v>
      </c>
      <c r="R5033" s="51"/>
      <c r="U5033"/>
    </row>
    <row r="5034" spans="2:21" x14ac:dyDescent="0.25">
      <c r="B5034" s="49" t="s">
        <v>9328</v>
      </c>
      <c r="C5034" s="53" t="s">
        <v>24189</v>
      </c>
      <c r="D5034" t="s">
        <v>7286</v>
      </c>
      <c r="E5034" s="43" t="s">
        <v>7287</v>
      </c>
      <c r="F5034" t="s">
        <v>9008</v>
      </c>
      <c r="G5034" t="s">
        <v>9009</v>
      </c>
      <c r="H5034" s="41">
        <v>45000</v>
      </c>
      <c r="I5034" s="44">
        <v>3865871.16</v>
      </c>
      <c r="J5034" t="s">
        <v>16279</v>
      </c>
      <c r="R5034" s="51"/>
      <c r="U5034"/>
    </row>
    <row r="5035" spans="2:21" x14ac:dyDescent="0.25">
      <c r="B5035" s="49" t="s">
        <v>9328</v>
      </c>
      <c r="C5035" s="53" t="s">
        <v>24189</v>
      </c>
      <c r="D5035" t="s">
        <v>9010</v>
      </c>
      <c r="E5035" s="43" t="s">
        <v>9011</v>
      </c>
      <c r="F5035" t="s">
        <v>7115</v>
      </c>
      <c r="G5035" t="s">
        <v>9012</v>
      </c>
      <c r="H5035" s="41">
        <v>45003</v>
      </c>
      <c r="I5035" s="44">
        <v>-118000</v>
      </c>
      <c r="J5035" t="s">
        <v>16280</v>
      </c>
      <c r="R5035" s="51"/>
      <c r="U5035"/>
    </row>
    <row r="5036" spans="2:21" x14ac:dyDescent="0.25">
      <c r="B5036" s="49" t="s">
        <v>9735</v>
      </c>
      <c r="C5036" s="53" t="s">
        <v>24186</v>
      </c>
      <c r="D5036" t="s">
        <v>1218</v>
      </c>
      <c r="E5036" s="43" t="s">
        <v>1219</v>
      </c>
      <c r="F5036" t="s">
        <v>9023</v>
      </c>
      <c r="G5036" t="s">
        <v>9024</v>
      </c>
      <c r="H5036" s="41">
        <v>45005</v>
      </c>
      <c r="I5036" s="44">
        <v>-73297343.239999995</v>
      </c>
      <c r="J5036" t="s">
        <v>16288</v>
      </c>
      <c r="R5036" s="51"/>
      <c r="U5036"/>
    </row>
    <row r="5037" spans="2:21" x14ac:dyDescent="0.25">
      <c r="B5037" s="49" t="s">
        <v>9735</v>
      </c>
      <c r="C5037" s="53" t="s">
        <v>24186</v>
      </c>
      <c r="D5037" t="s">
        <v>1218</v>
      </c>
      <c r="E5037" s="43" t="s">
        <v>1219</v>
      </c>
      <c r="F5037" t="s">
        <v>9025</v>
      </c>
      <c r="G5037" t="s">
        <v>9024</v>
      </c>
      <c r="H5037" s="41">
        <v>45005</v>
      </c>
      <c r="I5037" s="44">
        <v>-73297343.239999995</v>
      </c>
      <c r="J5037" t="s">
        <v>16289</v>
      </c>
      <c r="R5037" s="51"/>
      <c r="U5037"/>
    </row>
    <row r="5038" spans="2:21" x14ac:dyDescent="0.25">
      <c r="B5038" s="49" t="s">
        <v>9735</v>
      </c>
      <c r="C5038" s="53" t="s">
        <v>24186</v>
      </c>
      <c r="D5038" t="s">
        <v>1218</v>
      </c>
      <c r="E5038" s="43" t="s">
        <v>1219</v>
      </c>
      <c r="F5038" t="s">
        <v>9030</v>
      </c>
      <c r="G5038" t="s">
        <v>9031</v>
      </c>
      <c r="H5038" s="41">
        <v>45005</v>
      </c>
      <c r="I5038" s="44">
        <v>-73297343.239999995</v>
      </c>
      <c r="J5038" t="s">
        <v>16292</v>
      </c>
      <c r="R5038" s="51"/>
      <c r="U5038"/>
    </row>
    <row r="5039" spans="2:21" x14ac:dyDescent="0.25">
      <c r="B5039" s="49" t="s">
        <v>9735</v>
      </c>
      <c r="C5039" s="53" t="s">
        <v>24186</v>
      </c>
      <c r="D5039" t="s">
        <v>1218</v>
      </c>
      <c r="E5039" s="43" t="s">
        <v>1219</v>
      </c>
      <c r="F5039" t="s">
        <v>9021</v>
      </c>
      <c r="G5039" t="s">
        <v>20795</v>
      </c>
      <c r="H5039" s="41">
        <v>45005</v>
      </c>
      <c r="I5039" s="44">
        <v>-40160394.68</v>
      </c>
      <c r="J5039" t="s">
        <v>16286</v>
      </c>
      <c r="R5039" s="51"/>
      <c r="U5039"/>
    </row>
    <row r="5040" spans="2:21" x14ac:dyDescent="0.25">
      <c r="B5040" s="49" t="s">
        <v>9735</v>
      </c>
      <c r="C5040" s="53" t="s">
        <v>24186</v>
      </c>
      <c r="D5040" t="s">
        <v>1218</v>
      </c>
      <c r="E5040" s="43" t="s">
        <v>1219</v>
      </c>
      <c r="F5040" t="s">
        <v>9028</v>
      </c>
      <c r="G5040" t="s">
        <v>9029</v>
      </c>
      <c r="H5040" s="41">
        <v>45005</v>
      </c>
      <c r="I5040" s="44">
        <v>-40160394.68</v>
      </c>
      <c r="J5040" t="s">
        <v>16291</v>
      </c>
      <c r="R5040" s="51"/>
      <c r="U5040"/>
    </row>
    <row r="5041" spans="2:21" x14ac:dyDescent="0.25">
      <c r="B5041" s="49" t="s">
        <v>9735</v>
      </c>
      <c r="C5041" s="53" t="s">
        <v>24186</v>
      </c>
      <c r="D5041" t="s">
        <v>1218</v>
      </c>
      <c r="E5041" s="43" t="s">
        <v>1219</v>
      </c>
      <c r="F5041" t="s">
        <v>9017</v>
      </c>
      <c r="G5041" t="s">
        <v>9018</v>
      </c>
      <c r="H5041" s="41">
        <v>45005</v>
      </c>
      <c r="I5041" s="44">
        <v>-11529753.32</v>
      </c>
      <c r="J5041" t="s">
        <v>16284</v>
      </c>
      <c r="R5041" s="51"/>
      <c r="U5041"/>
    </row>
    <row r="5042" spans="2:21" x14ac:dyDescent="0.25">
      <c r="B5042" s="49" t="s">
        <v>9735</v>
      </c>
      <c r="C5042" s="53" t="s">
        <v>24186</v>
      </c>
      <c r="D5042" t="s">
        <v>1218</v>
      </c>
      <c r="E5042" s="43" t="s">
        <v>1219</v>
      </c>
      <c r="F5042" t="s">
        <v>9019</v>
      </c>
      <c r="G5042" t="s">
        <v>9020</v>
      </c>
      <c r="H5042" s="41">
        <v>45005</v>
      </c>
      <c r="I5042" s="44">
        <v>-11529753.32</v>
      </c>
      <c r="J5042" t="s">
        <v>16285</v>
      </c>
      <c r="R5042" s="51"/>
      <c r="U5042"/>
    </row>
    <row r="5043" spans="2:21" x14ac:dyDescent="0.25">
      <c r="B5043" s="49" t="s">
        <v>9735</v>
      </c>
      <c r="C5043" s="53" t="s">
        <v>24186</v>
      </c>
      <c r="D5043" t="s">
        <v>1218</v>
      </c>
      <c r="E5043" s="43" t="s">
        <v>1219</v>
      </c>
      <c r="F5043" t="s">
        <v>9022</v>
      </c>
      <c r="G5043" t="s">
        <v>20796</v>
      </c>
      <c r="H5043" s="41">
        <v>45005</v>
      </c>
      <c r="I5043" s="44">
        <v>-11529753.32</v>
      </c>
      <c r="J5043" t="s">
        <v>16287</v>
      </c>
      <c r="R5043" s="51"/>
      <c r="U5043"/>
    </row>
    <row r="5044" spans="2:21" x14ac:dyDescent="0.25">
      <c r="B5044" s="49" t="s">
        <v>9735</v>
      </c>
      <c r="C5044" s="53" t="s">
        <v>24186</v>
      </c>
      <c r="D5044" t="s">
        <v>1218</v>
      </c>
      <c r="E5044" s="43" t="s">
        <v>1219</v>
      </c>
      <c r="F5044" t="s">
        <v>9016</v>
      </c>
      <c r="G5044" t="s">
        <v>20794</v>
      </c>
      <c r="H5044" s="41">
        <v>45005</v>
      </c>
      <c r="I5044" s="44">
        <v>-166227.96</v>
      </c>
      <c r="J5044" t="s">
        <v>16283</v>
      </c>
      <c r="R5044" s="51"/>
      <c r="U5044"/>
    </row>
    <row r="5045" spans="2:21" x14ac:dyDescent="0.25">
      <c r="B5045" s="49" t="s">
        <v>9735</v>
      </c>
      <c r="C5045" s="53" t="s">
        <v>24186</v>
      </c>
      <c r="D5045" t="s">
        <v>1218</v>
      </c>
      <c r="E5045" s="43" t="s">
        <v>1219</v>
      </c>
      <c r="F5045" t="s">
        <v>9026</v>
      </c>
      <c r="G5045" t="s">
        <v>9027</v>
      </c>
      <c r="H5045" s="41">
        <v>45005</v>
      </c>
      <c r="I5045" s="44">
        <v>-166227.96</v>
      </c>
      <c r="J5045" t="s">
        <v>16290</v>
      </c>
      <c r="R5045" s="51"/>
      <c r="U5045"/>
    </row>
    <row r="5046" spans="2:21" x14ac:dyDescent="0.25">
      <c r="B5046" s="49" t="s">
        <v>9735</v>
      </c>
      <c r="C5046" s="53" t="s">
        <v>24186</v>
      </c>
      <c r="D5046" t="s">
        <v>9013</v>
      </c>
      <c r="E5046" s="43" t="s">
        <v>16281</v>
      </c>
      <c r="F5046" t="s">
        <v>9014</v>
      </c>
      <c r="G5046" t="s">
        <v>9015</v>
      </c>
      <c r="H5046" s="41">
        <v>45005</v>
      </c>
      <c r="I5046" s="44">
        <v>-37170</v>
      </c>
      <c r="J5046" t="s">
        <v>16282</v>
      </c>
      <c r="R5046" s="51"/>
      <c r="U5046"/>
    </row>
    <row r="5047" spans="2:21" x14ac:dyDescent="0.25">
      <c r="B5047" s="49" t="s">
        <v>9328</v>
      </c>
      <c r="C5047" s="53" t="s">
        <v>24189</v>
      </c>
      <c r="D5047" t="s">
        <v>7286</v>
      </c>
      <c r="E5047" s="43" t="s">
        <v>7287</v>
      </c>
      <c r="F5047" t="s">
        <v>8893</v>
      </c>
      <c r="G5047" t="s">
        <v>9033</v>
      </c>
      <c r="H5047" s="41">
        <v>45008</v>
      </c>
      <c r="I5047" s="44">
        <v>-1603513.8</v>
      </c>
      <c r="J5047" t="s">
        <v>16294</v>
      </c>
      <c r="R5047" s="51"/>
      <c r="U5047"/>
    </row>
    <row r="5048" spans="2:21" x14ac:dyDescent="0.25">
      <c r="B5048" s="49" t="s">
        <v>9328</v>
      </c>
      <c r="C5048" s="53" t="s">
        <v>24189</v>
      </c>
      <c r="D5048" t="s">
        <v>9034</v>
      </c>
      <c r="E5048" s="43" t="s">
        <v>9035</v>
      </c>
      <c r="G5048" t="s">
        <v>20797</v>
      </c>
      <c r="H5048" s="41">
        <v>45009</v>
      </c>
      <c r="I5048" s="44">
        <v>226678.04</v>
      </c>
      <c r="J5048" t="s">
        <v>16295</v>
      </c>
      <c r="R5048" s="51"/>
      <c r="U5048"/>
    </row>
    <row r="5049" spans="2:21" x14ac:dyDescent="0.25">
      <c r="B5049" s="49" t="s">
        <v>9735</v>
      </c>
      <c r="C5049" s="53" t="s">
        <v>24186</v>
      </c>
      <c r="D5049" t="s">
        <v>1128</v>
      </c>
      <c r="E5049" s="43" t="s">
        <v>1129</v>
      </c>
      <c r="F5049" t="s">
        <v>9036</v>
      </c>
      <c r="G5049" t="s">
        <v>9037</v>
      </c>
      <c r="H5049" s="41">
        <v>45012</v>
      </c>
      <c r="I5049" s="44">
        <v>-2027793.35</v>
      </c>
      <c r="J5049" t="s">
        <v>16296</v>
      </c>
      <c r="R5049" s="51"/>
      <c r="U5049"/>
    </row>
    <row r="5050" spans="2:21" x14ac:dyDescent="0.25">
      <c r="B5050" s="49" t="s">
        <v>9735</v>
      </c>
      <c r="C5050" s="53" t="s">
        <v>24186</v>
      </c>
      <c r="D5050" t="s">
        <v>6568</v>
      </c>
      <c r="E5050" s="43" t="s">
        <v>6569</v>
      </c>
      <c r="F5050" t="s">
        <v>9038</v>
      </c>
      <c r="G5050" t="s">
        <v>9039</v>
      </c>
      <c r="H5050" s="41">
        <v>45012</v>
      </c>
      <c r="I5050" s="44">
        <v>-183686</v>
      </c>
      <c r="J5050" t="s">
        <v>16297</v>
      </c>
      <c r="R5050" s="51"/>
      <c r="U5050"/>
    </row>
    <row r="5051" spans="2:21" x14ac:dyDescent="0.25">
      <c r="B5051" s="49" t="s">
        <v>9328</v>
      </c>
      <c r="C5051" s="53" t="s">
        <v>24189</v>
      </c>
      <c r="D5051" t="s">
        <v>2861</v>
      </c>
      <c r="E5051" s="43" t="s">
        <v>11641</v>
      </c>
      <c r="F5051" t="s">
        <v>9040</v>
      </c>
      <c r="G5051" t="s">
        <v>9041</v>
      </c>
      <c r="H5051" s="41">
        <v>45012</v>
      </c>
      <c r="I5051" s="44">
        <v>-19470</v>
      </c>
      <c r="J5051" t="s">
        <v>16298</v>
      </c>
      <c r="R5051" s="51"/>
      <c r="U5051"/>
    </row>
    <row r="5052" spans="2:21" x14ac:dyDescent="0.25">
      <c r="B5052" s="49" t="s">
        <v>9735</v>
      </c>
      <c r="C5052" s="53" t="s">
        <v>24186</v>
      </c>
      <c r="D5052" t="s">
        <v>1128</v>
      </c>
      <c r="E5052" s="43" t="s">
        <v>1129</v>
      </c>
      <c r="F5052" t="s">
        <v>9042</v>
      </c>
      <c r="G5052" t="s">
        <v>9043</v>
      </c>
      <c r="H5052" s="41">
        <v>45013</v>
      </c>
      <c r="I5052" s="44">
        <v>2895.74</v>
      </c>
      <c r="J5052" t="s">
        <v>16299</v>
      </c>
      <c r="R5052" s="51"/>
      <c r="U5052"/>
    </row>
    <row r="5053" spans="2:21" x14ac:dyDescent="0.25">
      <c r="B5053" s="49" t="s">
        <v>9735</v>
      </c>
      <c r="C5053" s="53" t="s">
        <v>24186</v>
      </c>
      <c r="D5053" t="s">
        <v>1128</v>
      </c>
      <c r="E5053" s="43" t="s">
        <v>1129</v>
      </c>
      <c r="F5053" t="s">
        <v>9044</v>
      </c>
      <c r="G5053" t="s">
        <v>9043</v>
      </c>
      <c r="H5053" s="41">
        <v>45013</v>
      </c>
      <c r="I5053" s="44">
        <v>823212.77</v>
      </c>
      <c r="J5053" t="s">
        <v>16300</v>
      </c>
      <c r="R5053" s="51"/>
      <c r="U5053"/>
    </row>
    <row r="5054" spans="2:21" x14ac:dyDescent="0.25">
      <c r="B5054" s="49" t="s">
        <v>9328</v>
      </c>
      <c r="C5054" s="53" t="s">
        <v>24189</v>
      </c>
      <c r="D5054" t="s">
        <v>9045</v>
      </c>
      <c r="E5054" s="43" t="s">
        <v>16301</v>
      </c>
      <c r="F5054" t="s">
        <v>9046</v>
      </c>
      <c r="G5054" t="s">
        <v>9047</v>
      </c>
      <c r="H5054" s="41">
        <v>45016</v>
      </c>
      <c r="I5054" s="44">
        <v>-26941.77</v>
      </c>
      <c r="J5054" t="s">
        <v>16302</v>
      </c>
      <c r="R5054" s="51"/>
      <c r="U5054"/>
    </row>
    <row r="5055" spans="2:21" x14ac:dyDescent="0.25">
      <c r="B5055" s="49" t="s">
        <v>9328</v>
      </c>
      <c r="C5055" s="53" t="s">
        <v>24189</v>
      </c>
      <c r="D5055" t="s">
        <v>9048</v>
      </c>
      <c r="E5055" s="43" t="s">
        <v>16303</v>
      </c>
      <c r="F5055" t="s">
        <v>9049</v>
      </c>
      <c r="G5055" t="s">
        <v>9050</v>
      </c>
      <c r="H5055" s="41">
        <v>45020</v>
      </c>
      <c r="I5055" s="44">
        <v>-380000</v>
      </c>
      <c r="J5055" t="s">
        <v>16304</v>
      </c>
      <c r="R5055" s="51"/>
      <c r="U5055"/>
    </row>
    <row r="5056" spans="2:21" x14ac:dyDescent="0.25">
      <c r="B5056" s="49" t="s">
        <v>9328</v>
      </c>
      <c r="C5056" s="53" t="s">
        <v>24189</v>
      </c>
      <c r="D5056" t="s">
        <v>9052</v>
      </c>
      <c r="E5056" s="43" t="s">
        <v>16305</v>
      </c>
      <c r="F5056" t="s">
        <v>9053</v>
      </c>
      <c r="G5056" t="s">
        <v>9051</v>
      </c>
      <c r="H5056" s="41">
        <v>45020</v>
      </c>
      <c r="I5056" s="44">
        <v>-129800</v>
      </c>
      <c r="J5056" t="s">
        <v>16306</v>
      </c>
      <c r="R5056" s="51"/>
      <c r="U5056"/>
    </row>
    <row r="5057" spans="2:21" x14ac:dyDescent="0.25">
      <c r="B5057" s="49" t="s">
        <v>9735</v>
      </c>
      <c r="C5057" s="53" t="s">
        <v>24186</v>
      </c>
      <c r="D5057" t="s">
        <v>1218</v>
      </c>
      <c r="E5057" s="43" t="s">
        <v>1219</v>
      </c>
      <c r="F5057" t="s">
        <v>9056</v>
      </c>
      <c r="G5057" t="s">
        <v>9057</v>
      </c>
      <c r="H5057" s="41">
        <v>45027</v>
      </c>
      <c r="I5057" s="44">
        <v>-25811281.75</v>
      </c>
      <c r="J5057" t="s">
        <v>16307</v>
      </c>
      <c r="R5057" s="51"/>
      <c r="U5057"/>
    </row>
    <row r="5058" spans="2:21" x14ac:dyDescent="0.25">
      <c r="B5058" s="49" t="s">
        <v>9735</v>
      </c>
      <c r="C5058" s="53" t="s">
        <v>24186</v>
      </c>
      <c r="D5058" t="s">
        <v>9060</v>
      </c>
      <c r="E5058" s="43" t="s">
        <v>9061</v>
      </c>
      <c r="F5058" t="s">
        <v>9062</v>
      </c>
      <c r="G5058" t="s">
        <v>9063</v>
      </c>
      <c r="H5058" s="41">
        <v>45034</v>
      </c>
      <c r="I5058" s="44">
        <v>-48000</v>
      </c>
      <c r="J5058" t="s">
        <v>16308</v>
      </c>
      <c r="R5058" s="51"/>
      <c r="U5058"/>
    </row>
    <row r="5059" spans="2:21" x14ac:dyDescent="0.25">
      <c r="B5059" s="49" t="s">
        <v>9735</v>
      </c>
      <c r="C5059" s="53" t="s">
        <v>24186</v>
      </c>
      <c r="D5059" t="s">
        <v>9060</v>
      </c>
      <c r="E5059" s="43" t="s">
        <v>9061</v>
      </c>
      <c r="F5059" t="s">
        <v>9062</v>
      </c>
      <c r="G5059" t="s">
        <v>9064</v>
      </c>
      <c r="H5059" s="41">
        <v>45034</v>
      </c>
      <c r="I5059" s="44">
        <v>-48000</v>
      </c>
      <c r="J5059" t="s">
        <v>16309</v>
      </c>
      <c r="R5059" s="51"/>
      <c r="U5059"/>
    </row>
    <row r="5060" spans="2:21" x14ac:dyDescent="0.25">
      <c r="B5060" s="49" t="s">
        <v>9328</v>
      </c>
      <c r="C5060" s="53" t="s">
        <v>24189</v>
      </c>
      <c r="D5060" t="s">
        <v>9065</v>
      </c>
      <c r="E5060" s="43" t="s">
        <v>16310</v>
      </c>
      <c r="F5060" t="s">
        <v>9066</v>
      </c>
      <c r="G5060" t="s">
        <v>9067</v>
      </c>
      <c r="H5060" s="41">
        <v>45034</v>
      </c>
      <c r="I5060" s="44">
        <v>-42480</v>
      </c>
      <c r="J5060" t="s">
        <v>16311</v>
      </c>
      <c r="R5060" s="51"/>
      <c r="U5060"/>
    </row>
    <row r="5061" spans="2:21" x14ac:dyDescent="0.25">
      <c r="B5061" s="49" t="s">
        <v>9328</v>
      </c>
      <c r="C5061" s="53" t="s">
        <v>24189</v>
      </c>
      <c r="D5061" t="s">
        <v>7286</v>
      </c>
      <c r="E5061" s="43" t="s">
        <v>7287</v>
      </c>
      <c r="F5061" t="s">
        <v>9069</v>
      </c>
      <c r="G5061" t="s">
        <v>9070</v>
      </c>
      <c r="H5061" s="41">
        <v>45034</v>
      </c>
      <c r="I5061" s="44">
        <v>1603513.8</v>
      </c>
      <c r="J5061" t="s">
        <v>16313</v>
      </c>
      <c r="R5061" s="51"/>
      <c r="U5061"/>
    </row>
    <row r="5062" spans="2:21" x14ac:dyDescent="0.25">
      <c r="B5062" s="49" t="s">
        <v>9735</v>
      </c>
      <c r="C5062" s="53" t="s">
        <v>24186</v>
      </c>
      <c r="D5062" t="s">
        <v>9078</v>
      </c>
      <c r="E5062" s="43" t="s">
        <v>9079</v>
      </c>
      <c r="F5062" t="s">
        <v>9080</v>
      </c>
      <c r="G5062" t="s">
        <v>9081</v>
      </c>
      <c r="H5062" s="41">
        <v>45048</v>
      </c>
      <c r="I5062" s="44">
        <v>-24150</v>
      </c>
      <c r="J5062" t="s">
        <v>16318</v>
      </c>
      <c r="R5062" s="51"/>
      <c r="U5062"/>
    </row>
    <row r="5063" spans="2:21" x14ac:dyDescent="0.25">
      <c r="B5063" s="49" t="s">
        <v>9328</v>
      </c>
      <c r="C5063" s="53" t="s">
        <v>24189</v>
      </c>
      <c r="D5063" t="s">
        <v>7053</v>
      </c>
      <c r="E5063" s="43" t="s">
        <v>14814</v>
      </c>
      <c r="F5063" t="s">
        <v>9082</v>
      </c>
      <c r="G5063" t="s">
        <v>9083</v>
      </c>
      <c r="H5063" s="41">
        <v>45049</v>
      </c>
      <c r="I5063" s="44">
        <v>-3904242.66</v>
      </c>
      <c r="J5063" t="s">
        <v>16319</v>
      </c>
      <c r="R5063" s="51"/>
      <c r="U5063"/>
    </row>
    <row r="5064" spans="2:21" x14ac:dyDescent="0.25">
      <c r="B5064" s="49" t="s">
        <v>9735</v>
      </c>
      <c r="C5064" s="53" t="s">
        <v>24186</v>
      </c>
      <c r="D5064" t="s">
        <v>1218</v>
      </c>
      <c r="E5064" s="43" t="s">
        <v>1219</v>
      </c>
      <c r="F5064" t="s">
        <v>9084</v>
      </c>
      <c r="G5064" t="s">
        <v>9085</v>
      </c>
      <c r="H5064" s="41">
        <v>45051</v>
      </c>
      <c r="I5064" s="44">
        <v>-1006998.06</v>
      </c>
      <c r="J5064" t="s">
        <v>16320</v>
      </c>
      <c r="R5064" s="51"/>
      <c r="U5064"/>
    </row>
    <row r="5065" spans="2:21" x14ac:dyDescent="0.25">
      <c r="B5065" s="49" t="s">
        <v>9328</v>
      </c>
      <c r="C5065" s="53" t="s">
        <v>24189</v>
      </c>
      <c r="D5065" t="s">
        <v>9086</v>
      </c>
      <c r="E5065" s="43" t="s">
        <v>9087</v>
      </c>
      <c r="F5065" t="s">
        <v>9088</v>
      </c>
      <c r="G5065" t="s">
        <v>9089</v>
      </c>
      <c r="H5065" s="41">
        <v>45051</v>
      </c>
      <c r="I5065" s="44">
        <v>-175820</v>
      </c>
      <c r="J5065" t="s">
        <v>16321</v>
      </c>
      <c r="R5065" s="51"/>
      <c r="U5065"/>
    </row>
    <row r="5066" spans="2:21" x14ac:dyDescent="0.25">
      <c r="B5066" s="49" t="s">
        <v>9735</v>
      </c>
      <c r="C5066" s="53" t="s">
        <v>24186</v>
      </c>
      <c r="D5066" t="s">
        <v>9096</v>
      </c>
      <c r="E5066" s="43" t="s">
        <v>9097</v>
      </c>
      <c r="F5066" t="s">
        <v>9102</v>
      </c>
      <c r="G5066" t="s">
        <v>9103</v>
      </c>
      <c r="H5066" s="41">
        <v>45061</v>
      </c>
      <c r="I5066" s="44">
        <v>-1028190.64</v>
      </c>
      <c r="J5066" t="s">
        <v>16325</v>
      </c>
      <c r="R5066" s="51"/>
      <c r="U5066"/>
    </row>
    <row r="5067" spans="2:21" x14ac:dyDescent="0.25">
      <c r="B5067" s="49" t="s">
        <v>9735</v>
      </c>
      <c r="C5067" s="53" t="s">
        <v>24186</v>
      </c>
      <c r="D5067" t="s">
        <v>9096</v>
      </c>
      <c r="E5067" s="43" t="s">
        <v>9097</v>
      </c>
      <c r="F5067" t="s">
        <v>9110</v>
      </c>
      <c r="G5067" t="s">
        <v>9111</v>
      </c>
      <c r="H5067" s="41">
        <v>45061</v>
      </c>
      <c r="I5067" s="44">
        <v>-998347.26</v>
      </c>
      <c r="J5067" t="s">
        <v>16329</v>
      </c>
      <c r="R5067" s="51"/>
      <c r="U5067"/>
    </row>
    <row r="5068" spans="2:21" x14ac:dyDescent="0.25">
      <c r="B5068" s="49" t="s">
        <v>9735</v>
      </c>
      <c r="C5068" s="53" t="s">
        <v>24186</v>
      </c>
      <c r="D5068" t="s">
        <v>9096</v>
      </c>
      <c r="E5068" s="43" t="s">
        <v>9097</v>
      </c>
      <c r="F5068" t="s">
        <v>9104</v>
      </c>
      <c r="G5068" t="s">
        <v>9105</v>
      </c>
      <c r="H5068" s="41">
        <v>45061</v>
      </c>
      <c r="I5068" s="44">
        <v>-956446.64</v>
      </c>
      <c r="J5068" t="s">
        <v>16326</v>
      </c>
      <c r="R5068" s="51"/>
      <c r="U5068"/>
    </row>
    <row r="5069" spans="2:21" x14ac:dyDescent="0.25">
      <c r="B5069" s="49" t="s">
        <v>9735</v>
      </c>
      <c r="C5069" s="53" t="s">
        <v>24186</v>
      </c>
      <c r="D5069" t="s">
        <v>9096</v>
      </c>
      <c r="E5069" s="43" t="s">
        <v>9097</v>
      </c>
      <c r="F5069" t="s">
        <v>9098</v>
      </c>
      <c r="G5069" t="s">
        <v>9099</v>
      </c>
      <c r="H5069" s="41">
        <v>45061</v>
      </c>
      <c r="I5069" s="44">
        <v>-930156.83</v>
      </c>
      <c r="J5069" t="s">
        <v>16323</v>
      </c>
      <c r="R5069" s="51"/>
      <c r="U5069"/>
    </row>
    <row r="5070" spans="2:21" x14ac:dyDescent="0.25">
      <c r="B5070" s="49" t="s">
        <v>9735</v>
      </c>
      <c r="C5070" s="53" t="s">
        <v>24186</v>
      </c>
      <c r="D5070" t="s">
        <v>9096</v>
      </c>
      <c r="E5070" s="43" t="s">
        <v>9097</v>
      </c>
      <c r="F5070" t="s">
        <v>9100</v>
      </c>
      <c r="G5070" t="s">
        <v>9101</v>
      </c>
      <c r="H5070" s="41">
        <v>45061</v>
      </c>
      <c r="I5070" s="44">
        <v>-693409.3</v>
      </c>
      <c r="J5070" t="s">
        <v>16324</v>
      </c>
      <c r="R5070" s="51"/>
      <c r="U5070"/>
    </row>
    <row r="5071" spans="2:21" x14ac:dyDescent="0.25">
      <c r="B5071" s="49" t="s">
        <v>9735</v>
      </c>
      <c r="C5071" s="53" t="s">
        <v>24186</v>
      </c>
      <c r="D5071" t="s">
        <v>9096</v>
      </c>
      <c r="E5071" s="43" t="s">
        <v>9097</v>
      </c>
      <c r="F5071" t="s">
        <v>9106</v>
      </c>
      <c r="G5071" t="s">
        <v>9107</v>
      </c>
      <c r="H5071" s="41">
        <v>45061</v>
      </c>
      <c r="I5071" s="44">
        <v>-483519.75</v>
      </c>
      <c r="J5071" t="s">
        <v>16327</v>
      </c>
      <c r="R5071" s="51"/>
      <c r="U5071"/>
    </row>
    <row r="5072" spans="2:21" x14ac:dyDescent="0.25">
      <c r="B5072" s="49" t="s">
        <v>9735</v>
      </c>
      <c r="C5072" s="53" t="s">
        <v>24186</v>
      </c>
      <c r="D5072" t="s">
        <v>9096</v>
      </c>
      <c r="E5072" s="43" t="s">
        <v>9097</v>
      </c>
      <c r="F5072" t="s">
        <v>9108</v>
      </c>
      <c r="G5072" t="s">
        <v>9109</v>
      </c>
      <c r="H5072" s="41">
        <v>45061</v>
      </c>
      <c r="I5072" s="44">
        <v>-397410.72</v>
      </c>
      <c r="J5072" t="s">
        <v>16328</v>
      </c>
      <c r="R5072" s="51"/>
      <c r="U5072"/>
    </row>
    <row r="5073" spans="2:21" x14ac:dyDescent="0.25">
      <c r="B5073" s="49" t="s">
        <v>9735</v>
      </c>
      <c r="C5073" s="53" t="s">
        <v>24186</v>
      </c>
      <c r="D5073" t="s">
        <v>9096</v>
      </c>
      <c r="E5073" s="43" t="s">
        <v>9097</v>
      </c>
      <c r="F5073" t="s">
        <v>9112</v>
      </c>
      <c r="G5073" t="s">
        <v>9113</v>
      </c>
      <c r="H5073" s="41">
        <v>45061</v>
      </c>
      <c r="I5073" s="44">
        <v>-6826.3</v>
      </c>
      <c r="J5073" t="s">
        <v>16330</v>
      </c>
      <c r="R5073" s="51"/>
      <c r="U5073"/>
    </row>
    <row r="5074" spans="2:21" x14ac:dyDescent="0.25">
      <c r="B5074" s="49" t="s">
        <v>9735</v>
      </c>
      <c r="C5074" s="53" t="s">
        <v>24186</v>
      </c>
      <c r="D5074" t="s">
        <v>1218</v>
      </c>
      <c r="E5074" s="43" t="s">
        <v>1219</v>
      </c>
      <c r="F5074" t="s">
        <v>9117</v>
      </c>
      <c r="G5074" t="s">
        <v>9118</v>
      </c>
      <c r="H5074" s="41">
        <v>45061</v>
      </c>
      <c r="I5074" s="44">
        <v>-6310</v>
      </c>
      <c r="J5074" t="s">
        <v>16332</v>
      </c>
      <c r="R5074" s="51"/>
      <c r="U5074"/>
    </row>
    <row r="5075" spans="2:21" x14ac:dyDescent="0.25">
      <c r="B5075" s="49" t="s">
        <v>9735</v>
      </c>
      <c r="C5075" s="53" t="s">
        <v>24186</v>
      </c>
      <c r="D5075" t="s">
        <v>9096</v>
      </c>
      <c r="E5075" s="43" t="s">
        <v>9097</v>
      </c>
      <c r="F5075" t="s">
        <v>9115</v>
      </c>
      <c r="G5075" t="s">
        <v>9116</v>
      </c>
      <c r="H5075" s="41">
        <v>45061</v>
      </c>
      <c r="I5075" s="44">
        <v>-5982.6</v>
      </c>
      <c r="J5075" t="s">
        <v>16331</v>
      </c>
      <c r="R5075" s="51"/>
      <c r="U5075"/>
    </row>
    <row r="5076" spans="2:21" x14ac:dyDescent="0.25">
      <c r="B5076" s="49" t="s">
        <v>9735</v>
      </c>
      <c r="C5076" s="53" t="s">
        <v>24186</v>
      </c>
      <c r="D5076" t="s">
        <v>1218</v>
      </c>
      <c r="E5076" s="43" t="s">
        <v>1219</v>
      </c>
      <c r="F5076" t="s">
        <v>9123</v>
      </c>
      <c r="G5076" t="s">
        <v>9124</v>
      </c>
      <c r="H5076" s="41">
        <v>45062</v>
      </c>
      <c r="I5076" s="44">
        <v>-1006998.06</v>
      </c>
      <c r="J5076" t="s">
        <v>16333</v>
      </c>
      <c r="R5076" s="51"/>
      <c r="U5076"/>
    </row>
    <row r="5077" spans="2:21" x14ac:dyDescent="0.25">
      <c r="B5077" s="49" t="s">
        <v>9735</v>
      </c>
      <c r="C5077" s="53" t="s">
        <v>24186</v>
      </c>
      <c r="D5077" t="s">
        <v>1218</v>
      </c>
      <c r="E5077" s="43" t="s">
        <v>1219</v>
      </c>
      <c r="F5077" t="s">
        <v>9125</v>
      </c>
      <c r="G5077" t="s">
        <v>9126</v>
      </c>
      <c r="H5077" s="41">
        <v>45062</v>
      </c>
      <c r="I5077" s="44">
        <v>-394592</v>
      </c>
      <c r="J5077" t="s">
        <v>16334</v>
      </c>
      <c r="R5077" s="51"/>
      <c r="U5077"/>
    </row>
    <row r="5078" spans="2:21" x14ac:dyDescent="0.25">
      <c r="B5078" s="49" t="s">
        <v>9326</v>
      </c>
      <c r="C5078" s="53" t="s">
        <v>24184</v>
      </c>
      <c r="D5078" t="s">
        <v>1823</v>
      </c>
      <c r="E5078" s="43" t="s">
        <v>1824</v>
      </c>
      <c r="F5078" t="s">
        <v>9127</v>
      </c>
      <c r="G5078" t="s">
        <v>9128</v>
      </c>
      <c r="H5078" s="41">
        <v>45063</v>
      </c>
      <c r="I5078" s="44">
        <v>-496272.09</v>
      </c>
      <c r="J5078" t="s">
        <v>16335</v>
      </c>
      <c r="R5078" s="51"/>
      <c r="U5078"/>
    </row>
    <row r="5079" spans="2:21" x14ac:dyDescent="0.25">
      <c r="B5079" s="49" t="s">
        <v>9735</v>
      </c>
      <c r="C5079" s="53" t="s">
        <v>24186</v>
      </c>
      <c r="D5079" t="s">
        <v>1218</v>
      </c>
      <c r="E5079" s="43" t="s">
        <v>1219</v>
      </c>
      <c r="F5079" t="s">
        <v>9129</v>
      </c>
      <c r="G5079" t="s">
        <v>9130</v>
      </c>
      <c r="H5079" s="41">
        <v>45063</v>
      </c>
      <c r="I5079" s="44">
        <v>-1006998.06</v>
      </c>
      <c r="J5079" t="s">
        <v>16336</v>
      </c>
      <c r="R5079" s="51"/>
      <c r="U5079"/>
    </row>
    <row r="5080" spans="2:21" x14ac:dyDescent="0.25">
      <c r="B5080" s="49" t="s">
        <v>9735</v>
      </c>
      <c r="C5080" s="53" t="s">
        <v>24186</v>
      </c>
      <c r="D5080" t="s">
        <v>1218</v>
      </c>
      <c r="E5080" s="43" t="s">
        <v>1219</v>
      </c>
      <c r="F5080" t="s">
        <v>9136</v>
      </c>
      <c r="G5080" t="s">
        <v>9137</v>
      </c>
      <c r="H5080" s="41">
        <v>45065</v>
      </c>
      <c r="I5080" s="44">
        <v>-287725</v>
      </c>
      <c r="J5080" t="s">
        <v>16339</v>
      </c>
      <c r="R5080" s="51"/>
      <c r="U5080"/>
    </row>
    <row r="5081" spans="2:21" x14ac:dyDescent="0.25">
      <c r="B5081" s="49" t="s">
        <v>9735</v>
      </c>
      <c r="C5081" s="53" t="s">
        <v>24186</v>
      </c>
      <c r="D5081" t="s">
        <v>1218</v>
      </c>
      <c r="E5081" s="43" t="s">
        <v>1219</v>
      </c>
      <c r="F5081" t="s">
        <v>9138</v>
      </c>
      <c r="G5081" t="s">
        <v>9139</v>
      </c>
      <c r="H5081" s="41">
        <v>45068</v>
      </c>
      <c r="I5081" s="44">
        <v>-35190</v>
      </c>
      <c r="J5081" t="s">
        <v>16340</v>
      </c>
      <c r="R5081" s="51"/>
      <c r="U5081"/>
    </row>
    <row r="5082" spans="2:21" x14ac:dyDescent="0.25">
      <c r="B5082" s="49" t="s">
        <v>9735</v>
      </c>
      <c r="C5082" s="53" t="s">
        <v>24186</v>
      </c>
      <c r="D5082" t="s">
        <v>1218</v>
      </c>
      <c r="E5082" s="43" t="s">
        <v>1219</v>
      </c>
      <c r="F5082" t="s">
        <v>9140</v>
      </c>
      <c r="G5082" t="s">
        <v>9131</v>
      </c>
      <c r="H5082" s="41">
        <v>45068</v>
      </c>
      <c r="I5082" s="44">
        <v>-7360</v>
      </c>
      <c r="J5082" t="s">
        <v>16341</v>
      </c>
      <c r="R5082" s="51"/>
      <c r="U5082"/>
    </row>
    <row r="5083" spans="2:21" x14ac:dyDescent="0.25">
      <c r="B5083" s="49" t="s">
        <v>9328</v>
      </c>
      <c r="C5083" s="53" t="s">
        <v>24189</v>
      </c>
      <c r="D5083" t="s">
        <v>9143</v>
      </c>
      <c r="E5083" s="43" t="s">
        <v>9144</v>
      </c>
      <c r="F5083" t="s">
        <v>8248</v>
      </c>
      <c r="H5083" s="41">
        <v>45068</v>
      </c>
      <c r="I5083" s="44">
        <v>2035040.8</v>
      </c>
      <c r="J5083" t="s">
        <v>20309</v>
      </c>
      <c r="R5083" s="51"/>
      <c r="U5083"/>
    </row>
    <row r="5084" spans="2:21" x14ac:dyDescent="0.25">
      <c r="B5084" s="49" t="s">
        <v>9735</v>
      </c>
      <c r="C5084" s="53" t="s">
        <v>24186</v>
      </c>
      <c r="D5084" t="s">
        <v>1218</v>
      </c>
      <c r="E5084" s="43" t="s">
        <v>1219</v>
      </c>
      <c r="F5084" t="s">
        <v>9147</v>
      </c>
      <c r="G5084" t="s">
        <v>9148</v>
      </c>
      <c r="H5084" s="41">
        <v>45071</v>
      </c>
      <c r="I5084" s="44">
        <v>-236544.1</v>
      </c>
      <c r="J5084" t="s">
        <v>16343</v>
      </c>
      <c r="R5084" s="51"/>
      <c r="U5084"/>
    </row>
    <row r="5085" spans="2:21" x14ac:dyDescent="0.25">
      <c r="B5085" s="49" t="s">
        <v>9328</v>
      </c>
      <c r="C5085" s="53" t="s">
        <v>24189</v>
      </c>
      <c r="D5085" t="s">
        <v>9149</v>
      </c>
      <c r="E5085" s="43" t="s">
        <v>16344</v>
      </c>
      <c r="F5085" t="s">
        <v>9150</v>
      </c>
      <c r="H5085" s="41">
        <v>45071</v>
      </c>
      <c r="I5085" s="44">
        <v>124897.51</v>
      </c>
      <c r="J5085" t="s">
        <v>19840</v>
      </c>
      <c r="R5085" s="51"/>
      <c r="U5085"/>
    </row>
    <row r="5086" spans="2:21" x14ac:dyDescent="0.25">
      <c r="B5086" s="49" t="s">
        <v>9326</v>
      </c>
      <c r="C5086" s="53" t="s">
        <v>24184</v>
      </c>
      <c r="D5086" t="s">
        <v>1823</v>
      </c>
      <c r="E5086" s="43" t="s">
        <v>1824</v>
      </c>
      <c r="F5086" t="s">
        <v>9152</v>
      </c>
      <c r="G5086" t="s">
        <v>9153</v>
      </c>
      <c r="H5086" s="41">
        <v>45072</v>
      </c>
      <c r="I5086" s="44">
        <v>-1350350.09</v>
      </c>
      <c r="J5086" t="s">
        <v>16345</v>
      </c>
      <c r="R5086" s="51"/>
      <c r="U5086"/>
    </row>
    <row r="5087" spans="2:21" x14ac:dyDescent="0.25">
      <c r="B5087" s="49" t="s">
        <v>9326</v>
      </c>
      <c r="C5087" s="53" t="s">
        <v>24184</v>
      </c>
      <c r="D5087" t="s">
        <v>1823</v>
      </c>
      <c r="E5087" s="43" t="s">
        <v>1824</v>
      </c>
      <c r="F5087" t="s">
        <v>9160</v>
      </c>
      <c r="G5087" t="s">
        <v>9161</v>
      </c>
      <c r="H5087" s="41">
        <v>45072</v>
      </c>
      <c r="I5087" s="44">
        <v>-1081751.05</v>
      </c>
      <c r="J5087" t="s">
        <v>16349</v>
      </c>
      <c r="R5087" s="51"/>
      <c r="U5087"/>
    </row>
    <row r="5088" spans="2:21" x14ac:dyDescent="0.25">
      <c r="B5088" s="49" t="s">
        <v>9326</v>
      </c>
      <c r="C5088" s="53" t="s">
        <v>24184</v>
      </c>
      <c r="D5088" t="s">
        <v>1823</v>
      </c>
      <c r="E5088" s="43" t="s">
        <v>1824</v>
      </c>
      <c r="F5088" t="s">
        <v>9156</v>
      </c>
      <c r="G5088" t="s">
        <v>9157</v>
      </c>
      <c r="H5088" s="41">
        <v>45072</v>
      </c>
      <c r="I5088" s="44">
        <v>-957797.41</v>
      </c>
      <c r="J5088" t="s">
        <v>16347</v>
      </c>
      <c r="R5088" s="51"/>
      <c r="U5088"/>
    </row>
    <row r="5089" spans="2:21" x14ac:dyDescent="0.25">
      <c r="B5089" s="49" t="s">
        <v>9328</v>
      </c>
      <c r="C5089" s="53" t="s">
        <v>24189</v>
      </c>
      <c r="D5089" t="s">
        <v>20151</v>
      </c>
      <c r="E5089" s="43" t="s">
        <v>20150</v>
      </c>
      <c r="F5089" t="s">
        <v>20153</v>
      </c>
      <c r="H5089" s="41">
        <v>45072</v>
      </c>
      <c r="I5089" s="44">
        <v>2131131.7999999998</v>
      </c>
      <c r="J5089" t="s">
        <v>20152</v>
      </c>
      <c r="R5089" s="51"/>
      <c r="U5089"/>
    </row>
    <row r="5090" spans="2:21" x14ac:dyDescent="0.25">
      <c r="B5090" s="49" t="s">
        <v>9735</v>
      </c>
      <c r="C5090" s="53" t="s">
        <v>24186</v>
      </c>
      <c r="D5090" t="s">
        <v>1218</v>
      </c>
      <c r="E5090" s="43" t="s">
        <v>1219</v>
      </c>
      <c r="F5090" t="s">
        <v>9166</v>
      </c>
      <c r="G5090" t="s">
        <v>9167</v>
      </c>
      <c r="H5090" s="41">
        <v>45077</v>
      </c>
      <c r="I5090" s="44">
        <v>-149896</v>
      </c>
      <c r="J5090" t="s">
        <v>16350</v>
      </c>
      <c r="R5090" s="51"/>
      <c r="U5090"/>
    </row>
    <row r="5091" spans="2:21" x14ac:dyDescent="0.25">
      <c r="B5091" s="49" t="s">
        <v>9328</v>
      </c>
      <c r="C5091" s="53" t="s">
        <v>24189</v>
      </c>
      <c r="D5091" t="s">
        <v>9178</v>
      </c>
      <c r="E5091" s="43" t="s">
        <v>16356</v>
      </c>
      <c r="F5091" t="s">
        <v>9179</v>
      </c>
      <c r="G5091" t="s">
        <v>9180</v>
      </c>
      <c r="H5091" s="41">
        <v>45078</v>
      </c>
      <c r="I5091" s="44">
        <v>-4738359.7300000004</v>
      </c>
      <c r="J5091" t="s">
        <v>16357</v>
      </c>
      <c r="R5091" s="51"/>
      <c r="U5091"/>
    </row>
    <row r="5092" spans="2:21" x14ac:dyDescent="0.25">
      <c r="B5092" s="49" t="s">
        <v>9328</v>
      </c>
      <c r="C5092" s="53" t="s">
        <v>24189</v>
      </c>
      <c r="D5092" t="s">
        <v>9052</v>
      </c>
      <c r="E5092" s="43" t="s">
        <v>16305</v>
      </c>
      <c r="F5092" t="s">
        <v>9177</v>
      </c>
      <c r="G5092" t="s">
        <v>9175</v>
      </c>
      <c r="H5092" s="41">
        <v>45078</v>
      </c>
      <c r="I5092" s="44">
        <v>-129800</v>
      </c>
      <c r="J5092" t="s">
        <v>16355</v>
      </c>
      <c r="R5092" s="51"/>
      <c r="U5092"/>
    </row>
    <row r="5093" spans="2:21" x14ac:dyDescent="0.25">
      <c r="B5093" s="49" t="s">
        <v>9328</v>
      </c>
      <c r="C5093" s="53" t="s">
        <v>24189</v>
      </c>
      <c r="D5093" t="s">
        <v>2861</v>
      </c>
      <c r="E5093" s="43" t="s">
        <v>11641</v>
      </c>
      <c r="F5093" t="s">
        <v>9174</v>
      </c>
      <c r="G5093" t="s">
        <v>9175</v>
      </c>
      <c r="H5093" s="41">
        <v>45078</v>
      </c>
      <c r="I5093" s="44">
        <v>-38940</v>
      </c>
      <c r="J5093" t="s">
        <v>16353</v>
      </c>
      <c r="R5093" s="51"/>
      <c r="U5093"/>
    </row>
    <row r="5094" spans="2:21" x14ac:dyDescent="0.25">
      <c r="B5094" s="49" t="s">
        <v>9326</v>
      </c>
      <c r="C5094" s="53" t="s">
        <v>24184</v>
      </c>
      <c r="D5094" t="s">
        <v>6454</v>
      </c>
      <c r="E5094" s="43" t="s">
        <v>14359</v>
      </c>
      <c r="F5094" t="s">
        <v>9191</v>
      </c>
      <c r="H5094" s="41">
        <v>45082</v>
      </c>
      <c r="I5094" s="44">
        <v>111274</v>
      </c>
      <c r="J5094" t="s">
        <v>17024</v>
      </c>
      <c r="R5094" s="51"/>
      <c r="U5094"/>
    </row>
    <row r="5095" spans="2:21" x14ac:dyDescent="0.25">
      <c r="B5095" s="49" t="s">
        <v>9735</v>
      </c>
      <c r="C5095" s="53" t="s">
        <v>24186</v>
      </c>
      <c r="D5095" t="s">
        <v>1218</v>
      </c>
      <c r="E5095" s="43" t="s">
        <v>1219</v>
      </c>
      <c r="F5095" t="s">
        <v>9192</v>
      </c>
      <c r="G5095" t="s">
        <v>9193</v>
      </c>
      <c r="H5095" s="41">
        <v>45082</v>
      </c>
      <c r="I5095" s="44">
        <v>-3009500</v>
      </c>
      <c r="J5095" t="s">
        <v>16360</v>
      </c>
      <c r="R5095" s="51"/>
      <c r="U5095"/>
    </row>
    <row r="5096" spans="2:21" x14ac:dyDescent="0.25">
      <c r="B5096" s="49" t="s">
        <v>9328</v>
      </c>
      <c r="C5096" s="53" t="s">
        <v>24189</v>
      </c>
      <c r="D5096" t="s">
        <v>9194</v>
      </c>
      <c r="E5096" s="43" t="s">
        <v>16361</v>
      </c>
      <c r="F5096" t="s">
        <v>9195</v>
      </c>
      <c r="G5096" t="s">
        <v>9168</v>
      </c>
      <c r="H5096" s="41">
        <v>45082</v>
      </c>
      <c r="I5096" s="44">
        <v>-546847.64</v>
      </c>
      <c r="J5096" t="s">
        <v>16362</v>
      </c>
      <c r="R5096" s="51"/>
      <c r="U5096"/>
    </row>
    <row r="5097" spans="2:21" x14ac:dyDescent="0.25">
      <c r="B5097" s="49" t="s">
        <v>9328</v>
      </c>
      <c r="C5097" s="53" t="s">
        <v>24189</v>
      </c>
      <c r="D5097" t="s">
        <v>9194</v>
      </c>
      <c r="E5097" s="43" t="s">
        <v>16361</v>
      </c>
      <c r="F5097" t="s">
        <v>9196</v>
      </c>
      <c r="G5097" t="s">
        <v>9197</v>
      </c>
      <c r="H5097" s="41">
        <v>45082</v>
      </c>
      <c r="I5097" s="44">
        <v>546847.64</v>
      </c>
      <c r="J5097" t="s">
        <v>16363</v>
      </c>
      <c r="R5097" s="51"/>
      <c r="U5097"/>
    </row>
    <row r="5098" spans="2:21" x14ac:dyDescent="0.25">
      <c r="B5098" s="49" t="s">
        <v>9326</v>
      </c>
      <c r="C5098" s="53" t="s">
        <v>24184</v>
      </c>
      <c r="D5098" t="s">
        <v>16756</v>
      </c>
      <c r="E5098" s="43" t="s">
        <v>16755</v>
      </c>
      <c r="F5098" t="s">
        <v>7223</v>
      </c>
      <c r="G5098" t="s">
        <v>16758</v>
      </c>
      <c r="H5098" s="41">
        <v>45083</v>
      </c>
      <c r="I5098" s="44">
        <v>-116112</v>
      </c>
      <c r="J5098" t="s">
        <v>16757</v>
      </c>
      <c r="R5098" s="51"/>
      <c r="U5098"/>
    </row>
    <row r="5099" spans="2:21" x14ac:dyDescent="0.25">
      <c r="B5099" s="49" t="s">
        <v>9735</v>
      </c>
      <c r="C5099" s="53" t="s">
        <v>24186</v>
      </c>
      <c r="D5099" t="s">
        <v>1218</v>
      </c>
      <c r="E5099" s="43" t="s">
        <v>1219</v>
      </c>
      <c r="F5099" t="s">
        <v>9229</v>
      </c>
      <c r="G5099" t="s">
        <v>9230</v>
      </c>
      <c r="H5099" s="41">
        <v>45091</v>
      </c>
      <c r="I5099" s="44">
        <v>-229480</v>
      </c>
      <c r="J5099" t="s">
        <v>16378</v>
      </c>
      <c r="R5099" s="51"/>
      <c r="U5099"/>
    </row>
    <row r="5100" spans="2:21" x14ac:dyDescent="0.25">
      <c r="B5100" s="49" t="s">
        <v>9326</v>
      </c>
      <c r="C5100" s="53" t="s">
        <v>24184</v>
      </c>
      <c r="D5100" t="s">
        <v>9275</v>
      </c>
      <c r="E5100" s="43" t="s">
        <v>16388</v>
      </c>
      <c r="F5100" t="s">
        <v>7858</v>
      </c>
      <c r="H5100" s="41">
        <v>45098</v>
      </c>
      <c r="I5100" s="44">
        <v>391091.34</v>
      </c>
      <c r="J5100" t="s">
        <v>16439</v>
      </c>
      <c r="R5100" s="51"/>
      <c r="U5100"/>
    </row>
    <row r="5101" spans="2:21" x14ac:dyDescent="0.25">
      <c r="B5101" s="49" t="s">
        <v>9735</v>
      </c>
      <c r="C5101" s="53" t="s">
        <v>24186</v>
      </c>
      <c r="D5101" t="s">
        <v>1218</v>
      </c>
      <c r="E5101" s="43" t="s">
        <v>1219</v>
      </c>
      <c r="F5101" t="s">
        <v>9281</v>
      </c>
      <c r="G5101" t="s">
        <v>9282</v>
      </c>
      <c r="H5101" s="41">
        <v>45099</v>
      </c>
      <c r="I5101" s="44">
        <v>-1030420</v>
      </c>
      <c r="J5101" t="s">
        <v>16389</v>
      </c>
      <c r="R5101" s="51"/>
      <c r="U5101"/>
    </row>
    <row r="5102" spans="2:21" x14ac:dyDescent="0.25">
      <c r="B5102" s="49" t="s">
        <v>9328</v>
      </c>
      <c r="C5102" s="53" t="s">
        <v>24189</v>
      </c>
      <c r="D5102" t="s">
        <v>9286</v>
      </c>
      <c r="E5102" s="43" t="s">
        <v>16390</v>
      </c>
      <c r="F5102" t="s">
        <v>9287</v>
      </c>
      <c r="H5102" s="41">
        <v>45100</v>
      </c>
      <c r="I5102" s="44">
        <v>1692302.23</v>
      </c>
      <c r="J5102" t="s">
        <v>20325</v>
      </c>
      <c r="R5102" s="51"/>
      <c r="U5102"/>
    </row>
    <row r="5103" spans="2:21" x14ac:dyDescent="0.25">
      <c r="B5103" s="49" t="s">
        <v>9326</v>
      </c>
      <c r="C5103" s="53" t="s">
        <v>24184</v>
      </c>
      <c r="D5103" t="s">
        <v>9301</v>
      </c>
      <c r="E5103" s="43" t="s">
        <v>9302</v>
      </c>
      <c r="F5103" t="s">
        <v>18487</v>
      </c>
      <c r="G5103" t="s">
        <v>18488</v>
      </c>
      <c r="H5103" s="41">
        <v>45111</v>
      </c>
      <c r="I5103" s="44">
        <v>-156692.20000000001</v>
      </c>
      <c r="J5103" t="s">
        <v>18486</v>
      </c>
      <c r="R5103" s="51"/>
      <c r="U5103"/>
    </row>
    <row r="5104" spans="2:21" x14ac:dyDescent="0.25">
      <c r="B5104" s="49" t="s">
        <v>9326</v>
      </c>
      <c r="C5104" s="53" t="s">
        <v>24184</v>
      </c>
      <c r="D5104" t="s">
        <v>18457</v>
      </c>
      <c r="E5104" s="43" t="s">
        <v>18456</v>
      </c>
      <c r="F5104" t="s">
        <v>18459</v>
      </c>
      <c r="G5104" t="s">
        <v>18460</v>
      </c>
      <c r="H5104" s="41">
        <v>45112</v>
      </c>
      <c r="I5104" s="44">
        <v>-190243.08</v>
      </c>
      <c r="J5104" t="s">
        <v>18458</v>
      </c>
      <c r="R5104" s="51"/>
      <c r="U5104"/>
    </row>
    <row r="5105" spans="2:21" x14ac:dyDescent="0.25">
      <c r="B5105" s="49" t="s">
        <v>9735</v>
      </c>
      <c r="C5105" s="53" t="s">
        <v>24186</v>
      </c>
      <c r="D5105" t="s">
        <v>1218</v>
      </c>
      <c r="E5105" s="43" t="s">
        <v>1219</v>
      </c>
      <c r="F5105" t="s">
        <v>19177</v>
      </c>
      <c r="G5105" t="s">
        <v>20841</v>
      </c>
      <c r="H5105" s="41">
        <v>45112</v>
      </c>
      <c r="I5105" s="44">
        <v>-1760630</v>
      </c>
      <c r="J5105" t="s">
        <v>19176</v>
      </c>
      <c r="R5105" s="51"/>
      <c r="U5105"/>
    </row>
    <row r="5106" spans="2:21" x14ac:dyDescent="0.25">
      <c r="B5106" s="49" t="s">
        <v>9328</v>
      </c>
      <c r="C5106" s="53" t="s">
        <v>24189</v>
      </c>
      <c r="D5106" t="s">
        <v>19571</v>
      </c>
      <c r="E5106" s="43" t="s">
        <v>19570</v>
      </c>
      <c r="F5106" t="s">
        <v>19573</v>
      </c>
      <c r="G5106" t="s">
        <v>19574</v>
      </c>
      <c r="H5106" s="41">
        <v>45112</v>
      </c>
      <c r="I5106" s="44">
        <v>-4602001.55</v>
      </c>
      <c r="J5106" t="s">
        <v>19572</v>
      </c>
      <c r="R5106" s="51"/>
      <c r="U5106"/>
    </row>
    <row r="5107" spans="2:21" x14ac:dyDescent="0.25">
      <c r="B5107" s="49" t="s">
        <v>9328</v>
      </c>
      <c r="C5107" s="53" t="s">
        <v>24189</v>
      </c>
      <c r="D5107" t="s">
        <v>8756</v>
      </c>
      <c r="E5107" s="43" t="s">
        <v>16105</v>
      </c>
      <c r="F5107" t="s">
        <v>19782</v>
      </c>
      <c r="G5107" t="s">
        <v>8989</v>
      </c>
      <c r="H5107" s="41">
        <v>45113</v>
      </c>
      <c r="I5107" s="44">
        <v>-5613360.8200000003</v>
      </c>
      <c r="J5107" t="s">
        <v>19781</v>
      </c>
      <c r="R5107" s="51"/>
      <c r="U5107"/>
    </row>
    <row r="5108" spans="2:21" x14ac:dyDescent="0.25">
      <c r="B5108" s="49" t="s">
        <v>9328</v>
      </c>
      <c r="C5108" s="53" t="s">
        <v>24189</v>
      </c>
      <c r="D5108" t="s">
        <v>8880</v>
      </c>
      <c r="E5108" s="43" t="s">
        <v>16205</v>
      </c>
      <c r="F5108" t="s">
        <v>19777</v>
      </c>
      <c r="G5108" t="s">
        <v>16642</v>
      </c>
      <c r="H5108" s="41">
        <v>45113</v>
      </c>
      <c r="I5108" s="44">
        <v>-5348492.66</v>
      </c>
      <c r="J5108" t="s">
        <v>19776</v>
      </c>
      <c r="R5108" s="51"/>
      <c r="U5108"/>
    </row>
    <row r="5109" spans="2:21" x14ac:dyDescent="0.25">
      <c r="B5109" s="49" t="s">
        <v>9328</v>
      </c>
      <c r="C5109" s="53" t="s">
        <v>24189</v>
      </c>
      <c r="D5109" t="s">
        <v>9261</v>
      </c>
      <c r="E5109" s="43" t="s">
        <v>16386</v>
      </c>
      <c r="F5109" t="s">
        <v>19723</v>
      </c>
      <c r="G5109" t="s">
        <v>9285</v>
      </c>
      <c r="H5109" s="41">
        <v>45113</v>
      </c>
      <c r="I5109" s="44">
        <v>-2252134.6</v>
      </c>
      <c r="J5109" t="s">
        <v>19722</v>
      </c>
      <c r="R5109" s="51"/>
      <c r="U5109"/>
    </row>
    <row r="5110" spans="2:21" x14ac:dyDescent="0.25">
      <c r="B5110" s="49" t="s">
        <v>9326</v>
      </c>
      <c r="C5110" s="53" t="s">
        <v>24184</v>
      </c>
      <c r="D5110" t="s">
        <v>9163</v>
      </c>
      <c r="E5110" s="43" t="s">
        <v>9164</v>
      </c>
      <c r="F5110" t="s">
        <v>18429</v>
      </c>
      <c r="G5110" t="s">
        <v>18430</v>
      </c>
      <c r="H5110" s="41">
        <v>45117</v>
      </c>
      <c r="I5110" s="44">
        <v>-1398300</v>
      </c>
      <c r="J5110" t="s">
        <v>18428</v>
      </c>
      <c r="R5110" s="51"/>
      <c r="U5110"/>
    </row>
    <row r="5111" spans="2:21" x14ac:dyDescent="0.25">
      <c r="B5111" s="49" t="s">
        <v>9326</v>
      </c>
      <c r="C5111" s="53" t="s">
        <v>24184</v>
      </c>
      <c r="D5111" t="s">
        <v>6201</v>
      </c>
      <c r="E5111" s="43" t="s">
        <v>6202</v>
      </c>
      <c r="F5111" t="s">
        <v>8679</v>
      </c>
      <c r="H5111" s="41">
        <v>45117</v>
      </c>
      <c r="I5111" s="44">
        <v>39077.81</v>
      </c>
      <c r="J5111" t="s">
        <v>18378</v>
      </c>
      <c r="R5111" s="51"/>
      <c r="U5111"/>
    </row>
    <row r="5112" spans="2:21" x14ac:dyDescent="0.25">
      <c r="B5112" s="49" t="s">
        <v>9326</v>
      </c>
      <c r="C5112" s="53" t="s">
        <v>24184</v>
      </c>
      <c r="D5112" t="s">
        <v>6201</v>
      </c>
      <c r="E5112" s="43" t="s">
        <v>6202</v>
      </c>
      <c r="F5112" t="s">
        <v>16531</v>
      </c>
      <c r="H5112" s="41">
        <v>45117</v>
      </c>
      <c r="I5112" s="44">
        <v>59188.800000000003</v>
      </c>
      <c r="J5112" t="s">
        <v>18379</v>
      </c>
      <c r="R5112" s="51"/>
      <c r="U5112"/>
    </row>
    <row r="5113" spans="2:21" x14ac:dyDescent="0.25">
      <c r="B5113" s="49" t="s">
        <v>9328</v>
      </c>
      <c r="C5113" s="53" t="s">
        <v>24189</v>
      </c>
      <c r="D5113" t="s">
        <v>20219</v>
      </c>
      <c r="E5113" s="43" t="s">
        <v>20218</v>
      </c>
      <c r="F5113" t="s">
        <v>20223</v>
      </c>
      <c r="G5113" t="s">
        <v>9209</v>
      </c>
      <c r="H5113" s="41">
        <v>45117</v>
      </c>
      <c r="I5113" s="44">
        <v>-247800</v>
      </c>
      <c r="J5113" t="s">
        <v>20222</v>
      </c>
      <c r="R5113" s="51"/>
      <c r="U5113"/>
    </row>
    <row r="5114" spans="2:21" x14ac:dyDescent="0.25">
      <c r="B5114" s="49" t="s">
        <v>9328</v>
      </c>
      <c r="C5114" s="53" t="s">
        <v>24189</v>
      </c>
      <c r="D5114" t="s">
        <v>20219</v>
      </c>
      <c r="E5114" s="43" t="s">
        <v>20218</v>
      </c>
      <c r="F5114" t="s">
        <v>20221</v>
      </c>
      <c r="G5114" t="s">
        <v>9209</v>
      </c>
      <c r="H5114" s="41">
        <v>45117</v>
      </c>
      <c r="I5114" s="44">
        <v>-206500</v>
      </c>
      <c r="J5114" t="s">
        <v>20220</v>
      </c>
      <c r="R5114" s="51"/>
      <c r="U5114"/>
    </row>
    <row r="5115" spans="2:21" x14ac:dyDescent="0.25">
      <c r="B5115" s="49" t="s">
        <v>9326</v>
      </c>
      <c r="C5115" s="53" t="s">
        <v>24184</v>
      </c>
      <c r="D5115" t="s">
        <v>9246</v>
      </c>
      <c r="E5115" s="43" t="s">
        <v>9247</v>
      </c>
      <c r="F5115" t="s">
        <v>17438</v>
      </c>
      <c r="G5115" t="s">
        <v>20843</v>
      </c>
      <c r="H5115" s="41">
        <v>45119</v>
      </c>
      <c r="I5115" s="44">
        <v>-9837053.25</v>
      </c>
      <c r="J5115" t="s">
        <v>17437</v>
      </c>
      <c r="R5115" s="51"/>
      <c r="U5115"/>
    </row>
    <row r="5116" spans="2:21" x14ac:dyDescent="0.25">
      <c r="B5116" s="49" t="s">
        <v>9735</v>
      </c>
      <c r="C5116" s="53" t="s">
        <v>24186</v>
      </c>
      <c r="D5116" t="s">
        <v>1218</v>
      </c>
      <c r="E5116" s="43" t="s">
        <v>1219</v>
      </c>
      <c r="F5116" t="s">
        <v>19180</v>
      </c>
      <c r="G5116" t="s">
        <v>20844</v>
      </c>
      <c r="H5116" s="41">
        <v>45119</v>
      </c>
      <c r="I5116" s="44">
        <v>-27643212</v>
      </c>
      <c r="J5116" t="s">
        <v>19179</v>
      </c>
      <c r="R5116" s="51"/>
      <c r="U5116"/>
    </row>
    <row r="5117" spans="2:21" x14ac:dyDescent="0.25">
      <c r="B5117" s="49" t="s">
        <v>9328</v>
      </c>
      <c r="C5117" s="53" t="s">
        <v>24189</v>
      </c>
      <c r="D5117" t="s">
        <v>19531</v>
      </c>
      <c r="E5117" s="43" t="s">
        <v>19530</v>
      </c>
      <c r="F5117" t="s">
        <v>19533</v>
      </c>
      <c r="G5117" t="s">
        <v>19534</v>
      </c>
      <c r="H5117" s="41">
        <v>45119</v>
      </c>
      <c r="I5117" s="44">
        <v>-2521998.6800000002</v>
      </c>
      <c r="J5117" t="s">
        <v>19532</v>
      </c>
      <c r="R5117" s="51"/>
      <c r="U5117"/>
    </row>
    <row r="5118" spans="2:21" x14ac:dyDescent="0.25">
      <c r="B5118" s="49" t="s">
        <v>9735</v>
      </c>
      <c r="C5118" s="53" t="s">
        <v>24186</v>
      </c>
      <c r="D5118" t="s">
        <v>1218</v>
      </c>
      <c r="E5118" s="43" t="s">
        <v>1219</v>
      </c>
      <c r="F5118" t="s">
        <v>21587</v>
      </c>
      <c r="H5118" s="41">
        <v>45120</v>
      </c>
      <c r="I5118" s="44">
        <v>-1877450</v>
      </c>
      <c r="J5118" t="s">
        <v>21586</v>
      </c>
      <c r="R5118" s="51"/>
      <c r="U5118"/>
    </row>
    <row r="5119" spans="2:21" x14ac:dyDescent="0.25">
      <c r="B5119" s="49" t="s">
        <v>9735</v>
      </c>
      <c r="C5119" s="53" t="s">
        <v>24186</v>
      </c>
      <c r="D5119" t="s">
        <v>1218</v>
      </c>
      <c r="E5119" s="43" t="s">
        <v>1219</v>
      </c>
      <c r="F5119" t="s">
        <v>19182</v>
      </c>
      <c r="G5119" t="s">
        <v>20845</v>
      </c>
      <c r="H5119" s="41">
        <v>45121</v>
      </c>
      <c r="I5119" s="44">
        <v>-534222.5</v>
      </c>
      <c r="J5119" t="s">
        <v>19181</v>
      </c>
      <c r="R5119" s="51"/>
      <c r="U5119"/>
    </row>
    <row r="5120" spans="2:21" x14ac:dyDescent="0.25">
      <c r="B5120" s="49" t="s">
        <v>9735</v>
      </c>
      <c r="C5120" s="53" t="s">
        <v>24186</v>
      </c>
      <c r="D5120" t="s">
        <v>1218</v>
      </c>
      <c r="E5120" s="43" t="s">
        <v>1219</v>
      </c>
      <c r="F5120" t="s">
        <v>19177</v>
      </c>
      <c r="G5120" t="s">
        <v>20841</v>
      </c>
      <c r="H5120" s="41">
        <v>45123</v>
      </c>
      <c r="I5120" s="44">
        <v>-1760630</v>
      </c>
      <c r="J5120" t="s">
        <v>19178</v>
      </c>
      <c r="R5120" s="51"/>
      <c r="U5120"/>
    </row>
    <row r="5121" spans="2:21" x14ac:dyDescent="0.25">
      <c r="B5121" s="49" t="s">
        <v>9326</v>
      </c>
      <c r="C5121" s="53" t="s">
        <v>24184</v>
      </c>
      <c r="D5121" t="s">
        <v>18561</v>
      </c>
      <c r="E5121" s="43" t="s">
        <v>18560</v>
      </c>
      <c r="F5121" t="s">
        <v>18563</v>
      </c>
      <c r="G5121" t="s">
        <v>18564</v>
      </c>
      <c r="H5121" s="41">
        <v>45124</v>
      </c>
      <c r="I5121" s="44">
        <v>-1096044.2</v>
      </c>
      <c r="J5121" t="s">
        <v>18562</v>
      </c>
      <c r="R5121" s="51"/>
      <c r="U5121"/>
    </row>
    <row r="5122" spans="2:21" x14ac:dyDescent="0.25">
      <c r="B5122" s="49" t="s">
        <v>9326</v>
      </c>
      <c r="C5122" s="53" t="s">
        <v>24184</v>
      </c>
      <c r="D5122" t="s">
        <v>18561</v>
      </c>
      <c r="E5122" s="43" t="s">
        <v>18560</v>
      </c>
      <c r="F5122" t="s">
        <v>18566</v>
      </c>
      <c r="G5122" t="s">
        <v>18567</v>
      </c>
      <c r="H5122" s="41">
        <v>45124</v>
      </c>
      <c r="I5122" s="44">
        <v>928851.02</v>
      </c>
      <c r="J5122" t="s">
        <v>18565</v>
      </c>
      <c r="R5122" s="51"/>
      <c r="U5122"/>
    </row>
    <row r="5123" spans="2:21" x14ac:dyDescent="0.25">
      <c r="B5123" s="49" t="s">
        <v>9735</v>
      </c>
      <c r="C5123" s="53" t="s">
        <v>24186</v>
      </c>
      <c r="D5123" t="s">
        <v>1218</v>
      </c>
      <c r="E5123" s="43" t="s">
        <v>1219</v>
      </c>
      <c r="F5123" t="s">
        <v>19184</v>
      </c>
      <c r="G5123" t="s">
        <v>20846</v>
      </c>
      <c r="H5123" s="41">
        <v>45124</v>
      </c>
      <c r="I5123" s="44">
        <v>-1240750</v>
      </c>
      <c r="J5123" t="s">
        <v>19183</v>
      </c>
      <c r="R5123" s="51"/>
      <c r="U5123"/>
    </row>
    <row r="5124" spans="2:21" x14ac:dyDescent="0.25">
      <c r="B5124" s="49" t="s">
        <v>9735</v>
      </c>
      <c r="C5124" s="53" t="s">
        <v>24186</v>
      </c>
      <c r="D5124" t="s">
        <v>1218</v>
      </c>
      <c r="E5124" s="43" t="s">
        <v>1219</v>
      </c>
      <c r="F5124" t="s">
        <v>19186</v>
      </c>
      <c r="G5124" t="s">
        <v>20847</v>
      </c>
      <c r="H5124" s="41">
        <v>45125</v>
      </c>
      <c r="I5124" s="44">
        <v>-390700</v>
      </c>
      <c r="J5124" t="s">
        <v>19185</v>
      </c>
      <c r="R5124" s="51"/>
      <c r="U5124"/>
    </row>
    <row r="5125" spans="2:21" x14ac:dyDescent="0.25">
      <c r="B5125" s="49" t="s">
        <v>9735</v>
      </c>
      <c r="C5125" s="53" t="s">
        <v>24186</v>
      </c>
      <c r="D5125" t="s">
        <v>1218</v>
      </c>
      <c r="E5125" s="43" t="s">
        <v>1219</v>
      </c>
      <c r="F5125" t="s">
        <v>19188</v>
      </c>
      <c r="G5125" t="s">
        <v>20848</v>
      </c>
      <c r="H5125" s="41">
        <v>45125</v>
      </c>
      <c r="I5125" s="44">
        <v>-34480</v>
      </c>
      <c r="J5125" t="s">
        <v>19187</v>
      </c>
      <c r="R5125" s="51"/>
      <c r="U5125"/>
    </row>
    <row r="5126" spans="2:21" x14ac:dyDescent="0.25">
      <c r="B5126" s="49" t="s">
        <v>9326</v>
      </c>
      <c r="C5126" s="53" t="s">
        <v>24184</v>
      </c>
      <c r="D5126" t="s">
        <v>9163</v>
      </c>
      <c r="E5126" s="43" t="s">
        <v>9164</v>
      </c>
      <c r="F5126" t="s">
        <v>18432</v>
      </c>
      <c r="G5126" t="s">
        <v>18433</v>
      </c>
      <c r="H5126" s="41">
        <v>45127</v>
      </c>
      <c r="I5126" s="44">
        <v>1398300</v>
      </c>
      <c r="J5126" t="s">
        <v>18431</v>
      </c>
      <c r="R5126" s="51"/>
      <c r="U5126"/>
    </row>
    <row r="5127" spans="2:21" x14ac:dyDescent="0.25">
      <c r="B5127" s="49" t="s">
        <v>9735</v>
      </c>
      <c r="C5127" s="53" t="s">
        <v>24186</v>
      </c>
      <c r="D5127" t="s">
        <v>18991</v>
      </c>
      <c r="E5127" s="43" t="s">
        <v>18990</v>
      </c>
      <c r="F5127" t="s">
        <v>8911</v>
      </c>
      <c r="G5127" t="s">
        <v>20849</v>
      </c>
      <c r="H5127" s="41">
        <v>45128</v>
      </c>
      <c r="I5127" s="44">
        <v>-29500</v>
      </c>
      <c r="J5127" t="s">
        <v>18992</v>
      </c>
      <c r="R5127" s="51"/>
      <c r="U5127"/>
    </row>
    <row r="5128" spans="2:21" x14ac:dyDescent="0.25">
      <c r="B5128" s="49" t="s">
        <v>9326</v>
      </c>
      <c r="C5128" s="53" t="s">
        <v>24184</v>
      </c>
      <c r="D5128" t="s">
        <v>1823</v>
      </c>
      <c r="E5128" s="43" t="s">
        <v>1824</v>
      </c>
      <c r="F5128" t="s">
        <v>17278</v>
      </c>
      <c r="G5128" t="s">
        <v>20850</v>
      </c>
      <c r="H5128" s="41">
        <v>45134</v>
      </c>
      <c r="I5128" s="44">
        <v>-97075.88</v>
      </c>
      <c r="J5128" t="s">
        <v>17277</v>
      </c>
      <c r="R5128" s="51"/>
      <c r="U5128"/>
    </row>
    <row r="5129" spans="2:21" x14ac:dyDescent="0.25">
      <c r="B5129" s="49" t="s">
        <v>9326</v>
      </c>
      <c r="C5129" s="53" t="s">
        <v>24184</v>
      </c>
      <c r="D5129" t="s">
        <v>1823</v>
      </c>
      <c r="E5129" s="43" t="s">
        <v>1824</v>
      </c>
      <c r="F5129" t="s">
        <v>17280</v>
      </c>
      <c r="G5129" t="s">
        <v>20851</v>
      </c>
      <c r="H5129" s="41">
        <v>45135</v>
      </c>
      <c r="I5129" s="44">
        <v>-97217.03</v>
      </c>
      <c r="J5129" t="s">
        <v>17279</v>
      </c>
      <c r="R5129" s="51"/>
      <c r="U5129"/>
    </row>
    <row r="5130" spans="2:21" x14ac:dyDescent="0.25">
      <c r="B5130" s="49" t="s">
        <v>9328</v>
      </c>
      <c r="C5130" s="53" t="s">
        <v>24189</v>
      </c>
      <c r="D5130" t="s">
        <v>6063</v>
      </c>
      <c r="E5130" s="43" t="s">
        <v>14050</v>
      </c>
      <c r="F5130" t="s">
        <v>19751</v>
      </c>
      <c r="G5130" t="s">
        <v>19752</v>
      </c>
      <c r="H5130" s="41">
        <v>45135</v>
      </c>
      <c r="I5130" s="44">
        <v>229473.49</v>
      </c>
      <c r="J5130" t="s">
        <v>19750</v>
      </c>
      <c r="R5130" s="51"/>
      <c r="U5130"/>
    </row>
    <row r="5131" spans="2:21" x14ac:dyDescent="0.25">
      <c r="B5131" s="49" t="s">
        <v>9326</v>
      </c>
      <c r="C5131" s="53" t="s">
        <v>24184</v>
      </c>
      <c r="D5131" t="s">
        <v>497</v>
      </c>
      <c r="E5131" s="43" t="s">
        <v>9707</v>
      </c>
      <c r="H5131" s="41">
        <v>45138</v>
      </c>
      <c r="I5131" s="44">
        <v>36000</v>
      </c>
      <c r="J5131" t="s">
        <v>16713</v>
      </c>
      <c r="R5131" s="51"/>
      <c r="U5131"/>
    </row>
    <row r="5132" spans="2:21" x14ac:dyDescent="0.25">
      <c r="B5132" s="49" t="s">
        <v>9735</v>
      </c>
      <c r="C5132" s="53" t="s">
        <v>24186</v>
      </c>
      <c r="D5132" t="s">
        <v>1218</v>
      </c>
      <c r="E5132" s="43" t="s">
        <v>1219</v>
      </c>
      <c r="F5132" t="s">
        <v>19190</v>
      </c>
      <c r="G5132" t="s">
        <v>20852</v>
      </c>
      <c r="H5132" s="41">
        <v>45139</v>
      </c>
      <c r="I5132" s="44">
        <v>-3696000</v>
      </c>
      <c r="J5132" t="s">
        <v>19189</v>
      </c>
      <c r="R5132" s="51"/>
      <c r="U5132"/>
    </row>
    <row r="5133" spans="2:21" x14ac:dyDescent="0.25">
      <c r="B5133" s="49" t="s">
        <v>9735</v>
      </c>
      <c r="C5133" s="53" t="s">
        <v>24186</v>
      </c>
      <c r="D5133" t="s">
        <v>1218</v>
      </c>
      <c r="E5133" s="43" t="s">
        <v>1219</v>
      </c>
      <c r="F5133" t="s">
        <v>19192</v>
      </c>
      <c r="G5133" t="s">
        <v>20853</v>
      </c>
      <c r="H5133" s="41">
        <v>45139</v>
      </c>
      <c r="I5133" s="44">
        <v>-421200</v>
      </c>
      <c r="J5133" t="s">
        <v>19191</v>
      </c>
      <c r="R5133" s="51"/>
      <c r="U5133"/>
    </row>
    <row r="5134" spans="2:21" x14ac:dyDescent="0.25">
      <c r="B5134" s="49" t="s">
        <v>9328</v>
      </c>
      <c r="C5134" s="53" t="s">
        <v>24189</v>
      </c>
      <c r="D5134" t="s">
        <v>9238</v>
      </c>
      <c r="E5134" s="43" t="s">
        <v>16382</v>
      </c>
      <c r="F5134" t="s">
        <v>19748</v>
      </c>
      <c r="G5134" t="s">
        <v>9239</v>
      </c>
      <c r="H5134" s="41">
        <v>45141</v>
      </c>
      <c r="I5134" s="44">
        <v>-1143809.95</v>
      </c>
      <c r="J5134" t="s">
        <v>19747</v>
      </c>
      <c r="R5134" s="51"/>
      <c r="U5134"/>
    </row>
    <row r="5135" spans="2:21" x14ac:dyDescent="0.25">
      <c r="B5135" s="49" t="s">
        <v>9328</v>
      </c>
      <c r="C5135" s="53" t="s">
        <v>24189</v>
      </c>
      <c r="D5135" t="s">
        <v>19586</v>
      </c>
      <c r="E5135" s="43" t="s">
        <v>19585</v>
      </c>
      <c r="F5135" t="s">
        <v>19588</v>
      </c>
      <c r="G5135" t="s">
        <v>19589</v>
      </c>
      <c r="H5135" s="41">
        <v>45145</v>
      </c>
      <c r="I5135" s="44">
        <v>-369960.92</v>
      </c>
      <c r="J5135" t="s">
        <v>19587</v>
      </c>
      <c r="R5135" s="51"/>
      <c r="U5135"/>
    </row>
    <row r="5136" spans="2:21" x14ac:dyDescent="0.25">
      <c r="B5136" s="49" t="s">
        <v>9328</v>
      </c>
      <c r="C5136" s="53" t="s">
        <v>24189</v>
      </c>
      <c r="D5136" t="s">
        <v>19821</v>
      </c>
      <c r="E5136" s="43" t="s">
        <v>19820</v>
      </c>
      <c r="F5136" t="s">
        <v>19823</v>
      </c>
      <c r="G5136" t="s">
        <v>19824</v>
      </c>
      <c r="H5136" s="41">
        <v>45145</v>
      </c>
      <c r="I5136" s="44">
        <v>-126115.88</v>
      </c>
      <c r="J5136" t="s">
        <v>19822</v>
      </c>
      <c r="R5136" s="51"/>
      <c r="U5136"/>
    </row>
    <row r="5137" spans="2:21" x14ac:dyDescent="0.25">
      <c r="B5137" s="49" t="s">
        <v>9735</v>
      </c>
      <c r="C5137" s="53" t="s">
        <v>24186</v>
      </c>
      <c r="D5137" t="s">
        <v>1218</v>
      </c>
      <c r="E5137" s="43" t="s">
        <v>1219</v>
      </c>
      <c r="F5137" t="s">
        <v>19194</v>
      </c>
      <c r="G5137" t="s">
        <v>20854</v>
      </c>
      <c r="H5137" s="41">
        <v>45146</v>
      </c>
      <c r="I5137" s="44">
        <v>-1627550</v>
      </c>
      <c r="J5137" t="s">
        <v>19193</v>
      </c>
      <c r="R5137" s="51"/>
      <c r="U5137"/>
    </row>
    <row r="5138" spans="2:21" x14ac:dyDescent="0.25">
      <c r="B5138" s="49" t="s">
        <v>9735</v>
      </c>
      <c r="C5138" s="53" t="s">
        <v>24186</v>
      </c>
      <c r="D5138" t="s">
        <v>1218</v>
      </c>
      <c r="E5138" s="43" t="s">
        <v>1219</v>
      </c>
      <c r="F5138" t="s">
        <v>19196</v>
      </c>
      <c r="G5138" t="s">
        <v>20855</v>
      </c>
      <c r="H5138" s="41">
        <v>45146</v>
      </c>
      <c r="I5138" s="44">
        <v>-173720</v>
      </c>
      <c r="J5138" t="s">
        <v>19195</v>
      </c>
      <c r="R5138" s="51"/>
      <c r="U5138"/>
    </row>
    <row r="5139" spans="2:21" x14ac:dyDescent="0.25">
      <c r="B5139" s="49" t="s">
        <v>9328</v>
      </c>
      <c r="C5139" s="53" t="s">
        <v>24189</v>
      </c>
      <c r="D5139" t="s">
        <v>2861</v>
      </c>
      <c r="E5139" s="43" t="s">
        <v>11641</v>
      </c>
      <c r="F5139" t="s">
        <v>19468</v>
      </c>
      <c r="G5139" t="s">
        <v>19469</v>
      </c>
      <c r="H5139" s="41">
        <v>45146</v>
      </c>
      <c r="I5139" s="44">
        <v>-19470</v>
      </c>
      <c r="J5139" t="s">
        <v>19467</v>
      </c>
      <c r="R5139" s="51"/>
      <c r="U5139"/>
    </row>
    <row r="5140" spans="2:21" x14ac:dyDescent="0.25">
      <c r="B5140" s="49" t="s">
        <v>9328</v>
      </c>
      <c r="C5140" s="53" t="s">
        <v>24189</v>
      </c>
      <c r="D5140" t="s">
        <v>2861</v>
      </c>
      <c r="E5140" s="43" t="s">
        <v>11641</v>
      </c>
      <c r="F5140" t="s">
        <v>19471</v>
      </c>
      <c r="G5140" t="s">
        <v>19472</v>
      </c>
      <c r="H5140" s="41">
        <v>45146</v>
      </c>
      <c r="I5140" s="44">
        <v>-19470</v>
      </c>
      <c r="J5140" t="s">
        <v>19470</v>
      </c>
      <c r="R5140" s="51"/>
      <c r="U5140"/>
    </row>
    <row r="5141" spans="2:21" x14ac:dyDescent="0.25">
      <c r="B5141" s="49" t="s">
        <v>9326</v>
      </c>
      <c r="C5141" s="53" t="s">
        <v>24184</v>
      </c>
      <c r="D5141" t="s">
        <v>17193</v>
      </c>
      <c r="E5141" s="43" t="s">
        <v>17192</v>
      </c>
      <c r="F5141" t="s">
        <v>17195</v>
      </c>
      <c r="G5141" t="s">
        <v>17196</v>
      </c>
      <c r="H5141" s="41">
        <v>45147</v>
      </c>
      <c r="I5141" s="44">
        <v>-176873.18</v>
      </c>
      <c r="J5141" t="s">
        <v>17194</v>
      </c>
      <c r="R5141" s="51"/>
      <c r="U5141"/>
    </row>
    <row r="5142" spans="2:21" x14ac:dyDescent="0.25">
      <c r="B5142" s="49" t="s">
        <v>9326</v>
      </c>
      <c r="C5142" s="53" t="s">
        <v>24184</v>
      </c>
      <c r="D5142" t="s">
        <v>7666</v>
      </c>
      <c r="E5142" s="43" t="s">
        <v>7667</v>
      </c>
      <c r="F5142" t="s">
        <v>18076</v>
      </c>
      <c r="G5142" t="s">
        <v>18077</v>
      </c>
      <c r="H5142" s="41">
        <v>45147</v>
      </c>
      <c r="I5142" s="44">
        <v>-156122.98000000001</v>
      </c>
      <c r="J5142" t="s">
        <v>18075</v>
      </c>
      <c r="R5142" s="51"/>
      <c r="U5142"/>
    </row>
    <row r="5143" spans="2:21" x14ac:dyDescent="0.25">
      <c r="B5143" s="49" t="s">
        <v>9328</v>
      </c>
      <c r="C5143" s="53" t="s">
        <v>24189</v>
      </c>
      <c r="D5143" t="s">
        <v>9052</v>
      </c>
      <c r="E5143" s="43" t="s">
        <v>16305</v>
      </c>
      <c r="F5143" t="s">
        <v>19645</v>
      </c>
      <c r="G5143" t="s">
        <v>19646</v>
      </c>
      <c r="H5143" s="41">
        <v>45147</v>
      </c>
      <c r="I5143" s="44">
        <v>-129800</v>
      </c>
      <c r="J5143" t="s">
        <v>19644</v>
      </c>
      <c r="R5143" s="51"/>
      <c r="U5143"/>
    </row>
    <row r="5144" spans="2:21" x14ac:dyDescent="0.25">
      <c r="B5144" s="49" t="s">
        <v>9735</v>
      </c>
      <c r="C5144" s="53" t="s">
        <v>24186</v>
      </c>
      <c r="D5144" t="s">
        <v>18921</v>
      </c>
      <c r="E5144" s="43" t="s">
        <v>18920</v>
      </c>
      <c r="F5144" t="s">
        <v>18923</v>
      </c>
      <c r="G5144" t="s">
        <v>18924</v>
      </c>
      <c r="H5144" s="41">
        <v>45148</v>
      </c>
      <c r="I5144" s="44">
        <v>-49560</v>
      </c>
      <c r="J5144" t="s">
        <v>18922</v>
      </c>
      <c r="R5144" s="51"/>
      <c r="U5144"/>
    </row>
    <row r="5145" spans="2:21" x14ac:dyDescent="0.25">
      <c r="B5145" s="49" t="s">
        <v>9735</v>
      </c>
      <c r="C5145" s="53" t="s">
        <v>24186</v>
      </c>
      <c r="D5145" t="s">
        <v>1218</v>
      </c>
      <c r="E5145" s="43" t="s">
        <v>1219</v>
      </c>
      <c r="F5145" t="s">
        <v>19198</v>
      </c>
      <c r="G5145" t="s">
        <v>20856</v>
      </c>
      <c r="H5145" s="41">
        <v>45152</v>
      </c>
      <c r="I5145" s="44">
        <v>-6378406</v>
      </c>
      <c r="J5145" t="s">
        <v>19197</v>
      </c>
      <c r="R5145" s="51"/>
      <c r="U5145"/>
    </row>
    <row r="5146" spans="2:21" x14ac:dyDescent="0.25">
      <c r="B5146" s="49" t="s">
        <v>9735</v>
      </c>
      <c r="C5146" s="53" t="s">
        <v>24186</v>
      </c>
      <c r="D5146" t="s">
        <v>18897</v>
      </c>
      <c r="E5146" s="43" t="s">
        <v>18896</v>
      </c>
      <c r="F5146" t="s">
        <v>19287</v>
      </c>
      <c r="G5146" t="s">
        <v>19288</v>
      </c>
      <c r="H5146" s="41">
        <v>45152</v>
      </c>
      <c r="I5146" s="44">
        <v>-1040000</v>
      </c>
      <c r="J5146" t="s">
        <v>19286</v>
      </c>
      <c r="R5146" s="51"/>
      <c r="U5146"/>
    </row>
    <row r="5147" spans="2:21" x14ac:dyDescent="0.25">
      <c r="B5147" s="49" t="s">
        <v>9328</v>
      </c>
      <c r="C5147" s="53" t="s">
        <v>24189</v>
      </c>
      <c r="D5147" t="s">
        <v>9134</v>
      </c>
      <c r="E5147" s="43" t="s">
        <v>16337</v>
      </c>
      <c r="F5147" t="s">
        <v>19578</v>
      </c>
      <c r="G5147" t="s">
        <v>19579</v>
      </c>
      <c r="H5147" s="41">
        <v>45152</v>
      </c>
      <c r="I5147" s="44">
        <v>-43660</v>
      </c>
      <c r="J5147" t="s">
        <v>19577</v>
      </c>
      <c r="R5147" s="51"/>
      <c r="U5147"/>
    </row>
    <row r="5148" spans="2:21" x14ac:dyDescent="0.25">
      <c r="B5148" s="49" t="s">
        <v>9328</v>
      </c>
      <c r="C5148" s="53" t="s">
        <v>24189</v>
      </c>
      <c r="D5148" t="s">
        <v>19805</v>
      </c>
      <c r="E5148" s="43" t="s">
        <v>19804</v>
      </c>
      <c r="F5148" t="s">
        <v>19807</v>
      </c>
      <c r="G5148" t="s">
        <v>19808</v>
      </c>
      <c r="H5148" s="41">
        <v>45152</v>
      </c>
      <c r="I5148" s="44">
        <v>-31860</v>
      </c>
      <c r="J5148" t="s">
        <v>19806</v>
      </c>
      <c r="R5148" s="51"/>
      <c r="U5148"/>
    </row>
    <row r="5149" spans="2:21" x14ac:dyDescent="0.25">
      <c r="B5149" s="49" t="s">
        <v>9328</v>
      </c>
      <c r="C5149" s="53" t="s">
        <v>24189</v>
      </c>
      <c r="D5149" t="s">
        <v>19805</v>
      </c>
      <c r="E5149" s="43" t="s">
        <v>19804</v>
      </c>
      <c r="F5149" t="s">
        <v>19810</v>
      </c>
      <c r="G5149" t="s">
        <v>19811</v>
      </c>
      <c r="H5149" s="41">
        <v>45152</v>
      </c>
      <c r="I5149" s="44">
        <v>31860</v>
      </c>
      <c r="J5149" t="s">
        <v>19809</v>
      </c>
      <c r="R5149" s="51"/>
      <c r="U5149"/>
    </row>
    <row r="5150" spans="2:21" x14ac:dyDescent="0.25">
      <c r="B5150" s="49" t="s">
        <v>9328</v>
      </c>
      <c r="C5150" s="53" t="s">
        <v>24189</v>
      </c>
      <c r="D5150" t="s">
        <v>16590</v>
      </c>
      <c r="E5150" s="43" t="s">
        <v>16589</v>
      </c>
      <c r="F5150" t="s">
        <v>19461</v>
      </c>
      <c r="G5150" t="s">
        <v>19462</v>
      </c>
      <c r="H5150" s="41">
        <v>45153</v>
      </c>
      <c r="I5150" s="44">
        <v>-94400</v>
      </c>
      <c r="J5150" t="s">
        <v>19460</v>
      </c>
      <c r="R5150" s="51"/>
      <c r="U5150"/>
    </row>
    <row r="5151" spans="2:21" x14ac:dyDescent="0.25">
      <c r="B5151" s="49" t="s">
        <v>9328</v>
      </c>
      <c r="C5151" s="53" t="s">
        <v>24189</v>
      </c>
      <c r="D5151" t="s">
        <v>16590</v>
      </c>
      <c r="E5151" s="43" t="s">
        <v>16589</v>
      </c>
      <c r="F5151" t="s">
        <v>19464</v>
      </c>
      <c r="G5151" t="s">
        <v>19465</v>
      </c>
      <c r="H5151" s="41">
        <v>45153</v>
      </c>
      <c r="I5151" s="44">
        <v>-94400</v>
      </c>
      <c r="J5151" t="s">
        <v>19463</v>
      </c>
      <c r="R5151" s="51"/>
      <c r="U5151"/>
    </row>
    <row r="5152" spans="2:21" x14ac:dyDescent="0.25">
      <c r="B5152" s="49" t="s">
        <v>9328</v>
      </c>
      <c r="C5152" s="53" t="s">
        <v>24189</v>
      </c>
      <c r="D5152" t="s">
        <v>9032</v>
      </c>
      <c r="E5152" s="43" t="s">
        <v>16293</v>
      </c>
      <c r="F5152" t="s">
        <v>19904</v>
      </c>
      <c r="G5152" t="s">
        <v>19876</v>
      </c>
      <c r="H5152" s="41">
        <v>45155</v>
      </c>
      <c r="I5152" s="44">
        <v>-70800</v>
      </c>
      <c r="J5152" t="s">
        <v>19903</v>
      </c>
      <c r="R5152" s="51"/>
      <c r="U5152"/>
    </row>
    <row r="5153" spans="2:21" x14ac:dyDescent="0.25">
      <c r="B5153" s="49" t="s">
        <v>9328</v>
      </c>
      <c r="C5153" s="53" t="s">
        <v>24189</v>
      </c>
      <c r="D5153" t="s">
        <v>9307</v>
      </c>
      <c r="E5153" s="43" t="s">
        <v>16393</v>
      </c>
      <c r="F5153" t="s">
        <v>19875</v>
      </c>
      <c r="G5153" t="s">
        <v>19876</v>
      </c>
      <c r="H5153" s="41">
        <v>45155</v>
      </c>
      <c r="I5153" s="44">
        <v>-29500</v>
      </c>
      <c r="J5153" t="s">
        <v>19874</v>
      </c>
      <c r="R5153" s="51"/>
      <c r="U5153"/>
    </row>
    <row r="5154" spans="2:21" x14ac:dyDescent="0.25">
      <c r="B5154" s="49" t="s">
        <v>9326</v>
      </c>
      <c r="C5154" s="53" t="s">
        <v>24184</v>
      </c>
      <c r="D5154" t="s">
        <v>9096</v>
      </c>
      <c r="E5154" s="43" t="s">
        <v>9097</v>
      </c>
      <c r="F5154" t="s">
        <v>9114</v>
      </c>
      <c r="G5154" t="s">
        <v>20857</v>
      </c>
      <c r="H5154" s="41">
        <v>45159</v>
      </c>
      <c r="I5154" s="44">
        <v>-43343.76</v>
      </c>
      <c r="J5154" t="s">
        <v>17573</v>
      </c>
      <c r="R5154" s="51"/>
      <c r="U5154"/>
    </row>
    <row r="5155" spans="2:21" x14ac:dyDescent="0.25">
      <c r="B5155" s="49" t="s">
        <v>9735</v>
      </c>
      <c r="C5155" s="53" t="s">
        <v>24186</v>
      </c>
      <c r="D5155" t="s">
        <v>18940</v>
      </c>
      <c r="E5155" s="43" t="s">
        <v>18939</v>
      </c>
      <c r="F5155" t="s">
        <v>18942</v>
      </c>
      <c r="G5155" t="s">
        <v>20858</v>
      </c>
      <c r="H5155" s="41">
        <v>45160</v>
      </c>
      <c r="I5155" s="44">
        <v>-15744.96</v>
      </c>
      <c r="J5155" t="s">
        <v>18941</v>
      </c>
      <c r="R5155" s="51"/>
      <c r="U5155"/>
    </row>
    <row r="5156" spans="2:21" x14ac:dyDescent="0.25">
      <c r="B5156" s="49" t="s">
        <v>9735</v>
      </c>
      <c r="C5156" s="53" t="s">
        <v>24186</v>
      </c>
      <c r="D5156" t="s">
        <v>18968</v>
      </c>
      <c r="E5156" s="43" t="s">
        <v>18967</v>
      </c>
      <c r="F5156" t="s">
        <v>18942</v>
      </c>
      <c r="G5156" t="s">
        <v>20858</v>
      </c>
      <c r="H5156" s="41">
        <v>45160</v>
      </c>
      <c r="I5156" s="44">
        <v>-15744.96</v>
      </c>
      <c r="J5156" t="s">
        <v>18969</v>
      </c>
      <c r="R5156" s="51"/>
      <c r="U5156"/>
    </row>
    <row r="5157" spans="2:21" x14ac:dyDescent="0.25">
      <c r="B5157" s="49" t="s">
        <v>9735</v>
      </c>
      <c r="C5157" s="53" t="s">
        <v>24186</v>
      </c>
      <c r="D5157" t="s">
        <v>19000</v>
      </c>
      <c r="E5157" s="43" t="s">
        <v>18999</v>
      </c>
      <c r="F5157" t="s">
        <v>18942</v>
      </c>
      <c r="G5157" t="s">
        <v>20858</v>
      </c>
      <c r="H5157" s="41">
        <v>45160</v>
      </c>
      <c r="I5157" s="44">
        <v>-15744.96</v>
      </c>
      <c r="J5157" t="s">
        <v>19001</v>
      </c>
      <c r="R5157" s="51"/>
      <c r="U5157"/>
    </row>
    <row r="5158" spans="2:21" x14ac:dyDescent="0.25">
      <c r="B5158" s="49" t="s">
        <v>9735</v>
      </c>
      <c r="C5158" s="53" t="s">
        <v>24186</v>
      </c>
      <c r="D5158" t="s">
        <v>1218</v>
      </c>
      <c r="E5158" s="43" t="s">
        <v>1219</v>
      </c>
      <c r="F5158" t="s">
        <v>19200</v>
      </c>
      <c r="G5158" t="s">
        <v>20859</v>
      </c>
      <c r="H5158" s="41">
        <v>45162</v>
      </c>
      <c r="I5158" s="44">
        <v>-229097</v>
      </c>
      <c r="J5158" t="s">
        <v>19199</v>
      </c>
      <c r="R5158" s="51"/>
      <c r="U5158"/>
    </row>
    <row r="5159" spans="2:21" x14ac:dyDescent="0.25">
      <c r="B5159" s="49" t="s">
        <v>9735</v>
      </c>
      <c r="C5159" s="53" t="s">
        <v>24186</v>
      </c>
      <c r="D5159" t="s">
        <v>1218</v>
      </c>
      <c r="E5159" s="43" t="s">
        <v>1219</v>
      </c>
      <c r="F5159" t="s">
        <v>19202</v>
      </c>
      <c r="G5159" t="s">
        <v>20860</v>
      </c>
      <c r="H5159" s="41">
        <v>45162</v>
      </c>
      <c r="I5159" s="44">
        <v>-88000</v>
      </c>
      <c r="J5159" t="s">
        <v>19201</v>
      </c>
      <c r="R5159" s="51"/>
      <c r="U5159"/>
    </row>
    <row r="5160" spans="2:21" x14ac:dyDescent="0.25">
      <c r="B5160" s="49" t="s">
        <v>9735</v>
      </c>
      <c r="C5160" s="53" t="s">
        <v>24186</v>
      </c>
      <c r="D5160" t="s">
        <v>1218</v>
      </c>
      <c r="E5160" s="43" t="s">
        <v>1219</v>
      </c>
      <c r="F5160" t="s">
        <v>19204</v>
      </c>
      <c r="G5160" t="s">
        <v>20861</v>
      </c>
      <c r="H5160" s="41">
        <v>45162</v>
      </c>
      <c r="I5160" s="44">
        <v>-64010</v>
      </c>
      <c r="J5160" t="s">
        <v>19203</v>
      </c>
      <c r="R5160" s="51"/>
      <c r="U5160"/>
    </row>
    <row r="5161" spans="2:21" x14ac:dyDescent="0.25">
      <c r="B5161" s="49" t="s">
        <v>9328</v>
      </c>
      <c r="C5161" s="53" t="s">
        <v>24189</v>
      </c>
      <c r="D5161" t="s">
        <v>19814</v>
      </c>
      <c r="E5161" s="43" t="s">
        <v>19813</v>
      </c>
      <c r="F5161" t="s">
        <v>21210</v>
      </c>
      <c r="G5161" t="s">
        <v>19486</v>
      </c>
      <c r="H5161" s="41">
        <v>45162</v>
      </c>
      <c r="I5161" s="44">
        <v>-972000</v>
      </c>
      <c r="J5161" t="s">
        <v>21209</v>
      </c>
      <c r="R5161" s="51"/>
      <c r="U5161"/>
    </row>
    <row r="5162" spans="2:21" x14ac:dyDescent="0.25">
      <c r="B5162" s="49" t="s">
        <v>9328</v>
      </c>
      <c r="C5162" s="53" t="s">
        <v>24189</v>
      </c>
      <c r="D5162" t="s">
        <v>9306</v>
      </c>
      <c r="E5162" s="43" t="s">
        <v>16392</v>
      </c>
      <c r="F5162" t="s">
        <v>19413</v>
      </c>
      <c r="G5162" t="s">
        <v>19414</v>
      </c>
      <c r="H5162" s="41">
        <v>45163</v>
      </c>
      <c r="I5162" s="44">
        <v>-9440</v>
      </c>
      <c r="J5162" t="s">
        <v>19412</v>
      </c>
      <c r="R5162" s="51"/>
      <c r="U5162"/>
    </row>
    <row r="5163" spans="2:21" x14ac:dyDescent="0.25">
      <c r="B5163" s="49" t="s">
        <v>9328</v>
      </c>
      <c r="C5163" s="53" t="s">
        <v>24189</v>
      </c>
      <c r="D5163" t="s">
        <v>6975</v>
      </c>
      <c r="E5163" s="43" t="s">
        <v>14752</v>
      </c>
      <c r="F5163" t="s">
        <v>19475</v>
      </c>
      <c r="G5163" t="s">
        <v>8854</v>
      </c>
      <c r="H5163" s="41">
        <v>45166</v>
      </c>
      <c r="I5163" s="44">
        <v>-465569.84</v>
      </c>
      <c r="J5163" t="s">
        <v>19474</v>
      </c>
      <c r="R5163" s="51"/>
      <c r="U5163"/>
    </row>
    <row r="5164" spans="2:21" x14ac:dyDescent="0.25">
      <c r="B5164" s="49" t="s">
        <v>9735</v>
      </c>
      <c r="C5164" s="53" t="s">
        <v>24186</v>
      </c>
      <c r="D5164" t="s">
        <v>1218</v>
      </c>
      <c r="E5164" s="43" t="s">
        <v>1219</v>
      </c>
      <c r="F5164" t="s">
        <v>19207</v>
      </c>
      <c r="G5164" t="s">
        <v>20863</v>
      </c>
      <c r="H5164" s="41">
        <v>45167</v>
      </c>
      <c r="I5164" s="44">
        <v>-148800</v>
      </c>
      <c r="J5164" t="s">
        <v>19206</v>
      </c>
      <c r="R5164" s="51"/>
      <c r="U5164"/>
    </row>
    <row r="5165" spans="2:21" x14ac:dyDescent="0.25">
      <c r="B5165" s="49" t="s">
        <v>9735</v>
      </c>
      <c r="C5165" s="53" t="s">
        <v>24186</v>
      </c>
      <c r="D5165" t="s">
        <v>1218</v>
      </c>
      <c r="E5165" s="43" t="s">
        <v>1219</v>
      </c>
      <c r="F5165" t="s">
        <v>9283</v>
      </c>
      <c r="G5165" t="s">
        <v>20862</v>
      </c>
      <c r="H5165" s="41">
        <v>45167</v>
      </c>
      <c r="I5165" s="44">
        <v>-64000</v>
      </c>
      <c r="J5165" t="s">
        <v>19205</v>
      </c>
      <c r="R5165" s="51"/>
      <c r="U5165"/>
    </row>
    <row r="5166" spans="2:21" x14ac:dyDescent="0.25">
      <c r="B5166" s="49" t="s">
        <v>9328</v>
      </c>
      <c r="C5166" s="53" t="s">
        <v>24189</v>
      </c>
      <c r="D5166" t="s">
        <v>7384</v>
      </c>
      <c r="E5166" s="43" t="s">
        <v>7385</v>
      </c>
      <c r="F5166" t="s">
        <v>19956</v>
      </c>
      <c r="G5166" t="s">
        <v>19607</v>
      </c>
      <c r="H5166" s="41">
        <v>45169</v>
      </c>
      <c r="I5166" s="44">
        <v>-4733721</v>
      </c>
      <c r="J5166" t="s">
        <v>19955</v>
      </c>
      <c r="R5166" s="51"/>
      <c r="U5166"/>
    </row>
    <row r="5167" spans="2:21" x14ac:dyDescent="0.25">
      <c r="B5167" s="49" t="s">
        <v>9326</v>
      </c>
      <c r="C5167" s="53" t="s">
        <v>24184</v>
      </c>
      <c r="D5167" t="s">
        <v>9171</v>
      </c>
      <c r="E5167" s="43" t="s">
        <v>9172</v>
      </c>
      <c r="F5167" t="s">
        <v>18515</v>
      </c>
      <c r="G5167" t="s">
        <v>18516</v>
      </c>
      <c r="H5167" s="41">
        <v>45175</v>
      </c>
      <c r="I5167" s="44">
        <v>-178170.56</v>
      </c>
      <c r="J5167" t="s">
        <v>18514</v>
      </c>
      <c r="R5167" s="51"/>
      <c r="U5167"/>
    </row>
    <row r="5168" spans="2:21" x14ac:dyDescent="0.25">
      <c r="B5168" s="49" t="s">
        <v>20400</v>
      </c>
      <c r="C5168" s="53" t="s">
        <v>24192</v>
      </c>
      <c r="D5168" t="s">
        <v>1218</v>
      </c>
      <c r="E5168" s="43" t="s">
        <v>1219</v>
      </c>
      <c r="F5168" t="s">
        <v>20431</v>
      </c>
      <c r="G5168" t="s">
        <v>20866</v>
      </c>
      <c r="H5168" s="41">
        <v>45175</v>
      </c>
      <c r="I5168" s="44">
        <v>-421300.88</v>
      </c>
      <c r="J5168" t="s">
        <v>20430</v>
      </c>
      <c r="R5168" s="51"/>
      <c r="U5168"/>
    </row>
    <row r="5169" spans="2:21" x14ac:dyDescent="0.25">
      <c r="B5169" s="49" t="s">
        <v>9326</v>
      </c>
      <c r="C5169" s="53" t="s">
        <v>24184</v>
      </c>
      <c r="D5169" t="s">
        <v>8756</v>
      </c>
      <c r="E5169" s="43" t="s">
        <v>16105</v>
      </c>
      <c r="F5169" t="s">
        <v>16886</v>
      </c>
      <c r="H5169" s="41">
        <v>45176</v>
      </c>
      <c r="I5169" s="44">
        <v>425394.98</v>
      </c>
      <c r="J5169" t="s">
        <v>16885</v>
      </c>
      <c r="R5169" s="51"/>
      <c r="U5169"/>
    </row>
    <row r="5170" spans="2:21" x14ac:dyDescent="0.25">
      <c r="B5170" s="49" t="s">
        <v>20400</v>
      </c>
      <c r="C5170" s="53" t="s">
        <v>24192</v>
      </c>
      <c r="D5170" t="s">
        <v>1218</v>
      </c>
      <c r="E5170" s="43" t="s">
        <v>1219</v>
      </c>
      <c r="F5170" t="s">
        <v>20433</v>
      </c>
      <c r="G5170" t="s">
        <v>20867</v>
      </c>
      <c r="H5170" s="41">
        <v>45177</v>
      </c>
      <c r="I5170" s="44">
        <v>-3195060</v>
      </c>
      <c r="J5170" t="s">
        <v>20432</v>
      </c>
      <c r="R5170" s="51"/>
      <c r="U5170"/>
    </row>
    <row r="5171" spans="2:21" x14ac:dyDescent="0.25">
      <c r="B5171" s="49" t="s">
        <v>9326</v>
      </c>
      <c r="C5171" s="53" t="s">
        <v>24184</v>
      </c>
      <c r="D5171" t="s">
        <v>22041</v>
      </c>
      <c r="E5171" s="43" t="s">
        <v>21228</v>
      </c>
      <c r="F5171" t="s">
        <v>21230</v>
      </c>
      <c r="G5171" t="s">
        <v>9077</v>
      </c>
      <c r="H5171" s="41">
        <v>45182</v>
      </c>
      <c r="I5171" s="44">
        <v>-3536848</v>
      </c>
      <c r="J5171" t="s">
        <v>21229</v>
      </c>
      <c r="R5171" s="51"/>
      <c r="U5171"/>
    </row>
    <row r="5172" spans="2:21" x14ac:dyDescent="0.25">
      <c r="B5172" s="49" t="s">
        <v>9326</v>
      </c>
      <c r="C5172" s="53" t="s">
        <v>24184</v>
      </c>
      <c r="D5172" t="s">
        <v>7666</v>
      </c>
      <c r="E5172" s="43" t="s">
        <v>7667</v>
      </c>
      <c r="F5172" t="s">
        <v>18082</v>
      </c>
      <c r="G5172" t="s">
        <v>18083</v>
      </c>
      <c r="H5172" s="41">
        <v>45183</v>
      </c>
      <c r="I5172" s="44">
        <v>-4838554.25</v>
      </c>
      <c r="J5172" t="s">
        <v>18081</v>
      </c>
      <c r="R5172" s="51"/>
      <c r="U5172"/>
    </row>
    <row r="5173" spans="2:21" x14ac:dyDescent="0.25">
      <c r="B5173" s="49" t="s">
        <v>9326</v>
      </c>
      <c r="C5173" s="53" t="s">
        <v>24184</v>
      </c>
      <c r="D5173" t="s">
        <v>7666</v>
      </c>
      <c r="E5173" s="43" t="s">
        <v>7667</v>
      </c>
      <c r="F5173" t="s">
        <v>18079</v>
      </c>
      <c r="G5173" t="s">
        <v>18080</v>
      </c>
      <c r="H5173" s="41">
        <v>45183</v>
      </c>
      <c r="I5173" s="44">
        <v>-43912.76</v>
      </c>
      <c r="J5173" t="s">
        <v>18078</v>
      </c>
      <c r="R5173" s="51"/>
      <c r="U5173"/>
    </row>
    <row r="5174" spans="2:21" x14ac:dyDescent="0.25">
      <c r="B5174" s="49" t="s">
        <v>9326</v>
      </c>
      <c r="C5174" s="53" t="s">
        <v>24184</v>
      </c>
      <c r="D5174" t="s">
        <v>17987</v>
      </c>
      <c r="E5174" s="43" t="s">
        <v>17986</v>
      </c>
      <c r="F5174" t="s">
        <v>17989</v>
      </c>
      <c r="G5174" t="s">
        <v>17990</v>
      </c>
      <c r="H5174" s="41">
        <v>45187</v>
      </c>
      <c r="I5174" s="44">
        <v>-72640.800000000003</v>
      </c>
      <c r="J5174" t="s">
        <v>17988</v>
      </c>
      <c r="R5174" s="51"/>
      <c r="U5174"/>
    </row>
    <row r="5175" spans="2:21" x14ac:dyDescent="0.25">
      <c r="B5175" s="49" t="s">
        <v>9326</v>
      </c>
      <c r="C5175" s="53" t="s">
        <v>24184</v>
      </c>
      <c r="D5175" t="s">
        <v>18858</v>
      </c>
      <c r="E5175" s="43" t="s">
        <v>18857</v>
      </c>
      <c r="F5175" t="s">
        <v>18860</v>
      </c>
      <c r="G5175" t="s">
        <v>20868</v>
      </c>
      <c r="H5175" s="41">
        <v>45188</v>
      </c>
      <c r="I5175" s="44">
        <v>-14000</v>
      </c>
      <c r="J5175" t="s">
        <v>18859</v>
      </c>
      <c r="R5175" s="51"/>
      <c r="U5175"/>
    </row>
    <row r="5176" spans="2:21" x14ac:dyDescent="0.25">
      <c r="B5176" s="49" t="s">
        <v>9326</v>
      </c>
      <c r="C5176" s="53" t="s">
        <v>24184</v>
      </c>
      <c r="D5176" t="s">
        <v>8735</v>
      </c>
      <c r="E5176" s="43" t="s">
        <v>8736</v>
      </c>
      <c r="F5176" t="s">
        <v>18642</v>
      </c>
      <c r="G5176" t="s">
        <v>18643</v>
      </c>
      <c r="H5176" s="41">
        <v>45190</v>
      </c>
      <c r="I5176" s="44">
        <v>-4186219.34</v>
      </c>
      <c r="J5176" t="s">
        <v>18641</v>
      </c>
      <c r="R5176" s="51"/>
      <c r="U5176"/>
    </row>
    <row r="5177" spans="2:21" x14ac:dyDescent="0.25">
      <c r="B5177" s="49" t="s">
        <v>9326</v>
      </c>
      <c r="C5177" s="53" t="s">
        <v>24184</v>
      </c>
      <c r="D5177" t="s">
        <v>9134</v>
      </c>
      <c r="E5177" s="43" t="s">
        <v>16337</v>
      </c>
      <c r="F5177" t="s">
        <v>16708</v>
      </c>
      <c r="G5177" t="s">
        <v>16709</v>
      </c>
      <c r="H5177" s="41">
        <v>45190</v>
      </c>
      <c r="I5177" s="44">
        <v>-43660</v>
      </c>
      <c r="J5177" t="s">
        <v>16707</v>
      </c>
      <c r="R5177" s="51"/>
      <c r="U5177"/>
    </row>
    <row r="5178" spans="2:21" x14ac:dyDescent="0.25">
      <c r="B5178" s="49" t="s">
        <v>9326</v>
      </c>
      <c r="C5178" s="53" t="s">
        <v>24184</v>
      </c>
      <c r="D5178" t="s">
        <v>9032</v>
      </c>
      <c r="E5178" s="43" t="s">
        <v>16293</v>
      </c>
      <c r="F5178" t="s">
        <v>16989</v>
      </c>
      <c r="G5178" t="s">
        <v>16990</v>
      </c>
      <c r="H5178" s="41">
        <v>45191</v>
      </c>
      <c r="I5178" s="44">
        <v>-141600</v>
      </c>
      <c r="J5178" t="s">
        <v>16988</v>
      </c>
      <c r="R5178" s="51"/>
      <c r="U5178"/>
    </row>
    <row r="5179" spans="2:21" x14ac:dyDescent="0.25">
      <c r="B5179" s="49" t="s">
        <v>9326</v>
      </c>
      <c r="C5179" s="53" t="s">
        <v>24184</v>
      </c>
      <c r="D5179" t="s">
        <v>9306</v>
      </c>
      <c r="E5179" s="43" t="s">
        <v>16392</v>
      </c>
      <c r="F5179" t="s">
        <v>16533</v>
      </c>
      <c r="G5179" t="s">
        <v>16534</v>
      </c>
      <c r="H5179" s="41">
        <v>45191</v>
      </c>
      <c r="I5179" s="44">
        <v>-18880</v>
      </c>
      <c r="J5179" t="s">
        <v>16532</v>
      </c>
      <c r="R5179" s="51"/>
      <c r="U5179"/>
    </row>
    <row r="5180" spans="2:21" x14ac:dyDescent="0.25">
      <c r="B5180" s="49" t="s">
        <v>9326</v>
      </c>
      <c r="C5180" s="53" t="s">
        <v>24184</v>
      </c>
      <c r="D5180" t="s">
        <v>18136</v>
      </c>
      <c r="E5180" s="43" t="s">
        <v>18135</v>
      </c>
      <c r="F5180" t="s">
        <v>18138</v>
      </c>
      <c r="G5180" t="s">
        <v>18139</v>
      </c>
      <c r="H5180" s="41">
        <v>45193</v>
      </c>
      <c r="I5180" s="44">
        <v>-18834570</v>
      </c>
      <c r="J5180" t="s">
        <v>18137</v>
      </c>
      <c r="R5180" s="51"/>
      <c r="U5180"/>
    </row>
    <row r="5181" spans="2:21" x14ac:dyDescent="0.25">
      <c r="B5181" s="49" t="s">
        <v>9326</v>
      </c>
      <c r="C5181" s="53" t="s">
        <v>24184</v>
      </c>
      <c r="D5181" t="s">
        <v>16590</v>
      </c>
      <c r="E5181" s="43" t="s">
        <v>16589</v>
      </c>
      <c r="F5181" t="s">
        <v>16592</v>
      </c>
      <c r="G5181" t="s">
        <v>16593</v>
      </c>
      <c r="H5181" s="41">
        <v>45197</v>
      </c>
      <c r="I5181" s="44">
        <v>-188800</v>
      </c>
      <c r="J5181" t="s">
        <v>16591</v>
      </c>
      <c r="R5181" s="51"/>
      <c r="U5181"/>
    </row>
    <row r="5182" spans="2:21" x14ac:dyDescent="0.25">
      <c r="B5182" s="49" t="s">
        <v>9326</v>
      </c>
      <c r="C5182" s="53" t="s">
        <v>24184</v>
      </c>
      <c r="D5182" t="s">
        <v>9052</v>
      </c>
      <c r="E5182" s="43" t="s">
        <v>16305</v>
      </c>
      <c r="F5182" t="s">
        <v>16776</v>
      </c>
      <c r="G5182" t="s">
        <v>16777</v>
      </c>
      <c r="H5182" s="41">
        <v>45197</v>
      </c>
      <c r="I5182" s="44">
        <v>-129800</v>
      </c>
      <c r="J5182" t="s">
        <v>16775</v>
      </c>
      <c r="R5182" s="51"/>
      <c r="U5182"/>
    </row>
    <row r="5183" spans="2:21" x14ac:dyDescent="0.25">
      <c r="B5183" s="49" t="s">
        <v>9326</v>
      </c>
      <c r="C5183" s="53" t="s">
        <v>24184</v>
      </c>
      <c r="D5183" t="s">
        <v>2861</v>
      </c>
      <c r="E5183" s="43" t="s">
        <v>11641</v>
      </c>
      <c r="F5183" t="s">
        <v>16597</v>
      </c>
      <c r="G5183" t="s">
        <v>16598</v>
      </c>
      <c r="H5183" s="41">
        <v>45197</v>
      </c>
      <c r="I5183" s="44">
        <v>-38940</v>
      </c>
      <c r="J5183" t="s">
        <v>16596</v>
      </c>
      <c r="R5183" s="51"/>
      <c r="U5183"/>
    </row>
    <row r="5184" spans="2:21" x14ac:dyDescent="0.25">
      <c r="B5184" s="49" t="s">
        <v>20400</v>
      </c>
      <c r="C5184" s="53" t="s">
        <v>24192</v>
      </c>
      <c r="D5184" t="s">
        <v>1218</v>
      </c>
      <c r="E5184" s="43" t="s">
        <v>1219</v>
      </c>
      <c r="F5184" t="s">
        <v>20435</v>
      </c>
      <c r="G5184" t="s">
        <v>20869</v>
      </c>
      <c r="H5184" s="41">
        <v>45198</v>
      </c>
      <c r="I5184" s="44">
        <v>-2760</v>
      </c>
      <c r="J5184" t="s">
        <v>20434</v>
      </c>
      <c r="R5184" s="51"/>
      <c r="U5184"/>
    </row>
    <row r="5185" spans="2:21" x14ac:dyDescent="0.25">
      <c r="B5185" s="49" t="s">
        <v>9326</v>
      </c>
      <c r="C5185" s="53" t="s">
        <v>24184</v>
      </c>
      <c r="D5185" t="s">
        <v>9171</v>
      </c>
      <c r="E5185" s="43" t="s">
        <v>9172</v>
      </c>
      <c r="F5185" t="s">
        <v>9297</v>
      </c>
      <c r="G5185" t="s">
        <v>18518</v>
      </c>
      <c r="H5185" s="41">
        <v>45201</v>
      </c>
      <c r="I5185" s="44">
        <v>-91332</v>
      </c>
      <c r="J5185" t="s">
        <v>18517</v>
      </c>
      <c r="R5185" s="51"/>
      <c r="U5185"/>
    </row>
    <row r="5186" spans="2:21" x14ac:dyDescent="0.25">
      <c r="B5186" s="49" t="s">
        <v>9326</v>
      </c>
      <c r="C5186" s="53" t="s">
        <v>24184</v>
      </c>
      <c r="D5186" t="s">
        <v>7666</v>
      </c>
      <c r="E5186" s="43" t="s">
        <v>7667</v>
      </c>
      <c r="F5186" t="s">
        <v>9228</v>
      </c>
      <c r="H5186" s="41">
        <v>45201</v>
      </c>
      <c r="I5186" s="44">
        <v>137839.1</v>
      </c>
      <c r="J5186" t="s">
        <v>18074</v>
      </c>
      <c r="R5186" s="51"/>
      <c r="U5186"/>
    </row>
    <row r="5187" spans="2:21" x14ac:dyDescent="0.25">
      <c r="B5187" s="49" t="s">
        <v>20400</v>
      </c>
      <c r="C5187" s="53" t="s">
        <v>24192</v>
      </c>
      <c r="D5187" t="s">
        <v>1218</v>
      </c>
      <c r="E5187" s="43" t="s">
        <v>1219</v>
      </c>
      <c r="F5187" t="s">
        <v>20437</v>
      </c>
      <c r="G5187" t="s">
        <v>20870</v>
      </c>
      <c r="H5187" s="41">
        <v>45201</v>
      </c>
      <c r="I5187" s="44">
        <v>-56000</v>
      </c>
      <c r="J5187" t="s">
        <v>20436</v>
      </c>
      <c r="R5187" s="51"/>
      <c r="U5187"/>
    </row>
    <row r="5188" spans="2:21" x14ac:dyDescent="0.25">
      <c r="B5188" s="49" t="s">
        <v>9326</v>
      </c>
      <c r="C5188" s="53" t="s">
        <v>24184</v>
      </c>
      <c r="D5188" t="s">
        <v>9243</v>
      </c>
      <c r="E5188" s="43" t="s">
        <v>9244</v>
      </c>
      <c r="F5188" t="s">
        <v>7548</v>
      </c>
      <c r="G5188" t="s">
        <v>20871</v>
      </c>
      <c r="H5188" s="41">
        <v>45202</v>
      </c>
      <c r="I5188" s="44">
        <v>-41300</v>
      </c>
      <c r="J5188" t="s">
        <v>18750</v>
      </c>
      <c r="R5188" s="51"/>
      <c r="U5188"/>
    </row>
    <row r="5189" spans="2:21" x14ac:dyDescent="0.25">
      <c r="B5189" s="49" t="s">
        <v>9326</v>
      </c>
      <c r="C5189" s="53" t="s">
        <v>24184</v>
      </c>
      <c r="D5189" t="s">
        <v>16844</v>
      </c>
      <c r="E5189" s="43" t="s">
        <v>16843</v>
      </c>
      <c r="F5189" t="s">
        <v>16849</v>
      </c>
      <c r="G5189" t="s">
        <v>16850</v>
      </c>
      <c r="H5189" s="41">
        <v>45203</v>
      </c>
      <c r="I5189" s="44">
        <v>-141600</v>
      </c>
      <c r="J5189" t="s">
        <v>16848</v>
      </c>
      <c r="R5189" s="51"/>
      <c r="U5189"/>
    </row>
    <row r="5190" spans="2:21" x14ac:dyDescent="0.25">
      <c r="B5190" s="49" t="s">
        <v>9326</v>
      </c>
      <c r="C5190" s="53" t="s">
        <v>24184</v>
      </c>
      <c r="D5190" t="s">
        <v>16844</v>
      </c>
      <c r="E5190" s="43" t="s">
        <v>16843</v>
      </c>
      <c r="F5190" t="s">
        <v>16846</v>
      </c>
      <c r="G5190" t="s">
        <v>16847</v>
      </c>
      <c r="H5190" s="41">
        <v>45203</v>
      </c>
      <c r="I5190" s="44">
        <v>-80000</v>
      </c>
      <c r="J5190" t="s">
        <v>16845</v>
      </c>
      <c r="R5190" s="51"/>
      <c r="U5190"/>
    </row>
    <row r="5191" spans="2:21" x14ac:dyDescent="0.25">
      <c r="B5191" s="49" t="s">
        <v>9326</v>
      </c>
      <c r="C5191" s="53" t="s">
        <v>24184</v>
      </c>
      <c r="D5191" t="s">
        <v>1128</v>
      </c>
      <c r="E5191" s="43" t="s">
        <v>1129</v>
      </c>
      <c r="F5191" t="s">
        <v>17047</v>
      </c>
      <c r="G5191" t="s">
        <v>20872</v>
      </c>
      <c r="H5191" s="41">
        <v>45205</v>
      </c>
      <c r="I5191" s="44">
        <v>-72630.600000000006</v>
      </c>
      <c r="J5191" t="s">
        <v>17046</v>
      </c>
      <c r="R5191" s="51"/>
      <c r="U5191"/>
    </row>
    <row r="5192" spans="2:21" x14ac:dyDescent="0.25">
      <c r="B5192" s="49" t="s">
        <v>9326</v>
      </c>
      <c r="C5192" s="53" t="s">
        <v>24184</v>
      </c>
      <c r="D5192" t="s">
        <v>9232</v>
      </c>
      <c r="E5192" s="43" t="s">
        <v>9233</v>
      </c>
      <c r="F5192" t="s">
        <v>17209</v>
      </c>
      <c r="G5192" t="s">
        <v>17210</v>
      </c>
      <c r="H5192" s="41">
        <v>45212</v>
      </c>
      <c r="I5192" s="44">
        <v>11445462</v>
      </c>
      <c r="J5192" t="s">
        <v>17208</v>
      </c>
      <c r="R5192" s="51"/>
      <c r="U5192"/>
    </row>
    <row r="5193" spans="2:21" x14ac:dyDescent="0.25">
      <c r="B5193" s="49" t="s">
        <v>9326</v>
      </c>
      <c r="C5193" s="53" t="s">
        <v>24184</v>
      </c>
      <c r="D5193" t="s">
        <v>7657</v>
      </c>
      <c r="E5193" s="43" t="s">
        <v>7658</v>
      </c>
      <c r="F5193" t="s">
        <v>8720</v>
      </c>
      <c r="G5193" t="s">
        <v>18801</v>
      </c>
      <c r="H5193" s="41">
        <v>45216</v>
      </c>
      <c r="I5193" s="44">
        <v>-124528.36</v>
      </c>
      <c r="J5193" t="s">
        <v>18800</v>
      </c>
      <c r="R5193" s="51"/>
      <c r="U5193"/>
    </row>
    <row r="5194" spans="2:21" x14ac:dyDescent="0.25">
      <c r="B5194" s="49" t="s">
        <v>9326</v>
      </c>
      <c r="C5194" s="53" t="s">
        <v>24184</v>
      </c>
      <c r="D5194" t="s">
        <v>18557</v>
      </c>
      <c r="E5194" s="43" t="s">
        <v>18556</v>
      </c>
      <c r="F5194" t="s">
        <v>9242</v>
      </c>
      <c r="G5194" t="s">
        <v>18559</v>
      </c>
      <c r="H5194" s="41">
        <v>45216</v>
      </c>
      <c r="I5194" s="44">
        <v>-38708.129999999997</v>
      </c>
      <c r="J5194" t="s">
        <v>18558</v>
      </c>
      <c r="R5194" s="51"/>
      <c r="U5194"/>
    </row>
    <row r="5195" spans="2:21" x14ac:dyDescent="0.25">
      <c r="B5195" s="49" t="s">
        <v>9326</v>
      </c>
      <c r="C5195" s="53" t="s">
        <v>24184</v>
      </c>
      <c r="D5195" t="s">
        <v>1823</v>
      </c>
      <c r="E5195" s="43" t="s">
        <v>1824</v>
      </c>
      <c r="F5195" t="s">
        <v>17286</v>
      </c>
      <c r="G5195" t="s">
        <v>20873</v>
      </c>
      <c r="H5195" s="41">
        <v>45216</v>
      </c>
      <c r="I5195" s="44">
        <v>100314.85</v>
      </c>
      <c r="J5195" t="s">
        <v>17285</v>
      </c>
      <c r="R5195" s="51"/>
      <c r="U5195"/>
    </row>
    <row r="5196" spans="2:21" x14ac:dyDescent="0.25">
      <c r="B5196" s="49" t="s">
        <v>9326</v>
      </c>
      <c r="C5196" s="53" t="s">
        <v>24184</v>
      </c>
      <c r="D5196" t="s">
        <v>18136</v>
      </c>
      <c r="E5196" s="43" t="s">
        <v>18135</v>
      </c>
      <c r="F5196" t="s">
        <v>18141</v>
      </c>
      <c r="G5196" t="s">
        <v>18142</v>
      </c>
      <c r="H5196" s="41">
        <v>45216</v>
      </c>
      <c r="I5196" s="44">
        <v>18834570</v>
      </c>
      <c r="J5196" t="s">
        <v>18140</v>
      </c>
      <c r="R5196" s="51"/>
      <c r="U5196"/>
    </row>
    <row r="5197" spans="2:21" x14ac:dyDescent="0.25">
      <c r="B5197" s="49" t="s">
        <v>20400</v>
      </c>
      <c r="C5197" s="53" t="s">
        <v>24192</v>
      </c>
      <c r="D5197" t="s">
        <v>1218</v>
      </c>
      <c r="E5197" s="43" t="s">
        <v>1219</v>
      </c>
      <c r="F5197" t="s">
        <v>20439</v>
      </c>
      <c r="G5197" t="s">
        <v>20874</v>
      </c>
      <c r="H5197" s="41">
        <v>45216</v>
      </c>
      <c r="I5197" s="44">
        <v>-4760</v>
      </c>
      <c r="J5197" t="s">
        <v>20438</v>
      </c>
      <c r="R5197" s="51"/>
      <c r="U5197"/>
    </row>
    <row r="5198" spans="2:21" x14ac:dyDescent="0.25">
      <c r="B5198" s="49" t="s">
        <v>9326</v>
      </c>
      <c r="C5198" s="53" t="s">
        <v>24184</v>
      </c>
      <c r="D5198" t="s">
        <v>16580</v>
      </c>
      <c r="E5198" s="43" t="s">
        <v>16579</v>
      </c>
      <c r="F5198" t="s">
        <v>16582</v>
      </c>
      <c r="G5198" t="s">
        <v>9222</v>
      </c>
      <c r="H5198" s="41">
        <v>45217</v>
      </c>
      <c r="I5198" s="44">
        <v>-1107868.83</v>
      </c>
      <c r="J5198" t="s">
        <v>16581</v>
      </c>
      <c r="R5198" s="51"/>
      <c r="U5198"/>
    </row>
    <row r="5199" spans="2:21" x14ac:dyDescent="0.25">
      <c r="B5199" s="49" t="s">
        <v>9326</v>
      </c>
      <c r="C5199" s="53" t="s">
        <v>24184</v>
      </c>
      <c r="D5199" t="s">
        <v>17708</v>
      </c>
      <c r="E5199" s="43" t="s">
        <v>17707</v>
      </c>
      <c r="F5199" t="s">
        <v>17710</v>
      </c>
      <c r="G5199" t="s">
        <v>17711</v>
      </c>
      <c r="H5199" s="41">
        <v>45218</v>
      </c>
      <c r="I5199" s="44">
        <v>-9126866</v>
      </c>
      <c r="J5199" t="s">
        <v>17709</v>
      </c>
      <c r="R5199" s="51"/>
      <c r="U5199"/>
    </row>
    <row r="5200" spans="2:21" x14ac:dyDescent="0.25">
      <c r="B5200" s="49" t="s">
        <v>9326</v>
      </c>
      <c r="C5200" s="53" t="s">
        <v>24184</v>
      </c>
      <c r="D5200" t="s">
        <v>16486</v>
      </c>
      <c r="E5200" s="43" t="s">
        <v>16485</v>
      </c>
      <c r="F5200" t="s">
        <v>16488</v>
      </c>
      <c r="G5200" t="s">
        <v>16489</v>
      </c>
      <c r="H5200" s="41">
        <v>45218</v>
      </c>
      <c r="I5200" s="44">
        <v>-7336417.6900000004</v>
      </c>
      <c r="J5200" t="s">
        <v>16487</v>
      </c>
      <c r="R5200" s="51"/>
      <c r="U5200"/>
    </row>
    <row r="5201" spans="2:21" x14ac:dyDescent="0.25">
      <c r="B5201" s="49" t="s">
        <v>9326</v>
      </c>
      <c r="C5201" s="53" t="s">
        <v>24184</v>
      </c>
      <c r="D5201" t="s">
        <v>18747</v>
      </c>
      <c r="E5201" s="43" t="s">
        <v>18746</v>
      </c>
      <c r="F5201" t="s">
        <v>8411</v>
      </c>
      <c r="G5201" t="s">
        <v>18749</v>
      </c>
      <c r="H5201" s="41">
        <v>45219</v>
      </c>
      <c r="I5201" s="44">
        <v>-356699.84</v>
      </c>
      <c r="J5201" t="s">
        <v>18748</v>
      </c>
      <c r="R5201" s="51"/>
      <c r="U5201"/>
    </row>
    <row r="5202" spans="2:21" x14ac:dyDescent="0.25">
      <c r="B5202" s="49" t="s">
        <v>9326</v>
      </c>
      <c r="C5202" s="53" t="s">
        <v>24184</v>
      </c>
      <c r="D5202" t="s">
        <v>1823</v>
      </c>
      <c r="E5202" s="43" t="s">
        <v>1824</v>
      </c>
      <c r="F5202" t="s">
        <v>17288</v>
      </c>
      <c r="G5202" t="s">
        <v>20875</v>
      </c>
      <c r="H5202" s="41">
        <v>45219</v>
      </c>
      <c r="I5202" s="44">
        <v>-100314.84</v>
      </c>
      <c r="J5202" t="s">
        <v>17287</v>
      </c>
      <c r="R5202" s="51"/>
      <c r="U5202"/>
    </row>
    <row r="5203" spans="2:21" x14ac:dyDescent="0.25">
      <c r="B5203" s="49" t="s">
        <v>9326</v>
      </c>
      <c r="C5203" s="53" t="s">
        <v>24184</v>
      </c>
      <c r="D5203" t="s">
        <v>22722</v>
      </c>
      <c r="E5203" s="43" t="s">
        <v>21687</v>
      </c>
      <c r="F5203" t="s">
        <v>21689</v>
      </c>
      <c r="H5203" s="41">
        <v>45222</v>
      </c>
      <c r="I5203" s="44">
        <v>-27437</v>
      </c>
      <c r="J5203" t="s">
        <v>21688</v>
      </c>
      <c r="R5203" s="51"/>
      <c r="U5203"/>
    </row>
    <row r="5204" spans="2:21" x14ac:dyDescent="0.25">
      <c r="B5204" s="49" t="s">
        <v>9326</v>
      </c>
      <c r="C5204" s="53" t="s">
        <v>24184</v>
      </c>
      <c r="D5204" t="s">
        <v>18290</v>
      </c>
      <c r="E5204" s="43" t="s">
        <v>18289</v>
      </c>
      <c r="F5204" t="s">
        <v>18292</v>
      </c>
      <c r="H5204" s="41">
        <v>45222</v>
      </c>
      <c r="I5204" s="44">
        <v>139744.04999999999</v>
      </c>
      <c r="J5204" t="s">
        <v>18291</v>
      </c>
      <c r="R5204" s="51"/>
      <c r="U5204"/>
    </row>
    <row r="5205" spans="2:21" x14ac:dyDescent="0.25">
      <c r="B5205" s="49" t="s">
        <v>20400</v>
      </c>
      <c r="C5205" s="53" t="s">
        <v>24192</v>
      </c>
      <c r="D5205" t="s">
        <v>20405</v>
      </c>
      <c r="E5205" s="43" t="s">
        <v>20404</v>
      </c>
      <c r="F5205" t="s">
        <v>20407</v>
      </c>
      <c r="G5205" t="s">
        <v>20878</v>
      </c>
      <c r="H5205" s="41">
        <v>45222</v>
      </c>
      <c r="I5205" s="44">
        <v>-107221.4</v>
      </c>
      <c r="J5205" t="s">
        <v>20406</v>
      </c>
      <c r="R5205" s="51"/>
      <c r="U5205"/>
    </row>
    <row r="5206" spans="2:21" x14ac:dyDescent="0.25">
      <c r="B5206" s="49" t="s">
        <v>20400</v>
      </c>
      <c r="C5206" s="53" t="s">
        <v>24192</v>
      </c>
      <c r="D5206" t="s">
        <v>1218</v>
      </c>
      <c r="E5206" s="43" t="s">
        <v>1219</v>
      </c>
      <c r="F5206" t="s">
        <v>20441</v>
      </c>
      <c r="G5206" t="s">
        <v>20876</v>
      </c>
      <c r="H5206" s="41">
        <v>45222</v>
      </c>
      <c r="I5206" s="44">
        <v>-3840</v>
      </c>
      <c r="J5206" t="s">
        <v>20440</v>
      </c>
      <c r="R5206" s="51"/>
      <c r="U5206"/>
    </row>
    <row r="5207" spans="2:21" x14ac:dyDescent="0.25">
      <c r="B5207" s="49" t="s">
        <v>20400</v>
      </c>
      <c r="C5207" s="53" t="s">
        <v>24192</v>
      </c>
      <c r="D5207" t="s">
        <v>1218</v>
      </c>
      <c r="E5207" s="43" t="s">
        <v>1219</v>
      </c>
      <c r="F5207" t="s">
        <v>20467</v>
      </c>
      <c r="G5207" t="s">
        <v>20877</v>
      </c>
      <c r="H5207" s="41">
        <v>45222</v>
      </c>
      <c r="I5207" s="44">
        <v>-2600</v>
      </c>
      <c r="J5207" t="s">
        <v>20466</v>
      </c>
      <c r="R5207" s="51"/>
      <c r="U5207"/>
    </row>
    <row r="5208" spans="2:21" x14ac:dyDescent="0.25">
      <c r="B5208" s="49" t="s">
        <v>9326</v>
      </c>
      <c r="C5208" s="53" t="s">
        <v>24184</v>
      </c>
      <c r="D5208" t="s">
        <v>8900</v>
      </c>
      <c r="E5208" s="43" t="s">
        <v>8901</v>
      </c>
      <c r="F5208" t="s">
        <v>8728</v>
      </c>
      <c r="G5208" t="s">
        <v>21532</v>
      </c>
      <c r="H5208" s="41">
        <v>45223</v>
      </c>
      <c r="I5208" s="44">
        <v>-699740</v>
      </c>
      <c r="J5208" t="s">
        <v>21535</v>
      </c>
      <c r="R5208" s="51"/>
      <c r="U5208"/>
    </row>
    <row r="5209" spans="2:21" x14ac:dyDescent="0.25">
      <c r="B5209" s="49" t="s">
        <v>9326</v>
      </c>
      <c r="C5209" s="53" t="s">
        <v>24184</v>
      </c>
      <c r="D5209" t="s">
        <v>8900</v>
      </c>
      <c r="E5209" s="43" t="s">
        <v>8901</v>
      </c>
      <c r="F5209" t="s">
        <v>7966</v>
      </c>
      <c r="G5209" t="s">
        <v>21532</v>
      </c>
      <c r="H5209" s="41">
        <v>45223</v>
      </c>
      <c r="I5209" s="44">
        <v>-303212.79999999999</v>
      </c>
      <c r="J5209" t="s">
        <v>21531</v>
      </c>
      <c r="R5209" s="51"/>
      <c r="U5209"/>
    </row>
    <row r="5210" spans="2:21" x14ac:dyDescent="0.25">
      <c r="B5210" s="49" t="s">
        <v>9326</v>
      </c>
      <c r="C5210" s="53" t="s">
        <v>24184</v>
      </c>
      <c r="D5210" t="s">
        <v>8900</v>
      </c>
      <c r="E5210" s="43" t="s">
        <v>8901</v>
      </c>
      <c r="F5210" t="s">
        <v>7872</v>
      </c>
      <c r="G5210" t="s">
        <v>21532</v>
      </c>
      <c r="H5210" s="41">
        <v>45223</v>
      </c>
      <c r="I5210" s="44">
        <v>-181248</v>
      </c>
      <c r="J5210" t="s">
        <v>21533</v>
      </c>
      <c r="R5210" s="51"/>
      <c r="U5210"/>
    </row>
    <row r="5211" spans="2:21" x14ac:dyDescent="0.25">
      <c r="B5211" s="49" t="s">
        <v>9326</v>
      </c>
      <c r="C5211" s="53" t="s">
        <v>24184</v>
      </c>
      <c r="D5211" t="s">
        <v>9134</v>
      </c>
      <c r="E5211" s="43" t="s">
        <v>16337</v>
      </c>
      <c r="F5211" t="s">
        <v>16711</v>
      </c>
      <c r="G5211" t="s">
        <v>16712</v>
      </c>
      <c r="H5211" s="41">
        <v>45223</v>
      </c>
      <c r="I5211" s="44">
        <v>-87320</v>
      </c>
      <c r="J5211" t="s">
        <v>16710</v>
      </c>
      <c r="R5211" s="51"/>
      <c r="U5211"/>
    </row>
    <row r="5212" spans="2:21" x14ac:dyDescent="0.25">
      <c r="B5212" s="49" t="s">
        <v>9326</v>
      </c>
      <c r="C5212" s="53" t="s">
        <v>24184</v>
      </c>
      <c r="D5212" t="s">
        <v>8900</v>
      </c>
      <c r="E5212" s="43" t="s">
        <v>8901</v>
      </c>
      <c r="F5212" t="s">
        <v>7773</v>
      </c>
      <c r="G5212" t="s">
        <v>21532</v>
      </c>
      <c r="H5212" s="41">
        <v>45223</v>
      </c>
      <c r="I5212" s="44">
        <v>-24166.400000000001</v>
      </c>
      <c r="J5212" t="s">
        <v>21534</v>
      </c>
      <c r="R5212" s="51"/>
      <c r="U5212"/>
    </row>
    <row r="5213" spans="2:21" x14ac:dyDescent="0.25">
      <c r="B5213" s="49" t="s">
        <v>20400</v>
      </c>
      <c r="C5213" s="53" t="s">
        <v>24192</v>
      </c>
      <c r="D5213" t="s">
        <v>1218</v>
      </c>
      <c r="E5213" s="43" t="s">
        <v>1219</v>
      </c>
      <c r="F5213" t="s">
        <v>20479</v>
      </c>
      <c r="G5213" t="s">
        <v>20892</v>
      </c>
      <c r="H5213" s="41">
        <v>45224</v>
      </c>
      <c r="I5213" s="44">
        <v>-924000</v>
      </c>
      <c r="J5213" t="s">
        <v>20478</v>
      </c>
      <c r="R5213" s="51"/>
      <c r="U5213"/>
    </row>
    <row r="5214" spans="2:21" x14ac:dyDescent="0.25">
      <c r="B5214" s="49" t="s">
        <v>20400</v>
      </c>
      <c r="C5214" s="53" t="s">
        <v>24192</v>
      </c>
      <c r="D5214" t="s">
        <v>1218</v>
      </c>
      <c r="E5214" s="43" t="s">
        <v>1219</v>
      </c>
      <c r="F5214" t="s">
        <v>20481</v>
      </c>
      <c r="G5214" t="s">
        <v>20893</v>
      </c>
      <c r="H5214" s="41">
        <v>45224</v>
      </c>
      <c r="I5214" s="44">
        <v>-924000</v>
      </c>
      <c r="J5214" t="s">
        <v>20480</v>
      </c>
      <c r="R5214" s="51"/>
      <c r="U5214"/>
    </row>
    <row r="5215" spans="2:21" x14ac:dyDescent="0.25">
      <c r="B5215" s="49" t="s">
        <v>20400</v>
      </c>
      <c r="C5215" s="53" t="s">
        <v>24192</v>
      </c>
      <c r="D5215" t="s">
        <v>1218</v>
      </c>
      <c r="E5215" s="43" t="s">
        <v>1219</v>
      </c>
      <c r="F5215" t="s">
        <v>20451</v>
      </c>
      <c r="G5215" t="s">
        <v>20881</v>
      </c>
      <c r="H5215" s="41">
        <v>45224</v>
      </c>
      <c r="I5215" s="44">
        <v>-489500</v>
      </c>
      <c r="J5215" t="s">
        <v>20450</v>
      </c>
      <c r="R5215" s="51"/>
      <c r="U5215"/>
    </row>
    <row r="5216" spans="2:21" x14ac:dyDescent="0.25">
      <c r="B5216" s="49" t="s">
        <v>20400</v>
      </c>
      <c r="C5216" s="53" t="s">
        <v>24192</v>
      </c>
      <c r="D5216" t="s">
        <v>1218</v>
      </c>
      <c r="E5216" s="43" t="s">
        <v>1219</v>
      </c>
      <c r="F5216" t="s">
        <v>20477</v>
      </c>
      <c r="G5216" t="s">
        <v>20891</v>
      </c>
      <c r="H5216" s="41">
        <v>45224</v>
      </c>
      <c r="I5216" s="44">
        <v>-464200</v>
      </c>
      <c r="J5216" t="s">
        <v>20476</v>
      </c>
      <c r="R5216" s="51"/>
      <c r="U5216"/>
    </row>
    <row r="5217" spans="2:21" x14ac:dyDescent="0.25">
      <c r="B5217" s="49" t="s">
        <v>20400</v>
      </c>
      <c r="C5217" s="53" t="s">
        <v>24192</v>
      </c>
      <c r="D5217" t="s">
        <v>1218</v>
      </c>
      <c r="E5217" s="43" t="s">
        <v>1219</v>
      </c>
      <c r="F5217" t="s">
        <v>20473</v>
      </c>
      <c r="G5217" t="s">
        <v>20889</v>
      </c>
      <c r="H5217" s="41">
        <v>45224</v>
      </c>
      <c r="I5217" s="44">
        <v>-432300</v>
      </c>
      <c r="J5217" t="s">
        <v>20472</v>
      </c>
      <c r="R5217" s="51"/>
      <c r="U5217"/>
    </row>
    <row r="5218" spans="2:21" x14ac:dyDescent="0.25">
      <c r="B5218" s="49" t="s">
        <v>20400</v>
      </c>
      <c r="C5218" s="53" t="s">
        <v>24192</v>
      </c>
      <c r="D5218" t="s">
        <v>1218</v>
      </c>
      <c r="E5218" s="43" t="s">
        <v>1219</v>
      </c>
      <c r="F5218" t="s">
        <v>20457</v>
      </c>
      <c r="G5218" t="s">
        <v>20884</v>
      </c>
      <c r="H5218" s="41">
        <v>45224</v>
      </c>
      <c r="I5218" s="44">
        <v>-403700</v>
      </c>
      <c r="J5218" t="s">
        <v>20456</v>
      </c>
      <c r="R5218" s="51"/>
      <c r="U5218"/>
    </row>
    <row r="5219" spans="2:21" x14ac:dyDescent="0.25">
      <c r="B5219" s="49" t="s">
        <v>20400</v>
      </c>
      <c r="C5219" s="53" t="s">
        <v>24192</v>
      </c>
      <c r="D5219" t="s">
        <v>1218</v>
      </c>
      <c r="E5219" s="43" t="s">
        <v>1219</v>
      </c>
      <c r="F5219" t="s">
        <v>20483</v>
      </c>
      <c r="G5219" t="s">
        <v>20894</v>
      </c>
      <c r="H5219" s="41">
        <v>45224</v>
      </c>
      <c r="I5219" s="44">
        <v>-341000</v>
      </c>
      <c r="J5219" t="s">
        <v>20482</v>
      </c>
      <c r="R5219" s="51"/>
      <c r="U5219"/>
    </row>
    <row r="5220" spans="2:21" x14ac:dyDescent="0.25">
      <c r="B5220" s="49" t="s">
        <v>20400</v>
      </c>
      <c r="C5220" s="53" t="s">
        <v>24192</v>
      </c>
      <c r="D5220" t="s">
        <v>1218</v>
      </c>
      <c r="E5220" s="43" t="s">
        <v>1219</v>
      </c>
      <c r="F5220" t="s">
        <v>20485</v>
      </c>
      <c r="G5220" t="s">
        <v>20895</v>
      </c>
      <c r="H5220" s="41">
        <v>45224</v>
      </c>
      <c r="I5220" s="44">
        <v>-279400</v>
      </c>
      <c r="J5220" t="s">
        <v>20484</v>
      </c>
      <c r="R5220" s="51"/>
      <c r="U5220"/>
    </row>
    <row r="5221" spans="2:21" x14ac:dyDescent="0.25">
      <c r="B5221" s="49" t="s">
        <v>20400</v>
      </c>
      <c r="C5221" s="53" t="s">
        <v>24192</v>
      </c>
      <c r="D5221" t="s">
        <v>1218</v>
      </c>
      <c r="E5221" s="43" t="s">
        <v>1219</v>
      </c>
      <c r="F5221" t="s">
        <v>20489</v>
      </c>
      <c r="G5221" t="s">
        <v>20897</v>
      </c>
      <c r="H5221" s="41">
        <v>45224</v>
      </c>
      <c r="I5221" s="44">
        <v>-250800</v>
      </c>
      <c r="J5221" t="s">
        <v>20488</v>
      </c>
      <c r="R5221" s="51"/>
      <c r="U5221"/>
    </row>
    <row r="5222" spans="2:21" x14ac:dyDescent="0.25">
      <c r="B5222" s="49" t="s">
        <v>20400</v>
      </c>
      <c r="C5222" s="53" t="s">
        <v>24192</v>
      </c>
      <c r="D5222" t="s">
        <v>1218</v>
      </c>
      <c r="E5222" s="43" t="s">
        <v>1219</v>
      </c>
      <c r="F5222" t="s">
        <v>20447</v>
      </c>
      <c r="G5222" t="s">
        <v>20879</v>
      </c>
      <c r="H5222" s="41">
        <v>45224</v>
      </c>
      <c r="I5222" s="44">
        <v>-234300</v>
      </c>
      <c r="J5222" t="s">
        <v>20446</v>
      </c>
      <c r="R5222" s="51"/>
      <c r="U5222"/>
    </row>
    <row r="5223" spans="2:21" x14ac:dyDescent="0.25">
      <c r="B5223" s="49" t="s">
        <v>20400</v>
      </c>
      <c r="C5223" s="53" t="s">
        <v>24192</v>
      </c>
      <c r="D5223" t="s">
        <v>1218</v>
      </c>
      <c r="E5223" s="43" t="s">
        <v>1219</v>
      </c>
      <c r="F5223" t="s">
        <v>20449</v>
      </c>
      <c r="G5223" t="s">
        <v>20880</v>
      </c>
      <c r="H5223" s="41">
        <v>45224</v>
      </c>
      <c r="I5223" s="44">
        <v>-220000</v>
      </c>
      <c r="J5223" t="s">
        <v>20448</v>
      </c>
      <c r="R5223" s="51"/>
      <c r="U5223"/>
    </row>
    <row r="5224" spans="2:21" x14ac:dyDescent="0.25">
      <c r="B5224" s="49" t="s">
        <v>20400</v>
      </c>
      <c r="C5224" s="53" t="s">
        <v>24192</v>
      </c>
      <c r="D5224" t="s">
        <v>1218</v>
      </c>
      <c r="E5224" s="43" t="s">
        <v>1219</v>
      </c>
      <c r="F5224" t="s">
        <v>20455</v>
      </c>
      <c r="G5224" t="s">
        <v>20883</v>
      </c>
      <c r="H5224" s="41">
        <v>45224</v>
      </c>
      <c r="I5224" s="44">
        <v>-148800</v>
      </c>
      <c r="J5224" t="s">
        <v>20454</v>
      </c>
      <c r="R5224" s="51"/>
      <c r="U5224"/>
    </row>
    <row r="5225" spans="2:21" x14ac:dyDescent="0.25">
      <c r="B5225" s="49" t="s">
        <v>20400</v>
      </c>
      <c r="C5225" s="53" t="s">
        <v>24192</v>
      </c>
      <c r="D5225" t="s">
        <v>1218</v>
      </c>
      <c r="E5225" s="43" t="s">
        <v>1219</v>
      </c>
      <c r="F5225" t="s">
        <v>20475</v>
      </c>
      <c r="G5225" t="s">
        <v>20890</v>
      </c>
      <c r="H5225" s="41">
        <v>45224</v>
      </c>
      <c r="I5225" s="44">
        <v>-136400</v>
      </c>
      <c r="J5225" t="s">
        <v>20474</v>
      </c>
      <c r="R5225" s="51"/>
      <c r="U5225"/>
    </row>
    <row r="5226" spans="2:21" x14ac:dyDescent="0.25">
      <c r="B5226" s="49" t="s">
        <v>20400</v>
      </c>
      <c r="C5226" s="53" t="s">
        <v>24192</v>
      </c>
      <c r="D5226" t="s">
        <v>1218</v>
      </c>
      <c r="E5226" s="43" t="s">
        <v>1219</v>
      </c>
      <c r="F5226" t="s">
        <v>20469</v>
      </c>
      <c r="G5226" t="s">
        <v>20887</v>
      </c>
      <c r="H5226" s="41">
        <v>45224</v>
      </c>
      <c r="I5226" s="44">
        <v>-130900</v>
      </c>
      <c r="J5226" t="s">
        <v>20468</v>
      </c>
      <c r="R5226" s="51"/>
      <c r="U5226"/>
    </row>
    <row r="5227" spans="2:21" x14ac:dyDescent="0.25">
      <c r="B5227" s="49" t="s">
        <v>20400</v>
      </c>
      <c r="C5227" s="53" t="s">
        <v>24192</v>
      </c>
      <c r="D5227" t="s">
        <v>1218</v>
      </c>
      <c r="E5227" s="43" t="s">
        <v>1219</v>
      </c>
      <c r="F5227" t="s">
        <v>20487</v>
      </c>
      <c r="G5227" t="s">
        <v>20896</v>
      </c>
      <c r="H5227" s="41">
        <v>45224</v>
      </c>
      <c r="I5227" s="44">
        <v>-115500</v>
      </c>
      <c r="J5227" t="s">
        <v>20486</v>
      </c>
      <c r="R5227" s="51"/>
      <c r="U5227"/>
    </row>
    <row r="5228" spans="2:21" x14ac:dyDescent="0.25">
      <c r="B5228" s="49" t="s">
        <v>20400</v>
      </c>
      <c r="C5228" s="53" t="s">
        <v>24192</v>
      </c>
      <c r="D5228" t="s">
        <v>1218</v>
      </c>
      <c r="E5228" s="43" t="s">
        <v>1219</v>
      </c>
      <c r="F5228" t="s">
        <v>20461</v>
      </c>
      <c r="G5228" t="s">
        <v>20886</v>
      </c>
      <c r="H5228" s="41">
        <v>45224</v>
      </c>
      <c r="I5228" s="44">
        <v>-102300</v>
      </c>
      <c r="J5228" t="s">
        <v>20460</v>
      </c>
      <c r="R5228" s="51"/>
      <c r="U5228"/>
    </row>
    <row r="5229" spans="2:21" x14ac:dyDescent="0.25">
      <c r="B5229" s="49" t="s">
        <v>20400</v>
      </c>
      <c r="C5229" s="53" t="s">
        <v>24192</v>
      </c>
      <c r="D5229" t="s">
        <v>1218</v>
      </c>
      <c r="E5229" s="43" t="s">
        <v>1219</v>
      </c>
      <c r="F5229" t="s">
        <v>20445</v>
      </c>
      <c r="G5229" t="s">
        <v>20879</v>
      </c>
      <c r="H5229" s="41">
        <v>45224</v>
      </c>
      <c r="I5229" s="44">
        <v>-99000</v>
      </c>
      <c r="J5229" t="s">
        <v>20444</v>
      </c>
      <c r="R5229" s="51"/>
      <c r="U5229"/>
    </row>
    <row r="5230" spans="2:21" x14ac:dyDescent="0.25">
      <c r="B5230" s="49" t="s">
        <v>20400</v>
      </c>
      <c r="C5230" s="53" t="s">
        <v>24192</v>
      </c>
      <c r="D5230" t="s">
        <v>1218</v>
      </c>
      <c r="E5230" s="43" t="s">
        <v>1219</v>
      </c>
      <c r="F5230" t="s">
        <v>20465</v>
      </c>
      <c r="G5230" t="s">
        <v>20880</v>
      </c>
      <c r="H5230" s="41">
        <v>45224</v>
      </c>
      <c r="I5230" s="44">
        <v>-99000</v>
      </c>
      <c r="J5230" t="s">
        <v>20464</v>
      </c>
      <c r="R5230" s="51"/>
      <c r="U5230"/>
    </row>
    <row r="5231" spans="2:21" x14ac:dyDescent="0.25">
      <c r="B5231" s="49" t="s">
        <v>20400</v>
      </c>
      <c r="C5231" s="53" t="s">
        <v>24192</v>
      </c>
      <c r="D5231" t="s">
        <v>1218</v>
      </c>
      <c r="E5231" s="43" t="s">
        <v>1219</v>
      </c>
      <c r="F5231" t="s">
        <v>20443</v>
      </c>
      <c r="G5231" t="s">
        <v>20879</v>
      </c>
      <c r="H5231" s="41">
        <v>45224</v>
      </c>
      <c r="I5231" s="44">
        <v>-90200</v>
      </c>
      <c r="J5231" t="s">
        <v>20442</v>
      </c>
      <c r="R5231" s="51"/>
      <c r="U5231"/>
    </row>
    <row r="5232" spans="2:21" x14ac:dyDescent="0.25">
      <c r="B5232" s="49" t="s">
        <v>20400</v>
      </c>
      <c r="C5232" s="53" t="s">
        <v>24192</v>
      </c>
      <c r="D5232" t="s">
        <v>1218</v>
      </c>
      <c r="E5232" s="43" t="s">
        <v>1219</v>
      </c>
      <c r="F5232" t="s">
        <v>20463</v>
      </c>
      <c r="G5232" t="s">
        <v>20886</v>
      </c>
      <c r="H5232" s="41">
        <v>45224</v>
      </c>
      <c r="I5232" s="44">
        <v>-90200</v>
      </c>
      <c r="J5232" t="s">
        <v>20462</v>
      </c>
      <c r="R5232" s="51"/>
      <c r="U5232"/>
    </row>
    <row r="5233" spans="2:21" x14ac:dyDescent="0.25">
      <c r="B5233" s="49" t="s">
        <v>20400</v>
      </c>
      <c r="C5233" s="53" t="s">
        <v>24192</v>
      </c>
      <c r="D5233" t="s">
        <v>1218</v>
      </c>
      <c r="E5233" s="43" t="s">
        <v>1219</v>
      </c>
      <c r="F5233" t="s">
        <v>20453</v>
      </c>
      <c r="G5233" t="s">
        <v>20882</v>
      </c>
      <c r="H5233" s="41">
        <v>45224</v>
      </c>
      <c r="I5233" s="44">
        <v>-83600</v>
      </c>
      <c r="J5233" t="s">
        <v>20452</v>
      </c>
      <c r="R5233" s="51"/>
      <c r="U5233"/>
    </row>
    <row r="5234" spans="2:21" x14ac:dyDescent="0.25">
      <c r="B5234" s="49" t="s">
        <v>20400</v>
      </c>
      <c r="C5234" s="53" t="s">
        <v>24192</v>
      </c>
      <c r="D5234" t="s">
        <v>1218</v>
      </c>
      <c r="E5234" s="43" t="s">
        <v>1219</v>
      </c>
      <c r="F5234" t="s">
        <v>20491</v>
      </c>
      <c r="G5234" t="s">
        <v>20889</v>
      </c>
      <c r="H5234" s="41">
        <v>45224</v>
      </c>
      <c r="I5234" s="44">
        <v>-51700</v>
      </c>
      <c r="J5234" t="s">
        <v>20490</v>
      </c>
      <c r="R5234" s="51"/>
      <c r="U5234"/>
    </row>
    <row r="5235" spans="2:21" x14ac:dyDescent="0.25">
      <c r="B5235" s="49" t="s">
        <v>20400</v>
      </c>
      <c r="C5235" s="53" t="s">
        <v>24192</v>
      </c>
      <c r="D5235" t="s">
        <v>1218</v>
      </c>
      <c r="E5235" s="43" t="s">
        <v>1219</v>
      </c>
      <c r="F5235" t="s">
        <v>20471</v>
      </c>
      <c r="G5235" t="s">
        <v>20888</v>
      </c>
      <c r="H5235" s="41">
        <v>45224</v>
      </c>
      <c r="I5235" s="44">
        <v>-30800</v>
      </c>
      <c r="J5235" t="s">
        <v>20470</v>
      </c>
      <c r="R5235" s="51"/>
      <c r="U5235"/>
    </row>
    <row r="5236" spans="2:21" x14ac:dyDescent="0.25">
      <c r="B5236" s="49" t="s">
        <v>20400</v>
      </c>
      <c r="C5236" s="53" t="s">
        <v>24192</v>
      </c>
      <c r="D5236" t="s">
        <v>1218</v>
      </c>
      <c r="E5236" s="43" t="s">
        <v>1219</v>
      </c>
      <c r="F5236" t="s">
        <v>20459</v>
      </c>
      <c r="G5236" t="s">
        <v>20885</v>
      </c>
      <c r="H5236" s="41">
        <v>45224</v>
      </c>
      <c r="I5236" s="44">
        <v>-17600</v>
      </c>
      <c r="J5236" t="s">
        <v>20458</v>
      </c>
      <c r="R5236" s="51"/>
      <c r="U5236"/>
    </row>
    <row r="5237" spans="2:21" x14ac:dyDescent="0.25">
      <c r="B5237" s="49" t="s">
        <v>9326</v>
      </c>
      <c r="C5237" s="53" t="s">
        <v>24184</v>
      </c>
      <c r="D5237" t="s">
        <v>1128</v>
      </c>
      <c r="E5237" s="43" t="s">
        <v>1129</v>
      </c>
      <c r="F5237" t="s">
        <v>17049</v>
      </c>
      <c r="G5237" t="s">
        <v>20898</v>
      </c>
      <c r="H5237" s="41">
        <v>45225</v>
      </c>
      <c r="I5237" s="44">
        <v>-184767.87</v>
      </c>
      <c r="J5237" t="s">
        <v>17048</v>
      </c>
      <c r="R5237" s="51"/>
      <c r="U5237"/>
    </row>
    <row r="5238" spans="2:21" x14ac:dyDescent="0.25">
      <c r="B5238" s="49" t="s">
        <v>9326</v>
      </c>
      <c r="C5238" s="53" t="s">
        <v>24184</v>
      </c>
      <c r="D5238" t="s">
        <v>1128</v>
      </c>
      <c r="E5238" s="43" t="s">
        <v>1129</v>
      </c>
      <c r="F5238" t="s">
        <v>17051</v>
      </c>
      <c r="G5238" t="s">
        <v>20898</v>
      </c>
      <c r="H5238" s="41">
        <v>45226</v>
      </c>
      <c r="I5238" s="44">
        <v>-65032.3</v>
      </c>
      <c r="J5238" t="s">
        <v>17050</v>
      </c>
      <c r="R5238" s="51"/>
      <c r="U5238"/>
    </row>
    <row r="5239" spans="2:21" x14ac:dyDescent="0.25">
      <c r="B5239" s="49" t="s">
        <v>9326</v>
      </c>
      <c r="C5239" s="53" t="s">
        <v>24184</v>
      </c>
      <c r="D5239" t="s">
        <v>1128</v>
      </c>
      <c r="E5239" s="43" t="s">
        <v>1129</v>
      </c>
      <c r="F5239" t="s">
        <v>17051</v>
      </c>
      <c r="G5239" t="s">
        <v>20899</v>
      </c>
      <c r="H5239" s="41">
        <v>45226</v>
      </c>
      <c r="I5239" s="44">
        <v>-63972.79</v>
      </c>
      <c r="J5239" t="s">
        <v>17052</v>
      </c>
      <c r="R5239" s="51"/>
      <c r="U5239"/>
    </row>
    <row r="5240" spans="2:21" x14ac:dyDescent="0.25">
      <c r="B5240" s="49" t="s">
        <v>9326</v>
      </c>
      <c r="C5240" s="53" t="s">
        <v>24184</v>
      </c>
      <c r="D5240" t="s">
        <v>18710</v>
      </c>
      <c r="E5240" s="43" t="s">
        <v>18709</v>
      </c>
      <c r="F5240" t="s">
        <v>7147</v>
      </c>
      <c r="G5240" t="s">
        <v>18712</v>
      </c>
      <c r="H5240" s="41">
        <v>45229</v>
      </c>
      <c r="I5240" s="44">
        <v>-205025</v>
      </c>
      <c r="J5240" t="s">
        <v>18711</v>
      </c>
      <c r="R5240" s="51"/>
      <c r="U5240"/>
    </row>
    <row r="5241" spans="2:21" x14ac:dyDescent="0.25">
      <c r="B5241" s="49" t="s">
        <v>9326</v>
      </c>
      <c r="C5241" s="53" t="s">
        <v>24184</v>
      </c>
      <c r="D5241" t="s">
        <v>3060</v>
      </c>
      <c r="E5241" s="43" t="s">
        <v>3061</v>
      </c>
      <c r="F5241" t="s">
        <v>6488</v>
      </c>
      <c r="G5241" t="s">
        <v>20900</v>
      </c>
      <c r="H5241" s="41">
        <v>45229</v>
      </c>
      <c r="I5241" s="44">
        <v>-199000</v>
      </c>
      <c r="J5241" t="s">
        <v>17956</v>
      </c>
      <c r="R5241" s="51"/>
      <c r="U5241"/>
    </row>
    <row r="5242" spans="2:21" x14ac:dyDescent="0.25">
      <c r="B5242" s="49" t="s">
        <v>9326</v>
      </c>
      <c r="C5242" s="53" t="s">
        <v>24184</v>
      </c>
      <c r="D5242" t="s">
        <v>2337</v>
      </c>
      <c r="E5242" s="43" t="s">
        <v>2338</v>
      </c>
      <c r="F5242" t="s">
        <v>17157</v>
      </c>
      <c r="G5242" t="s">
        <v>17158</v>
      </c>
      <c r="H5242" s="41">
        <v>45229</v>
      </c>
      <c r="I5242" s="44">
        <v>-70800</v>
      </c>
      <c r="J5242" t="s">
        <v>17156</v>
      </c>
      <c r="R5242" s="51"/>
      <c r="U5242"/>
    </row>
    <row r="5243" spans="2:21" x14ac:dyDescent="0.25">
      <c r="B5243" s="49" t="s">
        <v>9326</v>
      </c>
      <c r="C5243" s="53" t="s">
        <v>24184</v>
      </c>
      <c r="D5243" t="s">
        <v>2337</v>
      </c>
      <c r="E5243" s="43" t="s">
        <v>2338</v>
      </c>
      <c r="F5243" t="s">
        <v>17160</v>
      </c>
      <c r="G5243" t="s">
        <v>17161</v>
      </c>
      <c r="H5243" s="41">
        <v>45229</v>
      </c>
      <c r="I5243" s="44">
        <v>-70800</v>
      </c>
      <c r="J5243" t="s">
        <v>17159</v>
      </c>
      <c r="R5243" s="51"/>
      <c r="U5243"/>
    </row>
    <row r="5244" spans="2:21" x14ac:dyDescent="0.25">
      <c r="B5244" s="49" t="s">
        <v>9326</v>
      </c>
      <c r="C5244" s="53" t="s">
        <v>24184</v>
      </c>
      <c r="D5244" t="s">
        <v>1993</v>
      </c>
      <c r="E5244" s="43" t="s">
        <v>1994</v>
      </c>
      <c r="F5244" t="s">
        <v>17127</v>
      </c>
      <c r="H5244" s="41">
        <v>45229</v>
      </c>
      <c r="I5244" s="44">
        <v>3137472</v>
      </c>
      <c r="J5244" t="s">
        <v>17126</v>
      </c>
      <c r="R5244" s="51"/>
      <c r="U5244"/>
    </row>
    <row r="5245" spans="2:21" x14ac:dyDescent="0.25">
      <c r="B5245" s="49" t="s">
        <v>9326</v>
      </c>
      <c r="C5245" s="53" t="s">
        <v>24184</v>
      </c>
      <c r="D5245" t="s">
        <v>22683</v>
      </c>
      <c r="E5245" s="43" t="s">
        <v>21551</v>
      </c>
      <c r="F5245" t="s">
        <v>7811</v>
      </c>
      <c r="G5245" t="s">
        <v>21553</v>
      </c>
      <c r="H5245" s="41">
        <v>45230</v>
      </c>
      <c r="I5245" s="44">
        <v>-1032000.02</v>
      </c>
      <c r="J5245" t="s">
        <v>21552</v>
      </c>
      <c r="R5245" s="51"/>
      <c r="U5245"/>
    </row>
    <row r="5246" spans="2:21" x14ac:dyDescent="0.25">
      <c r="B5246" s="49" t="s">
        <v>9326</v>
      </c>
      <c r="C5246" s="53" t="s">
        <v>24184</v>
      </c>
      <c r="D5246" t="s">
        <v>9237</v>
      </c>
      <c r="E5246" s="43" t="s">
        <v>16381</v>
      </c>
      <c r="F5246" t="s">
        <v>16497</v>
      </c>
      <c r="G5246" t="s">
        <v>16498</v>
      </c>
      <c r="H5246" s="41">
        <v>45230</v>
      </c>
      <c r="I5246" s="44">
        <v>-283200</v>
      </c>
      <c r="J5246" t="s">
        <v>16496</v>
      </c>
      <c r="R5246" s="51"/>
      <c r="U5246"/>
    </row>
    <row r="5247" spans="2:21" x14ac:dyDescent="0.25">
      <c r="B5247" s="49" t="s">
        <v>9326</v>
      </c>
      <c r="C5247" s="53" t="s">
        <v>24184</v>
      </c>
      <c r="D5247" t="s">
        <v>16652</v>
      </c>
      <c r="E5247" s="43" t="s">
        <v>16651</v>
      </c>
      <c r="F5247" t="s">
        <v>7132</v>
      </c>
      <c r="G5247" t="s">
        <v>20901</v>
      </c>
      <c r="H5247" s="41">
        <v>45230</v>
      </c>
      <c r="I5247" s="44">
        <v>-118000</v>
      </c>
      <c r="J5247" t="s">
        <v>16653</v>
      </c>
      <c r="R5247" s="51"/>
      <c r="U5247"/>
    </row>
    <row r="5248" spans="2:21" x14ac:dyDescent="0.25">
      <c r="B5248" s="49" t="s">
        <v>9326</v>
      </c>
      <c r="C5248" s="53" t="s">
        <v>24184</v>
      </c>
      <c r="D5248" t="s">
        <v>21915</v>
      </c>
      <c r="E5248" s="43" t="s">
        <v>21103</v>
      </c>
      <c r="F5248" t="s">
        <v>9091</v>
      </c>
      <c r="G5248" t="s">
        <v>9276</v>
      </c>
      <c r="H5248" s="41">
        <v>45231</v>
      </c>
      <c r="I5248" s="44">
        <v>-1122006.02</v>
      </c>
      <c r="J5248" t="s">
        <v>21104</v>
      </c>
      <c r="R5248" s="51"/>
      <c r="U5248"/>
    </row>
    <row r="5249" spans="2:21" x14ac:dyDescent="0.25">
      <c r="B5249" s="49" t="s">
        <v>20400</v>
      </c>
      <c r="C5249" s="53" t="s">
        <v>24192</v>
      </c>
      <c r="D5249" t="s">
        <v>1218</v>
      </c>
      <c r="E5249" s="43" t="s">
        <v>1219</v>
      </c>
      <c r="F5249" t="s">
        <v>20493</v>
      </c>
      <c r="G5249" t="s">
        <v>20902</v>
      </c>
      <c r="H5249" s="41">
        <v>45231</v>
      </c>
      <c r="I5249" s="44">
        <v>-323470</v>
      </c>
      <c r="J5249" t="s">
        <v>20492</v>
      </c>
      <c r="R5249" s="51"/>
      <c r="U5249"/>
    </row>
    <row r="5250" spans="2:21" x14ac:dyDescent="0.25">
      <c r="B5250" s="49" t="s">
        <v>9326</v>
      </c>
      <c r="C5250" s="53" t="s">
        <v>24184</v>
      </c>
      <c r="D5250" t="s">
        <v>723</v>
      </c>
      <c r="E5250" s="43" t="s">
        <v>724</v>
      </c>
      <c r="F5250" t="s">
        <v>17099</v>
      </c>
      <c r="G5250" t="s">
        <v>17100</v>
      </c>
      <c r="H5250" s="41">
        <v>45232</v>
      </c>
      <c r="I5250" s="44">
        <v>-262400000.28999999</v>
      </c>
      <c r="J5250" t="s">
        <v>17098</v>
      </c>
      <c r="R5250" s="51"/>
      <c r="U5250"/>
    </row>
    <row r="5251" spans="2:21" x14ac:dyDescent="0.25">
      <c r="B5251" s="49" t="s">
        <v>9326</v>
      </c>
      <c r="C5251" s="53" t="s">
        <v>24184</v>
      </c>
      <c r="D5251" t="s">
        <v>7657</v>
      </c>
      <c r="E5251" s="43" t="s">
        <v>7658</v>
      </c>
      <c r="F5251" t="s">
        <v>18803</v>
      </c>
      <c r="G5251" t="s">
        <v>18169</v>
      </c>
      <c r="H5251" s="41">
        <v>45232</v>
      </c>
      <c r="I5251" s="44">
        <v>124528.36</v>
      </c>
      <c r="J5251" t="s">
        <v>18802</v>
      </c>
      <c r="R5251" s="51"/>
      <c r="U5251"/>
    </row>
    <row r="5252" spans="2:21" x14ac:dyDescent="0.25">
      <c r="B5252" s="49" t="s">
        <v>9326</v>
      </c>
      <c r="C5252" s="53" t="s">
        <v>24184</v>
      </c>
      <c r="D5252" t="s">
        <v>5916</v>
      </c>
      <c r="E5252" s="43" t="s">
        <v>5917</v>
      </c>
      <c r="F5252" t="s">
        <v>17799</v>
      </c>
      <c r="G5252" t="s">
        <v>17800</v>
      </c>
      <c r="H5252" s="41">
        <v>45233</v>
      </c>
      <c r="I5252" s="44">
        <v>-6955993.7999999998</v>
      </c>
      <c r="J5252" t="s">
        <v>17798</v>
      </c>
      <c r="R5252" s="51"/>
      <c r="U5252"/>
    </row>
    <row r="5253" spans="2:21" x14ac:dyDescent="0.25">
      <c r="B5253" s="49" t="s">
        <v>9326</v>
      </c>
      <c r="C5253" s="53" t="s">
        <v>24184</v>
      </c>
      <c r="D5253" t="s">
        <v>6880</v>
      </c>
      <c r="E5253" s="43" t="s">
        <v>6881</v>
      </c>
      <c r="F5253" t="s">
        <v>7926</v>
      </c>
      <c r="G5253" t="s">
        <v>17746</v>
      </c>
      <c r="H5253" s="41">
        <v>45233</v>
      </c>
      <c r="I5253" s="44">
        <v>-4580099.2</v>
      </c>
      <c r="J5253" t="s">
        <v>17984</v>
      </c>
      <c r="R5253" s="51"/>
      <c r="U5253"/>
    </row>
    <row r="5254" spans="2:21" x14ac:dyDescent="0.25">
      <c r="B5254" s="49" t="s">
        <v>9326</v>
      </c>
      <c r="C5254" s="53" t="s">
        <v>24184</v>
      </c>
      <c r="D5254" t="s">
        <v>5916</v>
      </c>
      <c r="E5254" s="43" t="s">
        <v>5917</v>
      </c>
      <c r="F5254" t="s">
        <v>17802</v>
      </c>
      <c r="H5254" s="41">
        <v>45238</v>
      </c>
      <c r="I5254" s="44">
        <v>1056961.1299999999</v>
      </c>
      <c r="J5254" t="s">
        <v>17801</v>
      </c>
      <c r="R5254" s="51"/>
      <c r="U5254"/>
    </row>
    <row r="5255" spans="2:21" x14ac:dyDescent="0.25">
      <c r="B5255" s="49" t="s">
        <v>9326</v>
      </c>
      <c r="C5255" s="53" t="s">
        <v>24184</v>
      </c>
      <c r="D5255" t="s">
        <v>9096</v>
      </c>
      <c r="E5255" s="43" t="s">
        <v>9097</v>
      </c>
      <c r="F5255" t="s">
        <v>17587</v>
      </c>
      <c r="G5255" t="s">
        <v>20904</v>
      </c>
      <c r="H5255" s="41">
        <v>45240</v>
      </c>
      <c r="I5255" s="44">
        <v>-1258659.1399999999</v>
      </c>
      <c r="J5255" t="s">
        <v>17586</v>
      </c>
      <c r="R5255" s="51"/>
      <c r="U5255"/>
    </row>
    <row r="5256" spans="2:21" x14ac:dyDescent="0.25">
      <c r="B5256" s="49" t="s">
        <v>9326</v>
      </c>
      <c r="C5256" s="53" t="s">
        <v>24184</v>
      </c>
      <c r="D5256" t="s">
        <v>9096</v>
      </c>
      <c r="E5256" s="43" t="s">
        <v>9097</v>
      </c>
      <c r="F5256" t="s">
        <v>17591</v>
      </c>
      <c r="G5256" t="s">
        <v>20904</v>
      </c>
      <c r="H5256" s="41">
        <v>45240</v>
      </c>
      <c r="I5256" s="44">
        <v>-909444.04</v>
      </c>
      <c r="J5256" t="s">
        <v>17590</v>
      </c>
      <c r="R5256" s="51"/>
      <c r="U5256"/>
    </row>
    <row r="5257" spans="2:21" x14ac:dyDescent="0.25">
      <c r="B5257" s="49" t="s">
        <v>9326</v>
      </c>
      <c r="C5257" s="53" t="s">
        <v>24184</v>
      </c>
      <c r="D5257" t="s">
        <v>9096</v>
      </c>
      <c r="E5257" s="43" t="s">
        <v>9097</v>
      </c>
      <c r="F5257" t="s">
        <v>17589</v>
      </c>
      <c r="G5257" t="s">
        <v>20904</v>
      </c>
      <c r="H5257" s="41">
        <v>45240</v>
      </c>
      <c r="I5257" s="44">
        <v>-855003.17</v>
      </c>
      <c r="J5257" t="s">
        <v>17588</v>
      </c>
      <c r="R5257" s="51"/>
      <c r="U5257"/>
    </row>
    <row r="5258" spans="2:21" x14ac:dyDescent="0.25">
      <c r="B5258" s="49" t="s">
        <v>9326</v>
      </c>
      <c r="C5258" s="53" t="s">
        <v>24184</v>
      </c>
      <c r="D5258" t="s">
        <v>9096</v>
      </c>
      <c r="E5258" s="43" t="s">
        <v>9097</v>
      </c>
      <c r="F5258" t="s">
        <v>17583</v>
      </c>
      <c r="G5258" t="s">
        <v>20904</v>
      </c>
      <c r="H5258" s="41">
        <v>45240</v>
      </c>
      <c r="I5258" s="44">
        <v>-844887.81</v>
      </c>
      <c r="J5258" t="s">
        <v>17582</v>
      </c>
      <c r="R5258" s="51"/>
      <c r="U5258"/>
    </row>
    <row r="5259" spans="2:21" x14ac:dyDescent="0.25">
      <c r="B5259" s="49" t="s">
        <v>9326</v>
      </c>
      <c r="C5259" s="53" t="s">
        <v>24184</v>
      </c>
      <c r="D5259" t="s">
        <v>9096</v>
      </c>
      <c r="E5259" s="43" t="s">
        <v>9097</v>
      </c>
      <c r="F5259" t="s">
        <v>17581</v>
      </c>
      <c r="G5259" t="s">
        <v>20904</v>
      </c>
      <c r="H5259" s="41">
        <v>45240</v>
      </c>
      <c r="I5259" s="44">
        <v>-732831.68</v>
      </c>
      <c r="J5259" t="s">
        <v>17580</v>
      </c>
      <c r="R5259" s="51"/>
      <c r="U5259"/>
    </row>
    <row r="5260" spans="2:21" x14ac:dyDescent="0.25">
      <c r="B5260" s="49" t="s">
        <v>9326</v>
      </c>
      <c r="C5260" s="53" t="s">
        <v>24184</v>
      </c>
      <c r="D5260" t="s">
        <v>18026</v>
      </c>
      <c r="E5260" s="43" t="s">
        <v>18025</v>
      </c>
      <c r="F5260" t="s">
        <v>18030</v>
      </c>
      <c r="G5260" t="s">
        <v>18031</v>
      </c>
      <c r="H5260" s="41">
        <v>45243</v>
      </c>
      <c r="I5260" s="44">
        <v>-211364.78</v>
      </c>
      <c r="J5260" t="s">
        <v>18029</v>
      </c>
      <c r="R5260" s="51"/>
      <c r="U5260"/>
    </row>
    <row r="5261" spans="2:21" x14ac:dyDescent="0.25">
      <c r="B5261" s="49" t="s">
        <v>9326</v>
      </c>
      <c r="C5261" s="53" t="s">
        <v>24184</v>
      </c>
      <c r="D5261" t="s">
        <v>18317</v>
      </c>
      <c r="E5261" s="43" t="s">
        <v>18316</v>
      </c>
      <c r="F5261" t="s">
        <v>18319</v>
      </c>
      <c r="G5261" t="s">
        <v>18320</v>
      </c>
      <c r="H5261" s="41">
        <v>45243</v>
      </c>
      <c r="I5261" s="44">
        <v>-204907</v>
      </c>
      <c r="J5261" t="s">
        <v>18318</v>
      </c>
      <c r="R5261" s="51"/>
      <c r="U5261"/>
    </row>
    <row r="5262" spans="2:21" x14ac:dyDescent="0.25">
      <c r="B5262" s="49" t="s">
        <v>9326</v>
      </c>
      <c r="C5262" s="53" t="s">
        <v>24184</v>
      </c>
      <c r="D5262" t="s">
        <v>1621</v>
      </c>
      <c r="E5262" s="43" t="s">
        <v>1622</v>
      </c>
      <c r="F5262" t="s">
        <v>17260</v>
      </c>
      <c r="G5262" t="s">
        <v>17242</v>
      </c>
      <c r="H5262" s="41">
        <v>45243</v>
      </c>
      <c r="I5262" s="44">
        <v>-105110.03</v>
      </c>
      <c r="J5262" t="s">
        <v>17259</v>
      </c>
      <c r="R5262" s="51"/>
      <c r="U5262"/>
    </row>
    <row r="5263" spans="2:21" x14ac:dyDescent="0.25">
      <c r="B5263" s="49" t="s">
        <v>9326</v>
      </c>
      <c r="C5263" s="53" t="s">
        <v>24184</v>
      </c>
      <c r="D5263" t="s">
        <v>1621</v>
      </c>
      <c r="E5263" s="43" t="s">
        <v>1622</v>
      </c>
      <c r="F5263" t="s">
        <v>17252</v>
      </c>
      <c r="G5263" t="s">
        <v>17242</v>
      </c>
      <c r="H5263" s="41">
        <v>45243</v>
      </c>
      <c r="I5263" s="44">
        <v>-104429.52</v>
      </c>
      <c r="J5263" t="s">
        <v>17251</v>
      </c>
      <c r="R5263" s="51"/>
      <c r="U5263"/>
    </row>
    <row r="5264" spans="2:21" x14ac:dyDescent="0.25">
      <c r="B5264" s="49" t="s">
        <v>9326</v>
      </c>
      <c r="C5264" s="53" t="s">
        <v>24184</v>
      </c>
      <c r="D5264" t="s">
        <v>1621</v>
      </c>
      <c r="E5264" s="43" t="s">
        <v>1622</v>
      </c>
      <c r="F5264" t="s">
        <v>17254</v>
      </c>
      <c r="G5264" t="s">
        <v>17242</v>
      </c>
      <c r="H5264" s="41">
        <v>45243</v>
      </c>
      <c r="I5264" s="44">
        <v>-104429.52</v>
      </c>
      <c r="J5264" t="s">
        <v>17253</v>
      </c>
      <c r="R5264" s="51"/>
      <c r="U5264"/>
    </row>
    <row r="5265" spans="2:21" x14ac:dyDescent="0.25">
      <c r="B5265" s="49" t="s">
        <v>9326</v>
      </c>
      <c r="C5265" s="53" t="s">
        <v>24184</v>
      </c>
      <c r="D5265" t="s">
        <v>1621</v>
      </c>
      <c r="E5265" s="43" t="s">
        <v>1622</v>
      </c>
      <c r="F5265" t="s">
        <v>17258</v>
      </c>
      <c r="G5265" t="s">
        <v>17242</v>
      </c>
      <c r="H5265" s="41">
        <v>45243</v>
      </c>
      <c r="I5265" s="44">
        <v>-104429.52</v>
      </c>
      <c r="J5265" t="s">
        <v>17257</v>
      </c>
      <c r="R5265" s="51"/>
      <c r="U5265"/>
    </row>
    <row r="5266" spans="2:21" x14ac:dyDescent="0.25">
      <c r="B5266" s="49" t="s">
        <v>9326</v>
      </c>
      <c r="C5266" s="53" t="s">
        <v>24184</v>
      </c>
      <c r="D5266" t="s">
        <v>18875</v>
      </c>
      <c r="E5266" s="43" t="s">
        <v>18874</v>
      </c>
      <c r="F5266" t="s">
        <v>18877</v>
      </c>
      <c r="G5266" t="s">
        <v>20905</v>
      </c>
      <c r="H5266" s="41">
        <v>45243</v>
      </c>
      <c r="I5266" s="44">
        <v>-80000</v>
      </c>
      <c r="J5266" t="s">
        <v>18876</v>
      </c>
      <c r="R5266" s="51"/>
      <c r="U5266"/>
    </row>
    <row r="5267" spans="2:21" x14ac:dyDescent="0.25">
      <c r="B5267" s="49" t="s">
        <v>9326</v>
      </c>
      <c r="C5267" s="53" t="s">
        <v>24184</v>
      </c>
      <c r="D5267" t="s">
        <v>1621</v>
      </c>
      <c r="E5267" s="43" t="s">
        <v>1622</v>
      </c>
      <c r="F5267" t="s">
        <v>17256</v>
      </c>
      <c r="G5267" t="s">
        <v>17242</v>
      </c>
      <c r="H5267" s="41">
        <v>45243</v>
      </c>
      <c r="I5267" s="44">
        <v>-66170.03</v>
      </c>
      <c r="J5267" t="s">
        <v>17255</v>
      </c>
      <c r="R5267" s="51"/>
      <c r="U5267"/>
    </row>
    <row r="5268" spans="2:21" x14ac:dyDescent="0.25">
      <c r="B5268" s="49" t="s">
        <v>9326</v>
      </c>
      <c r="C5268" s="53" t="s">
        <v>24184</v>
      </c>
      <c r="D5268" t="s">
        <v>1621</v>
      </c>
      <c r="E5268" s="43" t="s">
        <v>1622</v>
      </c>
      <c r="F5268" t="s">
        <v>17250</v>
      </c>
      <c r="G5268" t="s">
        <v>17242</v>
      </c>
      <c r="H5268" s="41">
        <v>45243</v>
      </c>
      <c r="I5268" s="44">
        <v>-65485.04</v>
      </c>
      <c r="J5268" t="s">
        <v>17249</v>
      </c>
      <c r="R5268" s="51"/>
      <c r="U5268"/>
    </row>
    <row r="5269" spans="2:21" x14ac:dyDescent="0.25">
      <c r="B5269" s="49" t="s">
        <v>9326</v>
      </c>
      <c r="C5269" s="53" t="s">
        <v>24184</v>
      </c>
      <c r="D5269" t="s">
        <v>1621</v>
      </c>
      <c r="E5269" s="43" t="s">
        <v>1622</v>
      </c>
      <c r="F5269" t="s">
        <v>17247</v>
      </c>
      <c r="G5269" t="s">
        <v>17248</v>
      </c>
      <c r="H5269" s="41">
        <v>45243</v>
      </c>
      <c r="I5269" s="44">
        <v>104430</v>
      </c>
      <c r="J5269" t="s">
        <v>17246</v>
      </c>
      <c r="R5269" s="51"/>
      <c r="U5269"/>
    </row>
    <row r="5270" spans="2:21" x14ac:dyDescent="0.25">
      <c r="B5270" s="49" t="s">
        <v>9326</v>
      </c>
      <c r="C5270" s="53" t="s">
        <v>24184</v>
      </c>
      <c r="D5270" t="s">
        <v>7292</v>
      </c>
      <c r="E5270" s="43" t="s">
        <v>7293</v>
      </c>
      <c r="H5270" s="41">
        <v>45243</v>
      </c>
      <c r="I5270" s="44">
        <v>354960.53</v>
      </c>
      <c r="J5270" t="s">
        <v>22328</v>
      </c>
      <c r="R5270" s="51"/>
      <c r="U5270"/>
    </row>
    <row r="5271" spans="2:21" x14ac:dyDescent="0.25">
      <c r="B5271" s="49" t="s">
        <v>9326</v>
      </c>
      <c r="C5271" s="53" t="s">
        <v>24184</v>
      </c>
      <c r="D5271" t="s">
        <v>9224</v>
      </c>
      <c r="E5271" s="43" t="s">
        <v>16377</v>
      </c>
      <c r="F5271" t="s">
        <v>16760</v>
      </c>
      <c r="G5271" t="s">
        <v>16693</v>
      </c>
      <c r="H5271" s="41">
        <v>45244</v>
      </c>
      <c r="I5271" s="44">
        <v>-300000</v>
      </c>
      <c r="J5271" t="s">
        <v>16759</v>
      </c>
      <c r="R5271" s="51"/>
      <c r="U5271"/>
    </row>
    <row r="5272" spans="2:21" x14ac:dyDescent="0.25">
      <c r="B5272" s="49" t="s">
        <v>9326</v>
      </c>
      <c r="C5272" s="53" t="s">
        <v>24184</v>
      </c>
      <c r="D5272" t="s">
        <v>17699</v>
      </c>
      <c r="E5272" s="43" t="s">
        <v>17698</v>
      </c>
      <c r="F5272" t="s">
        <v>17701</v>
      </c>
      <c r="G5272" t="s">
        <v>17702</v>
      </c>
      <c r="H5272" s="41">
        <v>45244</v>
      </c>
      <c r="I5272" s="44">
        <v>-151563.37</v>
      </c>
      <c r="J5272" t="s">
        <v>17700</v>
      </c>
      <c r="R5272" s="51"/>
      <c r="U5272"/>
    </row>
    <row r="5273" spans="2:21" x14ac:dyDescent="0.25">
      <c r="B5273" s="49" t="s">
        <v>20400</v>
      </c>
      <c r="C5273" s="53" t="s">
        <v>24192</v>
      </c>
      <c r="D5273" t="s">
        <v>1218</v>
      </c>
      <c r="E5273" s="43" t="s">
        <v>1219</v>
      </c>
      <c r="F5273" t="s">
        <v>20495</v>
      </c>
      <c r="G5273" t="s">
        <v>20906</v>
      </c>
      <c r="H5273" s="41">
        <v>45244</v>
      </c>
      <c r="I5273" s="44">
        <v>-159500</v>
      </c>
      <c r="J5273" t="s">
        <v>20494</v>
      </c>
      <c r="R5273" s="51"/>
      <c r="U5273"/>
    </row>
    <row r="5274" spans="2:21" x14ac:dyDescent="0.25">
      <c r="B5274" s="49" t="s">
        <v>9326</v>
      </c>
      <c r="C5274" s="53" t="s">
        <v>24184</v>
      </c>
      <c r="D5274" t="s">
        <v>16872</v>
      </c>
      <c r="E5274" s="43" t="s">
        <v>16871</v>
      </c>
      <c r="F5274" t="s">
        <v>16874</v>
      </c>
      <c r="G5274" t="s">
        <v>16875</v>
      </c>
      <c r="H5274" s="41">
        <v>45245</v>
      </c>
      <c r="I5274" s="44">
        <v>-417720</v>
      </c>
      <c r="J5274" t="s">
        <v>16873</v>
      </c>
      <c r="R5274" s="51"/>
      <c r="U5274"/>
    </row>
    <row r="5275" spans="2:21" x14ac:dyDescent="0.25">
      <c r="B5275" s="49" t="s">
        <v>9326</v>
      </c>
      <c r="C5275" s="53" t="s">
        <v>24184</v>
      </c>
      <c r="D5275" t="s">
        <v>9306</v>
      </c>
      <c r="E5275" s="43" t="s">
        <v>16392</v>
      </c>
      <c r="F5275" t="s">
        <v>16536</v>
      </c>
      <c r="G5275" t="s">
        <v>16537</v>
      </c>
      <c r="H5275" s="41">
        <v>45245</v>
      </c>
      <c r="I5275" s="44">
        <v>-18880</v>
      </c>
      <c r="J5275" t="s">
        <v>16535</v>
      </c>
      <c r="R5275" s="51"/>
      <c r="U5275"/>
    </row>
    <row r="5276" spans="2:21" x14ac:dyDescent="0.25">
      <c r="B5276" s="49" t="s">
        <v>9326</v>
      </c>
      <c r="C5276" s="53" t="s">
        <v>24184</v>
      </c>
      <c r="D5276" t="s">
        <v>9224</v>
      </c>
      <c r="E5276" s="43" t="s">
        <v>16377</v>
      </c>
      <c r="F5276" t="s">
        <v>16762</v>
      </c>
      <c r="G5276" t="s">
        <v>16763</v>
      </c>
      <c r="H5276" s="41">
        <v>45245</v>
      </c>
      <c r="I5276" s="44">
        <v>300000</v>
      </c>
      <c r="J5276" t="s">
        <v>16761</v>
      </c>
      <c r="R5276" s="51"/>
      <c r="U5276"/>
    </row>
    <row r="5277" spans="2:21" x14ac:dyDescent="0.25">
      <c r="B5277" s="49" t="s">
        <v>9326</v>
      </c>
      <c r="C5277" s="53" t="s">
        <v>24184</v>
      </c>
      <c r="D5277" t="s">
        <v>16872</v>
      </c>
      <c r="E5277" s="43" t="s">
        <v>16871</v>
      </c>
      <c r="F5277" t="s">
        <v>16877</v>
      </c>
      <c r="G5277" t="s">
        <v>16878</v>
      </c>
      <c r="H5277" s="41">
        <v>45245</v>
      </c>
      <c r="I5277" s="44">
        <v>417720</v>
      </c>
      <c r="J5277" t="s">
        <v>16876</v>
      </c>
      <c r="R5277" s="51"/>
      <c r="U5277"/>
    </row>
    <row r="5278" spans="2:21" x14ac:dyDescent="0.25">
      <c r="B5278" s="49" t="s">
        <v>9326</v>
      </c>
      <c r="C5278" s="53" t="s">
        <v>24184</v>
      </c>
      <c r="D5278" t="s">
        <v>21899</v>
      </c>
      <c r="E5278" s="43" t="s">
        <v>21058</v>
      </c>
      <c r="F5278" t="s">
        <v>21060</v>
      </c>
      <c r="G5278" t="s">
        <v>21061</v>
      </c>
      <c r="H5278" s="41">
        <v>45246</v>
      </c>
      <c r="I5278" s="44">
        <v>-4648638.5999999996</v>
      </c>
      <c r="J5278" t="s">
        <v>21059</v>
      </c>
      <c r="R5278" s="51"/>
      <c r="U5278"/>
    </row>
    <row r="5279" spans="2:21" x14ac:dyDescent="0.25">
      <c r="B5279" s="49" t="s">
        <v>9326</v>
      </c>
      <c r="C5279" s="53" t="s">
        <v>24184</v>
      </c>
      <c r="D5279" t="s">
        <v>22590</v>
      </c>
      <c r="E5279" s="43" t="s">
        <v>21513</v>
      </c>
      <c r="F5279" t="s">
        <v>9225</v>
      </c>
      <c r="G5279" t="s">
        <v>21515</v>
      </c>
      <c r="H5279" s="41">
        <v>45246</v>
      </c>
      <c r="I5279" s="44">
        <v>-1942799.82</v>
      </c>
      <c r="J5279" t="s">
        <v>21514</v>
      </c>
      <c r="R5279" s="51"/>
      <c r="U5279"/>
    </row>
    <row r="5280" spans="2:21" x14ac:dyDescent="0.25">
      <c r="B5280" s="49" t="s">
        <v>9326</v>
      </c>
      <c r="C5280" s="53" t="s">
        <v>24184</v>
      </c>
      <c r="D5280" t="s">
        <v>22590</v>
      </c>
      <c r="E5280" s="43" t="s">
        <v>21513</v>
      </c>
      <c r="F5280" t="s">
        <v>21022</v>
      </c>
      <c r="G5280" t="s">
        <v>21515</v>
      </c>
      <c r="H5280" s="41">
        <v>45246</v>
      </c>
      <c r="I5280" s="44">
        <v>-1295200.18</v>
      </c>
      <c r="J5280" t="s">
        <v>21516</v>
      </c>
      <c r="R5280" s="51"/>
      <c r="U5280"/>
    </row>
    <row r="5281" spans="2:21" x14ac:dyDescent="0.25">
      <c r="B5281" s="49" t="s">
        <v>9326</v>
      </c>
      <c r="C5281" s="53" t="s">
        <v>24184</v>
      </c>
      <c r="D5281" t="s">
        <v>18819</v>
      </c>
      <c r="E5281" s="43" t="s">
        <v>18818</v>
      </c>
      <c r="F5281" t="s">
        <v>21727</v>
      </c>
      <c r="H5281" s="41">
        <v>45246</v>
      </c>
      <c r="I5281" s="44">
        <v>-84600</v>
      </c>
      <c r="J5281" t="s">
        <v>21726</v>
      </c>
      <c r="R5281" s="51"/>
      <c r="U5281"/>
    </row>
    <row r="5282" spans="2:21" x14ac:dyDescent="0.25">
      <c r="B5282" s="49" t="s">
        <v>9326</v>
      </c>
      <c r="C5282" s="53" t="s">
        <v>24184</v>
      </c>
      <c r="D5282" t="s">
        <v>18819</v>
      </c>
      <c r="E5282" s="43" t="s">
        <v>18818</v>
      </c>
      <c r="F5282" t="s">
        <v>21729</v>
      </c>
      <c r="H5282" s="41">
        <v>45246</v>
      </c>
      <c r="I5282" s="44">
        <v>-84600</v>
      </c>
      <c r="J5282" t="s">
        <v>21728</v>
      </c>
      <c r="R5282" s="51"/>
      <c r="U5282"/>
    </row>
    <row r="5283" spans="2:21" x14ac:dyDescent="0.25">
      <c r="B5283" s="49" t="s">
        <v>20400</v>
      </c>
      <c r="C5283" s="53" t="s">
        <v>24192</v>
      </c>
      <c r="D5283" t="s">
        <v>1218</v>
      </c>
      <c r="E5283" s="43" t="s">
        <v>1219</v>
      </c>
      <c r="F5283" t="s">
        <v>20497</v>
      </c>
      <c r="G5283" t="s">
        <v>20908</v>
      </c>
      <c r="H5283" s="41">
        <v>45246</v>
      </c>
      <c r="I5283" s="44">
        <v>-536360</v>
      </c>
      <c r="J5283" t="s">
        <v>20496</v>
      </c>
      <c r="R5283" s="51"/>
      <c r="U5283"/>
    </row>
    <row r="5284" spans="2:21" x14ac:dyDescent="0.25">
      <c r="B5284" s="49" t="s">
        <v>9326</v>
      </c>
      <c r="C5284" s="53" t="s">
        <v>24184</v>
      </c>
      <c r="D5284" t="s">
        <v>17420</v>
      </c>
      <c r="E5284" s="43" t="s">
        <v>17419</v>
      </c>
      <c r="F5284" t="s">
        <v>17432</v>
      </c>
      <c r="G5284" t="s">
        <v>20909</v>
      </c>
      <c r="H5284" s="41">
        <v>45247</v>
      </c>
      <c r="I5284" s="44">
        <v>-18509653.199999999</v>
      </c>
      <c r="J5284" t="s">
        <v>17431</v>
      </c>
      <c r="R5284" s="51"/>
      <c r="U5284"/>
    </row>
    <row r="5285" spans="2:21" x14ac:dyDescent="0.25">
      <c r="B5285" s="49" t="s">
        <v>9326</v>
      </c>
      <c r="C5285" s="53" t="s">
        <v>24184</v>
      </c>
      <c r="D5285" t="s">
        <v>8735</v>
      </c>
      <c r="E5285" s="43" t="s">
        <v>8736</v>
      </c>
      <c r="F5285" t="s">
        <v>9294</v>
      </c>
      <c r="G5285" t="s">
        <v>18645</v>
      </c>
      <c r="H5285" s="41">
        <v>45247</v>
      </c>
      <c r="I5285" s="44">
        <v>-54656.03</v>
      </c>
      <c r="J5285" t="s">
        <v>18644</v>
      </c>
      <c r="R5285" s="51"/>
      <c r="U5285"/>
    </row>
    <row r="5286" spans="2:21" x14ac:dyDescent="0.25">
      <c r="B5286" s="49" t="s">
        <v>9326</v>
      </c>
      <c r="C5286" s="53" t="s">
        <v>24184</v>
      </c>
      <c r="D5286" t="s">
        <v>143</v>
      </c>
      <c r="E5286" s="43" t="s">
        <v>144</v>
      </c>
      <c r="F5286" t="s">
        <v>17515</v>
      </c>
      <c r="H5286" s="41">
        <v>45250</v>
      </c>
      <c r="I5286" s="44">
        <v>-59408583.539999999</v>
      </c>
      <c r="J5286" t="s">
        <v>17514</v>
      </c>
      <c r="R5286" s="51"/>
      <c r="U5286"/>
    </row>
    <row r="5287" spans="2:21" x14ac:dyDescent="0.25">
      <c r="B5287" s="49" t="s">
        <v>9326</v>
      </c>
      <c r="C5287" s="53" t="s">
        <v>24184</v>
      </c>
      <c r="D5287" t="s">
        <v>9032</v>
      </c>
      <c r="E5287" s="43" t="s">
        <v>16293</v>
      </c>
      <c r="F5287" t="s">
        <v>16992</v>
      </c>
      <c r="G5287" t="s">
        <v>16993</v>
      </c>
      <c r="H5287" s="41">
        <v>45250</v>
      </c>
      <c r="I5287" s="44">
        <v>-141600</v>
      </c>
      <c r="J5287" t="s">
        <v>16991</v>
      </c>
      <c r="R5287" s="51"/>
      <c r="U5287"/>
    </row>
    <row r="5288" spans="2:21" x14ac:dyDescent="0.25">
      <c r="B5288" s="49" t="s">
        <v>9326</v>
      </c>
      <c r="C5288" s="53" t="s">
        <v>24184</v>
      </c>
      <c r="D5288" t="s">
        <v>8900</v>
      </c>
      <c r="E5288" s="43" t="s">
        <v>8901</v>
      </c>
      <c r="F5288" t="s">
        <v>7928</v>
      </c>
      <c r="G5288" t="s">
        <v>21537</v>
      </c>
      <c r="H5288" s="41">
        <v>45251</v>
      </c>
      <c r="I5288" s="44">
        <v>-574040.5</v>
      </c>
      <c r="J5288" t="s">
        <v>21536</v>
      </c>
      <c r="R5288" s="51"/>
      <c r="U5288"/>
    </row>
    <row r="5289" spans="2:21" x14ac:dyDescent="0.25">
      <c r="B5289" s="49" t="s">
        <v>20400</v>
      </c>
      <c r="C5289" s="53" t="s">
        <v>24192</v>
      </c>
      <c r="D5289" t="s">
        <v>1218</v>
      </c>
      <c r="E5289" s="43" t="s">
        <v>1219</v>
      </c>
      <c r="F5289" t="s">
        <v>20499</v>
      </c>
      <c r="G5289" t="s">
        <v>20910</v>
      </c>
      <c r="H5289" s="41">
        <v>45251</v>
      </c>
      <c r="I5289" s="44">
        <v>-8800</v>
      </c>
      <c r="J5289" t="s">
        <v>20498</v>
      </c>
      <c r="R5289" s="51"/>
      <c r="U5289"/>
    </row>
    <row r="5290" spans="2:21" x14ac:dyDescent="0.25">
      <c r="B5290" s="49" t="s">
        <v>9326</v>
      </c>
      <c r="C5290" s="53" t="s">
        <v>24184</v>
      </c>
      <c r="D5290" t="s">
        <v>18185</v>
      </c>
      <c r="E5290" s="43" t="s">
        <v>18184</v>
      </c>
      <c r="F5290" t="s">
        <v>18187</v>
      </c>
      <c r="G5290" t="s">
        <v>9151</v>
      </c>
      <c r="H5290" s="41">
        <v>45253</v>
      </c>
      <c r="I5290" s="44">
        <v>-14167250.880000001</v>
      </c>
      <c r="J5290" t="s">
        <v>18186</v>
      </c>
      <c r="R5290" s="51"/>
      <c r="U5290"/>
    </row>
    <row r="5291" spans="2:21" x14ac:dyDescent="0.25">
      <c r="B5291" s="49" t="s">
        <v>9326</v>
      </c>
      <c r="C5291" s="53" t="s">
        <v>24184</v>
      </c>
      <c r="D5291" t="s">
        <v>16862</v>
      </c>
      <c r="E5291" s="43" t="s">
        <v>16861</v>
      </c>
      <c r="F5291" t="s">
        <v>16864</v>
      </c>
      <c r="G5291" t="s">
        <v>1285</v>
      </c>
      <c r="H5291" s="41">
        <v>45253</v>
      </c>
      <c r="I5291" s="44">
        <v>-5042373.1900000004</v>
      </c>
      <c r="J5291" t="s">
        <v>16863</v>
      </c>
      <c r="R5291" s="51"/>
      <c r="U5291"/>
    </row>
    <row r="5292" spans="2:21" x14ac:dyDescent="0.25">
      <c r="B5292" s="49" t="s">
        <v>9326</v>
      </c>
      <c r="C5292" s="53" t="s">
        <v>24184</v>
      </c>
      <c r="D5292" t="s">
        <v>8916</v>
      </c>
      <c r="E5292" s="43" t="s">
        <v>8917</v>
      </c>
      <c r="F5292" t="s">
        <v>17107</v>
      </c>
      <c r="G5292" t="s">
        <v>17108</v>
      </c>
      <c r="H5292" s="41">
        <v>45253</v>
      </c>
      <c r="I5292" s="44">
        <v>-3450</v>
      </c>
      <c r="J5292" t="s">
        <v>17106</v>
      </c>
      <c r="R5292" s="51"/>
      <c r="U5292"/>
    </row>
    <row r="5293" spans="2:21" x14ac:dyDescent="0.25">
      <c r="B5293" s="49" t="s">
        <v>20400</v>
      </c>
      <c r="C5293" s="53" t="s">
        <v>24192</v>
      </c>
      <c r="D5293" t="s">
        <v>1218</v>
      </c>
      <c r="E5293" s="43" t="s">
        <v>1219</v>
      </c>
      <c r="F5293" t="s">
        <v>20501</v>
      </c>
      <c r="G5293" t="s">
        <v>20911</v>
      </c>
      <c r="H5293" s="41">
        <v>45253</v>
      </c>
      <c r="I5293" s="44">
        <v>-99000</v>
      </c>
      <c r="J5293" t="s">
        <v>20500</v>
      </c>
      <c r="R5293" s="51"/>
      <c r="U5293"/>
    </row>
    <row r="5294" spans="2:21" x14ac:dyDescent="0.25">
      <c r="B5294" s="49" t="s">
        <v>20400</v>
      </c>
      <c r="C5294" s="53" t="s">
        <v>24192</v>
      </c>
      <c r="D5294" t="s">
        <v>1218</v>
      </c>
      <c r="E5294" s="43" t="s">
        <v>1219</v>
      </c>
      <c r="F5294" t="s">
        <v>20503</v>
      </c>
      <c r="G5294" t="s">
        <v>20912</v>
      </c>
      <c r="H5294" s="41">
        <v>45253</v>
      </c>
      <c r="I5294" s="44">
        <v>-80000</v>
      </c>
      <c r="J5294" t="s">
        <v>20502</v>
      </c>
      <c r="R5294" s="51"/>
      <c r="U5294"/>
    </row>
    <row r="5295" spans="2:21" x14ac:dyDescent="0.25">
      <c r="B5295" s="49" t="s">
        <v>20400</v>
      </c>
      <c r="C5295" s="53" t="s">
        <v>24192</v>
      </c>
      <c r="D5295" t="s">
        <v>1218</v>
      </c>
      <c r="E5295" s="43" t="s">
        <v>1219</v>
      </c>
      <c r="F5295" t="s">
        <v>20505</v>
      </c>
      <c r="G5295" t="s">
        <v>20913</v>
      </c>
      <c r="H5295" s="41">
        <v>45253</v>
      </c>
      <c r="I5295" s="44">
        <v>-78100</v>
      </c>
      <c r="J5295" t="s">
        <v>20504</v>
      </c>
      <c r="R5295" s="51"/>
      <c r="U5295"/>
    </row>
    <row r="5296" spans="2:21" x14ac:dyDescent="0.25">
      <c r="B5296" s="49" t="s">
        <v>9326</v>
      </c>
      <c r="C5296" s="53" t="s">
        <v>24184</v>
      </c>
      <c r="D5296" t="s">
        <v>16844</v>
      </c>
      <c r="E5296" s="43" t="s">
        <v>16843</v>
      </c>
      <c r="F5296" t="s">
        <v>16852</v>
      </c>
      <c r="G5296" t="s">
        <v>16853</v>
      </c>
      <c r="H5296" s="41">
        <v>45254</v>
      </c>
      <c r="I5296" s="44">
        <v>-94400</v>
      </c>
      <c r="J5296" t="s">
        <v>16851</v>
      </c>
      <c r="R5296" s="51"/>
      <c r="U5296"/>
    </row>
    <row r="5297" spans="2:21" x14ac:dyDescent="0.25">
      <c r="B5297" s="49" t="s">
        <v>9326</v>
      </c>
      <c r="C5297" s="53" t="s">
        <v>24184</v>
      </c>
      <c r="D5297" t="s">
        <v>2861</v>
      </c>
      <c r="E5297" s="43" t="s">
        <v>11641</v>
      </c>
      <c r="F5297" t="s">
        <v>16600</v>
      </c>
      <c r="G5297" t="s">
        <v>16601</v>
      </c>
      <c r="H5297" s="41">
        <v>45254</v>
      </c>
      <c r="I5297" s="44">
        <v>-38940</v>
      </c>
      <c r="J5297" t="s">
        <v>16599</v>
      </c>
      <c r="R5297" s="51"/>
      <c r="U5297"/>
    </row>
    <row r="5298" spans="2:21" x14ac:dyDescent="0.25">
      <c r="B5298" s="49" t="s">
        <v>9326</v>
      </c>
      <c r="C5298" s="53" t="s">
        <v>24184</v>
      </c>
      <c r="D5298" t="s">
        <v>4120</v>
      </c>
      <c r="E5298" s="43" t="s">
        <v>4121</v>
      </c>
      <c r="F5298" t="s">
        <v>17759</v>
      </c>
      <c r="G5298" t="s">
        <v>17760</v>
      </c>
      <c r="H5298" s="41">
        <v>45257</v>
      </c>
      <c r="I5298" s="44">
        <v>-25500</v>
      </c>
      <c r="J5298" t="s">
        <v>17758</v>
      </c>
      <c r="R5298" s="51"/>
      <c r="U5298"/>
    </row>
    <row r="5299" spans="2:21" x14ac:dyDescent="0.25">
      <c r="B5299" s="49" t="s">
        <v>9326</v>
      </c>
      <c r="C5299" s="53" t="s">
        <v>24184</v>
      </c>
      <c r="D5299" t="s">
        <v>18569</v>
      </c>
      <c r="E5299" s="43" t="s">
        <v>18568</v>
      </c>
      <c r="F5299" t="s">
        <v>18571</v>
      </c>
      <c r="G5299" t="s">
        <v>17313</v>
      </c>
      <c r="H5299" s="41">
        <v>45258</v>
      </c>
      <c r="I5299" s="44">
        <v>-161000</v>
      </c>
      <c r="J5299" t="s">
        <v>18570</v>
      </c>
      <c r="R5299" s="51"/>
      <c r="U5299"/>
    </row>
    <row r="5300" spans="2:21" x14ac:dyDescent="0.25">
      <c r="B5300" s="49" t="s">
        <v>9326</v>
      </c>
      <c r="C5300" s="53" t="s">
        <v>24184</v>
      </c>
      <c r="D5300" t="s">
        <v>2337</v>
      </c>
      <c r="E5300" s="43" t="s">
        <v>2338</v>
      </c>
      <c r="F5300" t="s">
        <v>17163</v>
      </c>
      <c r="G5300" t="s">
        <v>17164</v>
      </c>
      <c r="H5300" s="41">
        <v>45258</v>
      </c>
      <c r="I5300" s="44">
        <v>-70800</v>
      </c>
      <c r="J5300" t="s">
        <v>17162</v>
      </c>
      <c r="R5300" s="51"/>
      <c r="U5300"/>
    </row>
    <row r="5301" spans="2:21" x14ac:dyDescent="0.25">
      <c r="B5301" s="49" t="s">
        <v>9326</v>
      </c>
      <c r="C5301" s="53" t="s">
        <v>24184</v>
      </c>
      <c r="D5301" t="s">
        <v>2337</v>
      </c>
      <c r="E5301" s="43" t="s">
        <v>2338</v>
      </c>
      <c r="F5301" t="s">
        <v>17166</v>
      </c>
      <c r="G5301" t="s">
        <v>17164</v>
      </c>
      <c r="H5301" s="41">
        <v>45258</v>
      </c>
      <c r="I5301" s="44">
        <v>-70800</v>
      </c>
      <c r="J5301" t="s">
        <v>17165</v>
      </c>
      <c r="R5301" s="51"/>
      <c r="U5301"/>
    </row>
    <row r="5302" spans="2:21" x14ac:dyDescent="0.25">
      <c r="B5302" s="49" t="s">
        <v>9326</v>
      </c>
      <c r="C5302" s="53" t="s">
        <v>24184</v>
      </c>
      <c r="D5302" t="s">
        <v>2337</v>
      </c>
      <c r="E5302" s="43" t="s">
        <v>2338</v>
      </c>
      <c r="F5302" t="s">
        <v>17168</v>
      </c>
      <c r="G5302" t="s">
        <v>17164</v>
      </c>
      <c r="H5302" s="41">
        <v>45258</v>
      </c>
      <c r="I5302" s="44">
        <v>-70800</v>
      </c>
      <c r="J5302" t="s">
        <v>17167</v>
      </c>
      <c r="R5302" s="51"/>
      <c r="U5302"/>
    </row>
    <row r="5303" spans="2:21" x14ac:dyDescent="0.25">
      <c r="B5303" s="49" t="s">
        <v>9326</v>
      </c>
      <c r="C5303" s="53" t="s">
        <v>24184</v>
      </c>
      <c r="D5303" t="s">
        <v>17859</v>
      </c>
      <c r="E5303" s="43" t="s">
        <v>17858</v>
      </c>
      <c r="F5303" t="s">
        <v>17861</v>
      </c>
      <c r="G5303" t="s">
        <v>17862</v>
      </c>
      <c r="H5303" s="41">
        <v>45258</v>
      </c>
      <c r="I5303" s="44">
        <v>-39583.58</v>
      </c>
      <c r="J5303" t="s">
        <v>17860</v>
      </c>
      <c r="R5303" s="51"/>
      <c r="U5303"/>
    </row>
    <row r="5304" spans="2:21" x14ac:dyDescent="0.25">
      <c r="B5304" s="49" t="s">
        <v>9326</v>
      </c>
      <c r="C5304" s="53" t="s">
        <v>24184</v>
      </c>
      <c r="D5304" t="s">
        <v>2337</v>
      </c>
      <c r="E5304" s="43" t="s">
        <v>2338</v>
      </c>
      <c r="F5304" t="s">
        <v>17170</v>
      </c>
      <c r="G5304" t="s">
        <v>17164</v>
      </c>
      <c r="H5304" s="41">
        <v>45258</v>
      </c>
      <c r="I5304" s="44">
        <v>-25116.3</v>
      </c>
      <c r="J5304" t="s">
        <v>17169</v>
      </c>
      <c r="R5304" s="51"/>
      <c r="U5304"/>
    </row>
    <row r="5305" spans="2:21" x14ac:dyDescent="0.25">
      <c r="B5305" s="49" t="s">
        <v>9326</v>
      </c>
      <c r="C5305" s="53" t="s">
        <v>24184</v>
      </c>
      <c r="D5305" t="s">
        <v>17859</v>
      </c>
      <c r="E5305" s="43" t="s">
        <v>17858</v>
      </c>
      <c r="F5305" t="s">
        <v>17864</v>
      </c>
      <c r="G5305" t="s">
        <v>17865</v>
      </c>
      <c r="H5305" s="41">
        <v>45258</v>
      </c>
      <c r="I5305" s="44">
        <v>39583.58</v>
      </c>
      <c r="J5305" t="s">
        <v>17863</v>
      </c>
      <c r="R5305" s="51"/>
      <c r="U5305"/>
    </row>
    <row r="5306" spans="2:21" x14ac:dyDescent="0.25">
      <c r="B5306" s="49" t="s">
        <v>9326</v>
      </c>
      <c r="C5306" s="53" t="s">
        <v>24184</v>
      </c>
      <c r="D5306" t="s">
        <v>9096</v>
      </c>
      <c r="E5306" s="43" t="s">
        <v>9097</v>
      </c>
      <c r="F5306" t="s">
        <v>21296</v>
      </c>
      <c r="H5306" s="41">
        <v>45258</v>
      </c>
      <c r="I5306" s="44">
        <v>131422.5</v>
      </c>
      <c r="J5306" t="s">
        <v>21295</v>
      </c>
      <c r="R5306" s="51"/>
      <c r="U5306"/>
    </row>
    <row r="5307" spans="2:21" x14ac:dyDescent="0.25">
      <c r="B5307" s="49" t="s">
        <v>20400</v>
      </c>
      <c r="C5307" s="53" t="s">
        <v>24192</v>
      </c>
      <c r="D5307" t="s">
        <v>1218</v>
      </c>
      <c r="E5307" s="43" t="s">
        <v>1219</v>
      </c>
      <c r="F5307" t="s">
        <v>20507</v>
      </c>
      <c r="G5307" t="s">
        <v>20914</v>
      </c>
      <c r="H5307" s="41">
        <v>45258</v>
      </c>
      <c r="I5307" s="44">
        <v>-1529700</v>
      </c>
      <c r="J5307" t="s">
        <v>20506</v>
      </c>
      <c r="R5307" s="51"/>
      <c r="U5307"/>
    </row>
    <row r="5308" spans="2:21" x14ac:dyDescent="0.25">
      <c r="B5308" s="49" t="s">
        <v>9326</v>
      </c>
      <c r="C5308" s="53" t="s">
        <v>24184</v>
      </c>
      <c r="D5308" t="s">
        <v>17949</v>
      </c>
      <c r="E5308" s="43" t="s">
        <v>17948</v>
      </c>
      <c r="F5308" t="s">
        <v>17951</v>
      </c>
      <c r="G5308" t="s">
        <v>9263</v>
      </c>
      <c r="H5308" s="41">
        <v>45259</v>
      </c>
      <c r="I5308" s="44">
        <v>-7417240.25</v>
      </c>
      <c r="J5308" t="s">
        <v>17950</v>
      </c>
      <c r="R5308" s="51"/>
      <c r="U5308"/>
    </row>
    <row r="5309" spans="2:21" x14ac:dyDescent="0.25">
      <c r="B5309" s="49" t="s">
        <v>9326</v>
      </c>
      <c r="C5309" s="53" t="s">
        <v>24184</v>
      </c>
      <c r="D5309" t="s">
        <v>5250</v>
      </c>
      <c r="E5309" s="43" t="s">
        <v>5251</v>
      </c>
      <c r="F5309" t="s">
        <v>5628</v>
      </c>
      <c r="G5309" t="s">
        <v>20916</v>
      </c>
      <c r="H5309" s="41">
        <v>45259</v>
      </c>
      <c r="I5309" s="44">
        <v>-2094210</v>
      </c>
      <c r="J5309" t="s">
        <v>18206</v>
      </c>
      <c r="R5309" s="51"/>
      <c r="U5309"/>
    </row>
    <row r="5310" spans="2:21" x14ac:dyDescent="0.25">
      <c r="B5310" s="49" t="s">
        <v>9326</v>
      </c>
      <c r="C5310" s="53" t="s">
        <v>24184</v>
      </c>
      <c r="D5310" t="s">
        <v>16590</v>
      </c>
      <c r="E5310" s="43" t="s">
        <v>16589</v>
      </c>
      <c r="F5310" t="s">
        <v>16595</v>
      </c>
      <c r="G5310" t="s">
        <v>16525</v>
      </c>
      <c r="H5310" s="41">
        <v>45259</v>
      </c>
      <c r="I5310" s="44">
        <v>-188800</v>
      </c>
      <c r="J5310" t="s">
        <v>16594</v>
      </c>
      <c r="R5310" s="51"/>
      <c r="U5310"/>
    </row>
    <row r="5311" spans="2:21" x14ac:dyDescent="0.25">
      <c r="B5311" s="49" t="s">
        <v>9326</v>
      </c>
      <c r="C5311" s="53" t="s">
        <v>24184</v>
      </c>
      <c r="D5311" t="s">
        <v>9052</v>
      </c>
      <c r="E5311" s="43" t="s">
        <v>16305</v>
      </c>
      <c r="F5311" t="s">
        <v>16779</v>
      </c>
      <c r="G5311" t="s">
        <v>16525</v>
      </c>
      <c r="H5311" s="41">
        <v>45259</v>
      </c>
      <c r="I5311" s="44">
        <v>-129800</v>
      </c>
      <c r="J5311" t="s">
        <v>16778</v>
      </c>
      <c r="R5311" s="51"/>
      <c r="U5311"/>
    </row>
    <row r="5312" spans="2:21" x14ac:dyDescent="0.25">
      <c r="B5312" s="49" t="s">
        <v>9326</v>
      </c>
      <c r="C5312" s="53" t="s">
        <v>24184</v>
      </c>
      <c r="D5312" t="s">
        <v>703</v>
      </c>
      <c r="E5312" s="43" t="s">
        <v>704</v>
      </c>
      <c r="F5312" t="s">
        <v>17376</v>
      </c>
      <c r="G5312" t="s">
        <v>20918</v>
      </c>
      <c r="H5312" s="41">
        <v>45259</v>
      </c>
      <c r="I5312" s="44">
        <v>-126356.76</v>
      </c>
      <c r="J5312" t="s">
        <v>17375</v>
      </c>
      <c r="R5312" s="51"/>
      <c r="U5312"/>
    </row>
    <row r="5313" spans="2:21" x14ac:dyDescent="0.25">
      <c r="B5313" s="49" t="s">
        <v>9326</v>
      </c>
      <c r="C5313" s="53" t="s">
        <v>24184</v>
      </c>
      <c r="D5313" t="s">
        <v>18911</v>
      </c>
      <c r="E5313" s="43" t="s">
        <v>18910</v>
      </c>
      <c r="F5313" t="s">
        <v>7516</v>
      </c>
      <c r="H5313" s="41">
        <v>45259</v>
      </c>
      <c r="I5313" s="44">
        <v>-119793.60000000001</v>
      </c>
      <c r="J5313" t="s">
        <v>18912</v>
      </c>
      <c r="R5313" s="51"/>
      <c r="U5313"/>
    </row>
    <row r="5314" spans="2:21" x14ac:dyDescent="0.25">
      <c r="B5314" s="49" t="s">
        <v>9326</v>
      </c>
      <c r="C5314" s="53" t="s">
        <v>24184</v>
      </c>
      <c r="D5314" t="s">
        <v>18911</v>
      </c>
      <c r="E5314" s="43" t="s">
        <v>18910</v>
      </c>
      <c r="F5314" t="s">
        <v>18914</v>
      </c>
      <c r="H5314" s="41">
        <v>45259</v>
      </c>
      <c r="I5314" s="44">
        <v>-119793.60000000001</v>
      </c>
      <c r="J5314" t="s">
        <v>18913</v>
      </c>
      <c r="R5314" s="51"/>
      <c r="U5314"/>
    </row>
    <row r="5315" spans="2:21" x14ac:dyDescent="0.25">
      <c r="B5315" s="49" t="s">
        <v>9326</v>
      </c>
      <c r="C5315" s="53" t="s">
        <v>24184</v>
      </c>
      <c r="D5315" t="s">
        <v>18911</v>
      </c>
      <c r="E5315" s="43" t="s">
        <v>18910</v>
      </c>
      <c r="F5315" t="s">
        <v>18060</v>
      </c>
      <c r="H5315" s="41">
        <v>45259</v>
      </c>
      <c r="I5315" s="44">
        <v>-119793.60000000001</v>
      </c>
      <c r="J5315" t="s">
        <v>18915</v>
      </c>
      <c r="R5315" s="51"/>
      <c r="U5315"/>
    </row>
    <row r="5316" spans="2:21" x14ac:dyDescent="0.25">
      <c r="B5316" s="49" t="s">
        <v>9326</v>
      </c>
      <c r="C5316" s="53" t="s">
        <v>24184</v>
      </c>
      <c r="D5316" t="s">
        <v>18911</v>
      </c>
      <c r="E5316" s="43" t="s">
        <v>18910</v>
      </c>
      <c r="F5316" t="s">
        <v>8454</v>
      </c>
      <c r="H5316" s="41">
        <v>45259</v>
      </c>
      <c r="I5316" s="44">
        <v>-119793.60000000001</v>
      </c>
      <c r="J5316" t="s">
        <v>18916</v>
      </c>
      <c r="R5316" s="51"/>
      <c r="U5316"/>
    </row>
    <row r="5317" spans="2:21" x14ac:dyDescent="0.25">
      <c r="B5317" s="49" t="s">
        <v>9326</v>
      </c>
      <c r="C5317" s="53" t="s">
        <v>24184</v>
      </c>
      <c r="D5317" t="s">
        <v>18911</v>
      </c>
      <c r="E5317" s="43" t="s">
        <v>18910</v>
      </c>
      <c r="F5317" t="s">
        <v>9119</v>
      </c>
      <c r="H5317" s="41">
        <v>45259</v>
      </c>
      <c r="I5317" s="44">
        <v>-119793.60000000001</v>
      </c>
      <c r="J5317" t="s">
        <v>18917</v>
      </c>
      <c r="R5317" s="51"/>
      <c r="U5317"/>
    </row>
    <row r="5318" spans="2:21" x14ac:dyDescent="0.25">
      <c r="B5318" s="49" t="s">
        <v>9326</v>
      </c>
      <c r="C5318" s="53" t="s">
        <v>24184</v>
      </c>
      <c r="D5318" t="s">
        <v>18911</v>
      </c>
      <c r="E5318" s="43" t="s">
        <v>18910</v>
      </c>
      <c r="F5318" t="s">
        <v>7241</v>
      </c>
      <c r="H5318" s="41">
        <v>45259</v>
      </c>
      <c r="I5318" s="44">
        <v>-119793.60000000001</v>
      </c>
      <c r="J5318" t="s">
        <v>18918</v>
      </c>
      <c r="R5318" s="51"/>
      <c r="U5318"/>
    </row>
    <row r="5319" spans="2:21" x14ac:dyDescent="0.25">
      <c r="B5319" s="49" t="s">
        <v>9326</v>
      </c>
      <c r="C5319" s="53" t="s">
        <v>24184</v>
      </c>
      <c r="D5319" t="s">
        <v>18911</v>
      </c>
      <c r="E5319" s="43" t="s">
        <v>18910</v>
      </c>
      <c r="F5319" t="s">
        <v>7413</v>
      </c>
      <c r="H5319" s="41">
        <v>45259</v>
      </c>
      <c r="I5319" s="44">
        <v>-119793.60000000001</v>
      </c>
      <c r="J5319" t="s">
        <v>18919</v>
      </c>
      <c r="R5319" s="51"/>
      <c r="U5319"/>
    </row>
    <row r="5320" spans="2:21" x14ac:dyDescent="0.25">
      <c r="B5320" s="49" t="s">
        <v>9326</v>
      </c>
      <c r="C5320" s="53" t="s">
        <v>24184</v>
      </c>
      <c r="D5320" t="s">
        <v>703</v>
      </c>
      <c r="E5320" s="43" t="s">
        <v>704</v>
      </c>
      <c r="F5320" t="s">
        <v>17368</v>
      </c>
      <c r="G5320" t="s">
        <v>20918</v>
      </c>
      <c r="H5320" s="41">
        <v>45259</v>
      </c>
      <c r="I5320" s="44">
        <v>-109521.7</v>
      </c>
      <c r="J5320" t="s">
        <v>17367</v>
      </c>
      <c r="R5320" s="51"/>
      <c r="U5320"/>
    </row>
    <row r="5321" spans="2:21" x14ac:dyDescent="0.25">
      <c r="B5321" s="49" t="s">
        <v>9326</v>
      </c>
      <c r="C5321" s="53" t="s">
        <v>24184</v>
      </c>
      <c r="D5321" t="s">
        <v>703</v>
      </c>
      <c r="E5321" s="43" t="s">
        <v>704</v>
      </c>
      <c r="F5321" t="s">
        <v>17400</v>
      </c>
      <c r="G5321" t="s">
        <v>18130</v>
      </c>
      <c r="H5321" s="41">
        <v>45259</v>
      </c>
      <c r="I5321" s="44">
        <v>-107200.64</v>
      </c>
      <c r="J5321" t="s">
        <v>17399</v>
      </c>
      <c r="R5321" s="51"/>
      <c r="U5321"/>
    </row>
    <row r="5322" spans="2:21" x14ac:dyDescent="0.25">
      <c r="B5322" s="49" t="s">
        <v>9326</v>
      </c>
      <c r="C5322" s="53" t="s">
        <v>24184</v>
      </c>
      <c r="D5322" t="s">
        <v>703</v>
      </c>
      <c r="E5322" s="43" t="s">
        <v>704</v>
      </c>
      <c r="F5322" t="s">
        <v>17374</v>
      </c>
      <c r="G5322" t="s">
        <v>20918</v>
      </c>
      <c r="H5322" s="41">
        <v>45259</v>
      </c>
      <c r="I5322" s="44">
        <v>-69850.100000000006</v>
      </c>
      <c r="J5322" t="s">
        <v>17373</v>
      </c>
      <c r="R5322" s="51"/>
      <c r="U5322"/>
    </row>
    <row r="5323" spans="2:21" x14ac:dyDescent="0.25">
      <c r="B5323" s="49" t="s">
        <v>9326</v>
      </c>
      <c r="C5323" s="53" t="s">
        <v>24184</v>
      </c>
      <c r="D5323" t="s">
        <v>703</v>
      </c>
      <c r="E5323" s="43" t="s">
        <v>704</v>
      </c>
      <c r="F5323" t="s">
        <v>6240</v>
      </c>
      <c r="G5323" t="s">
        <v>20918</v>
      </c>
      <c r="H5323" s="41">
        <v>45259</v>
      </c>
      <c r="I5323" s="44">
        <v>-45736.800000000003</v>
      </c>
      <c r="J5323" t="s">
        <v>17362</v>
      </c>
      <c r="R5323" s="51"/>
      <c r="U5323"/>
    </row>
    <row r="5324" spans="2:21" x14ac:dyDescent="0.25">
      <c r="B5324" s="49" t="s">
        <v>9326</v>
      </c>
      <c r="C5324" s="53" t="s">
        <v>24184</v>
      </c>
      <c r="D5324" t="s">
        <v>703</v>
      </c>
      <c r="E5324" s="43" t="s">
        <v>704</v>
      </c>
      <c r="F5324" t="s">
        <v>17357</v>
      </c>
      <c r="G5324" t="s">
        <v>20918</v>
      </c>
      <c r="H5324" s="41">
        <v>45259</v>
      </c>
      <c r="I5324" s="44">
        <v>-43306</v>
      </c>
      <c r="J5324" t="s">
        <v>17356</v>
      </c>
      <c r="R5324" s="51"/>
      <c r="U5324"/>
    </row>
    <row r="5325" spans="2:21" x14ac:dyDescent="0.25">
      <c r="B5325" s="49" t="s">
        <v>9326</v>
      </c>
      <c r="C5325" s="53" t="s">
        <v>24184</v>
      </c>
      <c r="D5325" t="s">
        <v>703</v>
      </c>
      <c r="E5325" s="43" t="s">
        <v>704</v>
      </c>
      <c r="F5325" t="s">
        <v>17359</v>
      </c>
      <c r="G5325" t="s">
        <v>20918</v>
      </c>
      <c r="H5325" s="41">
        <v>45259</v>
      </c>
      <c r="I5325" s="44">
        <v>-43028.7</v>
      </c>
      <c r="J5325" t="s">
        <v>17358</v>
      </c>
      <c r="R5325" s="51"/>
      <c r="U5325"/>
    </row>
    <row r="5326" spans="2:21" x14ac:dyDescent="0.25">
      <c r="B5326" s="49" t="s">
        <v>9326</v>
      </c>
      <c r="C5326" s="53" t="s">
        <v>24184</v>
      </c>
      <c r="D5326" t="s">
        <v>22746</v>
      </c>
      <c r="E5326" s="43" t="s">
        <v>21762</v>
      </c>
      <c r="F5326" t="s">
        <v>21425</v>
      </c>
      <c r="H5326" s="41">
        <v>45259</v>
      </c>
      <c r="I5326" s="44">
        <v>-42300</v>
      </c>
      <c r="J5326" t="s">
        <v>21763</v>
      </c>
      <c r="R5326" s="51"/>
      <c r="U5326"/>
    </row>
    <row r="5327" spans="2:21" x14ac:dyDescent="0.25">
      <c r="B5327" s="49" t="s">
        <v>9326</v>
      </c>
      <c r="C5327" s="53" t="s">
        <v>24184</v>
      </c>
      <c r="D5327" t="s">
        <v>703</v>
      </c>
      <c r="E5327" s="43" t="s">
        <v>704</v>
      </c>
      <c r="F5327" t="s">
        <v>17388</v>
      </c>
      <c r="G5327" t="s">
        <v>18130</v>
      </c>
      <c r="H5327" s="41">
        <v>45259</v>
      </c>
      <c r="I5327" s="44">
        <v>-36438.400000000001</v>
      </c>
      <c r="J5327" t="s">
        <v>17387</v>
      </c>
      <c r="R5327" s="51"/>
      <c r="U5327"/>
    </row>
    <row r="5328" spans="2:21" x14ac:dyDescent="0.25">
      <c r="B5328" s="49" t="s">
        <v>9326</v>
      </c>
      <c r="C5328" s="53" t="s">
        <v>24184</v>
      </c>
      <c r="D5328" t="s">
        <v>703</v>
      </c>
      <c r="E5328" s="43" t="s">
        <v>704</v>
      </c>
      <c r="F5328" t="s">
        <v>17378</v>
      </c>
      <c r="G5328" t="s">
        <v>20918</v>
      </c>
      <c r="H5328" s="41">
        <v>45259</v>
      </c>
      <c r="I5328" s="44">
        <v>-36007.699999999997</v>
      </c>
      <c r="J5328" t="s">
        <v>17377</v>
      </c>
      <c r="R5328" s="51"/>
      <c r="U5328"/>
    </row>
    <row r="5329" spans="2:21" x14ac:dyDescent="0.25">
      <c r="B5329" s="49" t="s">
        <v>9326</v>
      </c>
      <c r="C5329" s="53" t="s">
        <v>24184</v>
      </c>
      <c r="D5329" t="s">
        <v>703</v>
      </c>
      <c r="E5329" s="43" t="s">
        <v>704</v>
      </c>
      <c r="F5329" t="s">
        <v>17384</v>
      </c>
      <c r="G5329" t="s">
        <v>20918</v>
      </c>
      <c r="H5329" s="41">
        <v>45259</v>
      </c>
      <c r="I5329" s="44">
        <v>-34544.5</v>
      </c>
      <c r="J5329" t="s">
        <v>17383</v>
      </c>
      <c r="R5329" s="51"/>
      <c r="U5329"/>
    </row>
    <row r="5330" spans="2:21" x14ac:dyDescent="0.25">
      <c r="B5330" s="49" t="s">
        <v>9326</v>
      </c>
      <c r="C5330" s="53" t="s">
        <v>24184</v>
      </c>
      <c r="D5330" t="s">
        <v>703</v>
      </c>
      <c r="E5330" s="43" t="s">
        <v>704</v>
      </c>
      <c r="F5330" t="s">
        <v>17366</v>
      </c>
      <c r="G5330" t="s">
        <v>20918</v>
      </c>
      <c r="H5330" s="41">
        <v>45259</v>
      </c>
      <c r="I5330" s="44">
        <v>-28066.3</v>
      </c>
      <c r="J5330" t="s">
        <v>17365</v>
      </c>
      <c r="R5330" s="51"/>
      <c r="U5330"/>
    </row>
    <row r="5331" spans="2:21" x14ac:dyDescent="0.25">
      <c r="B5331" s="49" t="s">
        <v>9326</v>
      </c>
      <c r="C5331" s="53" t="s">
        <v>24184</v>
      </c>
      <c r="D5331" t="s">
        <v>703</v>
      </c>
      <c r="E5331" s="43" t="s">
        <v>704</v>
      </c>
      <c r="F5331" t="s">
        <v>17386</v>
      </c>
      <c r="G5331" t="s">
        <v>20918</v>
      </c>
      <c r="H5331" s="41">
        <v>45259</v>
      </c>
      <c r="I5331" s="44">
        <v>-28066.3</v>
      </c>
      <c r="J5331" t="s">
        <v>17385</v>
      </c>
      <c r="R5331" s="51"/>
      <c r="U5331"/>
    </row>
    <row r="5332" spans="2:21" x14ac:dyDescent="0.25">
      <c r="B5332" s="49" t="s">
        <v>9326</v>
      </c>
      <c r="C5332" s="53" t="s">
        <v>24184</v>
      </c>
      <c r="D5332" t="s">
        <v>703</v>
      </c>
      <c r="E5332" s="43" t="s">
        <v>704</v>
      </c>
      <c r="F5332" t="s">
        <v>17372</v>
      </c>
      <c r="G5332" t="s">
        <v>20918</v>
      </c>
      <c r="H5332" s="41">
        <v>45259</v>
      </c>
      <c r="I5332" s="44">
        <v>-25216.6</v>
      </c>
      <c r="J5332" t="s">
        <v>17371</v>
      </c>
      <c r="R5332" s="51"/>
      <c r="U5332"/>
    </row>
    <row r="5333" spans="2:21" x14ac:dyDescent="0.25">
      <c r="B5333" s="49" t="s">
        <v>9326</v>
      </c>
      <c r="C5333" s="53" t="s">
        <v>24184</v>
      </c>
      <c r="D5333" t="s">
        <v>703</v>
      </c>
      <c r="E5333" s="43" t="s">
        <v>704</v>
      </c>
      <c r="F5333" t="s">
        <v>17398</v>
      </c>
      <c r="G5333" t="s">
        <v>18130</v>
      </c>
      <c r="H5333" s="41">
        <v>45259</v>
      </c>
      <c r="I5333" s="44">
        <v>-21712</v>
      </c>
      <c r="J5333" t="s">
        <v>17397</v>
      </c>
      <c r="R5333" s="51"/>
      <c r="U5333"/>
    </row>
    <row r="5334" spans="2:21" x14ac:dyDescent="0.25">
      <c r="B5334" s="49" t="s">
        <v>9326</v>
      </c>
      <c r="C5334" s="53" t="s">
        <v>24184</v>
      </c>
      <c r="D5334" t="s">
        <v>703</v>
      </c>
      <c r="E5334" s="43" t="s">
        <v>704</v>
      </c>
      <c r="F5334" t="s">
        <v>17392</v>
      </c>
      <c r="G5334" t="s">
        <v>18130</v>
      </c>
      <c r="H5334" s="41">
        <v>45259</v>
      </c>
      <c r="I5334" s="44">
        <v>-20596.900000000001</v>
      </c>
      <c r="J5334" t="s">
        <v>17391</v>
      </c>
      <c r="R5334" s="51"/>
      <c r="U5334"/>
    </row>
    <row r="5335" spans="2:21" x14ac:dyDescent="0.25">
      <c r="B5335" s="49" t="s">
        <v>9326</v>
      </c>
      <c r="C5335" s="53" t="s">
        <v>24184</v>
      </c>
      <c r="D5335" t="s">
        <v>703</v>
      </c>
      <c r="E5335" s="43" t="s">
        <v>704</v>
      </c>
      <c r="F5335" t="s">
        <v>17361</v>
      </c>
      <c r="G5335" t="s">
        <v>20918</v>
      </c>
      <c r="H5335" s="41">
        <v>45259</v>
      </c>
      <c r="I5335" s="44">
        <v>-19936.099999999999</v>
      </c>
      <c r="J5335" t="s">
        <v>17360</v>
      </c>
      <c r="R5335" s="51"/>
      <c r="U5335"/>
    </row>
    <row r="5336" spans="2:21" x14ac:dyDescent="0.25">
      <c r="B5336" s="49" t="s">
        <v>9326</v>
      </c>
      <c r="C5336" s="53" t="s">
        <v>24184</v>
      </c>
      <c r="D5336" t="s">
        <v>703</v>
      </c>
      <c r="E5336" s="43" t="s">
        <v>704</v>
      </c>
      <c r="F5336" t="s">
        <v>17402</v>
      </c>
      <c r="G5336" t="s">
        <v>18130</v>
      </c>
      <c r="H5336" s="41">
        <v>45259</v>
      </c>
      <c r="I5336" s="44">
        <v>-16579</v>
      </c>
      <c r="J5336" t="s">
        <v>17401</v>
      </c>
      <c r="R5336" s="51"/>
      <c r="U5336"/>
    </row>
    <row r="5337" spans="2:21" x14ac:dyDescent="0.25">
      <c r="B5337" s="49" t="s">
        <v>9326</v>
      </c>
      <c r="C5337" s="53" t="s">
        <v>24184</v>
      </c>
      <c r="D5337" t="s">
        <v>703</v>
      </c>
      <c r="E5337" s="43" t="s">
        <v>704</v>
      </c>
      <c r="F5337" t="s">
        <v>17355</v>
      </c>
      <c r="G5337" t="s">
        <v>20918</v>
      </c>
      <c r="H5337" s="41">
        <v>45259</v>
      </c>
      <c r="I5337" s="44">
        <v>-15900.5</v>
      </c>
      <c r="J5337" t="s">
        <v>17354</v>
      </c>
      <c r="R5337" s="51"/>
      <c r="U5337"/>
    </row>
    <row r="5338" spans="2:21" x14ac:dyDescent="0.25">
      <c r="B5338" s="49" t="s">
        <v>9326</v>
      </c>
      <c r="C5338" s="53" t="s">
        <v>24184</v>
      </c>
      <c r="D5338" t="s">
        <v>703</v>
      </c>
      <c r="E5338" s="43" t="s">
        <v>704</v>
      </c>
      <c r="F5338" t="s">
        <v>17382</v>
      </c>
      <c r="G5338" t="s">
        <v>20918</v>
      </c>
      <c r="H5338" s="41">
        <v>45259</v>
      </c>
      <c r="I5338" s="44">
        <v>-13865</v>
      </c>
      <c r="J5338" t="s">
        <v>17381</v>
      </c>
      <c r="R5338" s="51"/>
      <c r="U5338"/>
    </row>
    <row r="5339" spans="2:21" x14ac:dyDescent="0.25">
      <c r="B5339" s="49" t="s">
        <v>9326</v>
      </c>
      <c r="C5339" s="53" t="s">
        <v>24184</v>
      </c>
      <c r="D5339" t="s">
        <v>703</v>
      </c>
      <c r="E5339" s="43" t="s">
        <v>704</v>
      </c>
      <c r="F5339" t="s">
        <v>17396</v>
      </c>
      <c r="G5339" t="s">
        <v>18130</v>
      </c>
      <c r="H5339" s="41">
        <v>45259</v>
      </c>
      <c r="I5339" s="44">
        <v>-11971.1</v>
      </c>
      <c r="J5339" t="s">
        <v>17395</v>
      </c>
      <c r="R5339" s="51"/>
      <c r="U5339"/>
    </row>
    <row r="5340" spans="2:21" x14ac:dyDescent="0.25">
      <c r="B5340" s="49" t="s">
        <v>9326</v>
      </c>
      <c r="C5340" s="53" t="s">
        <v>24184</v>
      </c>
      <c r="D5340" t="s">
        <v>703</v>
      </c>
      <c r="E5340" s="43" t="s">
        <v>704</v>
      </c>
      <c r="F5340" t="s">
        <v>17370</v>
      </c>
      <c r="G5340" t="s">
        <v>20918</v>
      </c>
      <c r="H5340" s="41">
        <v>45259</v>
      </c>
      <c r="I5340" s="44">
        <v>-8425.2000000000007</v>
      </c>
      <c r="J5340" t="s">
        <v>17369</v>
      </c>
      <c r="R5340" s="51"/>
      <c r="U5340"/>
    </row>
    <row r="5341" spans="2:21" x14ac:dyDescent="0.25">
      <c r="B5341" s="49" t="s">
        <v>9326</v>
      </c>
      <c r="C5341" s="53" t="s">
        <v>24184</v>
      </c>
      <c r="D5341" t="s">
        <v>703</v>
      </c>
      <c r="E5341" s="43" t="s">
        <v>704</v>
      </c>
      <c r="F5341" t="s">
        <v>17364</v>
      </c>
      <c r="G5341" t="s">
        <v>20918</v>
      </c>
      <c r="H5341" s="41">
        <v>45259</v>
      </c>
      <c r="I5341" s="44">
        <v>-5776.1</v>
      </c>
      <c r="J5341" t="s">
        <v>17363</v>
      </c>
      <c r="R5341" s="51"/>
      <c r="U5341"/>
    </row>
    <row r="5342" spans="2:21" x14ac:dyDescent="0.25">
      <c r="B5342" s="49" t="s">
        <v>9326</v>
      </c>
      <c r="C5342" s="53" t="s">
        <v>24184</v>
      </c>
      <c r="D5342" t="s">
        <v>703</v>
      </c>
      <c r="E5342" s="43" t="s">
        <v>704</v>
      </c>
      <c r="F5342" t="s">
        <v>17394</v>
      </c>
      <c r="G5342" t="s">
        <v>18130</v>
      </c>
      <c r="H5342" s="41">
        <v>45259</v>
      </c>
      <c r="I5342" s="44">
        <v>-5664</v>
      </c>
      <c r="J5342" t="s">
        <v>17393</v>
      </c>
      <c r="R5342" s="51"/>
      <c r="U5342"/>
    </row>
    <row r="5343" spans="2:21" x14ac:dyDescent="0.25">
      <c r="B5343" s="49" t="s">
        <v>9326</v>
      </c>
      <c r="C5343" s="53" t="s">
        <v>24184</v>
      </c>
      <c r="D5343" t="s">
        <v>703</v>
      </c>
      <c r="E5343" s="43" t="s">
        <v>704</v>
      </c>
      <c r="F5343" t="s">
        <v>17353</v>
      </c>
      <c r="G5343" t="s">
        <v>18130</v>
      </c>
      <c r="H5343" s="41">
        <v>45259</v>
      </c>
      <c r="I5343" s="44">
        <v>-5315.9</v>
      </c>
      <c r="J5343" t="s">
        <v>17352</v>
      </c>
      <c r="R5343" s="51"/>
      <c r="U5343"/>
    </row>
    <row r="5344" spans="2:21" x14ac:dyDescent="0.25">
      <c r="B5344" s="49" t="s">
        <v>9326</v>
      </c>
      <c r="C5344" s="53" t="s">
        <v>24184</v>
      </c>
      <c r="D5344" t="s">
        <v>703</v>
      </c>
      <c r="E5344" s="43" t="s">
        <v>704</v>
      </c>
      <c r="F5344" t="s">
        <v>17390</v>
      </c>
      <c r="G5344" t="s">
        <v>18130</v>
      </c>
      <c r="H5344" s="41">
        <v>45259</v>
      </c>
      <c r="I5344" s="44">
        <v>-5274.6</v>
      </c>
      <c r="J5344" t="s">
        <v>17389</v>
      </c>
      <c r="R5344" s="51"/>
      <c r="U5344"/>
    </row>
    <row r="5345" spans="2:21" x14ac:dyDescent="0.25">
      <c r="B5345" s="49" t="s">
        <v>9326</v>
      </c>
      <c r="C5345" s="53" t="s">
        <v>24184</v>
      </c>
      <c r="D5345" t="s">
        <v>703</v>
      </c>
      <c r="E5345" s="43" t="s">
        <v>704</v>
      </c>
      <c r="F5345" t="s">
        <v>17380</v>
      </c>
      <c r="G5345" t="s">
        <v>20918</v>
      </c>
      <c r="H5345" s="41">
        <v>45259</v>
      </c>
      <c r="I5345" s="44">
        <v>-4389.6000000000004</v>
      </c>
      <c r="J5345" t="s">
        <v>17379</v>
      </c>
      <c r="R5345" s="51"/>
      <c r="U5345"/>
    </row>
    <row r="5346" spans="2:21" x14ac:dyDescent="0.25">
      <c r="B5346" s="49" t="s">
        <v>9326</v>
      </c>
      <c r="C5346" s="53" t="s">
        <v>24184</v>
      </c>
      <c r="D5346" t="s">
        <v>703</v>
      </c>
      <c r="E5346" s="43" t="s">
        <v>704</v>
      </c>
      <c r="F5346" t="s">
        <v>17404</v>
      </c>
      <c r="G5346" t="s">
        <v>18130</v>
      </c>
      <c r="H5346" s="41">
        <v>45259</v>
      </c>
      <c r="I5346" s="44">
        <v>-4348.3</v>
      </c>
      <c r="J5346" t="s">
        <v>17403</v>
      </c>
      <c r="R5346" s="51"/>
      <c r="U5346"/>
    </row>
    <row r="5347" spans="2:21" x14ac:dyDescent="0.25">
      <c r="B5347" s="49" t="s">
        <v>9326</v>
      </c>
      <c r="C5347" s="53" t="s">
        <v>24184</v>
      </c>
      <c r="D5347" t="s">
        <v>18774</v>
      </c>
      <c r="E5347" s="43" t="s">
        <v>18773</v>
      </c>
      <c r="F5347" t="s">
        <v>18776</v>
      </c>
      <c r="G5347" t="s">
        <v>18777</v>
      </c>
      <c r="H5347" s="41">
        <v>45260</v>
      </c>
      <c r="I5347" s="44">
        <v>-13571030.789999999</v>
      </c>
      <c r="J5347" t="s">
        <v>18775</v>
      </c>
      <c r="R5347" s="51"/>
      <c r="U5347"/>
    </row>
    <row r="5348" spans="2:21" x14ac:dyDescent="0.25">
      <c r="B5348" s="49" t="s">
        <v>9326</v>
      </c>
      <c r="C5348" s="53" t="s">
        <v>24184</v>
      </c>
      <c r="D5348" t="s">
        <v>6090</v>
      </c>
      <c r="E5348" s="43" t="s">
        <v>6091</v>
      </c>
      <c r="F5348" t="s">
        <v>7488</v>
      </c>
      <c r="G5348" t="s">
        <v>9200</v>
      </c>
      <c r="H5348" s="41">
        <v>45260</v>
      </c>
      <c r="I5348" s="44">
        <v>-698689.8</v>
      </c>
      <c r="J5348" t="s">
        <v>18402</v>
      </c>
      <c r="R5348" s="51"/>
      <c r="U5348"/>
    </row>
    <row r="5349" spans="2:21" x14ac:dyDescent="0.25">
      <c r="B5349" s="49" t="s">
        <v>9326</v>
      </c>
      <c r="C5349" s="53" t="s">
        <v>24184</v>
      </c>
      <c r="D5349" t="s">
        <v>18467</v>
      </c>
      <c r="E5349" s="43" t="s">
        <v>18466</v>
      </c>
      <c r="F5349" t="s">
        <v>18469</v>
      </c>
      <c r="G5349" t="s">
        <v>18470</v>
      </c>
      <c r="H5349" s="41">
        <v>45260</v>
      </c>
      <c r="I5349" s="44">
        <v>-400191.92</v>
      </c>
      <c r="J5349" t="s">
        <v>18468</v>
      </c>
      <c r="R5349" s="51"/>
      <c r="U5349"/>
    </row>
    <row r="5350" spans="2:21" x14ac:dyDescent="0.25">
      <c r="B5350" s="49" t="s">
        <v>9326</v>
      </c>
      <c r="C5350" s="53" t="s">
        <v>24184</v>
      </c>
      <c r="D5350" t="s">
        <v>9237</v>
      </c>
      <c r="E5350" s="43" t="s">
        <v>16381</v>
      </c>
      <c r="F5350" t="s">
        <v>16500</v>
      </c>
      <c r="G5350" t="s">
        <v>16501</v>
      </c>
      <c r="H5350" s="41">
        <v>45260</v>
      </c>
      <c r="I5350" s="44">
        <v>-94400</v>
      </c>
      <c r="J5350" t="s">
        <v>16499</v>
      </c>
      <c r="R5350" s="51"/>
      <c r="U5350"/>
    </row>
    <row r="5351" spans="2:21" x14ac:dyDescent="0.25">
      <c r="B5351" s="49" t="s">
        <v>9326</v>
      </c>
      <c r="C5351" s="53" t="s">
        <v>24184</v>
      </c>
      <c r="D5351" t="s">
        <v>703</v>
      </c>
      <c r="E5351" s="43" t="s">
        <v>704</v>
      </c>
      <c r="F5351" t="s">
        <v>17414</v>
      </c>
      <c r="G5351" t="s">
        <v>20918</v>
      </c>
      <c r="H5351" s="41">
        <v>45260</v>
      </c>
      <c r="I5351" s="44">
        <v>-37789.5</v>
      </c>
      <c r="J5351" t="s">
        <v>17413</v>
      </c>
      <c r="R5351" s="51"/>
      <c r="U5351"/>
    </row>
    <row r="5352" spans="2:21" x14ac:dyDescent="0.25">
      <c r="B5352" s="49" t="s">
        <v>9326</v>
      </c>
      <c r="C5352" s="53" t="s">
        <v>24184</v>
      </c>
      <c r="D5352" t="s">
        <v>703</v>
      </c>
      <c r="E5352" s="43" t="s">
        <v>704</v>
      </c>
      <c r="F5352" t="s">
        <v>17408</v>
      </c>
      <c r="G5352" t="s">
        <v>20918</v>
      </c>
      <c r="H5352" s="41">
        <v>45260</v>
      </c>
      <c r="I5352" s="44">
        <v>-32361.5</v>
      </c>
      <c r="J5352" t="s">
        <v>17407</v>
      </c>
      <c r="R5352" s="51"/>
      <c r="U5352"/>
    </row>
    <row r="5353" spans="2:21" x14ac:dyDescent="0.25">
      <c r="B5353" s="49" t="s">
        <v>9326</v>
      </c>
      <c r="C5353" s="53" t="s">
        <v>24184</v>
      </c>
      <c r="D5353" t="s">
        <v>703</v>
      </c>
      <c r="E5353" s="43" t="s">
        <v>704</v>
      </c>
      <c r="F5353" t="s">
        <v>17406</v>
      </c>
      <c r="G5353" t="s">
        <v>20918</v>
      </c>
      <c r="H5353" s="41">
        <v>45260</v>
      </c>
      <c r="I5353" s="44">
        <v>-8242.2999999999993</v>
      </c>
      <c r="J5353" t="s">
        <v>17405</v>
      </c>
      <c r="R5353" s="51"/>
      <c r="U5353"/>
    </row>
    <row r="5354" spans="2:21" x14ac:dyDescent="0.25">
      <c r="B5354" s="49" t="s">
        <v>9326</v>
      </c>
      <c r="C5354" s="53" t="s">
        <v>24184</v>
      </c>
      <c r="D5354" t="s">
        <v>703</v>
      </c>
      <c r="E5354" s="43" t="s">
        <v>704</v>
      </c>
      <c r="F5354" t="s">
        <v>17410</v>
      </c>
      <c r="G5354" t="s">
        <v>20918</v>
      </c>
      <c r="H5354" s="41">
        <v>45260</v>
      </c>
      <c r="I5354" s="44">
        <v>-5274.6</v>
      </c>
      <c r="J5354" t="s">
        <v>17409</v>
      </c>
      <c r="R5354" s="51"/>
      <c r="U5354"/>
    </row>
    <row r="5355" spans="2:21" x14ac:dyDescent="0.25">
      <c r="B5355" s="49" t="s">
        <v>9326</v>
      </c>
      <c r="C5355" s="53" t="s">
        <v>24184</v>
      </c>
      <c r="D5355" t="s">
        <v>703</v>
      </c>
      <c r="E5355" s="43" t="s">
        <v>704</v>
      </c>
      <c r="F5355" t="s">
        <v>17412</v>
      </c>
      <c r="G5355" t="s">
        <v>20918</v>
      </c>
      <c r="H5355" s="41">
        <v>45260</v>
      </c>
      <c r="I5355" s="44">
        <v>-5274.6</v>
      </c>
      <c r="J5355" t="s">
        <v>17411</v>
      </c>
      <c r="R5355" s="51"/>
      <c r="U5355"/>
    </row>
    <row r="5356" spans="2:21" x14ac:dyDescent="0.25">
      <c r="B5356" s="49" t="s">
        <v>9326</v>
      </c>
      <c r="C5356" s="53" t="s">
        <v>24184</v>
      </c>
      <c r="D5356" t="s">
        <v>9237</v>
      </c>
      <c r="E5356" s="43" t="s">
        <v>16381</v>
      </c>
      <c r="F5356" t="s">
        <v>16503</v>
      </c>
      <c r="G5356" t="s">
        <v>16504</v>
      </c>
      <c r="H5356" s="41">
        <v>45260</v>
      </c>
      <c r="I5356" s="44">
        <v>94400</v>
      </c>
      <c r="J5356" t="s">
        <v>16502</v>
      </c>
      <c r="R5356" s="51"/>
      <c r="U5356"/>
    </row>
    <row r="5357" spans="2:21" x14ac:dyDescent="0.25">
      <c r="B5357" s="49" t="s">
        <v>9326</v>
      </c>
      <c r="C5357" s="53" t="s">
        <v>24184</v>
      </c>
      <c r="D5357" t="s">
        <v>16889</v>
      </c>
      <c r="E5357" s="43" t="s">
        <v>16888</v>
      </c>
      <c r="F5357" t="s">
        <v>16891</v>
      </c>
      <c r="G5357" t="s">
        <v>16892</v>
      </c>
      <c r="H5357" s="41">
        <v>45261</v>
      </c>
      <c r="I5357" s="44">
        <v>-8263909.0300000003</v>
      </c>
      <c r="J5357" t="s">
        <v>16890</v>
      </c>
      <c r="R5357" s="51"/>
      <c r="U5357"/>
    </row>
    <row r="5358" spans="2:21" x14ac:dyDescent="0.25">
      <c r="B5358" s="49" t="s">
        <v>9326</v>
      </c>
      <c r="C5358" s="53" t="s">
        <v>24184</v>
      </c>
      <c r="D5358" t="s">
        <v>18911</v>
      </c>
      <c r="E5358" s="43" t="s">
        <v>18910</v>
      </c>
      <c r="F5358" t="s">
        <v>8468</v>
      </c>
      <c r="H5358" s="41">
        <v>45261</v>
      </c>
      <c r="I5358" s="44">
        <v>-2580070</v>
      </c>
      <c r="J5358" t="s">
        <v>21785</v>
      </c>
      <c r="R5358" s="51"/>
      <c r="U5358"/>
    </row>
    <row r="5359" spans="2:21" x14ac:dyDescent="0.25">
      <c r="B5359" s="49" t="s">
        <v>9326</v>
      </c>
      <c r="C5359" s="53" t="s">
        <v>24184</v>
      </c>
      <c r="D5359" t="s">
        <v>18911</v>
      </c>
      <c r="E5359" s="43" t="s">
        <v>18910</v>
      </c>
      <c r="F5359" t="s">
        <v>18905</v>
      </c>
      <c r="H5359" s="41">
        <v>45261</v>
      </c>
      <c r="I5359" s="44">
        <v>-2534050</v>
      </c>
      <c r="J5359" t="s">
        <v>21783</v>
      </c>
      <c r="R5359" s="51"/>
      <c r="U5359"/>
    </row>
    <row r="5360" spans="2:21" x14ac:dyDescent="0.25">
      <c r="B5360" s="49" t="s">
        <v>9326</v>
      </c>
      <c r="C5360" s="53" t="s">
        <v>24184</v>
      </c>
      <c r="D5360" t="s">
        <v>18911</v>
      </c>
      <c r="E5360" s="43" t="s">
        <v>18910</v>
      </c>
      <c r="F5360" t="s">
        <v>8512</v>
      </c>
      <c r="H5360" s="41">
        <v>45261</v>
      </c>
      <c r="I5360" s="44">
        <v>-2000690</v>
      </c>
      <c r="J5360" t="s">
        <v>21781</v>
      </c>
      <c r="R5360" s="51"/>
      <c r="U5360"/>
    </row>
    <row r="5361" spans="2:21" x14ac:dyDescent="0.25">
      <c r="B5361" s="49" t="s">
        <v>9326</v>
      </c>
      <c r="C5361" s="53" t="s">
        <v>24184</v>
      </c>
      <c r="D5361" t="s">
        <v>18911</v>
      </c>
      <c r="E5361" s="43" t="s">
        <v>18910</v>
      </c>
      <c r="F5361" t="s">
        <v>7422</v>
      </c>
      <c r="H5361" s="41">
        <v>45261</v>
      </c>
      <c r="I5361" s="44">
        <v>-1985550</v>
      </c>
      <c r="J5361" t="s">
        <v>21779</v>
      </c>
      <c r="R5361" s="51"/>
      <c r="U5361"/>
    </row>
    <row r="5362" spans="2:21" x14ac:dyDescent="0.25">
      <c r="B5362" s="49" t="s">
        <v>9326</v>
      </c>
      <c r="C5362" s="53" t="s">
        <v>24184</v>
      </c>
      <c r="D5362" t="s">
        <v>18911</v>
      </c>
      <c r="E5362" s="43" t="s">
        <v>18910</v>
      </c>
      <c r="F5362" t="s">
        <v>7545</v>
      </c>
      <c r="H5362" s="41">
        <v>45261</v>
      </c>
      <c r="I5362" s="44">
        <v>-1879858</v>
      </c>
      <c r="J5362" t="s">
        <v>21782</v>
      </c>
      <c r="R5362" s="51"/>
      <c r="U5362"/>
    </row>
    <row r="5363" spans="2:21" x14ac:dyDescent="0.25">
      <c r="B5363" s="49" t="s">
        <v>9326</v>
      </c>
      <c r="C5363" s="53" t="s">
        <v>24184</v>
      </c>
      <c r="D5363" t="s">
        <v>18911</v>
      </c>
      <c r="E5363" s="43" t="s">
        <v>18910</v>
      </c>
      <c r="F5363" t="s">
        <v>8513</v>
      </c>
      <c r="H5363" s="41">
        <v>45261</v>
      </c>
      <c r="I5363" s="44">
        <v>-1827230</v>
      </c>
      <c r="J5363" t="s">
        <v>21780</v>
      </c>
      <c r="R5363" s="51"/>
      <c r="U5363"/>
    </row>
    <row r="5364" spans="2:21" x14ac:dyDescent="0.25">
      <c r="B5364" s="49" t="s">
        <v>9326</v>
      </c>
      <c r="C5364" s="53" t="s">
        <v>24184</v>
      </c>
      <c r="D5364" t="s">
        <v>18911</v>
      </c>
      <c r="E5364" s="43" t="s">
        <v>18910</v>
      </c>
      <c r="F5364" t="s">
        <v>9215</v>
      </c>
      <c r="H5364" s="41">
        <v>45261</v>
      </c>
      <c r="I5364" s="44">
        <v>-1560750</v>
      </c>
      <c r="J5364" t="s">
        <v>21778</v>
      </c>
      <c r="R5364" s="51"/>
      <c r="U5364"/>
    </row>
    <row r="5365" spans="2:21" x14ac:dyDescent="0.25">
      <c r="B5365" s="49" t="s">
        <v>9326</v>
      </c>
      <c r="C5365" s="53" t="s">
        <v>24184</v>
      </c>
      <c r="D5365" t="s">
        <v>18911</v>
      </c>
      <c r="E5365" s="43" t="s">
        <v>18910</v>
      </c>
      <c r="F5365" t="s">
        <v>7195</v>
      </c>
      <c r="H5365" s="41">
        <v>45261</v>
      </c>
      <c r="I5365" s="44">
        <v>-1380210</v>
      </c>
      <c r="J5365" t="s">
        <v>21776</v>
      </c>
      <c r="R5365" s="51"/>
      <c r="U5365"/>
    </row>
    <row r="5366" spans="2:21" x14ac:dyDescent="0.25">
      <c r="B5366" s="49" t="s">
        <v>9326</v>
      </c>
      <c r="C5366" s="53" t="s">
        <v>24184</v>
      </c>
      <c r="D5366" t="s">
        <v>18911</v>
      </c>
      <c r="E5366" s="43" t="s">
        <v>18910</v>
      </c>
      <c r="F5366" t="s">
        <v>8673</v>
      </c>
      <c r="H5366" s="41">
        <v>45261</v>
      </c>
      <c r="I5366" s="44">
        <v>-1309410</v>
      </c>
      <c r="J5366" t="s">
        <v>21777</v>
      </c>
      <c r="R5366" s="51"/>
      <c r="U5366"/>
    </row>
    <row r="5367" spans="2:21" x14ac:dyDescent="0.25">
      <c r="B5367" s="49" t="s">
        <v>9326</v>
      </c>
      <c r="C5367" s="53" t="s">
        <v>24184</v>
      </c>
      <c r="D5367" t="s">
        <v>18911</v>
      </c>
      <c r="E5367" s="43" t="s">
        <v>18910</v>
      </c>
      <c r="F5367" t="s">
        <v>7288</v>
      </c>
      <c r="H5367" s="41">
        <v>45261</v>
      </c>
      <c r="I5367" s="44">
        <v>-1132410</v>
      </c>
      <c r="J5367" t="s">
        <v>21784</v>
      </c>
      <c r="R5367" s="51"/>
      <c r="U5367"/>
    </row>
    <row r="5368" spans="2:21" x14ac:dyDescent="0.25">
      <c r="B5368" s="49" t="s">
        <v>9326</v>
      </c>
      <c r="C5368" s="53" t="s">
        <v>24184</v>
      </c>
      <c r="D5368" t="s">
        <v>22746</v>
      </c>
      <c r="E5368" s="43" t="s">
        <v>21762</v>
      </c>
      <c r="F5368" t="s">
        <v>7219</v>
      </c>
      <c r="H5368" s="41">
        <v>45261</v>
      </c>
      <c r="I5368" s="44">
        <v>-77550</v>
      </c>
      <c r="J5368" t="s">
        <v>21764</v>
      </c>
      <c r="R5368" s="51"/>
      <c r="U5368"/>
    </row>
    <row r="5369" spans="2:21" x14ac:dyDescent="0.25">
      <c r="B5369" s="49" t="s">
        <v>9326</v>
      </c>
      <c r="C5369" s="53" t="s">
        <v>24184</v>
      </c>
      <c r="D5369" t="s">
        <v>16510</v>
      </c>
      <c r="E5369" s="43" t="s">
        <v>16509</v>
      </c>
      <c r="F5369" t="s">
        <v>7205</v>
      </c>
      <c r="G5369" t="s">
        <v>20920</v>
      </c>
      <c r="H5369" s="41">
        <v>45261</v>
      </c>
      <c r="I5369" s="44">
        <v>-74340</v>
      </c>
      <c r="J5369" t="s">
        <v>16511</v>
      </c>
      <c r="R5369" s="51"/>
      <c r="U5369"/>
    </row>
    <row r="5370" spans="2:21" x14ac:dyDescent="0.25">
      <c r="B5370" s="49" t="s">
        <v>9326</v>
      </c>
      <c r="C5370" s="53" t="s">
        <v>24184</v>
      </c>
      <c r="D5370" t="s">
        <v>16725</v>
      </c>
      <c r="E5370" s="43" t="s">
        <v>16724</v>
      </c>
      <c r="F5370" t="s">
        <v>16727</v>
      </c>
      <c r="G5370" t="s">
        <v>1285</v>
      </c>
      <c r="H5370" s="41">
        <v>45264</v>
      </c>
      <c r="I5370" s="44">
        <v>-5801655.0999999996</v>
      </c>
      <c r="J5370" t="s">
        <v>16726</v>
      </c>
      <c r="R5370" s="51"/>
      <c r="U5370"/>
    </row>
    <row r="5371" spans="2:21" x14ac:dyDescent="0.25">
      <c r="B5371" s="49" t="s">
        <v>9326</v>
      </c>
      <c r="C5371" s="53" t="s">
        <v>24184</v>
      </c>
      <c r="D5371" t="s">
        <v>16964</v>
      </c>
      <c r="E5371" s="43" t="s">
        <v>16963</v>
      </c>
      <c r="F5371" t="s">
        <v>16966</v>
      </c>
      <c r="G5371" t="s">
        <v>16967</v>
      </c>
      <c r="H5371" s="41">
        <v>45264</v>
      </c>
      <c r="I5371" s="44">
        <v>-5328108.29</v>
      </c>
      <c r="J5371" t="s">
        <v>16965</v>
      </c>
      <c r="R5371" s="51"/>
      <c r="U5371"/>
    </row>
    <row r="5372" spans="2:21" x14ac:dyDescent="0.25">
      <c r="B5372" s="49" t="s">
        <v>9326</v>
      </c>
      <c r="C5372" s="53" t="s">
        <v>24184</v>
      </c>
      <c r="D5372" t="s">
        <v>8683</v>
      </c>
      <c r="E5372" s="43" t="s">
        <v>8684</v>
      </c>
      <c r="F5372" t="s">
        <v>7921</v>
      </c>
      <c r="G5372" t="s">
        <v>9220</v>
      </c>
      <c r="H5372" s="41">
        <v>45264</v>
      </c>
      <c r="I5372" s="44">
        <v>-1144740</v>
      </c>
      <c r="J5372" t="s">
        <v>21409</v>
      </c>
      <c r="R5372" s="51"/>
      <c r="U5372"/>
    </row>
    <row r="5373" spans="2:21" x14ac:dyDescent="0.25">
      <c r="B5373" s="49" t="s">
        <v>9326</v>
      </c>
      <c r="C5373" s="53" t="s">
        <v>24184</v>
      </c>
      <c r="D5373" t="s">
        <v>18586</v>
      </c>
      <c r="E5373" s="43" t="s">
        <v>18585</v>
      </c>
      <c r="F5373" t="s">
        <v>21426</v>
      </c>
      <c r="G5373" t="s">
        <v>18588</v>
      </c>
      <c r="H5373" s="41">
        <v>45264</v>
      </c>
      <c r="I5373" s="44">
        <v>-400610</v>
      </c>
      <c r="J5373" t="s">
        <v>21542</v>
      </c>
      <c r="R5373" s="51"/>
      <c r="U5373"/>
    </row>
    <row r="5374" spans="2:21" x14ac:dyDescent="0.25">
      <c r="B5374" s="49" t="s">
        <v>9326</v>
      </c>
      <c r="C5374" s="53" t="s">
        <v>24184</v>
      </c>
      <c r="D5374" t="s">
        <v>9221</v>
      </c>
      <c r="E5374" s="43" t="s">
        <v>16375</v>
      </c>
      <c r="F5374" t="s">
        <v>21025</v>
      </c>
      <c r="G5374" t="s">
        <v>21026</v>
      </c>
      <c r="H5374" s="41">
        <v>45264</v>
      </c>
      <c r="I5374" s="44">
        <v>-234299.44</v>
      </c>
      <c r="J5374" t="s">
        <v>21024</v>
      </c>
      <c r="R5374" s="51"/>
      <c r="U5374"/>
    </row>
    <row r="5375" spans="2:21" x14ac:dyDescent="0.25">
      <c r="B5375" s="49" t="s">
        <v>9326</v>
      </c>
      <c r="C5375" s="53" t="s">
        <v>24184</v>
      </c>
      <c r="D5375" t="s">
        <v>16663</v>
      </c>
      <c r="E5375" s="43" t="s">
        <v>16662</v>
      </c>
      <c r="F5375" t="s">
        <v>16665</v>
      </c>
      <c r="G5375" t="s">
        <v>16614</v>
      </c>
      <c r="H5375" s="41">
        <v>45264</v>
      </c>
      <c r="I5375" s="44">
        <v>-140000</v>
      </c>
      <c r="J5375" t="s">
        <v>16664</v>
      </c>
      <c r="R5375" s="51"/>
      <c r="U5375"/>
    </row>
    <row r="5376" spans="2:21" x14ac:dyDescent="0.25">
      <c r="B5376" s="49" t="s">
        <v>9326</v>
      </c>
      <c r="C5376" s="53" t="s">
        <v>24184</v>
      </c>
      <c r="D5376" t="s">
        <v>17420</v>
      </c>
      <c r="E5376" s="43" t="s">
        <v>17419</v>
      </c>
      <c r="H5376" s="41">
        <v>45264</v>
      </c>
      <c r="I5376" s="44">
        <v>133749.18</v>
      </c>
      <c r="J5376" t="s">
        <v>17436</v>
      </c>
      <c r="R5376" s="51"/>
      <c r="U5376"/>
    </row>
    <row r="5377" spans="2:21" x14ac:dyDescent="0.25">
      <c r="B5377" s="49" t="s">
        <v>20400</v>
      </c>
      <c r="C5377" s="53" t="s">
        <v>24192</v>
      </c>
      <c r="D5377" t="s">
        <v>1218</v>
      </c>
      <c r="E5377" s="43" t="s">
        <v>1219</v>
      </c>
      <c r="F5377" t="s">
        <v>20514</v>
      </c>
      <c r="G5377" t="s">
        <v>1243</v>
      </c>
      <c r="H5377" s="41">
        <v>45264</v>
      </c>
      <c r="I5377" s="44">
        <v>-477105.5</v>
      </c>
      <c r="J5377" t="s">
        <v>20513</v>
      </c>
      <c r="R5377" s="51"/>
      <c r="U5377"/>
    </row>
    <row r="5378" spans="2:21" x14ac:dyDescent="0.25">
      <c r="B5378" s="49" t="s">
        <v>20400</v>
      </c>
      <c r="C5378" s="53" t="s">
        <v>24192</v>
      </c>
      <c r="D5378" t="s">
        <v>1218</v>
      </c>
      <c r="E5378" s="43" t="s">
        <v>1219</v>
      </c>
      <c r="F5378" t="s">
        <v>20511</v>
      </c>
      <c r="G5378" t="s">
        <v>20897</v>
      </c>
      <c r="H5378" s="41">
        <v>45264</v>
      </c>
      <c r="I5378" s="44">
        <v>-99000</v>
      </c>
      <c r="J5378" t="s">
        <v>20510</v>
      </c>
      <c r="R5378" s="51"/>
      <c r="U5378"/>
    </row>
    <row r="5379" spans="2:21" x14ac:dyDescent="0.25">
      <c r="B5379" s="49" t="s">
        <v>20400</v>
      </c>
      <c r="C5379" s="53" t="s">
        <v>24192</v>
      </c>
      <c r="D5379" t="s">
        <v>1218</v>
      </c>
      <c r="E5379" s="43" t="s">
        <v>1219</v>
      </c>
      <c r="F5379" t="s">
        <v>20509</v>
      </c>
      <c r="G5379" t="s">
        <v>20921</v>
      </c>
      <c r="H5379" s="41">
        <v>45264</v>
      </c>
      <c r="I5379" s="44">
        <v>-20461.2</v>
      </c>
      <c r="J5379" t="s">
        <v>20508</v>
      </c>
      <c r="R5379" s="51"/>
      <c r="U5379"/>
    </row>
    <row r="5380" spans="2:21" x14ac:dyDescent="0.25">
      <c r="B5380" s="49" t="s">
        <v>20400</v>
      </c>
      <c r="C5380" s="53" t="s">
        <v>24192</v>
      </c>
      <c r="D5380" t="s">
        <v>1218</v>
      </c>
      <c r="E5380" s="43" t="s">
        <v>1219</v>
      </c>
      <c r="G5380" t="s">
        <v>20922</v>
      </c>
      <c r="H5380" s="41">
        <v>45264</v>
      </c>
      <c r="I5380" s="44">
        <v>-1100</v>
      </c>
      <c r="J5380" t="s">
        <v>20512</v>
      </c>
      <c r="R5380" s="51"/>
      <c r="U5380"/>
    </row>
    <row r="5381" spans="2:21" x14ac:dyDescent="0.25">
      <c r="B5381" s="49" t="s">
        <v>9326</v>
      </c>
      <c r="C5381" s="53" t="s">
        <v>24184</v>
      </c>
      <c r="D5381" t="s">
        <v>17310</v>
      </c>
      <c r="E5381" s="43" t="s">
        <v>17309</v>
      </c>
      <c r="F5381" t="s">
        <v>17312</v>
      </c>
      <c r="G5381" t="s">
        <v>9284</v>
      </c>
      <c r="H5381" s="41">
        <v>45265</v>
      </c>
      <c r="I5381" s="44">
        <v>-11678840.99</v>
      </c>
      <c r="J5381" t="s">
        <v>17311</v>
      </c>
      <c r="R5381" s="51"/>
      <c r="U5381"/>
    </row>
    <row r="5382" spans="2:21" x14ac:dyDescent="0.25">
      <c r="B5382" s="49" t="s">
        <v>9326</v>
      </c>
      <c r="C5382" s="53" t="s">
        <v>24184</v>
      </c>
      <c r="D5382" t="s">
        <v>9201</v>
      </c>
      <c r="E5382" s="43" t="s">
        <v>16364</v>
      </c>
      <c r="F5382" t="s">
        <v>16902</v>
      </c>
      <c r="G5382" t="s">
        <v>16903</v>
      </c>
      <c r="H5382" s="41">
        <v>45265</v>
      </c>
      <c r="I5382" s="44">
        <v>-2429778.9500000002</v>
      </c>
      <c r="J5382" t="s">
        <v>16901</v>
      </c>
      <c r="R5382" s="51"/>
      <c r="U5382"/>
    </row>
    <row r="5383" spans="2:21" x14ac:dyDescent="0.25">
      <c r="B5383" s="49" t="s">
        <v>9326</v>
      </c>
      <c r="C5383" s="53" t="s">
        <v>24184</v>
      </c>
      <c r="D5383" t="s">
        <v>8762</v>
      </c>
      <c r="E5383" s="43" t="s">
        <v>16119</v>
      </c>
      <c r="F5383" t="s">
        <v>17039</v>
      </c>
      <c r="G5383" t="s">
        <v>9263</v>
      </c>
      <c r="H5383" s="41">
        <v>45265</v>
      </c>
      <c r="I5383" s="44">
        <v>-2130685.46</v>
      </c>
      <c r="J5383" t="s">
        <v>17038</v>
      </c>
      <c r="R5383" s="51"/>
      <c r="U5383"/>
    </row>
    <row r="5384" spans="2:21" x14ac:dyDescent="0.25">
      <c r="B5384" s="49" t="s">
        <v>9326</v>
      </c>
      <c r="C5384" s="53" t="s">
        <v>24184</v>
      </c>
      <c r="D5384" t="s">
        <v>18622</v>
      </c>
      <c r="E5384" s="43" t="s">
        <v>18621</v>
      </c>
      <c r="F5384" t="s">
        <v>9162</v>
      </c>
      <c r="G5384" t="s">
        <v>18624</v>
      </c>
      <c r="H5384" s="41">
        <v>45265</v>
      </c>
      <c r="I5384" s="44">
        <v>-340725</v>
      </c>
      <c r="J5384" t="s">
        <v>18623</v>
      </c>
      <c r="R5384" s="51"/>
      <c r="U5384"/>
    </row>
    <row r="5385" spans="2:21" x14ac:dyDescent="0.25">
      <c r="B5385" s="49" t="s">
        <v>20400</v>
      </c>
      <c r="C5385" s="53" t="s">
        <v>24192</v>
      </c>
      <c r="D5385" t="s">
        <v>1218</v>
      </c>
      <c r="E5385" s="43" t="s">
        <v>1219</v>
      </c>
      <c r="F5385" t="s">
        <v>20520</v>
      </c>
      <c r="G5385" t="s">
        <v>9235</v>
      </c>
      <c r="H5385" s="41">
        <v>45265</v>
      </c>
      <c r="I5385" s="44">
        <v>-450750</v>
      </c>
      <c r="J5385" t="s">
        <v>20519</v>
      </c>
      <c r="R5385" s="51"/>
      <c r="U5385"/>
    </row>
    <row r="5386" spans="2:21" x14ac:dyDescent="0.25">
      <c r="B5386" s="49" t="s">
        <v>20400</v>
      </c>
      <c r="C5386" s="53" t="s">
        <v>24192</v>
      </c>
      <c r="D5386" t="s">
        <v>1218</v>
      </c>
      <c r="E5386" s="43" t="s">
        <v>1219</v>
      </c>
      <c r="F5386" t="s">
        <v>20518</v>
      </c>
      <c r="G5386" t="s">
        <v>20923</v>
      </c>
      <c r="H5386" s="41">
        <v>45265</v>
      </c>
      <c r="I5386" s="44">
        <v>-3960</v>
      </c>
      <c r="J5386" t="s">
        <v>20517</v>
      </c>
      <c r="R5386" s="51"/>
      <c r="U5386"/>
    </row>
    <row r="5387" spans="2:21" x14ac:dyDescent="0.25">
      <c r="B5387" s="49" t="s">
        <v>9326</v>
      </c>
      <c r="C5387" s="53" t="s">
        <v>24184</v>
      </c>
      <c r="D5387" t="s">
        <v>9266</v>
      </c>
      <c r="E5387" s="43" t="s">
        <v>9267</v>
      </c>
      <c r="F5387" t="s">
        <v>18050</v>
      </c>
      <c r="G5387" t="s">
        <v>9141</v>
      </c>
      <c r="H5387" s="41">
        <v>45266</v>
      </c>
      <c r="I5387" s="44">
        <v>-5036198.3600000003</v>
      </c>
      <c r="J5387" t="s">
        <v>18049</v>
      </c>
      <c r="R5387" s="51"/>
      <c r="U5387"/>
    </row>
    <row r="5388" spans="2:21" x14ac:dyDescent="0.25">
      <c r="B5388" s="49" t="s">
        <v>9326</v>
      </c>
      <c r="C5388" s="53" t="s">
        <v>24184</v>
      </c>
      <c r="D5388" t="s">
        <v>18026</v>
      </c>
      <c r="E5388" s="43" t="s">
        <v>18025</v>
      </c>
      <c r="F5388" t="s">
        <v>7654</v>
      </c>
      <c r="G5388" t="s">
        <v>18028</v>
      </c>
      <c r="H5388" s="41">
        <v>45266</v>
      </c>
      <c r="I5388" s="44">
        <v>-3812532.95</v>
      </c>
      <c r="J5388" t="s">
        <v>18027</v>
      </c>
      <c r="R5388" s="51"/>
      <c r="U5388"/>
    </row>
    <row r="5389" spans="2:21" x14ac:dyDescent="0.25">
      <c r="B5389" s="49" t="s">
        <v>9326</v>
      </c>
      <c r="C5389" s="53" t="s">
        <v>24184</v>
      </c>
      <c r="D5389" t="s">
        <v>7491</v>
      </c>
      <c r="E5389" s="43" t="s">
        <v>7492</v>
      </c>
      <c r="F5389" t="s">
        <v>18004</v>
      </c>
      <c r="G5389" t="s">
        <v>18005</v>
      </c>
      <c r="H5389" s="41">
        <v>45266</v>
      </c>
      <c r="I5389" s="44">
        <v>-711594.95</v>
      </c>
      <c r="J5389" t="s">
        <v>18003</v>
      </c>
      <c r="R5389" s="51"/>
      <c r="U5389"/>
    </row>
    <row r="5390" spans="2:21" x14ac:dyDescent="0.25">
      <c r="B5390" s="49" t="s">
        <v>9326</v>
      </c>
      <c r="C5390" s="53" t="s">
        <v>24184</v>
      </c>
      <c r="D5390" t="s">
        <v>18714</v>
      </c>
      <c r="E5390" s="43" t="s">
        <v>18713</v>
      </c>
      <c r="F5390" t="s">
        <v>18716</v>
      </c>
      <c r="G5390" t="s">
        <v>18169</v>
      </c>
      <c r="H5390" s="41">
        <v>45266</v>
      </c>
      <c r="I5390" s="44">
        <v>664458</v>
      </c>
      <c r="J5390" t="s">
        <v>18715</v>
      </c>
      <c r="R5390" s="51"/>
      <c r="U5390"/>
    </row>
    <row r="5391" spans="2:21" x14ac:dyDescent="0.25">
      <c r="B5391" s="49" t="s">
        <v>9326</v>
      </c>
      <c r="C5391" s="53" t="s">
        <v>24184</v>
      </c>
      <c r="D5391" t="s">
        <v>7491</v>
      </c>
      <c r="E5391" s="43" t="s">
        <v>7492</v>
      </c>
      <c r="F5391" t="s">
        <v>18004</v>
      </c>
      <c r="H5391" s="41">
        <v>45266</v>
      </c>
      <c r="I5391" s="44">
        <v>711594.95</v>
      </c>
      <c r="J5391" t="s">
        <v>18006</v>
      </c>
      <c r="R5391" s="51"/>
      <c r="U5391"/>
    </row>
    <row r="5392" spans="2:21" x14ac:dyDescent="0.25">
      <c r="B5392" s="49" t="s">
        <v>9326</v>
      </c>
      <c r="C5392" s="53" t="s">
        <v>24184</v>
      </c>
      <c r="D5392" t="s">
        <v>17944</v>
      </c>
      <c r="E5392" s="43" t="s">
        <v>17943</v>
      </c>
      <c r="F5392" t="s">
        <v>17946</v>
      </c>
      <c r="G5392" t="s">
        <v>17947</v>
      </c>
      <c r="H5392" s="41">
        <v>45267</v>
      </c>
      <c r="I5392" s="44">
        <v>-18502796.27</v>
      </c>
      <c r="J5392" t="s">
        <v>17945</v>
      </c>
      <c r="R5392" s="51"/>
      <c r="U5392"/>
    </row>
    <row r="5393" spans="2:21" x14ac:dyDescent="0.25">
      <c r="B5393" s="49" t="s">
        <v>9326</v>
      </c>
      <c r="C5393" s="53" t="s">
        <v>24184</v>
      </c>
      <c r="D5393" t="s">
        <v>18058</v>
      </c>
      <c r="E5393" s="43" t="s">
        <v>18057</v>
      </c>
      <c r="F5393" t="s">
        <v>18062</v>
      </c>
      <c r="G5393" t="s">
        <v>18063</v>
      </c>
      <c r="H5393" s="41">
        <v>45267</v>
      </c>
      <c r="I5393" s="44">
        <v>-8047600</v>
      </c>
      <c r="J5393" t="s">
        <v>18061</v>
      </c>
      <c r="R5393" s="51"/>
      <c r="U5393"/>
    </row>
    <row r="5394" spans="2:21" x14ac:dyDescent="0.25">
      <c r="B5394" s="49" t="s">
        <v>9326</v>
      </c>
      <c r="C5394" s="53" t="s">
        <v>24184</v>
      </c>
      <c r="D5394" t="s">
        <v>18902</v>
      </c>
      <c r="E5394" s="43" t="s">
        <v>18901</v>
      </c>
      <c r="F5394" t="s">
        <v>7859</v>
      </c>
      <c r="H5394" s="41">
        <v>45267</v>
      </c>
      <c r="I5394" s="44">
        <v>-2148199.94</v>
      </c>
      <c r="J5394" t="s">
        <v>21768</v>
      </c>
      <c r="R5394" s="51"/>
      <c r="U5394"/>
    </row>
    <row r="5395" spans="2:21" x14ac:dyDescent="0.25">
      <c r="B5395" s="49" t="s">
        <v>9326</v>
      </c>
      <c r="C5395" s="53" t="s">
        <v>24184</v>
      </c>
      <c r="D5395" t="s">
        <v>18365</v>
      </c>
      <c r="E5395" s="43" t="s">
        <v>18364</v>
      </c>
      <c r="F5395" t="s">
        <v>7446</v>
      </c>
      <c r="G5395" t="s">
        <v>18367</v>
      </c>
      <c r="H5395" s="41">
        <v>45267</v>
      </c>
      <c r="I5395" s="44">
        <v>-1498500</v>
      </c>
      <c r="J5395" t="s">
        <v>18366</v>
      </c>
      <c r="R5395" s="51"/>
      <c r="U5395"/>
    </row>
    <row r="5396" spans="2:21" x14ac:dyDescent="0.25">
      <c r="B5396" s="49" t="s">
        <v>9326</v>
      </c>
      <c r="C5396" s="53" t="s">
        <v>24184</v>
      </c>
      <c r="D5396" t="s">
        <v>16577</v>
      </c>
      <c r="E5396" s="43" t="s">
        <v>16576</v>
      </c>
      <c r="F5396" t="s">
        <v>7173</v>
      </c>
      <c r="G5396" t="s">
        <v>20928</v>
      </c>
      <c r="H5396" s="41">
        <v>45267</v>
      </c>
      <c r="I5396" s="44">
        <v>-100000</v>
      </c>
      <c r="J5396" t="s">
        <v>16578</v>
      </c>
      <c r="R5396" s="51"/>
      <c r="U5396"/>
    </row>
    <row r="5397" spans="2:21" x14ac:dyDescent="0.25">
      <c r="B5397" s="49" t="s">
        <v>9326</v>
      </c>
      <c r="C5397" s="53" t="s">
        <v>24184</v>
      </c>
      <c r="D5397" t="s">
        <v>16462</v>
      </c>
      <c r="E5397" s="43" t="s">
        <v>16461</v>
      </c>
      <c r="F5397" t="s">
        <v>7243</v>
      </c>
      <c r="G5397" t="s">
        <v>20849</v>
      </c>
      <c r="H5397" s="41">
        <v>45267</v>
      </c>
      <c r="I5397" s="44">
        <v>-59000</v>
      </c>
      <c r="J5397" t="s">
        <v>16463</v>
      </c>
      <c r="R5397" s="51"/>
      <c r="U5397"/>
    </row>
    <row r="5398" spans="2:21" x14ac:dyDescent="0.25">
      <c r="B5398" s="49" t="s">
        <v>20400</v>
      </c>
      <c r="C5398" s="53" t="s">
        <v>24192</v>
      </c>
      <c r="D5398" t="s">
        <v>1218</v>
      </c>
      <c r="E5398" s="43" t="s">
        <v>1219</v>
      </c>
      <c r="F5398" t="s">
        <v>20516</v>
      </c>
      <c r="G5398" t="s">
        <v>20924</v>
      </c>
      <c r="H5398" s="41">
        <v>45267</v>
      </c>
      <c r="I5398" s="44">
        <v>-350050</v>
      </c>
      <c r="J5398" t="s">
        <v>20515</v>
      </c>
      <c r="R5398" s="51"/>
      <c r="U5398"/>
    </row>
    <row r="5399" spans="2:21" x14ac:dyDescent="0.25">
      <c r="B5399" s="49" t="s">
        <v>20400</v>
      </c>
      <c r="C5399" s="53" t="s">
        <v>24192</v>
      </c>
      <c r="D5399" t="s">
        <v>1218</v>
      </c>
      <c r="E5399" s="43" t="s">
        <v>1219</v>
      </c>
      <c r="F5399" t="s">
        <v>20524</v>
      </c>
      <c r="G5399" t="s">
        <v>20925</v>
      </c>
      <c r="H5399" s="41">
        <v>45267</v>
      </c>
      <c r="I5399" s="44">
        <v>-154603.68</v>
      </c>
      <c r="J5399" t="s">
        <v>20523</v>
      </c>
      <c r="R5399" s="51"/>
      <c r="U5399"/>
    </row>
    <row r="5400" spans="2:21" x14ac:dyDescent="0.25">
      <c r="B5400" s="49" t="s">
        <v>20400</v>
      </c>
      <c r="C5400" s="53" t="s">
        <v>24192</v>
      </c>
      <c r="D5400" t="s">
        <v>1218</v>
      </c>
      <c r="E5400" s="43" t="s">
        <v>1219</v>
      </c>
      <c r="F5400" t="s">
        <v>20526</v>
      </c>
      <c r="G5400" t="s">
        <v>20926</v>
      </c>
      <c r="H5400" s="41">
        <v>45267</v>
      </c>
      <c r="I5400" s="44">
        <v>-154603.68</v>
      </c>
      <c r="J5400" t="s">
        <v>20525</v>
      </c>
      <c r="R5400" s="51"/>
      <c r="U5400"/>
    </row>
    <row r="5401" spans="2:21" x14ac:dyDescent="0.25">
      <c r="B5401" s="49" t="s">
        <v>20400</v>
      </c>
      <c r="C5401" s="53" t="s">
        <v>24192</v>
      </c>
      <c r="D5401" t="s">
        <v>1218</v>
      </c>
      <c r="E5401" s="43" t="s">
        <v>1219</v>
      </c>
      <c r="F5401" t="s">
        <v>20530</v>
      </c>
      <c r="G5401" t="s">
        <v>20927</v>
      </c>
      <c r="H5401" s="41">
        <v>45267</v>
      </c>
      <c r="I5401" s="44">
        <v>-2402.5</v>
      </c>
      <c r="J5401" t="s">
        <v>20529</v>
      </c>
      <c r="R5401" s="51"/>
      <c r="U5401"/>
    </row>
    <row r="5402" spans="2:21" x14ac:dyDescent="0.25">
      <c r="B5402" s="49" t="s">
        <v>9326</v>
      </c>
      <c r="C5402" s="53" t="s">
        <v>24184</v>
      </c>
      <c r="D5402" t="s">
        <v>16947</v>
      </c>
      <c r="E5402" s="43" t="s">
        <v>16946</v>
      </c>
      <c r="F5402" t="s">
        <v>16949</v>
      </c>
      <c r="G5402" t="s">
        <v>16950</v>
      </c>
      <c r="H5402" s="41">
        <v>45268</v>
      </c>
      <c r="I5402" s="44">
        <v>-10529211.18</v>
      </c>
      <c r="J5402" t="s">
        <v>16948</v>
      </c>
      <c r="R5402" s="51"/>
      <c r="U5402"/>
    </row>
    <row r="5403" spans="2:21" x14ac:dyDescent="0.25">
      <c r="B5403" s="49" t="s">
        <v>9326</v>
      </c>
      <c r="C5403" s="53" t="s">
        <v>24184</v>
      </c>
      <c r="D5403" t="s">
        <v>16866</v>
      </c>
      <c r="E5403" s="43" t="s">
        <v>16865</v>
      </c>
      <c r="F5403" t="s">
        <v>16868</v>
      </c>
      <c r="G5403" t="s">
        <v>16869</v>
      </c>
      <c r="H5403" s="41">
        <v>45268</v>
      </c>
      <c r="I5403" s="44">
        <v>-5014859.5999999996</v>
      </c>
      <c r="J5403" t="s">
        <v>16867</v>
      </c>
      <c r="R5403" s="51"/>
      <c r="U5403"/>
    </row>
    <row r="5404" spans="2:21" x14ac:dyDescent="0.25">
      <c r="B5404" s="49" t="s">
        <v>9326</v>
      </c>
      <c r="C5404" s="53" t="s">
        <v>24184</v>
      </c>
      <c r="D5404" t="s">
        <v>16702</v>
      </c>
      <c r="E5404" s="43" t="s">
        <v>16701</v>
      </c>
      <c r="F5404" t="s">
        <v>16704</v>
      </c>
      <c r="G5404" t="s">
        <v>16637</v>
      </c>
      <c r="H5404" s="41">
        <v>45268</v>
      </c>
      <c r="I5404" s="44">
        <v>-2636635.7000000002</v>
      </c>
      <c r="J5404" t="s">
        <v>16703</v>
      </c>
      <c r="R5404" s="51"/>
      <c r="U5404"/>
    </row>
    <row r="5405" spans="2:21" x14ac:dyDescent="0.25">
      <c r="B5405" s="49" t="s">
        <v>9326</v>
      </c>
      <c r="C5405" s="53" t="s">
        <v>24184</v>
      </c>
      <c r="D5405" t="s">
        <v>8988</v>
      </c>
      <c r="E5405" s="43" t="s">
        <v>16268</v>
      </c>
      <c r="F5405" t="s">
        <v>16828</v>
      </c>
      <c r="G5405" t="s">
        <v>8924</v>
      </c>
      <c r="H5405" s="41">
        <v>45268</v>
      </c>
      <c r="I5405" s="44">
        <v>-1335402</v>
      </c>
      <c r="J5405" t="s">
        <v>16827</v>
      </c>
      <c r="R5405" s="51"/>
      <c r="U5405"/>
    </row>
    <row r="5406" spans="2:21" x14ac:dyDescent="0.25">
      <c r="B5406" s="49" t="s">
        <v>9326</v>
      </c>
      <c r="C5406" s="53" t="s">
        <v>24184</v>
      </c>
      <c r="D5406" t="s">
        <v>17870</v>
      </c>
      <c r="E5406" s="43" t="s">
        <v>17869</v>
      </c>
      <c r="F5406" t="s">
        <v>17872</v>
      </c>
      <c r="G5406" t="s">
        <v>17873</v>
      </c>
      <c r="H5406" s="41">
        <v>45268</v>
      </c>
      <c r="I5406" s="44">
        <v>-364112.6</v>
      </c>
      <c r="J5406" t="s">
        <v>17871</v>
      </c>
      <c r="R5406" s="51"/>
      <c r="U5406"/>
    </row>
    <row r="5407" spans="2:21" x14ac:dyDescent="0.25">
      <c r="B5407" s="49" t="s">
        <v>9326</v>
      </c>
      <c r="C5407" s="53" t="s">
        <v>24184</v>
      </c>
      <c r="D5407" t="s">
        <v>9243</v>
      </c>
      <c r="E5407" s="43" t="s">
        <v>9244</v>
      </c>
      <c r="F5407" t="s">
        <v>18752</v>
      </c>
      <c r="G5407" t="s">
        <v>20931</v>
      </c>
      <c r="H5407" s="41">
        <v>45268</v>
      </c>
      <c r="I5407" s="44">
        <v>-118000</v>
      </c>
      <c r="J5407" t="s">
        <v>18751</v>
      </c>
      <c r="R5407" s="51"/>
      <c r="U5407"/>
    </row>
    <row r="5408" spans="2:21" x14ac:dyDescent="0.25">
      <c r="B5408" s="49" t="s">
        <v>20400</v>
      </c>
      <c r="C5408" s="53" t="s">
        <v>24192</v>
      </c>
      <c r="D5408" t="s">
        <v>1218</v>
      </c>
      <c r="E5408" s="43" t="s">
        <v>1219</v>
      </c>
      <c r="F5408" t="s">
        <v>20528</v>
      </c>
      <c r="G5408" t="s">
        <v>20930</v>
      </c>
      <c r="H5408" s="41">
        <v>45268</v>
      </c>
      <c r="I5408" s="44">
        <v>-684500</v>
      </c>
      <c r="J5408" t="s">
        <v>20527</v>
      </c>
      <c r="R5408" s="51"/>
      <c r="U5408"/>
    </row>
    <row r="5409" spans="2:21" x14ac:dyDescent="0.25">
      <c r="B5409" s="49" t="s">
        <v>9326</v>
      </c>
      <c r="C5409" s="53" t="s">
        <v>24184</v>
      </c>
      <c r="D5409" t="s">
        <v>16981</v>
      </c>
      <c r="E5409" s="43" t="s">
        <v>16980</v>
      </c>
      <c r="F5409" t="s">
        <v>16983</v>
      </c>
      <c r="G5409" t="s">
        <v>9263</v>
      </c>
      <c r="H5409" s="41">
        <v>45271</v>
      </c>
      <c r="I5409" s="44">
        <v>-17139397.100000001</v>
      </c>
      <c r="J5409" t="s">
        <v>16982</v>
      </c>
      <c r="R5409" s="51"/>
      <c r="U5409"/>
    </row>
    <row r="5410" spans="2:21" x14ac:dyDescent="0.25">
      <c r="B5410" s="49" t="s">
        <v>9326</v>
      </c>
      <c r="C5410" s="53" t="s">
        <v>24184</v>
      </c>
      <c r="D5410" t="s">
        <v>18215</v>
      </c>
      <c r="E5410" s="43" t="s">
        <v>18214</v>
      </c>
      <c r="F5410" t="s">
        <v>18217</v>
      </c>
      <c r="G5410" t="s">
        <v>9076</v>
      </c>
      <c r="H5410" s="41">
        <v>45271</v>
      </c>
      <c r="I5410" s="44">
        <v>-1773849.74</v>
      </c>
      <c r="J5410" t="s">
        <v>18216</v>
      </c>
      <c r="R5410" s="51"/>
      <c r="U5410"/>
    </row>
    <row r="5411" spans="2:21" x14ac:dyDescent="0.25">
      <c r="B5411" s="49" t="s">
        <v>9326</v>
      </c>
      <c r="C5411" s="53" t="s">
        <v>24184</v>
      </c>
      <c r="D5411" t="s">
        <v>9182</v>
      </c>
      <c r="E5411" s="43" t="s">
        <v>9183</v>
      </c>
      <c r="F5411" t="s">
        <v>8747</v>
      </c>
      <c r="G5411" t="s">
        <v>18740</v>
      </c>
      <c r="H5411" s="41">
        <v>45271</v>
      </c>
      <c r="I5411" s="44">
        <v>-26550</v>
      </c>
      <c r="J5411" t="s">
        <v>18739</v>
      </c>
      <c r="R5411" s="51"/>
      <c r="U5411"/>
    </row>
    <row r="5412" spans="2:21" x14ac:dyDescent="0.25">
      <c r="B5412" s="49" t="s">
        <v>20400</v>
      </c>
      <c r="C5412" s="53" t="s">
        <v>24192</v>
      </c>
      <c r="D5412" t="s">
        <v>1218</v>
      </c>
      <c r="E5412" s="43" t="s">
        <v>1219</v>
      </c>
      <c r="F5412" t="s">
        <v>20534</v>
      </c>
      <c r="G5412" t="s">
        <v>20932</v>
      </c>
      <c r="H5412" s="41">
        <v>45271</v>
      </c>
      <c r="I5412" s="44">
        <v>-47790</v>
      </c>
      <c r="J5412" t="s">
        <v>20533</v>
      </c>
      <c r="R5412" s="51"/>
      <c r="U5412"/>
    </row>
    <row r="5413" spans="2:21" x14ac:dyDescent="0.25">
      <c r="B5413" s="49" t="s">
        <v>9326</v>
      </c>
      <c r="C5413" s="53" t="s">
        <v>24184</v>
      </c>
      <c r="D5413" t="s">
        <v>16572</v>
      </c>
      <c r="E5413" s="43" t="s">
        <v>16571</v>
      </c>
      <c r="F5413" t="s">
        <v>16574</v>
      </c>
      <c r="G5413" t="s">
        <v>16575</v>
      </c>
      <c r="H5413" s="41">
        <v>45272</v>
      </c>
      <c r="I5413" s="44">
        <v>-5297192.42</v>
      </c>
      <c r="J5413" t="s">
        <v>16573</v>
      </c>
      <c r="R5413" s="51"/>
      <c r="U5413"/>
    </row>
    <row r="5414" spans="2:21" x14ac:dyDescent="0.25">
      <c r="B5414" s="49" t="s">
        <v>9326</v>
      </c>
      <c r="C5414" s="53" t="s">
        <v>24184</v>
      </c>
      <c r="D5414" t="s">
        <v>16669</v>
      </c>
      <c r="E5414" s="43" t="s">
        <v>16668</v>
      </c>
      <c r="F5414" t="s">
        <v>16671</v>
      </c>
      <c r="G5414" t="s">
        <v>16672</v>
      </c>
      <c r="H5414" s="41">
        <v>45272</v>
      </c>
      <c r="I5414" s="44">
        <v>-2741224.51</v>
      </c>
      <c r="J5414" t="s">
        <v>16670</v>
      </c>
      <c r="R5414" s="51"/>
      <c r="U5414"/>
    </row>
    <row r="5415" spans="2:21" x14ac:dyDescent="0.25">
      <c r="B5415" s="49" t="s">
        <v>9326</v>
      </c>
      <c r="C5415" s="53" t="s">
        <v>24184</v>
      </c>
      <c r="D5415" t="s">
        <v>18058</v>
      </c>
      <c r="E5415" s="43" t="s">
        <v>18057</v>
      </c>
      <c r="F5415" t="s">
        <v>18060</v>
      </c>
      <c r="G5415" t="s">
        <v>16419</v>
      </c>
      <c r="H5415" s="41">
        <v>45272</v>
      </c>
      <c r="I5415" s="44">
        <v>-562293.6</v>
      </c>
      <c r="J5415" t="s">
        <v>18059</v>
      </c>
      <c r="R5415" s="51"/>
      <c r="U5415"/>
    </row>
    <row r="5416" spans="2:21" x14ac:dyDescent="0.25">
      <c r="B5416" s="49" t="s">
        <v>9326</v>
      </c>
      <c r="C5416" s="53" t="s">
        <v>24184</v>
      </c>
      <c r="D5416" t="s">
        <v>9173</v>
      </c>
      <c r="E5416" s="43" t="s">
        <v>16352</v>
      </c>
      <c r="F5416" t="s">
        <v>7227</v>
      </c>
      <c r="G5416" t="s">
        <v>20934</v>
      </c>
      <c r="H5416" s="41">
        <v>45272</v>
      </c>
      <c r="I5416" s="44">
        <v>-295000</v>
      </c>
      <c r="J5416" t="s">
        <v>16583</v>
      </c>
      <c r="R5416" s="51"/>
      <c r="U5416"/>
    </row>
    <row r="5417" spans="2:21" x14ac:dyDescent="0.25">
      <c r="B5417" s="49" t="s">
        <v>9326</v>
      </c>
      <c r="C5417" s="53" t="s">
        <v>24184</v>
      </c>
      <c r="D5417" t="s">
        <v>17009</v>
      </c>
      <c r="E5417" s="43" t="s">
        <v>17008</v>
      </c>
      <c r="F5417" t="s">
        <v>7523</v>
      </c>
      <c r="G5417" t="s">
        <v>20934</v>
      </c>
      <c r="H5417" s="41">
        <v>45272</v>
      </c>
      <c r="I5417" s="44">
        <v>-295000</v>
      </c>
      <c r="J5417" t="s">
        <v>17010</v>
      </c>
      <c r="R5417" s="51"/>
      <c r="U5417"/>
    </row>
    <row r="5418" spans="2:21" x14ac:dyDescent="0.25">
      <c r="B5418" s="49" t="s">
        <v>9326</v>
      </c>
      <c r="C5418" s="53" t="s">
        <v>24184</v>
      </c>
      <c r="D5418" t="s">
        <v>18796</v>
      </c>
      <c r="E5418" s="43" t="s">
        <v>18795</v>
      </c>
      <c r="F5418" t="s">
        <v>18798</v>
      </c>
      <c r="G5418" t="s">
        <v>18799</v>
      </c>
      <c r="H5418" s="41">
        <v>45272</v>
      </c>
      <c r="I5418" s="44">
        <v>-188800</v>
      </c>
      <c r="J5418" t="s">
        <v>18797</v>
      </c>
      <c r="R5418" s="51"/>
      <c r="U5418"/>
    </row>
    <row r="5419" spans="2:21" x14ac:dyDescent="0.25">
      <c r="B5419" s="49" t="s">
        <v>9326</v>
      </c>
      <c r="C5419" s="53" t="s">
        <v>24184</v>
      </c>
      <c r="D5419" t="s">
        <v>7486</v>
      </c>
      <c r="E5419" s="43" t="s">
        <v>7487</v>
      </c>
      <c r="F5419" t="s">
        <v>8893</v>
      </c>
      <c r="G5419" t="s">
        <v>18106</v>
      </c>
      <c r="H5419" s="41">
        <v>45272</v>
      </c>
      <c r="I5419" s="44">
        <v>-149087.69</v>
      </c>
      <c r="J5419" t="s">
        <v>18105</v>
      </c>
      <c r="R5419" s="51"/>
      <c r="U5419"/>
    </row>
    <row r="5420" spans="2:21" x14ac:dyDescent="0.25">
      <c r="B5420" s="49" t="s">
        <v>9326</v>
      </c>
      <c r="C5420" s="53" t="s">
        <v>24184</v>
      </c>
      <c r="D5420" t="s">
        <v>16627</v>
      </c>
      <c r="E5420" s="43" t="s">
        <v>16626</v>
      </c>
      <c r="F5420" t="s">
        <v>16629</v>
      </c>
      <c r="G5420" t="s">
        <v>20935</v>
      </c>
      <c r="H5420" s="41">
        <v>45272</v>
      </c>
      <c r="I5420" s="44">
        <v>-138650</v>
      </c>
      <c r="J5420" t="s">
        <v>16628</v>
      </c>
      <c r="R5420" s="51"/>
      <c r="U5420"/>
    </row>
    <row r="5421" spans="2:21" x14ac:dyDescent="0.25">
      <c r="B5421" s="49" t="s">
        <v>9326</v>
      </c>
      <c r="C5421" s="53" t="s">
        <v>24184</v>
      </c>
      <c r="D5421" t="s">
        <v>16432</v>
      </c>
      <c r="E5421" s="43" t="s">
        <v>16431</v>
      </c>
      <c r="F5421" t="s">
        <v>7548</v>
      </c>
      <c r="G5421" t="s">
        <v>20936</v>
      </c>
      <c r="H5421" s="41">
        <v>45272</v>
      </c>
      <c r="I5421" s="44">
        <v>-118000</v>
      </c>
      <c r="J5421" t="s">
        <v>16433</v>
      </c>
      <c r="R5421" s="51"/>
      <c r="U5421"/>
    </row>
    <row r="5422" spans="2:21" x14ac:dyDescent="0.25">
      <c r="B5422" s="49" t="s">
        <v>9326</v>
      </c>
      <c r="C5422" s="53" t="s">
        <v>24184</v>
      </c>
      <c r="D5422" t="s">
        <v>16436</v>
      </c>
      <c r="E5422" s="43" t="s">
        <v>16435</v>
      </c>
      <c r="F5422" t="s">
        <v>7736</v>
      </c>
      <c r="G5422" t="s">
        <v>9015</v>
      </c>
      <c r="H5422" s="41">
        <v>45272</v>
      </c>
      <c r="I5422" s="44">
        <v>-118000</v>
      </c>
      <c r="J5422" t="s">
        <v>16437</v>
      </c>
      <c r="R5422" s="51"/>
      <c r="U5422"/>
    </row>
    <row r="5423" spans="2:21" x14ac:dyDescent="0.25">
      <c r="B5423" s="49" t="s">
        <v>9326</v>
      </c>
      <c r="C5423" s="53" t="s">
        <v>24184</v>
      </c>
      <c r="D5423" t="s">
        <v>16441</v>
      </c>
      <c r="E5423" s="43" t="s">
        <v>16440</v>
      </c>
      <c r="F5423" t="s">
        <v>7858</v>
      </c>
      <c r="G5423" t="s">
        <v>20933</v>
      </c>
      <c r="H5423" s="41">
        <v>45272</v>
      </c>
      <c r="I5423" s="44">
        <v>-118000</v>
      </c>
      <c r="J5423" t="s">
        <v>16442</v>
      </c>
      <c r="R5423" s="51"/>
      <c r="U5423"/>
    </row>
    <row r="5424" spans="2:21" x14ac:dyDescent="0.25">
      <c r="B5424" s="49" t="s">
        <v>9326</v>
      </c>
      <c r="C5424" s="53" t="s">
        <v>24184</v>
      </c>
      <c r="D5424" t="s">
        <v>16444</v>
      </c>
      <c r="E5424" s="43" t="s">
        <v>16443</v>
      </c>
      <c r="F5424" t="s">
        <v>8512</v>
      </c>
      <c r="G5424" t="s">
        <v>20937</v>
      </c>
      <c r="H5424" s="41">
        <v>45272</v>
      </c>
      <c r="I5424" s="44">
        <v>-118000</v>
      </c>
      <c r="J5424" t="s">
        <v>16445</v>
      </c>
      <c r="R5424" s="51"/>
      <c r="U5424"/>
    </row>
    <row r="5425" spans="2:21" x14ac:dyDescent="0.25">
      <c r="B5425" s="49" t="s">
        <v>9326</v>
      </c>
      <c r="C5425" s="53" t="s">
        <v>24184</v>
      </c>
      <c r="D5425" t="s">
        <v>16529</v>
      </c>
      <c r="E5425" s="43" t="s">
        <v>16528</v>
      </c>
      <c r="F5425" t="s">
        <v>16531</v>
      </c>
      <c r="G5425" t="s">
        <v>9015</v>
      </c>
      <c r="H5425" s="41">
        <v>45272</v>
      </c>
      <c r="I5425" s="44">
        <v>-118000</v>
      </c>
      <c r="J5425" t="s">
        <v>16530</v>
      </c>
      <c r="R5425" s="51"/>
      <c r="U5425"/>
    </row>
    <row r="5426" spans="2:21" x14ac:dyDescent="0.25">
      <c r="B5426" s="49" t="s">
        <v>9326</v>
      </c>
      <c r="C5426" s="53" t="s">
        <v>24184</v>
      </c>
      <c r="D5426" t="s">
        <v>16564</v>
      </c>
      <c r="E5426" s="43" t="s">
        <v>16563</v>
      </c>
      <c r="F5426" t="s">
        <v>9215</v>
      </c>
      <c r="G5426" t="s">
        <v>9015</v>
      </c>
      <c r="H5426" s="41">
        <v>45272</v>
      </c>
      <c r="I5426" s="44">
        <v>-118000</v>
      </c>
      <c r="J5426" t="s">
        <v>16565</v>
      </c>
      <c r="R5426" s="51"/>
      <c r="U5426"/>
    </row>
    <row r="5427" spans="2:21" x14ac:dyDescent="0.25">
      <c r="B5427" s="49" t="s">
        <v>9326</v>
      </c>
      <c r="C5427" s="53" t="s">
        <v>24184</v>
      </c>
      <c r="D5427" t="s">
        <v>16623</v>
      </c>
      <c r="E5427" s="43" t="s">
        <v>16622</v>
      </c>
      <c r="F5427" t="s">
        <v>7195</v>
      </c>
      <c r="G5427" t="s">
        <v>20933</v>
      </c>
      <c r="H5427" s="41">
        <v>45272</v>
      </c>
      <c r="I5427" s="44">
        <v>-118000</v>
      </c>
      <c r="J5427" t="s">
        <v>16624</v>
      </c>
      <c r="R5427" s="51"/>
      <c r="U5427"/>
    </row>
    <row r="5428" spans="2:21" x14ac:dyDescent="0.25">
      <c r="B5428" s="49" t="s">
        <v>9326</v>
      </c>
      <c r="C5428" s="53" t="s">
        <v>24184</v>
      </c>
      <c r="D5428" t="s">
        <v>7713</v>
      </c>
      <c r="E5428" s="43" t="s">
        <v>15265</v>
      </c>
      <c r="F5428" t="s">
        <v>9250</v>
      </c>
      <c r="G5428" t="s">
        <v>20933</v>
      </c>
      <c r="H5428" s="41">
        <v>45272</v>
      </c>
      <c r="I5428" s="44">
        <v>-118000</v>
      </c>
      <c r="J5428" t="s">
        <v>16625</v>
      </c>
      <c r="R5428" s="51"/>
      <c r="U5428"/>
    </row>
    <row r="5429" spans="2:21" x14ac:dyDescent="0.25">
      <c r="B5429" s="49" t="s">
        <v>9326</v>
      </c>
      <c r="C5429" s="53" t="s">
        <v>24184</v>
      </c>
      <c r="D5429" t="s">
        <v>9243</v>
      </c>
      <c r="E5429" s="43" t="s">
        <v>9244</v>
      </c>
      <c r="F5429" t="s">
        <v>8468</v>
      </c>
      <c r="G5429" t="s">
        <v>9015</v>
      </c>
      <c r="H5429" s="41">
        <v>45272</v>
      </c>
      <c r="I5429" s="44">
        <v>-118000</v>
      </c>
      <c r="J5429" t="s">
        <v>18753</v>
      </c>
      <c r="R5429" s="51"/>
      <c r="U5429"/>
    </row>
    <row r="5430" spans="2:21" x14ac:dyDescent="0.25">
      <c r="B5430" s="49" t="s">
        <v>9326</v>
      </c>
      <c r="C5430" s="53" t="s">
        <v>24184</v>
      </c>
      <c r="D5430" t="s">
        <v>18586</v>
      </c>
      <c r="E5430" s="43" t="s">
        <v>18585</v>
      </c>
      <c r="F5430" t="s">
        <v>7343</v>
      </c>
      <c r="G5430" t="s">
        <v>18588</v>
      </c>
      <c r="H5430" s="41">
        <v>45272</v>
      </c>
      <c r="I5430" s="44">
        <v>-37760</v>
      </c>
      <c r="J5430" t="s">
        <v>18587</v>
      </c>
      <c r="R5430" s="51"/>
      <c r="U5430"/>
    </row>
    <row r="5431" spans="2:21" x14ac:dyDescent="0.25">
      <c r="B5431" s="49" t="s">
        <v>9326</v>
      </c>
      <c r="C5431" s="53" t="s">
        <v>24184</v>
      </c>
      <c r="D5431" t="s">
        <v>7617</v>
      </c>
      <c r="E5431" s="43" t="s">
        <v>7618</v>
      </c>
      <c r="F5431" t="s">
        <v>17911</v>
      </c>
      <c r="G5431" t="s">
        <v>17746</v>
      </c>
      <c r="H5431" s="41">
        <v>45273</v>
      </c>
      <c r="I5431" s="44">
        <v>-19700042.870000001</v>
      </c>
      <c r="J5431" t="s">
        <v>17910</v>
      </c>
      <c r="R5431" s="51"/>
      <c r="U5431"/>
    </row>
    <row r="5432" spans="2:21" x14ac:dyDescent="0.25">
      <c r="B5432" s="49" t="s">
        <v>9326</v>
      </c>
      <c r="C5432" s="53" t="s">
        <v>24184</v>
      </c>
      <c r="D5432" t="s">
        <v>9226</v>
      </c>
      <c r="E5432" s="43" t="s">
        <v>9227</v>
      </c>
      <c r="F5432" t="s">
        <v>21426</v>
      </c>
      <c r="G5432" t="s">
        <v>21483</v>
      </c>
      <c r="H5432" s="41">
        <v>45273</v>
      </c>
      <c r="I5432" s="44">
        <v>-3777490.5</v>
      </c>
      <c r="J5432" t="s">
        <v>21482</v>
      </c>
      <c r="R5432" s="51"/>
      <c r="U5432"/>
    </row>
    <row r="5433" spans="2:21" x14ac:dyDescent="0.25">
      <c r="B5433" s="49" t="s">
        <v>9326</v>
      </c>
      <c r="C5433" s="53" t="s">
        <v>24184</v>
      </c>
      <c r="D5433" t="s">
        <v>9096</v>
      </c>
      <c r="E5433" s="43" t="s">
        <v>9097</v>
      </c>
      <c r="F5433" t="s">
        <v>17599</v>
      </c>
      <c r="G5433" t="s">
        <v>20941</v>
      </c>
      <c r="H5433" s="41">
        <v>45273</v>
      </c>
      <c r="I5433" s="44">
        <v>-1821904.8</v>
      </c>
      <c r="J5433" t="s">
        <v>17598</v>
      </c>
      <c r="R5433" s="51"/>
      <c r="U5433"/>
    </row>
    <row r="5434" spans="2:21" x14ac:dyDescent="0.25">
      <c r="B5434" s="49" t="s">
        <v>9326</v>
      </c>
      <c r="C5434" s="53" t="s">
        <v>24184</v>
      </c>
      <c r="D5434" t="s">
        <v>7809</v>
      </c>
      <c r="E5434" s="43" t="s">
        <v>7810</v>
      </c>
      <c r="F5434" t="s">
        <v>17916</v>
      </c>
      <c r="G5434" t="s">
        <v>20939</v>
      </c>
      <c r="H5434" s="41">
        <v>45273</v>
      </c>
      <c r="I5434" s="44">
        <v>-1065150.25</v>
      </c>
      <c r="J5434" t="s">
        <v>17915</v>
      </c>
      <c r="R5434" s="51"/>
      <c r="U5434"/>
    </row>
    <row r="5435" spans="2:21" x14ac:dyDescent="0.25">
      <c r="B5435" s="49" t="s">
        <v>9326</v>
      </c>
      <c r="C5435" s="53" t="s">
        <v>24184</v>
      </c>
      <c r="D5435" t="s">
        <v>18020</v>
      </c>
      <c r="E5435" s="43" t="s">
        <v>18019</v>
      </c>
      <c r="F5435" t="s">
        <v>18022</v>
      </c>
      <c r="G5435" t="s">
        <v>7654</v>
      </c>
      <c r="H5435" s="41">
        <v>45273</v>
      </c>
      <c r="I5435" s="44">
        <v>-879510.73</v>
      </c>
      <c r="J5435" t="s">
        <v>18021</v>
      </c>
      <c r="R5435" s="51"/>
      <c r="U5435"/>
    </row>
    <row r="5436" spans="2:21" x14ac:dyDescent="0.25">
      <c r="B5436" s="49" t="s">
        <v>9326</v>
      </c>
      <c r="C5436" s="53" t="s">
        <v>24184</v>
      </c>
      <c r="D5436" t="s">
        <v>9096</v>
      </c>
      <c r="E5436" s="43" t="s">
        <v>9097</v>
      </c>
      <c r="F5436" t="s">
        <v>17607</v>
      </c>
      <c r="G5436" t="s">
        <v>20942</v>
      </c>
      <c r="H5436" s="41">
        <v>45273</v>
      </c>
      <c r="I5436" s="44">
        <v>-852390.66</v>
      </c>
      <c r="J5436" t="s">
        <v>17606</v>
      </c>
      <c r="R5436" s="51"/>
      <c r="U5436"/>
    </row>
    <row r="5437" spans="2:21" x14ac:dyDescent="0.25">
      <c r="B5437" s="49" t="s">
        <v>9326</v>
      </c>
      <c r="C5437" s="53" t="s">
        <v>24184</v>
      </c>
      <c r="D5437" t="s">
        <v>9096</v>
      </c>
      <c r="E5437" s="43" t="s">
        <v>9097</v>
      </c>
      <c r="F5437" t="s">
        <v>17609</v>
      </c>
      <c r="G5437" t="s">
        <v>20942</v>
      </c>
      <c r="H5437" s="41">
        <v>45273</v>
      </c>
      <c r="I5437" s="44">
        <v>-594467.46</v>
      </c>
      <c r="J5437" t="s">
        <v>17608</v>
      </c>
      <c r="R5437" s="51"/>
      <c r="U5437"/>
    </row>
    <row r="5438" spans="2:21" x14ac:dyDescent="0.25">
      <c r="B5438" s="49" t="s">
        <v>9326</v>
      </c>
      <c r="C5438" s="53" t="s">
        <v>24184</v>
      </c>
      <c r="D5438" t="s">
        <v>9096</v>
      </c>
      <c r="E5438" s="43" t="s">
        <v>9097</v>
      </c>
      <c r="F5438" t="s">
        <v>17603</v>
      </c>
      <c r="G5438" t="s">
        <v>20942</v>
      </c>
      <c r="H5438" s="41">
        <v>45273</v>
      </c>
      <c r="I5438" s="44">
        <v>-562271.16</v>
      </c>
      <c r="J5438" t="s">
        <v>17602</v>
      </c>
      <c r="R5438" s="51"/>
      <c r="U5438"/>
    </row>
    <row r="5439" spans="2:21" x14ac:dyDescent="0.25">
      <c r="B5439" s="49" t="s">
        <v>9326</v>
      </c>
      <c r="C5439" s="53" t="s">
        <v>24184</v>
      </c>
      <c r="D5439" t="s">
        <v>9096</v>
      </c>
      <c r="E5439" s="43" t="s">
        <v>9097</v>
      </c>
      <c r="F5439" t="s">
        <v>17605</v>
      </c>
      <c r="G5439" t="s">
        <v>20942</v>
      </c>
      <c r="H5439" s="41">
        <v>45273</v>
      </c>
      <c r="I5439" s="44">
        <v>-516255.49</v>
      </c>
      <c r="J5439" t="s">
        <v>17604</v>
      </c>
      <c r="R5439" s="51"/>
      <c r="U5439"/>
    </row>
    <row r="5440" spans="2:21" x14ac:dyDescent="0.25">
      <c r="B5440" s="49" t="s">
        <v>9326</v>
      </c>
      <c r="C5440" s="53" t="s">
        <v>24184</v>
      </c>
      <c r="D5440" t="s">
        <v>7809</v>
      </c>
      <c r="E5440" s="43" t="s">
        <v>7810</v>
      </c>
      <c r="F5440" t="s">
        <v>17918</v>
      </c>
      <c r="G5440" t="s">
        <v>20939</v>
      </c>
      <c r="H5440" s="41">
        <v>45273</v>
      </c>
      <c r="I5440" s="44">
        <v>-347527.71</v>
      </c>
      <c r="J5440" t="s">
        <v>17917</v>
      </c>
      <c r="R5440" s="51"/>
      <c r="U5440"/>
    </row>
    <row r="5441" spans="2:21" x14ac:dyDescent="0.25">
      <c r="B5441" s="49" t="s">
        <v>9326</v>
      </c>
      <c r="C5441" s="53" t="s">
        <v>24184</v>
      </c>
      <c r="D5441" t="s">
        <v>9096</v>
      </c>
      <c r="E5441" s="43" t="s">
        <v>9097</v>
      </c>
      <c r="F5441" t="s">
        <v>17611</v>
      </c>
      <c r="G5441" t="s">
        <v>20943</v>
      </c>
      <c r="H5441" s="41">
        <v>45273</v>
      </c>
      <c r="I5441" s="44">
        <v>-254500.94</v>
      </c>
      <c r="J5441" t="s">
        <v>17610</v>
      </c>
      <c r="R5441" s="51"/>
      <c r="U5441"/>
    </row>
    <row r="5442" spans="2:21" x14ac:dyDescent="0.25">
      <c r="B5442" s="49" t="s">
        <v>9326</v>
      </c>
      <c r="C5442" s="53" t="s">
        <v>24184</v>
      </c>
      <c r="D5442" t="s">
        <v>7809</v>
      </c>
      <c r="E5442" s="43" t="s">
        <v>7810</v>
      </c>
      <c r="F5442" t="s">
        <v>17920</v>
      </c>
      <c r="G5442" t="s">
        <v>20940</v>
      </c>
      <c r="H5442" s="41">
        <v>45273</v>
      </c>
      <c r="I5442" s="44">
        <v>-253437.6</v>
      </c>
      <c r="J5442" t="s">
        <v>17919</v>
      </c>
      <c r="R5442" s="51"/>
      <c r="U5442"/>
    </row>
    <row r="5443" spans="2:21" x14ac:dyDescent="0.25">
      <c r="B5443" s="49" t="s">
        <v>9326</v>
      </c>
      <c r="C5443" s="53" t="s">
        <v>24184</v>
      </c>
      <c r="D5443" t="s">
        <v>9304</v>
      </c>
      <c r="E5443" s="43" t="s">
        <v>9305</v>
      </c>
      <c r="F5443" t="s">
        <v>18413</v>
      </c>
      <c r="G5443" t="s">
        <v>18414</v>
      </c>
      <c r="H5443" s="41">
        <v>45273</v>
      </c>
      <c r="I5443" s="44">
        <v>-139240</v>
      </c>
      <c r="J5443" t="s">
        <v>18412</v>
      </c>
      <c r="R5443" s="51"/>
      <c r="U5443"/>
    </row>
    <row r="5444" spans="2:21" x14ac:dyDescent="0.25">
      <c r="B5444" s="49" t="s">
        <v>9326</v>
      </c>
      <c r="C5444" s="53" t="s">
        <v>24184</v>
      </c>
      <c r="D5444" t="s">
        <v>16398</v>
      </c>
      <c r="E5444" s="43" t="s">
        <v>16397</v>
      </c>
      <c r="F5444" t="s">
        <v>7811</v>
      </c>
      <c r="G5444" t="s">
        <v>20934</v>
      </c>
      <c r="H5444" s="41">
        <v>45273</v>
      </c>
      <c r="I5444" s="44">
        <v>-135700</v>
      </c>
      <c r="J5444" t="s">
        <v>16400</v>
      </c>
      <c r="R5444" s="51"/>
      <c r="U5444"/>
    </row>
    <row r="5445" spans="2:21" x14ac:dyDescent="0.25">
      <c r="B5445" s="49" t="s">
        <v>9326</v>
      </c>
      <c r="C5445" s="53" t="s">
        <v>24184</v>
      </c>
      <c r="D5445" t="s">
        <v>16398</v>
      </c>
      <c r="E5445" s="43" t="s">
        <v>16397</v>
      </c>
      <c r="F5445" t="s">
        <v>9093</v>
      </c>
      <c r="G5445" t="s">
        <v>20871</v>
      </c>
      <c r="H5445" s="41">
        <v>45273</v>
      </c>
      <c r="I5445" s="44">
        <v>-118000</v>
      </c>
      <c r="J5445" t="s">
        <v>16399</v>
      </c>
      <c r="R5445" s="51"/>
      <c r="U5445"/>
    </row>
    <row r="5446" spans="2:21" x14ac:dyDescent="0.25">
      <c r="B5446" s="49" t="s">
        <v>9326</v>
      </c>
      <c r="C5446" s="53" t="s">
        <v>24184</v>
      </c>
      <c r="D5446" t="s">
        <v>16478</v>
      </c>
      <c r="E5446" s="43" t="s">
        <v>16477</v>
      </c>
      <c r="F5446" t="s">
        <v>7241</v>
      </c>
      <c r="G5446" t="s">
        <v>20871</v>
      </c>
      <c r="H5446" s="41">
        <v>45273</v>
      </c>
      <c r="I5446" s="44">
        <v>-41300</v>
      </c>
      <c r="J5446" t="s">
        <v>16479</v>
      </c>
      <c r="R5446" s="51"/>
      <c r="U5446"/>
    </row>
    <row r="5447" spans="2:21" x14ac:dyDescent="0.25">
      <c r="B5447" s="49" t="s">
        <v>9326</v>
      </c>
      <c r="C5447" s="53" t="s">
        <v>24184</v>
      </c>
      <c r="D5447" t="s">
        <v>18897</v>
      </c>
      <c r="E5447" s="43" t="s">
        <v>18896</v>
      </c>
      <c r="F5447" t="s">
        <v>18899</v>
      </c>
      <c r="G5447" t="s">
        <v>18900</v>
      </c>
      <c r="H5447" s="41">
        <v>45273</v>
      </c>
      <c r="I5447" s="44">
        <v>1040000</v>
      </c>
      <c r="J5447" t="s">
        <v>18898</v>
      </c>
      <c r="R5447" s="51"/>
      <c r="U5447"/>
    </row>
    <row r="5448" spans="2:21" x14ac:dyDescent="0.25">
      <c r="B5448" s="49" t="s">
        <v>20400</v>
      </c>
      <c r="C5448" s="53" t="s">
        <v>24192</v>
      </c>
      <c r="D5448" t="s">
        <v>1218</v>
      </c>
      <c r="E5448" s="43" t="s">
        <v>1219</v>
      </c>
      <c r="F5448" t="s">
        <v>20536</v>
      </c>
      <c r="G5448" t="s">
        <v>20938</v>
      </c>
      <c r="H5448" s="41">
        <v>45273</v>
      </c>
      <c r="I5448" s="44">
        <v>-208060</v>
      </c>
      <c r="J5448" t="s">
        <v>20535</v>
      </c>
      <c r="R5448" s="51"/>
      <c r="U5448"/>
    </row>
    <row r="5449" spans="2:21" x14ac:dyDescent="0.25">
      <c r="B5449" s="49" t="s">
        <v>9326</v>
      </c>
      <c r="C5449" s="53" t="s">
        <v>24184</v>
      </c>
      <c r="D5449" t="s">
        <v>16800</v>
      </c>
      <c r="E5449" s="43" t="s">
        <v>16799</v>
      </c>
      <c r="F5449" t="s">
        <v>16802</v>
      </c>
      <c r="G5449" t="s">
        <v>16803</v>
      </c>
      <c r="H5449" s="41">
        <v>45274</v>
      </c>
      <c r="I5449" s="44">
        <v>-25620849.09</v>
      </c>
      <c r="J5449" t="s">
        <v>16801</v>
      </c>
      <c r="R5449" s="51"/>
      <c r="U5449"/>
    </row>
    <row r="5450" spans="2:21" x14ac:dyDescent="0.25">
      <c r="B5450" s="49" t="s">
        <v>9326</v>
      </c>
      <c r="C5450" s="53" t="s">
        <v>24184</v>
      </c>
      <c r="D5450" t="s">
        <v>223</v>
      </c>
      <c r="E5450" s="43" t="s">
        <v>224</v>
      </c>
      <c r="F5450" t="s">
        <v>21683</v>
      </c>
      <c r="G5450" t="s">
        <v>21684</v>
      </c>
      <c r="H5450" s="41">
        <v>45274</v>
      </c>
      <c r="I5450" s="44">
        <v>-15000000</v>
      </c>
      <c r="J5450" t="s">
        <v>21682</v>
      </c>
      <c r="R5450" s="51"/>
      <c r="U5450"/>
    </row>
    <row r="5451" spans="2:21" x14ac:dyDescent="0.25">
      <c r="B5451" s="49" t="s">
        <v>9326</v>
      </c>
      <c r="C5451" s="53" t="s">
        <v>24184</v>
      </c>
      <c r="D5451" t="s">
        <v>8828</v>
      </c>
      <c r="E5451" s="43" t="s">
        <v>8829</v>
      </c>
      <c r="F5451" t="s">
        <v>7488</v>
      </c>
      <c r="G5451" t="s">
        <v>17746</v>
      </c>
      <c r="H5451" s="41">
        <v>45274</v>
      </c>
      <c r="I5451" s="44">
        <v>-10885189.85</v>
      </c>
      <c r="J5451" t="s">
        <v>17747</v>
      </c>
      <c r="R5451" s="51"/>
      <c r="U5451"/>
    </row>
    <row r="5452" spans="2:21" x14ac:dyDescent="0.25">
      <c r="B5452" s="49" t="s">
        <v>9326</v>
      </c>
      <c r="C5452" s="53" t="s">
        <v>24184</v>
      </c>
      <c r="D5452" t="s">
        <v>16908</v>
      </c>
      <c r="E5452" s="43" t="s">
        <v>16907</v>
      </c>
      <c r="F5452" t="s">
        <v>16910</v>
      </c>
      <c r="G5452" t="s">
        <v>16911</v>
      </c>
      <c r="H5452" s="41">
        <v>45274</v>
      </c>
      <c r="I5452" s="44">
        <v>-6886334.1100000003</v>
      </c>
      <c r="J5452" t="s">
        <v>16909</v>
      </c>
      <c r="R5452" s="51"/>
      <c r="U5452"/>
    </row>
    <row r="5453" spans="2:21" x14ac:dyDescent="0.25">
      <c r="B5453" s="49" t="s">
        <v>9326</v>
      </c>
      <c r="C5453" s="53" t="s">
        <v>24184</v>
      </c>
      <c r="D5453" t="s">
        <v>18046</v>
      </c>
      <c r="E5453" s="43" t="s">
        <v>18045</v>
      </c>
      <c r="F5453" t="s">
        <v>18048</v>
      </c>
      <c r="G5453" t="s">
        <v>1285</v>
      </c>
      <c r="H5453" s="41">
        <v>45274</v>
      </c>
      <c r="I5453" s="44">
        <v>-6070301.1900000004</v>
      </c>
      <c r="J5453" t="s">
        <v>18047</v>
      </c>
      <c r="R5453" s="51"/>
      <c r="U5453"/>
    </row>
    <row r="5454" spans="2:21" x14ac:dyDescent="0.25">
      <c r="B5454" s="49" t="s">
        <v>9326</v>
      </c>
      <c r="C5454" s="53" t="s">
        <v>24184</v>
      </c>
      <c r="D5454" t="s">
        <v>16839</v>
      </c>
      <c r="E5454" s="43" t="s">
        <v>16838</v>
      </c>
      <c r="F5454" t="s">
        <v>16841</v>
      </c>
      <c r="G5454" t="s">
        <v>9181</v>
      </c>
      <c r="H5454" s="41">
        <v>45274</v>
      </c>
      <c r="I5454" s="44">
        <v>-5702651.96</v>
      </c>
      <c r="J5454" t="s">
        <v>16840</v>
      </c>
      <c r="R5454" s="51"/>
      <c r="U5454"/>
    </row>
    <row r="5455" spans="2:21" x14ac:dyDescent="0.25">
      <c r="B5455" s="49" t="s">
        <v>9326</v>
      </c>
      <c r="C5455" s="53" t="s">
        <v>24184</v>
      </c>
      <c r="D5455" t="s">
        <v>9096</v>
      </c>
      <c r="E5455" s="43" t="s">
        <v>9097</v>
      </c>
      <c r="F5455" t="s">
        <v>17615</v>
      </c>
      <c r="G5455" t="s">
        <v>20946</v>
      </c>
      <c r="H5455" s="41">
        <v>45274</v>
      </c>
      <c r="I5455" s="44">
        <v>-5391388.25</v>
      </c>
      <c r="J5455" t="s">
        <v>17614</v>
      </c>
      <c r="R5455" s="51"/>
      <c r="U5455"/>
    </row>
    <row r="5456" spans="2:21" x14ac:dyDescent="0.25">
      <c r="B5456" s="49" t="s">
        <v>9326</v>
      </c>
      <c r="C5456" s="53" t="s">
        <v>24184</v>
      </c>
      <c r="D5456" t="s">
        <v>5966</v>
      </c>
      <c r="E5456" s="43" t="s">
        <v>5967</v>
      </c>
      <c r="F5456" t="s">
        <v>9252</v>
      </c>
      <c r="G5456" t="s">
        <v>17788</v>
      </c>
      <c r="H5456" s="41">
        <v>45274</v>
      </c>
      <c r="I5456" s="44">
        <v>-4681902.95</v>
      </c>
      <c r="J5456" t="s">
        <v>17787</v>
      </c>
      <c r="R5456" s="51"/>
      <c r="U5456"/>
    </row>
    <row r="5457" spans="2:21" x14ac:dyDescent="0.25">
      <c r="B5457" s="49" t="s">
        <v>9326</v>
      </c>
      <c r="C5457" s="53" t="s">
        <v>24184</v>
      </c>
      <c r="D5457" t="s">
        <v>17805</v>
      </c>
      <c r="E5457" s="43" t="s">
        <v>17804</v>
      </c>
      <c r="F5457" t="s">
        <v>17807</v>
      </c>
      <c r="G5457" t="s">
        <v>9165</v>
      </c>
      <c r="H5457" s="41">
        <v>45274</v>
      </c>
      <c r="I5457" s="44">
        <v>-3654624.74</v>
      </c>
      <c r="J5457" t="s">
        <v>17806</v>
      </c>
      <c r="R5457" s="51"/>
      <c r="U5457"/>
    </row>
    <row r="5458" spans="2:21" x14ac:dyDescent="0.25">
      <c r="B5458" s="49" t="s">
        <v>9326</v>
      </c>
      <c r="C5458" s="53" t="s">
        <v>24184</v>
      </c>
      <c r="D5458" t="s">
        <v>16674</v>
      </c>
      <c r="E5458" s="43" t="s">
        <v>16673</v>
      </c>
      <c r="F5458" t="s">
        <v>16676</v>
      </c>
      <c r="G5458" t="s">
        <v>16677</v>
      </c>
      <c r="H5458" s="41">
        <v>45274</v>
      </c>
      <c r="I5458" s="44">
        <v>-1149450.33</v>
      </c>
      <c r="J5458" t="s">
        <v>16675</v>
      </c>
      <c r="R5458" s="51"/>
      <c r="U5458"/>
    </row>
    <row r="5459" spans="2:21" x14ac:dyDescent="0.25">
      <c r="B5459" s="49" t="s">
        <v>9326</v>
      </c>
      <c r="C5459" s="53" t="s">
        <v>24184</v>
      </c>
      <c r="D5459" t="s">
        <v>17831</v>
      </c>
      <c r="E5459" s="43" t="s">
        <v>17830</v>
      </c>
      <c r="F5459" t="s">
        <v>9206</v>
      </c>
      <c r="G5459" t="s">
        <v>20945</v>
      </c>
      <c r="H5459" s="41">
        <v>45274</v>
      </c>
      <c r="I5459" s="44">
        <v>-1052742.03</v>
      </c>
      <c r="J5459" t="s">
        <v>17832</v>
      </c>
      <c r="R5459" s="51"/>
      <c r="U5459"/>
    </row>
    <row r="5460" spans="2:21" x14ac:dyDescent="0.25">
      <c r="B5460" s="49" t="s">
        <v>9326</v>
      </c>
      <c r="C5460" s="53" t="s">
        <v>24184</v>
      </c>
      <c r="D5460" t="s">
        <v>9096</v>
      </c>
      <c r="E5460" s="43" t="s">
        <v>9097</v>
      </c>
      <c r="F5460" t="s">
        <v>17613</v>
      </c>
      <c r="G5460" t="s">
        <v>9159</v>
      </c>
      <c r="H5460" s="41">
        <v>45274</v>
      </c>
      <c r="I5460" s="44">
        <v>-783324.99</v>
      </c>
      <c r="J5460" t="s">
        <v>17612</v>
      </c>
      <c r="R5460" s="51"/>
      <c r="U5460"/>
    </row>
    <row r="5461" spans="2:21" x14ac:dyDescent="0.25">
      <c r="B5461" s="49" t="s">
        <v>9326</v>
      </c>
      <c r="C5461" s="53" t="s">
        <v>24184</v>
      </c>
      <c r="D5461" t="s">
        <v>18907</v>
      </c>
      <c r="E5461" s="43" t="s">
        <v>18906</v>
      </c>
      <c r="F5461" t="s">
        <v>18909</v>
      </c>
      <c r="G5461" t="s">
        <v>20944</v>
      </c>
      <c r="H5461" s="41">
        <v>45274</v>
      </c>
      <c r="I5461" s="44">
        <v>-270000</v>
      </c>
      <c r="J5461" t="s">
        <v>18908</v>
      </c>
      <c r="R5461" s="51"/>
      <c r="U5461"/>
    </row>
    <row r="5462" spans="2:21" x14ac:dyDescent="0.25">
      <c r="B5462" s="49" t="s">
        <v>9326</v>
      </c>
      <c r="C5462" s="53" t="s">
        <v>24184</v>
      </c>
      <c r="D5462" t="s">
        <v>21917</v>
      </c>
      <c r="E5462" s="43" t="s">
        <v>21105</v>
      </c>
      <c r="F5462" t="s">
        <v>8745</v>
      </c>
      <c r="H5462" s="41">
        <v>45274</v>
      </c>
      <c r="I5462" s="44">
        <v>-59000</v>
      </c>
      <c r="J5462" t="s">
        <v>21106</v>
      </c>
      <c r="R5462" s="51"/>
      <c r="U5462"/>
    </row>
    <row r="5463" spans="2:21" x14ac:dyDescent="0.25">
      <c r="B5463" s="49" t="s">
        <v>20400</v>
      </c>
      <c r="C5463" s="53" t="s">
        <v>24192</v>
      </c>
      <c r="D5463" t="s">
        <v>1218</v>
      </c>
      <c r="E5463" s="43" t="s">
        <v>1219</v>
      </c>
      <c r="F5463" t="s">
        <v>20538</v>
      </c>
      <c r="G5463" t="s">
        <v>20897</v>
      </c>
      <c r="H5463" s="41">
        <v>45274</v>
      </c>
      <c r="I5463" s="44">
        <v>-924000</v>
      </c>
      <c r="J5463" t="s">
        <v>20537</v>
      </c>
      <c r="R5463" s="51"/>
      <c r="U5463"/>
    </row>
    <row r="5464" spans="2:21" x14ac:dyDescent="0.25">
      <c r="B5464" s="49" t="s">
        <v>9326</v>
      </c>
      <c r="C5464" s="53" t="s">
        <v>24184</v>
      </c>
      <c r="D5464" t="s">
        <v>18397</v>
      </c>
      <c r="E5464" s="43" t="s">
        <v>18396</v>
      </c>
      <c r="F5464" t="s">
        <v>18399</v>
      </c>
      <c r="G5464" t="s">
        <v>18400</v>
      </c>
      <c r="H5464" s="41">
        <v>45275</v>
      </c>
      <c r="I5464" s="44">
        <v>-21927990.98</v>
      </c>
      <c r="J5464" t="s">
        <v>18398</v>
      </c>
      <c r="R5464" s="51"/>
      <c r="U5464"/>
    </row>
    <row r="5465" spans="2:21" x14ac:dyDescent="0.25">
      <c r="B5465" s="49" t="s">
        <v>9326</v>
      </c>
      <c r="C5465" s="53" t="s">
        <v>24184</v>
      </c>
      <c r="D5465" t="s">
        <v>18192</v>
      </c>
      <c r="E5465" s="43" t="s">
        <v>18191</v>
      </c>
      <c r="F5465" t="s">
        <v>7226</v>
      </c>
      <c r="G5465" t="s">
        <v>18194</v>
      </c>
      <c r="H5465" s="41">
        <v>45275</v>
      </c>
      <c r="I5465" s="44">
        <v>-9868670.4000000004</v>
      </c>
      <c r="J5465" t="s">
        <v>18193</v>
      </c>
      <c r="R5465" s="51"/>
      <c r="U5465"/>
    </row>
    <row r="5466" spans="2:21" x14ac:dyDescent="0.25">
      <c r="B5466" s="49" t="s">
        <v>9326</v>
      </c>
      <c r="C5466" s="53" t="s">
        <v>24184</v>
      </c>
      <c r="D5466" t="s">
        <v>18494</v>
      </c>
      <c r="E5466" s="43" t="s">
        <v>18493</v>
      </c>
      <c r="F5466" t="s">
        <v>18496</v>
      </c>
      <c r="G5466" t="s">
        <v>18183</v>
      </c>
      <c r="H5466" s="41">
        <v>45275</v>
      </c>
      <c r="I5466" s="44">
        <v>-7752006.7300000004</v>
      </c>
      <c r="J5466" t="s">
        <v>18495</v>
      </c>
      <c r="R5466" s="51"/>
      <c r="U5466"/>
    </row>
    <row r="5467" spans="2:21" x14ac:dyDescent="0.25">
      <c r="B5467" s="49" t="s">
        <v>9326</v>
      </c>
      <c r="C5467" s="53" t="s">
        <v>24184</v>
      </c>
      <c r="D5467" t="s">
        <v>7257</v>
      </c>
      <c r="E5467" s="43" t="s">
        <v>14962</v>
      </c>
      <c r="F5467" t="s">
        <v>16918</v>
      </c>
      <c r="G5467" t="s">
        <v>16919</v>
      </c>
      <c r="H5467" s="41">
        <v>45275</v>
      </c>
      <c r="I5467" s="44">
        <v>-7694784.4000000004</v>
      </c>
      <c r="J5467" t="s">
        <v>16917</v>
      </c>
      <c r="R5467" s="51"/>
      <c r="U5467"/>
    </row>
    <row r="5468" spans="2:21" x14ac:dyDescent="0.25">
      <c r="B5468" s="49" t="s">
        <v>9326</v>
      </c>
      <c r="C5468" s="53" t="s">
        <v>24184</v>
      </c>
      <c r="D5468" t="s">
        <v>18356</v>
      </c>
      <c r="E5468" s="43" t="s">
        <v>18355</v>
      </c>
      <c r="F5468" t="s">
        <v>18358</v>
      </c>
      <c r="G5468" t="s">
        <v>9145</v>
      </c>
      <c r="H5468" s="41">
        <v>45275</v>
      </c>
      <c r="I5468" s="44">
        <v>-6310811.6600000001</v>
      </c>
      <c r="J5468" t="s">
        <v>18357</v>
      </c>
      <c r="R5468" s="51"/>
      <c r="U5468"/>
    </row>
    <row r="5469" spans="2:21" x14ac:dyDescent="0.25">
      <c r="B5469" s="49" t="s">
        <v>9326</v>
      </c>
      <c r="C5469" s="53" t="s">
        <v>24184</v>
      </c>
      <c r="D5469" t="s">
        <v>16455</v>
      </c>
      <c r="E5469" s="43" t="s">
        <v>16454</v>
      </c>
      <c r="F5469" t="s">
        <v>16457</v>
      </c>
      <c r="G5469" t="s">
        <v>16458</v>
      </c>
      <c r="H5469" s="41">
        <v>45275</v>
      </c>
      <c r="I5469" s="44">
        <v>-4182573.75</v>
      </c>
      <c r="J5469" t="s">
        <v>16456</v>
      </c>
      <c r="R5469" s="51"/>
      <c r="U5469"/>
    </row>
    <row r="5470" spans="2:21" x14ac:dyDescent="0.25">
      <c r="B5470" s="49" t="s">
        <v>9326</v>
      </c>
      <c r="C5470" s="53" t="s">
        <v>24184</v>
      </c>
      <c r="D5470" t="s">
        <v>8735</v>
      </c>
      <c r="E5470" s="43" t="s">
        <v>8736</v>
      </c>
      <c r="F5470" t="s">
        <v>18647</v>
      </c>
      <c r="G5470" t="s">
        <v>18648</v>
      </c>
      <c r="H5470" s="41">
        <v>45275</v>
      </c>
      <c r="I5470" s="44">
        <v>-4157961.63</v>
      </c>
      <c r="J5470" t="s">
        <v>18646</v>
      </c>
      <c r="R5470" s="51"/>
      <c r="U5470"/>
    </row>
    <row r="5471" spans="2:21" x14ac:dyDescent="0.25">
      <c r="B5471" s="49" t="s">
        <v>9326</v>
      </c>
      <c r="C5471" s="53" t="s">
        <v>24184</v>
      </c>
      <c r="D5471" t="s">
        <v>17831</v>
      </c>
      <c r="E5471" s="43" t="s">
        <v>17830</v>
      </c>
      <c r="F5471" t="s">
        <v>17834</v>
      </c>
      <c r="G5471" t="s">
        <v>20956</v>
      </c>
      <c r="H5471" s="41">
        <v>45275</v>
      </c>
      <c r="I5471" s="44">
        <v>-3889600</v>
      </c>
      <c r="J5471" t="s">
        <v>17833</v>
      </c>
      <c r="R5471" s="51"/>
      <c r="U5471"/>
    </row>
    <row r="5472" spans="2:21" x14ac:dyDescent="0.25">
      <c r="B5472" s="49" t="s">
        <v>9326</v>
      </c>
      <c r="C5472" s="53" t="s">
        <v>24184</v>
      </c>
      <c r="D5472" t="s">
        <v>18605</v>
      </c>
      <c r="E5472" s="43" t="s">
        <v>18604</v>
      </c>
      <c r="F5472" t="s">
        <v>18607</v>
      </c>
      <c r="G5472" t="s">
        <v>9145</v>
      </c>
      <c r="H5472" s="41">
        <v>45275</v>
      </c>
      <c r="I5472" s="44">
        <v>-3590842.87</v>
      </c>
      <c r="J5472" t="s">
        <v>18606</v>
      </c>
      <c r="R5472" s="51"/>
      <c r="U5472"/>
    </row>
    <row r="5473" spans="2:21" x14ac:dyDescent="0.25">
      <c r="B5473" s="49" t="s">
        <v>9326</v>
      </c>
      <c r="C5473" s="53" t="s">
        <v>24184</v>
      </c>
      <c r="D5473" t="s">
        <v>18490</v>
      </c>
      <c r="E5473" s="43" t="s">
        <v>18489</v>
      </c>
      <c r="F5473" t="s">
        <v>18492</v>
      </c>
      <c r="G5473" t="s">
        <v>9145</v>
      </c>
      <c r="H5473" s="41">
        <v>45275</v>
      </c>
      <c r="I5473" s="44">
        <v>-1320173.8400000001</v>
      </c>
      <c r="J5473" t="s">
        <v>18491</v>
      </c>
      <c r="R5473" s="51"/>
      <c r="U5473"/>
    </row>
    <row r="5474" spans="2:21" x14ac:dyDescent="0.25">
      <c r="B5474" s="49" t="s">
        <v>9326</v>
      </c>
      <c r="C5474" s="53" t="s">
        <v>24184</v>
      </c>
      <c r="D5474" t="s">
        <v>18633</v>
      </c>
      <c r="E5474" s="43" t="s">
        <v>18632</v>
      </c>
      <c r="F5474" t="s">
        <v>9234</v>
      </c>
      <c r="G5474" t="s">
        <v>18635</v>
      </c>
      <c r="H5474" s="41">
        <v>45275</v>
      </c>
      <c r="I5474" s="44">
        <v>-551650</v>
      </c>
      <c r="J5474" t="s">
        <v>18634</v>
      </c>
      <c r="R5474" s="51"/>
      <c r="U5474"/>
    </row>
    <row r="5475" spans="2:21" x14ac:dyDescent="0.25">
      <c r="B5475" s="49" t="s">
        <v>9326</v>
      </c>
      <c r="C5475" s="53" t="s">
        <v>24184</v>
      </c>
      <c r="D5475" t="s">
        <v>18849</v>
      </c>
      <c r="E5475" s="43" t="s">
        <v>18848</v>
      </c>
      <c r="F5475" t="s">
        <v>18851</v>
      </c>
      <c r="G5475" t="s">
        <v>18852</v>
      </c>
      <c r="H5475" s="41">
        <v>45275</v>
      </c>
      <c r="I5475" s="44">
        <v>-305966.7</v>
      </c>
      <c r="J5475" t="s">
        <v>18850</v>
      </c>
      <c r="R5475" s="51"/>
      <c r="U5475"/>
    </row>
    <row r="5476" spans="2:21" x14ac:dyDescent="0.25">
      <c r="B5476" s="49" t="s">
        <v>9326</v>
      </c>
      <c r="C5476" s="53" t="s">
        <v>24184</v>
      </c>
      <c r="D5476" t="s">
        <v>9182</v>
      </c>
      <c r="E5476" s="43" t="s">
        <v>9183</v>
      </c>
      <c r="F5476" t="s">
        <v>8748</v>
      </c>
      <c r="G5476" t="s">
        <v>18742</v>
      </c>
      <c r="H5476" s="41">
        <v>45275</v>
      </c>
      <c r="I5476" s="44">
        <v>-193992</v>
      </c>
      <c r="J5476" t="s">
        <v>18741</v>
      </c>
      <c r="R5476" s="51"/>
      <c r="U5476"/>
    </row>
    <row r="5477" spans="2:21" x14ac:dyDescent="0.25">
      <c r="B5477" s="49" t="s">
        <v>9326</v>
      </c>
      <c r="C5477" s="53" t="s">
        <v>24184</v>
      </c>
      <c r="D5477" t="s">
        <v>18317</v>
      </c>
      <c r="E5477" s="43" t="s">
        <v>18316</v>
      </c>
      <c r="F5477" t="s">
        <v>18322</v>
      </c>
      <c r="G5477" t="s">
        <v>18323</v>
      </c>
      <c r="H5477" s="41">
        <v>45275</v>
      </c>
      <c r="I5477" s="44">
        <v>-154580</v>
      </c>
      <c r="J5477" t="s">
        <v>18321</v>
      </c>
      <c r="R5477" s="51"/>
      <c r="U5477"/>
    </row>
    <row r="5478" spans="2:21" x14ac:dyDescent="0.25">
      <c r="B5478" s="49" t="s">
        <v>9326</v>
      </c>
      <c r="C5478" s="53" t="s">
        <v>24184</v>
      </c>
      <c r="D5478" t="s">
        <v>18622</v>
      </c>
      <c r="E5478" s="43" t="s">
        <v>18621</v>
      </c>
      <c r="F5478" t="s">
        <v>18626</v>
      </c>
      <c r="G5478" t="s">
        <v>18627</v>
      </c>
      <c r="H5478" s="41">
        <v>45275</v>
      </c>
      <c r="I5478" s="44">
        <v>-120360</v>
      </c>
      <c r="J5478" t="s">
        <v>18625</v>
      </c>
      <c r="R5478" s="51"/>
      <c r="U5478"/>
    </row>
    <row r="5479" spans="2:21" x14ac:dyDescent="0.25">
      <c r="B5479" s="49" t="s">
        <v>9326</v>
      </c>
      <c r="C5479" s="53" t="s">
        <v>24184</v>
      </c>
      <c r="D5479" t="s">
        <v>9203</v>
      </c>
      <c r="E5479" s="43" t="s">
        <v>16365</v>
      </c>
      <c r="F5479" t="s">
        <v>16466</v>
      </c>
      <c r="G5479" t="s">
        <v>20950</v>
      </c>
      <c r="H5479" s="41">
        <v>45275</v>
      </c>
      <c r="I5479" s="44">
        <v>-118000</v>
      </c>
      <c r="J5479" t="s">
        <v>16465</v>
      </c>
      <c r="R5479" s="51"/>
      <c r="U5479"/>
    </row>
    <row r="5480" spans="2:21" x14ac:dyDescent="0.25">
      <c r="B5480" s="49" t="s">
        <v>9326</v>
      </c>
      <c r="C5480" s="53" t="s">
        <v>24184</v>
      </c>
      <c r="D5480" t="s">
        <v>7515</v>
      </c>
      <c r="E5480" s="43" t="s">
        <v>15142</v>
      </c>
      <c r="F5480" t="s">
        <v>16481</v>
      </c>
      <c r="G5480" t="s">
        <v>20951</v>
      </c>
      <c r="H5480" s="41">
        <v>45275</v>
      </c>
      <c r="I5480" s="44">
        <v>-118000</v>
      </c>
      <c r="J5480" t="s">
        <v>16480</v>
      </c>
      <c r="R5480" s="51"/>
      <c r="U5480"/>
    </row>
    <row r="5481" spans="2:21" x14ac:dyDescent="0.25">
      <c r="B5481" s="49" t="s">
        <v>9326</v>
      </c>
      <c r="C5481" s="53" t="s">
        <v>24184</v>
      </c>
      <c r="D5481" t="s">
        <v>8815</v>
      </c>
      <c r="E5481" s="43" t="s">
        <v>16164</v>
      </c>
      <c r="F5481" t="s">
        <v>16547</v>
      </c>
      <c r="G5481" t="s">
        <v>20951</v>
      </c>
      <c r="H5481" s="41">
        <v>45275</v>
      </c>
      <c r="I5481" s="44">
        <v>-118000</v>
      </c>
      <c r="J5481" t="s">
        <v>16546</v>
      </c>
      <c r="R5481" s="51"/>
      <c r="U5481"/>
    </row>
    <row r="5482" spans="2:21" x14ac:dyDescent="0.25">
      <c r="B5482" s="49" t="s">
        <v>9326</v>
      </c>
      <c r="C5482" s="53" t="s">
        <v>24184</v>
      </c>
      <c r="D5482" t="s">
        <v>16620</v>
      </c>
      <c r="E5482" s="43" t="s">
        <v>16619</v>
      </c>
      <c r="F5482" t="s">
        <v>7726</v>
      </c>
      <c r="G5482" t="s">
        <v>20951</v>
      </c>
      <c r="H5482" s="41">
        <v>45275</v>
      </c>
      <c r="I5482" s="44">
        <v>-118000</v>
      </c>
      <c r="J5482" t="s">
        <v>16621</v>
      </c>
      <c r="R5482" s="51"/>
      <c r="U5482"/>
    </row>
    <row r="5483" spans="2:21" x14ac:dyDescent="0.25">
      <c r="B5483" s="49" t="s">
        <v>9326</v>
      </c>
      <c r="C5483" s="53" t="s">
        <v>24184</v>
      </c>
      <c r="D5483" t="s">
        <v>16825</v>
      </c>
      <c r="E5483" s="43" t="s">
        <v>16824</v>
      </c>
      <c r="F5483" t="s">
        <v>7219</v>
      </c>
      <c r="G5483" t="s">
        <v>20951</v>
      </c>
      <c r="H5483" s="41">
        <v>45275</v>
      </c>
      <c r="I5483" s="44">
        <v>-118000</v>
      </c>
      <c r="J5483" t="s">
        <v>16826</v>
      </c>
      <c r="R5483" s="51"/>
      <c r="U5483"/>
    </row>
    <row r="5484" spans="2:21" x14ac:dyDescent="0.25">
      <c r="B5484" s="49" t="s">
        <v>9326</v>
      </c>
      <c r="C5484" s="53" t="s">
        <v>24184</v>
      </c>
      <c r="D5484" t="s">
        <v>18893</v>
      </c>
      <c r="E5484" s="43" t="s">
        <v>18892</v>
      </c>
      <c r="F5484" t="s">
        <v>7115</v>
      </c>
      <c r="G5484" t="s">
        <v>20954</v>
      </c>
      <c r="H5484" s="41">
        <v>45275</v>
      </c>
      <c r="I5484" s="44">
        <v>-59400</v>
      </c>
      <c r="J5484" t="s">
        <v>18895</v>
      </c>
      <c r="R5484" s="51"/>
      <c r="U5484"/>
    </row>
    <row r="5485" spans="2:21" x14ac:dyDescent="0.25">
      <c r="B5485" s="49" t="s">
        <v>9326</v>
      </c>
      <c r="C5485" s="53" t="s">
        <v>24184</v>
      </c>
      <c r="D5485" t="s">
        <v>18893</v>
      </c>
      <c r="E5485" s="43" t="s">
        <v>18892</v>
      </c>
      <c r="F5485" t="s">
        <v>7243</v>
      </c>
      <c r="G5485" t="s">
        <v>20953</v>
      </c>
      <c r="H5485" s="41">
        <v>45275</v>
      </c>
      <c r="I5485" s="44">
        <v>-32400</v>
      </c>
      <c r="J5485" t="s">
        <v>18894</v>
      </c>
      <c r="R5485" s="51"/>
      <c r="U5485"/>
    </row>
    <row r="5486" spans="2:21" x14ac:dyDescent="0.25">
      <c r="B5486" s="49" t="s">
        <v>9326</v>
      </c>
      <c r="C5486" s="53" t="s">
        <v>24184</v>
      </c>
      <c r="D5486" t="s">
        <v>16513</v>
      </c>
      <c r="E5486" s="43" t="s">
        <v>16512</v>
      </c>
      <c r="F5486" t="s">
        <v>7501</v>
      </c>
      <c r="G5486" t="s">
        <v>20950</v>
      </c>
      <c r="H5486" s="41">
        <v>45275</v>
      </c>
      <c r="I5486" s="44">
        <v>-21830</v>
      </c>
      <c r="J5486" t="s">
        <v>16514</v>
      </c>
      <c r="R5486" s="51"/>
      <c r="U5486"/>
    </row>
    <row r="5487" spans="2:21" x14ac:dyDescent="0.25">
      <c r="B5487" s="49" t="s">
        <v>9326</v>
      </c>
      <c r="C5487" s="53" t="s">
        <v>24184</v>
      </c>
      <c r="D5487" t="s">
        <v>9226</v>
      </c>
      <c r="E5487" s="43" t="s">
        <v>9227</v>
      </c>
      <c r="H5487" s="41">
        <v>45275</v>
      </c>
      <c r="I5487" s="44">
        <v>3408544.93</v>
      </c>
      <c r="J5487" t="s">
        <v>22440</v>
      </c>
      <c r="R5487" s="51"/>
      <c r="U5487"/>
    </row>
    <row r="5488" spans="2:21" x14ac:dyDescent="0.25">
      <c r="B5488" s="49" t="s">
        <v>20400</v>
      </c>
      <c r="C5488" s="53" t="s">
        <v>24192</v>
      </c>
      <c r="D5488" t="s">
        <v>1218</v>
      </c>
      <c r="E5488" s="43" t="s">
        <v>1219</v>
      </c>
      <c r="F5488" t="s">
        <v>20540</v>
      </c>
      <c r="G5488" t="s">
        <v>9186</v>
      </c>
      <c r="H5488" s="41">
        <v>45275</v>
      </c>
      <c r="I5488" s="44">
        <v>-6560</v>
      </c>
      <c r="J5488" t="s">
        <v>20539</v>
      </c>
      <c r="R5488" s="51"/>
      <c r="U5488"/>
    </row>
    <row r="5489" spans="2:21" x14ac:dyDescent="0.25">
      <c r="B5489" s="49" t="s">
        <v>9326</v>
      </c>
      <c r="C5489" s="53" t="s">
        <v>24184</v>
      </c>
      <c r="D5489" t="s">
        <v>9163</v>
      </c>
      <c r="E5489" s="43" t="s">
        <v>9164</v>
      </c>
      <c r="F5489" t="s">
        <v>18435</v>
      </c>
      <c r="G5489" t="s">
        <v>18436</v>
      </c>
      <c r="H5489" s="41">
        <v>45278</v>
      </c>
      <c r="I5489" s="44">
        <v>-39162312</v>
      </c>
      <c r="J5489" t="s">
        <v>18434</v>
      </c>
      <c r="R5489" s="51"/>
      <c r="U5489"/>
    </row>
    <row r="5490" spans="2:21" x14ac:dyDescent="0.25">
      <c r="B5490" s="49" t="s">
        <v>9326</v>
      </c>
      <c r="C5490" s="53" t="s">
        <v>24184</v>
      </c>
      <c r="D5490" t="s">
        <v>18449</v>
      </c>
      <c r="E5490" s="43" t="s">
        <v>18448</v>
      </c>
      <c r="F5490" t="s">
        <v>7858</v>
      </c>
      <c r="G5490" t="s">
        <v>18451</v>
      </c>
      <c r="H5490" s="41">
        <v>45278</v>
      </c>
      <c r="I5490" s="44">
        <v>-9305881.1999999993</v>
      </c>
      <c r="J5490" t="s">
        <v>18450</v>
      </c>
      <c r="R5490" s="51"/>
      <c r="U5490"/>
    </row>
    <row r="5491" spans="2:21" x14ac:dyDescent="0.25">
      <c r="B5491" s="49" t="s">
        <v>9326</v>
      </c>
      <c r="C5491" s="53" t="s">
        <v>24184</v>
      </c>
      <c r="D5491" t="s">
        <v>18770</v>
      </c>
      <c r="E5491" s="43" t="s">
        <v>18769</v>
      </c>
      <c r="F5491" t="s">
        <v>18772</v>
      </c>
      <c r="G5491" t="s">
        <v>16837</v>
      </c>
      <c r="H5491" s="41">
        <v>45278</v>
      </c>
      <c r="I5491" s="44">
        <v>-9096792.7599999998</v>
      </c>
      <c r="J5491" t="s">
        <v>18771</v>
      </c>
      <c r="R5491" s="51"/>
      <c r="U5491"/>
    </row>
    <row r="5492" spans="2:21" x14ac:dyDescent="0.25">
      <c r="B5492" s="49" t="s">
        <v>9326</v>
      </c>
      <c r="C5492" s="53" t="s">
        <v>24184</v>
      </c>
      <c r="D5492" t="s">
        <v>18271</v>
      </c>
      <c r="E5492" s="43" t="s">
        <v>18270</v>
      </c>
      <c r="F5492" t="s">
        <v>18273</v>
      </c>
      <c r="G5492" t="s">
        <v>18183</v>
      </c>
      <c r="H5492" s="41">
        <v>45278</v>
      </c>
      <c r="I5492" s="44">
        <v>-5914311.2599999998</v>
      </c>
      <c r="J5492" t="s">
        <v>18272</v>
      </c>
      <c r="R5492" s="51"/>
      <c r="U5492"/>
    </row>
    <row r="5493" spans="2:21" x14ac:dyDescent="0.25">
      <c r="B5493" s="49" t="s">
        <v>9326</v>
      </c>
      <c r="C5493" s="53" t="s">
        <v>24184</v>
      </c>
      <c r="D5493" t="s">
        <v>18651</v>
      </c>
      <c r="E5493" s="43" t="s">
        <v>18650</v>
      </c>
      <c r="F5493" t="s">
        <v>18655</v>
      </c>
      <c r="G5493" t="s">
        <v>18485</v>
      </c>
      <c r="H5493" s="41">
        <v>45278</v>
      </c>
      <c r="I5493" s="44">
        <v>-4487686.3</v>
      </c>
      <c r="J5493" t="s">
        <v>18654</v>
      </c>
      <c r="R5493" s="51"/>
      <c r="U5493"/>
    </row>
    <row r="5494" spans="2:21" x14ac:dyDescent="0.25">
      <c r="B5494" s="49" t="s">
        <v>9326</v>
      </c>
      <c r="C5494" s="53" t="s">
        <v>24184</v>
      </c>
      <c r="D5494" t="s">
        <v>16634</v>
      </c>
      <c r="E5494" s="43" t="s">
        <v>16633</v>
      </c>
      <c r="F5494" t="s">
        <v>16636</v>
      </c>
      <c r="G5494" t="s">
        <v>16637</v>
      </c>
      <c r="H5494" s="41">
        <v>45278</v>
      </c>
      <c r="I5494" s="44">
        <v>-4121701.08</v>
      </c>
      <c r="J5494" t="s">
        <v>16635</v>
      </c>
      <c r="R5494" s="51"/>
      <c r="U5494"/>
    </row>
    <row r="5495" spans="2:21" x14ac:dyDescent="0.25">
      <c r="B5495" s="49" t="s">
        <v>9326</v>
      </c>
      <c r="C5495" s="53" t="s">
        <v>24184</v>
      </c>
      <c r="D5495" t="s">
        <v>16930</v>
      </c>
      <c r="E5495" s="43" t="s">
        <v>16929</v>
      </c>
      <c r="F5495" t="s">
        <v>16932</v>
      </c>
      <c r="G5495" t="s">
        <v>8969</v>
      </c>
      <c r="H5495" s="41">
        <v>45278</v>
      </c>
      <c r="I5495" s="44">
        <v>-3565422.24</v>
      </c>
      <c r="J5495" t="s">
        <v>16931</v>
      </c>
      <c r="R5495" s="51"/>
      <c r="U5495"/>
    </row>
    <row r="5496" spans="2:21" x14ac:dyDescent="0.25">
      <c r="B5496" s="49" t="s">
        <v>9326</v>
      </c>
      <c r="C5496" s="53" t="s">
        <v>24184</v>
      </c>
      <c r="D5496" t="s">
        <v>9264</v>
      </c>
      <c r="E5496" s="43" t="s">
        <v>9265</v>
      </c>
      <c r="F5496" t="s">
        <v>17881</v>
      </c>
      <c r="G5496" t="s">
        <v>17882</v>
      </c>
      <c r="H5496" s="41">
        <v>45278</v>
      </c>
      <c r="I5496" s="44">
        <v>-1746854.43</v>
      </c>
      <c r="J5496" t="s">
        <v>17880</v>
      </c>
      <c r="R5496" s="51"/>
      <c r="U5496"/>
    </row>
    <row r="5497" spans="2:21" x14ac:dyDescent="0.25">
      <c r="B5497" s="49" t="s">
        <v>9326</v>
      </c>
      <c r="C5497" s="53" t="s">
        <v>24184</v>
      </c>
      <c r="D5497" t="s">
        <v>18462</v>
      </c>
      <c r="E5497" s="43" t="s">
        <v>18461</v>
      </c>
      <c r="F5497" t="s">
        <v>18464</v>
      </c>
      <c r="G5497" t="s">
        <v>1285</v>
      </c>
      <c r="H5497" s="41">
        <v>45278</v>
      </c>
      <c r="I5497" s="44">
        <v>-976577.5</v>
      </c>
      <c r="J5497" t="s">
        <v>18463</v>
      </c>
      <c r="R5497" s="51"/>
      <c r="U5497"/>
    </row>
    <row r="5498" spans="2:21" x14ac:dyDescent="0.25">
      <c r="B5498" s="49" t="s">
        <v>9326</v>
      </c>
      <c r="C5498" s="53" t="s">
        <v>24184</v>
      </c>
      <c r="D5498" t="s">
        <v>16539</v>
      </c>
      <c r="E5498" s="43" t="s">
        <v>16538</v>
      </c>
      <c r="F5498" t="s">
        <v>16541</v>
      </c>
      <c r="G5498" t="s">
        <v>9268</v>
      </c>
      <c r="H5498" s="41">
        <v>45278</v>
      </c>
      <c r="I5498" s="44">
        <v>-840281.92</v>
      </c>
      <c r="J5498" t="s">
        <v>16540</v>
      </c>
      <c r="R5498" s="51"/>
      <c r="U5498"/>
    </row>
    <row r="5499" spans="2:21" x14ac:dyDescent="0.25">
      <c r="B5499" s="49" t="s">
        <v>9326</v>
      </c>
      <c r="C5499" s="53" t="s">
        <v>24184</v>
      </c>
      <c r="D5499" t="s">
        <v>16971</v>
      </c>
      <c r="E5499" s="43" t="s">
        <v>16970</v>
      </c>
      <c r="F5499" t="s">
        <v>16973</v>
      </c>
      <c r="G5499" t="s">
        <v>9141</v>
      </c>
      <c r="H5499" s="41">
        <v>45278</v>
      </c>
      <c r="I5499" s="44">
        <v>-818099.05</v>
      </c>
      <c r="J5499" t="s">
        <v>16972</v>
      </c>
      <c r="R5499" s="51"/>
      <c r="U5499"/>
    </row>
    <row r="5500" spans="2:21" x14ac:dyDescent="0.25">
      <c r="B5500" s="49" t="s">
        <v>9326</v>
      </c>
      <c r="C5500" s="53" t="s">
        <v>24184</v>
      </c>
      <c r="D5500" t="s">
        <v>18239</v>
      </c>
      <c r="E5500" s="43" t="s">
        <v>18238</v>
      </c>
      <c r="F5500" t="s">
        <v>18241</v>
      </c>
      <c r="G5500" t="s">
        <v>18242</v>
      </c>
      <c r="H5500" s="41">
        <v>45278</v>
      </c>
      <c r="I5500" s="44">
        <v>-757984.8</v>
      </c>
      <c r="J5500" t="s">
        <v>18240</v>
      </c>
      <c r="R5500" s="51"/>
      <c r="U5500"/>
    </row>
    <row r="5501" spans="2:21" x14ac:dyDescent="0.25">
      <c r="B5501" s="49" t="s">
        <v>9326</v>
      </c>
      <c r="C5501" s="53" t="s">
        <v>24184</v>
      </c>
      <c r="D5501" t="s">
        <v>640</v>
      </c>
      <c r="E5501" s="43" t="s">
        <v>9856</v>
      </c>
      <c r="F5501" t="s">
        <v>16766</v>
      </c>
      <c r="G5501" t="s">
        <v>16767</v>
      </c>
      <c r="H5501" s="41">
        <v>45278</v>
      </c>
      <c r="I5501" s="44">
        <v>-736253.26</v>
      </c>
      <c r="J5501" t="s">
        <v>16765</v>
      </c>
      <c r="R5501" s="51"/>
      <c r="U5501"/>
    </row>
    <row r="5502" spans="2:21" x14ac:dyDescent="0.25">
      <c r="B5502" s="49" t="s">
        <v>9326</v>
      </c>
      <c r="C5502" s="53" t="s">
        <v>24184</v>
      </c>
      <c r="D5502" t="s">
        <v>18714</v>
      </c>
      <c r="E5502" s="43" t="s">
        <v>18713</v>
      </c>
      <c r="F5502" t="s">
        <v>18718</v>
      </c>
      <c r="G5502" t="s">
        <v>18719</v>
      </c>
      <c r="H5502" s="41">
        <v>45278</v>
      </c>
      <c r="I5502" s="44">
        <v>-664458</v>
      </c>
      <c r="J5502" t="s">
        <v>18717</v>
      </c>
      <c r="R5502" s="51"/>
      <c r="U5502"/>
    </row>
    <row r="5503" spans="2:21" x14ac:dyDescent="0.25">
      <c r="B5503" s="49" t="s">
        <v>9326</v>
      </c>
      <c r="C5503" s="53" t="s">
        <v>24184</v>
      </c>
      <c r="D5503" t="s">
        <v>7889</v>
      </c>
      <c r="E5503" s="43" t="s">
        <v>15400</v>
      </c>
      <c r="F5503" t="s">
        <v>8596</v>
      </c>
      <c r="G5503" t="s">
        <v>16419</v>
      </c>
      <c r="H5503" s="41">
        <v>45278</v>
      </c>
      <c r="I5503" s="44">
        <v>-150096</v>
      </c>
      <c r="J5503" t="s">
        <v>16418</v>
      </c>
      <c r="R5503" s="51"/>
      <c r="U5503"/>
    </row>
    <row r="5504" spans="2:21" x14ac:dyDescent="0.25">
      <c r="B5504" s="49" t="s">
        <v>9326</v>
      </c>
      <c r="C5504" s="53" t="s">
        <v>24184</v>
      </c>
      <c r="D5504" t="s">
        <v>17893</v>
      </c>
      <c r="E5504" s="43" t="s">
        <v>17892</v>
      </c>
      <c r="F5504" t="s">
        <v>17895</v>
      </c>
      <c r="G5504" t="s">
        <v>9145</v>
      </c>
      <c r="H5504" s="41">
        <v>45279</v>
      </c>
      <c r="I5504" s="44">
        <v>-16804502.050000001</v>
      </c>
      <c r="J5504" t="s">
        <v>17894</v>
      </c>
      <c r="R5504" s="51"/>
      <c r="U5504"/>
    </row>
    <row r="5505" spans="2:21" x14ac:dyDescent="0.25">
      <c r="B5505" s="49" t="s">
        <v>9326</v>
      </c>
      <c r="C5505" s="53" t="s">
        <v>24184</v>
      </c>
      <c r="D5505" t="s">
        <v>18478</v>
      </c>
      <c r="E5505" s="43" t="s">
        <v>18477</v>
      </c>
      <c r="F5505" t="s">
        <v>18480</v>
      </c>
      <c r="G5505" t="s">
        <v>16718</v>
      </c>
      <c r="H5505" s="41">
        <v>45279</v>
      </c>
      <c r="I5505" s="44">
        <v>-12582982.109999999</v>
      </c>
      <c r="J5505" t="s">
        <v>18479</v>
      </c>
      <c r="R5505" s="51"/>
      <c r="U5505"/>
    </row>
    <row r="5506" spans="2:21" x14ac:dyDescent="0.25">
      <c r="B5506" s="49" t="s">
        <v>9326</v>
      </c>
      <c r="C5506" s="53" t="s">
        <v>24184</v>
      </c>
      <c r="D5506" t="s">
        <v>17969</v>
      </c>
      <c r="E5506" s="43" t="s">
        <v>17968</v>
      </c>
      <c r="F5506" t="s">
        <v>17971</v>
      </c>
      <c r="G5506" t="s">
        <v>9145</v>
      </c>
      <c r="H5506" s="41">
        <v>45279</v>
      </c>
      <c r="I5506" s="44">
        <v>-7722786.6600000001</v>
      </c>
      <c r="J5506" t="s">
        <v>17970</v>
      </c>
      <c r="R5506" s="51"/>
      <c r="U5506"/>
    </row>
    <row r="5507" spans="2:21" x14ac:dyDescent="0.25">
      <c r="B5507" s="49" t="s">
        <v>9326</v>
      </c>
      <c r="C5507" s="53" t="s">
        <v>24184</v>
      </c>
      <c r="D5507" t="s">
        <v>8828</v>
      </c>
      <c r="E5507" s="43" t="s">
        <v>8829</v>
      </c>
      <c r="F5507" t="s">
        <v>7288</v>
      </c>
      <c r="G5507" t="s">
        <v>17744</v>
      </c>
      <c r="H5507" s="41">
        <v>45279</v>
      </c>
      <c r="I5507" s="44">
        <v>-4096649.91</v>
      </c>
      <c r="J5507" t="s">
        <v>17743</v>
      </c>
      <c r="R5507" s="51"/>
      <c r="U5507"/>
    </row>
    <row r="5508" spans="2:21" x14ac:dyDescent="0.25">
      <c r="B5508" s="49" t="s">
        <v>9326</v>
      </c>
      <c r="C5508" s="53" t="s">
        <v>24184</v>
      </c>
      <c r="D5508" t="s">
        <v>17014</v>
      </c>
      <c r="E5508" s="43" t="s">
        <v>17013</v>
      </c>
      <c r="F5508" t="s">
        <v>17016</v>
      </c>
      <c r="G5508" t="s">
        <v>8989</v>
      </c>
      <c r="H5508" s="41">
        <v>45279</v>
      </c>
      <c r="I5508" s="44">
        <v>-3464500.4</v>
      </c>
      <c r="J5508" t="s">
        <v>17015</v>
      </c>
      <c r="R5508" s="51"/>
      <c r="U5508"/>
    </row>
    <row r="5509" spans="2:21" x14ac:dyDescent="0.25">
      <c r="B5509" s="49" t="s">
        <v>9326</v>
      </c>
      <c r="C5509" s="53" t="s">
        <v>24184</v>
      </c>
      <c r="D5509" t="s">
        <v>18311</v>
      </c>
      <c r="E5509" s="43" t="s">
        <v>18310</v>
      </c>
      <c r="F5509" t="s">
        <v>18313</v>
      </c>
      <c r="G5509" t="s">
        <v>18314</v>
      </c>
      <c r="H5509" s="41">
        <v>45279</v>
      </c>
      <c r="I5509" s="44">
        <v>-1951284.34</v>
      </c>
      <c r="J5509" t="s">
        <v>18312</v>
      </c>
      <c r="R5509" s="51"/>
      <c r="U5509"/>
    </row>
    <row r="5510" spans="2:21" x14ac:dyDescent="0.25">
      <c r="B5510" s="49" t="s">
        <v>9326</v>
      </c>
      <c r="C5510" s="53" t="s">
        <v>24184</v>
      </c>
      <c r="D5510" t="s">
        <v>17009</v>
      </c>
      <c r="E5510" s="43" t="s">
        <v>17008</v>
      </c>
      <c r="F5510" t="s">
        <v>7373</v>
      </c>
      <c r="G5510" t="s">
        <v>20934</v>
      </c>
      <c r="H5510" s="41">
        <v>45279</v>
      </c>
      <c r="I5510" s="44">
        <v>-236000</v>
      </c>
      <c r="J5510" t="s">
        <v>17011</v>
      </c>
      <c r="R5510" s="51"/>
      <c r="U5510"/>
    </row>
    <row r="5511" spans="2:21" x14ac:dyDescent="0.25">
      <c r="B5511" s="49" t="s">
        <v>9326</v>
      </c>
      <c r="C5511" s="53" t="s">
        <v>24184</v>
      </c>
      <c r="D5511" t="s">
        <v>4080</v>
      </c>
      <c r="E5511" s="43" t="s">
        <v>12518</v>
      </c>
      <c r="F5511" t="s">
        <v>16473</v>
      </c>
      <c r="G5511" t="s">
        <v>9015</v>
      </c>
      <c r="H5511" s="41">
        <v>45279</v>
      </c>
      <c r="I5511" s="44">
        <v>-118000</v>
      </c>
      <c r="J5511" t="s">
        <v>16472</v>
      </c>
      <c r="R5511" s="51"/>
      <c r="U5511"/>
    </row>
    <row r="5512" spans="2:21" x14ac:dyDescent="0.25">
      <c r="B5512" s="49" t="s">
        <v>9326</v>
      </c>
      <c r="C5512" s="53" t="s">
        <v>24184</v>
      </c>
      <c r="D5512" t="s">
        <v>16411</v>
      </c>
      <c r="E5512" s="43" t="s">
        <v>16410</v>
      </c>
      <c r="F5512" t="s">
        <v>7933</v>
      </c>
      <c r="G5512" t="s">
        <v>20959</v>
      </c>
      <c r="H5512" s="41">
        <v>45279</v>
      </c>
      <c r="I5512" s="44">
        <v>-70800</v>
      </c>
      <c r="J5512" t="s">
        <v>16412</v>
      </c>
      <c r="R5512" s="51"/>
      <c r="U5512"/>
    </row>
    <row r="5513" spans="2:21" x14ac:dyDescent="0.25">
      <c r="B5513" s="49" t="s">
        <v>9326</v>
      </c>
      <c r="C5513" s="53" t="s">
        <v>24184</v>
      </c>
      <c r="D5513" t="s">
        <v>16462</v>
      </c>
      <c r="E5513" s="43" t="s">
        <v>16461</v>
      </c>
      <c r="F5513" t="s">
        <v>7115</v>
      </c>
      <c r="G5513" t="s">
        <v>20934</v>
      </c>
      <c r="H5513" s="41">
        <v>45279</v>
      </c>
      <c r="I5513" s="44">
        <v>-59000</v>
      </c>
      <c r="J5513" t="s">
        <v>16464</v>
      </c>
      <c r="R5513" s="51"/>
      <c r="U5513"/>
    </row>
    <row r="5514" spans="2:21" x14ac:dyDescent="0.25">
      <c r="B5514" s="49" t="s">
        <v>9326</v>
      </c>
      <c r="C5514" s="53" t="s">
        <v>24184</v>
      </c>
      <c r="D5514" t="s">
        <v>16934</v>
      </c>
      <c r="E5514" s="43" t="s">
        <v>16933</v>
      </c>
      <c r="F5514" t="s">
        <v>16936</v>
      </c>
      <c r="G5514" t="s">
        <v>16937</v>
      </c>
      <c r="H5514" s="41">
        <v>45280</v>
      </c>
      <c r="I5514" s="44">
        <v>-9143820.2699999996</v>
      </c>
      <c r="J5514" t="s">
        <v>16935</v>
      </c>
      <c r="R5514" s="51"/>
      <c r="U5514"/>
    </row>
    <row r="5515" spans="2:21" x14ac:dyDescent="0.25">
      <c r="B5515" s="49" t="s">
        <v>9326</v>
      </c>
      <c r="C5515" s="53" t="s">
        <v>24184</v>
      </c>
      <c r="D5515" t="s">
        <v>16794</v>
      </c>
      <c r="E5515" s="43" t="s">
        <v>16793</v>
      </c>
      <c r="F5515" t="s">
        <v>16796</v>
      </c>
      <c r="G5515" t="s">
        <v>16718</v>
      </c>
      <c r="H5515" s="41">
        <v>45280</v>
      </c>
      <c r="I5515" s="44">
        <v>-7297309.8399999999</v>
      </c>
      <c r="J5515" t="s">
        <v>16795</v>
      </c>
      <c r="R5515" s="51"/>
      <c r="U5515"/>
    </row>
    <row r="5516" spans="2:21" x14ac:dyDescent="0.25">
      <c r="B5516" s="49" t="s">
        <v>9326</v>
      </c>
      <c r="C5516" s="53" t="s">
        <v>24184</v>
      </c>
      <c r="D5516" t="s">
        <v>18529</v>
      </c>
      <c r="E5516" s="43" t="s">
        <v>18528</v>
      </c>
      <c r="F5516" t="s">
        <v>9250</v>
      </c>
      <c r="G5516" t="s">
        <v>18531</v>
      </c>
      <c r="H5516" s="41">
        <v>45280</v>
      </c>
      <c r="I5516" s="44">
        <v>-1920520.8</v>
      </c>
      <c r="J5516" t="s">
        <v>18530</v>
      </c>
      <c r="R5516" s="51"/>
      <c r="U5516"/>
    </row>
    <row r="5517" spans="2:21" x14ac:dyDescent="0.25">
      <c r="B5517" s="49" t="s">
        <v>9326</v>
      </c>
      <c r="C5517" s="53" t="s">
        <v>24184</v>
      </c>
      <c r="D5517" t="s">
        <v>9279</v>
      </c>
      <c r="E5517" s="43" t="s">
        <v>9280</v>
      </c>
      <c r="F5517" t="s">
        <v>9228</v>
      </c>
      <c r="G5517" t="s">
        <v>9209</v>
      </c>
      <c r="H5517" s="41">
        <v>45280</v>
      </c>
      <c r="I5517" s="44">
        <v>-1857784.04</v>
      </c>
      <c r="J5517" t="s">
        <v>21421</v>
      </c>
      <c r="R5517" s="51"/>
      <c r="U5517"/>
    </row>
    <row r="5518" spans="2:21" x14ac:dyDescent="0.25">
      <c r="B5518" s="49" t="s">
        <v>9326</v>
      </c>
      <c r="C5518" s="53" t="s">
        <v>24184</v>
      </c>
      <c r="D5518" t="s">
        <v>16831</v>
      </c>
      <c r="E5518" s="43" t="s">
        <v>16830</v>
      </c>
      <c r="F5518" t="s">
        <v>16833</v>
      </c>
      <c r="G5518" t="s">
        <v>16834</v>
      </c>
      <c r="H5518" s="41">
        <v>45280</v>
      </c>
      <c r="I5518" s="44">
        <v>-346750.17</v>
      </c>
      <c r="J5518" t="s">
        <v>16832</v>
      </c>
      <c r="R5518" s="51"/>
      <c r="U5518"/>
    </row>
    <row r="5519" spans="2:21" x14ac:dyDescent="0.25">
      <c r="B5519" s="49" t="s">
        <v>9326</v>
      </c>
      <c r="C5519" s="53" t="s">
        <v>24184</v>
      </c>
      <c r="D5519" t="s">
        <v>18144</v>
      </c>
      <c r="E5519" s="43" t="s">
        <v>18143</v>
      </c>
      <c r="F5519" t="s">
        <v>9058</v>
      </c>
      <c r="G5519" t="s">
        <v>18146</v>
      </c>
      <c r="H5519" s="41">
        <v>45280</v>
      </c>
      <c r="I5519" s="44">
        <v>-182144.8</v>
      </c>
      <c r="J5519" t="s">
        <v>18145</v>
      </c>
      <c r="R5519" s="51"/>
      <c r="U5519"/>
    </row>
    <row r="5520" spans="2:21" x14ac:dyDescent="0.25">
      <c r="B5520" s="49" t="s">
        <v>9326</v>
      </c>
      <c r="C5520" s="53" t="s">
        <v>24184</v>
      </c>
      <c r="D5520" t="s">
        <v>18759</v>
      </c>
      <c r="E5520" s="43" t="s">
        <v>18758</v>
      </c>
      <c r="F5520" t="s">
        <v>7379</v>
      </c>
      <c r="G5520" t="s">
        <v>18761</v>
      </c>
      <c r="H5520" s="41">
        <v>45280</v>
      </c>
      <c r="I5520" s="44">
        <v>-138561.5</v>
      </c>
      <c r="J5520" t="s">
        <v>18760</v>
      </c>
      <c r="R5520" s="51"/>
      <c r="U5520"/>
    </row>
    <row r="5521" spans="2:21" x14ac:dyDescent="0.25">
      <c r="B5521" s="49" t="s">
        <v>9326</v>
      </c>
      <c r="C5521" s="53" t="s">
        <v>24184</v>
      </c>
      <c r="D5521" t="s">
        <v>9203</v>
      </c>
      <c r="E5521" s="43" t="s">
        <v>16365</v>
      </c>
      <c r="F5521" t="s">
        <v>16468</v>
      </c>
      <c r="G5521" t="s">
        <v>20960</v>
      </c>
      <c r="H5521" s="41">
        <v>45280</v>
      </c>
      <c r="I5521" s="44">
        <v>-118000</v>
      </c>
      <c r="J5521" t="s">
        <v>16467</v>
      </c>
      <c r="R5521" s="51"/>
      <c r="U5521"/>
    </row>
    <row r="5522" spans="2:21" x14ac:dyDescent="0.25">
      <c r="B5522" s="49" t="s">
        <v>9326</v>
      </c>
      <c r="C5522" s="53" t="s">
        <v>24184</v>
      </c>
      <c r="D5522" t="s">
        <v>18890</v>
      </c>
      <c r="E5522" s="43" t="s">
        <v>18889</v>
      </c>
      <c r="F5522" t="s">
        <v>7243</v>
      </c>
      <c r="H5522" s="41">
        <v>45280</v>
      </c>
      <c r="I5522" s="44">
        <v>-80850</v>
      </c>
      <c r="J5522" t="s">
        <v>18891</v>
      </c>
      <c r="R5522" s="51"/>
      <c r="U5522"/>
    </row>
    <row r="5523" spans="2:21" x14ac:dyDescent="0.25">
      <c r="B5523" s="49" t="s">
        <v>9326</v>
      </c>
      <c r="C5523" s="53" t="s">
        <v>24184</v>
      </c>
      <c r="D5523" t="s">
        <v>9096</v>
      </c>
      <c r="E5523" s="43" t="s">
        <v>9097</v>
      </c>
      <c r="F5523" t="s">
        <v>17617</v>
      </c>
      <c r="G5523" t="s">
        <v>20966</v>
      </c>
      <c r="H5523" s="41">
        <v>45280</v>
      </c>
      <c r="I5523" s="44">
        <v>-71685</v>
      </c>
      <c r="J5523" t="s">
        <v>17616</v>
      </c>
      <c r="R5523" s="51"/>
      <c r="U5523"/>
    </row>
    <row r="5524" spans="2:21" x14ac:dyDescent="0.25">
      <c r="B5524" s="49" t="s">
        <v>9326</v>
      </c>
      <c r="C5524" s="53" t="s">
        <v>24184</v>
      </c>
      <c r="D5524" t="s">
        <v>16451</v>
      </c>
      <c r="E5524" s="43" t="s">
        <v>16450</v>
      </c>
      <c r="F5524" t="s">
        <v>16453</v>
      </c>
      <c r="G5524" t="s">
        <v>20964</v>
      </c>
      <c r="H5524" s="41">
        <v>45280</v>
      </c>
      <c r="I5524" s="44">
        <v>-59000</v>
      </c>
      <c r="J5524" t="s">
        <v>16452</v>
      </c>
      <c r="R5524" s="51"/>
      <c r="U5524"/>
    </row>
    <row r="5525" spans="2:21" x14ac:dyDescent="0.25">
      <c r="B5525" s="49" t="s">
        <v>9326</v>
      </c>
      <c r="C5525" s="53" t="s">
        <v>24184</v>
      </c>
      <c r="D5525" t="s">
        <v>9298</v>
      </c>
      <c r="E5525" s="43" t="s">
        <v>16391</v>
      </c>
      <c r="F5525" t="s">
        <v>7205</v>
      </c>
      <c r="G5525" t="s">
        <v>20960</v>
      </c>
      <c r="H5525" s="41">
        <v>45280</v>
      </c>
      <c r="I5525" s="44">
        <v>-59000</v>
      </c>
      <c r="J5525" t="s">
        <v>16639</v>
      </c>
      <c r="R5525" s="51"/>
      <c r="U5525"/>
    </row>
    <row r="5526" spans="2:21" x14ac:dyDescent="0.25">
      <c r="B5526" s="49" t="s">
        <v>9326</v>
      </c>
      <c r="C5526" s="53" t="s">
        <v>24184</v>
      </c>
      <c r="D5526" t="s">
        <v>16553</v>
      </c>
      <c r="E5526" s="43" t="s">
        <v>16552</v>
      </c>
      <c r="F5526" t="s">
        <v>8910</v>
      </c>
      <c r="G5526" t="s">
        <v>20849</v>
      </c>
      <c r="H5526" s="41">
        <v>45280</v>
      </c>
      <c r="I5526" s="44">
        <v>-47200</v>
      </c>
      <c r="J5526" t="s">
        <v>16554</v>
      </c>
      <c r="R5526" s="51"/>
      <c r="U5526"/>
    </row>
    <row r="5527" spans="2:21" x14ac:dyDescent="0.25">
      <c r="B5527" s="49" t="s">
        <v>9326</v>
      </c>
      <c r="C5527" s="53" t="s">
        <v>24184</v>
      </c>
      <c r="D5527" t="s">
        <v>2351</v>
      </c>
      <c r="E5527" s="43" t="s">
        <v>2352</v>
      </c>
      <c r="F5527" t="s">
        <v>17091</v>
      </c>
      <c r="G5527" t="s">
        <v>17092</v>
      </c>
      <c r="H5527" s="41">
        <v>45280</v>
      </c>
      <c r="I5527" s="44">
        <v>-47200</v>
      </c>
      <c r="J5527" t="s">
        <v>17090</v>
      </c>
      <c r="R5527" s="51"/>
      <c r="U5527"/>
    </row>
    <row r="5528" spans="2:21" x14ac:dyDescent="0.25">
      <c r="B5528" s="49" t="s">
        <v>9326</v>
      </c>
      <c r="C5528" s="53" t="s">
        <v>24184</v>
      </c>
      <c r="D5528" t="s">
        <v>8916</v>
      </c>
      <c r="E5528" s="43" t="s">
        <v>8917</v>
      </c>
      <c r="F5528" t="s">
        <v>17110</v>
      </c>
      <c r="G5528" t="s">
        <v>17111</v>
      </c>
      <c r="H5528" s="41">
        <v>45280</v>
      </c>
      <c r="I5528" s="44">
        <v>-43194.51</v>
      </c>
      <c r="J5528" t="s">
        <v>17109</v>
      </c>
      <c r="R5528" s="51"/>
      <c r="U5528"/>
    </row>
    <row r="5529" spans="2:21" x14ac:dyDescent="0.25">
      <c r="B5529" s="49" t="s">
        <v>9326</v>
      </c>
      <c r="C5529" s="53" t="s">
        <v>24184</v>
      </c>
      <c r="D5529" t="s">
        <v>16585</v>
      </c>
      <c r="E5529" s="43" t="s">
        <v>16584</v>
      </c>
      <c r="F5529" t="s">
        <v>16587</v>
      </c>
      <c r="G5529" t="s">
        <v>20961</v>
      </c>
      <c r="H5529" s="41">
        <v>45280</v>
      </c>
      <c r="I5529" s="44">
        <v>-41300</v>
      </c>
      <c r="J5529" t="s">
        <v>16586</v>
      </c>
      <c r="R5529" s="51"/>
      <c r="U5529"/>
    </row>
    <row r="5530" spans="2:21" x14ac:dyDescent="0.25">
      <c r="B5530" s="49" t="s">
        <v>20400</v>
      </c>
      <c r="C5530" s="53" t="s">
        <v>24192</v>
      </c>
      <c r="D5530" t="s">
        <v>20413</v>
      </c>
      <c r="E5530" s="43" t="s">
        <v>20412</v>
      </c>
      <c r="F5530" t="s">
        <v>7147</v>
      </c>
      <c r="G5530" t="s">
        <v>9015</v>
      </c>
      <c r="H5530" s="41">
        <v>45280</v>
      </c>
      <c r="I5530" s="44">
        <v>-118000</v>
      </c>
      <c r="J5530" t="s">
        <v>20414</v>
      </c>
      <c r="R5530" s="51"/>
      <c r="U5530"/>
    </row>
    <row r="5531" spans="2:21" x14ac:dyDescent="0.25">
      <c r="B5531" s="49" t="s">
        <v>20400</v>
      </c>
      <c r="C5531" s="53" t="s">
        <v>24192</v>
      </c>
      <c r="D5531" t="s">
        <v>20413</v>
      </c>
      <c r="E5531" s="43" t="s">
        <v>20412</v>
      </c>
      <c r="F5531" t="s">
        <v>7132</v>
      </c>
      <c r="G5531" t="s">
        <v>20962</v>
      </c>
      <c r="H5531" s="41">
        <v>45280</v>
      </c>
      <c r="I5531" s="44">
        <v>-118000</v>
      </c>
      <c r="J5531" t="s">
        <v>20415</v>
      </c>
      <c r="R5531" s="51"/>
      <c r="U5531"/>
    </row>
    <row r="5532" spans="2:21" x14ac:dyDescent="0.25">
      <c r="B5532" s="49" t="s">
        <v>20400</v>
      </c>
      <c r="C5532" s="53" t="s">
        <v>24192</v>
      </c>
      <c r="D5532" t="s">
        <v>20611</v>
      </c>
      <c r="E5532" s="43" t="s">
        <v>20610</v>
      </c>
      <c r="F5532" t="s">
        <v>20613</v>
      </c>
      <c r="G5532" t="s">
        <v>20965</v>
      </c>
      <c r="H5532" s="41">
        <v>45280</v>
      </c>
      <c r="I5532" s="44">
        <v>-9600</v>
      </c>
      <c r="J5532" t="s">
        <v>20612</v>
      </c>
      <c r="R5532" s="51"/>
      <c r="U5532"/>
    </row>
    <row r="5533" spans="2:21" x14ac:dyDescent="0.25">
      <c r="B5533" s="49" t="s">
        <v>9326</v>
      </c>
      <c r="C5533" s="53" t="s">
        <v>24184</v>
      </c>
      <c r="D5533" t="s">
        <v>9240</v>
      </c>
      <c r="E5533" s="43" t="s">
        <v>16383</v>
      </c>
      <c r="F5533" t="s">
        <v>16928</v>
      </c>
      <c r="G5533" t="s">
        <v>16426</v>
      </c>
      <c r="H5533" s="41">
        <v>45281</v>
      </c>
      <c r="I5533" s="44">
        <v>-38935677.68</v>
      </c>
      <c r="J5533" t="s">
        <v>16927</v>
      </c>
      <c r="R5533" s="51"/>
      <c r="U5533"/>
    </row>
    <row r="5534" spans="2:21" x14ac:dyDescent="0.25">
      <c r="B5534" s="49" t="s">
        <v>9326</v>
      </c>
      <c r="C5534" s="53" t="s">
        <v>24184</v>
      </c>
      <c r="D5534" t="s">
        <v>18902</v>
      </c>
      <c r="E5534" s="43" t="s">
        <v>18901</v>
      </c>
      <c r="F5534" t="s">
        <v>7373</v>
      </c>
      <c r="G5534" t="s">
        <v>20967</v>
      </c>
      <c r="H5534" s="41">
        <v>45281</v>
      </c>
      <c r="I5534" s="44">
        <v>-12059899.65</v>
      </c>
      <c r="J5534" t="s">
        <v>18903</v>
      </c>
      <c r="R5534" s="51"/>
      <c r="U5534"/>
    </row>
    <row r="5535" spans="2:21" x14ac:dyDescent="0.25">
      <c r="B5535" s="49" t="s">
        <v>9326</v>
      </c>
      <c r="C5535" s="53" t="s">
        <v>24184</v>
      </c>
      <c r="D5535" t="s">
        <v>16913</v>
      </c>
      <c r="E5535" s="43" t="s">
        <v>16912</v>
      </c>
      <c r="F5535" t="s">
        <v>16915</v>
      </c>
      <c r="G5535" t="s">
        <v>16916</v>
      </c>
      <c r="H5535" s="41">
        <v>45281</v>
      </c>
      <c r="I5535" s="44">
        <v>-10743653.18</v>
      </c>
      <c r="J5535" t="s">
        <v>16914</v>
      </c>
      <c r="R5535" s="51"/>
      <c r="U5535"/>
    </row>
    <row r="5536" spans="2:21" x14ac:dyDescent="0.25">
      <c r="B5536" s="49" t="s">
        <v>9326</v>
      </c>
      <c r="C5536" s="53" t="s">
        <v>24184</v>
      </c>
      <c r="D5536" t="s">
        <v>17831</v>
      </c>
      <c r="E5536" s="43" t="s">
        <v>17830</v>
      </c>
      <c r="F5536" t="s">
        <v>7343</v>
      </c>
      <c r="G5536" t="s">
        <v>20984</v>
      </c>
      <c r="H5536" s="41">
        <v>45281</v>
      </c>
      <c r="I5536" s="44">
        <v>-8212048.6399999997</v>
      </c>
      <c r="J5536" t="s">
        <v>17835</v>
      </c>
      <c r="R5536" s="51"/>
      <c r="U5536"/>
    </row>
    <row r="5537" spans="2:21" x14ac:dyDescent="0.25">
      <c r="B5537" s="49" t="s">
        <v>9326</v>
      </c>
      <c r="C5537" s="53" t="s">
        <v>24184</v>
      </c>
      <c r="D5537" t="s">
        <v>17754</v>
      </c>
      <c r="E5537" s="43" t="s">
        <v>17753</v>
      </c>
      <c r="F5537" t="s">
        <v>17756</v>
      </c>
      <c r="G5537" t="s">
        <v>17757</v>
      </c>
      <c r="H5537" s="41">
        <v>45281</v>
      </c>
      <c r="I5537" s="44">
        <v>-8000000</v>
      </c>
      <c r="J5537" t="s">
        <v>17755</v>
      </c>
      <c r="R5537" s="51"/>
      <c r="U5537"/>
    </row>
    <row r="5538" spans="2:21" x14ac:dyDescent="0.25">
      <c r="B5538" s="49" t="s">
        <v>9326</v>
      </c>
      <c r="C5538" s="53" t="s">
        <v>24184</v>
      </c>
      <c r="D5538" t="s">
        <v>9259</v>
      </c>
      <c r="E5538" s="43" t="s">
        <v>16385</v>
      </c>
      <c r="F5538" t="s">
        <v>16483</v>
      </c>
      <c r="G5538" t="s">
        <v>16484</v>
      </c>
      <c r="H5538" s="41">
        <v>45281</v>
      </c>
      <c r="I5538" s="44">
        <v>-6435536.1100000003</v>
      </c>
      <c r="J5538" t="s">
        <v>16482</v>
      </c>
      <c r="R5538" s="51"/>
      <c r="U5538"/>
    </row>
    <row r="5539" spans="2:21" x14ac:dyDescent="0.25">
      <c r="B5539" s="49" t="s">
        <v>9326</v>
      </c>
      <c r="C5539" s="53" t="s">
        <v>24184</v>
      </c>
      <c r="D5539" t="s">
        <v>7275</v>
      </c>
      <c r="E5539" s="43" t="s">
        <v>14976</v>
      </c>
      <c r="F5539" t="s">
        <v>16506</v>
      </c>
      <c r="G5539" t="s">
        <v>16507</v>
      </c>
      <c r="H5539" s="41">
        <v>45281</v>
      </c>
      <c r="I5539" s="44">
        <v>-4135414.14</v>
      </c>
      <c r="J5539" t="s">
        <v>16505</v>
      </c>
      <c r="R5539" s="51"/>
      <c r="U5539"/>
    </row>
    <row r="5540" spans="2:21" x14ac:dyDescent="0.25">
      <c r="B5540" s="49" t="s">
        <v>9326</v>
      </c>
      <c r="C5540" s="53" t="s">
        <v>24184</v>
      </c>
      <c r="D5540" t="s">
        <v>18332</v>
      </c>
      <c r="E5540" s="43" t="s">
        <v>18331</v>
      </c>
      <c r="F5540" t="s">
        <v>17199</v>
      </c>
      <c r="G5540" t="s">
        <v>18334</v>
      </c>
      <c r="H5540" s="41">
        <v>45281</v>
      </c>
      <c r="I5540" s="44">
        <v>-4022636.52</v>
      </c>
      <c r="J5540" t="s">
        <v>18333</v>
      </c>
      <c r="R5540" s="51"/>
      <c r="U5540"/>
    </row>
    <row r="5541" spans="2:21" x14ac:dyDescent="0.25">
      <c r="B5541" s="49" t="s">
        <v>9326</v>
      </c>
      <c r="C5541" s="53" t="s">
        <v>24184</v>
      </c>
      <c r="D5541" t="s">
        <v>18902</v>
      </c>
      <c r="E5541" s="43" t="s">
        <v>18901</v>
      </c>
      <c r="F5541" t="s">
        <v>18905</v>
      </c>
      <c r="G5541" t="s">
        <v>20942</v>
      </c>
      <c r="H5541" s="41">
        <v>45281</v>
      </c>
      <c r="I5541" s="44">
        <v>-2779000.18</v>
      </c>
      <c r="J5541" t="s">
        <v>18904</v>
      </c>
      <c r="R5541" s="51"/>
      <c r="U5541"/>
    </row>
    <row r="5542" spans="2:21" x14ac:dyDescent="0.25">
      <c r="B5542" s="49" t="s">
        <v>9326</v>
      </c>
      <c r="C5542" s="53" t="s">
        <v>24184</v>
      </c>
      <c r="D5542" t="s">
        <v>18529</v>
      </c>
      <c r="E5542" s="43" t="s">
        <v>18528</v>
      </c>
      <c r="F5542" t="s">
        <v>7396</v>
      </c>
      <c r="G5542" t="s">
        <v>18531</v>
      </c>
      <c r="H5542" s="41">
        <v>45281</v>
      </c>
      <c r="I5542" s="44">
        <v>-1799067.85</v>
      </c>
      <c r="J5542" t="s">
        <v>18532</v>
      </c>
      <c r="R5542" s="51"/>
      <c r="U5542"/>
    </row>
    <row r="5543" spans="2:21" x14ac:dyDescent="0.25">
      <c r="B5543" s="49" t="s">
        <v>9326</v>
      </c>
      <c r="C5543" s="53" t="s">
        <v>24184</v>
      </c>
      <c r="D5543" t="s">
        <v>9295</v>
      </c>
      <c r="E5543" s="43" t="s">
        <v>9296</v>
      </c>
      <c r="F5543" t="s">
        <v>17467</v>
      </c>
      <c r="G5543" t="s">
        <v>20974</v>
      </c>
      <c r="H5543" s="41">
        <v>45281</v>
      </c>
      <c r="I5543" s="44">
        <v>-1188357.5900000001</v>
      </c>
      <c r="J5543" t="s">
        <v>17466</v>
      </c>
      <c r="R5543" s="51"/>
      <c r="U5543"/>
    </row>
    <row r="5544" spans="2:21" x14ac:dyDescent="0.25">
      <c r="B5544" s="49" t="s">
        <v>9326</v>
      </c>
      <c r="C5544" s="53" t="s">
        <v>24184</v>
      </c>
      <c r="D5544" t="s">
        <v>9096</v>
      </c>
      <c r="E5544" s="43" t="s">
        <v>9097</v>
      </c>
      <c r="F5544" t="s">
        <v>17593</v>
      </c>
      <c r="G5544" t="s">
        <v>20987</v>
      </c>
      <c r="H5544" s="41">
        <v>45281</v>
      </c>
      <c r="I5544" s="44">
        <v>-1054966.3500000001</v>
      </c>
      <c r="J5544" t="s">
        <v>17592</v>
      </c>
      <c r="R5544" s="51"/>
      <c r="U5544"/>
    </row>
    <row r="5545" spans="2:21" x14ac:dyDescent="0.25">
      <c r="B5545" s="49" t="s">
        <v>9326</v>
      </c>
      <c r="C5545" s="53" t="s">
        <v>24184</v>
      </c>
      <c r="D5545" t="s">
        <v>17831</v>
      </c>
      <c r="E5545" s="43" t="s">
        <v>17830</v>
      </c>
      <c r="F5545" t="s">
        <v>17837</v>
      </c>
      <c r="G5545" t="s">
        <v>20985</v>
      </c>
      <c r="H5545" s="41">
        <v>45281</v>
      </c>
      <c r="I5545" s="44">
        <v>-912177.64</v>
      </c>
      <c r="J5545" t="s">
        <v>17836</v>
      </c>
      <c r="R5545" s="51"/>
      <c r="U5545"/>
    </row>
    <row r="5546" spans="2:21" x14ac:dyDescent="0.25">
      <c r="B5546" s="49" t="s">
        <v>9326</v>
      </c>
      <c r="C5546" s="53" t="s">
        <v>24184</v>
      </c>
      <c r="D5546" t="s">
        <v>9096</v>
      </c>
      <c r="E5546" s="43" t="s">
        <v>9097</v>
      </c>
      <c r="F5546" t="s">
        <v>17597</v>
      </c>
      <c r="G5546" t="s">
        <v>20989</v>
      </c>
      <c r="H5546" s="41">
        <v>45281</v>
      </c>
      <c r="I5546" s="44">
        <v>-820640.38</v>
      </c>
      <c r="J5546" t="s">
        <v>17596</v>
      </c>
      <c r="R5546" s="51"/>
      <c r="U5546"/>
    </row>
    <row r="5547" spans="2:21" x14ac:dyDescent="0.25">
      <c r="B5547" s="49" t="s">
        <v>9326</v>
      </c>
      <c r="C5547" s="53" t="s">
        <v>24184</v>
      </c>
      <c r="D5547" t="s">
        <v>17831</v>
      </c>
      <c r="E5547" s="43" t="s">
        <v>17830</v>
      </c>
      <c r="F5547" t="s">
        <v>17840</v>
      </c>
      <c r="G5547" t="s">
        <v>20986</v>
      </c>
      <c r="H5547" s="41">
        <v>45281</v>
      </c>
      <c r="I5547" s="44">
        <v>-601913.22</v>
      </c>
      <c r="J5547" t="s">
        <v>17839</v>
      </c>
      <c r="R5547" s="51"/>
      <c r="U5547"/>
    </row>
    <row r="5548" spans="2:21" x14ac:dyDescent="0.25">
      <c r="B5548" s="49" t="s">
        <v>9326</v>
      </c>
      <c r="C5548" s="53" t="s">
        <v>24184</v>
      </c>
      <c r="D5548" t="s">
        <v>17897</v>
      </c>
      <c r="E5548" s="43" t="s">
        <v>17896</v>
      </c>
      <c r="F5548" t="s">
        <v>17899</v>
      </c>
      <c r="G5548" t="s">
        <v>9133</v>
      </c>
      <c r="H5548" s="41">
        <v>45281</v>
      </c>
      <c r="I5548" s="44">
        <v>-563347.27</v>
      </c>
      <c r="J5548" t="s">
        <v>17898</v>
      </c>
      <c r="R5548" s="51"/>
      <c r="U5548"/>
    </row>
    <row r="5549" spans="2:21" x14ac:dyDescent="0.25">
      <c r="B5549" s="49" t="s">
        <v>9326</v>
      </c>
      <c r="C5549" s="53" t="s">
        <v>24184</v>
      </c>
      <c r="D5549" t="s">
        <v>9096</v>
      </c>
      <c r="E5549" s="43" t="s">
        <v>9097</v>
      </c>
      <c r="F5549" t="s">
        <v>17595</v>
      </c>
      <c r="G5549" t="s">
        <v>20988</v>
      </c>
      <c r="H5549" s="41">
        <v>45281</v>
      </c>
      <c r="I5549" s="44">
        <v>-533688.42000000004</v>
      </c>
      <c r="J5549" t="s">
        <v>17594</v>
      </c>
      <c r="R5549" s="51"/>
      <c r="U5549"/>
    </row>
    <row r="5550" spans="2:21" x14ac:dyDescent="0.25">
      <c r="B5550" s="49" t="s">
        <v>9326</v>
      </c>
      <c r="C5550" s="53" t="s">
        <v>24184</v>
      </c>
      <c r="D5550" t="s">
        <v>18657</v>
      </c>
      <c r="E5550" s="43" t="s">
        <v>18656</v>
      </c>
      <c r="F5550" t="s">
        <v>18659</v>
      </c>
      <c r="G5550" t="s">
        <v>18660</v>
      </c>
      <c r="H5550" s="41">
        <v>45281</v>
      </c>
      <c r="I5550" s="44">
        <v>-203550</v>
      </c>
      <c r="J5550" t="s">
        <v>18658</v>
      </c>
      <c r="R5550" s="51"/>
      <c r="U5550"/>
    </row>
    <row r="5551" spans="2:21" x14ac:dyDescent="0.25">
      <c r="B5551" s="49" t="s">
        <v>9326</v>
      </c>
      <c r="C5551" s="53" t="s">
        <v>24184</v>
      </c>
      <c r="D5551" t="s">
        <v>18573</v>
      </c>
      <c r="E5551" s="43" t="s">
        <v>18572</v>
      </c>
      <c r="F5551" t="s">
        <v>18575</v>
      </c>
      <c r="G5551" t="s">
        <v>18576</v>
      </c>
      <c r="H5551" s="41">
        <v>45281</v>
      </c>
      <c r="I5551" s="44">
        <v>-185320.18</v>
      </c>
      <c r="J5551" t="s">
        <v>18574</v>
      </c>
      <c r="R5551" s="51"/>
      <c r="U5551"/>
    </row>
    <row r="5552" spans="2:21" x14ac:dyDescent="0.25">
      <c r="B5552" s="49" t="s">
        <v>9326</v>
      </c>
      <c r="C5552" s="53" t="s">
        <v>24184</v>
      </c>
      <c r="D5552" t="s">
        <v>18594</v>
      </c>
      <c r="E5552" s="43" t="s">
        <v>18593</v>
      </c>
      <c r="F5552" t="s">
        <v>8720</v>
      </c>
      <c r="G5552" t="s">
        <v>18596</v>
      </c>
      <c r="H5552" s="41">
        <v>45281</v>
      </c>
      <c r="I5552" s="44">
        <v>-176705</v>
      </c>
      <c r="J5552" t="s">
        <v>18595</v>
      </c>
      <c r="R5552" s="51"/>
      <c r="U5552"/>
    </row>
    <row r="5553" spans="2:21" x14ac:dyDescent="0.25">
      <c r="B5553" s="49" t="s">
        <v>9326</v>
      </c>
      <c r="C5553" s="53" t="s">
        <v>24184</v>
      </c>
      <c r="D5553" t="s">
        <v>5409</v>
      </c>
      <c r="E5553" s="43" t="s">
        <v>13518</v>
      </c>
      <c r="F5553" t="s">
        <v>7115</v>
      </c>
      <c r="G5553" t="s">
        <v>20871</v>
      </c>
      <c r="H5553" s="41">
        <v>45281</v>
      </c>
      <c r="I5553" s="44">
        <v>-135700</v>
      </c>
      <c r="J5553" t="s">
        <v>17033</v>
      </c>
      <c r="R5553" s="51"/>
      <c r="U5553"/>
    </row>
    <row r="5554" spans="2:21" x14ac:dyDescent="0.25">
      <c r="B5554" s="49" t="s">
        <v>9326</v>
      </c>
      <c r="C5554" s="53" t="s">
        <v>24184</v>
      </c>
      <c r="D5554" t="s">
        <v>5995</v>
      </c>
      <c r="E5554" s="43" t="s">
        <v>14005</v>
      </c>
      <c r="F5554" t="s">
        <v>7926</v>
      </c>
      <c r="G5554" t="s">
        <v>20934</v>
      </c>
      <c r="H5554" s="41">
        <v>45281</v>
      </c>
      <c r="I5554" s="44">
        <v>-135700</v>
      </c>
      <c r="J5554" t="s">
        <v>17037</v>
      </c>
      <c r="R5554" s="51"/>
      <c r="U5554"/>
    </row>
    <row r="5555" spans="2:21" x14ac:dyDescent="0.25">
      <c r="B5555" s="49" t="s">
        <v>9326</v>
      </c>
      <c r="C5555" s="53" t="s">
        <v>24184</v>
      </c>
      <c r="D5555" t="s">
        <v>17029</v>
      </c>
      <c r="E5555" s="43" t="s">
        <v>17028</v>
      </c>
      <c r="F5555" t="s">
        <v>17031</v>
      </c>
      <c r="G5555" t="s">
        <v>20979</v>
      </c>
      <c r="H5555" s="41">
        <v>45281</v>
      </c>
      <c r="I5555" s="44">
        <v>-129800</v>
      </c>
      <c r="J5555" t="s">
        <v>17030</v>
      </c>
      <c r="R5555" s="51"/>
      <c r="U5555"/>
    </row>
    <row r="5556" spans="2:21" x14ac:dyDescent="0.25">
      <c r="B5556" s="49" t="s">
        <v>9326</v>
      </c>
      <c r="C5556" s="53" t="s">
        <v>24184</v>
      </c>
      <c r="D5556" t="s">
        <v>5409</v>
      </c>
      <c r="E5556" s="43" t="s">
        <v>13518</v>
      </c>
      <c r="F5556" t="s">
        <v>7344</v>
      </c>
      <c r="G5556" t="s">
        <v>20978</v>
      </c>
      <c r="H5556" s="41">
        <v>45281</v>
      </c>
      <c r="I5556" s="44">
        <v>-129800</v>
      </c>
      <c r="J5556" t="s">
        <v>17032</v>
      </c>
      <c r="R5556" s="51"/>
      <c r="U5556"/>
    </row>
    <row r="5557" spans="2:21" x14ac:dyDescent="0.25">
      <c r="B5557" s="49" t="s">
        <v>9326</v>
      </c>
      <c r="C5557" s="53" t="s">
        <v>24184</v>
      </c>
      <c r="D5557" t="s">
        <v>5409</v>
      </c>
      <c r="E5557" s="43" t="s">
        <v>13518</v>
      </c>
      <c r="F5557" t="s">
        <v>7726</v>
      </c>
      <c r="G5557" t="s">
        <v>20950</v>
      </c>
      <c r="H5557" s="41">
        <v>45281</v>
      </c>
      <c r="I5557" s="44">
        <v>-129800</v>
      </c>
      <c r="J5557" t="s">
        <v>17034</v>
      </c>
      <c r="R5557" s="51"/>
      <c r="U5557"/>
    </row>
    <row r="5558" spans="2:21" x14ac:dyDescent="0.25">
      <c r="B5558" s="49" t="s">
        <v>9326</v>
      </c>
      <c r="C5558" s="53" t="s">
        <v>24184</v>
      </c>
      <c r="D5558" t="s">
        <v>5995</v>
      </c>
      <c r="E5558" s="43" t="s">
        <v>14005</v>
      </c>
      <c r="F5558" t="s">
        <v>7317</v>
      </c>
      <c r="G5558" t="s">
        <v>9015</v>
      </c>
      <c r="H5558" s="41">
        <v>45281</v>
      </c>
      <c r="I5558" s="44">
        <v>-129800</v>
      </c>
      <c r="J5558" t="s">
        <v>17035</v>
      </c>
      <c r="R5558" s="51"/>
      <c r="U5558"/>
    </row>
    <row r="5559" spans="2:21" x14ac:dyDescent="0.25">
      <c r="B5559" s="49" t="s">
        <v>9326</v>
      </c>
      <c r="C5559" s="53" t="s">
        <v>24184</v>
      </c>
      <c r="D5559" t="s">
        <v>5995</v>
      </c>
      <c r="E5559" s="43" t="s">
        <v>14005</v>
      </c>
      <c r="F5559" t="s">
        <v>7921</v>
      </c>
      <c r="G5559" t="s">
        <v>9015</v>
      </c>
      <c r="H5559" s="41">
        <v>45281</v>
      </c>
      <c r="I5559" s="44">
        <v>-129800</v>
      </c>
      <c r="J5559" t="s">
        <v>17036</v>
      </c>
      <c r="R5559" s="51"/>
      <c r="U5559"/>
    </row>
    <row r="5560" spans="2:21" x14ac:dyDescent="0.25">
      <c r="B5560" s="49" t="s">
        <v>9326</v>
      </c>
      <c r="C5560" s="53" t="s">
        <v>24184</v>
      </c>
      <c r="D5560" t="s">
        <v>8378</v>
      </c>
      <c r="E5560" s="43" t="s">
        <v>8379</v>
      </c>
      <c r="F5560" t="s">
        <v>18836</v>
      </c>
      <c r="G5560" t="s">
        <v>8511</v>
      </c>
      <c r="H5560" s="41">
        <v>45281</v>
      </c>
      <c r="I5560" s="44">
        <v>-104850</v>
      </c>
      <c r="J5560" t="s">
        <v>18835</v>
      </c>
      <c r="R5560" s="51"/>
      <c r="U5560"/>
    </row>
    <row r="5561" spans="2:21" x14ac:dyDescent="0.25">
      <c r="B5561" s="49" t="s">
        <v>9326</v>
      </c>
      <c r="C5561" s="53" t="s">
        <v>24184</v>
      </c>
      <c r="D5561" t="s">
        <v>18734</v>
      </c>
      <c r="E5561" s="43" t="s">
        <v>18733</v>
      </c>
      <c r="F5561" t="s">
        <v>7132</v>
      </c>
      <c r="G5561" t="s">
        <v>18736</v>
      </c>
      <c r="H5561" s="41">
        <v>45281</v>
      </c>
      <c r="I5561" s="44">
        <v>-70000</v>
      </c>
      <c r="J5561" t="s">
        <v>18735</v>
      </c>
      <c r="R5561" s="51"/>
      <c r="U5561"/>
    </row>
    <row r="5562" spans="2:21" x14ac:dyDescent="0.25">
      <c r="B5562" s="49" t="s">
        <v>9326</v>
      </c>
      <c r="C5562" s="53" t="s">
        <v>24184</v>
      </c>
      <c r="D5562" t="s">
        <v>16543</v>
      </c>
      <c r="E5562" s="43" t="s">
        <v>16542</v>
      </c>
      <c r="F5562" t="s">
        <v>16545</v>
      </c>
      <c r="G5562" t="s">
        <v>20920</v>
      </c>
      <c r="H5562" s="41">
        <v>45281</v>
      </c>
      <c r="I5562" s="44">
        <v>-59000</v>
      </c>
      <c r="J5562" t="s">
        <v>16544</v>
      </c>
      <c r="R5562" s="51"/>
      <c r="U5562"/>
    </row>
    <row r="5563" spans="2:21" x14ac:dyDescent="0.25">
      <c r="B5563" s="49" t="s">
        <v>9326</v>
      </c>
      <c r="C5563" s="53" t="s">
        <v>24184</v>
      </c>
      <c r="D5563" t="s">
        <v>16627</v>
      </c>
      <c r="E5563" s="43" t="s">
        <v>16626</v>
      </c>
      <c r="F5563" t="s">
        <v>16631</v>
      </c>
      <c r="G5563" t="s">
        <v>9015</v>
      </c>
      <c r="H5563" s="41">
        <v>45281</v>
      </c>
      <c r="I5563" s="44">
        <v>-59000</v>
      </c>
      <c r="J5563" t="s">
        <v>16630</v>
      </c>
      <c r="R5563" s="51"/>
      <c r="U5563"/>
    </row>
    <row r="5564" spans="2:21" x14ac:dyDescent="0.25">
      <c r="B5564" s="49" t="s">
        <v>9326</v>
      </c>
      <c r="C5564" s="53" t="s">
        <v>24184</v>
      </c>
      <c r="D5564" t="s">
        <v>17831</v>
      </c>
      <c r="E5564" s="43" t="s">
        <v>17830</v>
      </c>
      <c r="F5564" t="s">
        <v>9245</v>
      </c>
      <c r="G5564" t="s">
        <v>20986</v>
      </c>
      <c r="H5564" s="41">
        <v>45281</v>
      </c>
      <c r="I5564" s="44">
        <v>-10455.799999999999</v>
      </c>
      <c r="J5564" t="s">
        <v>17838</v>
      </c>
      <c r="R5564" s="51"/>
      <c r="U5564"/>
    </row>
    <row r="5565" spans="2:21" x14ac:dyDescent="0.25">
      <c r="B5565" s="49" t="s">
        <v>9326</v>
      </c>
      <c r="C5565" s="53" t="s">
        <v>24184</v>
      </c>
      <c r="D5565" t="s">
        <v>18703</v>
      </c>
      <c r="E5565" s="43" t="s">
        <v>18702</v>
      </c>
      <c r="F5565" t="s">
        <v>7151</v>
      </c>
      <c r="G5565" t="s">
        <v>18705</v>
      </c>
      <c r="H5565" s="41">
        <v>45281</v>
      </c>
      <c r="I5565" s="44">
        <v>2101161.16</v>
      </c>
      <c r="J5565" t="s">
        <v>18704</v>
      </c>
      <c r="R5565" s="51"/>
      <c r="U5565"/>
    </row>
    <row r="5566" spans="2:21" x14ac:dyDescent="0.25">
      <c r="B5566" s="49" t="s">
        <v>9326</v>
      </c>
      <c r="C5566" s="53" t="s">
        <v>24184</v>
      </c>
      <c r="D5566" t="s">
        <v>18332</v>
      </c>
      <c r="E5566" s="43" t="s">
        <v>18331</v>
      </c>
      <c r="F5566" t="s">
        <v>18336</v>
      </c>
      <c r="G5566" t="s">
        <v>18337</v>
      </c>
      <c r="H5566" s="41">
        <v>45281</v>
      </c>
      <c r="I5566" s="44">
        <v>4022636.52</v>
      </c>
      <c r="J5566" t="s">
        <v>18335</v>
      </c>
      <c r="R5566" s="51"/>
      <c r="U5566"/>
    </row>
    <row r="5567" spans="2:21" x14ac:dyDescent="0.25">
      <c r="B5567" s="49" t="s">
        <v>20400</v>
      </c>
      <c r="C5567" s="53" t="s">
        <v>24192</v>
      </c>
      <c r="D5567" t="s">
        <v>1218</v>
      </c>
      <c r="E5567" s="43" t="s">
        <v>1219</v>
      </c>
      <c r="F5567" t="s">
        <v>20546</v>
      </c>
      <c r="G5567" t="s">
        <v>20982</v>
      </c>
      <c r="H5567" s="41">
        <v>45281</v>
      </c>
      <c r="I5567" s="44">
        <v>-2207000</v>
      </c>
      <c r="J5567" t="s">
        <v>20545</v>
      </c>
      <c r="R5567" s="51"/>
      <c r="U5567"/>
    </row>
    <row r="5568" spans="2:21" x14ac:dyDescent="0.25">
      <c r="B5568" s="49" t="s">
        <v>20400</v>
      </c>
      <c r="C5568" s="53" t="s">
        <v>24192</v>
      </c>
      <c r="D5568" t="s">
        <v>1218</v>
      </c>
      <c r="E5568" s="43" t="s">
        <v>1219</v>
      </c>
      <c r="F5568" t="s">
        <v>20548</v>
      </c>
      <c r="G5568" t="s">
        <v>9235</v>
      </c>
      <c r="H5568" s="41">
        <v>45281</v>
      </c>
      <c r="I5568" s="44">
        <v>-512202.5</v>
      </c>
      <c r="J5568" t="s">
        <v>20547</v>
      </c>
      <c r="R5568" s="51"/>
      <c r="U5568"/>
    </row>
    <row r="5569" spans="2:21" x14ac:dyDescent="0.25">
      <c r="B5569" s="49" t="s">
        <v>20400</v>
      </c>
      <c r="C5569" s="53" t="s">
        <v>24192</v>
      </c>
      <c r="D5569" t="s">
        <v>20402</v>
      </c>
      <c r="E5569" s="43" t="s">
        <v>20401</v>
      </c>
      <c r="F5569" t="s">
        <v>7147</v>
      </c>
      <c r="G5569" t="s">
        <v>20920</v>
      </c>
      <c r="H5569" s="41">
        <v>45281</v>
      </c>
      <c r="I5569" s="44">
        <v>-82600</v>
      </c>
      <c r="J5569" t="s">
        <v>20403</v>
      </c>
      <c r="R5569" s="51"/>
      <c r="U5569"/>
    </row>
    <row r="5570" spans="2:21" x14ac:dyDescent="0.25">
      <c r="B5570" s="49" t="s">
        <v>20400</v>
      </c>
      <c r="C5570" s="53" t="s">
        <v>24192</v>
      </c>
      <c r="D5570" t="s">
        <v>1218</v>
      </c>
      <c r="E5570" s="43" t="s">
        <v>1219</v>
      </c>
      <c r="F5570" t="s">
        <v>20544</v>
      </c>
      <c r="G5570" t="s">
        <v>20981</v>
      </c>
      <c r="H5570" s="41">
        <v>45281</v>
      </c>
      <c r="I5570" s="44">
        <v>-66225.600000000006</v>
      </c>
      <c r="J5570" t="s">
        <v>20543</v>
      </c>
      <c r="R5570" s="51"/>
      <c r="U5570"/>
    </row>
    <row r="5571" spans="2:21" x14ac:dyDescent="0.25">
      <c r="B5571" s="49" t="s">
        <v>20400</v>
      </c>
      <c r="C5571" s="53" t="s">
        <v>24192</v>
      </c>
      <c r="D5571" t="s">
        <v>1218</v>
      </c>
      <c r="E5571" s="43" t="s">
        <v>1219</v>
      </c>
      <c r="F5571" t="s">
        <v>20542</v>
      </c>
      <c r="G5571" t="s">
        <v>20980</v>
      </c>
      <c r="H5571" s="41">
        <v>45281</v>
      </c>
      <c r="I5571" s="44">
        <v>-6000</v>
      </c>
      <c r="J5571" t="s">
        <v>20541</v>
      </c>
      <c r="R5571" s="51"/>
      <c r="U5571"/>
    </row>
    <row r="5572" spans="2:21" x14ac:dyDescent="0.25">
      <c r="B5572" s="49" t="s">
        <v>9326</v>
      </c>
      <c r="C5572" s="53" t="s">
        <v>24184</v>
      </c>
      <c r="D5572" t="s">
        <v>18224</v>
      </c>
      <c r="E5572" s="43" t="s">
        <v>18223</v>
      </c>
      <c r="F5572" t="s">
        <v>18226</v>
      </c>
      <c r="G5572" t="s">
        <v>9090</v>
      </c>
      <c r="H5572" s="41">
        <v>45282</v>
      </c>
      <c r="I5572" s="44">
        <v>-19820034.84</v>
      </c>
      <c r="J5572" t="s">
        <v>18225</v>
      </c>
      <c r="R5572" s="51"/>
      <c r="U5572"/>
    </row>
    <row r="5573" spans="2:21" x14ac:dyDescent="0.25">
      <c r="B5573" s="49" t="s">
        <v>9326</v>
      </c>
      <c r="C5573" s="53" t="s">
        <v>24184</v>
      </c>
      <c r="D5573" t="s">
        <v>1993</v>
      </c>
      <c r="E5573" s="43" t="s">
        <v>1994</v>
      </c>
      <c r="F5573" t="s">
        <v>17137</v>
      </c>
      <c r="G5573" t="s">
        <v>17151</v>
      </c>
      <c r="H5573" s="41">
        <v>45282</v>
      </c>
      <c r="I5573" s="44">
        <v>-14838514</v>
      </c>
      <c r="J5573" t="s">
        <v>17150</v>
      </c>
      <c r="R5573" s="51"/>
      <c r="U5573"/>
    </row>
    <row r="5574" spans="2:21" x14ac:dyDescent="0.25">
      <c r="B5574" s="49" t="s">
        <v>9326</v>
      </c>
      <c r="C5574" s="53" t="s">
        <v>24184</v>
      </c>
      <c r="D5574" t="s">
        <v>7617</v>
      </c>
      <c r="E5574" s="43" t="s">
        <v>7618</v>
      </c>
      <c r="F5574" t="s">
        <v>17909</v>
      </c>
      <c r="G5574" t="s">
        <v>17746</v>
      </c>
      <c r="H5574" s="41">
        <v>45282</v>
      </c>
      <c r="I5574" s="44">
        <v>-13035882.17</v>
      </c>
      <c r="J5574" t="s">
        <v>17908</v>
      </c>
      <c r="R5574" s="51"/>
      <c r="U5574"/>
    </row>
    <row r="5575" spans="2:21" x14ac:dyDescent="0.25">
      <c r="B5575" s="49" t="s">
        <v>9326</v>
      </c>
      <c r="C5575" s="53" t="s">
        <v>24184</v>
      </c>
      <c r="D5575" t="s">
        <v>9121</v>
      </c>
      <c r="E5575" s="43" t="s">
        <v>9122</v>
      </c>
      <c r="F5575" t="s">
        <v>17297</v>
      </c>
      <c r="G5575" t="s">
        <v>16419</v>
      </c>
      <c r="H5575" s="41">
        <v>45282</v>
      </c>
      <c r="I5575" s="44">
        <v>-9136032</v>
      </c>
      <c r="J5575" t="s">
        <v>17296</v>
      </c>
      <c r="R5575" s="51"/>
      <c r="U5575"/>
    </row>
    <row r="5576" spans="2:21" x14ac:dyDescent="0.25">
      <c r="B5576" s="49" t="s">
        <v>9326</v>
      </c>
      <c r="C5576" s="53" t="s">
        <v>24184</v>
      </c>
      <c r="D5576" t="s">
        <v>17321</v>
      </c>
      <c r="E5576" s="43" t="s">
        <v>17320</v>
      </c>
      <c r="F5576" t="s">
        <v>17323</v>
      </c>
      <c r="G5576" t="s">
        <v>17324</v>
      </c>
      <c r="H5576" s="41">
        <v>45282</v>
      </c>
      <c r="I5576" s="44">
        <v>-8000000</v>
      </c>
      <c r="J5576" t="s">
        <v>17322</v>
      </c>
      <c r="R5576" s="51"/>
      <c r="U5576"/>
    </row>
    <row r="5577" spans="2:21" x14ac:dyDescent="0.25">
      <c r="B5577" s="49" t="s">
        <v>9326</v>
      </c>
      <c r="C5577" s="53" t="s">
        <v>24184</v>
      </c>
      <c r="D5577" t="s">
        <v>17455</v>
      </c>
      <c r="E5577" s="43" t="s">
        <v>17454</v>
      </c>
      <c r="F5577" t="s">
        <v>17457</v>
      </c>
      <c r="G5577" t="s">
        <v>17458</v>
      </c>
      <c r="H5577" s="41">
        <v>45282</v>
      </c>
      <c r="I5577" s="44">
        <v>-5000000</v>
      </c>
      <c r="J5577" t="s">
        <v>17456</v>
      </c>
      <c r="R5577" s="51"/>
      <c r="U5577"/>
    </row>
    <row r="5578" spans="2:21" x14ac:dyDescent="0.25">
      <c r="B5578" s="49" t="s">
        <v>9326</v>
      </c>
      <c r="C5578" s="53" t="s">
        <v>24184</v>
      </c>
      <c r="D5578" t="s">
        <v>1823</v>
      </c>
      <c r="E5578" s="43" t="s">
        <v>1824</v>
      </c>
      <c r="F5578" t="s">
        <v>17290</v>
      </c>
      <c r="G5578" t="s">
        <v>20990</v>
      </c>
      <c r="H5578" s="41">
        <v>45282</v>
      </c>
      <c r="I5578" s="44">
        <v>-4674523.5599999996</v>
      </c>
      <c r="J5578" t="s">
        <v>17289</v>
      </c>
      <c r="R5578" s="51"/>
      <c r="U5578"/>
    </row>
    <row r="5579" spans="2:21" x14ac:dyDescent="0.25">
      <c r="B5579" s="49" t="s">
        <v>9326</v>
      </c>
      <c r="C5579" s="53" t="s">
        <v>24184</v>
      </c>
      <c r="D5579" t="s">
        <v>9299</v>
      </c>
      <c r="E5579" s="43" t="s">
        <v>9300</v>
      </c>
      <c r="F5579" t="s">
        <v>17875</v>
      </c>
      <c r="G5579" t="s">
        <v>17876</v>
      </c>
      <c r="H5579" s="41">
        <v>45282</v>
      </c>
      <c r="I5579" s="44">
        <v>-3947354.88</v>
      </c>
      <c r="J5579" t="s">
        <v>17874</v>
      </c>
      <c r="R5579" s="51"/>
      <c r="U5579"/>
    </row>
    <row r="5580" spans="2:21" x14ac:dyDescent="0.25">
      <c r="B5580" s="49" t="s">
        <v>9326</v>
      </c>
      <c r="C5580" s="53" t="s">
        <v>24184</v>
      </c>
      <c r="D5580" t="s">
        <v>18421</v>
      </c>
      <c r="E5580" s="43" t="s">
        <v>18420</v>
      </c>
      <c r="F5580" t="s">
        <v>18423</v>
      </c>
      <c r="G5580" t="s">
        <v>18424</v>
      </c>
      <c r="H5580" s="41">
        <v>45282</v>
      </c>
      <c r="I5580" s="44">
        <v>-1767929.19</v>
      </c>
      <c r="J5580" t="s">
        <v>18422</v>
      </c>
      <c r="R5580" s="51"/>
      <c r="U5580"/>
    </row>
    <row r="5581" spans="2:21" x14ac:dyDescent="0.25">
      <c r="B5581" s="49" t="s">
        <v>9326</v>
      </c>
      <c r="C5581" s="53" t="s">
        <v>24184</v>
      </c>
      <c r="D5581" t="s">
        <v>9121</v>
      </c>
      <c r="E5581" s="43" t="s">
        <v>9122</v>
      </c>
      <c r="F5581" t="s">
        <v>17295</v>
      </c>
      <c r="G5581" t="s">
        <v>16419</v>
      </c>
      <c r="H5581" s="41">
        <v>45282</v>
      </c>
      <c r="I5581" s="44">
        <v>-673583.3</v>
      </c>
      <c r="J5581" t="s">
        <v>17294</v>
      </c>
      <c r="R5581" s="51"/>
      <c r="U5581"/>
    </row>
    <row r="5582" spans="2:21" x14ac:dyDescent="0.25">
      <c r="B5582" s="49" t="s">
        <v>9326</v>
      </c>
      <c r="C5582" s="53" t="s">
        <v>24184</v>
      </c>
      <c r="D5582" t="s">
        <v>9226</v>
      </c>
      <c r="E5582" s="43" t="s">
        <v>9227</v>
      </c>
      <c r="F5582" t="s">
        <v>18121</v>
      </c>
      <c r="G5582" t="s">
        <v>18122</v>
      </c>
      <c r="H5582" s="41">
        <v>45282</v>
      </c>
      <c r="I5582" s="44">
        <v>-631997.52</v>
      </c>
      <c r="J5582" t="s">
        <v>18120</v>
      </c>
      <c r="R5582" s="51"/>
      <c r="U5582"/>
    </row>
    <row r="5583" spans="2:21" x14ac:dyDescent="0.25">
      <c r="B5583" s="49" t="s">
        <v>9326</v>
      </c>
      <c r="C5583" s="53" t="s">
        <v>24184</v>
      </c>
      <c r="D5583" t="s">
        <v>8805</v>
      </c>
      <c r="E5583" s="43" t="s">
        <v>17959</v>
      </c>
      <c r="F5583" t="s">
        <v>17961</v>
      </c>
      <c r="G5583" t="s">
        <v>17962</v>
      </c>
      <c r="H5583" s="41">
        <v>45282</v>
      </c>
      <c r="I5583" s="44">
        <v>-576709.99</v>
      </c>
      <c r="J5583" t="s">
        <v>17960</v>
      </c>
      <c r="R5583" s="51"/>
      <c r="U5583"/>
    </row>
    <row r="5584" spans="2:21" x14ac:dyDescent="0.25">
      <c r="B5584" s="49" t="s">
        <v>9326</v>
      </c>
      <c r="C5584" s="53" t="s">
        <v>24184</v>
      </c>
      <c r="D5584" t="s">
        <v>18594</v>
      </c>
      <c r="E5584" s="43" t="s">
        <v>18593</v>
      </c>
      <c r="F5584" t="s">
        <v>18598</v>
      </c>
      <c r="G5584" t="s">
        <v>18599</v>
      </c>
      <c r="H5584" s="41">
        <v>45282</v>
      </c>
      <c r="I5584" s="44">
        <v>-453120</v>
      </c>
      <c r="J5584" t="s">
        <v>18597</v>
      </c>
      <c r="R5584" s="51"/>
      <c r="U5584"/>
    </row>
    <row r="5585" spans="2:21" x14ac:dyDescent="0.25">
      <c r="B5585" s="49" t="s">
        <v>9326</v>
      </c>
      <c r="C5585" s="53" t="s">
        <v>24184</v>
      </c>
      <c r="D5585" t="s">
        <v>7553</v>
      </c>
      <c r="E5585" s="43" t="s">
        <v>7554</v>
      </c>
      <c r="F5585" t="s">
        <v>9277</v>
      </c>
      <c r="G5585" t="s">
        <v>18233</v>
      </c>
      <c r="H5585" s="41">
        <v>45282</v>
      </c>
      <c r="I5585" s="44">
        <v>-326919</v>
      </c>
      <c r="J5585" t="s">
        <v>18232</v>
      </c>
      <c r="R5585" s="51"/>
      <c r="U5585"/>
    </row>
    <row r="5586" spans="2:21" x14ac:dyDescent="0.25">
      <c r="B5586" s="49" t="s">
        <v>9326</v>
      </c>
      <c r="C5586" s="53" t="s">
        <v>24184</v>
      </c>
      <c r="D5586" t="s">
        <v>18609</v>
      </c>
      <c r="E5586" s="43" t="s">
        <v>18608</v>
      </c>
      <c r="F5586" t="s">
        <v>8636</v>
      </c>
      <c r="G5586" t="s">
        <v>18611</v>
      </c>
      <c r="H5586" s="41">
        <v>45282</v>
      </c>
      <c r="I5586" s="44">
        <v>-172752</v>
      </c>
      <c r="J5586" t="s">
        <v>18610</v>
      </c>
      <c r="R5586" s="51"/>
      <c r="U5586"/>
    </row>
    <row r="5587" spans="2:21" x14ac:dyDescent="0.25">
      <c r="B5587" s="49" t="s">
        <v>9326</v>
      </c>
      <c r="C5587" s="53" t="s">
        <v>24184</v>
      </c>
      <c r="D5587" t="s">
        <v>17749</v>
      </c>
      <c r="E5587" s="43" t="s">
        <v>17748</v>
      </c>
      <c r="F5587" t="s">
        <v>17751</v>
      </c>
      <c r="G5587" t="s">
        <v>17752</v>
      </c>
      <c r="H5587" s="41">
        <v>45282</v>
      </c>
      <c r="I5587" s="44">
        <v>-163560</v>
      </c>
      <c r="J5587" t="s">
        <v>17750</v>
      </c>
      <c r="R5587" s="51"/>
      <c r="U5587"/>
    </row>
    <row r="5588" spans="2:21" x14ac:dyDescent="0.25">
      <c r="B5588" s="49" t="s">
        <v>9326</v>
      </c>
      <c r="C5588" s="53" t="s">
        <v>24184</v>
      </c>
      <c r="D5588" t="s">
        <v>4080</v>
      </c>
      <c r="E5588" s="43" t="s">
        <v>12518</v>
      </c>
      <c r="F5588" t="s">
        <v>16475</v>
      </c>
      <c r="G5588" t="s">
        <v>20995</v>
      </c>
      <c r="H5588" s="41">
        <v>45282</v>
      </c>
      <c r="I5588" s="44">
        <v>-118000</v>
      </c>
      <c r="J5588" t="s">
        <v>16474</v>
      </c>
      <c r="R5588" s="51"/>
      <c r="U5588"/>
    </row>
    <row r="5589" spans="2:21" x14ac:dyDescent="0.25">
      <c r="B5589" s="49" t="s">
        <v>9326</v>
      </c>
      <c r="C5589" s="53" t="s">
        <v>24184</v>
      </c>
      <c r="D5589" t="s">
        <v>16402</v>
      </c>
      <c r="E5589" s="43" t="s">
        <v>16401</v>
      </c>
      <c r="F5589" t="s">
        <v>16404</v>
      </c>
      <c r="G5589" t="s">
        <v>20994</v>
      </c>
      <c r="H5589" s="41">
        <v>45282</v>
      </c>
      <c r="I5589" s="44">
        <v>-59000</v>
      </c>
      <c r="J5589" t="s">
        <v>16403</v>
      </c>
      <c r="R5589" s="51"/>
      <c r="U5589"/>
    </row>
    <row r="5590" spans="2:21" x14ac:dyDescent="0.25">
      <c r="B5590" s="49" t="s">
        <v>9326</v>
      </c>
      <c r="C5590" s="53" t="s">
        <v>24184</v>
      </c>
      <c r="D5590" t="s">
        <v>16406</v>
      </c>
      <c r="E5590" s="43" t="s">
        <v>16405</v>
      </c>
      <c r="F5590" t="s">
        <v>7115</v>
      </c>
      <c r="G5590" t="s">
        <v>20992</v>
      </c>
      <c r="H5590" s="41">
        <v>45282</v>
      </c>
      <c r="I5590" s="44">
        <v>-59000</v>
      </c>
      <c r="J5590" t="s">
        <v>16407</v>
      </c>
      <c r="R5590" s="51"/>
      <c r="U5590"/>
    </row>
    <row r="5591" spans="2:21" x14ac:dyDescent="0.25">
      <c r="B5591" s="49" t="s">
        <v>9326</v>
      </c>
      <c r="C5591" s="53" t="s">
        <v>24184</v>
      </c>
      <c r="D5591" t="s">
        <v>18665</v>
      </c>
      <c r="E5591" s="43" t="s">
        <v>18664</v>
      </c>
      <c r="F5591" t="s">
        <v>7231</v>
      </c>
      <c r="G5591" t="s">
        <v>18667</v>
      </c>
      <c r="H5591" s="41">
        <v>45282</v>
      </c>
      <c r="I5591" s="44">
        <v>-48800</v>
      </c>
      <c r="J5591" t="s">
        <v>18668</v>
      </c>
      <c r="R5591" s="51"/>
      <c r="U5591"/>
    </row>
    <row r="5592" spans="2:21" x14ac:dyDescent="0.25">
      <c r="B5592" s="49" t="s">
        <v>9326</v>
      </c>
      <c r="C5592" s="53" t="s">
        <v>24184</v>
      </c>
      <c r="D5592" t="s">
        <v>18734</v>
      </c>
      <c r="E5592" s="43" t="s">
        <v>18733</v>
      </c>
      <c r="F5592" t="s">
        <v>7147</v>
      </c>
      <c r="G5592" t="s">
        <v>18738</v>
      </c>
      <c r="H5592" s="41">
        <v>45282</v>
      </c>
      <c r="I5592" s="44">
        <v>-20000</v>
      </c>
      <c r="J5592" t="s">
        <v>18737</v>
      </c>
      <c r="R5592" s="51"/>
      <c r="U5592"/>
    </row>
    <row r="5593" spans="2:21" x14ac:dyDescent="0.25">
      <c r="B5593" s="49" t="s">
        <v>9326</v>
      </c>
      <c r="C5593" s="53" t="s">
        <v>24184</v>
      </c>
      <c r="D5593" t="s">
        <v>18665</v>
      </c>
      <c r="E5593" s="43" t="s">
        <v>18664</v>
      </c>
      <c r="F5593" t="s">
        <v>7224</v>
      </c>
      <c r="G5593" t="s">
        <v>18667</v>
      </c>
      <c r="H5593" s="41">
        <v>45282</v>
      </c>
      <c r="I5593" s="44">
        <v>-19600</v>
      </c>
      <c r="J5593" t="s">
        <v>18666</v>
      </c>
      <c r="R5593" s="51"/>
      <c r="U5593"/>
    </row>
    <row r="5594" spans="2:21" x14ac:dyDescent="0.25">
      <c r="B5594" s="49" t="s">
        <v>9326</v>
      </c>
      <c r="C5594" s="53" t="s">
        <v>24184</v>
      </c>
      <c r="D5594" t="s">
        <v>1993</v>
      </c>
      <c r="E5594" s="43" t="s">
        <v>1994</v>
      </c>
      <c r="F5594" t="s">
        <v>17146</v>
      </c>
      <c r="G5594" t="s">
        <v>17147</v>
      </c>
      <c r="H5594" s="41">
        <v>45282</v>
      </c>
      <c r="I5594" s="44">
        <v>6280</v>
      </c>
      <c r="J5594" t="s">
        <v>17145</v>
      </c>
      <c r="R5594" s="51"/>
      <c r="U5594"/>
    </row>
    <row r="5595" spans="2:21" x14ac:dyDescent="0.25">
      <c r="B5595" s="49" t="s">
        <v>9326</v>
      </c>
      <c r="C5595" s="53" t="s">
        <v>24184</v>
      </c>
      <c r="D5595" t="s">
        <v>1993</v>
      </c>
      <c r="E5595" s="43" t="s">
        <v>1994</v>
      </c>
      <c r="F5595" t="s">
        <v>17133</v>
      </c>
      <c r="H5595" s="41">
        <v>45282</v>
      </c>
      <c r="I5595" s="44">
        <v>2186994</v>
      </c>
      <c r="J5595" t="s">
        <v>17132</v>
      </c>
      <c r="R5595" s="51"/>
      <c r="U5595"/>
    </row>
    <row r="5596" spans="2:21" x14ac:dyDescent="0.25">
      <c r="B5596" s="49" t="s">
        <v>9326</v>
      </c>
      <c r="C5596" s="53" t="s">
        <v>24184</v>
      </c>
      <c r="D5596" t="s">
        <v>1993</v>
      </c>
      <c r="E5596" s="43" t="s">
        <v>1994</v>
      </c>
      <c r="F5596" t="s">
        <v>17139</v>
      </c>
      <c r="H5596" s="41">
        <v>45282</v>
      </c>
      <c r="I5596" s="44">
        <v>2892386</v>
      </c>
      <c r="J5596" t="s">
        <v>17138</v>
      </c>
      <c r="R5596" s="51"/>
      <c r="U5596"/>
    </row>
    <row r="5597" spans="2:21" x14ac:dyDescent="0.25">
      <c r="B5597" s="49" t="s">
        <v>9326</v>
      </c>
      <c r="C5597" s="53" t="s">
        <v>24184</v>
      </c>
      <c r="D5597" t="s">
        <v>1993</v>
      </c>
      <c r="E5597" s="43" t="s">
        <v>1994</v>
      </c>
      <c r="F5597" t="s">
        <v>17137</v>
      </c>
      <c r="H5597" s="41">
        <v>45282</v>
      </c>
      <c r="I5597" s="44">
        <v>3653704</v>
      </c>
      <c r="J5597" t="s">
        <v>17136</v>
      </c>
      <c r="R5597" s="51"/>
      <c r="U5597"/>
    </row>
    <row r="5598" spans="2:21" x14ac:dyDescent="0.25">
      <c r="B5598" s="49" t="s">
        <v>9326</v>
      </c>
      <c r="C5598" s="53" t="s">
        <v>24184</v>
      </c>
      <c r="D5598" t="s">
        <v>1993</v>
      </c>
      <c r="E5598" s="43" t="s">
        <v>1994</v>
      </c>
      <c r="F5598" t="s">
        <v>17135</v>
      </c>
      <c r="H5598" s="41">
        <v>45282</v>
      </c>
      <c r="I5598" s="44">
        <v>3768768</v>
      </c>
      <c r="J5598" t="s">
        <v>17134</v>
      </c>
      <c r="R5598" s="51"/>
      <c r="U5598"/>
    </row>
    <row r="5599" spans="2:21" x14ac:dyDescent="0.25">
      <c r="B5599" s="49" t="s">
        <v>9326</v>
      </c>
      <c r="C5599" s="53" t="s">
        <v>24184</v>
      </c>
      <c r="D5599" t="s">
        <v>1993</v>
      </c>
      <c r="E5599" s="43" t="s">
        <v>1994</v>
      </c>
      <c r="F5599" t="s">
        <v>17129</v>
      </c>
      <c r="H5599" s="41">
        <v>45282</v>
      </c>
      <c r="I5599" s="44">
        <v>4063932</v>
      </c>
      <c r="J5599" t="s">
        <v>17128</v>
      </c>
      <c r="R5599" s="51"/>
      <c r="U5599"/>
    </row>
    <row r="5600" spans="2:21" x14ac:dyDescent="0.25">
      <c r="B5600" s="49" t="s">
        <v>9326</v>
      </c>
      <c r="C5600" s="53" t="s">
        <v>24184</v>
      </c>
      <c r="D5600" t="s">
        <v>1993</v>
      </c>
      <c r="E5600" s="43" t="s">
        <v>1994</v>
      </c>
      <c r="F5600" t="s">
        <v>17131</v>
      </c>
      <c r="H5600" s="41">
        <v>45282</v>
      </c>
      <c r="I5600" s="44">
        <v>4063932</v>
      </c>
      <c r="J5600" t="s">
        <v>17130</v>
      </c>
      <c r="R5600" s="51"/>
      <c r="U5600"/>
    </row>
    <row r="5601" spans="2:21" x14ac:dyDescent="0.25">
      <c r="B5601" s="49" t="s">
        <v>20400</v>
      </c>
      <c r="C5601" s="53" t="s">
        <v>24192</v>
      </c>
      <c r="D5601" t="s">
        <v>1218</v>
      </c>
      <c r="E5601" s="43" t="s">
        <v>1219</v>
      </c>
      <c r="F5601" t="s">
        <v>20560</v>
      </c>
      <c r="G5601" t="s">
        <v>20998</v>
      </c>
      <c r="H5601" s="41">
        <v>45282</v>
      </c>
      <c r="I5601" s="44">
        <v>-917400</v>
      </c>
      <c r="J5601" t="s">
        <v>20559</v>
      </c>
      <c r="R5601" s="51"/>
      <c r="U5601"/>
    </row>
    <row r="5602" spans="2:21" x14ac:dyDescent="0.25">
      <c r="B5602" s="49" t="s">
        <v>20400</v>
      </c>
      <c r="C5602" s="53" t="s">
        <v>24192</v>
      </c>
      <c r="D5602" t="s">
        <v>1218</v>
      </c>
      <c r="E5602" s="43" t="s">
        <v>1219</v>
      </c>
      <c r="F5602" t="s">
        <v>20558</v>
      </c>
      <c r="G5602" t="s">
        <v>20997</v>
      </c>
      <c r="H5602" s="41">
        <v>45282</v>
      </c>
      <c r="I5602" s="44">
        <v>-588227.5</v>
      </c>
      <c r="J5602" t="s">
        <v>20557</v>
      </c>
      <c r="R5602" s="51"/>
      <c r="U5602"/>
    </row>
    <row r="5603" spans="2:21" x14ac:dyDescent="0.25">
      <c r="B5603" s="49" t="s">
        <v>20400</v>
      </c>
      <c r="C5603" s="53" t="s">
        <v>24192</v>
      </c>
      <c r="D5603" t="s">
        <v>1218</v>
      </c>
      <c r="E5603" s="43" t="s">
        <v>1219</v>
      </c>
      <c r="F5603" t="s">
        <v>20562</v>
      </c>
      <c r="G5603" t="s">
        <v>20999</v>
      </c>
      <c r="H5603" s="41">
        <v>45282</v>
      </c>
      <c r="I5603" s="44">
        <v>-459705</v>
      </c>
      <c r="J5603" t="s">
        <v>20561</v>
      </c>
      <c r="R5603" s="51"/>
      <c r="U5603"/>
    </row>
    <row r="5604" spans="2:21" x14ac:dyDescent="0.25">
      <c r="B5604" s="49" t="s">
        <v>20400</v>
      </c>
      <c r="C5604" s="53" t="s">
        <v>24192</v>
      </c>
      <c r="D5604" t="s">
        <v>1218</v>
      </c>
      <c r="E5604" s="43" t="s">
        <v>1219</v>
      </c>
      <c r="F5604" t="s">
        <v>20572</v>
      </c>
      <c r="G5604" t="s">
        <v>9278</v>
      </c>
      <c r="H5604" s="41">
        <v>45282</v>
      </c>
      <c r="I5604" s="44">
        <v>-202710</v>
      </c>
      <c r="J5604" t="s">
        <v>20571</v>
      </c>
      <c r="R5604" s="51"/>
      <c r="U5604"/>
    </row>
    <row r="5605" spans="2:21" x14ac:dyDescent="0.25">
      <c r="B5605" s="49" t="s">
        <v>20400</v>
      </c>
      <c r="C5605" s="53" t="s">
        <v>24192</v>
      </c>
      <c r="D5605" t="s">
        <v>1218</v>
      </c>
      <c r="E5605" s="43" t="s">
        <v>1219</v>
      </c>
      <c r="F5605" t="s">
        <v>20564</v>
      </c>
      <c r="G5605" t="s">
        <v>21000</v>
      </c>
      <c r="H5605" s="41">
        <v>45282</v>
      </c>
      <c r="I5605" s="44">
        <v>-84520</v>
      </c>
      <c r="J5605" t="s">
        <v>20563</v>
      </c>
      <c r="R5605" s="51"/>
      <c r="U5605"/>
    </row>
    <row r="5606" spans="2:21" x14ac:dyDescent="0.25">
      <c r="B5606" s="49" t="s">
        <v>20400</v>
      </c>
      <c r="C5606" s="53" t="s">
        <v>24192</v>
      </c>
      <c r="D5606" t="s">
        <v>1218</v>
      </c>
      <c r="E5606" s="43" t="s">
        <v>1219</v>
      </c>
      <c r="F5606" t="s">
        <v>20568</v>
      </c>
      <c r="G5606" t="s">
        <v>9235</v>
      </c>
      <c r="H5606" s="41">
        <v>45282</v>
      </c>
      <c r="I5606" s="44">
        <v>-77257.5</v>
      </c>
      <c r="J5606" t="s">
        <v>20567</v>
      </c>
      <c r="R5606" s="51"/>
      <c r="U5606"/>
    </row>
    <row r="5607" spans="2:21" x14ac:dyDescent="0.25">
      <c r="B5607" s="49" t="s">
        <v>20400</v>
      </c>
      <c r="C5607" s="53" t="s">
        <v>24192</v>
      </c>
      <c r="D5607" t="s">
        <v>1218</v>
      </c>
      <c r="E5607" s="43" t="s">
        <v>1219</v>
      </c>
      <c r="F5607" t="s">
        <v>20574</v>
      </c>
      <c r="G5607" t="s">
        <v>21002</v>
      </c>
      <c r="H5607" s="41">
        <v>45282</v>
      </c>
      <c r="I5607" s="44">
        <v>-74360</v>
      </c>
      <c r="J5607" t="s">
        <v>20573</v>
      </c>
      <c r="R5607" s="51"/>
      <c r="U5607"/>
    </row>
    <row r="5608" spans="2:21" x14ac:dyDescent="0.25">
      <c r="B5608" s="49" t="s">
        <v>20400</v>
      </c>
      <c r="C5608" s="53" t="s">
        <v>24192</v>
      </c>
      <c r="D5608" t="s">
        <v>1218</v>
      </c>
      <c r="E5608" s="43" t="s">
        <v>1219</v>
      </c>
      <c r="F5608" t="s">
        <v>20570</v>
      </c>
      <c r="H5608" s="41">
        <v>45282</v>
      </c>
      <c r="I5608" s="44">
        <v>-56000</v>
      </c>
      <c r="J5608" t="s">
        <v>20569</v>
      </c>
      <c r="R5608" s="51"/>
      <c r="U5608"/>
    </row>
    <row r="5609" spans="2:21" x14ac:dyDescent="0.25">
      <c r="B5609" s="49" t="s">
        <v>20400</v>
      </c>
      <c r="C5609" s="53" t="s">
        <v>24192</v>
      </c>
      <c r="D5609" t="s">
        <v>1218</v>
      </c>
      <c r="E5609" s="43" t="s">
        <v>1219</v>
      </c>
      <c r="F5609" t="s">
        <v>20566</v>
      </c>
      <c r="G5609" t="s">
        <v>21001</v>
      </c>
      <c r="H5609" s="41">
        <v>45282</v>
      </c>
      <c r="I5609" s="44">
        <v>-54930</v>
      </c>
      <c r="J5609" t="s">
        <v>20565</v>
      </c>
      <c r="R5609" s="51"/>
      <c r="U5609"/>
    </row>
    <row r="5610" spans="2:21" x14ac:dyDescent="0.25">
      <c r="B5610" s="49" t="s">
        <v>20400</v>
      </c>
      <c r="C5610" s="53" t="s">
        <v>24192</v>
      </c>
      <c r="D5610" t="s">
        <v>1218</v>
      </c>
      <c r="E5610" s="43" t="s">
        <v>1219</v>
      </c>
      <c r="F5610" t="s">
        <v>20550</v>
      </c>
      <c r="G5610" t="s">
        <v>20996</v>
      </c>
      <c r="H5610" s="41">
        <v>45282</v>
      </c>
      <c r="I5610" s="44">
        <v>-38060</v>
      </c>
      <c r="J5610" t="s">
        <v>20549</v>
      </c>
      <c r="R5610" s="51"/>
      <c r="U5610"/>
    </row>
    <row r="5611" spans="2:21" x14ac:dyDescent="0.25">
      <c r="B5611" s="49" t="s">
        <v>9326</v>
      </c>
      <c r="C5611" s="53" t="s">
        <v>24184</v>
      </c>
      <c r="D5611" t="s">
        <v>18678</v>
      </c>
      <c r="E5611" s="43" t="s">
        <v>18677</v>
      </c>
      <c r="F5611" t="s">
        <v>18680</v>
      </c>
      <c r="G5611" t="s">
        <v>9145</v>
      </c>
      <c r="H5611" s="41">
        <v>45286</v>
      </c>
      <c r="I5611" s="44">
        <v>-3295966.81</v>
      </c>
      <c r="J5611" t="s">
        <v>18679</v>
      </c>
      <c r="R5611" s="51"/>
      <c r="U5611"/>
    </row>
    <row r="5612" spans="2:21" x14ac:dyDescent="0.25">
      <c r="B5612" s="49" t="s">
        <v>20400</v>
      </c>
      <c r="C5612" s="53" t="s">
        <v>24192</v>
      </c>
      <c r="D5612" t="s">
        <v>1218</v>
      </c>
      <c r="E5612" s="43" t="s">
        <v>1219</v>
      </c>
      <c r="F5612" t="s">
        <v>20578</v>
      </c>
      <c r="G5612" t="s">
        <v>21006</v>
      </c>
      <c r="H5612" s="41">
        <v>45286</v>
      </c>
      <c r="I5612" s="44">
        <v>-1182500</v>
      </c>
      <c r="J5612" t="s">
        <v>20577</v>
      </c>
      <c r="R5612" s="51"/>
      <c r="U5612"/>
    </row>
    <row r="5613" spans="2:21" x14ac:dyDescent="0.25">
      <c r="B5613" s="49" t="s">
        <v>20400</v>
      </c>
      <c r="C5613" s="53" t="s">
        <v>24192</v>
      </c>
      <c r="D5613" t="s">
        <v>1218</v>
      </c>
      <c r="E5613" s="43" t="s">
        <v>1219</v>
      </c>
      <c r="F5613" t="s">
        <v>20552</v>
      </c>
      <c r="G5613" t="s">
        <v>9131</v>
      </c>
      <c r="H5613" s="41">
        <v>45286</v>
      </c>
      <c r="I5613" s="44">
        <v>-1013050</v>
      </c>
      <c r="J5613" t="s">
        <v>20551</v>
      </c>
      <c r="R5613" s="51"/>
      <c r="U5613"/>
    </row>
    <row r="5614" spans="2:21" x14ac:dyDescent="0.25">
      <c r="B5614" s="49" t="s">
        <v>20400</v>
      </c>
      <c r="C5614" s="53" t="s">
        <v>24192</v>
      </c>
      <c r="D5614" t="s">
        <v>1218</v>
      </c>
      <c r="E5614" s="43" t="s">
        <v>1219</v>
      </c>
      <c r="F5614" t="s">
        <v>20556</v>
      </c>
      <c r="G5614" t="s">
        <v>21004</v>
      </c>
      <c r="H5614" s="41">
        <v>45286</v>
      </c>
      <c r="I5614" s="44">
        <v>-401700</v>
      </c>
      <c r="J5614" t="s">
        <v>20555</v>
      </c>
      <c r="R5614" s="51"/>
      <c r="U5614"/>
    </row>
    <row r="5615" spans="2:21" x14ac:dyDescent="0.25">
      <c r="B5615" s="49" t="s">
        <v>20400</v>
      </c>
      <c r="C5615" s="53" t="s">
        <v>24192</v>
      </c>
      <c r="D5615" t="s">
        <v>1218</v>
      </c>
      <c r="E5615" s="43" t="s">
        <v>1219</v>
      </c>
      <c r="F5615" t="s">
        <v>20554</v>
      </c>
      <c r="G5615" t="s">
        <v>21003</v>
      </c>
      <c r="H5615" s="41">
        <v>45286</v>
      </c>
      <c r="I5615" s="44">
        <v>-131580</v>
      </c>
      <c r="J5615" t="s">
        <v>20553</v>
      </c>
      <c r="R5615" s="51"/>
      <c r="U5615"/>
    </row>
    <row r="5616" spans="2:21" x14ac:dyDescent="0.25">
      <c r="B5616" s="49" t="s">
        <v>20400</v>
      </c>
      <c r="C5616" s="53" t="s">
        <v>24192</v>
      </c>
      <c r="D5616" t="s">
        <v>1218</v>
      </c>
      <c r="E5616" s="43" t="s">
        <v>1219</v>
      </c>
      <c r="F5616" t="s">
        <v>20576</v>
      </c>
      <c r="G5616" t="s">
        <v>21005</v>
      </c>
      <c r="H5616" s="41">
        <v>45286</v>
      </c>
      <c r="I5616" s="44">
        <v>-81000</v>
      </c>
      <c r="J5616" t="s">
        <v>20575</v>
      </c>
      <c r="R5616" s="51"/>
      <c r="U5616"/>
    </row>
    <row r="5617" spans="2:21" x14ac:dyDescent="0.25">
      <c r="B5617" s="49" t="s">
        <v>9326</v>
      </c>
      <c r="C5617" s="53" t="s">
        <v>24184</v>
      </c>
      <c r="D5617" t="s">
        <v>18053</v>
      </c>
      <c r="E5617" s="43" t="s">
        <v>18052</v>
      </c>
      <c r="F5617" t="s">
        <v>18055</v>
      </c>
      <c r="G5617" t="s">
        <v>18056</v>
      </c>
      <c r="H5617" s="41">
        <v>45287</v>
      </c>
      <c r="I5617" s="44">
        <v>-8000000</v>
      </c>
      <c r="J5617" t="s">
        <v>18054</v>
      </c>
      <c r="R5617" s="51"/>
      <c r="U5617"/>
    </row>
    <row r="5618" spans="2:21" x14ac:dyDescent="0.25">
      <c r="B5618" s="49" t="s">
        <v>9326</v>
      </c>
      <c r="C5618" s="53" t="s">
        <v>24184</v>
      </c>
      <c r="D5618" t="s">
        <v>18356</v>
      </c>
      <c r="E5618" s="43" t="s">
        <v>18355</v>
      </c>
      <c r="F5618" t="s">
        <v>18360</v>
      </c>
      <c r="G5618" t="s">
        <v>9165</v>
      </c>
      <c r="H5618" s="41">
        <v>45287</v>
      </c>
      <c r="I5618" s="44">
        <v>-4998359.32</v>
      </c>
      <c r="J5618" t="s">
        <v>18359</v>
      </c>
      <c r="R5618" s="51"/>
      <c r="U5618"/>
    </row>
    <row r="5619" spans="2:21" x14ac:dyDescent="0.25">
      <c r="B5619" s="49" t="s">
        <v>9326</v>
      </c>
      <c r="C5619" s="53" t="s">
        <v>24184</v>
      </c>
      <c r="D5619" t="s">
        <v>18638</v>
      </c>
      <c r="E5619" s="43" t="s">
        <v>18637</v>
      </c>
      <c r="F5619" t="s">
        <v>18640</v>
      </c>
      <c r="G5619" t="s">
        <v>9145</v>
      </c>
      <c r="H5619" s="41">
        <v>45287</v>
      </c>
      <c r="I5619" s="44">
        <v>-4457486.18</v>
      </c>
      <c r="J5619" t="s">
        <v>18639</v>
      </c>
      <c r="R5619" s="51"/>
      <c r="U5619"/>
    </row>
    <row r="5620" spans="2:21" x14ac:dyDescent="0.25">
      <c r="B5620" s="49" t="s">
        <v>9326</v>
      </c>
      <c r="C5620" s="53" t="s">
        <v>24184</v>
      </c>
      <c r="D5620" t="s">
        <v>18529</v>
      </c>
      <c r="E5620" s="43" t="s">
        <v>18528</v>
      </c>
      <c r="F5620" t="s">
        <v>18534</v>
      </c>
      <c r="G5620" t="s">
        <v>18531</v>
      </c>
      <c r="H5620" s="41">
        <v>45287</v>
      </c>
      <c r="I5620" s="44">
        <v>-2199663.08</v>
      </c>
      <c r="J5620" t="s">
        <v>18533</v>
      </c>
      <c r="R5620" s="51"/>
      <c r="U5620"/>
    </row>
    <row r="5621" spans="2:21" x14ac:dyDescent="0.25">
      <c r="B5621" s="49" t="s">
        <v>9326</v>
      </c>
      <c r="C5621" s="53" t="s">
        <v>24184</v>
      </c>
      <c r="D5621" t="s">
        <v>17455</v>
      </c>
      <c r="E5621" s="43" t="s">
        <v>17454</v>
      </c>
      <c r="F5621" t="s">
        <v>17460</v>
      </c>
      <c r="G5621" t="s">
        <v>17458</v>
      </c>
      <c r="H5621" s="41">
        <v>45287</v>
      </c>
      <c r="I5621" s="44">
        <v>-2000000</v>
      </c>
      <c r="J5621" t="s">
        <v>17459</v>
      </c>
      <c r="R5621" s="51"/>
      <c r="U5621"/>
    </row>
    <row r="5622" spans="2:21" x14ac:dyDescent="0.25">
      <c r="B5622" s="49" t="s">
        <v>9326</v>
      </c>
      <c r="C5622" s="53" t="s">
        <v>24184</v>
      </c>
      <c r="D5622" t="s">
        <v>17182</v>
      </c>
      <c r="E5622" s="43" t="s">
        <v>17181</v>
      </c>
      <c r="F5622" t="s">
        <v>17184</v>
      </c>
      <c r="G5622" t="s">
        <v>17185</v>
      </c>
      <c r="H5622" s="41">
        <v>45287</v>
      </c>
      <c r="I5622" s="44">
        <v>-1756810.85</v>
      </c>
      <c r="J5622" t="s">
        <v>17183</v>
      </c>
      <c r="R5622" s="51"/>
      <c r="U5622"/>
    </row>
    <row r="5623" spans="2:21" x14ac:dyDescent="0.25">
      <c r="B5623" s="49" t="s">
        <v>9326</v>
      </c>
      <c r="C5623" s="53" t="s">
        <v>24184</v>
      </c>
      <c r="D5623" t="s">
        <v>432</v>
      </c>
      <c r="E5623" s="43" t="s">
        <v>433</v>
      </c>
      <c r="F5623" t="s">
        <v>17507</v>
      </c>
      <c r="G5623" t="s">
        <v>17508</v>
      </c>
      <c r="H5623" s="41">
        <v>45287</v>
      </c>
      <c r="I5623" s="44">
        <v>-1645560.83</v>
      </c>
      <c r="J5623" t="s">
        <v>17506</v>
      </c>
      <c r="R5623" s="51"/>
      <c r="U5623"/>
    </row>
    <row r="5624" spans="2:21" x14ac:dyDescent="0.25">
      <c r="B5624" s="49" t="s">
        <v>9326</v>
      </c>
      <c r="C5624" s="53" t="s">
        <v>24184</v>
      </c>
      <c r="D5624" t="s">
        <v>9243</v>
      </c>
      <c r="E5624" s="43" t="s">
        <v>9244</v>
      </c>
      <c r="F5624" t="s">
        <v>7488</v>
      </c>
      <c r="G5624" t="s">
        <v>20849</v>
      </c>
      <c r="H5624" s="41">
        <v>45287</v>
      </c>
      <c r="I5624" s="44">
        <v>-123900</v>
      </c>
      <c r="J5624" t="s">
        <v>18754</v>
      </c>
      <c r="R5624" s="51"/>
      <c r="U5624"/>
    </row>
    <row r="5625" spans="2:21" x14ac:dyDescent="0.25">
      <c r="B5625" s="49" t="s">
        <v>20400</v>
      </c>
      <c r="C5625" s="53" t="s">
        <v>24192</v>
      </c>
      <c r="D5625" t="s">
        <v>1218</v>
      </c>
      <c r="E5625" s="43" t="s">
        <v>1219</v>
      </c>
      <c r="F5625" t="s">
        <v>20603</v>
      </c>
      <c r="G5625" t="s">
        <v>21010</v>
      </c>
      <c r="H5625" s="41">
        <v>45287</v>
      </c>
      <c r="I5625" s="44">
        <v>-117125.4</v>
      </c>
      <c r="J5625" t="s">
        <v>20602</v>
      </c>
      <c r="R5625" s="51"/>
      <c r="U5625"/>
    </row>
    <row r="5626" spans="2:21" x14ac:dyDescent="0.25">
      <c r="B5626" s="49" t="s">
        <v>20400</v>
      </c>
      <c r="C5626" s="53" t="s">
        <v>24192</v>
      </c>
      <c r="D5626" t="s">
        <v>1218</v>
      </c>
      <c r="E5626" s="43" t="s">
        <v>1219</v>
      </c>
      <c r="F5626" t="s">
        <v>20601</v>
      </c>
      <c r="G5626" t="s">
        <v>21009</v>
      </c>
      <c r="H5626" s="41">
        <v>45287</v>
      </c>
      <c r="I5626" s="44">
        <v>-42000</v>
      </c>
      <c r="J5626" t="s">
        <v>20600</v>
      </c>
      <c r="R5626" s="51"/>
      <c r="U5626"/>
    </row>
    <row r="5627" spans="2:21" x14ac:dyDescent="0.25">
      <c r="B5627" s="49" t="s">
        <v>20400</v>
      </c>
      <c r="C5627" s="53" t="s">
        <v>24192</v>
      </c>
      <c r="D5627" t="s">
        <v>1218</v>
      </c>
      <c r="E5627" s="43" t="s">
        <v>1219</v>
      </c>
      <c r="F5627" t="s">
        <v>20582</v>
      </c>
      <c r="G5627" t="s">
        <v>21008</v>
      </c>
      <c r="H5627" s="41">
        <v>45287</v>
      </c>
      <c r="I5627" s="44">
        <v>-40000</v>
      </c>
      <c r="J5627" t="s">
        <v>20581</v>
      </c>
      <c r="R5627" s="51"/>
      <c r="U5627"/>
    </row>
    <row r="5628" spans="2:21" x14ac:dyDescent="0.25">
      <c r="B5628" s="49" t="s">
        <v>20400</v>
      </c>
      <c r="C5628" s="53" t="s">
        <v>24192</v>
      </c>
      <c r="D5628" t="s">
        <v>1218</v>
      </c>
      <c r="E5628" s="43" t="s">
        <v>1219</v>
      </c>
      <c r="F5628" t="s">
        <v>20580</v>
      </c>
      <c r="G5628" t="s">
        <v>21007</v>
      </c>
      <c r="H5628" s="41">
        <v>45287</v>
      </c>
      <c r="I5628" s="44">
        <v>-10550</v>
      </c>
      <c r="J5628" t="s">
        <v>20579</v>
      </c>
      <c r="R5628" s="51"/>
      <c r="U5628"/>
    </row>
    <row r="5629" spans="2:21" x14ac:dyDescent="0.25">
      <c r="B5629" s="49" t="s">
        <v>20400</v>
      </c>
      <c r="C5629" s="53" t="s">
        <v>24192</v>
      </c>
      <c r="D5629" t="s">
        <v>1218</v>
      </c>
      <c r="E5629" s="43" t="s">
        <v>1219</v>
      </c>
      <c r="F5629" t="s">
        <v>20607</v>
      </c>
      <c r="G5629" t="s">
        <v>9131</v>
      </c>
      <c r="H5629" s="41">
        <v>45287</v>
      </c>
      <c r="I5629" s="44">
        <v>-9700</v>
      </c>
      <c r="J5629" t="s">
        <v>20606</v>
      </c>
      <c r="R5629" s="51"/>
      <c r="U5629"/>
    </row>
    <row r="5630" spans="2:21" x14ac:dyDescent="0.25">
      <c r="B5630" s="49" t="s">
        <v>9326</v>
      </c>
      <c r="C5630" s="53" t="s">
        <v>24184</v>
      </c>
      <c r="D5630" t="s">
        <v>16954</v>
      </c>
      <c r="E5630" s="43" t="s">
        <v>16953</v>
      </c>
      <c r="F5630" t="s">
        <v>16956</v>
      </c>
      <c r="G5630" t="s">
        <v>9076</v>
      </c>
      <c r="H5630" s="41">
        <v>45288</v>
      </c>
      <c r="I5630" s="44">
        <v>-24626616.739999998</v>
      </c>
      <c r="J5630" t="s">
        <v>16955</v>
      </c>
      <c r="R5630" s="51"/>
      <c r="U5630"/>
    </row>
    <row r="5631" spans="2:21" x14ac:dyDescent="0.25">
      <c r="B5631" s="49" t="s">
        <v>9326</v>
      </c>
      <c r="C5631" s="53" t="s">
        <v>24184</v>
      </c>
      <c r="D5631" t="s">
        <v>6752</v>
      </c>
      <c r="E5631" s="43" t="s">
        <v>6753</v>
      </c>
      <c r="F5631" t="s">
        <v>17779</v>
      </c>
      <c r="G5631" t="s">
        <v>17780</v>
      </c>
      <c r="H5631" s="41">
        <v>45288</v>
      </c>
      <c r="I5631" s="44">
        <v>-14786590</v>
      </c>
      <c r="J5631" t="s">
        <v>17778</v>
      </c>
      <c r="R5631" s="51"/>
      <c r="U5631"/>
    </row>
    <row r="5632" spans="2:21" x14ac:dyDescent="0.25">
      <c r="B5632" s="49" t="s">
        <v>9326</v>
      </c>
      <c r="C5632" s="53" t="s">
        <v>24184</v>
      </c>
      <c r="D5632" t="s">
        <v>16744</v>
      </c>
      <c r="E5632" s="43" t="s">
        <v>16743</v>
      </c>
      <c r="F5632" t="s">
        <v>16746</v>
      </c>
      <c r="G5632" t="s">
        <v>8924</v>
      </c>
      <c r="H5632" s="41">
        <v>45288</v>
      </c>
      <c r="I5632" s="44">
        <v>-4575713.16</v>
      </c>
      <c r="J5632" t="s">
        <v>16745</v>
      </c>
      <c r="R5632" s="51"/>
      <c r="U5632"/>
    </row>
    <row r="5633" spans="2:21" x14ac:dyDescent="0.25">
      <c r="B5633" s="49" t="s">
        <v>9326</v>
      </c>
      <c r="C5633" s="53" t="s">
        <v>24184</v>
      </c>
      <c r="D5633" t="s">
        <v>16975</v>
      </c>
      <c r="E5633" s="43" t="s">
        <v>16974</v>
      </c>
      <c r="F5633" t="s">
        <v>16977</v>
      </c>
      <c r="G5633" t="s">
        <v>9141</v>
      </c>
      <c r="H5633" s="41">
        <v>45288</v>
      </c>
      <c r="I5633" s="44">
        <v>-2253389.2799999998</v>
      </c>
      <c r="J5633" t="s">
        <v>16976</v>
      </c>
      <c r="R5633" s="51"/>
      <c r="U5633"/>
    </row>
    <row r="5634" spans="2:21" x14ac:dyDescent="0.25">
      <c r="B5634" s="49" t="s">
        <v>9326</v>
      </c>
      <c r="C5634" s="53" t="s">
        <v>24184</v>
      </c>
      <c r="D5634" t="s">
        <v>4472</v>
      </c>
      <c r="E5634" s="43" t="s">
        <v>4473</v>
      </c>
      <c r="F5634" t="s">
        <v>17199</v>
      </c>
      <c r="G5634" t="s">
        <v>17123</v>
      </c>
      <c r="H5634" s="41">
        <v>45288</v>
      </c>
      <c r="I5634" s="44">
        <v>-1614539.06</v>
      </c>
      <c r="J5634" t="s">
        <v>17198</v>
      </c>
      <c r="R5634" s="51"/>
      <c r="U5634"/>
    </row>
    <row r="5635" spans="2:21" x14ac:dyDescent="0.25">
      <c r="B5635" s="49" t="s">
        <v>9326</v>
      </c>
      <c r="C5635" s="53" t="s">
        <v>24184</v>
      </c>
      <c r="D5635" t="s">
        <v>17340</v>
      </c>
      <c r="E5635" s="43" t="s">
        <v>17339</v>
      </c>
      <c r="F5635" t="s">
        <v>17342</v>
      </c>
      <c r="G5635" t="s">
        <v>17343</v>
      </c>
      <c r="H5635" s="41">
        <v>45288</v>
      </c>
      <c r="I5635" s="44">
        <v>-1129855.32</v>
      </c>
      <c r="J5635" t="s">
        <v>17341</v>
      </c>
      <c r="R5635" s="51"/>
      <c r="U5635"/>
    </row>
    <row r="5636" spans="2:21" x14ac:dyDescent="0.25">
      <c r="B5636" s="49" t="s">
        <v>9326</v>
      </c>
      <c r="C5636" s="53" t="s">
        <v>24184</v>
      </c>
      <c r="D5636" t="s">
        <v>17965</v>
      </c>
      <c r="E5636" s="43" t="s">
        <v>17964</v>
      </c>
      <c r="F5636" t="s">
        <v>17967</v>
      </c>
      <c r="G5636" t="s">
        <v>9133</v>
      </c>
      <c r="H5636" s="41">
        <v>45288</v>
      </c>
      <c r="I5636" s="44">
        <v>-926285.84</v>
      </c>
      <c r="J5636" t="s">
        <v>17966</v>
      </c>
      <c r="R5636" s="51"/>
      <c r="U5636"/>
    </row>
    <row r="5637" spans="2:21" x14ac:dyDescent="0.25">
      <c r="B5637" s="49" t="s">
        <v>9326</v>
      </c>
      <c r="C5637" s="53" t="s">
        <v>24184</v>
      </c>
      <c r="D5637" t="s">
        <v>18616</v>
      </c>
      <c r="E5637" s="43" t="s">
        <v>18615</v>
      </c>
      <c r="F5637" t="s">
        <v>18618</v>
      </c>
      <c r="G5637" t="s">
        <v>18619</v>
      </c>
      <c r="H5637" s="41">
        <v>45288</v>
      </c>
      <c r="I5637" s="44">
        <v>-583722.23</v>
      </c>
      <c r="J5637" t="s">
        <v>18617</v>
      </c>
      <c r="R5637" s="51"/>
      <c r="U5637"/>
    </row>
    <row r="5638" spans="2:21" x14ac:dyDescent="0.25">
      <c r="B5638" s="49" t="s">
        <v>9326</v>
      </c>
      <c r="C5638" s="53" t="s">
        <v>24184</v>
      </c>
      <c r="D5638" t="s">
        <v>7902</v>
      </c>
      <c r="E5638" s="43" t="s">
        <v>15405</v>
      </c>
      <c r="F5638" t="s">
        <v>18807</v>
      </c>
      <c r="G5638" t="s">
        <v>16419</v>
      </c>
      <c r="H5638" s="41">
        <v>45288</v>
      </c>
      <c r="I5638" s="44">
        <v>-526752</v>
      </c>
      <c r="J5638" t="s">
        <v>18806</v>
      </c>
      <c r="R5638" s="51"/>
      <c r="U5638"/>
    </row>
    <row r="5639" spans="2:21" x14ac:dyDescent="0.25">
      <c r="B5639" s="49" t="s">
        <v>9326</v>
      </c>
      <c r="C5639" s="53" t="s">
        <v>24184</v>
      </c>
      <c r="D5639" t="s">
        <v>18688</v>
      </c>
      <c r="E5639" s="43" t="s">
        <v>18687</v>
      </c>
      <c r="F5639" t="s">
        <v>7481</v>
      </c>
      <c r="G5639" t="s">
        <v>18407</v>
      </c>
      <c r="H5639" s="41">
        <v>45288</v>
      </c>
      <c r="I5639" s="44">
        <v>-339840</v>
      </c>
      <c r="J5639" t="s">
        <v>18689</v>
      </c>
      <c r="R5639" s="51"/>
      <c r="U5639"/>
    </row>
    <row r="5640" spans="2:21" x14ac:dyDescent="0.25">
      <c r="B5640" s="49" t="s">
        <v>9326</v>
      </c>
      <c r="C5640" s="53" t="s">
        <v>24184</v>
      </c>
      <c r="D5640" t="s">
        <v>18390</v>
      </c>
      <c r="E5640" s="43" t="s">
        <v>18389</v>
      </c>
      <c r="F5640" t="s">
        <v>18394</v>
      </c>
      <c r="G5640" t="s">
        <v>18395</v>
      </c>
      <c r="H5640" s="41">
        <v>45288</v>
      </c>
      <c r="I5640" s="44">
        <v>16200</v>
      </c>
      <c r="J5640" t="s">
        <v>18393</v>
      </c>
      <c r="R5640" s="51"/>
      <c r="U5640"/>
    </row>
    <row r="5641" spans="2:21" x14ac:dyDescent="0.25">
      <c r="B5641" s="49" t="s">
        <v>9326</v>
      </c>
      <c r="C5641" s="53" t="s">
        <v>24184</v>
      </c>
      <c r="D5641" t="s">
        <v>18365</v>
      </c>
      <c r="E5641" s="43" t="s">
        <v>18364</v>
      </c>
      <c r="F5641" t="s">
        <v>18369</v>
      </c>
      <c r="G5641" t="s">
        <v>18370</v>
      </c>
      <c r="H5641" s="41">
        <v>45288</v>
      </c>
      <c r="I5641" s="44">
        <v>1498500</v>
      </c>
      <c r="J5641" t="s">
        <v>18368</v>
      </c>
      <c r="R5641" s="51"/>
      <c r="U5641"/>
    </row>
    <row r="5642" spans="2:21" x14ac:dyDescent="0.25">
      <c r="B5642" s="49" t="s">
        <v>9326</v>
      </c>
      <c r="C5642" s="53" t="s">
        <v>24184</v>
      </c>
      <c r="D5642" t="s">
        <v>1993</v>
      </c>
      <c r="E5642" s="43" t="s">
        <v>1994</v>
      </c>
      <c r="F5642" t="s">
        <v>17144</v>
      </c>
      <c r="H5642" s="41">
        <v>45288</v>
      </c>
      <c r="I5642" s="44">
        <v>3430006</v>
      </c>
      <c r="J5642" t="s">
        <v>17143</v>
      </c>
      <c r="R5642" s="51"/>
      <c r="U5642"/>
    </row>
    <row r="5643" spans="2:21" x14ac:dyDescent="0.25">
      <c r="B5643" s="49" t="s">
        <v>9326</v>
      </c>
      <c r="C5643" s="53" t="s">
        <v>24184</v>
      </c>
      <c r="D5643" t="s">
        <v>1993</v>
      </c>
      <c r="E5643" s="43" t="s">
        <v>1994</v>
      </c>
      <c r="F5643" t="s">
        <v>17149</v>
      </c>
      <c r="H5643" s="41">
        <v>45288</v>
      </c>
      <c r="I5643" s="44">
        <v>3438286</v>
      </c>
      <c r="J5643" t="s">
        <v>17148</v>
      </c>
      <c r="R5643" s="51"/>
      <c r="U5643"/>
    </row>
    <row r="5644" spans="2:21" x14ac:dyDescent="0.25">
      <c r="B5644" s="49" t="s">
        <v>9326</v>
      </c>
      <c r="C5644" s="53" t="s">
        <v>24184</v>
      </c>
      <c r="D5644" t="s">
        <v>1993</v>
      </c>
      <c r="E5644" s="43" t="s">
        <v>1994</v>
      </c>
      <c r="F5644" t="s">
        <v>17141</v>
      </c>
      <c r="G5644" t="s">
        <v>17142</v>
      </c>
      <c r="H5644" s="41">
        <v>45288</v>
      </c>
      <c r="I5644" s="44">
        <v>18262240</v>
      </c>
      <c r="J5644" t="s">
        <v>17140</v>
      </c>
      <c r="R5644" s="51"/>
      <c r="U5644"/>
    </row>
    <row r="5645" spans="2:21" x14ac:dyDescent="0.25">
      <c r="B5645" s="49" t="s">
        <v>20400</v>
      </c>
      <c r="C5645" s="53" t="s">
        <v>24192</v>
      </c>
      <c r="D5645" t="s">
        <v>1218</v>
      </c>
      <c r="E5645" s="43" t="s">
        <v>1219</v>
      </c>
      <c r="F5645" t="s">
        <v>20598</v>
      </c>
      <c r="G5645" t="s">
        <v>9278</v>
      </c>
      <c r="H5645" s="41">
        <v>45288</v>
      </c>
      <c r="I5645" s="44">
        <v>-492890</v>
      </c>
      <c r="J5645" t="s">
        <v>20597</v>
      </c>
      <c r="R5645" s="51"/>
      <c r="U5645"/>
    </row>
    <row r="5646" spans="2:21" x14ac:dyDescent="0.25">
      <c r="B5646" s="49" t="s">
        <v>20400</v>
      </c>
      <c r="C5646" s="53" t="s">
        <v>24192</v>
      </c>
      <c r="D5646" t="s">
        <v>1218</v>
      </c>
      <c r="E5646" s="43" t="s">
        <v>1219</v>
      </c>
      <c r="F5646" t="s">
        <v>20586</v>
      </c>
      <c r="G5646" t="s">
        <v>21013</v>
      </c>
      <c r="H5646" s="41">
        <v>45288</v>
      </c>
      <c r="I5646" s="44">
        <v>-389450</v>
      </c>
      <c r="J5646" t="s">
        <v>20585</v>
      </c>
      <c r="R5646" s="51"/>
      <c r="U5646"/>
    </row>
    <row r="5647" spans="2:21" x14ac:dyDescent="0.25">
      <c r="B5647" s="49" t="s">
        <v>20400</v>
      </c>
      <c r="C5647" s="53" t="s">
        <v>24192</v>
      </c>
      <c r="D5647" t="s">
        <v>1218</v>
      </c>
      <c r="E5647" s="43" t="s">
        <v>1219</v>
      </c>
      <c r="F5647" t="s">
        <v>20590</v>
      </c>
      <c r="G5647" t="s">
        <v>21014</v>
      </c>
      <c r="H5647" s="41">
        <v>45288</v>
      </c>
      <c r="I5647" s="44">
        <v>-304800</v>
      </c>
      <c r="J5647" t="s">
        <v>20589</v>
      </c>
      <c r="R5647" s="51"/>
      <c r="U5647"/>
    </row>
    <row r="5648" spans="2:21" x14ac:dyDescent="0.25">
      <c r="B5648" s="49" t="s">
        <v>20400</v>
      </c>
      <c r="C5648" s="53" t="s">
        <v>24192</v>
      </c>
      <c r="D5648" t="s">
        <v>1218</v>
      </c>
      <c r="E5648" s="43" t="s">
        <v>1219</v>
      </c>
      <c r="F5648" t="s">
        <v>20596</v>
      </c>
      <c r="G5648" t="s">
        <v>21016</v>
      </c>
      <c r="H5648" s="41">
        <v>45288</v>
      </c>
      <c r="I5648" s="44">
        <v>-114090</v>
      </c>
      <c r="J5648" t="s">
        <v>20595</v>
      </c>
      <c r="R5648" s="51"/>
      <c r="U5648"/>
    </row>
    <row r="5649" spans="2:21" x14ac:dyDescent="0.25">
      <c r="B5649" s="49" t="s">
        <v>20400</v>
      </c>
      <c r="C5649" s="53" t="s">
        <v>24192</v>
      </c>
      <c r="D5649" t="s">
        <v>1218</v>
      </c>
      <c r="E5649" s="43" t="s">
        <v>1219</v>
      </c>
      <c r="F5649" t="s">
        <v>20584</v>
      </c>
      <c r="G5649" t="s">
        <v>21012</v>
      </c>
      <c r="H5649" s="41">
        <v>45288</v>
      </c>
      <c r="I5649" s="44">
        <v>-64615</v>
      </c>
      <c r="J5649" t="s">
        <v>20583</v>
      </c>
      <c r="R5649" s="51"/>
      <c r="U5649"/>
    </row>
    <row r="5650" spans="2:21" x14ac:dyDescent="0.25">
      <c r="B5650" s="49" t="s">
        <v>20400</v>
      </c>
      <c r="C5650" s="53" t="s">
        <v>24192</v>
      </c>
      <c r="D5650" t="s">
        <v>1218</v>
      </c>
      <c r="E5650" s="43" t="s">
        <v>1219</v>
      </c>
      <c r="F5650" t="s">
        <v>20588</v>
      </c>
      <c r="G5650" t="s">
        <v>8622</v>
      </c>
      <c r="H5650" s="41">
        <v>45288</v>
      </c>
      <c r="I5650" s="44">
        <v>-26912.799999999999</v>
      </c>
      <c r="J5650" t="s">
        <v>20587</v>
      </c>
      <c r="R5650" s="51"/>
      <c r="U5650"/>
    </row>
    <row r="5651" spans="2:21" x14ac:dyDescent="0.25">
      <c r="B5651" s="49" t="s">
        <v>20400</v>
      </c>
      <c r="C5651" s="53" t="s">
        <v>24192</v>
      </c>
      <c r="D5651" t="s">
        <v>1218</v>
      </c>
      <c r="E5651" s="43" t="s">
        <v>1219</v>
      </c>
      <c r="F5651" t="s">
        <v>20592</v>
      </c>
      <c r="G5651" t="s">
        <v>8622</v>
      </c>
      <c r="H5651" s="41">
        <v>45288</v>
      </c>
      <c r="I5651" s="44">
        <v>-22302.5</v>
      </c>
      <c r="J5651" t="s">
        <v>20591</v>
      </c>
      <c r="R5651" s="51"/>
      <c r="U5651"/>
    </row>
    <row r="5652" spans="2:21" x14ac:dyDescent="0.25">
      <c r="B5652" s="49" t="s">
        <v>20400</v>
      </c>
      <c r="C5652" s="53" t="s">
        <v>24192</v>
      </c>
      <c r="D5652" t="s">
        <v>1218</v>
      </c>
      <c r="E5652" s="43" t="s">
        <v>1219</v>
      </c>
      <c r="F5652" t="s">
        <v>20411</v>
      </c>
      <c r="G5652" t="s">
        <v>1243</v>
      </c>
      <c r="H5652" s="41">
        <v>45288</v>
      </c>
      <c r="I5652" s="44">
        <v>-7970</v>
      </c>
      <c r="J5652" t="s">
        <v>20599</v>
      </c>
      <c r="R5652" s="51"/>
      <c r="U5652"/>
    </row>
    <row r="5653" spans="2:21" x14ac:dyDescent="0.25">
      <c r="B5653" s="49" t="s">
        <v>20400</v>
      </c>
      <c r="C5653" s="53" t="s">
        <v>24192</v>
      </c>
      <c r="D5653" t="s">
        <v>1218</v>
      </c>
      <c r="E5653" s="43" t="s">
        <v>1219</v>
      </c>
      <c r="F5653" t="s">
        <v>20594</v>
      </c>
      <c r="G5653" t="s">
        <v>21015</v>
      </c>
      <c r="H5653" s="41">
        <v>45288</v>
      </c>
      <c r="I5653" s="44">
        <v>-4750</v>
      </c>
      <c r="J5653" t="s">
        <v>20593</v>
      </c>
      <c r="R5653" s="51"/>
      <c r="U5653"/>
    </row>
    <row r="5654" spans="2:21" x14ac:dyDescent="0.25">
      <c r="B5654" s="49" t="s">
        <v>9326</v>
      </c>
      <c r="C5654" s="53" t="s">
        <v>24184</v>
      </c>
      <c r="D5654" t="s">
        <v>16423</v>
      </c>
      <c r="E5654" s="43" t="s">
        <v>16422</v>
      </c>
      <c r="F5654" t="s">
        <v>16425</v>
      </c>
      <c r="G5654" t="s">
        <v>16426</v>
      </c>
      <c r="H5654" s="41">
        <v>45289</v>
      </c>
      <c r="I5654" s="44">
        <v>-18779252.039999999</v>
      </c>
      <c r="J5654" t="s">
        <v>16424</v>
      </c>
      <c r="R5654" s="51"/>
      <c r="U5654"/>
    </row>
    <row r="5655" spans="2:21" x14ac:dyDescent="0.25">
      <c r="B5655" s="49" t="s">
        <v>9326</v>
      </c>
      <c r="C5655" s="53" t="s">
        <v>24184</v>
      </c>
      <c r="D5655" t="s">
        <v>17005</v>
      </c>
      <c r="E5655" s="43" t="s">
        <v>17004</v>
      </c>
      <c r="F5655" t="s">
        <v>17007</v>
      </c>
      <c r="G5655" t="s">
        <v>9076</v>
      </c>
      <c r="H5655" s="41">
        <v>45289</v>
      </c>
      <c r="I5655" s="44">
        <v>-13670210.189999999</v>
      </c>
      <c r="J5655" t="s">
        <v>17006</v>
      </c>
      <c r="R5655" s="51"/>
      <c r="U5655"/>
    </row>
    <row r="5656" spans="2:21" x14ac:dyDescent="0.25">
      <c r="B5656" s="49" t="s">
        <v>9326</v>
      </c>
      <c r="C5656" s="53" t="s">
        <v>24184</v>
      </c>
      <c r="D5656" t="s">
        <v>18178</v>
      </c>
      <c r="E5656" s="43" t="s">
        <v>18177</v>
      </c>
      <c r="F5656" t="s">
        <v>18182</v>
      </c>
      <c r="G5656" t="s">
        <v>18183</v>
      </c>
      <c r="H5656" s="41">
        <v>45289</v>
      </c>
      <c r="I5656" s="44">
        <v>-12014908.82</v>
      </c>
      <c r="J5656" t="s">
        <v>18181</v>
      </c>
      <c r="R5656" s="51"/>
      <c r="U5656"/>
    </row>
    <row r="5657" spans="2:21" x14ac:dyDescent="0.25">
      <c r="B5657" s="49" t="s">
        <v>9326</v>
      </c>
      <c r="C5657" s="53" t="s">
        <v>24184</v>
      </c>
      <c r="D5657" t="s">
        <v>16880</v>
      </c>
      <c r="E5657" s="43" t="s">
        <v>16879</v>
      </c>
      <c r="F5657" t="s">
        <v>16882</v>
      </c>
      <c r="G5657" t="s">
        <v>9076</v>
      </c>
      <c r="H5657" s="41">
        <v>45289</v>
      </c>
      <c r="I5657" s="44">
        <v>-10822969.210000001</v>
      </c>
      <c r="J5657" t="s">
        <v>16881</v>
      </c>
      <c r="R5657" s="51"/>
      <c r="U5657"/>
    </row>
    <row r="5658" spans="2:21" x14ac:dyDescent="0.25">
      <c r="B5658" s="49" t="s">
        <v>9326</v>
      </c>
      <c r="C5658" s="53" t="s">
        <v>24184</v>
      </c>
      <c r="D5658" t="s">
        <v>18695</v>
      </c>
      <c r="E5658" s="43" t="s">
        <v>18694</v>
      </c>
      <c r="F5658" t="s">
        <v>18697</v>
      </c>
      <c r="G5658" t="s">
        <v>9076</v>
      </c>
      <c r="H5658" s="41">
        <v>45289</v>
      </c>
      <c r="I5658" s="44">
        <v>-8204270.8099999996</v>
      </c>
      <c r="J5658" t="s">
        <v>18696</v>
      </c>
      <c r="R5658" s="51"/>
      <c r="U5658"/>
    </row>
    <row r="5659" spans="2:21" x14ac:dyDescent="0.25">
      <c r="B5659" s="49" t="s">
        <v>9326</v>
      </c>
      <c r="C5659" s="53" t="s">
        <v>24184</v>
      </c>
      <c r="D5659" t="s">
        <v>16794</v>
      </c>
      <c r="E5659" s="43" t="s">
        <v>16793</v>
      </c>
      <c r="F5659" t="s">
        <v>16798</v>
      </c>
      <c r="G5659" t="s">
        <v>9076</v>
      </c>
      <c r="H5659" s="41">
        <v>45289</v>
      </c>
      <c r="I5659" s="44">
        <v>-8196704.4800000004</v>
      </c>
      <c r="J5659" t="s">
        <v>16797</v>
      </c>
      <c r="R5659" s="51"/>
      <c r="U5659"/>
    </row>
    <row r="5660" spans="2:21" x14ac:dyDescent="0.25">
      <c r="B5660" s="49" t="s">
        <v>9326</v>
      </c>
      <c r="C5660" s="53" t="s">
        <v>24184</v>
      </c>
      <c r="D5660" t="s">
        <v>7082</v>
      </c>
      <c r="E5660" s="43" t="s">
        <v>7083</v>
      </c>
      <c r="F5660" t="s">
        <v>18042</v>
      </c>
      <c r="G5660" t="s">
        <v>18043</v>
      </c>
      <c r="H5660" s="41">
        <v>45289</v>
      </c>
      <c r="I5660" s="44">
        <v>-8000000</v>
      </c>
      <c r="J5660" t="s">
        <v>18041</v>
      </c>
      <c r="R5660" s="51"/>
      <c r="U5660"/>
    </row>
    <row r="5661" spans="2:21" x14ac:dyDescent="0.25">
      <c r="B5661" s="49" t="s">
        <v>9326</v>
      </c>
      <c r="C5661" s="53" t="s">
        <v>24184</v>
      </c>
      <c r="D5661" t="s">
        <v>16686</v>
      </c>
      <c r="E5661" s="43" t="s">
        <v>16685</v>
      </c>
      <c r="F5661" t="s">
        <v>16688</v>
      </c>
      <c r="G5661" t="s">
        <v>16484</v>
      </c>
      <c r="H5661" s="41">
        <v>45289</v>
      </c>
      <c r="I5661" s="44">
        <v>-7058664.9100000001</v>
      </c>
      <c r="J5661" t="s">
        <v>16687</v>
      </c>
      <c r="R5661" s="51"/>
      <c r="U5661"/>
    </row>
    <row r="5662" spans="2:21" x14ac:dyDescent="0.25">
      <c r="B5662" s="49" t="s">
        <v>9326</v>
      </c>
      <c r="C5662" s="53" t="s">
        <v>24184</v>
      </c>
      <c r="D5662" t="s">
        <v>16985</v>
      </c>
      <c r="E5662" s="43" t="s">
        <v>16984</v>
      </c>
      <c r="F5662" t="s">
        <v>16987</v>
      </c>
      <c r="G5662" t="s">
        <v>9076</v>
      </c>
      <c r="H5662" s="41">
        <v>45289</v>
      </c>
      <c r="I5662" s="44">
        <v>-6936750.6699999999</v>
      </c>
      <c r="J5662" t="s">
        <v>16986</v>
      </c>
      <c r="R5662" s="51"/>
      <c r="U5662"/>
    </row>
    <row r="5663" spans="2:21" x14ac:dyDescent="0.25">
      <c r="B5663" s="49" t="s">
        <v>9326</v>
      </c>
      <c r="C5663" s="53" t="s">
        <v>24184</v>
      </c>
      <c r="D5663" t="s">
        <v>16567</v>
      </c>
      <c r="E5663" s="43" t="s">
        <v>16566</v>
      </c>
      <c r="F5663" t="s">
        <v>16569</v>
      </c>
      <c r="G5663" t="s">
        <v>16570</v>
      </c>
      <c r="H5663" s="41">
        <v>45289</v>
      </c>
      <c r="I5663" s="44">
        <v>-5916673.1299999999</v>
      </c>
      <c r="J5663" t="s">
        <v>16568</v>
      </c>
      <c r="R5663" s="51"/>
      <c r="U5663"/>
    </row>
    <row r="5664" spans="2:21" x14ac:dyDescent="0.25">
      <c r="B5664" s="49" t="s">
        <v>9326</v>
      </c>
      <c r="C5664" s="53" t="s">
        <v>24184</v>
      </c>
      <c r="D5664" t="s">
        <v>9190</v>
      </c>
      <c r="E5664" s="43" t="s">
        <v>16359</v>
      </c>
      <c r="F5664" t="s">
        <v>18767</v>
      </c>
      <c r="G5664" t="s">
        <v>16903</v>
      </c>
      <c r="H5664" s="41">
        <v>45289</v>
      </c>
      <c r="I5664" s="44">
        <v>-5907129.1900000004</v>
      </c>
      <c r="J5664" t="s">
        <v>18766</v>
      </c>
      <c r="R5664" s="51"/>
      <c r="U5664"/>
    </row>
    <row r="5665" spans="2:21" x14ac:dyDescent="0.25">
      <c r="B5665" s="49" t="s">
        <v>9326</v>
      </c>
      <c r="C5665" s="53" t="s">
        <v>24184</v>
      </c>
      <c r="D5665" t="s">
        <v>18381</v>
      </c>
      <c r="E5665" s="43" t="s">
        <v>18380</v>
      </c>
      <c r="F5665" t="s">
        <v>18383</v>
      </c>
      <c r="G5665" t="s">
        <v>18384</v>
      </c>
      <c r="H5665" s="41">
        <v>45289</v>
      </c>
      <c r="I5665" s="44">
        <v>-5631957.6900000004</v>
      </c>
      <c r="J5665" t="s">
        <v>18382</v>
      </c>
      <c r="R5665" s="51"/>
      <c r="U5665"/>
    </row>
    <row r="5666" spans="2:21" x14ac:dyDescent="0.25">
      <c r="B5666" s="49" t="s">
        <v>9326</v>
      </c>
      <c r="C5666" s="53" t="s">
        <v>24184</v>
      </c>
      <c r="D5666" t="s">
        <v>16447</v>
      </c>
      <c r="E5666" s="43" t="s">
        <v>16446</v>
      </c>
      <c r="F5666" t="s">
        <v>16449</v>
      </c>
      <c r="G5666" t="s">
        <v>9202</v>
      </c>
      <c r="H5666" s="41">
        <v>45289</v>
      </c>
      <c r="I5666" s="44">
        <v>-4727741.5999999996</v>
      </c>
      <c r="J5666" t="s">
        <v>16448</v>
      </c>
      <c r="R5666" s="51"/>
      <c r="U5666"/>
    </row>
    <row r="5667" spans="2:21" x14ac:dyDescent="0.25">
      <c r="B5667" s="49" t="s">
        <v>9326</v>
      </c>
      <c r="C5667" s="53" t="s">
        <v>24184</v>
      </c>
      <c r="D5667" t="s">
        <v>16729</v>
      </c>
      <c r="E5667" s="43" t="s">
        <v>16728</v>
      </c>
      <c r="F5667" t="s">
        <v>16731</v>
      </c>
      <c r="G5667" t="s">
        <v>9076</v>
      </c>
      <c r="H5667" s="41">
        <v>45289</v>
      </c>
      <c r="I5667" s="44">
        <v>-4327028.91</v>
      </c>
      <c r="J5667" t="s">
        <v>16730</v>
      </c>
      <c r="R5667" s="51"/>
      <c r="U5667"/>
    </row>
    <row r="5668" spans="2:21" x14ac:dyDescent="0.25">
      <c r="B5668" s="49" t="s">
        <v>9326</v>
      </c>
      <c r="C5668" s="53" t="s">
        <v>24184</v>
      </c>
      <c r="D5668" t="s">
        <v>16735</v>
      </c>
      <c r="E5668" s="43" t="s">
        <v>16734</v>
      </c>
      <c r="F5668" t="s">
        <v>16737</v>
      </c>
      <c r="G5668" t="s">
        <v>16738</v>
      </c>
      <c r="H5668" s="41">
        <v>45289</v>
      </c>
      <c r="I5668" s="44">
        <v>-3317743.18</v>
      </c>
      <c r="J5668" t="s">
        <v>16736</v>
      </c>
      <c r="R5668" s="51"/>
      <c r="U5668"/>
    </row>
    <row r="5669" spans="2:21" x14ac:dyDescent="0.25">
      <c r="B5669" s="49" t="s">
        <v>9326</v>
      </c>
      <c r="C5669" s="53" t="s">
        <v>24184</v>
      </c>
      <c r="D5669" t="s">
        <v>9292</v>
      </c>
      <c r="E5669" s="43" t="s">
        <v>9293</v>
      </c>
      <c r="F5669" t="s">
        <v>18520</v>
      </c>
      <c r="G5669" t="s">
        <v>18521</v>
      </c>
      <c r="H5669" s="41">
        <v>45289</v>
      </c>
      <c r="I5669" s="44">
        <v>-2415639.36</v>
      </c>
      <c r="J5669" t="s">
        <v>18519</v>
      </c>
      <c r="R5669" s="51"/>
      <c r="U5669"/>
    </row>
    <row r="5670" spans="2:21" x14ac:dyDescent="0.25">
      <c r="B5670" s="49" t="s">
        <v>9326</v>
      </c>
      <c r="C5670" s="53" t="s">
        <v>24184</v>
      </c>
      <c r="D5670" t="s">
        <v>18386</v>
      </c>
      <c r="E5670" s="43" t="s">
        <v>18385</v>
      </c>
      <c r="F5670" t="s">
        <v>18388</v>
      </c>
      <c r="G5670" t="s">
        <v>9145</v>
      </c>
      <c r="H5670" s="41">
        <v>45289</v>
      </c>
      <c r="I5670" s="44">
        <v>-2393709.94</v>
      </c>
      <c r="J5670" t="s">
        <v>18387</v>
      </c>
      <c r="R5670" s="51"/>
      <c r="U5670"/>
    </row>
    <row r="5671" spans="2:21" x14ac:dyDescent="0.25">
      <c r="B5671" s="49" t="s">
        <v>9326</v>
      </c>
      <c r="C5671" s="53" t="s">
        <v>24184</v>
      </c>
      <c r="D5671" t="s">
        <v>9207</v>
      </c>
      <c r="E5671" s="43" t="s">
        <v>9208</v>
      </c>
      <c r="F5671" t="s">
        <v>18221</v>
      </c>
      <c r="G5671" t="s">
        <v>18222</v>
      </c>
      <c r="H5671" s="41">
        <v>45289</v>
      </c>
      <c r="I5671" s="44">
        <v>-2365299.61</v>
      </c>
      <c r="J5671" t="s">
        <v>18220</v>
      </c>
      <c r="R5671" s="51"/>
      <c r="U5671"/>
    </row>
    <row r="5672" spans="2:21" x14ac:dyDescent="0.25">
      <c r="B5672" s="49" t="s">
        <v>9326</v>
      </c>
      <c r="C5672" s="53" t="s">
        <v>24184</v>
      </c>
      <c r="D5672" t="s">
        <v>16659</v>
      </c>
      <c r="E5672" s="43" t="s">
        <v>16658</v>
      </c>
      <c r="F5672" t="s">
        <v>16661</v>
      </c>
      <c r="G5672" t="s">
        <v>9187</v>
      </c>
      <c r="H5672" s="41">
        <v>45289</v>
      </c>
      <c r="I5672" s="44">
        <v>-982458.3</v>
      </c>
      <c r="J5672" t="s">
        <v>16660</v>
      </c>
      <c r="R5672" s="51"/>
      <c r="U5672"/>
    </row>
    <row r="5673" spans="2:21" x14ac:dyDescent="0.25">
      <c r="B5673" s="49" t="s">
        <v>9326</v>
      </c>
      <c r="C5673" s="53" t="s">
        <v>24184</v>
      </c>
      <c r="D5673" t="s">
        <v>18714</v>
      </c>
      <c r="E5673" s="43" t="s">
        <v>18713</v>
      </c>
      <c r="F5673" t="s">
        <v>18727</v>
      </c>
      <c r="G5673" t="s">
        <v>18721</v>
      </c>
      <c r="H5673" s="41">
        <v>45289</v>
      </c>
      <c r="I5673" s="44">
        <v>-841859.2</v>
      </c>
      <c r="J5673" t="s">
        <v>18726</v>
      </c>
      <c r="R5673" s="51"/>
      <c r="U5673"/>
    </row>
    <row r="5674" spans="2:21" x14ac:dyDescent="0.25">
      <c r="B5674" s="49" t="s">
        <v>9326</v>
      </c>
      <c r="C5674" s="53" t="s">
        <v>24184</v>
      </c>
      <c r="D5674" t="s">
        <v>18714</v>
      </c>
      <c r="E5674" s="43" t="s">
        <v>18713</v>
      </c>
      <c r="F5674" t="s">
        <v>18732</v>
      </c>
      <c r="G5674" t="s">
        <v>18721</v>
      </c>
      <c r="H5674" s="41">
        <v>45289</v>
      </c>
      <c r="I5674" s="44">
        <v>-694878.4</v>
      </c>
      <c r="J5674" t="s">
        <v>18731</v>
      </c>
      <c r="R5674" s="51"/>
      <c r="U5674"/>
    </row>
    <row r="5675" spans="2:21" x14ac:dyDescent="0.25">
      <c r="B5675" s="49" t="s">
        <v>9326</v>
      </c>
      <c r="C5675" s="53" t="s">
        <v>24184</v>
      </c>
      <c r="D5675" t="s">
        <v>18714</v>
      </c>
      <c r="E5675" s="43" t="s">
        <v>18713</v>
      </c>
      <c r="F5675" t="s">
        <v>18725</v>
      </c>
      <c r="G5675" t="s">
        <v>18721</v>
      </c>
      <c r="H5675" s="41">
        <v>45289</v>
      </c>
      <c r="I5675" s="44">
        <v>-680718.4</v>
      </c>
      <c r="J5675" t="s">
        <v>18724</v>
      </c>
      <c r="R5675" s="51"/>
      <c r="U5675"/>
    </row>
    <row r="5676" spans="2:21" x14ac:dyDescent="0.25">
      <c r="B5676" s="49" t="s">
        <v>9326</v>
      </c>
      <c r="C5676" s="53" t="s">
        <v>24184</v>
      </c>
      <c r="D5676" t="s">
        <v>7660</v>
      </c>
      <c r="E5676" s="43" t="s">
        <v>15234</v>
      </c>
      <c r="F5676" t="s">
        <v>16641</v>
      </c>
      <c r="G5676" t="s">
        <v>16642</v>
      </c>
      <c r="H5676" s="41">
        <v>45289</v>
      </c>
      <c r="I5676" s="44">
        <v>-674036.26</v>
      </c>
      <c r="J5676" t="s">
        <v>16640</v>
      </c>
      <c r="R5676" s="51"/>
      <c r="U5676"/>
    </row>
    <row r="5677" spans="2:21" x14ac:dyDescent="0.25">
      <c r="B5677" s="49" t="s">
        <v>9326</v>
      </c>
      <c r="C5677" s="53" t="s">
        <v>24184</v>
      </c>
      <c r="D5677" t="s">
        <v>16740</v>
      </c>
      <c r="E5677" s="43" t="s">
        <v>16739</v>
      </c>
      <c r="F5677" t="s">
        <v>16742</v>
      </c>
      <c r="G5677" t="s">
        <v>9073</v>
      </c>
      <c r="H5677" s="41">
        <v>45289</v>
      </c>
      <c r="I5677" s="44">
        <v>-661665.91</v>
      </c>
      <c r="J5677" t="s">
        <v>16741</v>
      </c>
      <c r="R5677" s="51"/>
      <c r="U5677"/>
    </row>
    <row r="5678" spans="2:21" x14ac:dyDescent="0.25">
      <c r="B5678" s="49" t="s">
        <v>9326</v>
      </c>
      <c r="C5678" s="53" t="s">
        <v>24184</v>
      </c>
      <c r="D5678" t="s">
        <v>18714</v>
      </c>
      <c r="E5678" s="43" t="s">
        <v>18713</v>
      </c>
      <c r="F5678" t="s">
        <v>18004</v>
      </c>
      <c r="G5678" t="s">
        <v>18721</v>
      </c>
      <c r="H5678" s="41">
        <v>45289</v>
      </c>
      <c r="I5678" s="44">
        <v>-505842.4</v>
      </c>
      <c r="J5678" t="s">
        <v>18720</v>
      </c>
      <c r="R5678" s="51"/>
      <c r="U5678"/>
    </row>
    <row r="5679" spans="2:21" x14ac:dyDescent="0.25">
      <c r="B5679" s="49" t="s">
        <v>9326</v>
      </c>
      <c r="C5679" s="53" t="s">
        <v>24184</v>
      </c>
      <c r="D5679" t="s">
        <v>18306</v>
      </c>
      <c r="E5679" s="43" t="s">
        <v>18305</v>
      </c>
      <c r="F5679" t="s">
        <v>18308</v>
      </c>
      <c r="G5679" t="s">
        <v>18309</v>
      </c>
      <c r="H5679" s="41">
        <v>45289</v>
      </c>
      <c r="I5679" s="44">
        <v>-414770</v>
      </c>
      <c r="J5679" t="s">
        <v>18307</v>
      </c>
      <c r="R5679" s="51"/>
      <c r="U5679"/>
    </row>
    <row r="5680" spans="2:21" x14ac:dyDescent="0.25">
      <c r="B5680" s="49" t="s">
        <v>9326</v>
      </c>
      <c r="C5680" s="53" t="s">
        <v>24184</v>
      </c>
      <c r="D5680" t="s">
        <v>18714</v>
      </c>
      <c r="E5680" s="43" t="s">
        <v>18713</v>
      </c>
      <c r="F5680" t="s">
        <v>18729</v>
      </c>
      <c r="G5680" t="s">
        <v>18721</v>
      </c>
      <c r="H5680" s="41">
        <v>45289</v>
      </c>
      <c r="I5680" s="44">
        <v>-203432</v>
      </c>
      <c r="J5680" t="s">
        <v>18728</v>
      </c>
      <c r="R5680" s="51"/>
      <c r="U5680"/>
    </row>
    <row r="5681" spans="2:21" x14ac:dyDescent="0.25">
      <c r="B5681" s="49" t="s">
        <v>9326</v>
      </c>
      <c r="C5681" s="53" t="s">
        <v>24184</v>
      </c>
      <c r="D5681" t="s">
        <v>18714</v>
      </c>
      <c r="E5681" s="43" t="s">
        <v>18713</v>
      </c>
      <c r="F5681" t="s">
        <v>18723</v>
      </c>
      <c r="G5681" t="s">
        <v>18721</v>
      </c>
      <c r="H5681" s="41">
        <v>45289</v>
      </c>
      <c r="I5681" s="44">
        <v>-186723.20000000001</v>
      </c>
      <c r="J5681" t="s">
        <v>18722</v>
      </c>
      <c r="R5681" s="51"/>
      <c r="U5681"/>
    </row>
    <row r="5682" spans="2:21" x14ac:dyDescent="0.25">
      <c r="B5682" s="49" t="s">
        <v>9326</v>
      </c>
      <c r="C5682" s="53" t="s">
        <v>24184</v>
      </c>
      <c r="D5682" t="s">
        <v>18714</v>
      </c>
      <c r="E5682" s="43" t="s">
        <v>18713</v>
      </c>
      <c r="F5682" t="s">
        <v>18153</v>
      </c>
      <c r="G5682" t="s">
        <v>18721</v>
      </c>
      <c r="H5682" s="41">
        <v>45289</v>
      </c>
      <c r="I5682" s="44">
        <v>-110448</v>
      </c>
      <c r="J5682" t="s">
        <v>18730</v>
      </c>
      <c r="R5682" s="51"/>
      <c r="U5682"/>
    </row>
    <row r="5683" spans="2:21" x14ac:dyDescent="0.25">
      <c r="B5683" s="49" t="s">
        <v>9326</v>
      </c>
      <c r="C5683" s="53" t="s">
        <v>24184</v>
      </c>
      <c r="D5683" t="s">
        <v>17729</v>
      </c>
      <c r="E5683" s="43" t="s">
        <v>17728</v>
      </c>
      <c r="F5683" t="s">
        <v>17731</v>
      </c>
      <c r="G5683" t="s">
        <v>17123</v>
      </c>
      <c r="H5683" s="41">
        <v>45289</v>
      </c>
      <c r="I5683" s="44">
        <v>-101956.96</v>
      </c>
      <c r="J5683" t="s">
        <v>17730</v>
      </c>
      <c r="R5683" s="51"/>
      <c r="U5683"/>
    </row>
    <row r="5684" spans="2:21" x14ac:dyDescent="0.25">
      <c r="B5684" s="49" t="s">
        <v>20400</v>
      </c>
      <c r="C5684" s="53" t="s">
        <v>24192</v>
      </c>
      <c r="D5684" t="s">
        <v>1218</v>
      </c>
      <c r="E5684" s="43" t="s">
        <v>1219</v>
      </c>
      <c r="F5684" t="s">
        <v>20605</v>
      </c>
      <c r="G5684" t="s">
        <v>21017</v>
      </c>
      <c r="H5684" s="41">
        <v>45289</v>
      </c>
      <c r="I5684" s="44">
        <v>-5600</v>
      </c>
      <c r="J5684" t="s">
        <v>20604</v>
      </c>
      <c r="R5684" s="51"/>
      <c r="U5684"/>
    </row>
    <row r="5685" spans="2:21" x14ac:dyDescent="0.25">
      <c r="B5685" s="49" t="s">
        <v>20400</v>
      </c>
      <c r="C5685" s="53" t="s">
        <v>24192</v>
      </c>
      <c r="D5685" t="s">
        <v>1218</v>
      </c>
      <c r="E5685" s="43" t="s">
        <v>1219</v>
      </c>
      <c r="F5685" t="s">
        <v>20609</v>
      </c>
      <c r="G5685" t="s">
        <v>21018</v>
      </c>
      <c r="H5685" s="41">
        <v>45291</v>
      </c>
      <c r="I5685" s="44">
        <v>-179182.5</v>
      </c>
      <c r="J5685" t="s">
        <v>20608</v>
      </c>
      <c r="R5685" s="51"/>
      <c r="U5685"/>
    </row>
    <row r="5686" spans="2:21" x14ac:dyDescent="0.25">
      <c r="B5686" s="49" t="s">
        <v>20400</v>
      </c>
      <c r="C5686" s="53" t="s">
        <v>24192</v>
      </c>
      <c r="D5686" t="s">
        <v>1218</v>
      </c>
      <c r="E5686" s="43" t="s">
        <v>1219</v>
      </c>
      <c r="F5686" t="s">
        <v>21595</v>
      </c>
      <c r="G5686" t="s">
        <v>24202</v>
      </c>
      <c r="H5686" s="41">
        <v>45293</v>
      </c>
      <c r="I5686" s="44">
        <v>-470112</v>
      </c>
      <c r="J5686" t="s">
        <v>21594</v>
      </c>
      <c r="R5686" s="51"/>
      <c r="U5686"/>
    </row>
    <row r="5687" spans="2:21" x14ac:dyDescent="0.25">
      <c r="B5687" s="49" t="s">
        <v>20400</v>
      </c>
      <c r="C5687" s="53" t="s">
        <v>24192</v>
      </c>
      <c r="D5687" t="s">
        <v>1218</v>
      </c>
      <c r="E5687" s="43" t="s">
        <v>1219</v>
      </c>
      <c r="F5687" t="s">
        <v>21589</v>
      </c>
      <c r="G5687" t="s">
        <v>9278</v>
      </c>
      <c r="H5687" s="41">
        <v>45293</v>
      </c>
      <c r="I5687" s="44">
        <v>-232267.5</v>
      </c>
      <c r="J5687" t="s">
        <v>21588</v>
      </c>
      <c r="R5687" s="51"/>
      <c r="U5687"/>
    </row>
    <row r="5688" spans="2:21" x14ac:dyDescent="0.25">
      <c r="B5688" s="49" t="s">
        <v>20400</v>
      </c>
      <c r="C5688" s="53" t="s">
        <v>24192</v>
      </c>
      <c r="D5688" t="s">
        <v>1218</v>
      </c>
      <c r="E5688" s="43" t="s">
        <v>1219</v>
      </c>
      <c r="F5688" t="s">
        <v>21591</v>
      </c>
      <c r="G5688" t="s">
        <v>24203</v>
      </c>
      <c r="H5688" s="41">
        <v>45293</v>
      </c>
      <c r="I5688" s="44">
        <v>-56000</v>
      </c>
      <c r="J5688" t="s">
        <v>21590</v>
      </c>
      <c r="R5688" s="51"/>
      <c r="U5688"/>
    </row>
    <row r="5689" spans="2:21" x14ac:dyDescent="0.25">
      <c r="B5689" s="49" t="s">
        <v>20400</v>
      </c>
      <c r="C5689" s="53" t="s">
        <v>24192</v>
      </c>
      <c r="D5689" t="s">
        <v>1218</v>
      </c>
      <c r="E5689" s="43" t="s">
        <v>1219</v>
      </c>
      <c r="F5689" t="s">
        <v>21593</v>
      </c>
      <c r="G5689" t="s">
        <v>24204</v>
      </c>
      <c r="H5689" s="41">
        <v>45293</v>
      </c>
      <c r="I5689" s="44">
        <v>-24660</v>
      </c>
      <c r="J5689" t="s">
        <v>21592</v>
      </c>
      <c r="R5689" s="51"/>
      <c r="U5689"/>
    </row>
    <row r="5690" spans="2:21" x14ac:dyDescent="0.25">
      <c r="B5690" s="49" t="s">
        <v>9326</v>
      </c>
      <c r="C5690" s="53" t="s">
        <v>24184</v>
      </c>
      <c r="D5690" t="s">
        <v>4350</v>
      </c>
      <c r="E5690" s="43" t="s">
        <v>12732</v>
      </c>
      <c r="F5690" t="s">
        <v>7654</v>
      </c>
      <c r="G5690" t="s">
        <v>21212</v>
      </c>
      <c r="H5690" s="41">
        <v>45294</v>
      </c>
      <c r="I5690" s="44">
        <v>-9445036.5600000005</v>
      </c>
      <c r="J5690" t="s">
        <v>21211</v>
      </c>
      <c r="R5690" s="51"/>
      <c r="U5690"/>
    </row>
    <row r="5691" spans="2:21" x14ac:dyDescent="0.25">
      <c r="B5691" s="49" t="s">
        <v>9326</v>
      </c>
      <c r="C5691" s="53" t="s">
        <v>24184</v>
      </c>
      <c r="D5691" t="s">
        <v>9096</v>
      </c>
      <c r="E5691" s="43" t="s">
        <v>9097</v>
      </c>
      <c r="F5691" t="s">
        <v>21316</v>
      </c>
      <c r="G5691" t="s">
        <v>24205</v>
      </c>
      <c r="H5691" s="41">
        <v>45294</v>
      </c>
      <c r="I5691" s="44">
        <v>-1717321.17</v>
      </c>
      <c r="J5691" t="s">
        <v>21315</v>
      </c>
      <c r="R5691" s="51"/>
      <c r="U5691"/>
    </row>
    <row r="5692" spans="2:21" x14ac:dyDescent="0.25">
      <c r="B5692" s="49" t="s">
        <v>9326</v>
      </c>
      <c r="C5692" s="53" t="s">
        <v>24184</v>
      </c>
      <c r="D5692" t="s">
        <v>9096</v>
      </c>
      <c r="E5692" s="43" t="s">
        <v>9097</v>
      </c>
      <c r="F5692" t="s">
        <v>21300</v>
      </c>
      <c r="G5692" t="s">
        <v>24206</v>
      </c>
      <c r="H5692" s="41">
        <v>45294</v>
      </c>
      <c r="I5692" s="44">
        <v>-1050699.8400000001</v>
      </c>
      <c r="J5692" t="s">
        <v>21299</v>
      </c>
      <c r="R5692" s="51"/>
      <c r="U5692"/>
    </row>
    <row r="5693" spans="2:21" x14ac:dyDescent="0.25">
      <c r="B5693" s="49" t="s">
        <v>9326</v>
      </c>
      <c r="C5693" s="53" t="s">
        <v>24184</v>
      </c>
      <c r="D5693" t="s">
        <v>9096</v>
      </c>
      <c r="E5693" s="43" t="s">
        <v>9097</v>
      </c>
      <c r="F5693" t="s">
        <v>21306</v>
      </c>
      <c r="G5693" t="s">
        <v>24206</v>
      </c>
      <c r="H5693" s="41">
        <v>45294</v>
      </c>
      <c r="I5693" s="44">
        <v>-914862.22</v>
      </c>
      <c r="J5693" t="s">
        <v>21305</v>
      </c>
      <c r="R5693" s="51"/>
      <c r="U5693"/>
    </row>
    <row r="5694" spans="2:21" x14ac:dyDescent="0.25">
      <c r="B5694" s="49" t="s">
        <v>9326</v>
      </c>
      <c r="C5694" s="53" t="s">
        <v>24184</v>
      </c>
      <c r="D5694" t="s">
        <v>9096</v>
      </c>
      <c r="E5694" s="43" t="s">
        <v>9097</v>
      </c>
      <c r="F5694" t="s">
        <v>21320</v>
      </c>
      <c r="G5694" t="s">
        <v>20942</v>
      </c>
      <c r="H5694" s="41">
        <v>45294</v>
      </c>
      <c r="I5694" s="44">
        <v>-905905.61</v>
      </c>
      <c r="J5694" t="s">
        <v>21319</v>
      </c>
      <c r="R5694" s="51"/>
      <c r="U5694"/>
    </row>
    <row r="5695" spans="2:21" x14ac:dyDescent="0.25">
      <c r="B5695" s="49" t="s">
        <v>9326</v>
      </c>
      <c r="C5695" s="53" t="s">
        <v>24184</v>
      </c>
      <c r="D5695" t="s">
        <v>9096</v>
      </c>
      <c r="E5695" s="43" t="s">
        <v>9097</v>
      </c>
      <c r="F5695" t="s">
        <v>21312</v>
      </c>
      <c r="G5695" t="s">
        <v>24205</v>
      </c>
      <c r="H5695" s="41">
        <v>45294</v>
      </c>
      <c r="I5695" s="44">
        <v>-854000.55</v>
      </c>
      <c r="J5695" t="s">
        <v>21311</v>
      </c>
      <c r="R5695" s="51"/>
      <c r="U5695"/>
    </row>
    <row r="5696" spans="2:21" x14ac:dyDescent="0.25">
      <c r="B5696" s="49" t="s">
        <v>9326</v>
      </c>
      <c r="C5696" s="53" t="s">
        <v>24184</v>
      </c>
      <c r="D5696" t="s">
        <v>9096</v>
      </c>
      <c r="E5696" s="43" t="s">
        <v>9097</v>
      </c>
      <c r="F5696" t="s">
        <v>21308</v>
      </c>
      <c r="G5696" t="s">
        <v>24206</v>
      </c>
      <c r="H5696" s="41">
        <v>45294</v>
      </c>
      <c r="I5696" s="44">
        <v>-621815.53</v>
      </c>
      <c r="J5696" t="s">
        <v>21307</v>
      </c>
      <c r="R5696" s="51"/>
      <c r="U5696"/>
    </row>
    <row r="5697" spans="2:21" x14ac:dyDescent="0.25">
      <c r="B5697" s="49" t="s">
        <v>9326</v>
      </c>
      <c r="C5697" s="53" t="s">
        <v>24184</v>
      </c>
      <c r="D5697" t="s">
        <v>9096</v>
      </c>
      <c r="E5697" s="43" t="s">
        <v>9097</v>
      </c>
      <c r="F5697" t="s">
        <v>21302</v>
      </c>
      <c r="G5697" t="s">
        <v>24206</v>
      </c>
      <c r="H5697" s="41">
        <v>45294</v>
      </c>
      <c r="I5697" s="44">
        <v>-618878.9</v>
      </c>
      <c r="J5697" t="s">
        <v>21301</v>
      </c>
      <c r="R5697" s="51"/>
      <c r="U5697"/>
    </row>
    <row r="5698" spans="2:21" x14ac:dyDescent="0.25">
      <c r="B5698" s="49" t="s">
        <v>9326</v>
      </c>
      <c r="C5698" s="53" t="s">
        <v>24184</v>
      </c>
      <c r="D5698" t="s">
        <v>9096</v>
      </c>
      <c r="E5698" s="43" t="s">
        <v>9097</v>
      </c>
      <c r="F5698" t="s">
        <v>21314</v>
      </c>
      <c r="G5698" t="s">
        <v>24205</v>
      </c>
      <c r="H5698" s="41">
        <v>45294</v>
      </c>
      <c r="I5698" s="44">
        <v>-586057.19999999995</v>
      </c>
      <c r="J5698" t="s">
        <v>21313</v>
      </c>
      <c r="R5698" s="51"/>
      <c r="U5698"/>
    </row>
    <row r="5699" spans="2:21" x14ac:dyDescent="0.25">
      <c r="B5699" s="49" t="s">
        <v>9326</v>
      </c>
      <c r="C5699" s="53" t="s">
        <v>24184</v>
      </c>
      <c r="D5699" t="s">
        <v>9096</v>
      </c>
      <c r="E5699" s="43" t="s">
        <v>9097</v>
      </c>
      <c r="F5699" t="s">
        <v>21318</v>
      </c>
      <c r="G5699" t="s">
        <v>20942</v>
      </c>
      <c r="H5699" s="41">
        <v>45294</v>
      </c>
      <c r="I5699" s="44">
        <v>-575148.1</v>
      </c>
      <c r="J5699" t="s">
        <v>21317</v>
      </c>
      <c r="R5699" s="51"/>
      <c r="U5699"/>
    </row>
    <row r="5700" spans="2:21" x14ac:dyDescent="0.25">
      <c r="B5700" s="49" t="s">
        <v>9326</v>
      </c>
      <c r="C5700" s="53" t="s">
        <v>24184</v>
      </c>
      <c r="D5700" t="s">
        <v>9096</v>
      </c>
      <c r="E5700" s="43" t="s">
        <v>9097</v>
      </c>
      <c r="F5700" t="s">
        <v>21304</v>
      </c>
      <c r="G5700" t="s">
        <v>24206</v>
      </c>
      <c r="H5700" s="41">
        <v>45294</v>
      </c>
      <c r="I5700" s="44">
        <v>-573128.35</v>
      </c>
      <c r="J5700" t="s">
        <v>21303</v>
      </c>
      <c r="R5700" s="51"/>
      <c r="U5700"/>
    </row>
    <row r="5701" spans="2:21" x14ac:dyDescent="0.25">
      <c r="B5701" s="49" t="s">
        <v>9326</v>
      </c>
      <c r="C5701" s="53" t="s">
        <v>24184</v>
      </c>
      <c r="D5701" t="s">
        <v>9096</v>
      </c>
      <c r="E5701" s="43" t="s">
        <v>9097</v>
      </c>
      <c r="F5701" t="s">
        <v>21298</v>
      </c>
      <c r="G5701" t="s">
        <v>24206</v>
      </c>
      <c r="H5701" s="41">
        <v>45294</v>
      </c>
      <c r="I5701" s="44">
        <v>-549078.76</v>
      </c>
      <c r="J5701" t="s">
        <v>21297</v>
      </c>
      <c r="R5701" s="51"/>
      <c r="U5701"/>
    </row>
    <row r="5702" spans="2:21" x14ac:dyDescent="0.25">
      <c r="B5702" s="49" t="s">
        <v>9326</v>
      </c>
      <c r="C5702" s="53" t="s">
        <v>24184</v>
      </c>
      <c r="D5702" t="s">
        <v>9096</v>
      </c>
      <c r="E5702" s="43" t="s">
        <v>9097</v>
      </c>
      <c r="F5702" t="s">
        <v>21310</v>
      </c>
      <c r="G5702" t="s">
        <v>24205</v>
      </c>
      <c r="H5702" s="41">
        <v>45294</v>
      </c>
      <c r="I5702" s="44">
        <v>-488506.22</v>
      </c>
      <c r="J5702" t="s">
        <v>21309</v>
      </c>
      <c r="R5702" s="51"/>
      <c r="U5702"/>
    </row>
    <row r="5703" spans="2:21" x14ac:dyDescent="0.25">
      <c r="B5703" s="49" t="s">
        <v>9326</v>
      </c>
      <c r="C5703" s="53" t="s">
        <v>24184</v>
      </c>
      <c r="D5703" t="s">
        <v>158</v>
      </c>
      <c r="E5703" s="43" t="s">
        <v>159</v>
      </c>
      <c r="F5703" t="s">
        <v>21263</v>
      </c>
      <c r="G5703" t="s">
        <v>20993</v>
      </c>
      <c r="H5703" s="41">
        <v>45295</v>
      </c>
      <c r="I5703" s="44">
        <v>-1042.8599999999999</v>
      </c>
      <c r="J5703" t="s">
        <v>21262</v>
      </c>
      <c r="R5703" s="51"/>
      <c r="U5703"/>
    </row>
    <row r="5704" spans="2:21" x14ac:dyDescent="0.25">
      <c r="B5704" s="49" t="s">
        <v>9326</v>
      </c>
      <c r="C5704" s="53" t="s">
        <v>24184</v>
      </c>
      <c r="D5704" t="s">
        <v>18271</v>
      </c>
      <c r="E5704" s="43" t="s">
        <v>18270</v>
      </c>
      <c r="F5704" t="s">
        <v>21503</v>
      </c>
      <c r="G5704" t="s">
        <v>1285</v>
      </c>
      <c r="H5704" s="41">
        <v>45296</v>
      </c>
      <c r="I5704" s="44">
        <v>-3115168.94</v>
      </c>
      <c r="J5704" t="s">
        <v>21502</v>
      </c>
      <c r="R5704" s="51"/>
      <c r="U5704"/>
    </row>
    <row r="5705" spans="2:21" x14ac:dyDescent="0.25">
      <c r="B5705" s="49" t="s">
        <v>9326</v>
      </c>
      <c r="C5705" s="53" t="s">
        <v>24184</v>
      </c>
      <c r="D5705" t="s">
        <v>21996</v>
      </c>
      <c r="E5705" s="43" t="s">
        <v>21203</v>
      </c>
      <c r="F5705" t="s">
        <v>21205</v>
      </c>
      <c r="G5705" t="s">
        <v>21206</v>
      </c>
      <c r="H5705" s="41">
        <v>45296</v>
      </c>
      <c r="I5705" s="44">
        <v>-1687581.97</v>
      </c>
      <c r="J5705" t="s">
        <v>21204</v>
      </c>
      <c r="R5705" s="51"/>
      <c r="U5705"/>
    </row>
    <row r="5706" spans="2:21" x14ac:dyDescent="0.25">
      <c r="B5706" s="49" t="s">
        <v>20400</v>
      </c>
      <c r="C5706" s="53" t="s">
        <v>24192</v>
      </c>
      <c r="D5706" t="s">
        <v>1218</v>
      </c>
      <c r="E5706" s="43" t="s">
        <v>1219</v>
      </c>
      <c r="F5706" t="s">
        <v>21597</v>
      </c>
      <c r="G5706" t="s">
        <v>24207</v>
      </c>
      <c r="H5706" s="41">
        <v>45296</v>
      </c>
      <c r="I5706" s="44">
        <v>-21659.85</v>
      </c>
      <c r="J5706" t="s">
        <v>21596</v>
      </c>
      <c r="R5706" s="51"/>
      <c r="U5706"/>
    </row>
    <row r="5707" spans="2:21" x14ac:dyDescent="0.25">
      <c r="B5707" s="49" t="s">
        <v>20400</v>
      </c>
      <c r="C5707" s="53" t="s">
        <v>24192</v>
      </c>
      <c r="D5707" t="s">
        <v>1218</v>
      </c>
      <c r="E5707" s="43" t="s">
        <v>1219</v>
      </c>
      <c r="F5707" t="s">
        <v>21599</v>
      </c>
      <c r="G5707" t="s">
        <v>24208</v>
      </c>
      <c r="H5707" s="41">
        <v>45296</v>
      </c>
      <c r="I5707">
        <v>-980</v>
      </c>
      <c r="J5707" t="s">
        <v>21598</v>
      </c>
      <c r="R5707" s="51"/>
      <c r="U5707"/>
    </row>
    <row r="5708" spans="2:21" x14ac:dyDescent="0.25">
      <c r="B5708" s="49" t="s">
        <v>9326</v>
      </c>
      <c r="C5708" s="53" t="s">
        <v>24184</v>
      </c>
      <c r="D5708" t="s">
        <v>22037</v>
      </c>
      <c r="E5708" s="43" t="s">
        <v>21225</v>
      </c>
      <c r="F5708" t="s">
        <v>7654</v>
      </c>
      <c r="G5708" t="s">
        <v>21227</v>
      </c>
      <c r="H5708" s="41">
        <v>45299</v>
      </c>
      <c r="I5708" s="44">
        <v>-15765468.75</v>
      </c>
      <c r="J5708" t="s">
        <v>21226</v>
      </c>
      <c r="R5708" s="51"/>
      <c r="U5708"/>
    </row>
    <row r="5709" spans="2:21" x14ac:dyDescent="0.25">
      <c r="B5709" s="49" t="s">
        <v>9326</v>
      </c>
      <c r="C5709" s="53" t="s">
        <v>24184</v>
      </c>
      <c r="D5709" t="s">
        <v>21905</v>
      </c>
      <c r="E5709" s="43" t="s">
        <v>21077</v>
      </c>
      <c r="F5709" t="s">
        <v>21079</v>
      </c>
      <c r="G5709" t="s">
        <v>9076</v>
      </c>
      <c r="H5709" s="41">
        <v>45299</v>
      </c>
      <c r="I5709" s="44">
        <v>-15549799.33</v>
      </c>
      <c r="J5709" t="s">
        <v>21078</v>
      </c>
      <c r="R5709" s="51"/>
      <c r="U5709"/>
    </row>
    <row r="5710" spans="2:21" x14ac:dyDescent="0.25">
      <c r="B5710" s="49" t="s">
        <v>9326</v>
      </c>
      <c r="C5710" s="53" t="s">
        <v>24184</v>
      </c>
      <c r="D5710" t="s">
        <v>22539</v>
      </c>
      <c r="E5710" s="43" t="s">
        <v>21504</v>
      </c>
      <c r="F5710" t="s">
        <v>21506</v>
      </c>
      <c r="G5710" t="s">
        <v>9076</v>
      </c>
      <c r="H5710" s="41">
        <v>45299</v>
      </c>
      <c r="I5710" s="44">
        <v>-8360704.3200000003</v>
      </c>
      <c r="J5710" t="s">
        <v>21505</v>
      </c>
      <c r="R5710" s="51"/>
      <c r="U5710"/>
    </row>
    <row r="5711" spans="2:21" x14ac:dyDescent="0.25">
      <c r="B5711" s="49" t="s">
        <v>9326</v>
      </c>
      <c r="C5711" s="53" t="s">
        <v>24184</v>
      </c>
      <c r="D5711" t="s">
        <v>22622</v>
      </c>
      <c r="E5711" s="43" t="s">
        <v>21521</v>
      </c>
      <c r="F5711" t="s">
        <v>21523</v>
      </c>
      <c r="G5711" t="s">
        <v>9076</v>
      </c>
      <c r="H5711" s="41">
        <v>45299</v>
      </c>
      <c r="I5711" s="44">
        <v>-7614866.9100000001</v>
      </c>
      <c r="J5711" t="s">
        <v>21522</v>
      </c>
      <c r="R5711" s="51"/>
      <c r="U5711"/>
    </row>
    <row r="5712" spans="2:21" x14ac:dyDescent="0.25">
      <c r="B5712" s="49" t="s">
        <v>9326</v>
      </c>
      <c r="C5712" s="53" t="s">
        <v>24184</v>
      </c>
      <c r="D5712" t="s">
        <v>18616</v>
      </c>
      <c r="E5712" s="43" t="s">
        <v>18615</v>
      </c>
      <c r="F5712" t="s">
        <v>21545</v>
      </c>
      <c r="G5712" t="s">
        <v>21543</v>
      </c>
      <c r="H5712" s="41">
        <v>45299</v>
      </c>
      <c r="I5712" s="44">
        <v>-97256.02</v>
      </c>
      <c r="J5712" t="s">
        <v>21544</v>
      </c>
      <c r="R5712" s="51"/>
      <c r="U5712"/>
    </row>
    <row r="5713" spans="2:21" x14ac:dyDescent="0.25">
      <c r="B5713" s="49" t="s">
        <v>20400</v>
      </c>
      <c r="C5713" s="53" t="s">
        <v>24192</v>
      </c>
      <c r="D5713" t="s">
        <v>1218</v>
      </c>
      <c r="E5713" s="43" t="s">
        <v>1219</v>
      </c>
      <c r="F5713" t="s">
        <v>21605</v>
      </c>
      <c r="G5713" t="s">
        <v>9278</v>
      </c>
      <c r="H5713" s="41">
        <v>45299</v>
      </c>
      <c r="I5713" s="44">
        <v>-275285</v>
      </c>
      <c r="J5713" t="s">
        <v>21604</v>
      </c>
      <c r="R5713" s="51"/>
      <c r="U5713"/>
    </row>
    <row r="5714" spans="2:21" x14ac:dyDescent="0.25">
      <c r="B5714" s="49" t="s">
        <v>20400</v>
      </c>
      <c r="C5714" s="53" t="s">
        <v>24192</v>
      </c>
      <c r="D5714" t="s">
        <v>1218</v>
      </c>
      <c r="E5714" s="43" t="s">
        <v>1219</v>
      </c>
      <c r="F5714" t="s">
        <v>21603</v>
      </c>
      <c r="G5714" t="s">
        <v>9137</v>
      </c>
      <c r="H5714" s="41">
        <v>45299</v>
      </c>
      <c r="I5714" s="44">
        <v>-243860</v>
      </c>
      <c r="J5714" t="s">
        <v>21602</v>
      </c>
      <c r="R5714" s="51"/>
      <c r="U5714"/>
    </row>
    <row r="5715" spans="2:21" x14ac:dyDescent="0.25">
      <c r="B5715" s="49" t="s">
        <v>20400</v>
      </c>
      <c r="C5715" s="53" t="s">
        <v>24192</v>
      </c>
      <c r="D5715" t="s">
        <v>1218</v>
      </c>
      <c r="E5715" s="43" t="s">
        <v>1219</v>
      </c>
      <c r="F5715" t="s">
        <v>21601</v>
      </c>
      <c r="G5715" t="s">
        <v>24209</v>
      </c>
      <c r="H5715" s="41">
        <v>45299</v>
      </c>
      <c r="I5715" s="44">
        <v>-15800</v>
      </c>
      <c r="J5715" t="s">
        <v>21600</v>
      </c>
      <c r="R5715" s="51"/>
      <c r="U5715"/>
    </row>
    <row r="5716" spans="2:21" x14ac:dyDescent="0.25">
      <c r="B5716" s="49" t="s">
        <v>20400</v>
      </c>
      <c r="C5716" s="53" t="s">
        <v>24192</v>
      </c>
      <c r="D5716" t="s">
        <v>24110</v>
      </c>
      <c r="E5716" s="43" t="s">
        <v>21190</v>
      </c>
      <c r="F5716" t="s">
        <v>21191</v>
      </c>
      <c r="G5716" t="s">
        <v>24210</v>
      </c>
      <c r="H5716" s="41">
        <v>45299</v>
      </c>
      <c r="I5716" s="44">
        <v>-14880</v>
      </c>
      <c r="J5716" t="s">
        <v>21192</v>
      </c>
      <c r="R5716" s="51"/>
      <c r="U5716"/>
    </row>
    <row r="5717" spans="2:21" x14ac:dyDescent="0.25">
      <c r="B5717" s="49" t="s">
        <v>20400</v>
      </c>
      <c r="C5717" s="53" t="s">
        <v>24192</v>
      </c>
      <c r="D5717" t="s">
        <v>24111</v>
      </c>
      <c r="E5717" s="43" t="s">
        <v>21242</v>
      </c>
      <c r="F5717" t="s">
        <v>21246</v>
      </c>
      <c r="G5717" t="s">
        <v>24211</v>
      </c>
      <c r="H5717" s="41">
        <v>45299</v>
      </c>
      <c r="I5717" s="44">
        <v>-11700</v>
      </c>
      <c r="J5717" t="s">
        <v>21245</v>
      </c>
      <c r="R5717" s="51"/>
      <c r="U5717"/>
    </row>
    <row r="5718" spans="2:21" x14ac:dyDescent="0.25">
      <c r="B5718" s="49" t="s">
        <v>20400</v>
      </c>
      <c r="C5718" s="53" t="s">
        <v>24192</v>
      </c>
      <c r="D5718" t="s">
        <v>24111</v>
      </c>
      <c r="E5718" s="43" t="s">
        <v>21242</v>
      </c>
      <c r="F5718" t="s">
        <v>21244</v>
      </c>
      <c r="G5718" t="s">
        <v>20965</v>
      </c>
      <c r="H5718" s="41">
        <v>45299</v>
      </c>
      <c r="I5718" s="44">
        <v>-9480</v>
      </c>
      <c r="J5718" t="s">
        <v>21243</v>
      </c>
      <c r="R5718" s="51"/>
      <c r="U5718"/>
    </row>
    <row r="5719" spans="2:21" x14ac:dyDescent="0.25">
      <c r="B5719" s="49" t="s">
        <v>20400</v>
      </c>
      <c r="C5719" s="53" t="s">
        <v>24192</v>
      </c>
      <c r="D5719" t="s">
        <v>24104</v>
      </c>
      <c r="E5719" s="43" t="s">
        <v>21093</v>
      </c>
      <c r="F5719" t="s">
        <v>21095</v>
      </c>
      <c r="G5719" t="s">
        <v>24212</v>
      </c>
      <c r="H5719" s="41">
        <v>45299</v>
      </c>
      <c r="I5719" s="44">
        <v>-9150</v>
      </c>
      <c r="J5719" t="s">
        <v>21094</v>
      </c>
      <c r="R5719" s="51"/>
      <c r="U5719"/>
    </row>
    <row r="5720" spans="2:21" x14ac:dyDescent="0.25">
      <c r="B5720" s="49" t="s">
        <v>9326</v>
      </c>
      <c r="C5720" s="53" t="s">
        <v>24184</v>
      </c>
      <c r="D5720" t="s">
        <v>22411</v>
      </c>
      <c r="E5720" s="43" t="s">
        <v>21473</v>
      </c>
      <c r="F5720" t="s">
        <v>21475</v>
      </c>
      <c r="G5720" t="s">
        <v>9076</v>
      </c>
      <c r="H5720" s="41">
        <v>45300</v>
      </c>
      <c r="I5720" s="44">
        <v>-9211457.9000000004</v>
      </c>
      <c r="J5720" t="s">
        <v>21474</v>
      </c>
      <c r="R5720" s="51"/>
      <c r="U5720"/>
    </row>
    <row r="5721" spans="2:21" x14ac:dyDescent="0.25">
      <c r="B5721" s="49" t="s">
        <v>9326</v>
      </c>
      <c r="C5721" s="53" t="s">
        <v>24184</v>
      </c>
      <c r="D5721" t="s">
        <v>22700</v>
      </c>
      <c r="E5721" s="43" t="s">
        <v>21564</v>
      </c>
      <c r="F5721" t="s">
        <v>21566</v>
      </c>
      <c r="G5721" t="s">
        <v>9076</v>
      </c>
      <c r="H5721" s="41">
        <v>45300</v>
      </c>
      <c r="I5721" s="44">
        <v>-8994007.9499999993</v>
      </c>
      <c r="J5721" t="s">
        <v>21565</v>
      </c>
      <c r="R5721" s="51"/>
      <c r="U5721"/>
    </row>
    <row r="5722" spans="2:21" x14ac:dyDescent="0.25">
      <c r="B5722" s="49" t="s">
        <v>9326</v>
      </c>
      <c r="C5722" s="53" t="s">
        <v>24184</v>
      </c>
      <c r="D5722" t="s">
        <v>22528</v>
      </c>
      <c r="E5722" s="43" t="s">
        <v>21499</v>
      </c>
      <c r="F5722" t="s">
        <v>21501</v>
      </c>
      <c r="G5722" t="s">
        <v>9076</v>
      </c>
      <c r="H5722" s="41">
        <v>45300</v>
      </c>
      <c r="I5722" s="44">
        <v>-8917338.5099999998</v>
      </c>
      <c r="J5722" t="s">
        <v>21500</v>
      </c>
      <c r="R5722" s="51"/>
      <c r="U5722"/>
    </row>
    <row r="5723" spans="2:21" x14ac:dyDescent="0.25">
      <c r="B5723" s="49" t="s">
        <v>9326</v>
      </c>
      <c r="C5723" s="53" t="s">
        <v>24184</v>
      </c>
      <c r="D5723" t="s">
        <v>22342</v>
      </c>
      <c r="E5723" s="43" t="s">
        <v>21468</v>
      </c>
      <c r="F5723" t="s">
        <v>21470</v>
      </c>
      <c r="G5723" t="s">
        <v>9076</v>
      </c>
      <c r="H5723" s="41">
        <v>45300</v>
      </c>
      <c r="I5723" s="44">
        <v>-8131963.4699999997</v>
      </c>
      <c r="J5723" t="s">
        <v>21469</v>
      </c>
      <c r="R5723" s="51"/>
      <c r="U5723"/>
    </row>
    <row r="5724" spans="2:21" x14ac:dyDescent="0.25">
      <c r="B5724" s="49" t="s">
        <v>9326</v>
      </c>
      <c r="C5724" s="53" t="s">
        <v>24184</v>
      </c>
      <c r="D5724" t="s">
        <v>18674</v>
      </c>
      <c r="E5724" s="43" t="s">
        <v>18673</v>
      </c>
      <c r="F5724" t="s">
        <v>21547</v>
      </c>
      <c r="G5724" t="s">
        <v>9076</v>
      </c>
      <c r="H5724" s="41">
        <v>45300</v>
      </c>
      <c r="I5724" s="44">
        <v>-7928440.0499999998</v>
      </c>
      <c r="J5724" t="s">
        <v>21546</v>
      </c>
      <c r="R5724" s="51"/>
      <c r="U5724"/>
    </row>
    <row r="5725" spans="2:21" x14ac:dyDescent="0.25">
      <c r="B5725" s="49" t="s">
        <v>9326</v>
      </c>
      <c r="C5725" s="53" t="s">
        <v>24184</v>
      </c>
      <c r="D5725" t="s">
        <v>22639</v>
      </c>
      <c r="E5725" s="43" t="s">
        <v>21525</v>
      </c>
      <c r="F5725" t="s">
        <v>21527</v>
      </c>
      <c r="G5725" t="s">
        <v>9076</v>
      </c>
      <c r="H5725" s="41">
        <v>45300</v>
      </c>
      <c r="I5725" s="44">
        <v>-7494881.6399999997</v>
      </c>
      <c r="J5725" t="s">
        <v>21526</v>
      </c>
      <c r="R5725" s="51"/>
      <c r="U5725"/>
    </row>
    <row r="5726" spans="2:21" x14ac:dyDescent="0.25">
      <c r="B5726" s="49" t="s">
        <v>9326</v>
      </c>
      <c r="C5726" s="53" t="s">
        <v>24184</v>
      </c>
      <c r="D5726" t="s">
        <v>17817</v>
      </c>
      <c r="E5726" s="43" t="s">
        <v>17816</v>
      </c>
      <c r="F5726" t="s">
        <v>7115</v>
      </c>
      <c r="G5726" t="s">
        <v>24213</v>
      </c>
      <c r="H5726" s="41">
        <v>45300</v>
      </c>
      <c r="I5726" s="44">
        <v>-386375.6</v>
      </c>
      <c r="J5726" t="s">
        <v>22270</v>
      </c>
      <c r="R5726" s="51"/>
      <c r="U5726"/>
    </row>
    <row r="5727" spans="2:21" x14ac:dyDescent="0.25">
      <c r="B5727" s="49" t="s">
        <v>9326</v>
      </c>
      <c r="C5727" s="53" t="s">
        <v>24184</v>
      </c>
      <c r="D5727" t="s">
        <v>22025</v>
      </c>
      <c r="E5727" s="43" t="s">
        <v>21217</v>
      </c>
      <c r="F5727" t="s">
        <v>21219</v>
      </c>
      <c r="G5727" t="s">
        <v>9076</v>
      </c>
      <c r="H5727" s="41">
        <v>45301</v>
      </c>
      <c r="I5727" s="44">
        <v>-23628469.190000001</v>
      </c>
      <c r="J5727" t="s">
        <v>21218</v>
      </c>
      <c r="R5727" s="51"/>
      <c r="U5727"/>
    </row>
    <row r="5728" spans="2:21" x14ac:dyDescent="0.25">
      <c r="B5728" s="49" t="s">
        <v>9326</v>
      </c>
      <c r="C5728" s="53" t="s">
        <v>24184</v>
      </c>
      <c r="D5728" t="s">
        <v>1683</v>
      </c>
      <c r="E5728" s="43" t="s">
        <v>1684</v>
      </c>
      <c r="F5728" t="s">
        <v>21446</v>
      </c>
      <c r="G5728" t="s">
        <v>18400</v>
      </c>
      <c r="H5728" s="41">
        <v>45301</v>
      </c>
      <c r="I5728" s="44">
        <v>-18096099.66</v>
      </c>
      <c r="J5728" t="s">
        <v>21445</v>
      </c>
      <c r="R5728" s="51"/>
      <c r="U5728"/>
    </row>
    <row r="5729" spans="2:21" x14ac:dyDescent="0.25">
      <c r="B5729" s="49" t="s">
        <v>9326</v>
      </c>
      <c r="C5729" s="53" t="s">
        <v>24184</v>
      </c>
      <c r="D5729" t="s">
        <v>1128</v>
      </c>
      <c r="E5729" s="43" t="s">
        <v>1129</v>
      </c>
      <c r="F5729" t="s">
        <v>21248</v>
      </c>
      <c r="G5729" t="s">
        <v>24214</v>
      </c>
      <c r="H5729" s="41">
        <v>45301</v>
      </c>
      <c r="I5729" s="44">
        <v>-8529333.6500000004</v>
      </c>
      <c r="J5729" t="s">
        <v>21247</v>
      </c>
      <c r="R5729" s="51"/>
      <c r="U5729"/>
    </row>
    <row r="5730" spans="2:21" x14ac:dyDescent="0.25">
      <c r="B5730" s="49" t="s">
        <v>9326</v>
      </c>
      <c r="C5730" s="53" t="s">
        <v>24184</v>
      </c>
      <c r="D5730" t="s">
        <v>22035</v>
      </c>
      <c r="E5730" s="43" t="s">
        <v>21222</v>
      </c>
      <c r="F5730" t="s">
        <v>21224</v>
      </c>
      <c r="G5730" t="s">
        <v>21132</v>
      </c>
      <c r="H5730" s="41">
        <v>45301</v>
      </c>
      <c r="I5730" s="44">
        <v>-8491878.8699999992</v>
      </c>
      <c r="J5730" t="s">
        <v>21223</v>
      </c>
      <c r="R5730" s="51"/>
      <c r="U5730"/>
    </row>
    <row r="5731" spans="2:21" x14ac:dyDescent="0.25">
      <c r="B5731" s="49" t="s">
        <v>9326</v>
      </c>
      <c r="C5731" s="53" t="s">
        <v>24184</v>
      </c>
      <c r="D5731" t="s">
        <v>22314</v>
      </c>
      <c r="E5731" s="43" t="s">
        <v>21442</v>
      </c>
      <c r="F5731" t="s">
        <v>21444</v>
      </c>
      <c r="G5731" t="s">
        <v>9076</v>
      </c>
      <c r="H5731" s="41">
        <v>45301</v>
      </c>
      <c r="I5731" s="44">
        <v>-7751818.4400000004</v>
      </c>
      <c r="J5731" t="s">
        <v>21443</v>
      </c>
      <c r="R5731" s="51"/>
      <c r="U5731"/>
    </row>
    <row r="5732" spans="2:21" x14ac:dyDescent="0.25">
      <c r="B5732" s="49" t="s">
        <v>9326</v>
      </c>
      <c r="C5732" s="53" t="s">
        <v>24184</v>
      </c>
      <c r="D5732" t="s">
        <v>19353</v>
      </c>
      <c r="E5732" s="43" t="s">
        <v>19352</v>
      </c>
      <c r="F5732" t="s">
        <v>21034</v>
      </c>
      <c r="G5732" t="s">
        <v>21035</v>
      </c>
      <c r="H5732" s="41">
        <v>45301</v>
      </c>
      <c r="I5732" s="44">
        <v>-4191120.17</v>
      </c>
      <c r="J5732" t="s">
        <v>21033</v>
      </c>
      <c r="R5732" s="51"/>
      <c r="U5732"/>
    </row>
    <row r="5733" spans="2:21" x14ac:dyDescent="0.25">
      <c r="B5733" s="49" t="s">
        <v>9326</v>
      </c>
      <c r="C5733" s="53" t="s">
        <v>24184</v>
      </c>
      <c r="D5733" t="s">
        <v>1823</v>
      </c>
      <c r="E5733" s="43" t="s">
        <v>1824</v>
      </c>
      <c r="F5733" t="s">
        <v>21266</v>
      </c>
      <c r="G5733" t="s">
        <v>24215</v>
      </c>
      <c r="H5733" s="41">
        <v>45301</v>
      </c>
      <c r="I5733" s="44">
        <v>-3370339.15</v>
      </c>
      <c r="J5733" t="s">
        <v>21265</v>
      </c>
      <c r="R5733" s="51"/>
      <c r="U5733"/>
    </row>
    <row r="5734" spans="2:21" x14ac:dyDescent="0.25">
      <c r="B5734" s="49" t="s">
        <v>9326</v>
      </c>
      <c r="C5734" s="53" t="s">
        <v>24184</v>
      </c>
      <c r="D5734" t="s">
        <v>22432</v>
      </c>
      <c r="E5734" s="43" t="s">
        <v>21476</v>
      </c>
      <c r="F5734" t="s">
        <v>21478</v>
      </c>
      <c r="G5734" t="s">
        <v>21062</v>
      </c>
      <c r="H5734" s="41">
        <v>45301</v>
      </c>
      <c r="I5734" s="44">
        <v>-2312661.19</v>
      </c>
      <c r="J5734" t="s">
        <v>21477</v>
      </c>
      <c r="R5734" s="51"/>
      <c r="U5734"/>
    </row>
    <row r="5735" spans="2:21" x14ac:dyDescent="0.25">
      <c r="B5735" s="49" t="s">
        <v>9326</v>
      </c>
      <c r="C5735" s="53" t="s">
        <v>24184</v>
      </c>
      <c r="D5735" t="s">
        <v>22005</v>
      </c>
      <c r="E5735" s="43" t="s">
        <v>21207</v>
      </c>
      <c r="F5735" t="s">
        <v>7120</v>
      </c>
      <c r="G5735" t="s">
        <v>24216</v>
      </c>
      <c r="H5735" s="41">
        <v>45301</v>
      </c>
      <c r="I5735" s="44">
        <v>-59000</v>
      </c>
      <c r="J5735" t="s">
        <v>21208</v>
      </c>
      <c r="R5735" s="51"/>
      <c r="U5735"/>
    </row>
    <row r="5736" spans="2:21" x14ac:dyDescent="0.25">
      <c r="B5736" s="49" t="s">
        <v>20400</v>
      </c>
      <c r="C5736" s="53" t="s">
        <v>24192</v>
      </c>
      <c r="D5736" t="s">
        <v>1218</v>
      </c>
      <c r="E5736" s="43" t="s">
        <v>1219</v>
      </c>
      <c r="F5736" t="s">
        <v>21609</v>
      </c>
      <c r="G5736" t="s">
        <v>24217</v>
      </c>
      <c r="H5736" s="41">
        <v>45301</v>
      </c>
      <c r="I5736" s="44">
        <v>-1815760</v>
      </c>
      <c r="J5736" t="s">
        <v>21608</v>
      </c>
      <c r="R5736" s="51"/>
      <c r="U5736"/>
    </row>
    <row r="5737" spans="2:21" x14ac:dyDescent="0.25">
      <c r="B5737" s="49" t="s">
        <v>20400</v>
      </c>
      <c r="C5737" s="53" t="s">
        <v>24192</v>
      </c>
      <c r="D5737" t="s">
        <v>1218</v>
      </c>
      <c r="E5737" s="43" t="s">
        <v>1219</v>
      </c>
      <c r="F5737" t="s">
        <v>21607</v>
      </c>
      <c r="G5737" t="s">
        <v>24218</v>
      </c>
      <c r="H5737" s="41">
        <v>45301</v>
      </c>
      <c r="I5737" s="44">
        <v>-195900</v>
      </c>
      <c r="J5737" t="s">
        <v>21606</v>
      </c>
      <c r="R5737" s="51"/>
      <c r="U5737"/>
    </row>
    <row r="5738" spans="2:21" x14ac:dyDescent="0.25">
      <c r="B5738" s="49" t="s">
        <v>20400</v>
      </c>
      <c r="C5738" s="53" t="s">
        <v>24192</v>
      </c>
      <c r="D5738" t="s">
        <v>24108</v>
      </c>
      <c r="E5738" s="43" t="s">
        <v>21139</v>
      </c>
      <c r="F5738" t="s">
        <v>21141</v>
      </c>
      <c r="G5738" t="s">
        <v>24219</v>
      </c>
      <c r="H5738" s="41">
        <v>45301</v>
      </c>
      <c r="I5738" s="44">
        <v>-26339.83</v>
      </c>
      <c r="J5738" t="s">
        <v>21140</v>
      </c>
      <c r="R5738" s="51"/>
      <c r="U5738"/>
    </row>
    <row r="5739" spans="2:21" x14ac:dyDescent="0.25">
      <c r="B5739" s="49" t="s">
        <v>20400</v>
      </c>
      <c r="C5739" s="53" t="s">
        <v>24192</v>
      </c>
      <c r="D5739" t="s">
        <v>1218</v>
      </c>
      <c r="E5739" s="43" t="s">
        <v>1219</v>
      </c>
      <c r="F5739" t="s">
        <v>21611</v>
      </c>
      <c r="G5739" t="s">
        <v>24220</v>
      </c>
      <c r="H5739" s="41">
        <v>45301</v>
      </c>
      <c r="I5739" s="44">
        <v>-7700</v>
      </c>
      <c r="J5739" t="s">
        <v>21610</v>
      </c>
      <c r="R5739" s="51"/>
      <c r="U5739"/>
    </row>
    <row r="5740" spans="2:21" x14ac:dyDescent="0.25">
      <c r="B5740" s="49" t="s">
        <v>9326</v>
      </c>
      <c r="C5740" s="53" t="s">
        <v>24184</v>
      </c>
      <c r="D5740" t="s">
        <v>17679</v>
      </c>
      <c r="E5740" s="43" t="s">
        <v>17678</v>
      </c>
      <c r="F5740" t="s">
        <v>22212</v>
      </c>
      <c r="G5740" t="s">
        <v>24221</v>
      </c>
      <c r="H5740" s="41">
        <v>45302</v>
      </c>
      <c r="I5740" s="44">
        <v>-4037200.01</v>
      </c>
      <c r="J5740" t="s">
        <v>22211</v>
      </c>
      <c r="R5740" s="51"/>
      <c r="U5740"/>
    </row>
    <row r="5741" spans="2:21" x14ac:dyDescent="0.25">
      <c r="B5741" s="49" t="s">
        <v>9326</v>
      </c>
      <c r="C5741" s="53" t="s">
        <v>24184</v>
      </c>
      <c r="D5741" t="s">
        <v>6925</v>
      </c>
      <c r="E5741" s="43" t="s">
        <v>6926</v>
      </c>
      <c r="F5741" t="s">
        <v>22078</v>
      </c>
      <c r="G5741" t="s">
        <v>22079</v>
      </c>
      <c r="H5741" s="41">
        <v>45302</v>
      </c>
      <c r="I5741" s="44">
        <v>-2433600</v>
      </c>
      <c r="J5741" t="s">
        <v>22077</v>
      </c>
      <c r="R5741" s="51"/>
      <c r="U5741"/>
    </row>
    <row r="5742" spans="2:21" x14ac:dyDescent="0.25">
      <c r="B5742" s="49" t="s">
        <v>9326</v>
      </c>
      <c r="C5742" s="53" t="s">
        <v>24184</v>
      </c>
      <c r="D5742" t="s">
        <v>1128</v>
      </c>
      <c r="E5742" s="43" t="s">
        <v>1129</v>
      </c>
      <c r="F5742" t="s">
        <v>21250</v>
      </c>
      <c r="G5742" t="s">
        <v>24222</v>
      </c>
      <c r="H5742" s="41">
        <v>45302</v>
      </c>
      <c r="I5742" s="44">
        <v>-1843229.88</v>
      </c>
      <c r="J5742" t="s">
        <v>21249</v>
      </c>
      <c r="R5742" s="51"/>
      <c r="U5742"/>
    </row>
    <row r="5743" spans="2:21" x14ac:dyDescent="0.25">
      <c r="B5743" s="49" t="s">
        <v>9326</v>
      </c>
      <c r="C5743" s="53" t="s">
        <v>24184</v>
      </c>
      <c r="D5743" t="s">
        <v>21967</v>
      </c>
      <c r="E5743" s="43" t="s">
        <v>21171</v>
      </c>
      <c r="F5743" t="s">
        <v>21172</v>
      </c>
      <c r="G5743" t="s">
        <v>24223</v>
      </c>
      <c r="H5743" s="41">
        <v>45302</v>
      </c>
      <c r="I5743" s="44">
        <v>-1684660.69</v>
      </c>
      <c r="J5743" t="s">
        <v>21173</v>
      </c>
      <c r="R5743" s="51"/>
      <c r="U5743"/>
    </row>
    <row r="5744" spans="2:21" x14ac:dyDescent="0.25">
      <c r="B5744" s="49" t="s">
        <v>9326</v>
      </c>
      <c r="C5744" s="53" t="s">
        <v>24184</v>
      </c>
      <c r="D5744" t="s">
        <v>17215</v>
      </c>
      <c r="E5744" s="43" t="s">
        <v>17214</v>
      </c>
      <c r="F5744" t="s">
        <v>21259</v>
      </c>
      <c r="G5744" t="s">
        <v>21260</v>
      </c>
      <c r="H5744" s="41">
        <v>45302</v>
      </c>
      <c r="I5744" s="44">
        <v>-1487390</v>
      </c>
      <c r="J5744" t="s">
        <v>21258</v>
      </c>
      <c r="R5744" s="51"/>
      <c r="U5744"/>
    </row>
    <row r="5745" spans="2:21" x14ac:dyDescent="0.25">
      <c r="B5745" s="49" t="s">
        <v>9326</v>
      </c>
      <c r="C5745" s="53" t="s">
        <v>24184</v>
      </c>
      <c r="D5745" t="s">
        <v>22514</v>
      </c>
      <c r="E5745" s="43" t="s">
        <v>21492</v>
      </c>
      <c r="F5745" t="s">
        <v>21494</v>
      </c>
      <c r="G5745" t="s">
        <v>21495</v>
      </c>
      <c r="H5745" s="41">
        <v>45302</v>
      </c>
      <c r="I5745" s="44">
        <v>-429519.75</v>
      </c>
      <c r="J5745" t="s">
        <v>21493</v>
      </c>
      <c r="R5745" s="51"/>
      <c r="U5745"/>
    </row>
    <row r="5746" spans="2:21" x14ac:dyDescent="0.25">
      <c r="B5746" s="49" t="s">
        <v>9326</v>
      </c>
      <c r="C5746" s="53" t="s">
        <v>24184</v>
      </c>
      <c r="D5746" t="s">
        <v>18796</v>
      </c>
      <c r="E5746" s="43" t="s">
        <v>18795</v>
      </c>
      <c r="F5746" t="s">
        <v>21047</v>
      </c>
      <c r="G5746" t="s">
        <v>21681</v>
      </c>
      <c r="H5746" s="41">
        <v>45302</v>
      </c>
      <c r="I5746" s="44">
        <v>-188800</v>
      </c>
      <c r="J5746" t="s">
        <v>21680</v>
      </c>
      <c r="R5746" s="51"/>
      <c r="U5746"/>
    </row>
    <row r="5747" spans="2:21" x14ac:dyDescent="0.25">
      <c r="B5747" s="49" t="s">
        <v>20400</v>
      </c>
      <c r="C5747" s="53" t="s">
        <v>24192</v>
      </c>
      <c r="D5747" t="s">
        <v>1218</v>
      </c>
      <c r="E5747" s="43" t="s">
        <v>1219</v>
      </c>
      <c r="F5747" t="s">
        <v>21615</v>
      </c>
      <c r="G5747" t="s">
        <v>24224</v>
      </c>
      <c r="H5747" s="41">
        <v>45302</v>
      </c>
      <c r="I5747" s="44">
        <v>-317817.5</v>
      </c>
      <c r="J5747" t="s">
        <v>21614</v>
      </c>
      <c r="R5747" s="51"/>
      <c r="U5747"/>
    </row>
    <row r="5748" spans="2:21" x14ac:dyDescent="0.25">
      <c r="B5748" s="49" t="s">
        <v>20400</v>
      </c>
      <c r="C5748" s="53" t="s">
        <v>24192</v>
      </c>
      <c r="D5748" t="s">
        <v>1218</v>
      </c>
      <c r="E5748" s="43" t="s">
        <v>1219</v>
      </c>
      <c r="F5748" t="s">
        <v>21626</v>
      </c>
      <c r="G5748" t="s">
        <v>9278</v>
      </c>
      <c r="H5748" s="41">
        <v>45302</v>
      </c>
      <c r="I5748" s="44">
        <v>-216320</v>
      </c>
      <c r="J5748" t="s">
        <v>21625</v>
      </c>
      <c r="R5748" s="51"/>
      <c r="U5748"/>
    </row>
    <row r="5749" spans="2:21" x14ac:dyDescent="0.25">
      <c r="B5749" s="49" t="s">
        <v>20400</v>
      </c>
      <c r="C5749" s="53" t="s">
        <v>24192</v>
      </c>
      <c r="D5749" t="s">
        <v>1218</v>
      </c>
      <c r="E5749" s="43" t="s">
        <v>1219</v>
      </c>
      <c r="F5749" t="s">
        <v>21630</v>
      </c>
      <c r="G5749" t="s">
        <v>24225</v>
      </c>
      <c r="H5749" s="41">
        <v>45302</v>
      </c>
      <c r="I5749" s="44">
        <v>-145482.5</v>
      </c>
      <c r="J5749" t="s">
        <v>21629</v>
      </c>
      <c r="R5749" s="51"/>
      <c r="U5749"/>
    </row>
    <row r="5750" spans="2:21" x14ac:dyDescent="0.25">
      <c r="B5750" s="49" t="s">
        <v>20400</v>
      </c>
      <c r="C5750" s="53" t="s">
        <v>24192</v>
      </c>
      <c r="D5750" t="s">
        <v>1218</v>
      </c>
      <c r="E5750" s="43" t="s">
        <v>1219</v>
      </c>
      <c r="F5750" t="s">
        <v>21624</v>
      </c>
      <c r="G5750" t="s">
        <v>24226</v>
      </c>
      <c r="H5750" s="41">
        <v>45302</v>
      </c>
      <c r="I5750" s="44">
        <v>-131397.5</v>
      </c>
      <c r="J5750" t="s">
        <v>21623</v>
      </c>
      <c r="R5750" s="51"/>
      <c r="U5750"/>
    </row>
    <row r="5751" spans="2:21" x14ac:dyDescent="0.25">
      <c r="B5751" s="49" t="s">
        <v>20400</v>
      </c>
      <c r="C5751" s="53" t="s">
        <v>24192</v>
      </c>
      <c r="D5751" t="s">
        <v>1218</v>
      </c>
      <c r="E5751" s="43" t="s">
        <v>1219</v>
      </c>
      <c r="F5751" t="s">
        <v>21620</v>
      </c>
      <c r="G5751" t="s">
        <v>8622</v>
      </c>
      <c r="H5751" s="41">
        <v>45302</v>
      </c>
      <c r="I5751" s="44">
        <v>-58202.5</v>
      </c>
      <c r="J5751" t="s">
        <v>21619</v>
      </c>
      <c r="R5751" s="51"/>
      <c r="U5751"/>
    </row>
    <row r="5752" spans="2:21" x14ac:dyDescent="0.25">
      <c r="B5752" s="49" t="s">
        <v>20400</v>
      </c>
      <c r="C5752" s="53" t="s">
        <v>24192</v>
      </c>
      <c r="D5752" t="s">
        <v>1218</v>
      </c>
      <c r="E5752" s="43" t="s">
        <v>1219</v>
      </c>
      <c r="F5752" t="s">
        <v>21622</v>
      </c>
      <c r="G5752" t="s">
        <v>24227</v>
      </c>
      <c r="H5752" s="41">
        <v>45302</v>
      </c>
      <c r="I5752" s="44">
        <v>-40100</v>
      </c>
      <c r="J5752" t="s">
        <v>21621</v>
      </c>
      <c r="R5752" s="51"/>
      <c r="U5752"/>
    </row>
    <row r="5753" spans="2:21" x14ac:dyDescent="0.25">
      <c r="B5753" s="49" t="s">
        <v>20400</v>
      </c>
      <c r="C5753" s="53" t="s">
        <v>24192</v>
      </c>
      <c r="D5753" t="s">
        <v>24177</v>
      </c>
      <c r="E5753" s="43" t="s">
        <v>21722</v>
      </c>
      <c r="F5753" t="s">
        <v>21724</v>
      </c>
      <c r="G5753" t="s">
        <v>20965</v>
      </c>
      <c r="H5753" s="41">
        <v>45302</v>
      </c>
      <c r="I5753" s="44">
        <v>-10270</v>
      </c>
      <c r="J5753" t="s">
        <v>21723</v>
      </c>
      <c r="R5753" s="51"/>
      <c r="U5753"/>
    </row>
    <row r="5754" spans="2:21" x14ac:dyDescent="0.25">
      <c r="B5754" s="49" t="s">
        <v>20400</v>
      </c>
      <c r="C5754" s="53" t="s">
        <v>24192</v>
      </c>
      <c r="D5754" t="s">
        <v>1218</v>
      </c>
      <c r="E5754" s="43" t="s">
        <v>1219</v>
      </c>
      <c r="F5754" t="s">
        <v>21613</v>
      </c>
      <c r="G5754" t="s">
        <v>9235</v>
      </c>
      <c r="H5754" s="41">
        <v>45302</v>
      </c>
      <c r="I5754" s="44">
        <v>-9765</v>
      </c>
      <c r="J5754" t="s">
        <v>21612</v>
      </c>
      <c r="R5754" s="51"/>
      <c r="U5754"/>
    </row>
    <row r="5755" spans="2:21" x14ac:dyDescent="0.25">
      <c r="B5755" s="49" t="s">
        <v>20400</v>
      </c>
      <c r="C5755" s="53" t="s">
        <v>24192</v>
      </c>
      <c r="D5755" t="s">
        <v>24109</v>
      </c>
      <c r="E5755" s="43" t="s">
        <v>21184</v>
      </c>
      <c r="F5755" t="s">
        <v>21186</v>
      </c>
      <c r="G5755" t="s">
        <v>24228</v>
      </c>
      <c r="H5755" s="41">
        <v>45302</v>
      </c>
      <c r="I5755" s="44">
        <v>-9600</v>
      </c>
      <c r="J5755" t="s">
        <v>21185</v>
      </c>
      <c r="R5755" s="51"/>
      <c r="U5755"/>
    </row>
    <row r="5756" spans="2:21" x14ac:dyDescent="0.25">
      <c r="B5756" s="49" t="s">
        <v>20400</v>
      </c>
      <c r="C5756" s="53" t="s">
        <v>24192</v>
      </c>
      <c r="D5756" t="s">
        <v>1218</v>
      </c>
      <c r="E5756" s="43" t="s">
        <v>1219</v>
      </c>
      <c r="F5756" t="s">
        <v>21628</v>
      </c>
      <c r="G5756" t="s">
        <v>24229</v>
      </c>
      <c r="H5756" s="41">
        <v>45302</v>
      </c>
      <c r="I5756" s="44">
        <v>-6060</v>
      </c>
      <c r="J5756" t="s">
        <v>21627</v>
      </c>
      <c r="R5756" s="51"/>
      <c r="U5756"/>
    </row>
    <row r="5757" spans="2:21" x14ac:dyDescent="0.25">
      <c r="B5757" s="49" t="s">
        <v>20400</v>
      </c>
      <c r="C5757" s="53" t="s">
        <v>24192</v>
      </c>
      <c r="D5757" t="s">
        <v>1218</v>
      </c>
      <c r="E5757" s="43" t="s">
        <v>1219</v>
      </c>
      <c r="F5757" t="s">
        <v>21617</v>
      </c>
      <c r="G5757" t="s">
        <v>24230</v>
      </c>
      <c r="H5757" s="41">
        <v>45302</v>
      </c>
      <c r="I5757" s="44">
        <v>-1000</v>
      </c>
      <c r="J5757" t="s">
        <v>21616</v>
      </c>
      <c r="R5757" s="51"/>
      <c r="U5757"/>
    </row>
    <row r="5758" spans="2:21" x14ac:dyDescent="0.25">
      <c r="B5758" s="49" t="s">
        <v>9326</v>
      </c>
      <c r="C5758" s="53" t="s">
        <v>24184</v>
      </c>
      <c r="D5758" t="s">
        <v>22248</v>
      </c>
      <c r="E5758" s="43" t="s">
        <v>21411</v>
      </c>
      <c r="F5758" t="s">
        <v>21413</v>
      </c>
      <c r="G5758" t="s">
        <v>16803</v>
      </c>
      <c r="H5758" s="41">
        <v>45303</v>
      </c>
      <c r="I5758" s="44">
        <v>-27664114.010000002</v>
      </c>
      <c r="J5758" t="s">
        <v>21412</v>
      </c>
      <c r="R5758" s="51"/>
      <c r="U5758"/>
    </row>
    <row r="5759" spans="2:21" x14ac:dyDescent="0.25">
      <c r="B5759" s="49" t="s">
        <v>9326</v>
      </c>
      <c r="C5759" s="53" t="s">
        <v>24184</v>
      </c>
      <c r="D5759" t="s">
        <v>21907</v>
      </c>
      <c r="E5759" s="43" t="s">
        <v>21087</v>
      </c>
      <c r="F5759" t="s">
        <v>21089</v>
      </c>
      <c r="G5759" t="s">
        <v>8924</v>
      </c>
      <c r="H5759" s="41">
        <v>45303</v>
      </c>
      <c r="I5759" s="44">
        <v>-2175173.7599999998</v>
      </c>
      <c r="J5759" t="s">
        <v>21088</v>
      </c>
      <c r="R5759" s="51"/>
      <c r="U5759"/>
    </row>
    <row r="5760" spans="2:21" x14ac:dyDescent="0.25">
      <c r="B5760" s="49" t="s">
        <v>9326</v>
      </c>
      <c r="C5760" s="53" t="s">
        <v>24184</v>
      </c>
      <c r="D5760" t="s">
        <v>1823</v>
      </c>
      <c r="E5760" s="43" t="s">
        <v>1824</v>
      </c>
      <c r="F5760" t="s">
        <v>21268</v>
      </c>
      <c r="G5760" t="s">
        <v>24231</v>
      </c>
      <c r="H5760" s="41">
        <v>45303</v>
      </c>
      <c r="I5760" s="44">
        <v>-376075.35</v>
      </c>
      <c r="J5760" t="s">
        <v>21267</v>
      </c>
      <c r="R5760" s="51"/>
      <c r="U5760"/>
    </row>
    <row r="5761" spans="2:21" x14ac:dyDescent="0.25">
      <c r="B5761" s="49" t="s">
        <v>9326</v>
      </c>
      <c r="C5761" s="53" t="s">
        <v>24184</v>
      </c>
      <c r="D5761" t="s">
        <v>8739</v>
      </c>
      <c r="E5761" s="43" t="s">
        <v>8740</v>
      </c>
      <c r="F5761" t="s">
        <v>21261</v>
      </c>
      <c r="G5761" t="s">
        <v>21519</v>
      </c>
      <c r="H5761" s="41">
        <v>45303</v>
      </c>
      <c r="I5761" s="44">
        <v>-283200</v>
      </c>
      <c r="J5761" t="s">
        <v>21518</v>
      </c>
      <c r="R5761" s="51"/>
      <c r="U5761"/>
    </row>
    <row r="5762" spans="2:21" x14ac:dyDescent="0.25">
      <c r="B5762" s="49" t="s">
        <v>20400</v>
      </c>
      <c r="C5762" s="53" t="s">
        <v>24192</v>
      </c>
      <c r="D5762" t="s">
        <v>1218</v>
      </c>
      <c r="E5762" s="43" t="s">
        <v>1219</v>
      </c>
      <c r="F5762" t="s">
        <v>21634</v>
      </c>
      <c r="G5762" t="s">
        <v>24224</v>
      </c>
      <c r="H5762" s="41">
        <v>45303</v>
      </c>
      <c r="I5762" s="44">
        <v>-365097.5</v>
      </c>
      <c r="J5762" t="s">
        <v>21633</v>
      </c>
      <c r="R5762" s="51"/>
      <c r="U5762"/>
    </row>
    <row r="5763" spans="2:21" x14ac:dyDescent="0.25">
      <c r="B5763" s="49" t="s">
        <v>20400</v>
      </c>
      <c r="C5763" s="53" t="s">
        <v>24192</v>
      </c>
      <c r="D5763" t="s">
        <v>1218</v>
      </c>
      <c r="E5763" s="43" t="s">
        <v>1219</v>
      </c>
      <c r="F5763" t="s">
        <v>21632</v>
      </c>
      <c r="G5763" t="s">
        <v>8622</v>
      </c>
      <c r="H5763" s="41">
        <v>45303</v>
      </c>
      <c r="I5763" s="44">
        <v>-269070</v>
      </c>
      <c r="J5763" t="s">
        <v>21631</v>
      </c>
      <c r="R5763" s="51"/>
      <c r="U5763"/>
    </row>
    <row r="5764" spans="2:21" x14ac:dyDescent="0.25">
      <c r="B5764" s="49" t="s">
        <v>20400</v>
      </c>
      <c r="C5764" s="53" t="s">
        <v>24192</v>
      </c>
      <c r="D5764" t="s">
        <v>1218</v>
      </c>
      <c r="E5764" s="43" t="s">
        <v>1219</v>
      </c>
      <c r="F5764" t="s">
        <v>21638</v>
      </c>
      <c r="G5764" t="s">
        <v>9139</v>
      </c>
      <c r="H5764" s="41">
        <v>45303</v>
      </c>
      <c r="I5764" s="44">
        <v>-191210</v>
      </c>
      <c r="J5764" t="s">
        <v>21637</v>
      </c>
      <c r="R5764" s="51"/>
      <c r="U5764"/>
    </row>
    <row r="5765" spans="2:21" x14ac:dyDescent="0.25">
      <c r="B5765" s="49" t="s">
        <v>20400</v>
      </c>
      <c r="C5765" s="53" t="s">
        <v>24192</v>
      </c>
      <c r="D5765" t="s">
        <v>1218</v>
      </c>
      <c r="E5765" s="43" t="s">
        <v>1219</v>
      </c>
      <c r="F5765" t="s">
        <v>21644</v>
      </c>
      <c r="G5765" t="s">
        <v>24232</v>
      </c>
      <c r="H5765" s="41">
        <v>45303</v>
      </c>
      <c r="I5765" s="44">
        <v>-117850</v>
      </c>
      <c r="J5765" t="s">
        <v>21643</v>
      </c>
      <c r="R5765" s="51"/>
      <c r="U5765"/>
    </row>
    <row r="5766" spans="2:21" x14ac:dyDescent="0.25">
      <c r="B5766" s="49" t="s">
        <v>20400</v>
      </c>
      <c r="C5766" s="53" t="s">
        <v>24192</v>
      </c>
      <c r="D5766" t="s">
        <v>1218</v>
      </c>
      <c r="E5766" s="43" t="s">
        <v>1219</v>
      </c>
      <c r="F5766" t="s">
        <v>21642</v>
      </c>
      <c r="G5766" t="s">
        <v>24233</v>
      </c>
      <c r="H5766" s="41">
        <v>45303</v>
      </c>
      <c r="I5766" s="44">
        <v>-60490</v>
      </c>
      <c r="J5766" t="s">
        <v>21641</v>
      </c>
      <c r="R5766" s="51"/>
      <c r="U5766"/>
    </row>
    <row r="5767" spans="2:21" x14ac:dyDescent="0.25">
      <c r="B5767" s="49" t="s">
        <v>20400</v>
      </c>
      <c r="C5767" s="53" t="s">
        <v>24192</v>
      </c>
      <c r="D5767" t="s">
        <v>1218</v>
      </c>
      <c r="E5767" s="43" t="s">
        <v>1219</v>
      </c>
      <c r="F5767" t="s">
        <v>21636</v>
      </c>
      <c r="G5767" t="s">
        <v>24234</v>
      </c>
      <c r="H5767" s="41">
        <v>45303</v>
      </c>
      <c r="I5767" s="44">
        <v>-55320</v>
      </c>
      <c r="J5767" t="s">
        <v>21635</v>
      </c>
      <c r="R5767" s="51"/>
      <c r="U5767"/>
    </row>
    <row r="5768" spans="2:21" x14ac:dyDescent="0.25">
      <c r="B5768" s="49" t="s">
        <v>20400</v>
      </c>
      <c r="C5768" s="53" t="s">
        <v>24192</v>
      </c>
      <c r="D5768" t="s">
        <v>1218</v>
      </c>
      <c r="E5768" s="43" t="s">
        <v>1219</v>
      </c>
      <c r="F5768" t="s">
        <v>21640</v>
      </c>
      <c r="G5768" t="s">
        <v>24235</v>
      </c>
      <c r="H5768" s="41">
        <v>45303</v>
      </c>
      <c r="I5768" s="44">
        <v>-25415</v>
      </c>
      <c r="J5768" t="s">
        <v>21639</v>
      </c>
      <c r="R5768" s="51"/>
      <c r="U5768"/>
    </row>
    <row r="5769" spans="2:21" x14ac:dyDescent="0.25">
      <c r="B5769" s="49" t="s">
        <v>9326</v>
      </c>
      <c r="C5769" s="53" t="s">
        <v>24184</v>
      </c>
      <c r="D5769" t="s">
        <v>17831</v>
      </c>
      <c r="E5769" s="43" t="s">
        <v>17830</v>
      </c>
      <c r="F5769" t="s">
        <v>21419</v>
      </c>
      <c r="G5769" t="s">
        <v>24236</v>
      </c>
      <c r="H5769" s="41">
        <v>45306</v>
      </c>
      <c r="I5769" s="44">
        <v>-16478272.25</v>
      </c>
      <c r="J5769" t="s">
        <v>21429</v>
      </c>
      <c r="R5769" s="51"/>
      <c r="U5769"/>
    </row>
    <row r="5770" spans="2:21" x14ac:dyDescent="0.25">
      <c r="B5770" s="49" t="s">
        <v>9326</v>
      </c>
      <c r="C5770" s="53" t="s">
        <v>24184</v>
      </c>
      <c r="D5770" t="s">
        <v>21930</v>
      </c>
      <c r="E5770" s="43" t="s">
        <v>21129</v>
      </c>
      <c r="F5770" t="s">
        <v>21131</v>
      </c>
      <c r="G5770" t="s">
        <v>21053</v>
      </c>
      <c r="H5770" s="41">
        <v>45306</v>
      </c>
      <c r="I5770" s="44">
        <v>-16260940.33</v>
      </c>
      <c r="J5770" t="s">
        <v>21130</v>
      </c>
      <c r="R5770" s="51"/>
      <c r="U5770"/>
    </row>
    <row r="5771" spans="2:21" x14ac:dyDescent="0.25">
      <c r="B5771" s="49" t="s">
        <v>9326</v>
      </c>
      <c r="C5771" s="53" t="s">
        <v>24184</v>
      </c>
      <c r="D5771" t="s">
        <v>22225</v>
      </c>
      <c r="E5771" s="43" t="s">
        <v>21406</v>
      </c>
      <c r="F5771" t="s">
        <v>7654</v>
      </c>
      <c r="G5771" t="s">
        <v>21408</v>
      </c>
      <c r="H5771" s="41">
        <v>45306</v>
      </c>
      <c r="I5771" s="44">
        <v>-6377275.3499999996</v>
      </c>
      <c r="J5771" t="s">
        <v>21407</v>
      </c>
      <c r="R5771" s="51"/>
      <c r="U5771"/>
    </row>
    <row r="5772" spans="2:21" x14ac:dyDescent="0.25">
      <c r="B5772" s="49" t="s">
        <v>9326</v>
      </c>
      <c r="C5772" s="53" t="s">
        <v>24184</v>
      </c>
      <c r="D5772" t="s">
        <v>17831</v>
      </c>
      <c r="E5772" s="43" t="s">
        <v>17830</v>
      </c>
      <c r="F5772" t="s">
        <v>21417</v>
      </c>
      <c r="G5772" t="s">
        <v>6069</v>
      </c>
      <c r="H5772" s="41">
        <v>45306</v>
      </c>
      <c r="I5772" s="44">
        <v>-3721650.72</v>
      </c>
      <c r="J5772" t="s">
        <v>21428</v>
      </c>
      <c r="R5772" s="51"/>
      <c r="U5772"/>
    </row>
    <row r="5773" spans="2:21" x14ac:dyDescent="0.25">
      <c r="B5773" s="49" t="s">
        <v>9326</v>
      </c>
      <c r="C5773" s="53" t="s">
        <v>24184</v>
      </c>
      <c r="D5773" t="s">
        <v>21903</v>
      </c>
      <c r="E5773" s="43" t="s">
        <v>21071</v>
      </c>
      <c r="F5773" t="s">
        <v>21073</v>
      </c>
      <c r="G5773" t="s">
        <v>16950</v>
      </c>
      <c r="H5773" s="41">
        <v>45306</v>
      </c>
      <c r="I5773" s="44">
        <v>-1548434.44</v>
      </c>
      <c r="J5773" t="s">
        <v>21072</v>
      </c>
      <c r="R5773" s="51"/>
      <c r="U5773"/>
    </row>
    <row r="5774" spans="2:21" x14ac:dyDescent="0.25">
      <c r="B5774" s="49" t="s">
        <v>9326</v>
      </c>
      <c r="C5774" s="53" t="s">
        <v>24184</v>
      </c>
      <c r="D5774" t="s">
        <v>17831</v>
      </c>
      <c r="E5774" s="43" t="s">
        <v>17830</v>
      </c>
      <c r="F5774" t="s">
        <v>21418</v>
      </c>
      <c r="G5774" t="s">
        <v>20942</v>
      </c>
      <c r="H5774" s="41">
        <v>45306</v>
      </c>
      <c r="I5774" s="44">
        <v>-1062771.17</v>
      </c>
      <c r="J5774" t="s">
        <v>21427</v>
      </c>
      <c r="R5774" s="51"/>
      <c r="U5774"/>
    </row>
    <row r="5775" spans="2:21" x14ac:dyDescent="0.25">
      <c r="B5775" s="49" t="s">
        <v>9326</v>
      </c>
      <c r="C5775" s="53" t="s">
        <v>24184</v>
      </c>
      <c r="D5775" t="s">
        <v>9299</v>
      </c>
      <c r="E5775" s="43" t="s">
        <v>9300</v>
      </c>
      <c r="F5775" t="s">
        <v>21437</v>
      </c>
      <c r="G5775" t="s">
        <v>9133</v>
      </c>
      <c r="H5775" s="41">
        <v>45306</v>
      </c>
      <c r="I5775" s="44">
        <v>-986838.72</v>
      </c>
      <c r="J5775" t="s">
        <v>21436</v>
      </c>
      <c r="R5775" s="51"/>
      <c r="U5775"/>
    </row>
    <row r="5776" spans="2:21" x14ac:dyDescent="0.25">
      <c r="B5776" s="49" t="s">
        <v>9326</v>
      </c>
      <c r="C5776" s="53" t="s">
        <v>24184</v>
      </c>
      <c r="D5776" t="s">
        <v>18020</v>
      </c>
      <c r="E5776" s="43" t="s">
        <v>18019</v>
      </c>
      <c r="F5776" t="s">
        <v>21472</v>
      </c>
      <c r="G5776" t="s">
        <v>21252</v>
      </c>
      <c r="H5776" s="41">
        <v>45306</v>
      </c>
      <c r="I5776" s="44">
        <v>-857119.6</v>
      </c>
      <c r="J5776" t="s">
        <v>21471</v>
      </c>
      <c r="R5776" s="51"/>
      <c r="U5776"/>
    </row>
    <row r="5777" spans="2:21" x14ac:dyDescent="0.25">
      <c r="B5777" s="49" t="s">
        <v>9326</v>
      </c>
      <c r="C5777" s="53" t="s">
        <v>24184</v>
      </c>
      <c r="D5777" t="s">
        <v>22492</v>
      </c>
      <c r="E5777" s="43" t="s">
        <v>21489</v>
      </c>
      <c r="F5777" t="s">
        <v>21491</v>
      </c>
      <c r="G5777" t="s">
        <v>21216</v>
      </c>
      <c r="H5777" s="41">
        <v>45306</v>
      </c>
      <c r="I5777" s="44">
        <v>-416263.1</v>
      </c>
      <c r="J5777" t="s">
        <v>21490</v>
      </c>
      <c r="R5777" s="51"/>
      <c r="U5777"/>
    </row>
    <row r="5778" spans="2:21" x14ac:dyDescent="0.25">
      <c r="B5778" s="49" t="s">
        <v>9326</v>
      </c>
      <c r="C5778" s="53" t="s">
        <v>24184</v>
      </c>
      <c r="D5778" t="s">
        <v>7809</v>
      </c>
      <c r="E5778" s="43" t="s">
        <v>7810</v>
      </c>
      <c r="F5778" t="s">
        <v>7501</v>
      </c>
      <c r="G5778" t="s">
        <v>24237</v>
      </c>
      <c r="H5778" s="41">
        <v>45306</v>
      </c>
      <c r="I5778" s="44">
        <v>-26886.98</v>
      </c>
      <c r="J5778" t="s">
        <v>21456</v>
      </c>
      <c r="R5778" s="51"/>
      <c r="U5778"/>
    </row>
    <row r="5779" spans="2:21" x14ac:dyDescent="0.25">
      <c r="B5779" s="49" t="s">
        <v>20400</v>
      </c>
      <c r="C5779" s="53" t="s">
        <v>24192</v>
      </c>
      <c r="D5779" t="s">
        <v>24112</v>
      </c>
      <c r="E5779" s="43" t="s">
        <v>21365</v>
      </c>
      <c r="F5779" t="s">
        <v>8454</v>
      </c>
      <c r="G5779" t="s">
        <v>24238</v>
      </c>
      <c r="H5779" s="41">
        <v>45306</v>
      </c>
      <c r="I5779" s="44">
        <v>-2415252.96</v>
      </c>
      <c r="J5779" t="s">
        <v>21375</v>
      </c>
      <c r="R5779" s="51"/>
      <c r="U5779"/>
    </row>
    <row r="5780" spans="2:21" x14ac:dyDescent="0.25">
      <c r="B5780" s="49" t="s">
        <v>20400</v>
      </c>
      <c r="C5780" s="53" t="s">
        <v>24192</v>
      </c>
      <c r="D5780" t="s">
        <v>24112</v>
      </c>
      <c r="E5780" s="43" t="s">
        <v>21365</v>
      </c>
      <c r="F5780" t="s">
        <v>7860</v>
      </c>
      <c r="G5780" t="s">
        <v>24238</v>
      </c>
      <c r="H5780" s="41">
        <v>45306</v>
      </c>
      <c r="I5780" s="44">
        <v>-2233532.96</v>
      </c>
      <c r="J5780" t="s">
        <v>21366</v>
      </c>
      <c r="R5780" s="51"/>
      <c r="U5780"/>
    </row>
    <row r="5781" spans="2:21" x14ac:dyDescent="0.25">
      <c r="B5781" s="49" t="s">
        <v>20400</v>
      </c>
      <c r="C5781" s="53" t="s">
        <v>24192</v>
      </c>
      <c r="D5781" t="s">
        <v>24112</v>
      </c>
      <c r="E5781" s="43" t="s">
        <v>21365</v>
      </c>
      <c r="F5781" t="s">
        <v>8512</v>
      </c>
      <c r="G5781" t="s">
        <v>24238</v>
      </c>
      <c r="H5781" s="41">
        <v>45306</v>
      </c>
      <c r="I5781" s="44">
        <v>-1669492.96</v>
      </c>
      <c r="J5781" t="s">
        <v>21371</v>
      </c>
      <c r="R5781" s="51"/>
      <c r="U5781"/>
    </row>
    <row r="5782" spans="2:21" x14ac:dyDescent="0.25">
      <c r="B5782" s="49" t="s">
        <v>20400</v>
      </c>
      <c r="C5782" s="53" t="s">
        <v>24192</v>
      </c>
      <c r="D5782" t="s">
        <v>24112</v>
      </c>
      <c r="E5782" s="43" t="s">
        <v>21365</v>
      </c>
      <c r="F5782" t="s">
        <v>18905</v>
      </c>
      <c r="G5782" t="s">
        <v>24238</v>
      </c>
      <c r="H5782" s="41">
        <v>45306</v>
      </c>
      <c r="I5782" s="44">
        <v>-1629372.96</v>
      </c>
      <c r="J5782" t="s">
        <v>21369</v>
      </c>
      <c r="R5782" s="51"/>
      <c r="U5782"/>
    </row>
    <row r="5783" spans="2:21" x14ac:dyDescent="0.25">
      <c r="B5783" s="49" t="s">
        <v>20400</v>
      </c>
      <c r="C5783" s="53" t="s">
        <v>24192</v>
      </c>
      <c r="D5783" t="s">
        <v>24112</v>
      </c>
      <c r="E5783" s="43" t="s">
        <v>21365</v>
      </c>
      <c r="F5783" t="s">
        <v>7373</v>
      </c>
      <c r="G5783" t="s">
        <v>24238</v>
      </c>
      <c r="H5783" s="41">
        <v>45306</v>
      </c>
      <c r="I5783" s="44">
        <v>-1547952.96</v>
      </c>
      <c r="J5783" t="s">
        <v>21368</v>
      </c>
      <c r="R5783" s="51"/>
      <c r="U5783"/>
    </row>
    <row r="5784" spans="2:21" x14ac:dyDescent="0.25">
      <c r="B5784" s="49" t="s">
        <v>20400</v>
      </c>
      <c r="C5784" s="53" t="s">
        <v>24192</v>
      </c>
      <c r="D5784" t="s">
        <v>24112</v>
      </c>
      <c r="E5784" s="43" t="s">
        <v>21365</v>
      </c>
      <c r="F5784" t="s">
        <v>9119</v>
      </c>
      <c r="G5784" t="s">
        <v>24238</v>
      </c>
      <c r="H5784" s="41">
        <v>45306</v>
      </c>
      <c r="I5784" s="44">
        <v>-1525532.96</v>
      </c>
      <c r="J5784" t="s">
        <v>21374</v>
      </c>
      <c r="R5784" s="51"/>
      <c r="U5784"/>
    </row>
    <row r="5785" spans="2:21" x14ac:dyDescent="0.25">
      <c r="B5785" s="49" t="s">
        <v>20400</v>
      </c>
      <c r="C5785" s="53" t="s">
        <v>24192</v>
      </c>
      <c r="D5785" t="s">
        <v>24112</v>
      </c>
      <c r="E5785" s="43" t="s">
        <v>21365</v>
      </c>
      <c r="F5785" t="s">
        <v>7545</v>
      </c>
      <c r="G5785" t="s">
        <v>24238</v>
      </c>
      <c r="H5785" s="41">
        <v>45306</v>
      </c>
      <c r="I5785" s="44">
        <v>-1438212.96</v>
      </c>
      <c r="J5785" t="s">
        <v>21370</v>
      </c>
      <c r="R5785" s="51"/>
      <c r="U5785"/>
    </row>
    <row r="5786" spans="2:21" x14ac:dyDescent="0.25">
      <c r="B5786" s="49" t="s">
        <v>20400</v>
      </c>
      <c r="C5786" s="53" t="s">
        <v>24192</v>
      </c>
      <c r="D5786" t="s">
        <v>24112</v>
      </c>
      <c r="E5786" s="43" t="s">
        <v>21365</v>
      </c>
      <c r="F5786" t="s">
        <v>9120</v>
      </c>
      <c r="G5786" t="s">
        <v>24238</v>
      </c>
      <c r="H5786" s="41">
        <v>45306</v>
      </c>
      <c r="I5786" s="44">
        <v>-1360332.96</v>
      </c>
      <c r="J5786" t="s">
        <v>21376</v>
      </c>
      <c r="R5786" s="51"/>
      <c r="U5786"/>
    </row>
    <row r="5787" spans="2:21" x14ac:dyDescent="0.25">
      <c r="B5787" s="49" t="s">
        <v>20400</v>
      </c>
      <c r="C5787" s="53" t="s">
        <v>24192</v>
      </c>
      <c r="D5787" t="s">
        <v>24112</v>
      </c>
      <c r="E5787" s="43" t="s">
        <v>21365</v>
      </c>
      <c r="F5787" t="s">
        <v>8513</v>
      </c>
      <c r="G5787" t="s">
        <v>24238</v>
      </c>
      <c r="H5787" s="41">
        <v>45306</v>
      </c>
      <c r="I5787" s="44">
        <v>-1276552.96</v>
      </c>
      <c r="J5787" t="s">
        <v>21372</v>
      </c>
      <c r="R5787" s="51"/>
      <c r="U5787"/>
    </row>
    <row r="5788" spans="2:21" x14ac:dyDescent="0.25">
      <c r="B5788" s="49" t="s">
        <v>20400</v>
      </c>
      <c r="C5788" s="53" t="s">
        <v>24192</v>
      </c>
      <c r="D5788" t="s">
        <v>24112</v>
      </c>
      <c r="E5788" s="43" t="s">
        <v>21365</v>
      </c>
      <c r="F5788" t="s">
        <v>7523</v>
      </c>
      <c r="G5788" t="s">
        <v>24238</v>
      </c>
      <c r="H5788" s="41">
        <v>45306</v>
      </c>
      <c r="I5788" s="44">
        <v>-1139672.96</v>
      </c>
      <c r="J5788" t="s">
        <v>21367</v>
      </c>
      <c r="R5788" s="51"/>
      <c r="U5788"/>
    </row>
    <row r="5789" spans="2:21" x14ac:dyDescent="0.25">
      <c r="B5789" s="49" t="s">
        <v>20400</v>
      </c>
      <c r="C5789" s="53" t="s">
        <v>24192</v>
      </c>
      <c r="D5789" t="s">
        <v>24112</v>
      </c>
      <c r="E5789" s="43" t="s">
        <v>21365</v>
      </c>
      <c r="F5789" t="s">
        <v>7241</v>
      </c>
      <c r="G5789" t="s">
        <v>24238</v>
      </c>
      <c r="H5789" s="41">
        <v>45306</v>
      </c>
      <c r="I5789" s="44">
        <v>-1111352.96</v>
      </c>
      <c r="J5789" t="s">
        <v>21373</v>
      </c>
      <c r="R5789" s="51"/>
      <c r="U5789"/>
    </row>
    <row r="5790" spans="2:21" x14ac:dyDescent="0.25">
      <c r="B5790" s="49" t="s">
        <v>20400</v>
      </c>
      <c r="C5790" s="53" t="s">
        <v>24192</v>
      </c>
      <c r="D5790" t="s">
        <v>1218</v>
      </c>
      <c r="E5790" s="43" t="s">
        <v>1219</v>
      </c>
      <c r="F5790" t="s">
        <v>21646</v>
      </c>
      <c r="G5790" t="s">
        <v>24239</v>
      </c>
      <c r="H5790" s="41">
        <v>45306</v>
      </c>
      <c r="I5790" s="44">
        <v>-104666</v>
      </c>
      <c r="J5790" t="s">
        <v>21645</v>
      </c>
      <c r="R5790" s="51"/>
      <c r="U5790"/>
    </row>
    <row r="5791" spans="2:21" x14ac:dyDescent="0.25">
      <c r="B5791" s="49" t="s">
        <v>9326</v>
      </c>
      <c r="C5791" s="53" t="s">
        <v>24184</v>
      </c>
      <c r="D5791" t="s">
        <v>17831</v>
      </c>
      <c r="E5791" s="43" t="s">
        <v>17830</v>
      </c>
      <c r="F5791" t="s">
        <v>8737</v>
      </c>
      <c r="G5791" t="s">
        <v>24236</v>
      </c>
      <c r="H5791" s="41">
        <v>45307</v>
      </c>
      <c r="I5791" s="44">
        <v>-7036057.9800000004</v>
      </c>
      <c r="J5791" t="s">
        <v>21430</v>
      </c>
      <c r="R5791" s="51"/>
      <c r="U5791"/>
    </row>
    <row r="5792" spans="2:21" x14ac:dyDescent="0.25">
      <c r="B5792" s="49" t="s">
        <v>9326</v>
      </c>
      <c r="C5792" s="53" t="s">
        <v>24184</v>
      </c>
      <c r="D5792" t="s">
        <v>18703</v>
      </c>
      <c r="E5792" s="43" t="s">
        <v>18702</v>
      </c>
      <c r="F5792" t="s">
        <v>7379</v>
      </c>
      <c r="G5792" t="s">
        <v>21420</v>
      </c>
      <c r="H5792" s="41">
        <v>45307</v>
      </c>
      <c r="I5792" s="44">
        <v>-4032080.31</v>
      </c>
      <c r="J5792" t="s">
        <v>21548</v>
      </c>
      <c r="R5792" s="51"/>
      <c r="U5792"/>
    </row>
    <row r="5793" spans="2:21" x14ac:dyDescent="0.25">
      <c r="B5793" s="49" t="s">
        <v>9326</v>
      </c>
      <c r="C5793" s="53" t="s">
        <v>24184</v>
      </c>
      <c r="D5793" t="s">
        <v>7809</v>
      </c>
      <c r="E5793" s="43" t="s">
        <v>7810</v>
      </c>
      <c r="F5793" t="s">
        <v>21031</v>
      </c>
      <c r="G5793" t="s">
        <v>24240</v>
      </c>
      <c r="H5793" s="41">
        <v>45307</v>
      </c>
      <c r="I5793" s="44">
        <v>-1065150.25</v>
      </c>
      <c r="J5793" t="s">
        <v>21459</v>
      </c>
      <c r="R5793" s="51"/>
      <c r="U5793"/>
    </row>
    <row r="5794" spans="2:21" x14ac:dyDescent="0.25">
      <c r="B5794" s="49" t="s">
        <v>9326</v>
      </c>
      <c r="C5794" s="53" t="s">
        <v>24184</v>
      </c>
      <c r="D5794" t="s">
        <v>7809</v>
      </c>
      <c r="E5794" s="43" t="s">
        <v>7810</v>
      </c>
      <c r="F5794" t="s">
        <v>8992</v>
      </c>
      <c r="G5794" t="s">
        <v>24240</v>
      </c>
      <c r="H5794" s="41">
        <v>45307</v>
      </c>
      <c r="I5794" s="44">
        <v>-347527.71</v>
      </c>
      <c r="J5794" t="s">
        <v>21458</v>
      </c>
      <c r="R5794" s="51"/>
      <c r="U5794"/>
    </row>
    <row r="5795" spans="2:21" x14ac:dyDescent="0.25">
      <c r="B5795" s="49" t="s">
        <v>9326</v>
      </c>
      <c r="C5795" s="53" t="s">
        <v>24184</v>
      </c>
      <c r="D5795" t="s">
        <v>16663</v>
      </c>
      <c r="E5795" s="43" t="s">
        <v>16662</v>
      </c>
      <c r="F5795" t="s">
        <v>21118</v>
      </c>
      <c r="G5795" t="s">
        <v>21119</v>
      </c>
      <c r="H5795" s="41">
        <v>45307</v>
      </c>
      <c r="I5795" s="44">
        <v>-330400</v>
      </c>
      <c r="J5795" t="s">
        <v>21117</v>
      </c>
      <c r="R5795" s="51"/>
      <c r="U5795"/>
    </row>
    <row r="5796" spans="2:21" x14ac:dyDescent="0.25">
      <c r="B5796" s="49" t="s">
        <v>9326</v>
      </c>
      <c r="C5796" s="53" t="s">
        <v>24184</v>
      </c>
      <c r="D5796" t="s">
        <v>7809</v>
      </c>
      <c r="E5796" s="43" t="s">
        <v>7810</v>
      </c>
      <c r="F5796" t="s">
        <v>21271</v>
      </c>
      <c r="G5796" t="s">
        <v>24241</v>
      </c>
      <c r="H5796" s="41">
        <v>45307</v>
      </c>
      <c r="I5796" s="44">
        <v>-253437.6</v>
      </c>
      <c r="J5796" t="s">
        <v>21457</v>
      </c>
      <c r="R5796" s="51"/>
      <c r="U5796"/>
    </row>
    <row r="5797" spans="2:21" x14ac:dyDescent="0.25">
      <c r="B5797" s="49" t="s">
        <v>9326</v>
      </c>
      <c r="C5797" s="53" t="s">
        <v>24184</v>
      </c>
      <c r="D5797" t="s">
        <v>16462</v>
      </c>
      <c r="E5797" s="43" t="s">
        <v>16461</v>
      </c>
      <c r="F5797" t="s">
        <v>7726</v>
      </c>
      <c r="G5797" t="s">
        <v>24242</v>
      </c>
      <c r="H5797" s="41">
        <v>45307</v>
      </c>
      <c r="I5797" s="44">
        <v>-118000</v>
      </c>
      <c r="J5797" t="s">
        <v>21046</v>
      </c>
      <c r="R5797" s="51"/>
      <c r="U5797"/>
    </row>
    <row r="5798" spans="2:21" x14ac:dyDescent="0.25">
      <c r="B5798" s="49" t="s">
        <v>20400</v>
      </c>
      <c r="C5798" s="53" t="s">
        <v>24192</v>
      </c>
      <c r="D5798" t="s">
        <v>1218</v>
      </c>
      <c r="E5798" s="43" t="s">
        <v>1219</v>
      </c>
      <c r="F5798" t="s">
        <v>21648</v>
      </c>
      <c r="G5798" t="s">
        <v>8622</v>
      </c>
      <c r="H5798" s="41">
        <v>45307</v>
      </c>
      <c r="I5798" s="44">
        <v>-302352.2</v>
      </c>
      <c r="J5798" t="s">
        <v>21647</v>
      </c>
      <c r="R5798" s="51"/>
      <c r="U5798"/>
    </row>
    <row r="5799" spans="2:21" x14ac:dyDescent="0.25">
      <c r="B5799" s="49" t="s">
        <v>20400</v>
      </c>
      <c r="C5799" s="53" t="s">
        <v>24192</v>
      </c>
      <c r="D5799" t="s">
        <v>1218</v>
      </c>
      <c r="E5799" s="43" t="s">
        <v>1219</v>
      </c>
      <c r="F5799" t="s">
        <v>21654</v>
      </c>
      <c r="G5799" t="s">
        <v>24243</v>
      </c>
      <c r="H5799" s="41">
        <v>45307</v>
      </c>
      <c r="I5799" s="44">
        <v>-131802.5</v>
      </c>
      <c r="J5799" t="s">
        <v>21653</v>
      </c>
      <c r="R5799" s="51"/>
      <c r="U5799"/>
    </row>
    <row r="5800" spans="2:21" x14ac:dyDescent="0.25">
      <c r="B5800" s="49" t="s">
        <v>20400</v>
      </c>
      <c r="C5800" s="53" t="s">
        <v>24192</v>
      </c>
      <c r="D5800" t="s">
        <v>1218</v>
      </c>
      <c r="E5800" s="43" t="s">
        <v>1219</v>
      </c>
      <c r="F5800" t="s">
        <v>21650</v>
      </c>
      <c r="G5800" t="s">
        <v>24244</v>
      </c>
      <c r="H5800" s="41">
        <v>45307</v>
      </c>
      <c r="I5800" s="44">
        <v>-127709</v>
      </c>
      <c r="J5800" t="s">
        <v>21649</v>
      </c>
      <c r="R5800" s="51"/>
      <c r="U5800"/>
    </row>
    <row r="5801" spans="2:21" x14ac:dyDescent="0.25">
      <c r="B5801" s="49" t="s">
        <v>20400</v>
      </c>
      <c r="C5801" s="53" t="s">
        <v>24192</v>
      </c>
      <c r="D5801" t="s">
        <v>1218</v>
      </c>
      <c r="E5801" s="43" t="s">
        <v>1219</v>
      </c>
      <c r="F5801" t="s">
        <v>21656</v>
      </c>
      <c r="G5801" t="s">
        <v>9131</v>
      </c>
      <c r="H5801" s="41">
        <v>45307</v>
      </c>
      <c r="I5801" s="44">
        <v>-115950</v>
      </c>
      <c r="J5801" t="s">
        <v>21655</v>
      </c>
      <c r="R5801" s="51"/>
      <c r="U5801"/>
    </row>
    <row r="5802" spans="2:21" x14ac:dyDescent="0.25">
      <c r="B5802" s="49" t="s">
        <v>20400</v>
      </c>
      <c r="C5802" s="53" t="s">
        <v>24192</v>
      </c>
      <c r="D5802" t="s">
        <v>1218</v>
      </c>
      <c r="E5802" s="43" t="s">
        <v>1219</v>
      </c>
      <c r="F5802" t="s">
        <v>21652</v>
      </c>
      <c r="G5802" t="s">
        <v>24245</v>
      </c>
      <c r="H5802" s="41">
        <v>45307</v>
      </c>
      <c r="I5802" s="44">
        <v>-80120</v>
      </c>
      <c r="J5802" t="s">
        <v>21651</v>
      </c>
      <c r="R5802" s="51"/>
      <c r="U5802"/>
    </row>
    <row r="5803" spans="2:21" x14ac:dyDescent="0.25">
      <c r="B5803" s="49" t="s">
        <v>20400</v>
      </c>
      <c r="C5803" s="53" t="s">
        <v>24192</v>
      </c>
      <c r="D5803" t="s">
        <v>1218</v>
      </c>
      <c r="E5803" s="43" t="s">
        <v>1219</v>
      </c>
      <c r="F5803" t="s">
        <v>21618</v>
      </c>
      <c r="G5803" t="s">
        <v>21005</v>
      </c>
      <c r="H5803" s="41">
        <v>45307</v>
      </c>
      <c r="I5803" s="44">
        <v>-18047.5</v>
      </c>
      <c r="J5803" t="s">
        <v>21657</v>
      </c>
      <c r="R5803" s="51"/>
      <c r="U5803"/>
    </row>
    <row r="5804" spans="2:21" x14ac:dyDescent="0.25">
      <c r="B5804" s="49" t="s">
        <v>9326</v>
      </c>
      <c r="C5804" s="53" t="s">
        <v>24184</v>
      </c>
      <c r="D5804" t="s">
        <v>18902</v>
      </c>
      <c r="E5804" s="43" t="s">
        <v>18901</v>
      </c>
      <c r="F5804" t="s">
        <v>7545</v>
      </c>
      <c r="G5804" t="s">
        <v>24246</v>
      </c>
      <c r="H5804" s="41">
        <v>45308</v>
      </c>
      <c r="I5804" s="44">
        <v>-48730508.659999996</v>
      </c>
      <c r="J5804" t="s">
        <v>21769</v>
      </c>
      <c r="R5804" s="51"/>
      <c r="U5804"/>
    </row>
    <row r="5805" spans="2:21" x14ac:dyDescent="0.25">
      <c r="B5805" s="49" t="s">
        <v>9326</v>
      </c>
      <c r="C5805" s="53" t="s">
        <v>24184</v>
      </c>
      <c r="D5805" t="s">
        <v>18902</v>
      </c>
      <c r="E5805" s="43" t="s">
        <v>18901</v>
      </c>
      <c r="F5805" t="s">
        <v>8512</v>
      </c>
      <c r="G5805" t="s">
        <v>24247</v>
      </c>
      <c r="H5805" s="41">
        <v>45308</v>
      </c>
      <c r="I5805" s="44">
        <v>-21672003.850000001</v>
      </c>
      <c r="J5805" t="s">
        <v>21770</v>
      </c>
      <c r="R5805" s="51"/>
      <c r="U5805"/>
    </row>
    <row r="5806" spans="2:21" x14ac:dyDescent="0.25">
      <c r="B5806" s="49" t="s">
        <v>9326</v>
      </c>
      <c r="C5806" s="53" t="s">
        <v>24184</v>
      </c>
      <c r="D5806" t="s">
        <v>9096</v>
      </c>
      <c r="E5806" s="43" t="s">
        <v>9097</v>
      </c>
      <c r="F5806" t="s">
        <v>21330</v>
      </c>
      <c r="G5806" t="s">
        <v>24248</v>
      </c>
      <c r="H5806" s="41">
        <v>45308</v>
      </c>
      <c r="I5806" s="44">
        <v>-5933066.2800000003</v>
      </c>
      <c r="J5806" t="s">
        <v>21329</v>
      </c>
      <c r="R5806" s="51"/>
      <c r="U5806"/>
    </row>
    <row r="5807" spans="2:21" x14ac:dyDescent="0.25">
      <c r="B5807" s="49" t="s">
        <v>9326</v>
      </c>
      <c r="C5807" s="53" t="s">
        <v>24184</v>
      </c>
      <c r="D5807" t="s">
        <v>18902</v>
      </c>
      <c r="E5807" s="43" t="s">
        <v>18901</v>
      </c>
      <c r="F5807" t="s">
        <v>8513</v>
      </c>
      <c r="G5807" t="s">
        <v>24249</v>
      </c>
      <c r="H5807" s="41">
        <v>45308</v>
      </c>
      <c r="I5807" s="44">
        <v>-3776299.96</v>
      </c>
      <c r="J5807" t="s">
        <v>21771</v>
      </c>
      <c r="R5807" s="51"/>
      <c r="U5807"/>
    </row>
    <row r="5808" spans="2:21" x14ac:dyDescent="0.25">
      <c r="B5808" s="49" t="s">
        <v>9326</v>
      </c>
      <c r="C5808" s="53" t="s">
        <v>24184</v>
      </c>
      <c r="D5808" t="s">
        <v>9096</v>
      </c>
      <c r="E5808" s="43" t="s">
        <v>9097</v>
      </c>
      <c r="F5808" t="s">
        <v>21326</v>
      </c>
      <c r="G5808" t="s">
        <v>24250</v>
      </c>
      <c r="H5808" s="41">
        <v>45308</v>
      </c>
      <c r="I5808" s="44">
        <v>-1095044.67</v>
      </c>
      <c r="J5808" t="s">
        <v>21325</v>
      </c>
      <c r="R5808" s="51"/>
      <c r="U5808"/>
    </row>
    <row r="5809" spans="2:21" x14ac:dyDescent="0.25">
      <c r="B5809" s="49" t="s">
        <v>9326</v>
      </c>
      <c r="C5809" s="53" t="s">
        <v>24184</v>
      </c>
      <c r="D5809" t="s">
        <v>9096</v>
      </c>
      <c r="E5809" s="43" t="s">
        <v>9097</v>
      </c>
      <c r="F5809" t="s">
        <v>21328</v>
      </c>
      <c r="G5809" t="s">
        <v>9159</v>
      </c>
      <c r="H5809" s="41">
        <v>45308</v>
      </c>
      <c r="I5809" s="44">
        <v>-782949.81</v>
      </c>
      <c r="J5809" t="s">
        <v>21327</v>
      </c>
      <c r="R5809" s="51"/>
      <c r="U5809"/>
    </row>
    <row r="5810" spans="2:21" x14ac:dyDescent="0.25">
      <c r="B5810" s="49" t="s">
        <v>9326</v>
      </c>
      <c r="C5810" s="53" t="s">
        <v>24184</v>
      </c>
      <c r="D5810" t="s">
        <v>7459</v>
      </c>
      <c r="E5810" s="43" t="s">
        <v>7460</v>
      </c>
      <c r="F5810" t="s">
        <v>21676</v>
      </c>
      <c r="G5810" t="s">
        <v>24251</v>
      </c>
      <c r="H5810" s="41">
        <v>45308</v>
      </c>
      <c r="I5810" s="44">
        <v>-241640</v>
      </c>
      <c r="J5810" t="s">
        <v>21675</v>
      </c>
      <c r="R5810" s="51"/>
      <c r="U5810"/>
    </row>
    <row r="5811" spans="2:21" x14ac:dyDescent="0.25">
      <c r="B5811" s="49" t="s">
        <v>9326</v>
      </c>
      <c r="C5811" s="53" t="s">
        <v>24184</v>
      </c>
      <c r="D5811" t="s">
        <v>9096</v>
      </c>
      <c r="E5811" s="43" t="s">
        <v>9097</v>
      </c>
      <c r="F5811" t="s">
        <v>21324</v>
      </c>
      <c r="G5811" t="s">
        <v>24252</v>
      </c>
      <c r="H5811" s="41">
        <v>45308</v>
      </c>
      <c r="I5811" s="44">
        <v>-205902.92</v>
      </c>
      <c r="J5811" t="s">
        <v>21323</v>
      </c>
      <c r="R5811" s="51"/>
      <c r="U5811"/>
    </row>
    <row r="5812" spans="2:21" x14ac:dyDescent="0.25">
      <c r="B5812" s="49" t="s">
        <v>9326</v>
      </c>
      <c r="C5812" s="53" t="s">
        <v>24184</v>
      </c>
      <c r="D5812" t="s">
        <v>22739</v>
      </c>
      <c r="E5812" s="43" t="s">
        <v>21740</v>
      </c>
      <c r="F5812" t="s">
        <v>21343</v>
      </c>
      <c r="G5812" t="s">
        <v>24253</v>
      </c>
      <c r="H5812" s="41">
        <v>45308</v>
      </c>
      <c r="I5812" s="44">
        <v>-176250</v>
      </c>
      <c r="J5812" t="s">
        <v>21741</v>
      </c>
      <c r="R5812" s="51"/>
      <c r="U5812"/>
    </row>
    <row r="5813" spans="2:21" x14ac:dyDescent="0.25">
      <c r="B5813" s="49" t="s">
        <v>9326</v>
      </c>
      <c r="C5813" s="53" t="s">
        <v>24184</v>
      </c>
      <c r="D5813" t="s">
        <v>9096</v>
      </c>
      <c r="E5813" s="43" t="s">
        <v>9097</v>
      </c>
      <c r="F5813" t="s">
        <v>21322</v>
      </c>
      <c r="G5813" t="s">
        <v>24254</v>
      </c>
      <c r="H5813" s="41">
        <v>45308</v>
      </c>
      <c r="I5813" s="44">
        <v>-104731.9</v>
      </c>
      <c r="J5813" t="s">
        <v>21321</v>
      </c>
      <c r="R5813" s="51"/>
      <c r="U5813"/>
    </row>
    <row r="5814" spans="2:21" x14ac:dyDescent="0.25">
      <c r="B5814" s="49" t="s">
        <v>9326</v>
      </c>
      <c r="C5814" s="53" t="s">
        <v>24184</v>
      </c>
      <c r="D5814" t="s">
        <v>18819</v>
      </c>
      <c r="E5814" s="43" t="s">
        <v>18818</v>
      </c>
      <c r="F5814" t="s">
        <v>21731</v>
      </c>
      <c r="G5814" t="s">
        <v>24255</v>
      </c>
      <c r="H5814" s="41">
        <v>45308</v>
      </c>
      <c r="I5814" s="44">
        <v>-84600</v>
      </c>
      <c r="J5814" t="s">
        <v>21730</v>
      </c>
      <c r="R5814" s="51"/>
      <c r="U5814"/>
    </row>
    <row r="5815" spans="2:21" x14ac:dyDescent="0.25">
      <c r="B5815" s="49" t="s">
        <v>9326</v>
      </c>
      <c r="C5815" s="53" t="s">
        <v>24184</v>
      </c>
      <c r="D5815" t="s">
        <v>22745</v>
      </c>
      <c r="E5815" s="43" t="s">
        <v>21759</v>
      </c>
      <c r="F5815" t="s">
        <v>21344</v>
      </c>
      <c r="G5815" t="s">
        <v>24256</v>
      </c>
      <c r="H5815" s="41">
        <v>45308</v>
      </c>
      <c r="I5815" s="44">
        <v>-40500</v>
      </c>
      <c r="J5815" t="s">
        <v>21761</v>
      </c>
      <c r="R5815" s="51"/>
      <c r="U5815"/>
    </row>
    <row r="5816" spans="2:21" x14ac:dyDescent="0.25">
      <c r="B5816" s="49" t="s">
        <v>9326</v>
      </c>
      <c r="C5816" s="53" t="s">
        <v>24184</v>
      </c>
      <c r="D5816" t="s">
        <v>22301</v>
      </c>
      <c r="E5816" s="43" t="s">
        <v>21438</v>
      </c>
      <c r="F5816" t="s">
        <v>21440</v>
      </c>
      <c r="G5816" t="s">
        <v>21441</v>
      </c>
      <c r="H5816" s="41">
        <v>45308</v>
      </c>
      <c r="I5816" s="44">
        <v>-37701</v>
      </c>
      <c r="J5816" t="s">
        <v>21439</v>
      </c>
      <c r="R5816" s="51"/>
      <c r="U5816"/>
    </row>
    <row r="5817" spans="2:21" x14ac:dyDescent="0.25">
      <c r="B5817" s="49" t="s">
        <v>9326</v>
      </c>
      <c r="C5817" s="53" t="s">
        <v>24184</v>
      </c>
      <c r="D5817" t="s">
        <v>9078</v>
      </c>
      <c r="E5817" s="43" t="s">
        <v>9079</v>
      </c>
      <c r="F5817" t="s">
        <v>21447</v>
      </c>
      <c r="G5817" t="s">
        <v>24257</v>
      </c>
      <c r="H5817" s="41">
        <v>45308</v>
      </c>
      <c r="I5817" s="44">
        <v>-24150</v>
      </c>
      <c r="J5817" t="s">
        <v>21758</v>
      </c>
      <c r="R5817" s="51"/>
      <c r="U5817"/>
    </row>
    <row r="5818" spans="2:21" x14ac:dyDescent="0.25">
      <c r="B5818" s="49" t="s">
        <v>9326</v>
      </c>
      <c r="C5818" s="53" t="s">
        <v>24184</v>
      </c>
      <c r="D5818" t="s">
        <v>8499</v>
      </c>
      <c r="E5818" s="43" t="s">
        <v>8500</v>
      </c>
      <c r="F5818" t="s">
        <v>21023</v>
      </c>
      <c r="G5818" t="s">
        <v>24258</v>
      </c>
      <c r="H5818" s="41">
        <v>45308</v>
      </c>
      <c r="I5818" s="44">
        <v>-22650</v>
      </c>
      <c r="J5818" t="s">
        <v>21732</v>
      </c>
      <c r="R5818" s="51"/>
      <c r="U5818"/>
    </row>
    <row r="5819" spans="2:21" x14ac:dyDescent="0.25">
      <c r="B5819" s="49" t="s">
        <v>9326</v>
      </c>
      <c r="C5819" s="53" t="s">
        <v>24184</v>
      </c>
      <c r="D5819" t="s">
        <v>22745</v>
      </c>
      <c r="E5819" s="43" t="s">
        <v>21759</v>
      </c>
      <c r="F5819" t="s">
        <v>18138</v>
      </c>
      <c r="G5819" t="s">
        <v>24259</v>
      </c>
      <c r="H5819" s="41">
        <v>45308</v>
      </c>
      <c r="I5819" s="44">
        <v>-20250</v>
      </c>
      <c r="J5819" t="s">
        <v>21760</v>
      </c>
      <c r="R5819" s="51"/>
      <c r="U5819"/>
    </row>
    <row r="5820" spans="2:21" x14ac:dyDescent="0.25">
      <c r="B5820" s="49" t="s">
        <v>20400</v>
      </c>
      <c r="C5820" s="53" t="s">
        <v>24192</v>
      </c>
      <c r="D5820" t="s">
        <v>1218</v>
      </c>
      <c r="E5820" s="43" t="s">
        <v>1219</v>
      </c>
      <c r="F5820" t="s">
        <v>21661</v>
      </c>
      <c r="G5820" t="s">
        <v>24260</v>
      </c>
      <c r="H5820" s="41">
        <v>45308</v>
      </c>
      <c r="I5820" s="44">
        <v>-484350</v>
      </c>
      <c r="J5820" t="s">
        <v>21660</v>
      </c>
      <c r="R5820" s="51"/>
      <c r="U5820"/>
    </row>
    <row r="5821" spans="2:21" x14ac:dyDescent="0.25">
      <c r="B5821" s="49" t="s">
        <v>20400</v>
      </c>
      <c r="C5821" s="53" t="s">
        <v>24192</v>
      </c>
      <c r="D5821" t="s">
        <v>1218</v>
      </c>
      <c r="E5821" s="43" t="s">
        <v>1219</v>
      </c>
      <c r="F5821" t="s">
        <v>21659</v>
      </c>
      <c r="G5821" t="s">
        <v>24261</v>
      </c>
      <c r="H5821" s="41">
        <v>45308</v>
      </c>
      <c r="I5821" s="44">
        <v>-4950</v>
      </c>
      <c r="J5821" t="s">
        <v>21658</v>
      </c>
      <c r="R5821" s="51"/>
      <c r="U5821"/>
    </row>
    <row r="5822" spans="2:21" x14ac:dyDescent="0.25">
      <c r="B5822" s="49" t="s">
        <v>9326</v>
      </c>
      <c r="C5822" s="53" t="s">
        <v>24184</v>
      </c>
      <c r="D5822" t="s">
        <v>143</v>
      </c>
      <c r="E5822" s="43" t="s">
        <v>144</v>
      </c>
      <c r="F5822" t="s">
        <v>21294</v>
      </c>
      <c r="G5822" t="s">
        <v>24262</v>
      </c>
      <c r="H5822" s="41">
        <v>45309</v>
      </c>
      <c r="I5822" s="44">
        <v>-21588265.530000001</v>
      </c>
      <c r="J5822" t="s">
        <v>21293</v>
      </c>
      <c r="R5822" s="51"/>
      <c r="U5822"/>
    </row>
    <row r="5823" spans="2:21" x14ac:dyDescent="0.25">
      <c r="B5823" s="49" t="s">
        <v>9326</v>
      </c>
      <c r="C5823" s="53" t="s">
        <v>24184</v>
      </c>
      <c r="D5823" t="s">
        <v>1823</v>
      </c>
      <c r="E5823" s="43" t="s">
        <v>1824</v>
      </c>
      <c r="F5823" t="s">
        <v>21270</v>
      </c>
      <c r="G5823" t="s">
        <v>24263</v>
      </c>
      <c r="H5823" s="41">
        <v>45309</v>
      </c>
      <c r="I5823" s="44">
        <v>-16474977.68</v>
      </c>
      <c r="J5823" t="s">
        <v>21269</v>
      </c>
      <c r="R5823" s="51"/>
      <c r="U5823"/>
    </row>
    <row r="5824" spans="2:21" x14ac:dyDescent="0.25">
      <c r="B5824" s="49" t="s">
        <v>9326</v>
      </c>
      <c r="C5824" s="53" t="s">
        <v>24184</v>
      </c>
      <c r="D5824" t="s">
        <v>18703</v>
      </c>
      <c r="E5824" s="43" t="s">
        <v>18702</v>
      </c>
      <c r="F5824" t="s">
        <v>21051</v>
      </c>
      <c r="G5824" t="s">
        <v>21550</v>
      </c>
      <c r="H5824" s="41">
        <v>45309</v>
      </c>
      <c r="I5824" s="44">
        <v>-7777151.6200000001</v>
      </c>
      <c r="J5824" t="s">
        <v>21549</v>
      </c>
      <c r="R5824" s="51"/>
      <c r="U5824"/>
    </row>
    <row r="5825" spans="2:21" x14ac:dyDescent="0.25">
      <c r="B5825" s="49" t="s">
        <v>9326</v>
      </c>
      <c r="C5825" s="53" t="s">
        <v>24184</v>
      </c>
      <c r="D5825" t="s">
        <v>21983</v>
      </c>
      <c r="E5825" s="43" t="s">
        <v>21200</v>
      </c>
      <c r="F5825" t="s">
        <v>21202</v>
      </c>
      <c r="G5825" t="s">
        <v>8881</v>
      </c>
      <c r="H5825" s="41">
        <v>45309</v>
      </c>
      <c r="I5825" s="44">
        <v>-5289076.09</v>
      </c>
      <c r="J5825" t="s">
        <v>21201</v>
      </c>
      <c r="R5825" s="51"/>
      <c r="U5825"/>
    </row>
    <row r="5826" spans="2:21" x14ac:dyDescent="0.25">
      <c r="B5826" s="49" t="s">
        <v>9326</v>
      </c>
      <c r="C5826" s="53" t="s">
        <v>24184</v>
      </c>
      <c r="D5826" t="s">
        <v>9096</v>
      </c>
      <c r="E5826" s="43" t="s">
        <v>9097</v>
      </c>
      <c r="F5826" t="s">
        <v>21332</v>
      </c>
      <c r="G5826" t="s">
        <v>24264</v>
      </c>
      <c r="H5826" s="41">
        <v>45309</v>
      </c>
      <c r="I5826" s="44">
        <v>-1504574.04</v>
      </c>
      <c r="J5826" t="s">
        <v>21331</v>
      </c>
      <c r="R5826" s="51"/>
      <c r="U5826"/>
    </row>
    <row r="5827" spans="2:21" x14ac:dyDescent="0.25">
      <c r="B5827" s="49" t="s">
        <v>9326</v>
      </c>
      <c r="C5827" s="53" t="s">
        <v>24184</v>
      </c>
      <c r="D5827" t="s">
        <v>8999</v>
      </c>
      <c r="E5827" s="43" t="s">
        <v>16273</v>
      </c>
      <c r="F5827" t="s">
        <v>21221</v>
      </c>
      <c r="G5827" t="s">
        <v>16892</v>
      </c>
      <c r="H5827" s="41">
        <v>45309</v>
      </c>
      <c r="I5827" s="44">
        <v>-1378852.36</v>
      </c>
      <c r="J5827" t="s">
        <v>21220</v>
      </c>
      <c r="R5827" s="51"/>
      <c r="U5827"/>
    </row>
    <row r="5828" spans="2:21" x14ac:dyDescent="0.25">
      <c r="B5828" s="49" t="s">
        <v>9326</v>
      </c>
      <c r="C5828" s="53" t="s">
        <v>24184</v>
      </c>
      <c r="D5828" t="s">
        <v>22643</v>
      </c>
      <c r="E5828" s="43" t="s">
        <v>21538</v>
      </c>
      <c r="F5828" t="s">
        <v>21540</v>
      </c>
      <c r="G5828" t="s">
        <v>7654</v>
      </c>
      <c r="H5828" s="41">
        <v>45309</v>
      </c>
      <c r="I5828" s="44">
        <v>-657496</v>
      </c>
      <c r="J5828" t="s">
        <v>21539</v>
      </c>
      <c r="R5828" s="51"/>
      <c r="U5828"/>
    </row>
    <row r="5829" spans="2:21" x14ac:dyDescent="0.25">
      <c r="B5829" s="49" t="s">
        <v>9326</v>
      </c>
      <c r="C5829" s="53" t="s">
        <v>24184</v>
      </c>
      <c r="D5829" t="s">
        <v>17019</v>
      </c>
      <c r="E5829" s="43" t="s">
        <v>17018</v>
      </c>
      <c r="G5829" t="s">
        <v>24265</v>
      </c>
      <c r="H5829" s="41">
        <v>45309</v>
      </c>
      <c r="I5829" s="44">
        <v>94400</v>
      </c>
      <c r="J5829" t="s">
        <v>22056</v>
      </c>
      <c r="R5829" s="51"/>
      <c r="U5829"/>
    </row>
    <row r="5830" spans="2:21" x14ac:dyDescent="0.25">
      <c r="B5830" s="49" t="s">
        <v>9326</v>
      </c>
      <c r="C5830" s="53" t="s">
        <v>24184</v>
      </c>
      <c r="D5830" t="s">
        <v>17019</v>
      </c>
      <c r="E5830" s="43" t="s">
        <v>17018</v>
      </c>
      <c r="F5830" t="s">
        <v>21241</v>
      </c>
      <c r="G5830" t="s">
        <v>18169</v>
      </c>
      <c r="H5830" s="41">
        <v>45309</v>
      </c>
      <c r="I5830" s="44">
        <v>334176</v>
      </c>
      <c r="J5830" t="s">
        <v>21240</v>
      </c>
      <c r="R5830" s="51"/>
      <c r="U5830"/>
    </row>
    <row r="5831" spans="2:21" x14ac:dyDescent="0.25">
      <c r="B5831" s="49" t="s">
        <v>20400</v>
      </c>
      <c r="C5831" s="53" t="s">
        <v>24192</v>
      </c>
      <c r="D5831" t="s">
        <v>1218</v>
      </c>
      <c r="E5831" s="43" t="s">
        <v>1219</v>
      </c>
      <c r="F5831" t="s">
        <v>21662</v>
      </c>
      <c r="G5831" t="s">
        <v>24266</v>
      </c>
      <c r="H5831" s="41">
        <v>45309</v>
      </c>
      <c r="I5831" s="44">
        <v>-173000</v>
      </c>
      <c r="J5831" t="s">
        <v>21663</v>
      </c>
      <c r="R5831" s="51"/>
      <c r="U5831"/>
    </row>
    <row r="5832" spans="2:21" x14ac:dyDescent="0.25">
      <c r="B5832" s="49" t="s">
        <v>9326</v>
      </c>
      <c r="C5832" s="53" t="s">
        <v>24184</v>
      </c>
      <c r="D5832" t="s">
        <v>22147</v>
      </c>
      <c r="E5832" s="43" t="s">
        <v>21279</v>
      </c>
      <c r="F5832" t="s">
        <v>21281</v>
      </c>
      <c r="G5832" t="s">
        <v>24267</v>
      </c>
      <c r="H5832" s="41">
        <v>45310</v>
      </c>
      <c r="I5832" s="44">
        <v>-54443199.979999997</v>
      </c>
      <c r="J5832" t="s">
        <v>21280</v>
      </c>
      <c r="R5832" s="51"/>
      <c r="U5832"/>
    </row>
    <row r="5833" spans="2:21" x14ac:dyDescent="0.25">
      <c r="B5833" s="49" t="s">
        <v>9326</v>
      </c>
      <c r="C5833" s="53" t="s">
        <v>24184</v>
      </c>
      <c r="D5833" t="s">
        <v>17817</v>
      </c>
      <c r="E5833" s="43" t="s">
        <v>17816</v>
      </c>
      <c r="F5833" t="s">
        <v>7243</v>
      </c>
      <c r="G5833" t="s">
        <v>24268</v>
      </c>
      <c r="H5833" s="41">
        <v>45310</v>
      </c>
      <c r="I5833" s="44">
        <v>-26971650.199999999</v>
      </c>
      <c r="J5833" t="s">
        <v>21423</v>
      </c>
      <c r="R5833" s="51"/>
      <c r="U5833"/>
    </row>
    <row r="5834" spans="2:21" x14ac:dyDescent="0.25">
      <c r="B5834" s="49" t="s">
        <v>9326</v>
      </c>
      <c r="C5834" s="53" t="s">
        <v>24184</v>
      </c>
      <c r="D5834" t="s">
        <v>22330</v>
      </c>
      <c r="E5834" s="43" t="s">
        <v>21460</v>
      </c>
      <c r="F5834" t="s">
        <v>21462</v>
      </c>
      <c r="G5834" t="s">
        <v>1285</v>
      </c>
      <c r="H5834" s="41">
        <v>45310</v>
      </c>
      <c r="I5834" s="44">
        <v>-16744735.800000001</v>
      </c>
      <c r="J5834" t="s">
        <v>21461</v>
      </c>
      <c r="R5834" s="51"/>
      <c r="U5834"/>
    </row>
    <row r="5835" spans="2:21" x14ac:dyDescent="0.25">
      <c r="B5835" s="49" t="s">
        <v>9326</v>
      </c>
      <c r="C5835" s="53" t="s">
        <v>24184</v>
      </c>
      <c r="D5835" t="s">
        <v>6925</v>
      </c>
      <c r="E5835" s="43" t="s">
        <v>6926</v>
      </c>
      <c r="F5835" t="s">
        <v>21255</v>
      </c>
      <c r="G5835" t="s">
        <v>21253</v>
      </c>
      <c r="H5835" s="41">
        <v>45310</v>
      </c>
      <c r="I5835" s="44">
        <v>-2208960</v>
      </c>
      <c r="J5835" t="s">
        <v>21254</v>
      </c>
      <c r="R5835" s="51"/>
      <c r="U5835"/>
    </row>
    <row r="5836" spans="2:21" x14ac:dyDescent="0.25">
      <c r="B5836" s="49" t="s">
        <v>9326</v>
      </c>
      <c r="C5836" s="53" t="s">
        <v>24184</v>
      </c>
      <c r="D5836" t="s">
        <v>22147</v>
      </c>
      <c r="E5836" s="43" t="s">
        <v>21279</v>
      </c>
      <c r="F5836" t="s">
        <v>21285</v>
      </c>
      <c r="G5836" t="s">
        <v>24269</v>
      </c>
      <c r="H5836" s="41">
        <v>45310</v>
      </c>
      <c r="I5836" s="44">
        <v>-1063199.99</v>
      </c>
      <c r="J5836" t="s">
        <v>21284</v>
      </c>
      <c r="R5836" s="51"/>
      <c r="U5836"/>
    </row>
    <row r="5837" spans="2:21" x14ac:dyDescent="0.25">
      <c r="B5837" s="49" t="s">
        <v>9326</v>
      </c>
      <c r="C5837" s="53" t="s">
        <v>24184</v>
      </c>
      <c r="D5837" t="s">
        <v>9096</v>
      </c>
      <c r="E5837" s="43" t="s">
        <v>9097</v>
      </c>
      <c r="F5837" t="s">
        <v>21336</v>
      </c>
      <c r="G5837" t="s">
        <v>24269</v>
      </c>
      <c r="H5837" s="41">
        <v>45310</v>
      </c>
      <c r="I5837" s="44">
        <v>-1004308.95</v>
      </c>
      <c r="J5837" t="s">
        <v>21335</v>
      </c>
      <c r="R5837" s="51"/>
      <c r="U5837"/>
    </row>
    <row r="5838" spans="2:21" x14ac:dyDescent="0.25">
      <c r="B5838" s="49" t="s">
        <v>9326</v>
      </c>
      <c r="C5838" s="53" t="s">
        <v>24184</v>
      </c>
      <c r="D5838" t="s">
        <v>9096</v>
      </c>
      <c r="E5838" s="43" t="s">
        <v>9097</v>
      </c>
      <c r="F5838" t="s">
        <v>21334</v>
      </c>
      <c r="G5838" t="s">
        <v>24269</v>
      </c>
      <c r="H5838" s="41">
        <v>45310</v>
      </c>
      <c r="I5838" s="44">
        <v>-906762.68</v>
      </c>
      <c r="J5838" t="s">
        <v>21333</v>
      </c>
      <c r="R5838" s="51"/>
      <c r="U5838"/>
    </row>
    <row r="5839" spans="2:21" x14ac:dyDescent="0.25">
      <c r="B5839" s="49" t="s">
        <v>9326</v>
      </c>
      <c r="C5839" s="53" t="s">
        <v>24184</v>
      </c>
      <c r="D5839" t="s">
        <v>22147</v>
      </c>
      <c r="E5839" s="43" t="s">
        <v>21279</v>
      </c>
      <c r="F5839" t="s">
        <v>21283</v>
      </c>
      <c r="G5839" t="s">
        <v>24270</v>
      </c>
      <c r="H5839" s="41">
        <v>45310</v>
      </c>
      <c r="I5839" s="44">
        <v>-721100.01</v>
      </c>
      <c r="J5839" t="s">
        <v>21282</v>
      </c>
      <c r="R5839" s="51"/>
      <c r="U5839"/>
    </row>
    <row r="5840" spans="2:21" x14ac:dyDescent="0.25">
      <c r="B5840" s="49" t="s">
        <v>9326</v>
      </c>
      <c r="C5840" s="53" t="s">
        <v>24184</v>
      </c>
      <c r="D5840" t="s">
        <v>17817</v>
      </c>
      <c r="E5840" s="43" t="s">
        <v>17816</v>
      </c>
      <c r="F5840" t="s">
        <v>8414</v>
      </c>
      <c r="G5840" t="s">
        <v>24213</v>
      </c>
      <c r="H5840" s="41">
        <v>45310</v>
      </c>
      <c r="I5840" s="44">
        <v>-509610.4</v>
      </c>
      <c r="J5840" t="s">
        <v>21422</v>
      </c>
      <c r="R5840" s="51"/>
      <c r="U5840"/>
    </row>
    <row r="5841" spans="2:21" x14ac:dyDescent="0.25">
      <c r="B5841" s="49" t="s">
        <v>9326</v>
      </c>
      <c r="C5841" s="53" t="s">
        <v>24184</v>
      </c>
      <c r="D5841" t="s">
        <v>6931</v>
      </c>
      <c r="E5841" s="43" t="s">
        <v>6932</v>
      </c>
      <c r="F5841" t="s">
        <v>21748</v>
      </c>
      <c r="G5841" t="s">
        <v>24257</v>
      </c>
      <c r="H5841" s="41">
        <v>45310</v>
      </c>
      <c r="I5841" s="44">
        <v>-423600</v>
      </c>
      <c r="J5841" t="s">
        <v>21747</v>
      </c>
      <c r="R5841" s="51"/>
      <c r="U5841"/>
    </row>
    <row r="5842" spans="2:21" x14ac:dyDescent="0.25">
      <c r="B5842" s="49" t="s">
        <v>9326</v>
      </c>
      <c r="C5842" s="53" t="s">
        <v>24184</v>
      </c>
      <c r="D5842" t="s">
        <v>22147</v>
      </c>
      <c r="E5842" s="43" t="s">
        <v>21279</v>
      </c>
      <c r="F5842" t="s">
        <v>21287</v>
      </c>
      <c r="G5842" t="s">
        <v>24271</v>
      </c>
      <c r="H5842" s="41">
        <v>45310</v>
      </c>
      <c r="I5842" s="44">
        <v>-303899.99</v>
      </c>
      <c r="J5842" t="s">
        <v>21286</v>
      </c>
      <c r="R5842" s="51"/>
      <c r="U5842"/>
    </row>
    <row r="5843" spans="2:21" x14ac:dyDescent="0.25">
      <c r="B5843" s="49" t="s">
        <v>9326</v>
      </c>
      <c r="C5843" s="53" t="s">
        <v>24184</v>
      </c>
      <c r="D5843" t="s">
        <v>22147</v>
      </c>
      <c r="E5843" s="43" t="s">
        <v>21279</v>
      </c>
      <c r="F5843" t="s">
        <v>21289</v>
      </c>
      <c r="G5843" t="s">
        <v>24271</v>
      </c>
      <c r="H5843" s="41">
        <v>45310</v>
      </c>
      <c r="I5843" s="44">
        <v>-303899.99</v>
      </c>
      <c r="J5843" t="s">
        <v>21288</v>
      </c>
      <c r="R5843" s="51"/>
      <c r="U5843"/>
    </row>
    <row r="5844" spans="2:21" x14ac:dyDescent="0.25">
      <c r="B5844" s="49" t="s">
        <v>20400</v>
      </c>
      <c r="C5844" s="53" t="s">
        <v>24192</v>
      </c>
      <c r="D5844" t="s">
        <v>1218</v>
      </c>
      <c r="E5844" s="43" t="s">
        <v>1219</v>
      </c>
      <c r="F5844" t="s">
        <v>21667</v>
      </c>
      <c r="G5844" t="s">
        <v>24272</v>
      </c>
      <c r="H5844" s="41">
        <v>45310</v>
      </c>
      <c r="I5844" s="44">
        <v>-95963.839999999997</v>
      </c>
      <c r="J5844" t="s">
        <v>21666</v>
      </c>
      <c r="R5844" s="51"/>
      <c r="U5844"/>
    </row>
    <row r="5845" spans="2:21" x14ac:dyDescent="0.25">
      <c r="B5845" s="49" t="s">
        <v>20400</v>
      </c>
      <c r="C5845" s="53" t="s">
        <v>24192</v>
      </c>
      <c r="D5845" t="s">
        <v>1218</v>
      </c>
      <c r="E5845" s="43" t="s">
        <v>1219</v>
      </c>
      <c r="F5845" t="s">
        <v>21665</v>
      </c>
      <c r="G5845" t="s">
        <v>24273</v>
      </c>
      <c r="H5845" s="41">
        <v>45310</v>
      </c>
      <c r="I5845" s="44">
        <v>-8620</v>
      </c>
      <c r="J5845" t="s">
        <v>21664</v>
      </c>
      <c r="R5845" s="51"/>
      <c r="U5845"/>
    </row>
    <row r="5846" spans="2:21" x14ac:dyDescent="0.25">
      <c r="B5846" s="49" t="s">
        <v>9326</v>
      </c>
      <c r="C5846" s="53" t="s">
        <v>24184</v>
      </c>
      <c r="D5846" t="s">
        <v>17679</v>
      </c>
      <c r="E5846" s="43" t="s">
        <v>17678</v>
      </c>
      <c r="F5846" t="s">
        <v>21348</v>
      </c>
      <c r="G5846" t="s">
        <v>24274</v>
      </c>
      <c r="H5846" s="41">
        <v>45313</v>
      </c>
      <c r="I5846" s="44">
        <v>-63130000.07</v>
      </c>
      <c r="J5846" t="s">
        <v>21347</v>
      </c>
      <c r="R5846" s="51"/>
      <c r="U5846"/>
    </row>
    <row r="5847" spans="2:21" x14ac:dyDescent="0.25">
      <c r="B5847" s="49" t="s">
        <v>9326</v>
      </c>
      <c r="C5847" s="53" t="s">
        <v>24184</v>
      </c>
      <c r="D5847" t="s">
        <v>17831</v>
      </c>
      <c r="E5847" s="43" t="s">
        <v>17830</v>
      </c>
      <c r="F5847" t="s">
        <v>21432</v>
      </c>
      <c r="G5847" t="s">
        <v>24275</v>
      </c>
      <c r="H5847" s="41">
        <v>45313</v>
      </c>
      <c r="I5847" s="44">
        <v>-14663520.75</v>
      </c>
      <c r="J5847" t="s">
        <v>21431</v>
      </c>
      <c r="R5847" s="51"/>
      <c r="U5847"/>
    </row>
    <row r="5848" spans="2:21" x14ac:dyDescent="0.25">
      <c r="B5848" s="49" t="s">
        <v>9326</v>
      </c>
      <c r="C5848" s="53" t="s">
        <v>24184</v>
      </c>
      <c r="D5848" t="s">
        <v>17316</v>
      </c>
      <c r="E5848" s="43" t="s">
        <v>17315</v>
      </c>
      <c r="F5848" t="s">
        <v>7184</v>
      </c>
      <c r="G5848" t="s">
        <v>21278</v>
      </c>
      <c r="H5848" s="41">
        <v>45313</v>
      </c>
      <c r="I5848" s="44">
        <v>-13042231.57</v>
      </c>
      <c r="J5848" t="s">
        <v>21277</v>
      </c>
      <c r="R5848" s="51"/>
      <c r="U5848"/>
    </row>
    <row r="5849" spans="2:21" x14ac:dyDescent="0.25">
      <c r="B5849" s="49" t="s">
        <v>9326</v>
      </c>
      <c r="C5849" s="53" t="s">
        <v>24184</v>
      </c>
      <c r="D5849" t="s">
        <v>17831</v>
      </c>
      <c r="E5849" s="43" t="s">
        <v>17830</v>
      </c>
      <c r="F5849" t="s">
        <v>18598</v>
      </c>
      <c r="G5849" t="s">
        <v>24276</v>
      </c>
      <c r="H5849" s="41">
        <v>45313</v>
      </c>
      <c r="I5849" s="44">
        <v>-4303299</v>
      </c>
      <c r="J5849" t="s">
        <v>21434</v>
      </c>
      <c r="R5849" s="51"/>
      <c r="U5849"/>
    </row>
    <row r="5850" spans="2:21" x14ac:dyDescent="0.25">
      <c r="B5850" s="49" t="s">
        <v>9326</v>
      </c>
      <c r="C5850" s="53" t="s">
        <v>24184</v>
      </c>
      <c r="D5850" t="s">
        <v>22339</v>
      </c>
      <c r="E5850" s="43" t="s">
        <v>21464</v>
      </c>
      <c r="F5850" t="s">
        <v>21466</v>
      </c>
      <c r="G5850" t="s">
        <v>21251</v>
      </c>
      <c r="H5850" s="41">
        <v>45313</v>
      </c>
      <c r="I5850" s="44">
        <v>-4151000</v>
      </c>
      <c r="J5850" t="s">
        <v>21465</v>
      </c>
      <c r="R5850" s="51"/>
      <c r="U5850"/>
    </row>
    <row r="5851" spans="2:21" x14ac:dyDescent="0.25">
      <c r="B5851" s="49" t="s">
        <v>9326</v>
      </c>
      <c r="C5851" s="53" t="s">
        <v>24184</v>
      </c>
      <c r="D5851" t="s">
        <v>625</v>
      </c>
      <c r="E5851" s="43" t="s">
        <v>626</v>
      </c>
      <c r="F5851" t="s">
        <v>21678</v>
      </c>
      <c r="G5851" t="s">
        <v>24277</v>
      </c>
      <c r="H5851" s="41">
        <v>45313</v>
      </c>
      <c r="I5851" s="44">
        <v>-2365432.7999999998</v>
      </c>
      <c r="J5851" t="s">
        <v>21677</v>
      </c>
      <c r="R5851" s="51"/>
      <c r="U5851"/>
    </row>
    <row r="5852" spans="2:21" x14ac:dyDescent="0.25">
      <c r="B5852" s="49" t="s">
        <v>9326</v>
      </c>
      <c r="C5852" s="53" t="s">
        <v>24184</v>
      </c>
      <c r="D5852" t="s">
        <v>9096</v>
      </c>
      <c r="E5852" s="43" t="s">
        <v>9097</v>
      </c>
      <c r="F5852" t="s">
        <v>21338</v>
      </c>
      <c r="G5852" t="s">
        <v>24278</v>
      </c>
      <c r="H5852" s="41">
        <v>45313</v>
      </c>
      <c r="I5852" s="44">
        <v>-1867239.26</v>
      </c>
      <c r="J5852" t="s">
        <v>21337</v>
      </c>
      <c r="R5852" s="51"/>
      <c r="U5852"/>
    </row>
    <row r="5853" spans="2:21" x14ac:dyDescent="0.25">
      <c r="B5853" s="49" t="s">
        <v>9326</v>
      </c>
      <c r="C5853" s="53" t="s">
        <v>24184</v>
      </c>
      <c r="D5853" t="s">
        <v>17679</v>
      </c>
      <c r="E5853" s="43" t="s">
        <v>17678</v>
      </c>
      <c r="F5853" t="s">
        <v>21346</v>
      </c>
      <c r="G5853" t="s">
        <v>24279</v>
      </c>
      <c r="H5853" s="41">
        <v>45313</v>
      </c>
      <c r="I5853" s="44">
        <v>-1029899.99</v>
      </c>
      <c r="J5853" t="s">
        <v>21345</v>
      </c>
      <c r="R5853" s="51"/>
      <c r="U5853"/>
    </row>
    <row r="5854" spans="2:21" x14ac:dyDescent="0.25">
      <c r="B5854" s="49" t="s">
        <v>9326</v>
      </c>
      <c r="C5854" s="53" t="s">
        <v>24184</v>
      </c>
      <c r="D5854" t="s">
        <v>6510</v>
      </c>
      <c r="E5854" s="43" t="s">
        <v>6511</v>
      </c>
      <c r="F5854" t="s">
        <v>21734</v>
      </c>
      <c r="G5854" t="s">
        <v>7465</v>
      </c>
      <c r="H5854" s="41">
        <v>45313</v>
      </c>
      <c r="I5854" s="44">
        <v>-747659</v>
      </c>
      <c r="J5854" t="s">
        <v>21733</v>
      </c>
      <c r="R5854" s="51"/>
      <c r="U5854"/>
    </row>
    <row r="5855" spans="2:21" x14ac:dyDescent="0.25">
      <c r="B5855" s="49" t="s">
        <v>9326</v>
      </c>
      <c r="C5855" s="53" t="s">
        <v>24184</v>
      </c>
      <c r="D5855" t="s">
        <v>17831</v>
      </c>
      <c r="E5855" s="43" t="s">
        <v>17830</v>
      </c>
      <c r="F5855" t="s">
        <v>17909</v>
      </c>
      <c r="G5855" t="s">
        <v>24275</v>
      </c>
      <c r="H5855" s="41">
        <v>45313</v>
      </c>
      <c r="I5855" s="44">
        <v>-730401.03</v>
      </c>
      <c r="J5855" t="s">
        <v>21433</v>
      </c>
      <c r="R5855" s="51"/>
      <c r="U5855"/>
    </row>
    <row r="5856" spans="2:21" x14ac:dyDescent="0.25">
      <c r="B5856" s="49" t="s">
        <v>9326</v>
      </c>
      <c r="C5856" s="53" t="s">
        <v>24184</v>
      </c>
      <c r="D5856" t="s">
        <v>299</v>
      </c>
      <c r="E5856" s="43" t="s">
        <v>300</v>
      </c>
      <c r="F5856" t="s">
        <v>21693</v>
      </c>
      <c r="G5856" t="s">
        <v>24259</v>
      </c>
      <c r="H5856" s="41">
        <v>45313</v>
      </c>
      <c r="I5856" s="44">
        <v>-708017</v>
      </c>
      <c r="J5856" t="s">
        <v>21692</v>
      </c>
      <c r="R5856" s="51"/>
      <c r="U5856"/>
    </row>
    <row r="5857" spans="2:21" x14ac:dyDescent="0.25">
      <c r="B5857" s="49" t="s">
        <v>9326</v>
      </c>
      <c r="C5857" s="53" t="s">
        <v>24184</v>
      </c>
      <c r="D5857" t="s">
        <v>9290</v>
      </c>
      <c r="E5857" s="43" t="s">
        <v>9291</v>
      </c>
      <c r="F5857" t="s">
        <v>8759</v>
      </c>
      <c r="G5857" t="s">
        <v>21509</v>
      </c>
      <c r="H5857" s="41">
        <v>45313</v>
      </c>
      <c r="I5857" s="44">
        <v>-325848.78000000003</v>
      </c>
      <c r="J5857" t="s">
        <v>21510</v>
      </c>
      <c r="R5857" s="51"/>
      <c r="U5857"/>
    </row>
    <row r="5858" spans="2:21" x14ac:dyDescent="0.25">
      <c r="B5858" s="49" t="s">
        <v>9326</v>
      </c>
      <c r="C5858" s="53" t="s">
        <v>24184</v>
      </c>
      <c r="D5858" t="s">
        <v>7693</v>
      </c>
      <c r="E5858" s="43" t="s">
        <v>7694</v>
      </c>
      <c r="F5858" t="s">
        <v>21752</v>
      </c>
      <c r="G5858" t="s">
        <v>24280</v>
      </c>
      <c r="H5858" s="41">
        <v>45313</v>
      </c>
      <c r="I5858" s="44">
        <v>-230700</v>
      </c>
      <c r="J5858" t="s">
        <v>21751</v>
      </c>
      <c r="R5858" s="51"/>
      <c r="U5858"/>
    </row>
    <row r="5859" spans="2:21" x14ac:dyDescent="0.25">
      <c r="B5859" s="49" t="s">
        <v>9326</v>
      </c>
      <c r="C5859" s="53" t="s">
        <v>24184</v>
      </c>
      <c r="D5859" t="s">
        <v>7693</v>
      </c>
      <c r="E5859" s="43" t="s">
        <v>7694</v>
      </c>
      <c r="F5859" t="s">
        <v>21754</v>
      </c>
      <c r="G5859" t="s">
        <v>24280</v>
      </c>
      <c r="H5859" s="41">
        <v>45313</v>
      </c>
      <c r="I5859" s="44">
        <v>-160200</v>
      </c>
      <c r="J5859" t="s">
        <v>21753</v>
      </c>
      <c r="R5859" s="51"/>
      <c r="U5859"/>
    </row>
    <row r="5860" spans="2:21" x14ac:dyDescent="0.25">
      <c r="B5860" s="49" t="s">
        <v>9326</v>
      </c>
      <c r="C5860" s="53" t="s">
        <v>24184</v>
      </c>
      <c r="D5860" t="s">
        <v>9096</v>
      </c>
      <c r="E5860" s="43" t="s">
        <v>9097</v>
      </c>
      <c r="F5860" t="s">
        <v>21340</v>
      </c>
      <c r="G5860" t="s">
        <v>24281</v>
      </c>
      <c r="H5860" s="41">
        <v>45313</v>
      </c>
      <c r="I5860" s="44">
        <v>-127252.32</v>
      </c>
      <c r="J5860" t="s">
        <v>21339</v>
      </c>
      <c r="R5860" s="51"/>
      <c r="U5860"/>
    </row>
    <row r="5861" spans="2:21" x14ac:dyDescent="0.25">
      <c r="B5861" s="49" t="s">
        <v>9326</v>
      </c>
      <c r="C5861" s="53" t="s">
        <v>24184</v>
      </c>
      <c r="D5861" t="s">
        <v>4468</v>
      </c>
      <c r="E5861" s="43" t="s">
        <v>4469</v>
      </c>
      <c r="F5861" t="s">
        <v>21738</v>
      </c>
      <c r="G5861" t="s">
        <v>24282</v>
      </c>
      <c r="H5861" s="41">
        <v>45313</v>
      </c>
      <c r="I5861" s="44">
        <v>-114750</v>
      </c>
      <c r="J5861" t="s">
        <v>21737</v>
      </c>
      <c r="R5861" s="51"/>
      <c r="U5861"/>
    </row>
    <row r="5862" spans="2:21" x14ac:dyDescent="0.25">
      <c r="B5862" s="49" t="s">
        <v>9326</v>
      </c>
      <c r="C5862" s="53" t="s">
        <v>24184</v>
      </c>
      <c r="D5862" t="s">
        <v>9257</v>
      </c>
      <c r="E5862" s="43" t="s">
        <v>9258</v>
      </c>
      <c r="F5862" t="s">
        <v>21757</v>
      </c>
      <c r="G5862" t="s">
        <v>24283</v>
      </c>
      <c r="H5862" s="41">
        <v>45313</v>
      </c>
      <c r="I5862" s="44">
        <v>-109500</v>
      </c>
      <c r="J5862" t="s">
        <v>21756</v>
      </c>
      <c r="R5862" s="51"/>
      <c r="U5862"/>
    </row>
    <row r="5863" spans="2:21" x14ac:dyDescent="0.25">
      <c r="B5863" s="49" t="s">
        <v>9326</v>
      </c>
      <c r="C5863" s="53" t="s">
        <v>24184</v>
      </c>
      <c r="D5863" t="s">
        <v>8378</v>
      </c>
      <c r="E5863" s="43" t="s">
        <v>8379</v>
      </c>
      <c r="F5863" t="s">
        <v>21057</v>
      </c>
      <c r="G5863" t="s">
        <v>24284</v>
      </c>
      <c r="H5863" s="41">
        <v>45313</v>
      </c>
      <c r="I5863" s="44">
        <v>-104850</v>
      </c>
      <c r="J5863" t="s">
        <v>21742</v>
      </c>
      <c r="R5863" s="51"/>
      <c r="U5863"/>
    </row>
    <row r="5864" spans="2:21" x14ac:dyDescent="0.25">
      <c r="B5864" s="49" t="s">
        <v>20400</v>
      </c>
      <c r="C5864" s="53" t="s">
        <v>24192</v>
      </c>
      <c r="D5864" t="s">
        <v>1218</v>
      </c>
      <c r="E5864" s="43" t="s">
        <v>1219</v>
      </c>
      <c r="F5864" t="s">
        <v>21668</v>
      </c>
      <c r="G5864" t="s">
        <v>24285</v>
      </c>
      <c r="H5864" s="41">
        <v>45313</v>
      </c>
      <c r="I5864" s="44">
        <v>-1963158.09</v>
      </c>
      <c r="J5864" t="s">
        <v>21673</v>
      </c>
      <c r="R5864" s="51"/>
      <c r="U5864"/>
    </row>
    <row r="5865" spans="2:21" x14ac:dyDescent="0.25">
      <c r="B5865" s="49" t="s">
        <v>20400</v>
      </c>
      <c r="C5865" s="53" t="s">
        <v>24192</v>
      </c>
      <c r="D5865" t="s">
        <v>1218</v>
      </c>
      <c r="E5865" s="43" t="s">
        <v>1219</v>
      </c>
      <c r="F5865" t="s">
        <v>21672</v>
      </c>
      <c r="G5865" t="s">
        <v>20965</v>
      </c>
      <c r="H5865" s="41">
        <v>45313</v>
      </c>
      <c r="I5865" s="44">
        <v>-66090</v>
      </c>
      <c r="J5865" t="s">
        <v>21671</v>
      </c>
      <c r="R5865" s="51"/>
      <c r="U5865"/>
    </row>
    <row r="5866" spans="2:21" x14ac:dyDescent="0.25">
      <c r="B5866" s="49" t="s">
        <v>20400</v>
      </c>
      <c r="C5866" s="53" t="s">
        <v>24192</v>
      </c>
      <c r="D5866" t="s">
        <v>1218</v>
      </c>
      <c r="E5866" s="43" t="s">
        <v>1219</v>
      </c>
      <c r="F5866" t="s">
        <v>21670</v>
      </c>
      <c r="G5866" t="s">
        <v>8622</v>
      </c>
      <c r="H5866" s="41">
        <v>45313</v>
      </c>
      <c r="I5866" s="44">
        <v>-14750</v>
      </c>
      <c r="J5866" t="s">
        <v>21669</v>
      </c>
      <c r="R5866" s="51"/>
      <c r="U5866"/>
    </row>
    <row r="5867" spans="2:21" x14ac:dyDescent="0.25">
      <c r="B5867" s="49" t="s">
        <v>9326</v>
      </c>
      <c r="C5867" s="53" t="s">
        <v>24184</v>
      </c>
      <c r="D5867" t="s">
        <v>17299</v>
      </c>
      <c r="E5867" s="43" t="s">
        <v>17298</v>
      </c>
      <c r="F5867" t="s">
        <v>9271</v>
      </c>
      <c r="G5867" t="s">
        <v>21272</v>
      </c>
      <c r="H5867" s="41">
        <v>45314</v>
      </c>
      <c r="I5867" s="44">
        <v>-15530820.199999999</v>
      </c>
      <c r="J5867" t="s">
        <v>21275</v>
      </c>
      <c r="R5867" s="51"/>
      <c r="U5867"/>
    </row>
    <row r="5868" spans="2:21" x14ac:dyDescent="0.25">
      <c r="B5868" s="49" t="s">
        <v>9326</v>
      </c>
      <c r="C5868" s="53" t="s">
        <v>24184</v>
      </c>
      <c r="D5868" t="s">
        <v>17679</v>
      </c>
      <c r="E5868" s="43" t="s">
        <v>17678</v>
      </c>
      <c r="F5868" t="s">
        <v>21358</v>
      </c>
      <c r="G5868" t="s">
        <v>24286</v>
      </c>
      <c r="H5868" s="41">
        <v>45314</v>
      </c>
      <c r="I5868" s="44">
        <v>-13828502.460000001</v>
      </c>
      <c r="J5868" t="s">
        <v>21357</v>
      </c>
      <c r="R5868" s="51"/>
      <c r="U5868"/>
    </row>
    <row r="5869" spans="2:21" x14ac:dyDescent="0.25">
      <c r="B5869" s="49" t="s">
        <v>9326</v>
      </c>
      <c r="C5869" s="53" t="s">
        <v>24184</v>
      </c>
      <c r="D5869" t="s">
        <v>17299</v>
      </c>
      <c r="E5869" s="43" t="s">
        <v>17298</v>
      </c>
      <c r="F5869" t="s">
        <v>9272</v>
      </c>
      <c r="G5869" t="s">
        <v>21272</v>
      </c>
      <c r="H5869" s="41">
        <v>45314</v>
      </c>
      <c r="I5869" s="44">
        <v>-12232873.279999999</v>
      </c>
      <c r="J5869" t="s">
        <v>21276</v>
      </c>
      <c r="R5869" s="51"/>
      <c r="U5869"/>
    </row>
    <row r="5870" spans="2:21" x14ac:dyDescent="0.25">
      <c r="B5870" s="49" t="s">
        <v>9326</v>
      </c>
      <c r="C5870" s="53" t="s">
        <v>24184</v>
      </c>
      <c r="D5870" t="s">
        <v>17679</v>
      </c>
      <c r="E5870" s="43" t="s">
        <v>17678</v>
      </c>
      <c r="F5870" t="s">
        <v>21350</v>
      </c>
      <c r="G5870" t="s">
        <v>24286</v>
      </c>
      <c r="H5870" s="41">
        <v>45314</v>
      </c>
      <c r="I5870" s="44">
        <v>-10584001.880000001</v>
      </c>
      <c r="J5870" t="s">
        <v>21349</v>
      </c>
      <c r="R5870" s="51"/>
      <c r="U5870"/>
    </row>
    <row r="5871" spans="2:21" x14ac:dyDescent="0.25">
      <c r="B5871" s="49" t="s">
        <v>9326</v>
      </c>
      <c r="C5871" s="53" t="s">
        <v>24184</v>
      </c>
      <c r="D5871" t="s">
        <v>8828</v>
      </c>
      <c r="E5871" s="43" t="s">
        <v>8829</v>
      </c>
      <c r="F5871" t="s">
        <v>7859</v>
      </c>
      <c r="G5871" t="s">
        <v>17800</v>
      </c>
      <c r="H5871" s="41">
        <v>45314</v>
      </c>
      <c r="I5871" s="44">
        <v>-9946728.7200000007</v>
      </c>
      <c r="J5871" t="s">
        <v>21410</v>
      </c>
      <c r="R5871" s="51"/>
      <c r="U5871"/>
    </row>
    <row r="5872" spans="2:21" x14ac:dyDescent="0.25">
      <c r="B5872" s="49" t="s">
        <v>9326</v>
      </c>
      <c r="C5872" s="53" t="s">
        <v>24184</v>
      </c>
      <c r="D5872" t="s">
        <v>17679</v>
      </c>
      <c r="E5872" s="43" t="s">
        <v>17678</v>
      </c>
      <c r="F5872" t="s">
        <v>21356</v>
      </c>
      <c r="G5872" t="s">
        <v>24286</v>
      </c>
      <c r="H5872" s="41">
        <v>45314</v>
      </c>
      <c r="I5872" s="44">
        <v>-6205501.0999999996</v>
      </c>
      <c r="J5872" t="s">
        <v>21355</v>
      </c>
      <c r="R5872" s="51"/>
      <c r="U5872"/>
    </row>
    <row r="5873" spans="2:21" x14ac:dyDescent="0.25">
      <c r="B5873" s="49" t="s">
        <v>9326</v>
      </c>
      <c r="C5873" s="53" t="s">
        <v>24184</v>
      </c>
      <c r="D5873" t="s">
        <v>17831</v>
      </c>
      <c r="E5873" s="43" t="s">
        <v>17830</v>
      </c>
      <c r="F5873" t="s">
        <v>17911</v>
      </c>
      <c r="G5873" t="s">
        <v>24287</v>
      </c>
      <c r="H5873" s="41">
        <v>45314</v>
      </c>
      <c r="I5873" s="44">
        <v>-5975179.5800000001</v>
      </c>
      <c r="J5873" t="s">
        <v>21435</v>
      </c>
      <c r="R5873" s="51"/>
      <c r="U5873"/>
    </row>
    <row r="5874" spans="2:21" x14ac:dyDescent="0.25">
      <c r="B5874" s="49" t="s">
        <v>9326</v>
      </c>
      <c r="C5874" s="53" t="s">
        <v>24184</v>
      </c>
      <c r="D5874" t="s">
        <v>17679</v>
      </c>
      <c r="E5874" s="43" t="s">
        <v>17678</v>
      </c>
      <c r="F5874" t="s">
        <v>21354</v>
      </c>
      <c r="G5874" t="s">
        <v>24286</v>
      </c>
      <c r="H5874" s="41">
        <v>45314</v>
      </c>
      <c r="I5874" s="44">
        <v>-3748500.67</v>
      </c>
      <c r="J5874" t="s">
        <v>21353</v>
      </c>
      <c r="R5874" s="51"/>
      <c r="U5874"/>
    </row>
    <row r="5875" spans="2:21" x14ac:dyDescent="0.25">
      <c r="B5875" s="49" t="s">
        <v>9326</v>
      </c>
      <c r="C5875" s="53" t="s">
        <v>24184</v>
      </c>
      <c r="D5875" t="s">
        <v>17679</v>
      </c>
      <c r="E5875" s="43" t="s">
        <v>17678</v>
      </c>
      <c r="F5875" t="s">
        <v>21352</v>
      </c>
      <c r="G5875" t="s">
        <v>24286</v>
      </c>
      <c r="H5875" s="41">
        <v>45314</v>
      </c>
      <c r="I5875" s="44">
        <v>-3528000.63</v>
      </c>
      <c r="J5875" t="s">
        <v>21351</v>
      </c>
      <c r="R5875" s="51"/>
      <c r="U5875"/>
    </row>
    <row r="5876" spans="2:21" x14ac:dyDescent="0.25">
      <c r="B5876" s="49" t="s">
        <v>9326</v>
      </c>
      <c r="C5876" s="53" t="s">
        <v>24184</v>
      </c>
      <c r="D5876" t="s">
        <v>17299</v>
      </c>
      <c r="E5876" s="43" t="s">
        <v>17298</v>
      </c>
      <c r="F5876" t="s">
        <v>21274</v>
      </c>
      <c r="G5876" t="s">
        <v>21272</v>
      </c>
      <c r="H5876" s="41">
        <v>45314</v>
      </c>
      <c r="I5876" s="44">
        <v>-3155859.54</v>
      </c>
      <c r="J5876" t="s">
        <v>21273</v>
      </c>
      <c r="R5876" s="51"/>
      <c r="U5876"/>
    </row>
    <row r="5877" spans="2:21" x14ac:dyDescent="0.25">
      <c r="B5877" s="49" t="s">
        <v>9326</v>
      </c>
      <c r="C5877" s="53" t="s">
        <v>24184</v>
      </c>
      <c r="D5877" t="s">
        <v>4472</v>
      </c>
      <c r="E5877" s="43" t="s">
        <v>4473</v>
      </c>
      <c r="F5877" t="s">
        <v>21257</v>
      </c>
      <c r="G5877" t="s">
        <v>16419</v>
      </c>
      <c r="H5877" s="41">
        <v>45314</v>
      </c>
      <c r="I5877" s="44">
        <v>-2464706.9700000002</v>
      </c>
      <c r="J5877" t="s">
        <v>21256</v>
      </c>
      <c r="R5877" s="51"/>
      <c r="U5877"/>
    </row>
    <row r="5878" spans="2:21" x14ac:dyDescent="0.25">
      <c r="B5878" s="49" t="s">
        <v>9326</v>
      </c>
      <c r="C5878" s="53" t="s">
        <v>24184</v>
      </c>
      <c r="D5878" t="s">
        <v>6510</v>
      </c>
      <c r="E5878" s="43" t="s">
        <v>6511</v>
      </c>
      <c r="F5878" t="s">
        <v>21736</v>
      </c>
      <c r="G5878" t="s">
        <v>24288</v>
      </c>
      <c r="H5878" s="41">
        <v>45314</v>
      </c>
      <c r="I5878" s="44">
        <v>-745330</v>
      </c>
      <c r="J5878" t="s">
        <v>21735</v>
      </c>
      <c r="R5878" s="51"/>
      <c r="U5878"/>
    </row>
    <row r="5879" spans="2:21" x14ac:dyDescent="0.25">
      <c r="B5879" s="49" t="s">
        <v>9326</v>
      </c>
      <c r="C5879" s="53" t="s">
        <v>24184</v>
      </c>
      <c r="D5879" t="s">
        <v>6931</v>
      </c>
      <c r="E5879" s="43" t="s">
        <v>6932</v>
      </c>
      <c r="F5879" t="s">
        <v>21750</v>
      </c>
      <c r="G5879" t="s">
        <v>24289</v>
      </c>
      <c r="H5879" s="41">
        <v>45314</v>
      </c>
      <c r="I5879" s="44">
        <v>-423600</v>
      </c>
      <c r="J5879" t="s">
        <v>21749</v>
      </c>
      <c r="R5879" s="51"/>
      <c r="U5879"/>
    </row>
    <row r="5880" spans="2:21" x14ac:dyDescent="0.25">
      <c r="B5880" s="49" t="s">
        <v>9326</v>
      </c>
      <c r="C5880" s="53" t="s">
        <v>24184</v>
      </c>
      <c r="D5880" t="s">
        <v>9290</v>
      </c>
      <c r="E5880" s="43" t="s">
        <v>9291</v>
      </c>
      <c r="F5880" t="s">
        <v>21261</v>
      </c>
      <c r="G5880" t="s">
        <v>21512</v>
      </c>
      <c r="H5880" s="41">
        <v>45314</v>
      </c>
      <c r="I5880" s="44">
        <v>-253437.94</v>
      </c>
      <c r="J5880" t="s">
        <v>21511</v>
      </c>
      <c r="R5880" s="51"/>
      <c r="U5880"/>
    </row>
    <row r="5881" spans="2:21" x14ac:dyDescent="0.25">
      <c r="B5881" s="49" t="s">
        <v>9326</v>
      </c>
      <c r="C5881" s="53" t="s">
        <v>24184</v>
      </c>
      <c r="D5881" t="s">
        <v>5603</v>
      </c>
      <c r="E5881" s="43" t="s">
        <v>5604</v>
      </c>
      <c r="F5881" t="s">
        <v>21767</v>
      </c>
      <c r="G5881" t="s">
        <v>7495</v>
      </c>
      <c r="H5881" s="41">
        <v>45314</v>
      </c>
      <c r="I5881" s="44">
        <v>-235029</v>
      </c>
      <c r="J5881" t="s">
        <v>21766</v>
      </c>
      <c r="R5881" s="51"/>
      <c r="U5881"/>
    </row>
    <row r="5882" spans="2:21" x14ac:dyDescent="0.25">
      <c r="B5882" s="49" t="s">
        <v>9326</v>
      </c>
      <c r="C5882" s="53" t="s">
        <v>24184</v>
      </c>
      <c r="D5882" t="s">
        <v>21918</v>
      </c>
      <c r="E5882" s="43" t="s">
        <v>21107</v>
      </c>
      <c r="F5882" t="s">
        <v>21109</v>
      </c>
      <c r="G5882" t="s">
        <v>16575</v>
      </c>
      <c r="H5882" s="41">
        <v>45315</v>
      </c>
      <c r="I5882" s="44">
        <v>-31852157.420000002</v>
      </c>
      <c r="J5882" t="s">
        <v>21108</v>
      </c>
      <c r="R5882" s="51"/>
      <c r="U5882"/>
    </row>
    <row r="5883" spans="2:21" x14ac:dyDescent="0.25">
      <c r="B5883" s="49" t="s">
        <v>9326</v>
      </c>
      <c r="C5883" s="53" t="s">
        <v>24184</v>
      </c>
      <c r="D5883" t="s">
        <v>22434</v>
      </c>
      <c r="E5883" s="43" t="s">
        <v>21479</v>
      </c>
      <c r="F5883" t="s">
        <v>21481</v>
      </c>
      <c r="G5883" t="s">
        <v>21053</v>
      </c>
      <c r="H5883" s="41">
        <v>45315</v>
      </c>
      <c r="I5883" s="44">
        <v>-9383227.0099999998</v>
      </c>
      <c r="J5883" t="s">
        <v>21480</v>
      </c>
      <c r="R5883" s="51"/>
      <c r="U5883"/>
    </row>
    <row r="5884" spans="2:21" x14ac:dyDescent="0.25">
      <c r="B5884" s="49" t="s">
        <v>9326</v>
      </c>
      <c r="C5884" s="53" t="s">
        <v>24184</v>
      </c>
      <c r="D5884" t="s">
        <v>22465</v>
      </c>
      <c r="E5884" s="43" t="s">
        <v>21487</v>
      </c>
      <c r="F5884" t="s">
        <v>22467</v>
      </c>
      <c r="G5884" t="s">
        <v>9076</v>
      </c>
      <c r="H5884" s="41">
        <v>45315</v>
      </c>
      <c r="I5884" s="44">
        <v>-9146054.2799999993</v>
      </c>
      <c r="J5884" t="s">
        <v>22466</v>
      </c>
      <c r="R5884" s="51"/>
      <c r="U5884"/>
    </row>
    <row r="5885" spans="2:21" x14ac:dyDescent="0.25">
      <c r="B5885" s="49" t="s">
        <v>9326</v>
      </c>
      <c r="C5885" s="53" t="s">
        <v>24184</v>
      </c>
      <c r="D5885" t="s">
        <v>21940</v>
      </c>
      <c r="E5885" s="43" t="s">
        <v>21142</v>
      </c>
      <c r="F5885" t="s">
        <v>21144</v>
      </c>
      <c r="G5885" t="s">
        <v>9076</v>
      </c>
      <c r="H5885" s="41">
        <v>45315</v>
      </c>
      <c r="I5885" s="44">
        <v>-9145724.8300000001</v>
      </c>
      <c r="J5885" t="s">
        <v>21143</v>
      </c>
      <c r="R5885" s="51"/>
      <c r="U5885"/>
    </row>
    <row r="5886" spans="2:21" x14ac:dyDescent="0.25">
      <c r="B5886" s="49" t="s">
        <v>9326</v>
      </c>
      <c r="C5886" s="53" t="s">
        <v>24184</v>
      </c>
      <c r="D5886" t="s">
        <v>22148</v>
      </c>
      <c r="E5886" s="43" t="s">
        <v>21290</v>
      </c>
      <c r="F5886" t="s">
        <v>21292</v>
      </c>
      <c r="G5886" t="s">
        <v>9076</v>
      </c>
      <c r="H5886" s="41">
        <v>45315</v>
      </c>
      <c r="I5886" s="44">
        <v>-8917340.2799999993</v>
      </c>
      <c r="J5886" t="s">
        <v>21291</v>
      </c>
      <c r="R5886" s="51"/>
      <c r="U5886"/>
    </row>
    <row r="5887" spans="2:21" x14ac:dyDescent="0.25">
      <c r="B5887" s="49" t="s">
        <v>9326</v>
      </c>
      <c r="C5887" s="53" t="s">
        <v>24184</v>
      </c>
      <c r="D5887" t="s">
        <v>22116</v>
      </c>
      <c r="E5887" s="43" t="s">
        <v>21264</v>
      </c>
      <c r="F5887" t="s">
        <v>22118</v>
      </c>
      <c r="G5887" t="s">
        <v>9076</v>
      </c>
      <c r="H5887" s="41">
        <v>45315</v>
      </c>
      <c r="I5887" s="44">
        <v>-8549117.0399999991</v>
      </c>
      <c r="J5887" t="s">
        <v>22117</v>
      </c>
      <c r="R5887" s="51"/>
      <c r="U5887"/>
    </row>
    <row r="5888" spans="2:21" x14ac:dyDescent="0.25">
      <c r="B5888" s="49" t="s">
        <v>9326</v>
      </c>
      <c r="C5888" s="53" t="s">
        <v>24184</v>
      </c>
      <c r="D5888" t="s">
        <v>22593</v>
      </c>
      <c r="E5888" s="43" t="s">
        <v>21517</v>
      </c>
      <c r="F5888" t="s">
        <v>22595</v>
      </c>
      <c r="G5888" t="s">
        <v>9076</v>
      </c>
      <c r="H5888" s="41">
        <v>45315</v>
      </c>
      <c r="I5888" s="44">
        <v>-8402943.2300000004</v>
      </c>
      <c r="J5888" t="s">
        <v>22594</v>
      </c>
      <c r="R5888" s="51"/>
      <c r="U5888"/>
    </row>
    <row r="5889" spans="2:21" x14ac:dyDescent="0.25">
      <c r="B5889" s="49" t="s">
        <v>9326</v>
      </c>
      <c r="C5889" s="53" t="s">
        <v>24184</v>
      </c>
      <c r="D5889" t="s">
        <v>22456</v>
      </c>
      <c r="E5889" s="43" t="s">
        <v>21484</v>
      </c>
      <c r="F5889" t="s">
        <v>21486</v>
      </c>
      <c r="G5889" t="s">
        <v>9076</v>
      </c>
      <c r="H5889" s="41">
        <v>45315</v>
      </c>
      <c r="I5889" s="44">
        <v>-8138695.4900000002</v>
      </c>
      <c r="J5889" t="s">
        <v>21485</v>
      </c>
      <c r="R5889" s="51"/>
      <c r="U5889"/>
    </row>
    <row r="5890" spans="2:21" x14ac:dyDescent="0.25">
      <c r="B5890" s="49" t="s">
        <v>9326</v>
      </c>
      <c r="C5890" s="53" t="s">
        <v>24184</v>
      </c>
      <c r="D5890" t="s">
        <v>22685</v>
      </c>
      <c r="E5890" s="43" t="s">
        <v>21554</v>
      </c>
      <c r="F5890" t="s">
        <v>22687</v>
      </c>
      <c r="G5890" t="s">
        <v>9076</v>
      </c>
      <c r="H5890" s="41">
        <v>45315</v>
      </c>
      <c r="I5890" s="44">
        <v>-7984628.2599999998</v>
      </c>
      <c r="J5890" t="s">
        <v>22686</v>
      </c>
      <c r="R5890" s="51"/>
      <c r="U5890"/>
    </row>
    <row r="5891" spans="2:21" x14ac:dyDescent="0.25">
      <c r="B5891" s="49" t="s">
        <v>9326</v>
      </c>
      <c r="C5891" s="53" t="s">
        <v>24184</v>
      </c>
      <c r="D5891" t="s">
        <v>22520</v>
      </c>
      <c r="E5891" s="43" t="s">
        <v>21496</v>
      </c>
      <c r="F5891" t="s">
        <v>21498</v>
      </c>
      <c r="G5891" t="s">
        <v>9076</v>
      </c>
      <c r="H5891" s="41">
        <v>45315</v>
      </c>
      <c r="I5891" s="44">
        <v>-7494880.0999999996</v>
      </c>
      <c r="J5891" t="s">
        <v>21497</v>
      </c>
      <c r="R5891" s="51"/>
      <c r="U5891"/>
    </row>
    <row r="5892" spans="2:21" x14ac:dyDescent="0.25">
      <c r="B5892" s="49" t="s">
        <v>9326</v>
      </c>
      <c r="C5892" s="53" t="s">
        <v>24184</v>
      </c>
      <c r="D5892" t="s">
        <v>22047</v>
      </c>
      <c r="E5892" s="43" t="s">
        <v>21237</v>
      </c>
      <c r="F5892" t="s">
        <v>21239</v>
      </c>
      <c r="G5892" t="s">
        <v>9260</v>
      </c>
      <c r="H5892" s="41">
        <v>45315</v>
      </c>
      <c r="I5892" s="44">
        <v>-7293501.4699999997</v>
      </c>
      <c r="J5892" t="s">
        <v>21238</v>
      </c>
      <c r="R5892" s="51"/>
      <c r="U5892"/>
    </row>
    <row r="5893" spans="2:21" x14ac:dyDescent="0.25">
      <c r="B5893" s="49" t="s">
        <v>9326</v>
      </c>
      <c r="C5893" s="53" t="s">
        <v>24184</v>
      </c>
      <c r="D5893" t="s">
        <v>22544</v>
      </c>
      <c r="E5893" s="43" t="s">
        <v>21507</v>
      </c>
      <c r="F5893" t="s">
        <v>22546</v>
      </c>
      <c r="G5893" t="s">
        <v>9076</v>
      </c>
      <c r="H5893" s="41">
        <v>45315</v>
      </c>
      <c r="I5893" s="44">
        <v>-7090142.8099999996</v>
      </c>
      <c r="J5893" t="s">
        <v>22545</v>
      </c>
      <c r="R5893" s="51"/>
      <c r="U5893"/>
    </row>
    <row r="5894" spans="2:21" x14ac:dyDescent="0.25">
      <c r="B5894" s="49" t="s">
        <v>9326</v>
      </c>
      <c r="C5894" s="53" t="s">
        <v>24184</v>
      </c>
      <c r="D5894" t="s">
        <v>21876</v>
      </c>
      <c r="E5894" s="43" t="s">
        <v>21036</v>
      </c>
      <c r="F5894" t="s">
        <v>21038</v>
      </c>
      <c r="G5894" t="s">
        <v>21039</v>
      </c>
      <c r="H5894" s="41">
        <v>45315</v>
      </c>
      <c r="I5894" s="44">
        <v>-2758966.33</v>
      </c>
      <c r="J5894" t="s">
        <v>21037</v>
      </c>
      <c r="R5894" s="51"/>
      <c r="U5894"/>
    </row>
    <row r="5895" spans="2:21" x14ac:dyDescent="0.25">
      <c r="B5895" s="49" t="s">
        <v>9326</v>
      </c>
      <c r="C5895" s="53" t="s">
        <v>24184</v>
      </c>
      <c r="D5895" t="s">
        <v>21884</v>
      </c>
      <c r="E5895" s="43" t="s">
        <v>21048</v>
      </c>
      <c r="F5895" t="s">
        <v>21050</v>
      </c>
      <c r="G5895" t="s">
        <v>16937</v>
      </c>
      <c r="H5895" s="41">
        <v>45315</v>
      </c>
      <c r="I5895" s="44">
        <v>-2196435.09</v>
      </c>
      <c r="J5895" t="s">
        <v>21049</v>
      </c>
      <c r="R5895" s="51"/>
      <c r="U5895"/>
    </row>
    <row r="5896" spans="2:21" x14ac:dyDescent="0.25">
      <c r="B5896" s="49" t="s">
        <v>9326</v>
      </c>
      <c r="C5896" s="53" t="s">
        <v>24184</v>
      </c>
      <c r="D5896" t="s">
        <v>1559</v>
      </c>
      <c r="E5896" s="43" t="s">
        <v>1560</v>
      </c>
      <c r="F5896" t="s">
        <v>22144</v>
      </c>
      <c r="G5896" t="s">
        <v>9133</v>
      </c>
      <c r="H5896" s="41">
        <v>45315</v>
      </c>
      <c r="I5896" s="44">
        <v>-637049.05000000005</v>
      </c>
      <c r="J5896" t="s">
        <v>22143</v>
      </c>
      <c r="R5896" s="51"/>
      <c r="U5896"/>
    </row>
    <row r="5897" spans="2:21" x14ac:dyDescent="0.25">
      <c r="B5897" s="49" t="s">
        <v>9326</v>
      </c>
      <c r="C5897" s="53" t="s">
        <v>24184</v>
      </c>
      <c r="D5897" t="s">
        <v>22722</v>
      </c>
      <c r="E5897" s="43" t="s">
        <v>21687</v>
      </c>
      <c r="F5897" t="s">
        <v>21691</v>
      </c>
      <c r="G5897" t="s">
        <v>24290</v>
      </c>
      <c r="H5897" s="41">
        <v>45315</v>
      </c>
      <c r="I5897" s="44">
        <v>-268006.95</v>
      </c>
      <c r="J5897" t="s">
        <v>21690</v>
      </c>
      <c r="R5897" s="51"/>
      <c r="U5897"/>
    </row>
    <row r="5898" spans="2:21" x14ac:dyDescent="0.25">
      <c r="B5898" s="49" t="s">
        <v>9326</v>
      </c>
      <c r="C5898" s="53" t="s">
        <v>24184</v>
      </c>
      <c r="D5898" t="s">
        <v>6568</v>
      </c>
      <c r="E5898" s="43" t="s">
        <v>6569</v>
      </c>
      <c r="F5898" t="s">
        <v>21387</v>
      </c>
      <c r="G5898" t="s">
        <v>24291</v>
      </c>
      <c r="H5898" s="41">
        <v>45315</v>
      </c>
      <c r="I5898" s="44">
        <v>-16640.5</v>
      </c>
      <c r="J5898" t="s">
        <v>21386</v>
      </c>
      <c r="R5898" s="51"/>
      <c r="U5898"/>
    </row>
    <row r="5899" spans="2:21" x14ac:dyDescent="0.25">
      <c r="B5899" s="49" t="s">
        <v>9326</v>
      </c>
      <c r="C5899" s="53" t="s">
        <v>24184</v>
      </c>
      <c r="D5899" t="s">
        <v>6568</v>
      </c>
      <c r="E5899" s="43" t="s">
        <v>6569</v>
      </c>
      <c r="F5899" t="s">
        <v>21383</v>
      </c>
      <c r="G5899" t="s">
        <v>24292</v>
      </c>
      <c r="H5899" s="41">
        <v>45315</v>
      </c>
      <c r="I5899" s="44">
        <v>-9150.5499999999993</v>
      </c>
      <c r="J5899" t="s">
        <v>21382</v>
      </c>
      <c r="R5899" s="51"/>
      <c r="U5899"/>
    </row>
    <row r="5900" spans="2:21" x14ac:dyDescent="0.25">
      <c r="B5900" s="49" t="s">
        <v>9326</v>
      </c>
      <c r="C5900" s="53" t="s">
        <v>24184</v>
      </c>
      <c r="D5900" t="s">
        <v>6568</v>
      </c>
      <c r="E5900" s="43" t="s">
        <v>6569</v>
      </c>
      <c r="F5900" t="s">
        <v>21401</v>
      </c>
      <c r="G5900" t="s">
        <v>24293</v>
      </c>
      <c r="H5900" s="41">
        <v>45315</v>
      </c>
      <c r="I5900" s="44">
        <v>-7371.5</v>
      </c>
      <c r="J5900" t="s">
        <v>21400</v>
      </c>
      <c r="R5900" s="51"/>
      <c r="U5900"/>
    </row>
    <row r="5901" spans="2:21" x14ac:dyDescent="0.25">
      <c r="B5901" s="49" t="s">
        <v>9326</v>
      </c>
      <c r="C5901" s="53" t="s">
        <v>24184</v>
      </c>
      <c r="D5901" t="s">
        <v>6568</v>
      </c>
      <c r="E5901" s="43" t="s">
        <v>6569</v>
      </c>
      <c r="F5901" t="s">
        <v>21381</v>
      </c>
      <c r="G5901" t="s">
        <v>24294</v>
      </c>
      <c r="H5901" s="41">
        <v>45315</v>
      </c>
      <c r="I5901" s="44">
        <v>-6773.5</v>
      </c>
      <c r="J5901" t="s">
        <v>21380</v>
      </c>
      <c r="R5901" s="51"/>
      <c r="U5901"/>
    </row>
    <row r="5902" spans="2:21" x14ac:dyDescent="0.25">
      <c r="B5902" s="49" t="s">
        <v>9326</v>
      </c>
      <c r="C5902" s="53" t="s">
        <v>24184</v>
      </c>
      <c r="D5902" t="s">
        <v>6568</v>
      </c>
      <c r="E5902" s="43" t="s">
        <v>6569</v>
      </c>
      <c r="F5902" t="s">
        <v>21378</v>
      </c>
      <c r="G5902" t="s">
        <v>24295</v>
      </c>
      <c r="H5902" s="41">
        <v>45315</v>
      </c>
      <c r="I5902" s="44">
        <v>-4904.75</v>
      </c>
      <c r="J5902" t="s">
        <v>21377</v>
      </c>
      <c r="R5902" s="51"/>
      <c r="U5902"/>
    </row>
    <row r="5903" spans="2:21" x14ac:dyDescent="0.25">
      <c r="B5903" s="49" t="s">
        <v>9326</v>
      </c>
      <c r="C5903" s="53" t="s">
        <v>24184</v>
      </c>
      <c r="D5903" t="s">
        <v>6568</v>
      </c>
      <c r="E5903" s="43" t="s">
        <v>6569</v>
      </c>
      <c r="F5903" t="s">
        <v>21389</v>
      </c>
      <c r="G5903" t="s">
        <v>24296</v>
      </c>
      <c r="H5903" s="41">
        <v>45315</v>
      </c>
      <c r="I5903" s="44">
        <v>-4710.3999999999996</v>
      </c>
      <c r="J5903" t="s">
        <v>21388</v>
      </c>
      <c r="R5903" s="51"/>
      <c r="U5903"/>
    </row>
    <row r="5904" spans="2:21" x14ac:dyDescent="0.25">
      <c r="B5904" s="49" t="s">
        <v>9326</v>
      </c>
      <c r="C5904" s="53" t="s">
        <v>24184</v>
      </c>
      <c r="D5904" t="s">
        <v>6568</v>
      </c>
      <c r="E5904" s="43" t="s">
        <v>6569</v>
      </c>
      <c r="F5904" t="s">
        <v>21393</v>
      </c>
      <c r="G5904" t="s">
        <v>24297</v>
      </c>
      <c r="H5904" s="41">
        <v>45315</v>
      </c>
      <c r="I5904" s="44">
        <v>-4516.05</v>
      </c>
      <c r="J5904" t="s">
        <v>21392</v>
      </c>
      <c r="R5904" s="51"/>
      <c r="U5904"/>
    </row>
    <row r="5905" spans="2:21" x14ac:dyDescent="0.25">
      <c r="B5905" s="49" t="s">
        <v>9326</v>
      </c>
      <c r="C5905" s="53" t="s">
        <v>24184</v>
      </c>
      <c r="D5905" t="s">
        <v>6568</v>
      </c>
      <c r="E5905" s="43" t="s">
        <v>6569</v>
      </c>
      <c r="F5905" t="s">
        <v>21341</v>
      </c>
      <c r="G5905" t="s">
        <v>24298</v>
      </c>
      <c r="H5905" s="41">
        <v>45315</v>
      </c>
      <c r="I5905" s="44">
        <v>-4157.25</v>
      </c>
      <c r="J5905" t="s">
        <v>21379</v>
      </c>
      <c r="R5905" s="51"/>
      <c r="U5905"/>
    </row>
    <row r="5906" spans="2:21" x14ac:dyDescent="0.25">
      <c r="B5906" s="49" t="s">
        <v>9326</v>
      </c>
      <c r="C5906" s="53" t="s">
        <v>24184</v>
      </c>
      <c r="D5906" t="s">
        <v>6568</v>
      </c>
      <c r="E5906" s="43" t="s">
        <v>6569</v>
      </c>
      <c r="F5906" t="s">
        <v>21405</v>
      </c>
      <c r="G5906" t="s">
        <v>24299</v>
      </c>
      <c r="H5906" s="41">
        <v>45315</v>
      </c>
      <c r="I5906" s="44">
        <v>-3783.5</v>
      </c>
      <c r="J5906" t="s">
        <v>21404</v>
      </c>
      <c r="R5906" s="51"/>
      <c r="U5906"/>
    </row>
    <row r="5907" spans="2:21" x14ac:dyDescent="0.25">
      <c r="B5907" s="49" t="s">
        <v>9326</v>
      </c>
      <c r="C5907" s="53" t="s">
        <v>24184</v>
      </c>
      <c r="D5907" t="s">
        <v>6568</v>
      </c>
      <c r="E5907" s="43" t="s">
        <v>6569</v>
      </c>
      <c r="F5907" t="s">
        <v>21397</v>
      </c>
      <c r="G5907" t="s">
        <v>24300</v>
      </c>
      <c r="H5907" s="41">
        <v>45315</v>
      </c>
      <c r="I5907" s="44">
        <v>-3514.4</v>
      </c>
      <c r="J5907" t="s">
        <v>21396</v>
      </c>
      <c r="R5907" s="51"/>
      <c r="U5907"/>
    </row>
    <row r="5908" spans="2:21" x14ac:dyDescent="0.25">
      <c r="B5908" s="49" t="s">
        <v>9326</v>
      </c>
      <c r="C5908" s="53" t="s">
        <v>24184</v>
      </c>
      <c r="D5908" t="s">
        <v>6568</v>
      </c>
      <c r="E5908" s="43" t="s">
        <v>6569</v>
      </c>
      <c r="F5908" t="s">
        <v>21391</v>
      </c>
      <c r="G5908" t="s">
        <v>24301</v>
      </c>
      <c r="H5908" s="41">
        <v>45315</v>
      </c>
      <c r="I5908" s="44">
        <v>-1607.7</v>
      </c>
      <c r="J5908" t="s">
        <v>21390</v>
      </c>
      <c r="R5908" s="51"/>
      <c r="U5908"/>
    </row>
    <row r="5909" spans="2:21" x14ac:dyDescent="0.25">
      <c r="B5909" s="49" t="s">
        <v>9326</v>
      </c>
      <c r="C5909" s="53" t="s">
        <v>24184</v>
      </c>
      <c r="D5909" t="s">
        <v>6568</v>
      </c>
      <c r="E5909" s="43" t="s">
        <v>6569</v>
      </c>
      <c r="F5909" t="s">
        <v>21399</v>
      </c>
      <c r="G5909" t="s">
        <v>24302</v>
      </c>
      <c r="H5909" s="41">
        <v>45315</v>
      </c>
      <c r="I5909">
        <v>-792.92</v>
      </c>
      <c r="J5909" t="s">
        <v>21398</v>
      </c>
      <c r="R5909" s="51"/>
      <c r="U5909"/>
    </row>
    <row r="5910" spans="2:21" x14ac:dyDescent="0.25">
      <c r="B5910" s="49" t="s">
        <v>9326</v>
      </c>
      <c r="C5910" s="53" t="s">
        <v>24184</v>
      </c>
      <c r="D5910" t="s">
        <v>6568</v>
      </c>
      <c r="E5910" s="43" t="s">
        <v>6569</v>
      </c>
      <c r="F5910" t="s">
        <v>21395</v>
      </c>
      <c r="G5910" t="s">
        <v>24303</v>
      </c>
      <c r="H5910" s="41">
        <v>45315</v>
      </c>
      <c r="I5910">
        <v>-740.6</v>
      </c>
      <c r="J5910" t="s">
        <v>21394</v>
      </c>
      <c r="R5910" s="51"/>
      <c r="U5910"/>
    </row>
    <row r="5911" spans="2:21" x14ac:dyDescent="0.25">
      <c r="B5911" s="49" t="s">
        <v>9326</v>
      </c>
      <c r="C5911" s="53" t="s">
        <v>24184</v>
      </c>
      <c r="D5911" t="s">
        <v>6568</v>
      </c>
      <c r="E5911" s="43" t="s">
        <v>6569</v>
      </c>
      <c r="F5911" t="s">
        <v>21403</v>
      </c>
      <c r="G5911" t="s">
        <v>24304</v>
      </c>
      <c r="H5911" s="41">
        <v>45315</v>
      </c>
      <c r="I5911">
        <v>-703.22</v>
      </c>
      <c r="J5911" t="s">
        <v>21402</v>
      </c>
      <c r="R5911" s="51"/>
      <c r="U5911"/>
    </row>
    <row r="5912" spans="2:21" x14ac:dyDescent="0.25">
      <c r="B5912" s="49" t="s">
        <v>9326</v>
      </c>
      <c r="C5912" s="53" t="s">
        <v>24184</v>
      </c>
      <c r="D5912" t="s">
        <v>6568</v>
      </c>
      <c r="E5912" s="43" t="s">
        <v>6569</v>
      </c>
      <c r="F5912" t="s">
        <v>21385</v>
      </c>
      <c r="G5912" t="s">
        <v>24305</v>
      </c>
      <c r="H5912" s="41">
        <v>45315</v>
      </c>
      <c r="I5912">
        <v>-344.12</v>
      </c>
      <c r="J5912" t="s">
        <v>21384</v>
      </c>
      <c r="R5912" s="51"/>
      <c r="U5912"/>
    </row>
    <row r="5913" spans="2:21" x14ac:dyDescent="0.25">
      <c r="B5913" s="49" t="s">
        <v>20400</v>
      </c>
      <c r="C5913" s="53" t="s">
        <v>24192</v>
      </c>
      <c r="D5913" t="s">
        <v>1218</v>
      </c>
      <c r="E5913" s="43" t="s">
        <v>1219</v>
      </c>
      <c r="F5913" t="s">
        <v>24152</v>
      </c>
      <c r="G5913" t="s">
        <v>24306</v>
      </c>
      <c r="H5913" s="41">
        <v>45315</v>
      </c>
      <c r="I5913" s="44">
        <v>-350000</v>
      </c>
      <c r="J5913" t="s">
        <v>24151</v>
      </c>
      <c r="R5913" s="51"/>
      <c r="U5913"/>
    </row>
    <row r="5914" spans="2:21" x14ac:dyDescent="0.25">
      <c r="B5914" s="49" t="s">
        <v>20400</v>
      </c>
      <c r="C5914" s="53" t="s">
        <v>24192</v>
      </c>
      <c r="D5914" t="s">
        <v>1218</v>
      </c>
      <c r="E5914" s="43" t="s">
        <v>1219</v>
      </c>
      <c r="F5914" t="s">
        <v>24148</v>
      </c>
      <c r="G5914" t="s">
        <v>24307</v>
      </c>
      <c r="H5914" s="41">
        <v>45315</v>
      </c>
      <c r="I5914" s="44">
        <v>-306504</v>
      </c>
      <c r="J5914" t="s">
        <v>24147</v>
      </c>
      <c r="R5914" s="51"/>
      <c r="U5914"/>
    </row>
    <row r="5915" spans="2:21" x14ac:dyDescent="0.25">
      <c r="B5915" s="49" t="s">
        <v>20400</v>
      </c>
      <c r="C5915" s="53" t="s">
        <v>24192</v>
      </c>
      <c r="D5915" t="s">
        <v>1218</v>
      </c>
      <c r="E5915" s="43" t="s">
        <v>1219</v>
      </c>
      <c r="F5915" t="s">
        <v>24144</v>
      </c>
      <c r="G5915" t="s">
        <v>8622</v>
      </c>
      <c r="H5915" s="41">
        <v>45315</v>
      </c>
      <c r="I5915" s="44">
        <v>-227195</v>
      </c>
      <c r="J5915" t="s">
        <v>24143</v>
      </c>
      <c r="R5915" s="51"/>
      <c r="U5915"/>
    </row>
    <row r="5916" spans="2:21" x14ac:dyDescent="0.25">
      <c r="B5916" s="49" t="s">
        <v>20400</v>
      </c>
      <c r="C5916" s="53" t="s">
        <v>24192</v>
      </c>
      <c r="D5916" t="s">
        <v>1218</v>
      </c>
      <c r="E5916" s="43" t="s">
        <v>1219</v>
      </c>
      <c r="F5916" t="s">
        <v>24146</v>
      </c>
      <c r="G5916" t="s">
        <v>9235</v>
      </c>
      <c r="H5916" s="41">
        <v>45315</v>
      </c>
      <c r="I5916" s="44">
        <v>-68600</v>
      </c>
      <c r="J5916" t="s">
        <v>24145</v>
      </c>
      <c r="R5916" s="51"/>
      <c r="U5916"/>
    </row>
    <row r="5917" spans="2:21" x14ac:dyDescent="0.25">
      <c r="B5917" s="49" t="s">
        <v>20400</v>
      </c>
      <c r="C5917" s="53" t="s">
        <v>24192</v>
      </c>
      <c r="D5917" t="s">
        <v>1218</v>
      </c>
      <c r="E5917" s="43" t="s">
        <v>1219</v>
      </c>
      <c r="F5917" t="s">
        <v>24156</v>
      </c>
      <c r="G5917" t="s">
        <v>9235</v>
      </c>
      <c r="H5917" s="41">
        <v>45315</v>
      </c>
      <c r="I5917" s="44">
        <v>-59305</v>
      </c>
      <c r="J5917" t="s">
        <v>24155</v>
      </c>
      <c r="R5917" s="51"/>
      <c r="U5917"/>
    </row>
    <row r="5918" spans="2:21" x14ac:dyDescent="0.25">
      <c r="B5918" s="49" t="s">
        <v>20400</v>
      </c>
      <c r="C5918" s="53" t="s">
        <v>24192</v>
      </c>
      <c r="D5918" t="s">
        <v>1218</v>
      </c>
      <c r="E5918" s="43" t="s">
        <v>1219</v>
      </c>
      <c r="F5918" t="s">
        <v>24154</v>
      </c>
      <c r="G5918" t="s">
        <v>24308</v>
      </c>
      <c r="H5918" s="41">
        <v>45315</v>
      </c>
      <c r="I5918" s="44">
        <v>-36645</v>
      </c>
      <c r="J5918" t="s">
        <v>24153</v>
      </c>
      <c r="R5918" s="51"/>
      <c r="U5918"/>
    </row>
    <row r="5919" spans="2:21" x14ac:dyDescent="0.25">
      <c r="B5919" s="49" t="s">
        <v>20400</v>
      </c>
      <c r="C5919" s="53" t="s">
        <v>24192</v>
      </c>
      <c r="D5919" t="s">
        <v>1218</v>
      </c>
      <c r="E5919" s="43" t="s">
        <v>1219</v>
      </c>
      <c r="F5919" t="s">
        <v>24150</v>
      </c>
      <c r="G5919" t="s">
        <v>9131</v>
      </c>
      <c r="H5919" s="41">
        <v>45315</v>
      </c>
      <c r="I5919" s="44">
        <v>-32135</v>
      </c>
      <c r="J5919" t="s">
        <v>24149</v>
      </c>
      <c r="R5919" s="51"/>
      <c r="U5919"/>
    </row>
    <row r="5920" spans="2:21" x14ac:dyDescent="0.25">
      <c r="B5920" s="49" t="s">
        <v>9326</v>
      </c>
      <c r="C5920" s="53" t="s">
        <v>24184</v>
      </c>
      <c r="D5920" t="s">
        <v>9290</v>
      </c>
      <c r="E5920" s="43" t="s">
        <v>9291</v>
      </c>
      <c r="F5920" t="s">
        <v>8685</v>
      </c>
      <c r="G5920" t="s">
        <v>21509</v>
      </c>
      <c r="H5920" s="41">
        <v>45316</v>
      </c>
      <c r="I5920" s="44">
        <v>-543020.48</v>
      </c>
      <c r="J5920" t="s">
        <v>22550</v>
      </c>
      <c r="R5920" s="51"/>
      <c r="U5920"/>
    </row>
    <row r="5921" spans="2:21" x14ac:dyDescent="0.25">
      <c r="B5921" s="49" t="s">
        <v>20400</v>
      </c>
      <c r="C5921" s="53" t="s">
        <v>24192</v>
      </c>
      <c r="D5921" t="s">
        <v>1218</v>
      </c>
      <c r="E5921" s="43" t="s">
        <v>1219</v>
      </c>
      <c r="F5921" t="s">
        <v>24158</v>
      </c>
      <c r="G5921" t="s">
        <v>9131</v>
      </c>
      <c r="H5921" s="41">
        <v>45316</v>
      </c>
      <c r="I5921" s="44">
        <v>-3529108.7</v>
      </c>
      <c r="J5921" t="s">
        <v>24157</v>
      </c>
      <c r="R5921" s="51"/>
      <c r="U5921"/>
    </row>
    <row r="5922" spans="2:21" x14ac:dyDescent="0.25">
      <c r="B5922" s="49" t="s">
        <v>20400</v>
      </c>
      <c r="C5922" s="53" t="s">
        <v>24192</v>
      </c>
      <c r="D5922" t="s">
        <v>1218</v>
      </c>
      <c r="E5922" s="43" t="s">
        <v>1219</v>
      </c>
      <c r="F5922" t="s">
        <v>24160</v>
      </c>
      <c r="G5922" t="s">
        <v>9131</v>
      </c>
      <c r="H5922" s="41">
        <v>45316</v>
      </c>
      <c r="I5922" s="44">
        <v>-34900</v>
      </c>
      <c r="J5922" t="s">
        <v>24159</v>
      </c>
      <c r="R5922" s="51"/>
      <c r="U5922"/>
    </row>
    <row r="5923" spans="2:21" x14ac:dyDescent="0.25">
      <c r="B5923" s="49" t="s">
        <v>9326</v>
      </c>
      <c r="C5923" s="53" t="s">
        <v>24184</v>
      </c>
      <c r="D5923" t="s">
        <v>22635</v>
      </c>
      <c r="E5923" s="43" t="s">
        <v>21524</v>
      </c>
      <c r="F5923" t="s">
        <v>8454</v>
      </c>
      <c r="G5923" t="s">
        <v>21520</v>
      </c>
      <c r="H5923" s="41">
        <v>45317</v>
      </c>
      <c r="I5923" s="44">
        <v>-22853107.199999999</v>
      </c>
      <c r="J5923" t="s">
        <v>22636</v>
      </c>
      <c r="R5923" s="51"/>
      <c r="U5923"/>
    </row>
    <row r="5924" spans="2:21" x14ac:dyDescent="0.25">
      <c r="B5924" s="49" t="s">
        <v>9326</v>
      </c>
      <c r="C5924" s="53" t="s">
        <v>24184</v>
      </c>
      <c r="D5924" t="s">
        <v>16913</v>
      </c>
      <c r="E5924" s="43" t="s">
        <v>16912</v>
      </c>
      <c r="F5924" t="s">
        <v>22010</v>
      </c>
      <c r="G5924" t="s">
        <v>16484</v>
      </c>
      <c r="H5924" s="41">
        <v>45317</v>
      </c>
      <c r="I5924" s="44">
        <v>-13653337.25</v>
      </c>
      <c r="J5924" t="s">
        <v>22009</v>
      </c>
      <c r="R5924" s="51"/>
      <c r="U5924"/>
    </row>
    <row r="5925" spans="2:21" x14ac:dyDescent="0.25">
      <c r="B5925" s="49" t="s">
        <v>9326</v>
      </c>
      <c r="C5925" s="53" t="s">
        <v>24184</v>
      </c>
      <c r="D5925" t="s">
        <v>8718</v>
      </c>
      <c r="E5925" s="43" t="s">
        <v>16075</v>
      </c>
      <c r="F5925" t="s">
        <v>22033</v>
      </c>
      <c r="G5925" t="s">
        <v>16507</v>
      </c>
      <c r="H5925" s="41">
        <v>45317</v>
      </c>
      <c r="I5925" s="44">
        <v>-8003157.7599999998</v>
      </c>
      <c r="J5925" t="s">
        <v>22032</v>
      </c>
      <c r="R5925" s="51"/>
      <c r="U5925"/>
    </row>
    <row r="5926" spans="2:21" x14ac:dyDescent="0.25">
      <c r="B5926" s="49" t="s">
        <v>9326</v>
      </c>
      <c r="C5926" s="53" t="s">
        <v>24184</v>
      </c>
      <c r="D5926" t="s">
        <v>22060</v>
      </c>
      <c r="E5926" s="43" t="s">
        <v>22059</v>
      </c>
      <c r="F5926" t="s">
        <v>22062</v>
      </c>
      <c r="G5926" t="s">
        <v>19546</v>
      </c>
      <c r="H5926" s="41">
        <v>45317</v>
      </c>
      <c r="I5926" s="44">
        <v>-7283181.5999999996</v>
      </c>
      <c r="J5926" t="s">
        <v>22061</v>
      </c>
      <c r="R5926" s="51"/>
      <c r="U5926"/>
    </row>
    <row r="5927" spans="2:21" x14ac:dyDescent="0.25">
      <c r="B5927" s="49" t="s">
        <v>9326</v>
      </c>
      <c r="C5927" s="53" t="s">
        <v>24184</v>
      </c>
      <c r="D5927" t="s">
        <v>9213</v>
      </c>
      <c r="E5927" s="43" t="s">
        <v>9214</v>
      </c>
      <c r="F5927" t="s">
        <v>7509</v>
      </c>
      <c r="G5927" t="s">
        <v>21541</v>
      </c>
      <c r="H5927" s="41">
        <v>45317</v>
      </c>
      <c r="I5927" s="44">
        <v>-1374756.26</v>
      </c>
      <c r="J5927" t="s">
        <v>22139</v>
      </c>
      <c r="R5927" s="51"/>
      <c r="U5927"/>
    </row>
    <row r="5928" spans="2:21" x14ac:dyDescent="0.25">
      <c r="B5928" s="49" t="s">
        <v>9326</v>
      </c>
      <c r="C5928" s="53" t="s">
        <v>24184</v>
      </c>
      <c r="D5928" t="s">
        <v>7657</v>
      </c>
      <c r="E5928" s="43" t="s">
        <v>7658</v>
      </c>
      <c r="F5928" t="s">
        <v>21417</v>
      </c>
      <c r="G5928" t="s">
        <v>22727</v>
      </c>
      <c r="H5928" s="41">
        <v>45317</v>
      </c>
      <c r="I5928" s="44">
        <v>-130754.77</v>
      </c>
      <c r="J5928" t="s">
        <v>22726</v>
      </c>
      <c r="R5928" s="51"/>
      <c r="U5928"/>
    </row>
    <row r="5929" spans="2:21" x14ac:dyDescent="0.25">
      <c r="B5929" s="49" t="s">
        <v>9326</v>
      </c>
      <c r="C5929" s="53" t="s">
        <v>24184</v>
      </c>
      <c r="D5929" t="s">
        <v>7657</v>
      </c>
      <c r="E5929" s="43" t="s">
        <v>7658</v>
      </c>
      <c r="F5929" t="s">
        <v>19043</v>
      </c>
      <c r="G5929" t="s">
        <v>22729</v>
      </c>
      <c r="H5929" s="41">
        <v>45317</v>
      </c>
      <c r="I5929" s="44">
        <v>-130754.77</v>
      </c>
      <c r="J5929" t="s">
        <v>22728</v>
      </c>
      <c r="R5929" s="51"/>
      <c r="U5929"/>
    </row>
    <row r="5930" spans="2:21" x14ac:dyDescent="0.25">
      <c r="B5930" s="49" t="s">
        <v>9326</v>
      </c>
      <c r="C5930" s="53" t="s">
        <v>24184</v>
      </c>
      <c r="D5930" t="s">
        <v>7944</v>
      </c>
      <c r="E5930" s="43" t="s">
        <v>7945</v>
      </c>
      <c r="F5930" t="s">
        <v>21113</v>
      </c>
      <c r="G5930" t="s">
        <v>22208</v>
      </c>
      <c r="H5930" s="41">
        <v>45317</v>
      </c>
      <c r="I5930" s="44">
        <v>-107380</v>
      </c>
      <c r="J5930" t="s">
        <v>22207</v>
      </c>
      <c r="R5930" s="51"/>
      <c r="U5930"/>
    </row>
    <row r="5931" spans="2:21" x14ac:dyDescent="0.25">
      <c r="B5931" s="49" t="s">
        <v>20400</v>
      </c>
      <c r="C5931" s="53" t="s">
        <v>24192</v>
      </c>
      <c r="D5931" t="s">
        <v>1218</v>
      </c>
      <c r="E5931" s="43" t="s">
        <v>1219</v>
      </c>
      <c r="F5931" t="s">
        <v>24162</v>
      </c>
      <c r="G5931" t="s">
        <v>24309</v>
      </c>
      <c r="H5931" s="41">
        <v>45317</v>
      </c>
      <c r="I5931" s="44">
        <v>-18200</v>
      </c>
      <c r="J5931" t="s">
        <v>24161</v>
      </c>
      <c r="R5931" s="51"/>
      <c r="U5931"/>
    </row>
    <row r="5932" spans="2:21" x14ac:dyDescent="0.25">
      <c r="B5932" s="49" t="s">
        <v>9326</v>
      </c>
      <c r="C5932" s="53" t="s">
        <v>24184</v>
      </c>
      <c r="D5932" t="s">
        <v>22712</v>
      </c>
      <c r="E5932" s="43" t="s">
        <v>21674</v>
      </c>
      <c r="F5932" t="s">
        <v>22714</v>
      </c>
      <c r="G5932" t="s">
        <v>24310</v>
      </c>
      <c r="H5932" s="41">
        <v>45321</v>
      </c>
      <c r="I5932" s="44">
        <v>-42119440</v>
      </c>
      <c r="J5932" t="s">
        <v>22713</v>
      </c>
      <c r="R5932" s="51"/>
      <c r="U5932"/>
    </row>
    <row r="5933" spans="2:21" x14ac:dyDescent="0.25">
      <c r="B5933" s="49" t="s">
        <v>9326</v>
      </c>
      <c r="C5933" s="53" t="s">
        <v>24184</v>
      </c>
      <c r="D5933" t="s">
        <v>22544</v>
      </c>
      <c r="E5933" s="43" t="s">
        <v>21507</v>
      </c>
      <c r="F5933" t="s">
        <v>9091</v>
      </c>
      <c r="G5933" t="s">
        <v>21508</v>
      </c>
      <c r="H5933" s="41">
        <v>45321</v>
      </c>
      <c r="I5933" s="44">
        <v>-34892989.210000001</v>
      </c>
      <c r="J5933" t="s">
        <v>22548</v>
      </c>
      <c r="R5933" s="51"/>
      <c r="U5933"/>
    </row>
    <row r="5934" spans="2:21" x14ac:dyDescent="0.25">
      <c r="B5934" s="49" t="s">
        <v>9326</v>
      </c>
      <c r="C5934" s="53" t="s">
        <v>24184</v>
      </c>
      <c r="D5934" t="s">
        <v>21968</v>
      </c>
      <c r="E5934" s="43" t="s">
        <v>21177</v>
      </c>
      <c r="F5934" t="s">
        <v>21970</v>
      </c>
      <c r="G5934" t="s">
        <v>9076</v>
      </c>
      <c r="H5934" s="41">
        <v>45321</v>
      </c>
      <c r="I5934" s="44">
        <v>-7793419.5300000003</v>
      </c>
      <c r="J5934" t="s">
        <v>21969</v>
      </c>
      <c r="R5934" s="51"/>
      <c r="U5934"/>
    </row>
    <row r="5935" spans="2:21" x14ac:dyDescent="0.25">
      <c r="B5935" s="49" t="s">
        <v>9326</v>
      </c>
      <c r="C5935" s="53" t="s">
        <v>24184</v>
      </c>
      <c r="D5935" t="s">
        <v>9176</v>
      </c>
      <c r="E5935" s="43" t="s">
        <v>16354</v>
      </c>
      <c r="F5935" t="s">
        <v>21945</v>
      </c>
      <c r="G5935" t="s">
        <v>21946</v>
      </c>
      <c r="H5935" s="41">
        <v>45321</v>
      </c>
      <c r="I5935" s="44">
        <v>-6238523.1200000001</v>
      </c>
      <c r="J5935" t="s">
        <v>21944</v>
      </c>
      <c r="R5935" s="51"/>
      <c r="U5935"/>
    </row>
    <row r="5936" spans="2:21" x14ac:dyDescent="0.25">
      <c r="B5936" s="49" t="s">
        <v>9326</v>
      </c>
      <c r="C5936" s="53" t="s">
        <v>24184</v>
      </c>
      <c r="D5936" t="s">
        <v>9246</v>
      </c>
      <c r="E5936" s="43" t="s">
        <v>9247</v>
      </c>
      <c r="F5936" t="s">
        <v>22159</v>
      </c>
      <c r="G5936" t="s">
        <v>24311</v>
      </c>
      <c r="H5936" s="41">
        <v>45321</v>
      </c>
      <c r="I5936" s="44">
        <v>-4469216.29</v>
      </c>
      <c r="J5936" t="s">
        <v>22158</v>
      </c>
      <c r="R5936" s="51"/>
      <c r="U5936"/>
    </row>
    <row r="5937" spans="2:21" x14ac:dyDescent="0.25">
      <c r="B5937" s="49" t="s">
        <v>9326</v>
      </c>
      <c r="C5937" s="53" t="s">
        <v>24184</v>
      </c>
      <c r="D5937" t="s">
        <v>18332</v>
      </c>
      <c r="E5937" s="43" t="s">
        <v>18331</v>
      </c>
      <c r="F5937" t="s">
        <v>22565</v>
      </c>
      <c r="G5937" t="s">
        <v>22566</v>
      </c>
      <c r="H5937" s="41">
        <v>45321</v>
      </c>
      <c r="I5937" s="44">
        <v>-4083040.99</v>
      </c>
      <c r="J5937" t="s">
        <v>22564</v>
      </c>
      <c r="R5937" s="51"/>
      <c r="U5937"/>
    </row>
    <row r="5938" spans="2:21" x14ac:dyDescent="0.25">
      <c r="B5938" s="49" t="s">
        <v>9326</v>
      </c>
      <c r="C5938" s="53" t="s">
        <v>24184</v>
      </c>
      <c r="D5938" t="s">
        <v>21949</v>
      </c>
      <c r="E5938" s="43" t="s">
        <v>21154</v>
      </c>
      <c r="F5938" t="s">
        <v>21951</v>
      </c>
      <c r="G5938" t="s">
        <v>16950</v>
      </c>
      <c r="H5938" s="41">
        <v>45321</v>
      </c>
      <c r="I5938" s="44">
        <v>-3722596.45</v>
      </c>
      <c r="J5938" t="s">
        <v>21950</v>
      </c>
      <c r="R5938" s="51"/>
      <c r="U5938"/>
    </row>
    <row r="5939" spans="2:21" x14ac:dyDescent="0.25">
      <c r="B5939" s="49" t="s">
        <v>9326</v>
      </c>
      <c r="C5939" s="53" t="s">
        <v>24184</v>
      </c>
      <c r="D5939" t="s">
        <v>22281</v>
      </c>
      <c r="E5939" s="43" t="s">
        <v>7352</v>
      </c>
      <c r="F5939" t="s">
        <v>22283</v>
      </c>
      <c r="G5939" t="s">
        <v>22284</v>
      </c>
      <c r="H5939" s="41">
        <v>45321</v>
      </c>
      <c r="I5939" s="44">
        <v>-2416770.09</v>
      </c>
      <c r="J5939" t="s">
        <v>22282</v>
      </c>
      <c r="R5939" s="51"/>
      <c r="U5939"/>
    </row>
    <row r="5940" spans="2:21" x14ac:dyDescent="0.25">
      <c r="B5940" s="49" t="s">
        <v>9326</v>
      </c>
      <c r="C5940" s="53" t="s">
        <v>24184</v>
      </c>
      <c r="D5940" t="s">
        <v>22281</v>
      </c>
      <c r="E5940" s="43" t="s">
        <v>7352</v>
      </c>
      <c r="F5940" t="s">
        <v>21488</v>
      </c>
      <c r="G5940" t="s">
        <v>22287</v>
      </c>
      <c r="H5940" s="41">
        <v>45321</v>
      </c>
      <c r="I5940" s="44">
        <v>-2416770.08</v>
      </c>
      <c r="J5940" t="s">
        <v>22286</v>
      </c>
      <c r="R5940" s="51"/>
      <c r="U5940"/>
    </row>
    <row r="5941" spans="2:21" x14ac:dyDescent="0.25">
      <c r="B5941" s="49" t="s">
        <v>9326</v>
      </c>
      <c r="C5941" s="53" t="s">
        <v>24184</v>
      </c>
      <c r="D5941" t="s">
        <v>22281</v>
      </c>
      <c r="E5941" s="43" t="s">
        <v>7352</v>
      </c>
      <c r="F5941" t="s">
        <v>22289</v>
      </c>
      <c r="G5941" t="s">
        <v>22290</v>
      </c>
      <c r="H5941" s="41">
        <v>45321</v>
      </c>
      <c r="I5941" s="44">
        <v>-2416770.08</v>
      </c>
      <c r="J5941" t="s">
        <v>22288</v>
      </c>
      <c r="R5941" s="51"/>
      <c r="U5941"/>
    </row>
    <row r="5942" spans="2:21" x14ac:dyDescent="0.25">
      <c r="B5942" s="49" t="s">
        <v>9326</v>
      </c>
      <c r="C5942" s="53" t="s">
        <v>24184</v>
      </c>
      <c r="D5942" t="s">
        <v>625</v>
      </c>
      <c r="E5942" s="43" t="s">
        <v>626</v>
      </c>
      <c r="F5942" t="s">
        <v>22717</v>
      </c>
      <c r="G5942" t="s">
        <v>7495</v>
      </c>
      <c r="H5942" s="41">
        <v>45321</v>
      </c>
      <c r="I5942" s="44">
        <v>-2001792</v>
      </c>
      <c r="J5942" t="s">
        <v>22716</v>
      </c>
      <c r="R5942" s="51"/>
      <c r="U5942"/>
    </row>
    <row r="5943" spans="2:21" x14ac:dyDescent="0.25">
      <c r="B5943" s="49" t="s">
        <v>9326</v>
      </c>
      <c r="C5943" s="53" t="s">
        <v>24184</v>
      </c>
      <c r="D5943" t="s">
        <v>9096</v>
      </c>
      <c r="E5943" s="43" t="s">
        <v>9097</v>
      </c>
      <c r="F5943" t="s">
        <v>22187</v>
      </c>
      <c r="G5943" t="s">
        <v>24312</v>
      </c>
      <c r="H5943" s="41">
        <v>45321</v>
      </c>
      <c r="I5943" s="44">
        <v>-1747333.65</v>
      </c>
      <c r="J5943" t="s">
        <v>22186</v>
      </c>
      <c r="R5943" s="51"/>
      <c r="U5943"/>
    </row>
    <row r="5944" spans="2:21" x14ac:dyDescent="0.25">
      <c r="B5944" s="49" t="s">
        <v>9326</v>
      </c>
      <c r="C5944" s="53" t="s">
        <v>24184</v>
      </c>
      <c r="D5944" t="s">
        <v>987</v>
      </c>
      <c r="E5944" s="43" t="s">
        <v>988</v>
      </c>
      <c r="F5944" t="s">
        <v>22731</v>
      </c>
      <c r="G5944" t="s">
        <v>24313</v>
      </c>
      <c r="H5944" s="41">
        <v>45321</v>
      </c>
      <c r="I5944" s="44">
        <v>-1626712</v>
      </c>
      <c r="J5944" t="s">
        <v>22730</v>
      </c>
      <c r="R5944" s="51"/>
      <c r="U5944"/>
    </row>
    <row r="5945" spans="2:21" x14ac:dyDescent="0.25">
      <c r="B5945" s="49" t="s">
        <v>9326</v>
      </c>
      <c r="C5945" s="53" t="s">
        <v>24184</v>
      </c>
      <c r="D5945" t="s">
        <v>9096</v>
      </c>
      <c r="E5945" s="43" t="s">
        <v>9097</v>
      </c>
      <c r="F5945" t="s">
        <v>22195</v>
      </c>
      <c r="G5945" t="s">
        <v>24314</v>
      </c>
      <c r="H5945" s="41">
        <v>45321</v>
      </c>
      <c r="I5945" s="44">
        <v>-1376016.04</v>
      </c>
      <c r="J5945" t="s">
        <v>22194</v>
      </c>
      <c r="R5945" s="51"/>
      <c r="U5945"/>
    </row>
    <row r="5946" spans="2:21" x14ac:dyDescent="0.25">
      <c r="B5946" s="49" t="s">
        <v>9326</v>
      </c>
      <c r="C5946" s="53" t="s">
        <v>24184</v>
      </c>
      <c r="D5946" t="s">
        <v>9096</v>
      </c>
      <c r="E5946" s="43" t="s">
        <v>9097</v>
      </c>
      <c r="F5946" t="s">
        <v>22197</v>
      </c>
      <c r="G5946" t="s">
        <v>24315</v>
      </c>
      <c r="H5946" s="41">
        <v>45321</v>
      </c>
      <c r="I5946" s="44">
        <v>-1303144.3600000001</v>
      </c>
      <c r="J5946" t="s">
        <v>22196</v>
      </c>
      <c r="R5946" s="51"/>
      <c r="U5946"/>
    </row>
    <row r="5947" spans="2:21" x14ac:dyDescent="0.25">
      <c r="B5947" s="49" t="s">
        <v>9326</v>
      </c>
      <c r="C5947" s="53" t="s">
        <v>24184</v>
      </c>
      <c r="D5947" t="s">
        <v>9096</v>
      </c>
      <c r="E5947" s="43" t="s">
        <v>9097</v>
      </c>
      <c r="F5947" t="s">
        <v>22199</v>
      </c>
      <c r="G5947" t="s">
        <v>24316</v>
      </c>
      <c r="H5947" s="41">
        <v>45321</v>
      </c>
      <c r="I5947" s="44">
        <v>-975800.15</v>
      </c>
      <c r="J5947" t="s">
        <v>22198</v>
      </c>
      <c r="R5947" s="51"/>
      <c r="U5947"/>
    </row>
    <row r="5948" spans="2:21" x14ac:dyDescent="0.25">
      <c r="B5948" s="49" t="s">
        <v>9326</v>
      </c>
      <c r="C5948" s="53" t="s">
        <v>24184</v>
      </c>
      <c r="D5948" t="s">
        <v>9096</v>
      </c>
      <c r="E5948" s="43" t="s">
        <v>9097</v>
      </c>
      <c r="F5948" t="s">
        <v>22191</v>
      </c>
      <c r="G5948" t="s">
        <v>24317</v>
      </c>
      <c r="H5948" s="41">
        <v>45321</v>
      </c>
      <c r="I5948" s="44">
        <v>-765080.08</v>
      </c>
      <c r="J5948" t="s">
        <v>22190</v>
      </c>
      <c r="R5948" s="51"/>
      <c r="U5948"/>
    </row>
    <row r="5949" spans="2:21" x14ac:dyDescent="0.25">
      <c r="B5949" s="49" t="s">
        <v>9326</v>
      </c>
      <c r="C5949" s="53" t="s">
        <v>24184</v>
      </c>
      <c r="D5949" t="s">
        <v>6510</v>
      </c>
      <c r="E5949" s="43" t="s">
        <v>6511</v>
      </c>
      <c r="F5949" t="s">
        <v>22738</v>
      </c>
      <c r="G5949" t="s">
        <v>7465</v>
      </c>
      <c r="H5949" s="41">
        <v>45321</v>
      </c>
      <c r="I5949" s="44">
        <v>-738965</v>
      </c>
      <c r="J5949" t="s">
        <v>22737</v>
      </c>
      <c r="R5949" s="51"/>
      <c r="U5949"/>
    </row>
    <row r="5950" spans="2:21" x14ac:dyDescent="0.25">
      <c r="B5950" s="49" t="s">
        <v>9326</v>
      </c>
      <c r="C5950" s="53" t="s">
        <v>24184</v>
      </c>
      <c r="D5950" t="s">
        <v>22120</v>
      </c>
      <c r="E5950" s="43" t="s">
        <v>22119</v>
      </c>
      <c r="F5950" t="s">
        <v>22122</v>
      </c>
      <c r="G5950" t="s">
        <v>22123</v>
      </c>
      <c r="H5950" s="41">
        <v>45321</v>
      </c>
      <c r="I5950" s="44">
        <v>-616490.32999999996</v>
      </c>
      <c r="J5950" t="s">
        <v>22121</v>
      </c>
      <c r="R5950" s="51"/>
      <c r="U5950"/>
    </row>
    <row r="5951" spans="2:21" x14ac:dyDescent="0.25">
      <c r="B5951" s="49" t="s">
        <v>9326</v>
      </c>
      <c r="C5951" s="53" t="s">
        <v>24184</v>
      </c>
      <c r="D5951" t="s">
        <v>9096</v>
      </c>
      <c r="E5951" s="43" t="s">
        <v>9097</v>
      </c>
      <c r="F5951" t="s">
        <v>22189</v>
      </c>
      <c r="G5951" t="s">
        <v>24312</v>
      </c>
      <c r="H5951" s="41">
        <v>45321</v>
      </c>
      <c r="I5951" s="44">
        <v>-583931.63</v>
      </c>
      <c r="J5951" t="s">
        <v>22188</v>
      </c>
      <c r="R5951" s="51"/>
      <c r="U5951"/>
    </row>
    <row r="5952" spans="2:21" x14ac:dyDescent="0.25">
      <c r="B5952" s="49" t="s">
        <v>9326</v>
      </c>
      <c r="C5952" s="53" t="s">
        <v>24184</v>
      </c>
      <c r="D5952" t="s">
        <v>9096</v>
      </c>
      <c r="E5952" s="43" t="s">
        <v>9097</v>
      </c>
      <c r="F5952" t="s">
        <v>22201</v>
      </c>
      <c r="G5952" t="s">
        <v>24318</v>
      </c>
      <c r="H5952" s="41">
        <v>45321</v>
      </c>
      <c r="I5952" s="44">
        <v>-529194.18999999994</v>
      </c>
      <c r="J5952" t="s">
        <v>22200</v>
      </c>
      <c r="R5952" s="51"/>
      <c r="U5952"/>
    </row>
    <row r="5953" spans="2:21" x14ac:dyDescent="0.25">
      <c r="B5953" s="49" t="s">
        <v>9326</v>
      </c>
      <c r="C5953" s="53" t="s">
        <v>24184</v>
      </c>
      <c r="D5953" t="s">
        <v>9096</v>
      </c>
      <c r="E5953" s="43" t="s">
        <v>9097</v>
      </c>
      <c r="F5953" t="s">
        <v>22193</v>
      </c>
      <c r="G5953" t="s">
        <v>24319</v>
      </c>
      <c r="H5953" s="41">
        <v>45321</v>
      </c>
      <c r="I5953" s="44">
        <v>-485252.18</v>
      </c>
      <c r="J5953" t="s">
        <v>22192</v>
      </c>
      <c r="R5953" s="51"/>
      <c r="U5953"/>
    </row>
    <row r="5954" spans="2:21" x14ac:dyDescent="0.25">
      <c r="B5954" s="49" t="s">
        <v>9326</v>
      </c>
      <c r="C5954" s="53" t="s">
        <v>24184</v>
      </c>
      <c r="D5954" t="s">
        <v>1823</v>
      </c>
      <c r="E5954" s="43" t="s">
        <v>1824</v>
      </c>
      <c r="F5954" t="s">
        <v>22125</v>
      </c>
      <c r="G5954" t="s">
        <v>24320</v>
      </c>
      <c r="H5954" s="41">
        <v>45321</v>
      </c>
      <c r="I5954" s="44">
        <v>-379805.52</v>
      </c>
      <c r="J5954" t="s">
        <v>22124</v>
      </c>
      <c r="R5954" s="51"/>
      <c r="U5954"/>
    </row>
    <row r="5955" spans="2:21" x14ac:dyDescent="0.25">
      <c r="B5955" s="49" t="s">
        <v>20400</v>
      </c>
      <c r="C5955" s="53" t="s">
        <v>24192</v>
      </c>
      <c r="D5955" t="s">
        <v>24113</v>
      </c>
      <c r="E5955" s="43" t="s">
        <v>21424</v>
      </c>
      <c r="F5955" t="s">
        <v>21449</v>
      </c>
      <c r="G5955" t="s">
        <v>24321</v>
      </c>
      <c r="H5955" s="41">
        <v>45321</v>
      </c>
      <c r="I5955" s="44">
        <v>-39536</v>
      </c>
      <c r="J5955" t="s">
        <v>24116</v>
      </c>
      <c r="R5955" s="51"/>
      <c r="U5955"/>
    </row>
    <row r="5956" spans="2:21" x14ac:dyDescent="0.25">
      <c r="B5956" s="49" t="s">
        <v>20400</v>
      </c>
      <c r="C5956" s="53" t="s">
        <v>24192</v>
      </c>
      <c r="D5956" t="s">
        <v>24113</v>
      </c>
      <c r="E5956" s="43" t="s">
        <v>21424</v>
      </c>
      <c r="F5956" t="s">
        <v>21463</v>
      </c>
      <c r="G5956" t="s">
        <v>24321</v>
      </c>
      <c r="H5956" s="41">
        <v>45321</v>
      </c>
      <c r="I5956" s="44">
        <v>-26926</v>
      </c>
      <c r="J5956" t="s">
        <v>24114</v>
      </c>
      <c r="R5956" s="51"/>
      <c r="U5956"/>
    </row>
    <row r="5957" spans="2:21" x14ac:dyDescent="0.25">
      <c r="B5957" s="49" t="s">
        <v>20400</v>
      </c>
      <c r="C5957" s="53" t="s">
        <v>24192</v>
      </c>
      <c r="D5957" t="s">
        <v>24113</v>
      </c>
      <c r="E5957" s="43" t="s">
        <v>21424</v>
      </c>
      <c r="F5957" t="s">
        <v>21448</v>
      </c>
      <c r="G5957" t="s">
        <v>24321</v>
      </c>
      <c r="H5957" s="41">
        <v>45321</v>
      </c>
      <c r="I5957" s="44">
        <v>-26926</v>
      </c>
      <c r="J5957" t="s">
        <v>24115</v>
      </c>
      <c r="R5957" s="51"/>
      <c r="U5957"/>
    </row>
    <row r="5958" spans="2:21" x14ac:dyDescent="0.25">
      <c r="B5958" s="49" t="s">
        <v>20400</v>
      </c>
      <c r="C5958" s="53" t="s">
        <v>24192</v>
      </c>
      <c r="D5958" t="s">
        <v>24113</v>
      </c>
      <c r="E5958" s="43" t="s">
        <v>21424</v>
      </c>
      <c r="F5958" t="s">
        <v>21416</v>
      </c>
      <c r="G5958" t="s">
        <v>24321</v>
      </c>
      <c r="H5958" s="41">
        <v>45321</v>
      </c>
      <c r="I5958" s="44">
        <v>-26926</v>
      </c>
      <c r="J5958" t="s">
        <v>24117</v>
      </c>
      <c r="R5958" s="51"/>
      <c r="U5958"/>
    </row>
    <row r="5959" spans="2:21" x14ac:dyDescent="0.25">
      <c r="B5959" s="49" t="s">
        <v>20400</v>
      </c>
      <c r="C5959" s="53" t="s">
        <v>24192</v>
      </c>
      <c r="D5959" t="s">
        <v>24113</v>
      </c>
      <c r="E5959" s="43" t="s">
        <v>21424</v>
      </c>
      <c r="F5959" t="s">
        <v>21415</v>
      </c>
      <c r="G5959" t="s">
        <v>24321</v>
      </c>
      <c r="H5959" s="41">
        <v>45321</v>
      </c>
      <c r="I5959" s="44">
        <v>-26926</v>
      </c>
      <c r="J5959" t="s">
        <v>24118</v>
      </c>
      <c r="R5959" s="51"/>
      <c r="U5959"/>
    </row>
    <row r="5960" spans="2:21" x14ac:dyDescent="0.25">
      <c r="B5960" s="49" t="s">
        <v>20400</v>
      </c>
      <c r="C5960" s="53" t="s">
        <v>24192</v>
      </c>
      <c r="D5960" t="s">
        <v>24113</v>
      </c>
      <c r="E5960" s="43" t="s">
        <v>21424</v>
      </c>
      <c r="F5960" t="s">
        <v>21414</v>
      </c>
      <c r="G5960" t="s">
        <v>24321</v>
      </c>
      <c r="H5960" s="41">
        <v>45321</v>
      </c>
      <c r="I5960" s="44">
        <v>-26926</v>
      </c>
      <c r="J5960" t="s">
        <v>24119</v>
      </c>
      <c r="R5960" s="51"/>
      <c r="U5960"/>
    </row>
    <row r="5961" spans="2:21" x14ac:dyDescent="0.25">
      <c r="B5961" s="49" t="s">
        <v>20400</v>
      </c>
      <c r="C5961" s="53" t="s">
        <v>24192</v>
      </c>
      <c r="D5961" t="s">
        <v>24113</v>
      </c>
      <c r="E5961" s="43" t="s">
        <v>21424</v>
      </c>
      <c r="F5961" t="s">
        <v>21052</v>
      </c>
      <c r="G5961" t="s">
        <v>24321</v>
      </c>
      <c r="H5961" s="41">
        <v>45321</v>
      </c>
      <c r="I5961" s="44">
        <v>-26926</v>
      </c>
      <c r="J5961" t="s">
        <v>24120</v>
      </c>
      <c r="R5961" s="51"/>
      <c r="U5961"/>
    </row>
    <row r="5962" spans="2:21" x14ac:dyDescent="0.25">
      <c r="B5962" s="49" t="s">
        <v>20400</v>
      </c>
      <c r="C5962" s="53" t="s">
        <v>24192</v>
      </c>
      <c r="D5962" t="s">
        <v>24113</v>
      </c>
      <c r="E5962" s="43" t="s">
        <v>21424</v>
      </c>
      <c r="F5962" t="s">
        <v>18313</v>
      </c>
      <c r="G5962" t="s">
        <v>24321</v>
      </c>
      <c r="H5962" s="41">
        <v>45321</v>
      </c>
      <c r="I5962" s="44">
        <v>-26926</v>
      </c>
      <c r="J5962" t="s">
        <v>24121</v>
      </c>
      <c r="R5962" s="51"/>
      <c r="U5962"/>
    </row>
    <row r="5963" spans="2:21" x14ac:dyDescent="0.25">
      <c r="B5963" s="49" t="s">
        <v>20400</v>
      </c>
      <c r="C5963" s="53" t="s">
        <v>24192</v>
      </c>
      <c r="D5963" t="s">
        <v>24113</v>
      </c>
      <c r="E5963" s="43" t="s">
        <v>21424</v>
      </c>
      <c r="F5963" t="s">
        <v>21342</v>
      </c>
      <c r="G5963" t="s">
        <v>24321</v>
      </c>
      <c r="H5963" s="41">
        <v>45321</v>
      </c>
      <c r="I5963" s="44">
        <v>-26926</v>
      </c>
      <c r="J5963" t="s">
        <v>24122</v>
      </c>
      <c r="R5963" s="51"/>
      <c r="U5963"/>
    </row>
    <row r="5964" spans="2:21" x14ac:dyDescent="0.25">
      <c r="B5964" s="49" t="s">
        <v>20400</v>
      </c>
      <c r="C5964" s="53" t="s">
        <v>24192</v>
      </c>
      <c r="D5964" t="s">
        <v>24113</v>
      </c>
      <c r="E5964" s="43" t="s">
        <v>21424</v>
      </c>
      <c r="F5964" t="s">
        <v>21450</v>
      </c>
      <c r="G5964" t="s">
        <v>24321</v>
      </c>
      <c r="H5964" s="41">
        <v>45321</v>
      </c>
      <c r="I5964" s="44">
        <v>-26926</v>
      </c>
      <c r="J5964" t="s">
        <v>24123</v>
      </c>
      <c r="R5964" s="51"/>
      <c r="U5964"/>
    </row>
    <row r="5965" spans="2:21" x14ac:dyDescent="0.25">
      <c r="B5965" s="49" t="s">
        <v>20400</v>
      </c>
      <c r="C5965" s="53" t="s">
        <v>24192</v>
      </c>
      <c r="D5965" t="s">
        <v>24113</v>
      </c>
      <c r="E5965" s="43" t="s">
        <v>21424</v>
      </c>
      <c r="F5965" t="s">
        <v>17961</v>
      </c>
      <c r="G5965" t="s">
        <v>24321</v>
      </c>
      <c r="H5965" s="41">
        <v>45321</v>
      </c>
      <c r="I5965" s="44">
        <v>-26926</v>
      </c>
      <c r="J5965" t="s">
        <v>24124</v>
      </c>
      <c r="R5965" s="51"/>
      <c r="U5965"/>
    </row>
    <row r="5966" spans="2:21" x14ac:dyDescent="0.25">
      <c r="B5966" s="49" t="s">
        <v>20400</v>
      </c>
      <c r="C5966" s="53" t="s">
        <v>24192</v>
      </c>
      <c r="D5966" t="s">
        <v>24113</v>
      </c>
      <c r="E5966" s="43" t="s">
        <v>21424</v>
      </c>
      <c r="F5966" t="s">
        <v>9303</v>
      </c>
      <c r="G5966" t="s">
        <v>24321</v>
      </c>
      <c r="H5966" s="41">
        <v>45321</v>
      </c>
      <c r="I5966" s="44">
        <v>-26926</v>
      </c>
      <c r="J5966" t="s">
        <v>24125</v>
      </c>
      <c r="R5966" s="51"/>
      <c r="U5966"/>
    </row>
    <row r="5967" spans="2:21" x14ac:dyDescent="0.25">
      <c r="B5967" s="49" t="s">
        <v>20400</v>
      </c>
      <c r="C5967" s="53" t="s">
        <v>24192</v>
      </c>
      <c r="D5967" t="s">
        <v>24113</v>
      </c>
      <c r="E5967" s="43" t="s">
        <v>21424</v>
      </c>
      <c r="F5967" t="s">
        <v>9253</v>
      </c>
      <c r="G5967" t="s">
        <v>24321</v>
      </c>
      <c r="H5967" s="41">
        <v>45321</v>
      </c>
      <c r="I5967" s="44">
        <v>-26926</v>
      </c>
      <c r="J5967" t="s">
        <v>24126</v>
      </c>
      <c r="R5967" s="51"/>
      <c r="U5967"/>
    </row>
    <row r="5968" spans="2:21" x14ac:dyDescent="0.25">
      <c r="B5968" s="49" t="s">
        <v>9326</v>
      </c>
      <c r="C5968" s="53" t="s">
        <v>24184</v>
      </c>
      <c r="D5968" t="s">
        <v>17679</v>
      </c>
      <c r="E5968" s="43" t="s">
        <v>17678</v>
      </c>
      <c r="F5968" t="s">
        <v>22218</v>
      </c>
      <c r="G5968" t="s">
        <v>24322</v>
      </c>
      <c r="H5968" s="41">
        <v>45322</v>
      </c>
      <c r="I5968" s="44">
        <v>-20712500.030000001</v>
      </c>
      <c r="J5968" t="s">
        <v>22217</v>
      </c>
      <c r="R5968" s="51"/>
      <c r="U5968"/>
    </row>
    <row r="5969" spans="2:21" x14ac:dyDescent="0.25">
      <c r="B5969" s="49" t="s">
        <v>9326</v>
      </c>
      <c r="C5969" s="53" t="s">
        <v>24184</v>
      </c>
      <c r="D5969" t="s">
        <v>22129</v>
      </c>
      <c r="E5969" s="43" t="s">
        <v>22128</v>
      </c>
      <c r="F5969" t="s">
        <v>22131</v>
      </c>
      <c r="G5969" t="s">
        <v>6069</v>
      </c>
      <c r="H5969" s="41">
        <v>45322</v>
      </c>
      <c r="I5969" s="44">
        <v>-10126799.789999999</v>
      </c>
      <c r="J5969" t="s">
        <v>22130</v>
      </c>
      <c r="R5969" s="51"/>
      <c r="U5969"/>
    </row>
    <row r="5970" spans="2:21" x14ac:dyDescent="0.25">
      <c r="B5970" s="49" t="s">
        <v>9326</v>
      </c>
      <c r="C5970" s="53" t="s">
        <v>24184</v>
      </c>
      <c r="D5970" t="s">
        <v>9246</v>
      </c>
      <c r="E5970" s="43" t="s">
        <v>9247</v>
      </c>
      <c r="F5970" t="s">
        <v>22163</v>
      </c>
      <c r="G5970" t="s">
        <v>24323</v>
      </c>
      <c r="H5970" s="41">
        <v>45322</v>
      </c>
      <c r="I5970" s="44">
        <v>-8682476.1300000008</v>
      </c>
      <c r="J5970" t="s">
        <v>22162</v>
      </c>
      <c r="R5970" s="51"/>
      <c r="U5970"/>
    </row>
    <row r="5971" spans="2:21" x14ac:dyDescent="0.25">
      <c r="B5971" s="49" t="s">
        <v>9326</v>
      </c>
      <c r="C5971" s="53" t="s">
        <v>24184</v>
      </c>
      <c r="D5971" t="s">
        <v>9246</v>
      </c>
      <c r="E5971" s="43" t="s">
        <v>9247</v>
      </c>
      <c r="F5971" t="s">
        <v>22161</v>
      </c>
      <c r="G5971" t="s">
        <v>24324</v>
      </c>
      <c r="H5971" s="41">
        <v>45322</v>
      </c>
      <c r="I5971" s="44">
        <v>-6295517.7800000003</v>
      </c>
      <c r="J5971" t="s">
        <v>22160</v>
      </c>
      <c r="R5971" s="51"/>
      <c r="U5971"/>
    </row>
    <row r="5972" spans="2:21" x14ac:dyDescent="0.25">
      <c r="B5972" s="49" t="s">
        <v>9326</v>
      </c>
      <c r="C5972" s="53" t="s">
        <v>24184</v>
      </c>
      <c r="D5972" t="s">
        <v>9246</v>
      </c>
      <c r="E5972" s="43" t="s">
        <v>9247</v>
      </c>
      <c r="F5972" t="s">
        <v>22165</v>
      </c>
      <c r="G5972" t="s">
        <v>24325</v>
      </c>
      <c r="H5972" s="41">
        <v>45322</v>
      </c>
      <c r="I5972" s="44">
        <v>-4766650.5</v>
      </c>
      <c r="J5972" t="s">
        <v>22164</v>
      </c>
      <c r="R5972" s="51"/>
      <c r="U5972"/>
    </row>
    <row r="5973" spans="2:21" x14ac:dyDescent="0.25">
      <c r="B5973" s="49" t="s">
        <v>9326</v>
      </c>
      <c r="C5973" s="53" t="s">
        <v>24184</v>
      </c>
      <c r="D5973" t="s">
        <v>18332</v>
      </c>
      <c r="E5973" s="43" t="s">
        <v>18331</v>
      </c>
      <c r="F5973" t="s">
        <v>22570</v>
      </c>
      <c r="G5973" t="s">
        <v>22571</v>
      </c>
      <c r="H5973" s="41">
        <v>45322</v>
      </c>
      <c r="I5973" s="44">
        <v>-3923368.66</v>
      </c>
      <c r="J5973" t="s">
        <v>22569</v>
      </c>
      <c r="R5973" s="51"/>
      <c r="U5973"/>
    </row>
    <row r="5974" spans="2:21" x14ac:dyDescent="0.25">
      <c r="B5974" s="49" t="s">
        <v>9326</v>
      </c>
      <c r="C5974" s="53" t="s">
        <v>24184</v>
      </c>
      <c r="D5974" t="s">
        <v>17679</v>
      </c>
      <c r="E5974" s="43" t="s">
        <v>17678</v>
      </c>
      <c r="F5974" t="s">
        <v>22216</v>
      </c>
      <c r="G5974" t="s">
        <v>24326</v>
      </c>
      <c r="H5974" s="41">
        <v>45322</v>
      </c>
      <c r="I5974" s="44">
        <v>-2350200.0099999998</v>
      </c>
      <c r="J5974" t="s">
        <v>22215</v>
      </c>
      <c r="R5974" s="51"/>
      <c r="U5974"/>
    </row>
    <row r="5975" spans="2:21" x14ac:dyDescent="0.25">
      <c r="B5975" s="49" t="s">
        <v>9326</v>
      </c>
      <c r="C5975" s="53" t="s">
        <v>24184</v>
      </c>
      <c r="D5975" t="s">
        <v>17679</v>
      </c>
      <c r="E5975" s="43" t="s">
        <v>17678</v>
      </c>
      <c r="F5975" t="s">
        <v>22214</v>
      </c>
      <c r="G5975" t="s">
        <v>24327</v>
      </c>
      <c r="H5975" s="41">
        <v>45322</v>
      </c>
      <c r="I5975" s="44">
        <v>-739200.01</v>
      </c>
      <c r="J5975" t="s">
        <v>22213</v>
      </c>
      <c r="R5975" s="51"/>
      <c r="U5975"/>
    </row>
    <row r="5976" spans="2:21" x14ac:dyDescent="0.25">
      <c r="B5976" s="49" t="s">
        <v>9326</v>
      </c>
      <c r="C5976" s="53" t="s">
        <v>24184</v>
      </c>
      <c r="D5976" t="s">
        <v>22508</v>
      </c>
      <c r="E5976" s="43" t="s">
        <v>22507</v>
      </c>
      <c r="F5976" t="s">
        <v>7773</v>
      </c>
      <c r="G5976" t="s">
        <v>22510</v>
      </c>
      <c r="H5976" s="41">
        <v>45322</v>
      </c>
      <c r="I5976" s="44">
        <v>-656080</v>
      </c>
      <c r="J5976" t="s">
        <v>22509</v>
      </c>
      <c r="R5976" s="51"/>
      <c r="U5976"/>
    </row>
    <row r="5977" spans="2:21" x14ac:dyDescent="0.25">
      <c r="B5977" s="49" t="s">
        <v>9326</v>
      </c>
      <c r="C5977" s="53" t="s">
        <v>24184</v>
      </c>
      <c r="D5977" t="s">
        <v>22722</v>
      </c>
      <c r="E5977" s="43" t="s">
        <v>21687</v>
      </c>
      <c r="F5977" t="s">
        <v>22724</v>
      </c>
      <c r="G5977" t="s">
        <v>24328</v>
      </c>
      <c r="H5977" s="41">
        <v>45322</v>
      </c>
      <c r="I5977" s="44">
        <v>-6657.28</v>
      </c>
      <c r="J5977" t="s">
        <v>22723</v>
      </c>
      <c r="R5977" s="51"/>
      <c r="U5977"/>
    </row>
    <row r="5978" spans="2:21" x14ac:dyDescent="0.25">
      <c r="B5978" s="49" t="s">
        <v>20400</v>
      </c>
      <c r="C5978" s="53" t="s">
        <v>24192</v>
      </c>
      <c r="D5978" t="s">
        <v>24113</v>
      </c>
      <c r="E5978" s="43" t="s">
        <v>21424</v>
      </c>
      <c r="F5978" t="s">
        <v>21452</v>
      </c>
      <c r="G5978" t="s">
        <v>20942</v>
      </c>
      <c r="H5978" s="41">
        <v>45322</v>
      </c>
      <c r="I5978" s="44">
        <v>-728650</v>
      </c>
      <c r="J5978" t="s">
        <v>24128</v>
      </c>
      <c r="R5978" s="51"/>
      <c r="U5978"/>
    </row>
    <row r="5979" spans="2:21" x14ac:dyDescent="0.25">
      <c r="B5979" s="49" t="s">
        <v>20400</v>
      </c>
      <c r="C5979" s="53" t="s">
        <v>24192</v>
      </c>
      <c r="D5979" t="s">
        <v>24113</v>
      </c>
      <c r="E5979" s="43" t="s">
        <v>21424</v>
      </c>
      <c r="F5979" t="s">
        <v>18642</v>
      </c>
      <c r="G5979" t="s">
        <v>20942</v>
      </c>
      <c r="H5979" s="41">
        <v>45322</v>
      </c>
      <c r="I5979" s="44">
        <v>-728650</v>
      </c>
      <c r="J5979" t="s">
        <v>24131</v>
      </c>
      <c r="R5979" s="51"/>
      <c r="U5979"/>
    </row>
    <row r="5980" spans="2:21" x14ac:dyDescent="0.25">
      <c r="B5980" s="49" t="s">
        <v>20400</v>
      </c>
      <c r="C5980" s="53" t="s">
        <v>24192</v>
      </c>
      <c r="D5980" t="s">
        <v>24113</v>
      </c>
      <c r="E5980" s="43" t="s">
        <v>21424</v>
      </c>
      <c r="F5980" t="s">
        <v>24134</v>
      </c>
      <c r="G5980" t="s">
        <v>24329</v>
      </c>
      <c r="H5980" s="41">
        <v>45322</v>
      </c>
      <c r="I5980" s="44">
        <v>-728650</v>
      </c>
      <c r="J5980" t="s">
        <v>24133</v>
      </c>
      <c r="R5980" s="51"/>
      <c r="U5980"/>
    </row>
    <row r="5981" spans="2:21" x14ac:dyDescent="0.25">
      <c r="B5981" s="49" t="s">
        <v>20400</v>
      </c>
      <c r="C5981" s="53" t="s">
        <v>24192</v>
      </c>
      <c r="D5981" t="s">
        <v>24113</v>
      </c>
      <c r="E5981" s="43" t="s">
        <v>21424</v>
      </c>
      <c r="F5981" t="s">
        <v>21454</v>
      </c>
      <c r="G5981" t="s">
        <v>20942</v>
      </c>
      <c r="H5981" s="41">
        <v>45322</v>
      </c>
      <c r="I5981" s="44">
        <v>-728650</v>
      </c>
      <c r="J5981" t="s">
        <v>24135</v>
      </c>
      <c r="R5981" s="51"/>
      <c r="U5981"/>
    </row>
    <row r="5982" spans="2:21" x14ac:dyDescent="0.25">
      <c r="B5982" s="49" t="s">
        <v>20400</v>
      </c>
      <c r="C5982" s="53" t="s">
        <v>24192</v>
      </c>
      <c r="D5982" t="s">
        <v>24113</v>
      </c>
      <c r="E5982" s="43" t="s">
        <v>21424</v>
      </c>
      <c r="F5982" t="s">
        <v>9255</v>
      </c>
      <c r="G5982" t="s">
        <v>24330</v>
      </c>
      <c r="H5982" s="41">
        <v>45322</v>
      </c>
      <c r="I5982" s="44">
        <v>-728650</v>
      </c>
      <c r="J5982" t="s">
        <v>24136</v>
      </c>
      <c r="R5982" s="51"/>
      <c r="U5982"/>
    </row>
    <row r="5983" spans="2:21" x14ac:dyDescent="0.25">
      <c r="B5983" s="49" t="s">
        <v>20400</v>
      </c>
      <c r="C5983" s="53" t="s">
        <v>24192</v>
      </c>
      <c r="D5983" t="s">
        <v>24113</v>
      </c>
      <c r="E5983" s="43" t="s">
        <v>21424</v>
      </c>
      <c r="F5983" t="s">
        <v>21453</v>
      </c>
      <c r="G5983" t="s">
        <v>24331</v>
      </c>
      <c r="H5983" s="41">
        <v>45322</v>
      </c>
      <c r="I5983" s="44">
        <v>-728650</v>
      </c>
      <c r="J5983" t="s">
        <v>24140</v>
      </c>
      <c r="R5983" s="51"/>
      <c r="U5983"/>
    </row>
    <row r="5984" spans="2:21" x14ac:dyDescent="0.25">
      <c r="B5984" s="49" t="s">
        <v>20400</v>
      </c>
      <c r="C5984" s="53" t="s">
        <v>24192</v>
      </c>
      <c r="D5984" t="s">
        <v>1218</v>
      </c>
      <c r="E5984" s="43" t="s">
        <v>1219</v>
      </c>
      <c r="F5984" t="s">
        <v>24176</v>
      </c>
      <c r="G5984" t="s">
        <v>9055</v>
      </c>
      <c r="H5984" s="41">
        <v>45322</v>
      </c>
      <c r="I5984" s="44">
        <v>-420120</v>
      </c>
      <c r="J5984" t="s">
        <v>24175</v>
      </c>
      <c r="R5984" s="51"/>
      <c r="U5984"/>
    </row>
    <row r="5985" spans="2:21" x14ac:dyDescent="0.25">
      <c r="B5985" s="49" t="s">
        <v>20400</v>
      </c>
      <c r="C5985" s="53" t="s">
        <v>24192</v>
      </c>
      <c r="D5985" t="s">
        <v>1218</v>
      </c>
      <c r="E5985" s="43" t="s">
        <v>1219</v>
      </c>
      <c r="F5985" t="s">
        <v>24164</v>
      </c>
      <c r="G5985" t="s">
        <v>24332</v>
      </c>
      <c r="H5985" s="41">
        <v>45322</v>
      </c>
      <c r="I5985" s="44">
        <v>-108196.05</v>
      </c>
      <c r="J5985" t="s">
        <v>24163</v>
      </c>
      <c r="R5985" s="51"/>
      <c r="U5985"/>
    </row>
    <row r="5986" spans="2:21" x14ac:dyDescent="0.25">
      <c r="B5986" s="49" t="s">
        <v>20400</v>
      </c>
      <c r="C5986" s="53" t="s">
        <v>24192</v>
      </c>
      <c r="D5986" t="s">
        <v>24105</v>
      </c>
      <c r="E5986" s="43" t="s">
        <v>21102</v>
      </c>
      <c r="F5986" t="s">
        <v>24107</v>
      </c>
      <c r="G5986" t="s">
        <v>20878</v>
      </c>
      <c r="H5986" s="41">
        <v>45322</v>
      </c>
      <c r="I5986" s="44">
        <v>-105172.5</v>
      </c>
      <c r="J5986" t="s">
        <v>24106</v>
      </c>
      <c r="R5986" s="51"/>
      <c r="U5986"/>
    </row>
    <row r="5987" spans="2:21" x14ac:dyDescent="0.25">
      <c r="B5987" s="49" t="s">
        <v>20400</v>
      </c>
      <c r="C5987" s="53" t="s">
        <v>24192</v>
      </c>
      <c r="D5987" t="s">
        <v>1218</v>
      </c>
      <c r="E5987" s="43" t="s">
        <v>1219</v>
      </c>
      <c r="F5987" t="s">
        <v>24170</v>
      </c>
      <c r="G5987" t="s">
        <v>8622</v>
      </c>
      <c r="H5987" s="41">
        <v>45322</v>
      </c>
      <c r="I5987" s="44">
        <v>-70070</v>
      </c>
      <c r="J5987" t="s">
        <v>24169</v>
      </c>
      <c r="R5987" s="51"/>
      <c r="U5987"/>
    </row>
    <row r="5988" spans="2:21" x14ac:dyDescent="0.25">
      <c r="B5988" s="49" t="s">
        <v>20400</v>
      </c>
      <c r="C5988" s="53" t="s">
        <v>24192</v>
      </c>
      <c r="D5988" t="s">
        <v>1218</v>
      </c>
      <c r="E5988" s="43" t="s">
        <v>1219</v>
      </c>
      <c r="F5988" t="s">
        <v>24174</v>
      </c>
      <c r="G5988" t="s">
        <v>9131</v>
      </c>
      <c r="H5988" s="41">
        <v>45322</v>
      </c>
      <c r="I5988" s="44">
        <v>-49300</v>
      </c>
      <c r="J5988" t="s">
        <v>24173</v>
      </c>
      <c r="R5988" s="51"/>
      <c r="U5988"/>
    </row>
    <row r="5989" spans="2:21" x14ac:dyDescent="0.25">
      <c r="B5989" s="49" t="s">
        <v>20400</v>
      </c>
      <c r="C5989" s="53" t="s">
        <v>24192</v>
      </c>
      <c r="D5989" t="s">
        <v>24113</v>
      </c>
      <c r="E5989" s="43" t="s">
        <v>21424</v>
      </c>
      <c r="F5989" t="s">
        <v>24130</v>
      </c>
      <c r="G5989" t="s">
        <v>24329</v>
      </c>
      <c r="H5989" s="41">
        <v>45322</v>
      </c>
      <c r="I5989" s="44">
        <v>-48896</v>
      </c>
      <c r="J5989" t="s">
        <v>24129</v>
      </c>
      <c r="R5989" s="51"/>
      <c r="U5989"/>
    </row>
    <row r="5990" spans="2:21" x14ac:dyDescent="0.25">
      <c r="B5990" s="49" t="s">
        <v>20400</v>
      </c>
      <c r="C5990" s="53" t="s">
        <v>24192</v>
      </c>
      <c r="D5990" t="s">
        <v>24113</v>
      </c>
      <c r="E5990" s="43" t="s">
        <v>21424</v>
      </c>
      <c r="F5990" t="s">
        <v>21451</v>
      </c>
      <c r="G5990" t="s">
        <v>24329</v>
      </c>
      <c r="H5990" s="41">
        <v>45322</v>
      </c>
      <c r="I5990" s="44">
        <v>-48896</v>
      </c>
      <c r="J5990" t="s">
        <v>24132</v>
      </c>
      <c r="R5990" s="51"/>
      <c r="U5990"/>
    </row>
    <row r="5991" spans="2:21" x14ac:dyDescent="0.25">
      <c r="B5991" s="49" t="s">
        <v>20400</v>
      </c>
      <c r="C5991" s="53" t="s">
        <v>24192</v>
      </c>
      <c r="D5991" t="s">
        <v>24113</v>
      </c>
      <c r="E5991" s="43" t="s">
        <v>21424</v>
      </c>
      <c r="F5991" t="s">
        <v>9256</v>
      </c>
      <c r="G5991" t="s">
        <v>24333</v>
      </c>
      <c r="H5991" s="41">
        <v>45322</v>
      </c>
      <c r="I5991" s="44">
        <v>-48896</v>
      </c>
      <c r="J5991" t="s">
        <v>24137</v>
      </c>
      <c r="R5991" s="51"/>
      <c r="U5991"/>
    </row>
    <row r="5992" spans="2:21" x14ac:dyDescent="0.25">
      <c r="B5992" s="49" t="s">
        <v>20400</v>
      </c>
      <c r="C5992" s="53" t="s">
        <v>24192</v>
      </c>
      <c r="D5992" t="s">
        <v>24113</v>
      </c>
      <c r="E5992" s="43" t="s">
        <v>21424</v>
      </c>
      <c r="F5992" t="s">
        <v>24142</v>
      </c>
      <c r="G5992" t="s">
        <v>24334</v>
      </c>
      <c r="H5992" s="41">
        <v>45322</v>
      </c>
      <c r="I5992" s="44">
        <v>-48896</v>
      </c>
      <c r="J5992" t="s">
        <v>24141</v>
      </c>
      <c r="R5992" s="51"/>
      <c r="U5992"/>
    </row>
    <row r="5993" spans="2:21" x14ac:dyDescent="0.25">
      <c r="B5993" s="49" t="s">
        <v>20400</v>
      </c>
      <c r="C5993" s="53" t="s">
        <v>24192</v>
      </c>
      <c r="D5993" t="s">
        <v>24113</v>
      </c>
      <c r="E5993" s="43" t="s">
        <v>21424</v>
      </c>
      <c r="F5993" t="s">
        <v>21030</v>
      </c>
      <c r="G5993" t="s">
        <v>24329</v>
      </c>
      <c r="H5993" s="41">
        <v>45322</v>
      </c>
      <c r="I5993" s="44">
        <v>-46868</v>
      </c>
      <c r="J5993" t="s">
        <v>24138</v>
      </c>
      <c r="R5993" s="51"/>
      <c r="U5993"/>
    </row>
    <row r="5994" spans="2:21" x14ac:dyDescent="0.25">
      <c r="B5994" s="49" t="s">
        <v>20400</v>
      </c>
      <c r="C5994" s="53" t="s">
        <v>24192</v>
      </c>
      <c r="D5994" t="s">
        <v>24113</v>
      </c>
      <c r="E5994" s="43" t="s">
        <v>21424</v>
      </c>
      <c r="F5994" t="s">
        <v>21455</v>
      </c>
      <c r="G5994" t="s">
        <v>24329</v>
      </c>
      <c r="H5994" s="41">
        <v>45322</v>
      </c>
      <c r="I5994" s="44">
        <v>-46868</v>
      </c>
      <c r="J5994" t="s">
        <v>24139</v>
      </c>
      <c r="R5994" s="51"/>
      <c r="U5994"/>
    </row>
    <row r="5995" spans="2:21" x14ac:dyDescent="0.25">
      <c r="B5995" s="49" t="s">
        <v>20400</v>
      </c>
      <c r="C5995" s="53" t="s">
        <v>24192</v>
      </c>
      <c r="D5995" t="s">
        <v>1218</v>
      </c>
      <c r="E5995" s="43" t="s">
        <v>1219</v>
      </c>
      <c r="F5995" t="s">
        <v>24168</v>
      </c>
      <c r="G5995" t="s">
        <v>24335</v>
      </c>
      <c r="H5995" s="41">
        <v>45322</v>
      </c>
      <c r="I5995" s="44">
        <v>-46557.5</v>
      </c>
      <c r="J5995" t="s">
        <v>24167</v>
      </c>
      <c r="R5995" s="51"/>
      <c r="U5995"/>
    </row>
    <row r="5996" spans="2:21" x14ac:dyDescent="0.25">
      <c r="B5996" s="49" t="s">
        <v>20400</v>
      </c>
      <c r="C5996" s="53" t="s">
        <v>24192</v>
      </c>
      <c r="D5996" t="s">
        <v>1218</v>
      </c>
      <c r="E5996" s="43" t="s">
        <v>1219</v>
      </c>
      <c r="F5996" t="s">
        <v>24172</v>
      </c>
      <c r="G5996" t="s">
        <v>24336</v>
      </c>
      <c r="H5996" s="41">
        <v>45322</v>
      </c>
      <c r="I5996" s="44">
        <v>-31971.8</v>
      </c>
      <c r="J5996" t="s">
        <v>24171</v>
      </c>
      <c r="R5996" s="51"/>
      <c r="U5996"/>
    </row>
    <row r="5997" spans="2:21" x14ac:dyDescent="0.25">
      <c r="B5997" s="49" t="s">
        <v>20400</v>
      </c>
      <c r="C5997" s="53" t="s">
        <v>24192</v>
      </c>
      <c r="D5997" t="s">
        <v>24113</v>
      </c>
      <c r="E5997" s="43" t="s">
        <v>21424</v>
      </c>
      <c r="F5997" t="s">
        <v>9254</v>
      </c>
      <c r="G5997" t="s">
        <v>24329</v>
      </c>
      <c r="H5997" s="41">
        <v>45322</v>
      </c>
      <c r="I5997" s="44">
        <v>-26926</v>
      </c>
      <c r="J5997" t="s">
        <v>24127</v>
      </c>
      <c r="R5997" s="51"/>
      <c r="U5997"/>
    </row>
    <row r="5998" spans="2:21" x14ac:dyDescent="0.25">
      <c r="B5998" s="49" t="s">
        <v>20400</v>
      </c>
      <c r="C5998" s="53" t="s">
        <v>24192</v>
      </c>
      <c r="D5998" t="s">
        <v>1218</v>
      </c>
      <c r="E5998" s="43" t="s">
        <v>1219</v>
      </c>
      <c r="F5998" t="s">
        <v>24166</v>
      </c>
      <c r="G5998" t="s">
        <v>24337</v>
      </c>
      <c r="H5998" s="41">
        <v>45322</v>
      </c>
      <c r="I5998" s="44">
        <v>-12260</v>
      </c>
      <c r="J5998" t="s">
        <v>24165</v>
      </c>
      <c r="R5998" s="51"/>
      <c r="U5998"/>
    </row>
    <row r="5999" spans="2:21" x14ac:dyDescent="0.25">
      <c r="B5999" s="49"/>
      <c r="C5999" s="49"/>
      <c r="D5999">
        <f>SUBTOTAL(103,Tabla19[txtVendorName])</f>
        <v>5985</v>
      </c>
      <c r="E5999" s="43"/>
      <c r="F5999">
        <f>SUBTOTAL(103,Tabla19[txtInvoice])</f>
        <v>5271</v>
      </c>
      <c r="G5999">
        <f>SUBTOTAL(103,Tabla19[Columna3])</f>
        <v>5888</v>
      </c>
      <c r="H5999" s="41"/>
      <c r="I5999" s="44">
        <f>SUBTOTAL(109,Tabla19[txtBalance])</f>
        <v>-8297619334.6400118</v>
      </c>
      <c r="R5999" s="51"/>
      <c r="U5999"/>
    </row>
  </sheetData>
  <phoneticPr fontId="9" type="noConversion"/>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4404-EC26-4535-A669-68AC01403C9A}">
  <sheetPr codeName="Hoja6"/>
  <dimension ref="B2:S7150"/>
  <sheetViews>
    <sheetView topLeftCell="C1" workbookViewId="0">
      <selection activeCell="B2" sqref="B2:G2"/>
    </sheetView>
  </sheetViews>
  <sheetFormatPr baseColWidth="10" defaultRowHeight="15" x14ac:dyDescent="0.25"/>
  <cols>
    <col min="2" max="2" width="19.140625" bestFit="1" customWidth="1"/>
    <col min="3" max="3" width="19.140625" customWidth="1"/>
    <col min="13" max="13" width="20.42578125" bestFit="1" customWidth="1"/>
    <col min="14" max="14" width="16.140625" bestFit="1" customWidth="1"/>
    <col min="16" max="16" width="19.140625" bestFit="1" customWidth="1"/>
    <col min="17" max="17" width="40.7109375" customWidth="1"/>
    <col min="18" max="18" width="17.5703125" style="51" bestFit="1" customWidth="1"/>
    <col min="19" max="19" width="18.5703125" style="51" customWidth="1"/>
  </cols>
  <sheetData>
    <row r="2" spans="2:19" x14ac:dyDescent="0.25">
      <c r="B2" s="49" t="s">
        <v>9318</v>
      </c>
      <c r="C2" s="49" t="s">
        <v>9322</v>
      </c>
      <c r="D2" s="43" t="s">
        <v>9320</v>
      </c>
      <c r="E2" t="s">
        <v>16394</v>
      </c>
      <c r="F2" t="s">
        <v>9325</v>
      </c>
      <c r="G2" t="s">
        <v>9323</v>
      </c>
      <c r="H2" t="s">
        <v>9321</v>
      </c>
      <c r="I2" t="s">
        <v>16395</v>
      </c>
      <c r="J2" t="s">
        <v>21846</v>
      </c>
      <c r="K2" t="s">
        <v>21847</v>
      </c>
      <c r="L2" t="s">
        <v>21848</v>
      </c>
      <c r="M2" t="s">
        <v>21849</v>
      </c>
      <c r="N2" t="s">
        <v>9324</v>
      </c>
      <c r="P2" t="s">
        <v>9322</v>
      </c>
      <c r="Q2" t="s">
        <v>9319</v>
      </c>
      <c r="R2" s="51" t="s">
        <v>24183</v>
      </c>
      <c r="S2" s="51" t="s">
        <v>24182</v>
      </c>
    </row>
    <row r="3" spans="2:19" x14ac:dyDescent="0.25">
      <c r="B3" s="49" t="s">
        <v>9326</v>
      </c>
      <c r="C3" s="53" t="str">
        <f>_xlfn.XLOOKUP(Tabla1[[#This Row],[txtDimensionFocus]],Tabla7[Columna1],Tabla7[Columna2])</f>
        <v>Cuentas Por Pagar Proveedores</v>
      </c>
      <c r="D3" s="43" t="s">
        <v>7953</v>
      </c>
      <c r="E3" t="s">
        <v>7952</v>
      </c>
      <c r="F3" t="s">
        <v>15435</v>
      </c>
      <c r="G3" s="41">
        <v>44441</v>
      </c>
      <c r="H3" t="s">
        <v>7954</v>
      </c>
      <c r="I3" t="s">
        <v>18840</v>
      </c>
      <c r="K3" t="s">
        <v>22740</v>
      </c>
      <c r="L3" t="s">
        <v>21854</v>
      </c>
      <c r="M3" s="44">
        <v>-2104327230.8299999</v>
      </c>
      <c r="N3" s="44">
        <v>-2104327230.8299999</v>
      </c>
      <c r="P3" t="s">
        <v>21850</v>
      </c>
      <c r="Q3" t="s">
        <v>24198</v>
      </c>
      <c r="R3" s="51">
        <v>-39151.57</v>
      </c>
      <c r="S3" s="51">
        <v>3887000</v>
      </c>
    </row>
    <row r="4" spans="2:19" x14ac:dyDescent="0.25">
      <c r="B4" s="49" t="s">
        <v>24094</v>
      </c>
      <c r="C4" s="53" t="str">
        <f>_xlfn.XLOOKUP(Tabla1[[#This Row],[txtDimensionFocus]],Tabla7[Columna1],Tabla7[Columna2])</f>
        <v>Transf. por Pagar a Instituciones Publicas</v>
      </c>
      <c r="D4" s="43" t="s">
        <v>21775</v>
      </c>
      <c r="E4" t="s">
        <v>24097</v>
      </c>
      <c r="F4" t="s">
        <v>24098</v>
      </c>
      <c r="G4" s="41">
        <v>45321</v>
      </c>
      <c r="H4" t="s">
        <v>24099</v>
      </c>
      <c r="L4" t="s">
        <v>21854</v>
      </c>
      <c r="M4" s="44">
        <v>-521550930.51999998</v>
      </c>
      <c r="N4" s="44">
        <v>-521550930.51999998</v>
      </c>
      <c r="P4" t="s">
        <v>21855</v>
      </c>
      <c r="Q4" t="s">
        <v>24197</v>
      </c>
      <c r="R4" s="51">
        <v>-478309.31000000006</v>
      </c>
      <c r="S4" s="51">
        <v>0</v>
      </c>
    </row>
    <row r="5" spans="2:19" x14ac:dyDescent="0.25">
      <c r="B5" s="49" t="s">
        <v>9326</v>
      </c>
      <c r="C5" s="53" t="str">
        <f>_xlfn.XLOOKUP(Tabla1[[#This Row],[txtDimensionFocus]],Tabla7[Columna1],Tabla7[Columna2])</f>
        <v>Cuentas Por Pagar Proveedores</v>
      </c>
      <c r="D5" s="43" t="s">
        <v>724</v>
      </c>
      <c r="E5" t="s">
        <v>723</v>
      </c>
      <c r="F5" t="s">
        <v>17098</v>
      </c>
      <c r="G5" s="41">
        <v>45232</v>
      </c>
      <c r="H5" t="s">
        <v>17099</v>
      </c>
      <c r="I5" t="s">
        <v>17100</v>
      </c>
      <c r="L5" t="s">
        <v>21854</v>
      </c>
      <c r="M5" s="44">
        <v>-262400000.28999999</v>
      </c>
      <c r="N5" s="44">
        <v>-262400000.28999999</v>
      </c>
      <c r="P5" t="s">
        <v>9326</v>
      </c>
      <c r="Q5" t="s">
        <v>24184</v>
      </c>
      <c r="R5" s="51">
        <v>-4969336032.2699547</v>
      </c>
      <c r="S5" s="51">
        <v>-5068077464.8199997</v>
      </c>
    </row>
    <row r="6" spans="2:19" x14ac:dyDescent="0.25">
      <c r="B6" s="49" t="s">
        <v>9326</v>
      </c>
      <c r="C6" s="53" t="str">
        <f>_xlfn.XLOOKUP(Tabla1[[#This Row],[txtDimensionFocus]],Tabla7[Columna1],Tabla7[Columna2])</f>
        <v>Cuentas Por Pagar Proveedores</v>
      </c>
      <c r="D6" s="43" t="s">
        <v>8507</v>
      </c>
      <c r="E6" t="s">
        <v>8506</v>
      </c>
      <c r="F6" t="s">
        <v>15916</v>
      </c>
      <c r="G6" s="41">
        <v>44517</v>
      </c>
      <c r="H6" t="s">
        <v>8508</v>
      </c>
      <c r="I6" t="s">
        <v>17928</v>
      </c>
      <c r="K6" t="s">
        <v>22329</v>
      </c>
      <c r="L6" t="s">
        <v>21854</v>
      </c>
      <c r="M6" s="44">
        <v>-79525809.719999999</v>
      </c>
      <c r="N6" s="44">
        <v>-63620647.780000001</v>
      </c>
      <c r="P6" t="s">
        <v>9735</v>
      </c>
      <c r="Q6" t="s">
        <v>24186</v>
      </c>
      <c r="R6" s="51">
        <v>-1177557234.1699953</v>
      </c>
      <c r="S6" s="51">
        <v>-1134481961.4300001</v>
      </c>
    </row>
    <row r="7" spans="2:19" x14ac:dyDescent="0.25">
      <c r="B7" s="49" t="s">
        <v>9326</v>
      </c>
      <c r="C7" s="53" t="str">
        <f>_xlfn.XLOOKUP(Tabla1[[#This Row],[txtDimensionFocus]],Tabla7[Columna1],Tabla7[Columna2])</f>
        <v>Cuentas Por Pagar Proveedores</v>
      </c>
      <c r="D7" s="43" t="s">
        <v>17678</v>
      </c>
      <c r="E7" t="s">
        <v>17679</v>
      </c>
      <c r="F7" t="s">
        <v>21347</v>
      </c>
      <c r="G7" s="41">
        <v>45313</v>
      </c>
      <c r="H7" t="s">
        <v>21348</v>
      </c>
      <c r="L7" t="s">
        <v>21854</v>
      </c>
      <c r="M7" s="44">
        <v>-63130000.07</v>
      </c>
      <c r="N7" s="44">
        <v>-63130000.07</v>
      </c>
      <c r="P7" t="s">
        <v>9328</v>
      </c>
      <c r="Q7" t="s">
        <v>24189</v>
      </c>
      <c r="R7" s="51">
        <v>-2087001047.4499407</v>
      </c>
      <c r="S7" s="51">
        <v>-2036416885.0999999</v>
      </c>
    </row>
    <row r="8" spans="2:19" x14ac:dyDescent="0.25">
      <c r="B8" s="49" t="s">
        <v>23978</v>
      </c>
      <c r="C8" s="53" t="str">
        <f>_xlfn.XLOOKUP(Tabla1[[#This Row],[txtDimensionFocus]],Tabla7[Columna1],Tabla7[Columna2])</f>
        <v>Cuenta Por Pagar Aportes Corrientes.</v>
      </c>
      <c r="D8" s="43" t="s">
        <v>21679</v>
      </c>
      <c r="E8" t="s">
        <v>24001</v>
      </c>
      <c r="F8" t="s">
        <v>24002</v>
      </c>
      <c r="G8" s="41">
        <v>43052</v>
      </c>
      <c r="H8" t="s">
        <v>24003</v>
      </c>
      <c r="L8" t="s">
        <v>21854</v>
      </c>
      <c r="M8" s="44">
        <v>-260926154</v>
      </c>
      <c r="N8" s="44">
        <v>-135742395</v>
      </c>
      <c r="P8" t="s">
        <v>23581</v>
      </c>
      <c r="Q8" t="s">
        <v>24199</v>
      </c>
      <c r="R8" s="51">
        <v>-32930.699999999997</v>
      </c>
      <c r="S8" s="51">
        <v>-1231.49</v>
      </c>
    </row>
    <row r="9" spans="2:19" x14ac:dyDescent="0.25">
      <c r="B9" s="49" t="s">
        <v>24086</v>
      </c>
      <c r="C9" s="53" t="str">
        <f>_xlfn.XLOOKUP(Tabla1[[#This Row],[txtDimensionFocus]],Tabla7[Columna1],Tabla7[Columna2])</f>
        <v>Transferencia corriente por Pagar/Regionales, Distritos y Ce</v>
      </c>
      <c r="D9" s="43" t="s">
        <v>21790</v>
      </c>
      <c r="E9" t="s">
        <v>24093</v>
      </c>
      <c r="F9" t="s">
        <v>21803</v>
      </c>
      <c r="G9" s="41">
        <v>45237</v>
      </c>
      <c r="H9" t="s">
        <v>21804</v>
      </c>
      <c r="L9" t="s">
        <v>21854</v>
      </c>
      <c r="M9" s="44">
        <v>-103231768.23</v>
      </c>
      <c r="N9" s="44">
        <v>-103231768.23</v>
      </c>
      <c r="P9" t="s">
        <v>23584</v>
      </c>
      <c r="Q9" t="s">
        <v>24201</v>
      </c>
      <c r="R9" s="51">
        <v>-1625</v>
      </c>
      <c r="S9" s="51" t="s">
        <v>24196</v>
      </c>
    </row>
    <row r="10" spans="2:19" x14ac:dyDescent="0.25">
      <c r="B10" s="49" t="s">
        <v>24086</v>
      </c>
      <c r="C10" s="53" t="str">
        <f>_xlfn.XLOOKUP(Tabla1[[#This Row],[txtDimensionFocus]],Tabla7[Columna1],Tabla7[Columna2])</f>
        <v>Transferencia corriente por Pagar/Regionales, Distritos y Ce</v>
      </c>
      <c r="D10" s="43" t="s">
        <v>21790</v>
      </c>
      <c r="E10" t="s">
        <v>24093</v>
      </c>
      <c r="F10" t="s">
        <v>21813</v>
      </c>
      <c r="G10" s="41">
        <v>45288</v>
      </c>
      <c r="H10" t="s">
        <v>21814</v>
      </c>
      <c r="L10" t="s">
        <v>21854</v>
      </c>
      <c r="M10" s="44">
        <v>-100191174.2</v>
      </c>
      <c r="N10" s="44">
        <v>-100191174.2</v>
      </c>
      <c r="P10" t="s">
        <v>23585</v>
      </c>
      <c r="Q10" t="s">
        <v>24194</v>
      </c>
      <c r="R10" s="51">
        <v>-1763924</v>
      </c>
      <c r="S10" s="51">
        <v>-1785624</v>
      </c>
    </row>
    <row r="11" spans="2:19" x14ac:dyDescent="0.25">
      <c r="B11" s="49" t="s">
        <v>24086</v>
      </c>
      <c r="C11" s="53" t="str">
        <f>_xlfn.XLOOKUP(Tabla1[[#This Row],[txtDimensionFocus]],Tabla7[Columna1],Tabla7[Columna2])</f>
        <v>Transferencia corriente por Pagar/Regionales, Distritos y Ce</v>
      </c>
      <c r="D11" s="43" t="s">
        <v>21790</v>
      </c>
      <c r="E11" t="s">
        <v>24093</v>
      </c>
      <c r="F11" t="s">
        <v>21821</v>
      </c>
      <c r="G11" s="41">
        <v>45288</v>
      </c>
      <c r="H11" t="s">
        <v>21822</v>
      </c>
      <c r="L11" t="s">
        <v>21854</v>
      </c>
      <c r="M11" s="44">
        <v>-100191174.2</v>
      </c>
      <c r="N11" s="44">
        <v>-100191174.2</v>
      </c>
      <c r="P11" t="s">
        <v>23690</v>
      </c>
      <c r="Q11" t="s">
        <v>24200</v>
      </c>
      <c r="R11" s="51">
        <v>15758.3</v>
      </c>
      <c r="S11" s="51">
        <v>-95645251.579999998</v>
      </c>
    </row>
    <row r="12" spans="2:19" x14ac:dyDescent="0.25">
      <c r="B12" s="49" t="s">
        <v>24086</v>
      </c>
      <c r="C12" s="53" t="str">
        <f>_xlfn.XLOOKUP(Tabla1[[#This Row],[txtDimensionFocus]],Tabla7[Columna1],Tabla7[Columna2])</f>
        <v>Transferencia corriente por Pagar/Regionales, Distritos y Ce</v>
      </c>
      <c r="D12" s="43" t="s">
        <v>21790</v>
      </c>
      <c r="E12" t="s">
        <v>24093</v>
      </c>
      <c r="F12" t="s">
        <v>21831</v>
      </c>
      <c r="G12" s="41">
        <v>45288</v>
      </c>
      <c r="H12" t="s">
        <v>21832</v>
      </c>
      <c r="L12" t="s">
        <v>21854</v>
      </c>
      <c r="M12" s="44">
        <v>-100191174.2</v>
      </c>
      <c r="N12" s="44">
        <v>-100191174.2</v>
      </c>
      <c r="P12" t="s">
        <v>23693</v>
      </c>
      <c r="Q12" t="s">
        <v>24191</v>
      </c>
      <c r="R12" s="51">
        <v>-4000000</v>
      </c>
      <c r="S12" s="51">
        <v>-6795298.54</v>
      </c>
    </row>
    <row r="13" spans="2:19" x14ac:dyDescent="0.25">
      <c r="B13" s="49" t="s">
        <v>9326</v>
      </c>
      <c r="C13" s="53" t="str">
        <f>_xlfn.XLOOKUP(Tabla1[[#This Row],[txtDimensionFocus]],Tabla7[Columna1],Tabla7[Columna2])</f>
        <v>Cuentas Por Pagar Proveedores</v>
      </c>
      <c r="D13" s="43" t="s">
        <v>144</v>
      </c>
      <c r="E13" t="s">
        <v>143</v>
      </c>
      <c r="F13" t="s">
        <v>17514</v>
      </c>
      <c r="G13" s="41">
        <v>45250</v>
      </c>
      <c r="H13" t="s">
        <v>17515</v>
      </c>
      <c r="L13" t="s">
        <v>21854</v>
      </c>
      <c r="M13" s="44">
        <v>-59408583.539999999</v>
      </c>
      <c r="N13" s="44">
        <v>-59408583.539999999</v>
      </c>
      <c r="P13" t="s">
        <v>23700</v>
      </c>
      <c r="Q13" t="s">
        <v>24190</v>
      </c>
      <c r="R13" s="51">
        <v>-84554064.939999998</v>
      </c>
      <c r="S13" s="51">
        <v>-87812531.790000007</v>
      </c>
    </row>
    <row r="14" spans="2:19" x14ac:dyDescent="0.25">
      <c r="B14" s="49" t="s">
        <v>9326</v>
      </c>
      <c r="C14" s="53" t="str">
        <f>_xlfn.XLOOKUP(Tabla1[[#This Row],[txtDimensionFocus]],Tabla7[Columna1],Tabla7[Columna2])</f>
        <v>Cuentas Por Pagar Proveedores</v>
      </c>
      <c r="D14" s="43" t="s">
        <v>21279</v>
      </c>
      <c r="E14" t="s">
        <v>22147</v>
      </c>
      <c r="F14" t="s">
        <v>21280</v>
      </c>
      <c r="G14" s="41">
        <v>45310</v>
      </c>
      <c r="H14" t="s">
        <v>21281</v>
      </c>
      <c r="L14" t="s">
        <v>21854</v>
      </c>
      <c r="M14" s="44">
        <v>-54443199.979999997</v>
      </c>
      <c r="N14" s="44">
        <v>-54443199.979999997</v>
      </c>
      <c r="P14" t="s">
        <v>23866</v>
      </c>
      <c r="Q14" t="s">
        <v>24193</v>
      </c>
      <c r="R14" s="51">
        <v>-21416514.249999993</v>
      </c>
      <c r="S14" s="51">
        <v>-21361377.98</v>
      </c>
    </row>
    <row r="15" spans="2:19" x14ac:dyDescent="0.25">
      <c r="B15" s="49" t="s">
        <v>9326</v>
      </c>
      <c r="C15" s="53" t="str">
        <f>_xlfn.XLOOKUP(Tabla1[[#This Row],[txtDimensionFocus]],Tabla7[Columna1],Tabla7[Columna2])</f>
        <v>Cuentas Por Pagar Proveedores</v>
      </c>
      <c r="D15" s="43" t="s">
        <v>18901</v>
      </c>
      <c r="E15" t="s">
        <v>18902</v>
      </c>
      <c r="F15" t="s">
        <v>21769</v>
      </c>
      <c r="G15" s="41">
        <v>45308</v>
      </c>
      <c r="H15" t="s">
        <v>7545</v>
      </c>
      <c r="L15" t="s">
        <v>21854</v>
      </c>
      <c r="M15" s="44">
        <v>-48730508.659999996</v>
      </c>
      <c r="N15" s="44">
        <v>-48730508.659999996</v>
      </c>
      <c r="P15" t="s">
        <v>23978</v>
      </c>
      <c r="Q15" t="s">
        <v>24187</v>
      </c>
      <c r="R15" s="51">
        <v>-261086773.75999996</v>
      </c>
      <c r="S15" s="51">
        <v>-267298465.66</v>
      </c>
    </row>
    <row r="16" spans="2:19" x14ac:dyDescent="0.25">
      <c r="B16" s="49" t="s">
        <v>9326</v>
      </c>
      <c r="C16" s="53" t="str">
        <f>_xlfn.XLOOKUP(Tabla1[[#This Row],[txtDimensionFocus]],Tabla7[Columna1],Tabla7[Columna2])</f>
        <v>Cuentas Por Pagar Proveedores</v>
      </c>
      <c r="D16" s="43" t="s">
        <v>21674</v>
      </c>
      <c r="E16" t="s">
        <v>22712</v>
      </c>
      <c r="F16" t="s">
        <v>22713</v>
      </c>
      <c r="G16" s="41">
        <v>45321</v>
      </c>
      <c r="H16" t="s">
        <v>22714</v>
      </c>
      <c r="L16" t="s">
        <v>21854</v>
      </c>
      <c r="M16" s="44">
        <v>-42119440</v>
      </c>
      <c r="N16" s="44">
        <v>-42119440</v>
      </c>
      <c r="P16" t="s">
        <v>24086</v>
      </c>
      <c r="Q16" t="s">
        <v>24188</v>
      </c>
      <c r="R16" s="51">
        <v>-674145722.88000011</v>
      </c>
      <c r="S16" s="51">
        <v>-674145722.88</v>
      </c>
    </row>
    <row r="17" spans="2:19" x14ac:dyDescent="0.25">
      <c r="B17" s="49" t="s">
        <v>9326</v>
      </c>
      <c r="C17" s="53" t="str">
        <f>_xlfn.XLOOKUP(Tabla1[[#This Row],[txtDimensionFocus]],Tabla7[Columna1],Tabla7[Columna2])</f>
        <v>Cuentas Por Pagar Proveedores</v>
      </c>
      <c r="D17" s="43" t="s">
        <v>9164</v>
      </c>
      <c r="E17" t="s">
        <v>9163</v>
      </c>
      <c r="F17" t="s">
        <v>18434</v>
      </c>
      <c r="G17" s="41">
        <v>45278</v>
      </c>
      <c r="H17" t="s">
        <v>18435</v>
      </c>
      <c r="I17" t="s">
        <v>18436</v>
      </c>
      <c r="J17" t="s">
        <v>22102</v>
      </c>
      <c r="K17" t="s">
        <v>22603</v>
      </c>
      <c r="L17" t="s">
        <v>21854</v>
      </c>
      <c r="M17" s="44">
        <v>-48952890</v>
      </c>
      <c r="N17" s="44">
        <v>-39162312</v>
      </c>
      <c r="P17" t="s">
        <v>24094</v>
      </c>
      <c r="Q17" t="s">
        <v>24185</v>
      </c>
      <c r="R17" s="51">
        <v>-523232085.51999998</v>
      </c>
      <c r="S17" s="51">
        <v>-523232085.51999998</v>
      </c>
    </row>
    <row r="18" spans="2:19" x14ac:dyDescent="0.25">
      <c r="B18" s="49" t="s">
        <v>23700</v>
      </c>
      <c r="C18" s="53" t="str">
        <f>_xlfn.XLOOKUP(Tabla1[[#This Row],[txtDimensionFocus]],Tabla7[Columna1],Tabla7[Columna2])</f>
        <v>Retencion por Pagar  de Impuesto Retenido</v>
      </c>
      <c r="D18" s="43" t="s">
        <v>17</v>
      </c>
      <c r="E18" t="s">
        <v>16</v>
      </c>
      <c r="F18" t="s">
        <v>23827</v>
      </c>
      <c r="G18" s="41">
        <v>41768</v>
      </c>
      <c r="L18" t="s">
        <v>21854</v>
      </c>
      <c r="M18" s="44">
        <v>-65294820.609999999</v>
      </c>
      <c r="N18" s="44">
        <v>-65294820.609999999</v>
      </c>
      <c r="P18" t="s">
        <v>24100</v>
      </c>
      <c r="Q18" t="s">
        <v>24195</v>
      </c>
      <c r="R18" s="51">
        <v>-536325.84</v>
      </c>
      <c r="S18" s="51" t="s">
        <v>24196</v>
      </c>
    </row>
    <row r="19" spans="2:19" x14ac:dyDescent="0.25">
      <c r="B19" s="49" t="s">
        <v>9326</v>
      </c>
      <c r="C19" s="53" t="str">
        <f>_xlfn.XLOOKUP(Tabla1[[#This Row],[txtDimensionFocus]],Tabla7[Columna1],Tabla7[Columna2])</f>
        <v>Cuentas Por Pagar Proveedores</v>
      </c>
      <c r="D19" s="43" t="s">
        <v>16383</v>
      </c>
      <c r="E19" t="s">
        <v>9240</v>
      </c>
      <c r="F19" t="s">
        <v>16927</v>
      </c>
      <c r="G19" s="41">
        <v>45281</v>
      </c>
      <c r="H19" t="s">
        <v>16928</v>
      </c>
      <c r="I19" t="s">
        <v>16426</v>
      </c>
      <c r="K19" t="s">
        <v>22015</v>
      </c>
      <c r="L19" t="s">
        <v>21854</v>
      </c>
      <c r="M19" s="44">
        <v>-48669597.100000001</v>
      </c>
      <c r="N19" s="44">
        <v>-38935677.68</v>
      </c>
      <c r="P19" t="s">
        <v>20400</v>
      </c>
      <c r="Q19" t="s">
        <v>24192</v>
      </c>
      <c r="R19" s="51">
        <v>-63725013.06000001</v>
      </c>
      <c r="S19" s="51">
        <v>-63725013.060000002</v>
      </c>
    </row>
    <row r="20" spans="2:19" x14ac:dyDescent="0.25">
      <c r="B20" s="49" t="s">
        <v>9326</v>
      </c>
      <c r="C20" s="53" t="str">
        <f>_xlfn.XLOOKUP(Tabla1[[#This Row],[txtDimensionFocus]],Tabla7[Columna1],Tabla7[Columna2])</f>
        <v>Cuentas Por Pagar Proveedores</v>
      </c>
      <c r="D20" s="43" t="s">
        <v>21507</v>
      </c>
      <c r="E20" t="s">
        <v>22544</v>
      </c>
      <c r="F20" t="s">
        <v>22548</v>
      </c>
      <c r="G20" s="41">
        <v>45321</v>
      </c>
      <c r="H20" t="s">
        <v>9091</v>
      </c>
      <c r="I20" t="s">
        <v>21508</v>
      </c>
      <c r="L20" t="s">
        <v>21854</v>
      </c>
      <c r="M20" s="44">
        <v>-43616236.509999998</v>
      </c>
      <c r="N20" s="44">
        <v>-34892989.210000001</v>
      </c>
    </row>
    <row r="21" spans="2:19" x14ac:dyDescent="0.25">
      <c r="B21" s="49" t="s">
        <v>9326</v>
      </c>
      <c r="C21" s="53" t="str">
        <f>_xlfn.XLOOKUP(Tabla1[[#This Row],[txtDimensionFocus]],Tabla7[Columna1],Tabla7[Columna2])</f>
        <v>Cuentas Por Pagar Proveedores</v>
      </c>
      <c r="D21" s="43" t="s">
        <v>21107</v>
      </c>
      <c r="E21" t="s">
        <v>21918</v>
      </c>
      <c r="F21" t="s">
        <v>21108</v>
      </c>
      <c r="G21" s="41">
        <v>45315</v>
      </c>
      <c r="H21" t="s">
        <v>21109</v>
      </c>
      <c r="I21" t="s">
        <v>16575</v>
      </c>
      <c r="J21" t="s">
        <v>21919</v>
      </c>
      <c r="K21" t="s">
        <v>21920</v>
      </c>
      <c r="L21" t="s">
        <v>21854</v>
      </c>
      <c r="M21" s="44">
        <v>-39815196.770000003</v>
      </c>
      <c r="N21" s="44">
        <v>-31852157.420000002</v>
      </c>
    </row>
    <row r="22" spans="2:19" x14ac:dyDescent="0.25">
      <c r="B22" s="49" t="s">
        <v>9326</v>
      </c>
      <c r="C22" s="53" t="str">
        <f>_xlfn.XLOOKUP(Tabla1[[#This Row],[txtDimensionFocus]],Tabla7[Columna1],Tabla7[Columna2])</f>
        <v>Cuentas Por Pagar Proveedores</v>
      </c>
      <c r="D22" s="43" t="s">
        <v>21411</v>
      </c>
      <c r="E22" t="s">
        <v>22248</v>
      </c>
      <c r="F22" t="s">
        <v>21412</v>
      </c>
      <c r="G22" s="41">
        <v>45303</v>
      </c>
      <c r="H22" t="s">
        <v>21413</v>
      </c>
      <c r="I22" t="s">
        <v>16803</v>
      </c>
      <c r="J22" t="s">
        <v>21964</v>
      </c>
      <c r="L22" t="s">
        <v>21854</v>
      </c>
      <c r="M22" s="44">
        <v>-34580142.509999998</v>
      </c>
      <c r="N22" s="44">
        <v>-27664114.010000002</v>
      </c>
    </row>
    <row r="23" spans="2:19" x14ac:dyDescent="0.25">
      <c r="B23" s="49" t="s">
        <v>9326</v>
      </c>
      <c r="C23" s="53" t="str">
        <f>_xlfn.XLOOKUP(Tabla1[[#This Row],[txtDimensionFocus]],Tabla7[Columna1],Tabla7[Columna2])</f>
        <v>Cuentas Por Pagar Proveedores</v>
      </c>
      <c r="D23" s="43" t="s">
        <v>17816</v>
      </c>
      <c r="E23" t="s">
        <v>17817</v>
      </c>
      <c r="F23" t="s">
        <v>21423</v>
      </c>
      <c r="G23" s="41">
        <v>45310</v>
      </c>
      <c r="H23" t="s">
        <v>7243</v>
      </c>
      <c r="L23" t="s">
        <v>21854</v>
      </c>
      <c r="M23" s="44">
        <v>-26971650.199999999</v>
      </c>
      <c r="N23" s="44">
        <v>-26971650.199999999</v>
      </c>
    </row>
    <row r="24" spans="2:19" x14ac:dyDescent="0.25">
      <c r="B24" s="49" t="s">
        <v>24086</v>
      </c>
      <c r="C24" s="53" t="str">
        <f>_xlfn.XLOOKUP(Tabla1[[#This Row],[txtDimensionFocus]],Tabla7[Columna1],Tabla7[Columna2])</f>
        <v>Transferencia corriente por Pagar/Regionales, Distritos y Ce</v>
      </c>
      <c r="D24" s="43" t="s">
        <v>21790</v>
      </c>
      <c r="E24" t="s">
        <v>24093</v>
      </c>
      <c r="F24" t="s">
        <v>21815</v>
      </c>
      <c r="G24" s="41">
        <v>45288</v>
      </c>
      <c r="H24" t="s">
        <v>21816</v>
      </c>
      <c r="L24" t="s">
        <v>21854</v>
      </c>
      <c r="M24" s="44">
        <v>-54766546.689999998</v>
      </c>
      <c r="N24" s="44">
        <v>-54766546.689999998</v>
      </c>
    </row>
    <row r="25" spans="2:19" x14ac:dyDescent="0.25">
      <c r="B25" s="49" t="s">
        <v>24086</v>
      </c>
      <c r="C25" s="53" t="str">
        <f>_xlfn.XLOOKUP(Tabla1[[#This Row],[txtDimensionFocus]],Tabla7[Columna1],Tabla7[Columna2])</f>
        <v>Transferencia corriente por Pagar/Regionales, Distritos y Ce</v>
      </c>
      <c r="D25" s="43" t="s">
        <v>21790</v>
      </c>
      <c r="E25" t="s">
        <v>24093</v>
      </c>
      <c r="F25" t="s">
        <v>21817</v>
      </c>
      <c r="G25" s="41">
        <v>45288</v>
      </c>
      <c r="H25" t="s">
        <v>21818</v>
      </c>
      <c r="L25" t="s">
        <v>21854</v>
      </c>
      <c r="M25" s="44">
        <v>-54766546.689999998</v>
      </c>
      <c r="N25" s="44">
        <v>-54766546.689999998</v>
      </c>
    </row>
    <row r="26" spans="2:19" x14ac:dyDescent="0.25">
      <c r="B26" s="49" t="s">
        <v>24086</v>
      </c>
      <c r="C26" s="53" t="str">
        <f>_xlfn.XLOOKUP(Tabla1[[#This Row],[txtDimensionFocus]],Tabla7[Columna1],Tabla7[Columna2])</f>
        <v>Transferencia corriente por Pagar/Regionales, Distritos y Ce</v>
      </c>
      <c r="D26" s="43" t="s">
        <v>21790</v>
      </c>
      <c r="E26" t="s">
        <v>24093</v>
      </c>
      <c r="F26" t="s">
        <v>21819</v>
      </c>
      <c r="G26" s="41">
        <v>45288</v>
      </c>
      <c r="H26" t="s">
        <v>21820</v>
      </c>
      <c r="L26" t="s">
        <v>21854</v>
      </c>
      <c r="M26" s="44">
        <v>-54766546.689999998</v>
      </c>
      <c r="N26" s="44">
        <v>-54766546.689999998</v>
      </c>
    </row>
    <row r="27" spans="2:19" x14ac:dyDescent="0.25">
      <c r="B27" s="49" t="s">
        <v>9326</v>
      </c>
      <c r="C27" s="53" t="str">
        <f>_xlfn.XLOOKUP(Tabla1[[#This Row],[txtDimensionFocus]],Tabla7[Columna1],Tabla7[Columna2])</f>
        <v>Cuentas Por Pagar Proveedores</v>
      </c>
      <c r="D27" s="43" t="s">
        <v>16799</v>
      </c>
      <c r="E27" t="s">
        <v>16800</v>
      </c>
      <c r="F27" t="s">
        <v>16801</v>
      </c>
      <c r="G27" s="41">
        <v>45274</v>
      </c>
      <c r="H27" t="s">
        <v>16802</v>
      </c>
      <c r="I27" t="s">
        <v>16803</v>
      </c>
      <c r="K27" t="s">
        <v>21976</v>
      </c>
      <c r="L27" t="s">
        <v>21854</v>
      </c>
      <c r="M27" s="44">
        <v>-32026061.359999999</v>
      </c>
      <c r="N27" s="44">
        <v>-25620849.09</v>
      </c>
    </row>
    <row r="28" spans="2:19" x14ac:dyDescent="0.25">
      <c r="B28" s="49" t="s">
        <v>9326</v>
      </c>
      <c r="C28" s="53" t="str">
        <f>_xlfn.XLOOKUP(Tabla1[[#This Row],[txtDimensionFocus]],Tabla7[Columna1],Tabla7[Columna2])</f>
        <v>Cuentas Por Pagar Proveedores</v>
      </c>
      <c r="D28" s="43" t="s">
        <v>16953</v>
      </c>
      <c r="E28" t="s">
        <v>16954</v>
      </c>
      <c r="F28" t="s">
        <v>16955</v>
      </c>
      <c r="G28" s="41">
        <v>45288</v>
      </c>
      <c r="H28" t="s">
        <v>16956</v>
      </c>
      <c r="I28" t="s">
        <v>9076</v>
      </c>
      <c r="J28" t="s">
        <v>22021</v>
      </c>
      <c r="K28" t="s">
        <v>22022</v>
      </c>
      <c r="L28" t="s">
        <v>21854</v>
      </c>
      <c r="M28" s="44">
        <v>-24626616.739999998</v>
      </c>
      <c r="N28" s="44">
        <v>-24626616.739999998</v>
      </c>
    </row>
    <row r="29" spans="2:19" x14ac:dyDescent="0.25">
      <c r="B29" s="49" t="s">
        <v>9326</v>
      </c>
      <c r="C29" s="53" t="str">
        <f>_xlfn.XLOOKUP(Tabla1[[#This Row],[txtDimensionFocus]],Tabla7[Columna1],Tabla7[Columna2])</f>
        <v>Cuentas Por Pagar Proveedores</v>
      </c>
      <c r="D29" s="43" t="s">
        <v>21217</v>
      </c>
      <c r="E29" t="s">
        <v>22025</v>
      </c>
      <c r="F29" t="s">
        <v>21218</v>
      </c>
      <c r="G29" s="41">
        <v>45301</v>
      </c>
      <c r="H29" t="s">
        <v>21219</v>
      </c>
      <c r="I29" t="s">
        <v>9076</v>
      </c>
      <c r="J29" t="s">
        <v>21887</v>
      </c>
      <c r="K29" t="s">
        <v>22026</v>
      </c>
      <c r="L29" t="s">
        <v>21854</v>
      </c>
      <c r="M29" s="44">
        <v>-23628469.190000001</v>
      </c>
      <c r="N29" s="44">
        <v>-23628469.190000001</v>
      </c>
    </row>
    <row r="30" spans="2:19" x14ac:dyDescent="0.25">
      <c r="B30" s="49" t="s">
        <v>9326</v>
      </c>
      <c r="C30" s="53" t="str">
        <f>_xlfn.XLOOKUP(Tabla1[[#This Row],[txtDimensionFocus]],Tabla7[Columna1],Tabla7[Columna2])</f>
        <v>Cuentas Por Pagar Proveedores</v>
      </c>
      <c r="D30" s="43" t="s">
        <v>21524</v>
      </c>
      <c r="E30" t="s">
        <v>22635</v>
      </c>
      <c r="F30" t="s">
        <v>22636</v>
      </c>
      <c r="G30" s="41">
        <v>45317</v>
      </c>
      <c r="H30" t="s">
        <v>8454</v>
      </c>
      <c r="I30" t="s">
        <v>21520</v>
      </c>
      <c r="J30" t="s">
        <v>22637</v>
      </c>
      <c r="K30" t="s">
        <v>22638</v>
      </c>
      <c r="L30" t="s">
        <v>21854</v>
      </c>
      <c r="M30" s="44">
        <v>-28566384</v>
      </c>
      <c r="N30" s="44">
        <v>-22853107.199999999</v>
      </c>
    </row>
    <row r="31" spans="2:19" x14ac:dyDescent="0.25">
      <c r="B31" s="49" t="s">
        <v>9326</v>
      </c>
      <c r="C31" s="53" t="str">
        <f>_xlfn.XLOOKUP(Tabla1[[#This Row],[txtDimensionFocus]],Tabla7[Columna1],Tabla7[Columna2])</f>
        <v>Cuentas Por Pagar Proveedores</v>
      </c>
      <c r="D31" s="43" t="s">
        <v>18396</v>
      </c>
      <c r="E31" t="s">
        <v>18397</v>
      </c>
      <c r="F31" t="s">
        <v>18398</v>
      </c>
      <c r="G31" s="41">
        <v>45275</v>
      </c>
      <c r="H31" t="s">
        <v>18399</v>
      </c>
      <c r="I31" t="s">
        <v>18400</v>
      </c>
      <c r="K31" t="s">
        <v>22587</v>
      </c>
      <c r="L31" t="s">
        <v>21854</v>
      </c>
      <c r="M31" s="44">
        <v>-27409988.73</v>
      </c>
      <c r="N31" s="44">
        <v>-21927990.98</v>
      </c>
    </row>
    <row r="32" spans="2:19" x14ac:dyDescent="0.25">
      <c r="B32" s="49" t="s">
        <v>9326</v>
      </c>
      <c r="C32" s="53" t="str">
        <f>_xlfn.XLOOKUP(Tabla1[[#This Row],[txtDimensionFocus]],Tabla7[Columna1],Tabla7[Columna2])</f>
        <v>Cuentas Por Pagar Proveedores</v>
      </c>
      <c r="D32" s="43" t="s">
        <v>18901</v>
      </c>
      <c r="E32" t="s">
        <v>18902</v>
      </c>
      <c r="F32" t="s">
        <v>21770</v>
      </c>
      <c r="G32" s="41">
        <v>45308</v>
      </c>
      <c r="H32" t="s">
        <v>8512</v>
      </c>
      <c r="L32" t="s">
        <v>21854</v>
      </c>
      <c r="M32" s="44">
        <v>-21672003.850000001</v>
      </c>
      <c r="N32" s="44">
        <v>-21672003.850000001</v>
      </c>
    </row>
    <row r="33" spans="2:14" x14ac:dyDescent="0.25">
      <c r="B33" s="49" t="s">
        <v>9326</v>
      </c>
      <c r="C33" s="53" t="str">
        <f>_xlfn.XLOOKUP(Tabla1[[#This Row],[txtDimensionFocus]],Tabla7[Columna1],Tabla7[Columna2])</f>
        <v>Cuentas Por Pagar Proveedores</v>
      </c>
      <c r="D33" s="43" t="s">
        <v>144</v>
      </c>
      <c r="E33" t="s">
        <v>143</v>
      </c>
      <c r="F33" t="s">
        <v>21293</v>
      </c>
      <c r="G33" s="41">
        <v>45309</v>
      </c>
      <c r="H33" t="s">
        <v>21294</v>
      </c>
      <c r="L33" t="s">
        <v>21854</v>
      </c>
      <c r="M33" s="44">
        <v>-21588265.530000001</v>
      </c>
      <c r="N33" s="44">
        <v>-21588265.530000001</v>
      </c>
    </row>
    <row r="34" spans="2:14" x14ac:dyDescent="0.25">
      <c r="B34" s="49" t="s">
        <v>9326</v>
      </c>
      <c r="C34" s="53" t="str">
        <f>_xlfn.XLOOKUP(Tabla1[[#This Row],[txtDimensionFocus]],Tabla7[Columna1],Tabla7[Columna2])</f>
        <v>Cuentas Por Pagar Proveedores</v>
      </c>
      <c r="D34" s="43" t="s">
        <v>17678</v>
      </c>
      <c r="E34" t="s">
        <v>17679</v>
      </c>
      <c r="F34" t="s">
        <v>22217</v>
      </c>
      <c r="G34" s="41">
        <v>45322</v>
      </c>
      <c r="H34" t="s">
        <v>22218</v>
      </c>
      <c r="L34" t="s">
        <v>21854</v>
      </c>
      <c r="M34" s="44">
        <v>-20712500.030000001</v>
      </c>
      <c r="N34" s="44">
        <v>-20712500.030000001</v>
      </c>
    </row>
    <row r="35" spans="2:14" x14ac:dyDescent="0.25">
      <c r="B35" s="49" t="s">
        <v>9326</v>
      </c>
      <c r="C35" s="53" t="str">
        <f>_xlfn.XLOOKUP(Tabla1[[#This Row],[txtDimensionFocus]],Tabla7[Columna1],Tabla7[Columna2])</f>
        <v>Cuentas Por Pagar Proveedores</v>
      </c>
      <c r="D35" s="43" t="s">
        <v>18223</v>
      </c>
      <c r="E35" t="s">
        <v>18224</v>
      </c>
      <c r="F35" t="s">
        <v>18225</v>
      </c>
      <c r="G35" s="41">
        <v>45282</v>
      </c>
      <c r="H35" t="s">
        <v>18226</v>
      </c>
      <c r="I35" t="s">
        <v>9090</v>
      </c>
      <c r="J35" t="s">
        <v>21952</v>
      </c>
      <c r="K35" t="s">
        <v>22496</v>
      </c>
      <c r="L35" t="s">
        <v>21854</v>
      </c>
      <c r="M35" s="44">
        <v>-24775043.550000001</v>
      </c>
      <c r="N35" s="44">
        <v>-19820034.84</v>
      </c>
    </row>
    <row r="36" spans="2:14" x14ac:dyDescent="0.25">
      <c r="B36" s="49" t="s">
        <v>9326</v>
      </c>
      <c r="C36" s="53" t="str">
        <f>_xlfn.XLOOKUP(Tabla1[[#This Row],[txtDimensionFocus]],Tabla7[Columna1],Tabla7[Columna2])</f>
        <v>Cuentas Por Pagar Proveedores</v>
      </c>
      <c r="D36" s="43" t="s">
        <v>7618</v>
      </c>
      <c r="E36" t="s">
        <v>7617</v>
      </c>
      <c r="F36" t="s">
        <v>17910</v>
      </c>
      <c r="G36" s="41">
        <v>45273</v>
      </c>
      <c r="H36" t="s">
        <v>17911</v>
      </c>
      <c r="I36" t="s">
        <v>17746</v>
      </c>
      <c r="J36" t="s">
        <v>22075</v>
      </c>
      <c r="K36" t="s">
        <v>22318</v>
      </c>
      <c r="L36" t="s">
        <v>21854</v>
      </c>
      <c r="M36" s="44">
        <v>-24625053.59</v>
      </c>
      <c r="N36" s="44">
        <v>-19700042.870000001</v>
      </c>
    </row>
    <row r="37" spans="2:14" x14ac:dyDescent="0.25">
      <c r="B37" s="49" t="s">
        <v>9326</v>
      </c>
      <c r="C37" s="53" t="str">
        <f>_xlfn.XLOOKUP(Tabla1[[#This Row],[txtDimensionFocus]],Tabla7[Columna1],Tabla7[Columna2])</f>
        <v>Cuentas Por Pagar Proveedores</v>
      </c>
      <c r="D37" s="43" t="s">
        <v>5815</v>
      </c>
      <c r="E37" t="s">
        <v>5814</v>
      </c>
      <c r="F37" t="s">
        <v>15020</v>
      </c>
      <c r="G37" s="41">
        <v>43453</v>
      </c>
      <c r="H37" t="s">
        <v>7330</v>
      </c>
      <c r="I37" t="s">
        <v>18087</v>
      </c>
      <c r="K37" t="s">
        <v>22409</v>
      </c>
      <c r="L37" t="s">
        <v>21854</v>
      </c>
      <c r="M37" s="44">
        <v>-19071294.219999999</v>
      </c>
      <c r="N37" s="44">
        <v>-19071294.219999999</v>
      </c>
    </row>
    <row r="38" spans="2:14" x14ac:dyDescent="0.25">
      <c r="B38" s="49" t="s">
        <v>9326</v>
      </c>
      <c r="C38" s="53" t="str">
        <f>_xlfn.XLOOKUP(Tabla1[[#This Row],[txtDimensionFocus]],Tabla7[Columna1],Tabla7[Columna2])</f>
        <v>Cuentas Por Pagar Proveedores</v>
      </c>
      <c r="D38" s="43" t="s">
        <v>18135</v>
      </c>
      <c r="E38" t="s">
        <v>18136</v>
      </c>
      <c r="F38" t="s">
        <v>18137</v>
      </c>
      <c r="G38" s="41">
        <v>45193</v>
      </c>
      <c r="H38" t="s">
        <v>18138</v>
      </c>
      <c r="I38" t="s">
        <v>18139</v>
      </c>
      <c r="J38" t="s">
        <v>22075</v>
      </c>
      <c r="K38" t="s">
        <v>22448</v>
      </c>
      <c r="L38" t="s">
        <v>21854</v>
      </c>
      <c r="M38" s="44">
        <v>-18834570</v>
      </c>
      <c r="N38" s="44">
        <v>-18834570</v>
      </c>
    </row>
    <row r="39" spans="2:14" x14ac:dyDescent="0.25">
      <c r="B39" s="49" t="s">
        <v>9326</v>
      </c>
      <c r="C39" s="53" t="str">
        <f>_xlfn.XLOOKUP(Tabla1[[#This Row],[txtDimensionFocus]],Tabla7[Columna1],Tabla7[Columna2])</f>
        <v>Cuentas Por Pagar Proveedores</v>
      </c>
      <c r="D39" s="43" t="s">
        <v>16422</v>
      </c>
      <c r="E39" t="s">
        <v>16423</v>
      </c>
      <c r="F39" t="s">
        <v>16424</v>
      </c>
      <c r="G39" s="41">
        <v>45289</v>
      </c>
      <c r="H39" t="s">
        <v>16425</v>
      </c>
      <c r="I39" t="s">
        <v>16426</v>
      </c>
      <c r="K39" t="s">
        <v>21032</v>
      </c>
      <c r="L39" t="s">
        <v>21854</v>
      </c>
      <c r="M39" s="44">
        <v>-18779252.039999999</v>
      </c>
      <c r="N39" s="44">
        <v>-18779252.039999999</v>
      </c>
    </row>
    <row r="40" spans="2:14" x14ac:dyDescent="0.25">
      <c r="B40" s="49" t="s">
        <v>9326</v>
      </c>
      <c r="C40" s="53" t="str">
        <f>_xlfn.XLOOKUP(Tabla1[[#This Row],[txtDimensionFocus]],Tabla7[Columna1],Tabla7[Columna2])</f>
        <v>Cuentas Por Pagar Proveedores</v>
      </c>
      <c r="D40" s="43" t="s">
        <v>17419</v>
      </c>
      <c r="E40" t="s">
        <v>17420</v>
      </c>
      <c r="F40" t="s">
        <v>17431</v>
      </c>
      <c r="G40" s="41">
        <v>45247</v>
      </c>
      <c r="H40" t="s">
        <v>17432</v>
      </c>
      <c r="L40" t="s">
        <v>21854</v>
      </c>
      <c r="M40" s="44">
        <v>-18509653.199999999</v>
      </c>
      <c r="N40" s="44">
        <v>-18509653.199999999</v>
      </c>
    </row>
    <row r="41" spans="2:14" x14ac:dyDescent="0.25">
      <c r="B41" s="49" t="s">
        <v>9326</v>
      </c>
      <c r="C41" s="53" t="str">
        <f>_xlfn.XLOOKUP(Tabla1[[#This Row],[txtDimensionFocus]],Tabla7[Columna1],Tabla7[Columna2])</f>
        <v>Cuentas Por Pagar Proveedores</v>
      </c>
      <c r="D41" s="43" t="s">
        <v>17943</v>
      </c>
      <c r="E41" t="s">
        <v>17944</v>
      </c>
      <c r="F41" t="s">
        <v>17945</v>
      </c>
      <c r="G41" s="41">
        <v>45267</v>
      </c>
      <c r="H41" t="s">
        <v>17946</v>
      </c>
      <c r="I41" t="s">
        <v>17947</v>
      </c>
      <c r="K41" t="s">
        <v>22338</v>
      </c>
      <c r="L41" t="s">
        <v>21854</v>
      </c>
      <c r="M41" s="44">
        <v>-23128495.34</v>
      </c>
      <c r="N41" s="44">
        <v>-18502796.27</v>
      </c>
    </row>
    <row r="42" spans="2:14" x14ac:dyDescent="0.25">
      <c r="B42" s="49" t="s">
        <v>9326</v>
      </c>
      <c r="C42" s="53" t="str">
        <f>_xlfn.XLOOKUP(Tabla1[[#This Row],[txtDimensionFocus]],Tabla7[Columna1],Tabla7[Columna2])</f>
        <v>Cuentas Por Pagar Proveedores</v>
      </c>
      <c r="D42" s="43" t="s">
        <v>1684</v>
      </c>
      <c r="E42" t="s">
        <v>1683</v>
      </c>
      <c r="F42" t="s">
        <v>21445</v>
      </c>
      <c r="G42" s="41">
        <v>45301</v>
      </c>
      <c r="H42" t="s">
        <v>21446</v>
      </c>
      <c r="I42" t="s">
        <v>18400</v>
      </c>
      <c r="J42" t="s">
        <v>22322</v>
      </c>
      <c r="K42" t="s">
        <v>22323</v>
      </c>
      <c r="L42" t="s">
        <v>21854</v>
      </c>
      <c r="M42" s="44">
        <v>-22620124.57</v>
      </c>
      <c r="N42" s="44">
        <v>-18096099.66</v>
      </c>
    </row>
    <row r="43" spans="2:14" x14ac:dyDescent="0.25">
      <c r="B43" s="49" t="s">
        <v>9326</v>
      </c>
      <c r="C43" s="53" t="str">
        <f>_xlfn.XLOOKUP(Tabla1[[#This Row],[txtDimensionFocus]],Tabla7[Columna1],Tabla7[Columna2])</f>
        <v>Cuentas Por Pagar Proveedores</v>
      </c>
      <c r="D43" s="43" t="s">
        <v>16980</v>
      </c>
      <c r="E43" t="s">
        <v>16981</v>
      </c>
      <c r="F43" t="s">
        <v>16982</v>
      </c>
      <c r="G43" s="41">
        <v>45271</v>
      </c>
      <c r="H43" t="s">
        <v>16983</v>
      </c>
      <c r="I43" t="s">
        <v>9263</v>
      </c>
      <c r="K43" t="s">
        <v>22043</v>
      </c>
      <c r="L43" t="s">
        <v>21854</v>
      </c>
      <c r="M43" s="44">
        <v>-21424246.379999999</v>
      </c>
      <c r="N43" s="44">
        <v>-17139397.100000001</v>
      </c>
    </row>
    <row r="44" spans="2:14" x14ac:dyDescent="0.25">
      <c r="B44" s="49" t="s">
        <v>9326</v>
      </c>
      <c r="C44" s="53" t="str">
        <f>_xlfn.XLOOKUP(Tabla1[[#This Row],[txtDimensionFocus]],Tabla7[Columna1],Tabla7[Columna2])</f>
        <v>Cuentas Por Pagar Proveedores</v>
      </c>
      <c r="D44" s="43" t="s">
        <v>17892</v>
      </c>
      <c r="E44" t="s">
        <v>17893</v>
      </c>
      <c r="F44" t="s">
        <v>17894</v>
      </c>
      <c r="G44" s="41">
        <v>45279</v>
      </c>
      <c r="H44" t="s">
        <v>17895</v>
      </c>
      <c r="I44" t="s">
        <v>9145</v>
      </c>
      <c r="J44" t="s">
        <v>22308</v>
      </c>
      <c r="K44" t="s">
        <v>22309</v>
      </c>
      <c r="L44" t="s">
        <v>21854</v>
      </c>
      <c r="M44" s="44">
        <v>-21005627.559999999</v>
      </c>
      <c r="N44" s="44">
        <v>-16804502.050000001</v>
      </c>
    </row>
    <row r="45" spans="2:14" x14ac:dyDescent="0.25">
      <c r="B45" s="49" t="s">
        <v>23978</v>
      </c>
      <c r="C45" s="53" t="str">
        <f>_xlfn.XLOOKUP(Tabla1[[#This Row],[txtDimensionFocus]],Tabla7[Columna1],Tabla7[Columna2])</f>
        <v>Cuenta Por Pagar Aportes Corrientes.</v>
      </c>
      <c r="D45" s="43" t="s">
        <v>24057</v>
      </c>
      <c r="E45" t="s">
        <v>24058</v>
      </c>
      <c r="F45" t="s">
        <v>24059</v>
      </c>
      <c r="G45" s="41">
        <v>44295</v>
      </c>
      <c r="H45" t="s">
        <v>24060</v>
      </c>
      <c r="L45" t="s">
        <v>21854</v>
      </c>
      <c r="M45" s="44">
        <v>-25829649.07</v>
      </c>
      <c r="N45" s="44">
        <v>-25829649.07</v>
      </c>
    </row>
    <row r="46" spans="2:14" x14ac:dyDescent="0.25">
      <c r="B46" s="49" t="s">
        <v>9326</v>
      </c>
      <c r="C46" s="53" t="str">
        <f>_xlfn.XLOOKUP(Tabla1[[#This Row],[txtDimensionFocus]],Tabla7[Columna1],Tabla7[Columna2])</f>
        <v>Cuentas Por Pagar Proveedores</v>
      </c>
      <c r="D46" s="43" t="s">
        <v>21460</v>
      </c>
      <c r="E46" t="s">
        <v>22330</v>
      </c>
      <c r="F46" t="s">
        <v>21461</v>
      </c>
      <c r="G46" s="41">
        <v>45310</v>
      </c>
      <c r="H46" t="s">
        <v>21462</v>
      </c>
      <c r="I46" t="s">
        <v>1285</v>
      </c>
      <c r="J46" t="s">
        <v>22331</v>
      </c>
      <c r="K46" t="s">
        <v>22332</v>
      </c>
      <c r="L46" t="s">
        <v>21854</v>
      </c>
      <c r="M46" s="44">
        <v>-20930919.75</v>
      </c>
      <c r="N46" s="44">
        <v>-16744735.800000001</v>
      </c>
    </row>
    <row r="47" spans="2:14" x14ac:dyDescent="0.25">
      <c r="B47" s="49" t="s">
        <v>9326</v>
      </c>
      <c r="C47" s="53" t="str">
        <f>_xlfn.XLOOKUP(Tabla1[[#This Row],[txtDimensionFocus]],Tabla7[Columna1],Tabla7[Columna2])</f>
        <v>Cuentas Por Pagar Proveedores</v>
      </c>
      <c r="D47" s="43" t="s">
        <v>17830</v>
      </c>
      <c r="E47" t="s">
        <v>17831</v>
      </c>
      <c r="F47" t="s">
        <v>21429</v>
      </c>
      <c r="G47" s="41">
        <v>45306</v>
      </c>
      <c r="H47" t="s">
        <v>21419</v>
      </c>
      <c r="L47" t="s">
        <v>21854</v>
      </c>
      <c r="M47" s="44">
        <v>-16478272.25</v>
      </c>
      <c r="N47" s="44">
        <v>-16478272.25</v>
      </c>
    </row>
    <row r="48" spans="2:14" x14ac:dyDescent="0.25">
      <c r="B48" s="49" t="s">
        <v>9326</v>
      </c>
      <c r="C48" s="53" t="str">
        <f>_xlfn.XLOOKUP(Tabla1[[#This Row],[txtDimensionFocus]],Tabla7[Columna1],Tabla7[Columna2])</f>
        <v>Cuentas Por Pagar Proveedores</v>
      </c>
      <c r="D48" s="43" t="s">
        <v>1824</v>
      </c>
      <c r="E48" t="s">
        <v>1823</v>
      </c>
      <c r="F48" t="s">
        <v>21269</v>
      </c>
      <c r="G48" s="41">
        <v>45309</v>
      </c>
      <c r="H48" t="s">
        <v>21270</v>
      </c>
      <c r="L48" t="s">
        <v>21854</v>
      </c>
      <c r="M48" s="44">
        <v>-16474977.68</v>
      </c>
      <c r="N48" s="44">
        <v>-16474977.68</v>
      </c>
    </row>
    <row r="49" spans="2:14" x14ac:dyDescent="0.25">
      <c r="B49" s="49" t="s">
        <v>9326</v>
      </c>
      <c r="C49" s="53" t="str">
        <f>_xlfn.XLOOKUP(Tabla1[[#This Row],[txtDimensionFocus]],Tabla7[Columna1],Tabla7[Columna2])</f>
        <v>Cuentas Por Pagar Proveedores</v>
      </c>
      <c r="D49" s="43" t="s">
        <v>21129</v>
      </c>
      <c r="E49" t="s">
        <v>21930</v>
      </c>
      <c r="F49" t="s">
        <v>21130</v>
      </c>
      <c r="G49" s="41">
        <v>45306</v>
      </c>
      <c r="H49" t="s">
        <v>21131</v>
      </c>
      <c r="I49" t="s">
        <v>21053</v>
      </c>
      <c r="J49" t="s">
        <v>21887</v>
      </c>
      <c r="K49" t="s">
        <v>21931</v>
      </c>
      <c r="L49" t="s">
        <v>21854</v>
      </c>
      <c r="M49" s="44">
        <v>-16260940.33</v>
      </c>
      <c r="N49" s="44">
        <v>-16260940.33</v>
      </c>
    </row>
    <row r="50" spans="2:14" x14ac:dyDescent="0.25">
      <c r="B50" s="49" t="s">
        <v>9326</v>
      </c>
      <c r="C50" s="53" t="str">
        <f>_xlfn.XLOOKUP(Tabla1[[#This Row],[txtDimensionFocus]],Tabla7[Columna1],Tabla7[Columna2])</f>
        <v>Cuentas Por Pagar Proveedores</v>
      </c>
      <c r="D50" s="43" t="s">
        <v>21225</v>
      </c>
      <c r="E50" t="s">
        <v>22037</v>
      </c>
      <c r="F50" t="s">
        <v>21226</v>
      </c>
      <c r="G50" s="41">
        <v>45299</v>
      </c>
      <c r="H50" t="s">
        <v>7654</v>
      </c>
      <c r="I50" t="s">
        <v>21227</v>
      </c>
      <c r="K50" t="s">
        <v>22038</v>
      </c>
      <c r="L50" t="s">
        <v>21854</v>
      </c>
      <c r="M50" s="44">
        <v>-15765468.75</v>
      </c>
      <c r="N50" s="44">
        <v>-15765468.75</v>
      </c>
    </row>
    <row r="51" spans="2:14" x14ac:dyDescent="0.25">
      <c r="B51" s="49" t="s">
        <v>9326</v>
      </c>
      <c r="C51" s="53" t="str">
        <f>_xlfn.XLOOKUP(Tabla1[[#This Row],[txtDimensionFocus]],Tabla7[Columna1],Tabla7[Columna2])</f>
        <v>Cuentas Por Pagar Proveedores</v>
      </c>
      <c r="D51" s="43" t="s">
        <v>21077</v>
      </c>
      <c r="E51" t="s">
        <v>21905</v>
      </c>
      <c r="F51" t="s">
        <v>21078</v>
      </c>
      <c r="G51" s="41">
        <v>45299</v>
      </c>
      <c r="H51" t="s">
        <v>21079</v>
      </c>
      <c r="I51" t="s">
        <v>9076</v>
      </c>
      <c r="J51" t="s">
        <v>21887</v>
      </c>
      <c r="K51" t="s">
        <v>21906</v>
      </c>
      <c r="L51" t="s">
        <v>21854</v>
      </c>
      <c r="M51" s="44">
        <v>-15549799.33</v>
      </c>
      <c r="N51" s="44">
        <v>-15549799.33</v>
      </c>
    </row>
    <row r="52" spans="2:14" x14ac:dyDescent="0.25">
      <c r="B52" s="49" t="s">
        <v>9326</v>
      </c>
      <c r="C52" s="53" t="str">
        <f>_xlfn.XLOOKUP(Tabla1[[#This Row],[txtDimensionFocus]],Tabla7[Columna1],Tabla7[Columna2])</f>
        <v>Cuentas Por Pagar Proveedores</v>
      </c>
      <c r="D52" s="43" t="s">
        <v>17298</v>
      </c>
      <c r="E52" t="s">
        <v>17299</v>
      </c>
      <c r="F52" t="s">
        <v>21275</v>
      </c>
      <c r="G52" s="41">
        <v>45314</v>
      </c>
      <c r="H52" t="s">
        <v>9271</v>
      </c>
      <c r="I52" t="s">
        <v>21272</v>
      </c>
      <c r="J52" t="s">
        <v>22075</v>
      </c>
      <c r="K52" t="s">
        <v>22127</v>
      </c>
      <c r="L52" t="s">
        <v>21854</v>
      </c>
      <c r="M52" s="44">
        <v>-19413525.25</v>
      </c>
      <c r="N52" s="44">
        <v>-15530820.199999999</v>
      </c>
    </row>
    <row r="53" spans="2:14" x14ac:dyDescent="0.25">
      <c r="B53" s="49" t="s">
        <v>9326</v>
      </c>
      <c r="C53" s="53" t="str">
        <f>_xlfn.XLOOKUP(Tabla1[[#This Row],[txtDimensionFocus]],Tabla7[Columna1],Tabla7[Columna2])</f>
        <v>Cuentas Por Pagar Proveedores</v>
      </c>
      <c r="D53" s="43" t="s">
        <v>224</v>
      </c>
      <c r="E53" t="s">
        <v>223</v>
      </c>
      <c r="F53" t="s">
        <v>21682</v>
      </c>
      <c r="G53" s="41">
        <v>45274</v>
      </c>
      <c r="H53" t="s">
        <v>21683</v>
      </c>
      <c r="I53" t="s">
        <v>21684</v>
      </c>
      <c r="K53" t="s">
        <v>22721</v>
      </c>
      <c r="L53" t="s">
        <v>21854</v>
      </c>
      <c r="M53" s="44">
        <v>-15000000</v>
      </c>
      <c r="N53" s="44">
        <v>-15000000</v>
      </c>
    </row>
    <row r="54" spans="2:14" x14ac:dyDescent="0.25">
      <c r="B54" s="49" t="s">
        <v>9326</v>
      </c>
      <c r="C54" s="53" t="str">
        <f>_xlfn.XLOOKUP(Tabla1[[#This Row],[txtDimensionFocus]],Tabla7[Columna1],Tabla7[Columna2])</f>
        <v>Cuentas Por Pagar Proveedores</v>
      </c>
      <c r="D54" s="43" t="s">
        <v>1994</v>
      </c>
      <c r="E54" t="s">
        <v>1993</v>
      </c>
      <c r="F54" t="s">
        <v>17150</v>
      </c>
      <c r="G54" s="41">
        <v>45282</v>
      </c>
      <c r="H54" t="s">
        <v>17137</v>
      </c>
      <c r="I54" t="s">
        <v>17151</v>
      </c>
      <c r="J54" t="s">
        <v>22090</v>
      </c>
      <c r="K54" t="s">
        <v>22091</v>
      </c>
      <c r="L54" t="s">
        <v>21854</v>
      </c>
      <c r="M54" s="44">
        <v>-18268520</v>
      </c>
      <c r="N54" s="44">
        <v>-14838514</v>
      </c>
    </row>
    <row r="55" spans="2:14" x14ac:dyDescent="0.25">
      <c r="B55" s="49" t="s">
        <v>9326</v>
      </c>
      <c r="C55" s="53" t="str">
        <f>_xlfn.XLOOKUP(Tabla1[[#This Row],[txtDimensionFocus]],Tabla7[Columna1],Tabla7[Columna2])</f>
        <v>Cuentas Por Pagar Proveedores</v>
      </c>
      <c r="D55" s="43" t="s">
        <v>6753</v>
      </c>
      <c r="E55" t="s">
        <v>6752</v>
      </c>
      <c r="F55" t="s">
        <v>17778</v>
      </c>
      <c r="G55" s="41">
        <v>45288</v>
      </c>
      <c r="H55" t="s">
        <v>17779</v>
      </c>
      <c r="I55" t="s">
        <v>17780</v>
      </c>
      <c r="J55" t="s">
        <v>22255</v>
      </c>
      <c r="K55" t="s">
        <v>22256</v>
      </c>
      <c r="L55" t="s">
        <v>21854</v>
      </c>
      <c r="M55" s="44">
        <v>-18624000</v>
      </c>
      <c r="N55" s="44">
        <v>-14786590</v>
      </c>
    </row>
    <row r="56" spans="2:14" x14ac:dyDescent="0.25">
      <c r="B56" s="49" t="s">
        <v>9326</v>
      </c>
      <c r="C56" s="53" t="str">
        <f>_xlfn.XLOOKUP(Tabla1[[#This Row],[txtDimensionFocus]],Tabla7[Columna1],Tabla7[Columna2])</f>
        <v>Cuentas Por Pagar Proveedores</v>
      </c>
      <c r="D56" s="43" t="s">
        <v>17830</v>
      </c>
      <c r="E56" t="s">
        <v>17831</v>
      </c>
      <c r="F56" t="s">
        <v>21431</v>
      </c>
      <c r="G56" s="41">
        <v>45313</v>
      </c>
      <c r="H56" t="s">
        <v>21432</v>
      </c>
      <c r="L56" t="s">
        <v>21854</v>
      </c>
      <c r="M56" s="44">
        <v>-14663520.75</v>
      </c>
      <c r="N56" s="44">
        <v>-14663520.75</v>
      </c>
    </row>
    <row r="57" spans="2:14" x14ac:dyDescent="0.25">
      <c r="B57" s="49" t="s">
        <v>9326</v>
      </c>
      <c r="C57" s="53" t="str">
        <f>_xlfn.XLOOKUP(Tabla1[[#This Row],[txtDimensionFocus]],Tabla7[Columna1],Tabla7[Columna2])</f>
        <v>Cuentas Por Pagar Proveedores</v>
      </c>
      <c r="D57" s="43" t="s">
        <v>18184</v>
      </c>
      <c r="E57" t="s">
        <v>18185</v>
      </c>
      <c r="F57" t="s">
        <v>18186</v>
      </c>
      <c r="G57" s="41">
        <v>45253</v>
      </c>
      <c r="H57" t="s">
        <v>18187</v>
      </c>
      <c r="I57" t="s">
        <v>9151</v>
      </c>
      <c r="K57" t="s">
        <v>22464</v>
      </c>
      <c r="L57" t="s">
        <v>21854</v>
      </c>
      <c r="M57" s="44">
        <v>-17709063.600000001</v>
      </c>
      <c r="N57" s="44">
        <v>-14167250.880000001</v>
      </c>
    </row>
    <row r="58" spans="2:14" x14ac:dyDescent="0.25">
      <c r="B58" s="49" t="s">
        <v>9326</v>
      </c>
      <c r="C58" s="53" t="str">
        <f>_xlfn.XLOOKUP(Tabla1[[#This Row],[txtDimensionFocus]],Tabla7[Columna1],Tabla7[Columna2])</f>
        <v>Cuentas Por Pagar Proveedores</v>
      </c>
      <c r="D58" s="43" t="s">
        <v>17678</v>
      </c>
      <c r="E58" t="s">
        <v>17679</v>
      </c>
      <c r="F58" t="s">
        <v>21357</v>
      </c>
      <c r="G58" s="41">
        <v>45314</v>
      </c>
      <c r="H58" t="s">
        <v>21358</v>
      </c>
      <c r="L58" t="s">
        <v>21854</v>
      </c>
      <c r="M58" s="44">
        <v>-13828502.460000001</v>
      </c>
      <c r="N58" s="44">
        <v>-13828502.460000001</v>
      </c>
    </row>
    <row r="59" spans="2:14" x14ac:dyDescent="0.25">
      <c r="B59" s="49" t="s">
        <v>23978</v>
      </c>
      <c r="C59" s="53" t="str">
        <f>_xlfn.XLOOKUP(Tabla1[[#This Row],[txtDimensionFocus]],Tabla7[Columna1],Tabla7[Columna2])</f>
        <v>Cuenta Por Pagar Aportes Corrientes.</v>
      </c>
      <c r="D59" s="43" t="s">
        <v>24050</v>
      </c>
      <c r="E59" t="s">
        <v>4083</v>
      </c>
      <c r="F59" t="s">
        <v>24051</v>
      </c>
      <c r="G59" s="41">
        <v>43516</v>
      </c>
      <c r="H59" t="s">
        <v>24052</v>
      </c>
      <c r="L59" t="s">
        <v>21854</v>
      </c>
      <c r="M59" s="44">
        <v>-21066934.030000001</v>
      </c>
      <c r="N59" s="44">
        <v>-21066934.030000001</v>
      </c>
    </row>
    <row r="60" spans="2:14" x14ac:dyDescent="0.25">
      <c r="B60" s="49" t="s">
        <v>9326</v>
      </c>
      <c r="C60" s="53" t="str">
        <f>_xlfn.XLOOKUP(Tabla1[[#This Row],[txtDimensionFocus]],Tabla7[Columna1],Tabla7[Columna2])</f>
        <v>Cuentas Por Pagar Proveedores</v>
      </c>
      <c r="D60" s="43" t="s">
        <v>7672</v>
      </c>
      <c r="E60" t="s">
        <v>7671</v>
      </c>
      <c r="F60" t="s">
        <v>15242</v>
      </c>
      <c r="G60" s="41">
        <v>43999</v>
      </c>
      <c r="H60" t="s">
        <v>7673</v>
      </c>
      <c r="I60" t="s">
        <v>18581</v>
      </c>
      <c r="K60" t="s">
        <v>22651</v>
      </c>
      <c r="L60" t="s">
        <v>21854</v>
      </c>
      <c r="M60" s="44">
        <v>-89957353.150000006</v>
      </c>
      <c r="N60" s="44">
        <v>-13722308.109999999</v>
      </c>
    </row>
    <row r="61" spans="2:14" x14ac:dyDescent="0.25">
      <c r="B61" s="49" t="s">
        <v>9326</v>
      </c>
      <c r="C61" s="53" t="str">
        <f>_xlfn.XLOOKUP(Tabla1[[#This Row],[txtDimensionFocus]],Tabla7[Columna1],Tabla7[Columna2])</f>
        <v>Cuentas Por Pagar Proveedores</v>
      </c>
      <c r="D61" s="43" t="s">
        <v>17004</v>
      </c>
      <c r="E61" t="s">
        <v>17005</v>
      </c>
      <c r="F61" t="s">
        <v>17006</v>
      </c>
      <c r="G61" s="41">
        <v>45289</v>
      </c>
      <c r="H61" t="s">
        <v>17007</v>
      </c>
      <c r="I61" t="s">
        <v>9076</v>
      </c>
      <c r="J61" t="s">
        <v>22051</v>
      </c>
      <c r="K61" t="s">
        <v>22052</v>
      </c>
      <c r="L61" t="s">
        <v>21854</v>
      </c>
      <c r="M61" s="44">
        <v>-13670210.189999999</v>
      </c>
      <c r="N61" s="44">
        <v>-13670210.189999999</v>
      </c>
    </row>
    <row r="62" spans="2:14" x14ac:dyDescent="0.25">
      <c r="B62" s="49" t="s">
        <v>9326</v>
      </c>
      <c r="C62" s="53" t="str">
        <f>_xlfn.XLOOKUP(Tabla1[[#This Row],[txtDimensionFocus]],Tabla7[Columna1],Tabla7[Columna2])</f>
        <v>Cuentas Por Pagar Proveedores</v>
      </c>
      <c r="D62" s="43" t="s">
        <v>16912</v>
      </c>
      <c r="E62" t="s">
        <v>16913</v>
      </c>
      <c r="F62" t="s">
        <v>22009</v>
      </c>
      <c r="G62" s="41">
        <v>45317</v>
      </c>
      <c r="H62" t="s">
        <v>22010</v>
      </c>
      <c r="I62" t="s">
        <v>16484</v>
      </c>
      <c r="J62" t="s">
        <v>22011</v>
      </c>
      <c r="K62" t="s">
        <v>22012</v>
      </c>
      <c r="L62" t="s">
        <v>21854</v>
      </c>
      <c r="M62" s="44">
        <v>-17066671.559999999</v>
      </c>
      <c r="N62" s="44">
        <v>-13653337.25</v>
      </c>
    </row>
    <row r="63" spans="2:14" x14ac:dyDescent="0.25">
      <c r="B63" s="49" t="s">
        <v>9326</v>
      </c>
      <c r="C63" s="53" t="str">
        <f>_xlfn.XLOOKUP(Tabla1[[#This Row],[txtDimensionFocus]],Tabla7[Columna1],Tabla7[Columna2])</f>
        <v>Cuentas Por Pagar Proveedores</v>
      </c>
      <c r="D63" s="43" t="s">
        <v>18773</v>
      </c>
      <c r="E63" t="s">
        <v>18774</v>
      </c>
      <c r="F63" t="s">
        <v>18775</v>
      </c>
      <c r="G63" s="41">
        <v>45260</v>
      </c>
      <c r="H63" t="s">
        <v>18776</v>
      </c>
      <c r="I63" t="s">
        <v>18777</v>
      </c>
      <c r="K63" t="s">
        <v>22706</v>
      </c>
      <c r="L63" t="s">
        <v>21854</v>
      </c>
      <c r="M63" s="44">
        <v>-16963788.489999998</v>
      </c>
      <c r="N63" s="44">
        <v>-13571030.789999999</v>
      </c>
    </row>
    <row r="64" spans="2:14" x14ac:dyDescent="0.25">
      <c r="B64" s="49" t="s">
        <v>9326</v>
      </c>
      <c r="C64" s="53" t="str">
        <f>_xlfn.XLOOKUP(Tabla1[[#This Row],[txtDimensionFocus]],Tabla7[Columna1],Tabla7[Columna2])</f>
        <v>Cuentas Por Pagar Proveedores</v>
      </c>
      <c r="D64" s="43" t="s">
        <v>159</v>
      </c>
      <c r="E64" t="s">
        <v>158</v>
      </c>
      <c r="F64" t="s">
        <v>16207</v>
      </c>
      <c r="G64" s="41">
        <v>44911</v>
      </c>
      <c r="L64" t="s">
        <v>21854</v>
      </c>
      <c r="M64" s="44">
        <v>-13212908.16</v>
      </c>
      <c r="N64" s="44">
        <v>-13212908.16</v>
      </c>
    </row>
    <row r="65" spans="2:14" x14ac:dyDescent="0.25">
      <c r="B65" s="49" t="s">
        <v>9326</v>
      </c>
      <c r="C65" s="53" t="str">
        <f>_xlfn.XLOOKUP(Tabla1[[#This Row],[txtDimensionFocus]],Tabla7[Columna1],Tabla7[Columna2])</f>
        <v>Cuentas Por Pagar Proveedores</v>
      </c>
      <c r="D65" s="43" t="s">
        <v>159</v>
      </c>
      <c r="E65" t="s">
        <v>158</v>
      </c>
      <c r="F65" t="s">
        <v>16206</v>
      </c>
      <c r="G65" s="41">
        <v>44911</v>
      </c>
      <c r="H65" t="s">
        <v>8882</v>
      </c>
      <c r="L65" t="s">
        <v>21854</v>
      </c>
      <c r="M65" s="44">
        <v>-13212853.859999999</v>
      </c>
      <c r="N65" s="44">
        <v>-13212853.859999999</v>
      </c>
    </row>
    <row r="66" spans="2:14" x14ac:dyDescent="0.25">
      <c r="B66" s="49" t="s">
        <v>23978</v>
      </c>
      <c r="C66" s="53" t="str">
        <f>_xlfn.XLOOKUP(Tabla1[[#This Row],[txtDimensionFocus]],Tabla7[Columna1],Tabla7[Columna2])</f>
        <v>Cuenta Por Pagar Aportes Corrientes.</v>
      </c>
      <c r="D66" s="43" t="s">
        <v>23997</v>
      </c>
      <c r="E66" t="s">
        <v>23998</v>
      </c>
      <c r="F66" t="s">
        <v>23999</v>
      </c>
      <c r="G66" s="41">
        <v>44292</v>
      </c>
      <c r="H66" t="s">
        <v>24000</v>
      </c>
      <c r="L66" t="s">
        <v>21854</v>
      </c>
      <c r="M66" s="44">
        <v>-18786008.329999998</v>
      </c>
      <c r="N66" s="44">
        <v>-18786008.329999998</v>
      </c>
    </row>
    <row r="67" spans="2:14" x14ac:dyDescent="0.25">
      <c r="B67" s="49" t="s">
        <v>23978</v>
      </c>
      <c r="C67" s="53" t="str">
        <f>_xlfn.XLOOKUP(Tabla1[[#This Row],[txtDimensionFocus]],Tabla7[Columna1],Tabla7[Columna2])</f>
        <v>Cuenta Por Pagar Aportes Corrientes.</v>
      </c>
      <c r="D67" s="43" t="s">
        <v>24061</v>
      </c>
      <c r="E67" t="s">
        <v>23998</v>
      </c>
      <c r="F67" t="s">
        <v>24062</v>
      </c>
      <c r="G67" s="41">
        <v>44295</v>
      </c>
      <c r="H67" t="s">
        <v>24063</v>
      </c>
      <c r="L67" t="s">
        <v>21854</v>
      </c>
      <c r="M67" s="44">
        <v>-18786008.329999998</v>
      </c>
      <c r="N67" s="44">
        <v>-18786008.329999998</v>
      </c>
    </row>
    <row r="68" spans="2:14" x14ac:dyDescent="0.25">
      <c r="B68" s="49" t="s">
        <v>9326</v>
      </c>
      <c r="C68" s="53" t="str">
        <f>_xlfn.XLOOKUP(Tabla1[[#This Row],[txtDimensionFocus]],Tabla7[Columna1],Tabla7[Columna2])</f>
        <v>Cuentas Por Pagar Proveedores</v>
      </c>
      <c r="D68" s="43" t="s">
        <v>17315</v>
      </c>
      <c r="E68" t="s">
        <v>17316</v>
      </c>
      <c r="F68" t="s">
        <v>21277</v>
      </c>
      <c r="G68" s="41">
        <v>45313</v>
      </c>
      <c r="H68" t="s">
        <v>7184</v>
      </c>
      <c r="I68" t="s">
        <v>21278</v>
      </c>
      <c r="J68" t="s">
        <v>22136</v>
      </c>
      <c r="K68" t="s">
        <v>22137</v>
      </c>
      <c r="L68" t="s">
        <v>21854</v>
      </c>
      <c r="M68" s="44">
        <v>-13042231.57</v>
      </c>
      <c r="N68" s="44">
        <v>-13042231.57</v>
      </c>
    </row>
    <row r="69" spans="2:14" x14ac:dyDescent="0.25">
      <c r="B69" s="49" t="s">
        <v>9326</v>
      </c>
      <c r="C69" s="53" t="str">
        <f>_xlfn.XLOOKUP(Tabla1[[#This Row],[txtDimensionFocus]],Tabla7[Columna1],Tabla7[Columna2])</f>
        <v>Cuentas Por Pagar Proveedores</v>
      </c>
      <c r="D69" s="43" t="s">
        <v>7618</v>
      </c>
      <c r="E69" t="s">
        <v>7617</v>
      </c>
      <c r="F69" t="s">
        <v>17908</v>
      </c>
      <c r="G69" s="41">
        <v>45282</v>
      </c>
      <c r="H69" t="s">
        <v>17909</v>
      </c>
      <c r="I69" t="s">
        <v>17746</v>
      </c>
      <c r="J69" t="s">
        <v>22075</v>
      </c>
      <c r="K69" t="s">
        <v>22318</v>
      </c>
      <c r="L69" t="s">
        <v>21854</v>
      </c>
      <c r="M69" s="44">
        <v>-16294852.710000001</v>
      </c>
      <c r="N69" s="44">
        <v>-13035882.17</v>
      </c>
    </row>
    <row r="70" spans="2:14" x14ac:dyDescent="0.25">
      <c r="B70" s="49" t="s">
        <v>9326</v>
      </c>
      <c r="C70" s="53" t="str">
        <f>_xlfn.XLOOKUP(Tabla1[[#This Row],[txtDimensionFocus]],Tabla7[Columna1],Tabla7[Columna2])</f>
        <v>Cuentas Por Pagar Proveedores</v>
      </c>
      <c r="D70" s="43" t="s">
        <v>18477</v>
      </c>
      <c r="E70" t="s">
        <v>18478</v>
      </c>
      <c r="F70" t="s">
        <v>18479</v>
      </c>
      <c r="G70" s="41">
        <v>45279</v>
      </c>
      <c r="H70" t="s">
        <v>18480</v>
      </c>
      <c r="I70" t="s">
        <v>16718</v>
      </c>
      <c r="J70" t="s">
        <v>22626</v>
      </c>
      <c r="K70" t="s">
        <v>22627</v>
      </c>
      <c r="L70" t="s">
        <v>21854</v>
      </c>
      <c r="M70" s="44">
        <v>-15728727.640000001</v>
      </c>
      <c r="N70" s="44">
        <v>-12582982.109999999</v>
      </c>
    </row>
    <row r="71" spans="2:14" x14ac:dyDescent="0.25">
      <c r="B71" s="49" t="s">
        <v>9326</v>
      </c>
      <c r="C71" s="53" t="str">
        <f>_xlfn.XLOOKUP(Tabla1[[#This Row],[txtDimensionFocus]],Tabla7[Columna1],Tabla7[Columna2])</f>
        <v>Cuentas Por Pagar Proveedores</v>
      </c>
      <c r="D71" s="43" t="s">
        <v>17298</v>
      </c>
      <c r="E71" t="s">
        <v>17299</v>
      </c>
      <c r="F71" t="s">
        <v>21276</v>
      </c>
      <c r="G71" s="41">
        <v>45314</v>
      </c>
      <c r="H71" t="s">
        <v>9272</v>
      </c>
      <c r="I71" t="s">
        <v>21272</v>
      </c>
      <c r="J71" t="s">
        <v>22075</v>
      </c>
      <c r="K71" t="s">
        <v>22127</v>
      </c>
      <c r="L71" t="s">
        <v>21854</v>
      </c>
      <c r="M71" s="44">
        <v>-15291091.6</v>
      </c>
      <c r="N71" s="44">
        <v>-12232873.279999999</v>
      </c>
    </row>
    <row r="72" spans="2:14" x14ac:dyDescent="0.25">
      <c r="B72" s="49" t="s">
        <v>9326</v>
      </c>
      <c r="C72" s="53" t="str">
        <f>_xlfn.XLOOKUP(Tabla1[[#This Row],[txtDimensionFocus]],Tabla7[Columna1],Tabla7[Columna2])</f>
        <v>Cuentas Por Pagar Proveedores</v>
      </c>
      <c r="D72" s="43" t="s">
        <v>18901</v>
      </c>
      <c r="E72" t="s">
        <v>18902</v>
      </c>
      <c r="F72" t="s">
        <v>18903</v>
      </c>
      <c r="G72" s="41">
        <v>45281</v>
      </c>
      <c r="H72" t="s">
        <v>7373</v>
      </c>
      <c r="L72" t="s">
        <v>21854</v>
      </c>
      <c r="M72" s="44">
        <v>-12059899.65</v>
      </c>
      <c r="N72" s="44">
        <v>-12059899.65</v>
      </c>
    </row>
    <row r="73" spans="2:14" x14ac:dyDescent="0.25">
      <c r="B73" s="49" t="s">
        <v>9326</v>
      </c>
      <c r="C73" s="53" t="str">
        <f>_xlfn.XLOOKUP(Tabla1[[#This Row],[txtDimensionFocus]],Tabla7[Columna1],Tabla7[Columna2])</f>
        <v>Cuentas Por Pagar Proveedores</v>
      </c>
      <c r="D73" s="43" t="s">
        <v>18177</v>
      </c>
      <c r="E73" t="s">
        <v>18178</v>
      </c>
      <c r="F73" t="s">
        <v>18181</v>
      </c>
      <c r="G73" s="41">
        <v>45289</v>
      </c>
      <c r="H73" t="s">
        <v>18182</v>
      </c>
      <c r="I73" t="s">
        <v>18183</v>
      </c>
      <c r="J73" t="s">
        <v>22461</v>
      </c>
      <c r="K73" t="s">
        <v>22462</v>
      </c>
      <c r="L73" t="s">
        <v>21854</v>
      </c>
      <c r="M73" s="44">
        <v>-15018636.02</v>
      </c>
      <c r="N73" s="44">
        <v>-12014908.82</v>
      </c>
    </row>
    <row r="74" spans="2:14" x14ac:dyDescent="0.25">
      <c r="B74" s="49" t="s">
        <v>24086</v>
      </c>
      <c r="C74" s="53" t="str">
        <f>_xlfn.XLOOKUP(Tabla1[[#This Row],[txtDimensionFocus]],Tabla7[Columna1],Tabla7[Columna2])</f>
        <v>Transferencia corriente por Pagar/Regionales, Distritos y Ce</v>
      </c>
      <c r="D74" s="43" t="s">
        <v>21790</v>
      </c>
      <c r="E74" t="s">
        <v>24093</v>
      </c>
      <c r="F74" t="s">
        <v>21811</v>
      </c>
      <c r="G74" s="41">
        <v>45243</v>
      </c>
      <c r="H74" t="s">
        <v>21812</v>
      </c>
      <c r="L74" t="s">
        <v>21854</v>
      </c>
      <c r="M74" s="44">
        <v>-18000000</v>
      </c>
      <c r="N74" s="44">
        <v>-18000000</v>
      </c>
    </row>
    <row r="75" spans="2:14" x14ac:dyDescent="0.25">
      <c r="B75" s="49" t="s">
        <v>9326</v>
      </c>
      <c r="C75" s="53" t="str">
        <f>_xlfn.XLOOKUP(Tabla1[[#This Row],[txtDimensionFocus]],Tabla7[Columna1],Tabla7[Columna2])</f>
        <v>Cuentas Por Pagar Proveedores</v>
      </c>
      <c r="D75" s="43" t="s">
        <v>17309</v>
      </c>
      <c r="E75" t="s">
        <v>17310</v>
      </c>
      <c r="F75" t="s">
        <v>17311</v>
      </c>
      <c r="G75" s="41">
        <v>45265</v>
      </c>
      <c r="H75" t="s">
        <v>17312</v>
      </c>
      <c r="I75" t="s">
        <v>9284</v>
      </c>
      <c r="J75" t="s">
        <v>21887</v>
      </c>
      <c r="K75" t="s">
        <v>22133</v>
      </c>
      <c r="L75" t="s">
        <v>21854</v>
      </c>
      <c r="M75" s="44">
        <v>-14598551.24</v>
      </c>
      <c r="N75" s="44">
        <v>-11678840.99</v>
      </c>
    </row>
    <row r="76" spans="2:14" x14ac:dyDescent="0.25">
      <c r="B76" s="49" t="s">
        <v>9326</v>
      </c>
      <c r="C76" s="53" t="str">
        <f>_xlfn.XLOOKUP(Tabla1[[#This Row],[txtDimensionFocus]],Tabla7[Columna1],Tabla7[Columna2])</f>
        <v>Cuentas Por Pagar Proveedores</v>
      </c>
      <c r="D76" s="43" t="s">
        <v>9233</v>
      </c>
      <c r="E76" t="s">
        <v>9232</v>
      </c>
      <c r="F76" t="s">
        <v>17205</v>
      </c>
      <c r="G76" s="41">
        <v>43123</v>
      </c>
      <c r="H76" t="s">
        <v>17206</v>
      </c>
      <c r="I76" t="s">
        <v>17207</v>
      </c>
      <c r="J76" t="s">
        <v>22100</v>
      </c>
      <c r="K76" t="s">
        <v>22101</v>
      </c>
      <c r="L76" t="s">
        <v>21854</v>
      </c>
      <c r="M76" s="44">
        <v>-11445462</v>
      </c>
      <c r="N76" s="44">
        <v>-11445462</v>
      </c>
    </row>
    <row r="77" spans="2:14" x14ac:dyDescent="0.25">
      <c r="B77" s="49" t="s">
        <v>9326</v>
      </c>
      <c r="C77" s="53" t="str">
        <f>_xlfn.XLOOKUP(Tabla1[[#This Row],[txtDimensionFocus]],Tabla7[Columna1],Tabla7[Columna2])</f>
        <v>Cuentas Por Pagar Proveedores</v>
      </c>
      <c r="D77" s="43" t="s">
        <v>1684</v>
      </c>
      <c r="E77" t="s">
        <v>1683</v>
      </c>
      <c r="F77" t="s">
        <v>10614</v>
      </c>
      <c r="G77" s="41">
        <v>41578</v>
      </c>
      <c r="H77" t="s">
        <v>1685</v>
      </c>
      <c r="I77" t="s">
        <v>8956</v>
      </c>
      <c r="J77" t="s">
        <v>22324</v>
      </c>
      <c r="K77" t="s">
        <v>22325</v>
      </c>
      <c r="L77" t="s">
        <v>21854</v>
      </c>
      <c r="M77" s="44">
        <v>-5968565.8700000001</v>
      </c>
      <c r="N77" s="44">
        <v>-11328338.02</v>
      </c>
    </row>
    <row r="78" spans="2:14" x14ac:dyDescent="0.25">
      <c r="B78" s="49" t="s">
        <v>9326</v>
      </c>
      <c r="C78" s="53" t="str">
        <f>_xlfn.XLOOKUP(Tabla1[[#This Row],[txtDimensionFocus]],Tabla7[Columna1],Tabla7[Columna2])</f>
        <v>Cuentas Por Pagar Proveedores</v>
      </c>
      <c r="D78" s="43" t="s">
        <v>8829</v>
      </c>
      <c r="E78" t="s">
        <v>8828</v>
      </c>
      <c r="F78" t="s">
        <v>17747</v>
      </c>
      <c r="G78" s="41">
        <v>45274</v>
      </c>
      <c r="H78" t="s">
        <v>7488</v>
      </c>
      <c r="I78" t="s">
        <v>17746</v>
      </c>
      <c r="J78" t="s">
        <v>22075</v>
      </c>
      <c r="K78" t="s">
        <v>22245</v>
      </c>
      <c r="L78" t="s">
        <v>21854</v>
      </c>
      <c r="M78" s="44">
        <v>-13606487.310000001</v>
      </c>
      <c r="N78" s="44">
        <v>-10885189.85</v>
      </c>
    </row>
    <row r="79" spans="2:14" x14ac:dyDescent="0.25">
      <c r="B79" s="49" t="s">
        <v>9326</v>
      </c>
      <c r="C79" s="53" t="str">
        <f>_xlfn.XLOOKUP(Tabla1[[#This Row],[txtDimensionFocus]],Tabla7[Columna1],Tabla7[Columna2])</f>
        <v>Cuentas Por Pagar Proveedores</v>
      </c>
      <c r="D79" s="43" t="s">
        <v>16879</v>
      </c>
      <c r="E79" t="s">
        <v>16880</v>
      </c>
      <c r="F79" t="s">
        <v>16881</v>
      </c>
      <c r="G79" s="41">
        <v>45289</v>
      </c>
      <c r="H79" t="s">
        <v>16882</v>
      </c>
      <c r="I79" t="s">
        <v>9076</v>
      </c>
      <c r="J79" t="s">
        <v>21992</v>
      </c>
      <c r="K79" t="s">
        <v>21993</v>
      </c>
      <c r="L79" t="s">
        <v>21854</v>
      </c>
      <c r="M79" s="44">
        <v>-10822969.210000001</v>
      </c>
      <c r="N79" s="44">
        <v>-10822969.210000001</v>
      </c>
    </row>
    <row r="80" spans="2:14" x14ac:dyDescent="0.25">
      <c r="B80" s="49" t="s">
        <v>24086</v>
      </c>
      <c r="C80" s="53" t="str">
        <f>_xlfn.XLOOKUP(Tabla1[[#This Row],[txtDimensionFocus]],Tabla7[Columna1],Tabla7[Columna2])</f>
        <v>Transferencia corriente por Pagar/Regionales, Distritos y Ce</v>
      </c>
      <c r="D80" s="43" t="s">
        <v>21790</v>
      </c>
      <c r="E80" t="s">
        <v>24093</v>
      </c>
      <c r="F80" t="s">
        <v>21801</v>
      </c>
      <c r="G80" s="41">
        <v>45237</v>
      </c>
      <c r="H80" t="s">
        <v>21802</v>
      </c>
      <c r="L80" t="s">
        <v>21854</v>
      </c>
      <c r="M80" s="44">
        <v>-16618716.5</v>
      </c>
      <c r="N80" s="44">
        <v>-16618716.5</v>
      </c>
    </row>
    <row r="81" spans="2:14" x14ac:dyDescent="0.25">
      <c r="B81" s="49" t="s">
        <v>9326</v>
      </c>
      <c r="C81" s="53" t="str">
        <f>_xlfn.XLOOKUP(Tabla1[[#This Row],[txtDimensionFocus]],Tabla7[Columna1],Tabla7[Columna2])</f>
        <v>Cuentas Por Pagar Proveedores</v>
      </c>
      <c r="D81" s="43" t="s">
        <v>16912</v>
      </c>
      <c r="E81" t="s">
        <v>16913</v>
      </c>
      <c r="F81" t="s">
        <v>16914</v>
      </c>
      <c r="G81" s="41">
        <v>45281</v>
      </c>
      <c r="H81" t="s">
        <v>16915</v>
      </c>
      <c r="I81" t="s">
        <v>16916</v>
      </c>
      <c r="J81" t="s">
        <v>22011</v>
      </c>
      <c r="K81" t="s">
        <v>22012</v>
      </c>
      <c r="L81" t="s">
        <v>21854</v>
      </c>
      <c r="M81" s="44">
        <v>-13429566.48</v>
      </c>
      <c r="N81" s="44">
        <v>-10743653.18</v>
      </c>
    </row>
    <row r="82" spans="2:14" x14ac:dyDescent="0.25">
      <c r="B82" s="49" t="s">
        <v>9326</v>
      </c>
      <c r="C82" s="53" t="str">
        <f>_xlfn.XLOOKUP(Tabla1[[#This Row],[txtDimensionFocus]],Tabla7[Columna1],Tabla7[Columna2])</f>
        <v>Cuentas Por Pagar Proveedores</v>
      </c>
      <c r="D82" s="43" t="s">
        <v>17678</v>
      </c>
      <c r="E82" t="s">
        <v>17679</v>
      </c>
      <c r="F82" t="s">
        <v>21349</v>
      </c>
      <c r="G82" s="41">
        <v>45314</v>
      </c>
      <c r="H82" t="s">
        <v>21350</v>
      </c>
      <c r="L82" t="s">
        <v>21854</v>
      </c>
      <c r="M82" s="44">
        <v>-10584001.880000001</v>
      </c>
      <c r="N82" s="44">
        <v>-10584001.880000001</v>
      </c>
    </row>
    <row r="83" spans="2:14" x14ac:dyDescent="0.25">
      <c r="B83" s="49" t="s">
        <v>9326</v>
      </c>
      <c r="C83" s="53" t="str">
        <f>_xlfn.XLOOKUP(Tabla1[[#This Row],[txtDimensionFocus]],Tabla7[Columna1],Tabla7[Columna2])</f>
        <v>Cuentas Por Pagar Proveedores</v>
      </c>
      <c r="D83" s="43" t="s">
        <v>16946</v>
      </c>
      <c r="E83" t="s">
        <v>16947</v>
      </c>
      <c r="F83" t="s">
        <v>16948</v>
      </c>
      <c r="G83" s="41">
        <v>45268</v>
      </c>
      <c r="H83" t="s">
        <v>16949</v>
      </c>
      <c r="I83" t="s">
        <v>16950</v>
      </c>
      <c r="L83" t="s">
        <v>21854</v>
      </c>
      <c r="M83" s="44">
        <v>-26512400.879999999</v>
      </c>
      <c r="N83" s="44">
        <v>-10529211.18</v>
      </c>
    </row>
    <row r="84" spans="2:14" x14ac:dyDescent="0.25">
      <c r="B84" s="49" t="s">
        <v>24086</v>
      </c>
      <c r="C84" s="53" t="str">
        <f>_xlfn.XLOOKUP(Tabla1[[#This Row],[txtDimensionFocus]],Tabla7[Columna1],Tabla7[Columna2])</f>
        <v>Transferencia corriente por Pagar/Regionales, Distritos y Ce</v>
      </c>
      <c r="D84" s="43" t="s">
        <v>21790</v>
      </c>
      <c r="E84" t="s">
        <v>24093</v>
      </c>
      <c r="F84" t="s">
        <v>21827</v>
      </c>
      <c r="G84" s="41">
        <v>45288</v>
      </c>
      <c r="H84" t="s">
        <v>21828</v>
      </c>
      <c r="L84" t="s">
        <v>21854</v>
      </c>
      <c r="M84" s="44">
        <v>-16136473.26</v>
      </c>
      <c r="N84" s="44">
        <v>-16136473.26</v>
      </c>
    </row>
    <row r="85" spans="2:14" x14ac:dyDescent="0.25">
      <c r="B85" s="49" t="s">
        <v>24086</v>
      </c>
      <c r="C85" s="53" t="str">
        <f>_xlfn.XLOOKUP(Tabla1[[#This Row],[txtDimensionFocus]],Tabla7[Columna1],Tabla7[Columna2])</f>
        <v>Transferencia corriente por Pagar/Regionales, Distritos y Ce</v>
      </c>
      <c r="D85" s="43" t="s">
        <v>21790</v>
      </c>
      <c r="E85" t="s">
        <v>24093</v>
      </c>
      <c r="F85" t="s">
        <v>21829</v>
      </c>
      <c r="G85" s="41">
        <v>45288</v>
      </c>
      <c r="H85" t="s">
        <v>21830</v>
      </c>
      <c r="L85" t="s">
        <v>21854</v>
      </c>
      <c r="M85" s="44">
        <v>-16136473.26</v>
      </c>
      <c r="N85" s="44">
        <v>-16136473.26</v>
      </c>
    </row>
    <row r="86" spans="2:14" x14ac:dyDescent="0.25">
      <c r="B86" s="49" t="s">
        <v>24086</v>
      </c>
      <c r="C86" s="53" t="str">
        <f>_xlfn.XLOOKUP(Tabla1[[#This Row],[txtDimensionFocus]],Tabla7[Columna1],Tabla7[Columna2])</f>
        <v>Transferencia corriente por Pagar/Regionales, Distritos y Ce</v>
      </c>
      <c r="D86" s="43" t="s">
        <v>21790</v>
      </c>
      <c r="E86" t="s">
        <v>24093</v>
      </c>
      <c r="F86" t="s">
        <v>21833</v>
      </c>
      <c r="G86" s="41">
        <v>45288</v>
      </c>
      <c r="H86" t="s">
        <v>21834</v>
      </c>
      <c r="L86" t="s">
        <v>21854</v>
      </c>
      <c r="M86" s="44">
        <v>-16136473.26</v>
      </c>
      <c r="N86" s="44">
        <v>-16136473.26</v>
      </c>
    </row>
    <row r="87" spans="2:14" x14ac:dyDescent="0.25">
      <c r="B87" s="49" t="s">
        <v>9326</v>
      </c>
      <c r="C87" s="53" t="str">
        <f>_xlfn.XLOOKUP(Tabla1[[#This Row],[txtDimensionFocus]],Tabla7[Columna1],Tabla7[Columna2])</f>
        <v>Cuentas Por Pagar Proveedores</v>
      </c>
      <c r="D87" s="43" t="s">
        <v>5641</v>
      </c>
      <c r="E87" t="s">
        <v>5640</v>
      </c>
      <c r="F87" t="s">
        <v>13712</v>
      </c>
      <c r="G87" s="41">
        <v>42216</v>
      </c>
      <c r="H87" t="s">
        <v>2784</v>
      </c>
      <c r="I87" t="s">
        <v>17542</v>
      </c>
      <c r="K87">
        <v>1006</v>
      </c>
      <c r="L87" t="s">
        <v>21854</v>
      </c>
      <c r="M87" s="44">
        <v>-10496808</v>
      </c>
      <c r="N87" s="44">
        <v>-10496808</v>
      </c>
    </row>
    <row r="88" spans="2:14" x14ac:dyDescent="0.25">
      <c r="B88" s="49" t="s">
        <v>9326</v>
      </c>
      <c r="C88" s="53" t="str">
        <f>_xlfn.XLOOKUP(Tabla1[[#This Row],[txtDimensionFocus]],Tabla7[Columna1],Tabla7[Columna2])</f>
        <v>Cuentas Por Pagar Proveedores</v>
      </c>
      <c r="D88" s="43" t="s">
        <v>22128</v>
      </c>
      <c r="E88" t="s">
        <v>22129</v>
      </c>
      <c r="F88" t="s">
        <v>22130</v>
      </c>
      <c r="G88" s="41">
        <v>45322</v>
      </c>
      <c r="H88" t="s">
        <v>22131</v>
      </c>
      <c r="L88" t="s">
        <v>21854</v>
      </c>
      <c r="M88" s="44">
        <v>-10126799.789999999</v>
      </c>
      <c r="N88" s="44">
        <v>-10126799.789999999</v>
      </c>
    </row>
    <row r="89" spans="2:14" x14ac:dyDescent="0.25">
      <c r="B89" s="49" t="s">
        <v>9326</v>
      </c>
      <c r="C89" s="53" t="str">
        <f>_xlfn.XLOOKUP(Tabla1[[#This Row],[txtDimensionFocus]],Tabla7[Columna1],Tabla7[Columna2])</f>
        <v>Cuentas Por Pagar Proveedores</v>
      </c>
      <c r="D89" s="43" t="s">
        <v>5815</v>
      </c>
      <c r="E89" t="s">
        <v>5814</v>
      </c>
      <c r="F89" t="s">
        <v>15279</v>
      </c>
      <c r="G89" s="41">
        <v>44047</v>
      </c>
      <c r="H89" t="s">
        <v>7724</v>
      </c>
      <c r="I89" t="s">
        <v>18088</v>
      </c>
      <c r="K89" t="s">
        <v>22410</v>
      </c>
      <c r="L89" t="s">
        <v>21854</v>
      </c>
      <c r="M89" s="44">
        <v>-10073257.699999999</v>
      </c>
      <c r="N89" s="44">
        <v>-10073257.699999999</v>
      </c>
    </row>
    <row r="90" spans="2:14" x14ac:dyDescent="0.25">
      <c r="B90" s="49" t="s">
        <v>9326</v>
      </c>
      <c r="C90" s="53" t="str">
        <f>_xlfn.XLOOKUP(Tabla1[[#This Row],[txtDimensionFocus]],Tabla7[Columna1],Tabla7[Columna2])</f>
        <v>Cuentas Por Pagar Proveedores</v>
      </c>
      <c r="D90" s="43" t="s">
        <v>7956</v>
      </c>
      <c r="E90" t="s">
        <v>7955</v>
      </c>
      <c r="F90" t="s">
        <v>15436</v>
      </c>
      <c r="G90" s="41">
        <v>44442</v>
      </c>
      <c r="H90" t="s">
        <v>7957</v>
      </c>
      <c r="I90" t="s">
        <v>18235</v>
      </c>
      <c r="J90" t="s">
        <v>22503</v>
      </c>
      <c r="K90" t="s">
        <v>22504</v>
      </c>
      <c r="L90" t="s">
        <v>21854</v>
      </c>
      <c r="M90" s="44">
        <v>-10000000.01</v>
      </c>
      <c r="N90" s="44">
        <v>-10000000.01</v>
      </c>
    </row>
    <row r="91" spans="2:14" x14ac:dyDescent="0.25">
      <c r="B91" s="49" t="s">
        <v>9326</v>
      </c>
      <c r="C91" s="53" t="str">
        <f>_xlfn.XLOOKUP(Tabla1[[#This Row],[txtDimensionFocus]],Tabla7[Columna1],Tabla7[Columna2])</f>
        <v>Cuentas Por Pagar Proveedores</v>
      </c>
      <c r="D91" s="43" t="s">
        <v>8829</v>
      </c>
      <c r="E91" t="s">
        <v>8828</v>
      </c>
      <c r="F91" t="s">
        <v>21410</v>
      </c>
      <c r="G91" s="41">
        <v>45314</v>
      </c>
      <c r="H91" t="s">
        <v>7859</v>
      </c>
      <c r="I91" t="s">
        <v>17800</v>
      </c>
      <c r="J91" t="s">
        <v>22075</v>
      </c>
      <c r="K91" t="s">
        <v>22245</v>
      </c>
      <c r="L91" t="s">
        <v>21854</v>
      </c>
      <c r="M91" s="44">
        <v>-12433410.9</v>
      </c>
      <c r="N91" s="44">
        <v>-9946728.7200000007</v>
      </c>
    </row>
    <row r="92" spans="2:14" x14ac:dyDescent="0.25">
      <c r="B92" s="49" t="s">
        <v>9326</v>
      </c>
      <c r="C92" s="53" t="str">
        <f>_xlfn.XLOOKUP(Tabla1[[#This Row],[txtDimensionFocus]],Tabla7[Columna1],Tabla7[Columna2])</f>
        <v>Cuentas Por Pagar Proveedores</v>
      </c>
      <c r="D92" s="43" t="s">
        <v>18191</v>
      </c>
      <c r="E92" t="s">
        <v>18192</v>
      </c>
      <c r="F92" t="s">
        <v>18193</v>
      </c>
      <c r="G92" s="41">
        <v>45275</v>
      </c>
      <c r="H92" t="s">
        <v>7226</v>
      </c>
      <c r="I92" t="s">
        <v>18194</v>
      </c>
      <c r="K92" t="s">
        <v>22469</v>
      </c>
      <c r="L92" t="s">
        <v>21854</v>
      </c>
      <c r="M92" s="44">
        <v>-12335838</v>
      </c>
      <c r="N92" s="44">
        <v>-9868670.4000000004</v>
      </c>
    </row>
    <row r="93" spans="2:14" x14ac:dyDescent="0.25">
      <c r="B93" s="49" t="s">
        <v>9326</v>
      </c>
      <c r="C93" s="53" t="str">
        <f>_xlfn.XLOOKUP(Tabla1[[#This Row],[txtDimensionFocus]],Tabla7[Columna1],Tabla7[Columna2])</f>
        <v>Cuentas Por Pagar Proveedores</v>
      </c>
      <c r="D93" s="43" t="s">
        <v>9247</v>
      </c>
      <c r="E93" t="s">
        <v>9246</v>
      </c>
      <c r="F93" t="s">
        <v>17437</v>
      </c>
      <c r="G93" s="41">
        <v>45119</v>
      </c>
      <c r="H93" t="s">
        <v>17438</v>
      </c>
      <c r="L93" t="s">
        <v>21854</v>
      </c>
      <c r="M93" s="44">
        <v>-9837053.25</v>
      </c>
      <c r="N93" s="44">
        <v>-9837053.25</v>
      </c>
    </row>
    <row r="94" spans="2:14" x14ac:dyDescent="0.25">
      <c r="B94" s="49" t="s">
        <v>9326</v>
      </c>
      <c r="C94" s="53" t="str">
        <f>_xlfn.XLOOKUP(Tabla1[[#This Row],[txtDimensionFocus]],Tabla7[Columna1],Tabla7[Columna2])</f>
        <v>Cuentas Por Pagar Proveedores</v>
      </c>
      <c r="D94" s="43" t="s">
        <v>12732</v>
      </c>
      <c r="E94" t="s">
        <v>4350</v>
      </c>
      <c r="F94" t="s">
        <v>21211</v>
      </c>
      <c r="G94" s="41">
        <v>45294</v>
      </c>
      <c r="H94" t="s">
        <v>7654</v>
      </c>
      <c r="I94" t="s">
        <v>21212</v>
      </c>
      <c r="K94" t="s">
        <v>22019</v>
      </c>
      <c r="L94" t="s">
        <v>21854</v>
      </c>
      <c r="M94" s="44">
        <v>-9445036.5600000005</v>
      </c>
      <c r="N94" s="44">
        <v>-9445036.5600000005</v>
      </c>
    </row>
    <row r="95" spans="2:14" x14ac:dyDescent="0.25">
      <c r="B95" s="49" t="s">
        <v>9326</v>
      </c>
      <c r="C95" s="53" t="str">
        <f>_xlfn.XLOOKUP(Tabla1[[#This Row],[txtDimensionFocus]],Tabla7[Columna1],Tabla7[Columna2])</f>
        <v>Cuentas Por Pagar Proveedores</v>
      </c>
      <c r="D95" s="43" t="s">
        <v>21479</v>
      </c>
      <c r="E95" t="s">
        <v>22434</v>
      </c>
      <c r="F95" t="s">
        <v>21480</v>
      </c>
      <c r="G95" s="41">
        <v>45315</v>
      </c>
      <c r="H95" t="s">
        <v>21481</v>
      </c>
      <c r="I95" t="s">
        <v>21053</v>
      </c>
      <c r="K95" s="50" t="s">
        <v>22435</v>
      </c>
      <c r="L95" t="s">
        <v>21854</v>
      </c>
      <c r="M95" s="44">
        <v>-11729033.76</v>
      </c>
      <c r="N95" s="44">
        <v>-9383227.0099999998</v>
      </c>
    </row>
    <row r="96" spans="2:14" x14ac:dyDescent="0.25">
      <c r="B96" s="49" t="s">
        <v>9326</v>
      </c>
      <c r="C96" s="53" t="str">
        <f>_xlfn.XLOOKUP(Tabla1[[#This Row],[txtDimensionFocus]],Tabla7[Columna1],Tabla7[Columna2])</f>
        <v>Cuentas Por Pagar Proveedores</v>
      </c>
      <c r="D96" s="43" t="s">
        <v>18448</v>
      </c>
      <c r="E96" t="s">
        <v>18449</v>
      </c>
      <c r="F96" t="s">
        <v>18450</v>
      </c>
      <c r="G96" s="41">
        <v>45278</v>
      </c>
      <c r="H96" t="s">
        <v>7858</v>
      </c>
      <c r="I96" t="s">
        <v>18451</v>
      </c>
      <c r="J96" t="s">
        <v>22075</v>
      </c>
      <c r="K96" t="s">
        <v>22613</v>
      </c>
      <c r="L96" t="s">
        <v>21854</v>
      </c>
      <c r="M96" s="44">
        <v>-11632351.5</v>
      </c>
      <c r="N96" s="44">
        <v>-9305881.1999999993</v>
      </c>
    </row>
    <row r="97" spans="2:14" x14ac:dyDescent="0.25">
      <c r="B97" s="49" t="s">
        <v>9326</v>
      </c>
      <c r="C97" s="53" t="str">
        <f>_xlfn.XLOOKUP(Tabla1[[#This Row],[txtDimensionFocus]],Tabla7[Columna1],Tabla7[Columna2])</f>
        <v>Cuentas Por Pagar Proveedores</v>
      </c>
      <c r="D97" s="43" t="s">
        <v>21473</v>
      </c>
      <c r="E97" t="s">
        <v>22411</v>
      </c>
      <c r="F97" t="s">
        <v>21474</v>
      </c>
      <c r="G97" s="41">
        <v>45300</v>
      </c>
      <c r="H97" t="s">
        <v>21475</v>
      </c>
      <c r="I97" t="s">
        <v>9076</v>
      </c>
      <c r="J97" t="s">
        <v>21941</v>
      </c>
      <c r="K97" t="s">
        <v>22412</v>
      </c>
      <c r="L97" t="s">
        <v>21854</v>
      </c>
      <c r="M97" s="44">
        <v>-9211457.9000000004</v>
      </c>
      <c r="N97" s="44">
        <v>-9211457.9000000004</v>
      </c>
    </row>
    <row r="98" spans="2:14" x14ac:dyDescent="0.25">
      <c r="B98" s="49" t="s">
        <v>9326</v>
      </c>
      <c r="C98" s="53" t="str">
        <f>_xlfn.XLOOKUP(Tabla1[[#This Row],[txtDimensionFocus]],Tabla7[Columna1],Tabla7[Columna2])</f>
        <v>Cuentas Por Pagar Proveedores</v>
      </c>
      <c r="D98" s="43" t="s">
        <v>21487</v>
      </c>
      <c r="E98" t="s">
        <v>22465</v>
      </c>
      <c r="F98" t="s">
        <v>22466</v>
      </c>
      <c r="G98" s="41">
        <v>45315</v>
      </c>
      <c r="H98" t="s">
        <v>22467</v>
      </c>
      <c r="I98" t="s">
        <v>9076</v>
      </c>
      <c r="J98" t="s">
        <v>21941</v>
      </c>
      <c r="K98" t="s">
        <v>22468</v>
      </c>
      <c r="L98" t="s">
        <v>21854</v>
      </c>
      <c r="M98" s="44">
        <v>-9146054.2799999993</v>
      </c>
      <c r="N98" s="44">
        <v>-9146054.2799999993</v>
      </c>
    </row>
    <row r="99" spans="2:14" x14ac:dyDescent="0.25">
      <c r="B99" s="49" t="s">
        <v>9326</v>
      </c>
      <c r="C99" s="53" t="str">
        <f>_xlfn.XLOOKUP(Tabla1[[#This Row],[txtDimensionFocus]],Tabla7[Columna1],Tabla7[Columna2])</f>
        <v>Cuentas Por Pagar Proveedores</v>
      </c>
      <c r="D99" s="43" t="s">
        <v>21142</v>
      </c>
      <c r="E99" t="s">
        <v>21940</v>
      </c>
      <c r="F99" t="s">
        <v>21143</v>
      </c>
      <c r="G99" s="41">
        <v>45315</v>
      </c>
      <c r="H99" t="s">
        <v>21144</v>
      </c>
      <c r="I99" t="s">
        <v>9076</v>
      </c>
      <c r="J99" t="s">
        <v>21941</v>
      </c>
      <c r="K99" t="s">
        <v>21942</v>
      </c>
      <c r="L99" t="s">
        <v>21854</v>
      </c>
      <c r="M99" s="44">
        <v>-9145724.8300000001</v>
      </c>
      <c r="N99" s="44">
        <v>-9145724.8300000001</v>
      </c>
    </row>
    <row r="100" spans="2:14" x14ac:dyDescent="0.25">
      <c r="B100" s="49" t="s">
        <v>9326</v>
      </c>
      <c r="C100" s="53" t="str">
        <f>_xlfn.XLOOKUP(Tabla1[[#This Row],[txtDimensionFocus]],Tabla7[Columna1],Tabla7[Columna2])</f>
        <v>Cuentas Por Pagar Proveedores</v>
      </c>
      <c r="D100" s="43" t="s">
        <v>16933</v>
      </c>
      <c r="E100" t="s">
        <v>16934</v>
      </c>
      <c r="F100" t="s">
        <v>16935</v>
      </c>
      <c r="G100" s="41">
        <v>45280</v>
      </c>
      <c r="H100" t="s">
        <v>16936</v>
      </c>
      <c r="I100" t="s">
        <v>16937</v>
      </c>
      <c r="J100" t="s">
        <v>22016</v>
      </c>
      <c r="K100" t="s">
        <v>22017</v>
      </c>
      <c r="L100" t="s">
        <v>21854</v>
      </c>
      <c r="M100" s="44">
        <v>-11429775.34</v>
      </c>
      <c r="N100" s="44">
        <v>-9143820.2699999996</v>
      </c>
    </row>
    <row r="101" spans="2:14" x14ac:dyDescent="0.25">
      <c r="B101" s="49" t="s">
        <v>9326</v>
      </c>
      <c r="C101" s="53" t="str">
        <f>_xlfn.XLOOKUP(Tabla1[[#This Row],[txtDimensionFocus]],Tabla7[Columna1],Tabla7[Columna2])</f>
        <v>Cuentas Por Pagar Proveedores</v>
      </c>
      <c r="D101" s="43" t="s">
        <v>9122</v>
      </c>
      <c r="E101" t="s">
        <v>9121</v>
      </c>
      <c r="F101" t="s">
        <v>17296</v>
      </c>
      <c r="G101" s="41">
        <v>45282</v>
      </c>
      <c r="H101" t="s">
        <v>17297</v>
      </c>
      <c r="I101" t="s">
        <v>16419</v>
      </c>
      <c r="J101" t="s">
        <v>22075</v>
      </c>
      <c r="K101" t="s">
        <v>22126</v>
      </c>
      <c r="L101" t="s">
        <v>21854</v>
      </c>
      <c r="M101" s="44">
        <v>-11420040</v>
      </c>
      <c r="N101" s="44">
        <v>-9136032</v>
      </c>
    </row>
    <row r="102" spans="2:14" x14ac:dyDescent="0.25">
      <c r="B102" s="49" t="s">
        <v>9326</v>
      </c>
      <c r="C102" s="53" t="str">
        <f>_xlfn.XLOOKUP(Tabla1[[#This Row],[txtDimensionFocus]],Tabla7[Columna1],Tabla7[Columna2])</f>
        <v>Cuentas Por Pagar Proveedores</v>
      </c>
      <c r="D102" s="43" t="s">
        <v>17707</v>
      </c>
      <c r="E102" t="s">
        <v>17708</v>
      </c>
      <c r="F102" t="s">
        <v>17709</v>
      </c>
      <c r="G102" s="41">
        <v>45218</v>
      </c>
      <c r="H102" t="s">
        <v>17710</v>
      </c>
      <c r="I102" t="s">
        <v>17711</v>
      </c>
      <c r="K102" t="s">
        <v>22232</v>
      </c>
      <c r="L102" t="s">
        <v>21854</v>
      </c>
      <c r="M102" s="44">
        <v>-9582696.5299999993</v>
      </c>
      <c r="N102" s="44">
        <v>-9126866</v>
      </c>
    </row>
    <row r="103" spans="2:14" x14ac:dyDescent="0.25">
      <c r="B103" s="49" t="s">
        <v>9326</v>
      </c>
      <c r="C103" s="53" t="str">
        <f>_xlfn.XLOOKUP(Tabla1[[#This Row],[txtDimensionFocus]],Tabla7[Columna1],Tabla7[Columna2])</f>
        <v>Cuentas Por Pagar Proveedores</v>
      </c>
      <c r="D103" s="43" t="s">
        <v>18769</v>
      </c>
      <c r="E103" t="s">
        <v>18770</v>
      </c>
      <c r="F103" t="s">
        <v>18771</v>
      </c>
      <c r="G103" s="41">
        <v>45278</v>
      </c>
      <c r="H103" t="s">
        <v>18772</v>
      </c>
      <c r="I103" t="s">
        <v>16837</v>
      </c>
      <c r="J103" t="s">
        <v>22704</v>
      </c>
      <c r="K103" t="s">
        <v>22705</v>
      </c>
      <c r="L103" t="s">
        <v>21854</v>
      </c>
      <c r="M103" s="44">
        <v>-11370990.949999999</v>
      </c>
      <c r="N103" s="44">
        <v>-9096792.7599999998</v>
      </c>
    </row>
    <row r="104" spans="2:14" x14ac:dyDescent="0.25">
      <c r="B104" s="49" t="s">
        <v>9326</v>
      </c>
      <c r="C104" s="53" t="str">
        <f>_xlfn.XLOOKUP(Tabla1[[#This Row],[txtDimensionFocus]],Tabla7[Columna1],Tabla7[Columna2])</f>
        <v>Cuentas Por Pagar Proveedores</v>
      </c>
      <c r="D104" s="43" t="s">
        <v>21564</v>
      </c>
      <c r="E104" t="s">
        <v>22700</v>
      </c>
      <c r="F104" t="s">
        <v>21565</v>
      </c>
      <c r="G104" s="41">
        <v>45300</v>
      </c>
      <c r="H104" t="s">
        <v>21566</v>
      </c>
      <c r="I104" t="s">
        <v>9076</v>
      </c>
      <c r="J104" t="s">
        <v>21941</v>
      </c>
      <c r="K104" t="s">
        <v>22343</v>
      </c>
      <c r="L104" t="s">
        <v>21854</v>
      </c>
      <c r="M104" s="44">
        <v>-8994007.9499999993</v>
      </c>
      <c r="N104" s="44">
        <v>-8994007.9499999993</v>
      </c>
    </row>
    <row r="105" spans="2:14" x14ac:dyDescent="0.25">
      <c r="B105" s="49" t="s">
        <v>9326</v>
      </c>
      <c r="C105" s="53" t="str">
        <f>_xlfn.XLOOKUP(Tabla1[[#This Row],[txtDimensionFocus]],Tabla7[Columna1],Tabla7[Columna2])</f>
        <v>Cuentas Por Pagar Proveedores</v>
      </c>
      <c r="D105" s="43" t="s">
        <v>21290</v>
      </c>
      <c r="E105" t="s">
        <v>22148</v>
      </c>
      <c r="F105" t="s">
        <v>21291</v>
      </c>
      <c r="G105" s="41">
        <v>45315</v>
      </c>
      <c r="H105" t="s">
        <v>21292</v>
      </c>
      <c r="I105" t="s">
        <v>9076</v>
      </c>
      <c r="J105" t="s">
        <v>21941</v>
      </c>
      <c r="K105" t="s">
        <v>22149</v>
      </c>
      <c r="L105" t="s">
        <v>21854</v>
      </c>
      <c r="M105" s="44">
        <v>-8917340.2799999993</v>
      </c>
      <c r="N105" s="44">
        <v>-8917340.2799999993</v>
      </c>
    </row>
    <row r="106" spans="2:14" x14ac:dyDescent="0.25">
      <c r="B106" s="49" t="s">
        <v>9326</v>
      </c>
      <c r="C106" s="53" t="str">
        <f>_xlfn.XLOOKUP(Tabla1[[#This Row],[txtDimensionFocus]],Tabla7[Columna1],Tabla7[Columna2])</f>
        <v>Cuentas Por Pagar Proveedores</v>
      </c>
      <c r="D106" s="43" t="s">
        <v>21499</v>
      </c>
      <c r="E106" t="s">
        <v>22528</v>
      </c>
      <c r="F106" t="s">
        <v>21500</v>
      </c>
      <c r="G106" s="41">
        <v>45300</v>
      </c>
      <c r="H106" t="s">
        <v>21501</v>
      </c>
      <c r="I106" t="s">
        <v>9076</v>
      </c>
      <c r="J106" t="s">
        <v>21941</v>
      </c>
      <c r="K106" t="s">
        <v>22529</v>
      </c>
      <c r="L106" t="s">
        <v>21854</v>
      </c>
      <c r="M106" s="44">
        <v>-8917338.5099999998</v>
      </c>
      <c r="N106" s="44">
        <v>-8917338.5099999998</v>
      </c>
    </row>
    <row r="107" spans="2:14" x14ac:dyDescent="0.25">
      <c r="B107" s="49" t="s">
        <v>9326</v>
      </c>
      <c r="C107" s="53" t="str">
        <f>_xlfn.XLOOKUP(Tabla1[[#This Row],[txtDimensionFocus]],Tabla7[Columna1],Tabla7[Columna2])</f>
        <v>Cuentas Por Pagar Proveedores</v>
      </c>
      <c r="D107" s="43" t="s">
        <v>4354</v>
      </c>
      <c r="E107" t="s">
        <v>4353</v>
      </c>
      <c r="F107" t="s">
        <v>12735</v>
      </c>
      <c r="G107" s="41">
        <v>41933</v>
      </c>
      <c r="H107" t="s">
        <v>4356</v>
      </c>
      <c r="L107" t="s">
        <v>21854</v>
      </c>
      <c r="M107" s="44">
        <v>-8796310</v>
      </c>
      <c r="N107" s="44">
        <v>-8796310</v>
      </c>
    </row>
    <row r="108" spans="2:14" x14ac:dyDescent="0.25">
      <c r="B108" s="49" t="s">
        <v>9326</v>
      </c>
      <c r="C108" s="53" t="str">
        <f>_xlfn.XLOOKUP(Tabla1[[#This Row],[txtDimensionFocus]],Tabla7[Columna1],Tabla7[Columna2])</f>
        <v>Cuentas Por Pagar Proveedores</v>
      </c>
      <c r="D108" s="43" t="s">
        <v>7487</v>
      </c>
      <c r="E108" t="s">
        <v>7486</v>
      </c>
      <c r="F108" t="s">
        <v>15126</v>
      </c>
      <c r="G108" s="41">
        <v>43621</v>
      </c>
      <c r="H108" t="s">
        <v>7488</v>
      </c>
      <c r="I108" t="s">
        <v>18104</v>
      </c>
      <c r="L108" t="s">
        <v>21854</v>
      </c>
      <c r="M108" s="44">
        <v>-8766810</v>
      </c>
      <c r="N108" s="44">
        <v>-8766810</v>
      </c>
    </row>
    <row r="109" spans="2:14" x14ac:dyDescent="0.25">
      <c r="B109" s="49" t="s">
        <v>9326</v>
      </c>
      <c r="C109" s="53" t="str">
        <f>_xlfn.XLOOKUP(Tabla1[[#This Row],[txtDimensionFocus]],Tabla7[Columna1],Tabla7[Columna2])</f>
        <v>Cuentas Por Pagar Proveedores</v>
      </c>
      <c r="D109" s="43" t="s">
        <v>9247</v>
      </c>
      <c r="E109" t="s">
        <v>9246</v>
      </c>
      <c r="F109" t="s">
        <v>22162</v>
      </c>
      <c r="G109" s="41">
        <v>45322</v>
      </c>
      <c r="H109" t="s">
        <v>22163</v>
      </c>
      <c r="L109" t="s">
        <v>21854</v>
      </c>
      <c r="M109" s="44">
        <v>-8682476.1300000008</v>
      </c>
      <c r="N109" s="44">
        <v>-8682476.1300000008</v>
      </c>
    </row>
    <row r="110" spans="2:14" x14ac:dyDescent="0.25">
      <c r="B110" s="49" t="s">
        <v>9326</v>
      </c>
      <c r="C110" s="53" t="str">
        <f>_xlfn.XLOOKUP(Tabla1[[#This Row],[txtDimensionFocus]],Tabla7[Columna1],Tabla7[Columna2])</f>
        <v>Cuentas Por Pagar Proveedores</v>
      </c>
      <c r="D110" s="43" t="s">
        <v>21264</v>
      </c>
      <c r="E110" t="s">
        <v>22116</v>
      </c>
      <c r="F110" t="s">
        <v>22117</v>
      </c>
      <c r="G110" s="41">
        <v>45315</v>
      </c>
      <c r="H110" t="s">
        <v>22118</v>
      </c>
      <c r="I110" t="s">
        <v>9076</v>
      </c>
      <c r="L110" t="s">
        <v>21854</v>
      </c>
      <c r="M110" s="44">
        <v>-8549117.0399999991</v>
      </c>
      <c r="N110" s="44">
        <v>-8549117.0399999991</v>
      </c>
    </row>
    <row r="111" spans="2:14" x14ac:dyDescent="0.25">
      <c r="B111" s="49" t="s">
        <v>9326</v>
      </c>
      <c r="C111" s="53" t="str">
        <f>_xlfn.XLOOKUP(Tabla1[[#This Row],[txtDimensionFocus]],Tabla7[Columna1],Tabla7[Columna2])</f>
        <v>Cuentas Por Pagar Proveedores</v>
      </c>
      <c r="D111" s="43" t="s">
        <v>1129</v>
      </c>
      <c r="E111" t="s">
        <v>1128</v>
      </c>
      <c r="F111" t="s">
        <v>21247</v>
      </c>
      <c r="G111" s="41">
        <v>45301</v>
      </c>
      <c r="H111" t="s">
        <v>21248</v>
      </c>
      <c r="L111" t="s">
        <v>21854</v>
      </c>
      <c r="M111" s="44">
        <v>-8529333.6500000004</v>
      </c>
      <c r="N111" s="44">
        <v>-8529333.6500000004</v>
      </c>
    </row>
    <row r="112" spans="2:14" x14ac:dyDescent="0.25">
      <c r="B112" s="49" t="s">
        <v>9326</v>
      </c>
      <c r="C112" s="53" t="str">
        <f>_xlfn.XLOOKUP(Tabla1[[#This Row],[txtDimensionFocus]],Tabla7[Columna1],Tabla7[Columna2])</f>
        <v>Cuentas Por Pagar Proveedores</v>
      </c>
      <c r="D112" s="43" t="s">
        <v>21222</v>
      </c>
      <c r="E112" t="s">
        <v>22035</v>
      </c>
      <c r="F112" t="s">
        <v>21223</v>
      </c>
      <c r="G112" s="41">
        <v>45301</v>
      </c>
      <c r="H112" t="s">
        <v>21224</v>
      </c>
      <c r="I112" t="s">
        <v>21132</v>
      </c>
      <c r="K112" t="s">
        <v>22036</v>
      </c>
      <c r="L112" t="s">
        <v>21854</v>
      </c>
      <c r="M112" s="44">
        <v>-10614848.59</v>
      </c>
      <c r="N112" s="44">
        <v>-8491878.8699999992</v>
      </c>
    </row>
    <row r="113" spans="2:14" x14ac:dyDescent="0.25">
      <c r="B113" s="49" t="s">
        <v>9326</v>
      </c>
      <c r="C113" s="53" t="str">
        <f>_xlfn.XLOOKUP(Tabla1[[#This Row],[txtDimensionFocus]],Tabla7[Columna1],Tabla7[Columna2])</f>
        <v>Cuentas Por Pagar Proveedores</v>
      </c>
      <c r="D113" s="43" t="s">
        <v>21517</v>
      </c>
      <c r="E113" t="s">
        <v>22593</v>
      </c>
      <c r="F113" t="s">
        <v>22594</v>
      </c>
      <c r="G113" s="41">
        <v>45315</v>
      </c>
      <c r="H113" t="s">
        <v>22595</v>
      </c>
      <c r="I113" t="s">
        <v>9076</v>
      </c>
      <c r="J113" t="s">
        <v>21941</v>
      </c>
      <c r="K113" t="s">
        <v>22596</v>
      </c>
      <c r="L113" t="s">
        <v>21854</v>
      </c>
      <c r="M113" s="44">
        <v>-8402943.2300000004</v>
      </c>
      <c r="N113" s="44">
        <v>-8402943.2300000004</v>
      </c>
    </row>
    <row r="114" spans="2:14" x14ac:dyDescent="0.25">
      <c r="B114" s="49" t="s">
        <v>9326</v>
      </c>
      <c r="C114" s="53" t="str">
        <f>_xlfn.XLOOKUP(Tabla1[[#This Row],[txtDimensionFocus]],Tabla7[Columna1],Tabla7[Columna2])</f>
        <v>Cuentas Por Pagar Proveedores</v>
      </c>
      <c r="D114" s="43" t="s">
        <v>21504</v>
      </c>
      <c r="E114" t="s">
        <v>22539</v>
      </c>
      <c r="F114" t="s">
        <v>21505</v>
      </c>
      <c r="G114" s="41">
        <v>45299</v>
      </c>
      <c r="H114" t="s">
        <v>21506</v>
      </c>
      <c r="I114" t="s">
        <v>9076</v>
      </c>
      <c r="J114" t="s">
        <v>21941</v>
      </c>
      <c r="K114" t="s">
        <v>22540</v>
      </c>
      <c r="L114" t="s">
        <v>21854</v>
      </c>
      <c r="M114" s="44">
        <v>-8360704.3200000003</v>
      </c>
      <c r="N114" s="44">
        <v>-8360704.3200000003</v>
      </c>
    </row>
    <row r="115" spans="2:14" x14ac:dyDescent="0.25">
      <c r="B115" s="49" t="s">
        <v>9326</v>
      </c>
      <c r="C115" s="53" t="str">
        <f>_xlfn.XLOOKUP(Tabla1[[#This Row],[txtDimensionFocus]],Tabla7[Columna1],Tabla7[Columna2])</f>
        <v>Cuentas Por Pagar Proveedores</v>
      </c>
      <c r="D115" s="43" t="s">
        <v>8991</v>
      </c>
      <c r="E115" t="s">
        <v>8990</v>
      </c>
      <c r="F115" t="s">
        <v>16269</v>
      </c>
      <c r="G115" s="41">
        <v>44994</v>
      </c>
      <c r="H115" t="s">
        <v>8992</v>
      </c>
      <c r="I115" t="s">
        <v>8993</v>
      </c>
      <c r="K115" t="s">
        <v>22463</v>
      </c>
      <c r="L115" t="s">
        <v>21854</v>
      </c>
      <c r="M115" s="44">
        <v>-8287687.5199999996</v>
      </c>
      <c r="N115" s="44">
        <v>-8287687.5199999996</v>
      </c>
    </row>
    <row r="116" spans="2:14" x14ac:dyDescent="0.25">
      <c r="B116" s="49" t="s">
        <v>9326</v>
      </c>
      <c r="C116" s="53" t="str">
        <f>_xlfn.XLOOKUP(Tabla1[[#This Row],[txtDimensionFocus]],Tabla7[Columna1],Tabla7[Columna2])</f>
        <v>Cuentas Por Pagar Proveedores</v>
      </c>
      <c r="D116" s="43" t="s">
        <v>16888</v>
      </c>
      <c r="E116" t="s">
        <v>16889</v>
      </c>
      <c r="F116" t="s">
        <v>16890</v>
      </c>
      <c r="G116" s="41">
        <v>45261</v>
      </c>
      <c r="H116" t="s">
        <v>16891</v>
      </c>
      <c r="I116" t="s">
        <v>16892</v>
      </c>
      <c r="K116" t="s">
        <v>21999</v>
      </c>
      <c r="L116" t="s">
        <v>21854</v>
      </c>
      <c r="M116" s="44">
        <v>-10329886.289999999</v>
      </c>
      <c r="N116" s="44">
        <v>-8263909.0300000003</v>
      </c>
    </row>
    <row r="117" spans="2:14" x14ac:dyDescent="0.25">
      <c r="B117" s="49" t="s">
        <v>9326</v>
      </c>
      <c r="C117" s="53" t="str">
        <f>_xlfn.XLOOKUP(Tabla1[[#This Row],[txtDimensionFocus]],Tabla7[Columna1],Tabla7[Columna2])</f>
        <v>Cuentas Por Pagar Proveedores</v>
      </c>
      <c r="D117" s="43" t="s">
        <v>17830</v>
      </c>
      <c r="E117" t="s">
        <v>17831</v>
      </c>
      <c r="F117" t="s">
        <v>17835</v>
      </c>
      <c r="G117" s="41">
        <v>45281</v>
      </c>
      <c r="H117" t="s">
        <v>7343</v>
      </c>
      <c r="L117" t="s">
        <v>21854</v>
      </c>
      <c r="M117" s="44">
        <v>-8212048.6399999997</v>
      </c>
      <c r="N117" s="44">
        <v>-8212048.6399999997</v>
      </c>
    </row>
    <row r="118" spans="2:14" x14ac:dyDescent="0.25">
      <c r="B118" s="49" t="s">
        <v>9326</v>
      </c>
      <c r="C118" s="53" t="str">
        <f>_xlfn.XLOOKUP(Tabla1[[#This Row],[txtDimensionFocus]],Tabla7[Columna1],Tabla7[Columna2])</f>
        <v>Cuentas Por Pagar Proveedores</v>
      </c>
      <c r="D118" s="43" t="s">
        <v>18694</v>
      </c>
      <c r="E118" t="s">
        <v>18695</v>
      </c>
      <c r="F118" t="s">
        <v>18696</v>
      </c>
      <c r="G118" s="41">
        <v>45289</v>
      </c>
      <c r="H118" t="s">
        <v>18697</v>
      </c>
      <c r="I118" t="s">
        <v>9076</v>
      </c>
      <c r="J118" t="s">
        <v>21941</v>
      </c>
      <c r="K118" t="s">
        <v>22681</v>
      </c>
      <c r="L118" t="s">
        <v>21854</v>
      </c>
      <c r="M118" s="44">
        <v>-8204270.8099999996</v>
      </c>
      <c r="N118" s="44">
        <v>-8204270.8099999996</v>
      </c>
    </row>
    <row r="119" spans="2:14" x14ac:dyDescent="0.25">
      <c r="B119" s="49" t="s">
        <v>23978</v>
      </c>
      <c r="C119" s="53" t="str">
        <f>_xlfn.XLOOKUP(Tabla1[[#This Row],[txtDimensionFocus]],Tabla7[Columna1],Tabla7[Columna2])</f>
        <v>Cuenta Por Pagar Aportes Corrientes.</v>
      </c>
      <c r="D119" s="43" t="s">
        <v>21686</v>
      </c>
      <c r="E119" t="s">
        <v>24023</v>
      </c>
      <c r="F119" t="s">
        <v>24024</v>
      </c>
      <c r="G119" s="41">
        <v>41269</v>
      </c>
      <c r="H119" t="s">
        <v>24025</v>
      </c>
      <c r="L119" t="s">
        <v>21854</v>
      </c>
      <c r="M119" s="44">
        <v>-12338750</v>
      </c>
      <c r="N119" s="44">
        <v>-12338750</v>
      </c>
    </row>
    <row r="120" spans="2:14" x14ac:dyDescent="0.25">
      <c r="B120" s="49" t="s">
        <v>9326</v>
      </c>
      <c r="C120" s="53" t="str">
        <f>_xlfn.XLOOKUP(Tabla1[[#This Row],[txtDimensionFocus]],Tabla7[Columna1],Tabla7[Columna2])</f>
        <v>Cuentas Por Pagar Proveedores</v>
      </c>
      <c r="D120" s="43" t="s">
        <v>16793</v>
      </c>
      <c r="E120" t="s">
        <v>16794</v>
      </c>
      <c r="F120" t="s">
        <v>16797</v>
      </c>
      <c r="G120" s="41">
        <v>45289</v>
      </c>
      <c r="H120" t="s">
        <v>16798</v>
      </c>
      <c r="I120" t="s">
        <v>9076</v>
      </c>
      <c r="J120" t="s">
        <v>21941</v>
      </c>
      <c r="K120" t="s">
        <v>21975</v>
      </c>
      <c r="L120" t="s">
        <v>21854</v>
      </c>
      <c r="M120" s="44">
        <v>-8196704.4800000004</v>
      </c>
      <c r="N120" s="44">
        <v>-8196704.4800000004</v>
      </c>
    </row>
    <row r="121" spans="2:14" x14ac:dyDescent="0.25">
      <c r="B121" s="49" t="s">
        <v>9326</v>
      </c>
      <c r="C121" s="53" t="str">
        <f>_xlfn.XLOOKUP(Tabla1[[#This Row],[txtDimensionFocus]],Tabla7[Columna1],Tabla7[Columna2])</f>
        <v>Cuentas Por Pagar Proveedores</v>
      </c>
      <c r="D121" s="43" t="s">
        <v>21484</v>
      </c>
      <c r="E121" t="s">
        <v>22456</v>
      </c>
      <c r="F121" t="s">
        <v>21485</v>
      </c>
      <c r="G121" s="41">
        <v>45315</v>
      </c>
      <c r="H121" t="s">
        <v>21486</v>
      </c>
      <c r="I121" t="s">
        <v>9076</v>
      </c>
      <c r="J121" t="s">
        <v>21941</v>
      </c>
      <c r="K121" t="s">
        <v>22457</v>
      </c>
      <c r="L121" t="s">
        <v>21854</v>
      </c>
      <c r="M121" s="44">
        <v>-8138695.4900000002</v>
      </c>
      <c r="N121" s="44">
        <v>-8138695.4900000002</v>
      </c>
    </row>
    <row r="122" spans="2:14" x14ac:dyDescent="0.25">
      <c r="B122" s="49" t="s">
        <v>9326</v>
      </c>
      <c r="C122" s="53" t="str">
        <f>_xlfn.XLOOKUP(Tabla1[[#This Row],[txtDimensionFocus]],Tabla7[Columna1],Tabla7[Columna2])</f>
        <v>Cuentas Por Pagar Proveedores</v>
      </c>
      <c r="D122" s="43" t="s">
        <v>21468</v>
      </c>
      <c r="E122" t="s">
        <v>22342</v>
      </c>
      <c r="F122" t="s">
        <v>21469</v>
      </c>
      <c r="G122" s="41">
        <v>45300</v>
      </c>
      <c r="H122" t="s">
        <v>21470</v>
      </c>
      <c r="I122" t="s">
        <v>9076</v>
      </c>
      <c r="J122" t="s">
        <v>21941</v>
      </c>
      <c r="K122" t="s">
        <v>22343</v>
      </c>
      <c r="L122" t="s">
        <v>21854</v>
      </c>
      <c r="M122" s="44">
        <v>-8131963.4699999997</v>
      </c>
      <c r="N122" s="44">
        <v>-8131963.4699999997</v>
      </c>
    </row>
    <row r="123" spans="2:14" x14ac:dyDescent="0.25">
      <c r="B123" s="49" t="s">
        <v>9326</v>
      </c>
      <c r="C123" s="53" t="str">
        <f>_xlfn.XLOOKUP(Tabla1[[#This Row],[txtDimensionFocus]],Tabla7[Columna1],Tabla7[Columna2])</f>
        <v>Cuentas Por Pagar Proveedores</v>
      </c>
      <c r="D123" s="43" t="s">
        <v>18057</v>
      </c>
      <c r="E123" t="s">
        <v>18058</v>
      </c>
      <c r="F123" t="s">
        <v>18061</v>
      </c>
      <c r="G123" s="41">
        <v>45267</v>
      </c>
      <c r="H123" t="s">
        <v>18062</v>
      </c>
      <c r="I123" t="s">
        <v>18063</v>
      </c>
      <c r="J123" t="s">
        <v>22398</v>
      </c>
      <c r="K123" t="s">
        <v>22399</v>
      </c>
      <c r="L123" t="s">
        <v>21854</v>
      </c>
      <c r="M123" s="44">
        <v>-10059500</v>
      </c>
      <c r="N123" s="44">
        <v>-8047600</v>
      </c>
    </row>
    <row r="124" spans="2:14" x14ac:dyDescent="0.25">
      <c r="B124" s="49" t="s">
        <v>9326</v>
      </c>
      <c r="C124" s="53" t="str">
        <f>_xlfn.XLOOKUP(Tabla1[[#This Row],[txtDimensionFocus]],Tabla7[Columna1],Tabla7[Columna2])</f>
        <v>Cuentas Por Pagar Proveedores</v>
      </c>
      <c r="D124" s="43" t="s">
        <v>16075</v>
      </c>
      <c r="E124" t="s">
        <v>8718</v>
      </c>
      <c r="F124" t="s">
        <v>22032</v>
      </c>
      <c r="G124" s="41">
        <v>45317</v>
      </c>
      <c r="H124" t="s">
        <v>22033</v>
      </c>
      <c r="I124" t="s">
        <v>16507</v>
      </c>
      <c r="K124" t="s">
        <v>22034</v>
      </c>
      <c r="L124" t="s">
        <v>21854</v>
      </c>
      <c r="M124" s="44">
        <v>-10003947.199999999</v>
      </c>
      <c r="N124" s="44">
        <v>-8003157.7599999998</v>
      </c>
    </row>
    <row r="125" spans="2:14" x14ac:dyDescent="0.25">
      <c r="B125" s="49" t="s">
        <v>9326</v>
      </c>
      <c r="C125" s="53" t="str">
        <f>_xlfn.XLOOKUP(Tabla1[[#This Row],[txtDimensionFocus]],Tabla7[Columna1],Tabla7[Columna2])</f>
        <v>Cuentas Por Pagar Proveedores</v>
      </c>
      <c r="D125" s="43" t="s">
        <v>17320</v>
      </c>
      <c r="E125" t="s">
        <v>17321</v>
      </c>
      <c r="F125" t="s">
        <v>17322</v>
      </c>
      <c r="G125" s="41">
        <v>45282</v>
      </c>
      <c r="H125" t="s">
        <v>17323</v>
      </c>
      <c r="I125" t="s">
        <v>17324</v>
      </c>
      <c r="J125" t="s">
        <v>22141</v>
      </c>
      <c r="K125" t="s">
        <v>22142</v>
      </c>
      <c r="L125" t="s">
        <v>21854</v>
      </c>
      <c r="M125" s="44">
        <v>-8000000</v>
      </c>
      <c r="N125" s="44">
        <v>-8000000</v>
      </c>
    </row>
    <row r="126" spans="2:14" x14ac:dyDescent="0.25">
      <c r="B126" s="49" t="s">
        <v>9326</v>
      </c>
      <c r="C126" s="53" t="str">
        <f>_xlfn.XLOOKUP(Tabla1[[#This Row],[txtDimensionFocus]],Tabla7[Columna1],Tabla7[Columna2])</f>
        <v>Cuentas Por Pagar Proveedores</v>
      </c>
      <c r="D126" s="43" t="s">
        <v>17753</v>
      </c>
      <c r="E126" t="s">
        <v>17754</v>
      </c>
      <c r="F126" t="s">
        <v>17755</v>
      </c>
      <c r="G126" s="41">
        <v>45281</v>
      </c>
      <c r="H126" t="s">
        <v>17756</v>
      </c>
      <c r="I126" t="s">
        <v>17757</v>
      </c>
      <c r="J126" t="s">
        <v>22141</v>
      </c>
      <c r="K126" t="s">
        <v>22249</v>
      </c>
      <c r="L126" t="s">
        <v>21854</v>
      </c>
      <c r="M126" s="44">
        <v>-8000000</v>
      </c>
      <c r="N126" s="44">
        <v>-8000000</v>
      </c>
    </row>
    <row r="127" spans="2:14" x14ac:dyDescent="0.25">
      <c r="B127" s="49" t="s">
        <v>9326</v>
      </c>
      <c r="C127" s="53" t="str">
        <f>_xlfn.XLOOKUP(Tabla1[[#This Row],[txtDimensionFocus]],Tabla7[Columna1],Tabla7[Columna2])</f>
        <v>Cuentas Por Pagar Proveedores</v>
      </c>
      <c r="D127" s="43" t="s">
        <v>7083</v>
      </c>
      <c r="E127" t="s">
        <v>7082</v>
      </c>
      <c r="F127" t="s">
        <v>18041</v>
      </c>
      <c r="G127" s="41">
        <v>45289</v>
      </c>
      <c r="H127" t="s">
        <v>18042</v>
      </c>
      <c r="I127" t="s">
        <v>18043</v>
      </c>
      <c r="J127" t="s">
        <v>22141</v>
      </c>
      <c r="K127" t="s">
        <v>22391</v>
      </c>
      <c r="L127" t="s">
        <v>21854</v>
      </c>
      <c r="M127" s="44">
        <v>-8000000</v>
      </c>
      <c r="N127" s="44">
        <v>-8000000</v>
      </c>
    </row>
    <row r="128" spans="2:14" x14ac:dyDescent="0.25">
      <c r="B128" s="49" t="s">
        <v>9326</v>
      </c>
      <c r="C128" s="53" t="str">
        <f>_xlfn.XLOOKUP(Tabla1[[#This Row],[txtDimensionFocus]],Tabla7[Columna1],Tabla7[Columna2])</f>
        <v>Cuentas Por Pagar Proveedores</v>
      </c>
      <c r="D128" s="43" t="s">
        <v>18052</v>
      </c>
      <c r="E128" t="s">
        <v>18053</v>
      </c>
      <c r="F128" t="s">
        <v>18054</v>
      </c>
      <c r="G128" s="41">
        <v>45287</v>
      </c>
      <c r="H128" t="s">
        <v>18055</v>
      </c>
      <c r="I128" t="s">
        <v>18056</v>
      </c>
      <c r="J128" t="s">
        <v>22141</v>
      </c>
      <c r="K128" t="s">
        <v>21962</v>
      </c>
      <c r="L128" t="s">
        <v>21854</v>
      </c>
      <c r="M128" s="44">
        <v>-8000000</v>
      </c>
      <c r="N128" s="44">
        <v>-8000000</v>
      </c>
    </row>
    <row r="129" spans="2:14" x14ac:dyDescent="0.25">
      <c r="B129" s="49" t="s">
        <v>9326</v>
      </c>
      <c r="C129" s="53" t="str">
        <f>_xlfn.XLOOKUP(Tabla1[[#This Row],[txtDimensionFocus]],Tabla7[Columna1],Tabla7[Columna2])</f>
        <v>Cuentas Por Pagar Proveedores</v>
      </c>
      <c r="D129" s="43" t="s">
        <v>21554</v>
      </c>
      <c r="E129" t="s">
        <v>22685</v>
      </c>
      <c r="F129" t="s">
        <v>22686</v>
      </c>
      <c r="G129" s="41">
        <v>45315</v>
      </c>
      <c r="H129" t="s">
        <v>22687</v>
      </c>
      <c r="I129" t="s">
        <v>9076</v>
      </c>
      <c r="J129" t="s">
        <v>21941</v>
      </c>
      <c r="K129" t="s">
        <v>22688</v>
      </c>
      <c r="L129" t="s">
        <v>21854</v>
      </c>
      <c r="M129" s="44">
        <v>-7984628.2599999998</v>
      </c>
      <c r="N129" s="44">
        <v>-7984628.2599999998</v>
      </c>
    </row>
    <row r="130" spans="2:14" x14ac:dyDescent="0.25">
      <c r="B130" s="49" t="s">
        <v>9326</v>
      </c>
      <c r="C130" s="53" t="str">
        <f>_xlfn.XLOOKUP(Tabla1[[#This Row],[txtDimensionFocus]],Tabla7[Columna1],Tabla7[Columna2])</f>
        <v>Cuentas Por Pagar Proveedores</v>
      </c>
      <c r="D130" s="43" t="s">
        <v>18673</v>
      </c>
      <c r="E130" t="s">
        <v>18674</v>
      </c>
      <c r="F130" t="s">
        <v>21546</v>
      </c>
      <c r="G130" s="41">
        <v>45300</v>
      </c>
      <c r="H130" t="s">
        <v>21547</v>
      </c>
      <c r="I130" t="s">
        <v>9076</v>
      </c>
      <c r="J130" t="s">
        <v>21941</v>
      </c>
      <c r="K130" t="s">
        <v>22677</v>
      </c>
      <c r="L130" t="s">
        <v>21854</v>
      </c>
      <c r="M130" s="44">
        <v>-7928440.0499999998</v>
      </c>
      <c r="N130" s="44">
        <v>-7928440.0499999998</v>
      </c>
    </row>
    <row r="131" spans="2:14" x14ac:dyDescent="0.25">
      <c r="B131" s="49" t="s">
        <v>9326</v>
      </c>
      <c r="C131" s="53" t="str">
        <f>_xlfn.XLOOKUP(Tabla1[[#This Row],[txtDimensionFocus]],Tabla7[Columna1],Tabla7[Columna2])</f>
        <v>Cuentas Por Pagar Proveedores</v>
      </c>
      <c r="D131" s="43" t="s">
        <v>21177</v>
      </c>
      <c r="E131" t="s">
        <v>21968</v>
      </c>
      <c r="F131" t="s">
        <v>21969</v>
      </c>
      <c r="G131" s="41">
        <v>45321</v>
      </c>
      <c r="H131" t="s">
        <v>21970</v>
      </c>
      <c r="I131" t="s">
        <v>9076</v>
      </c>
      <c r="K131" t="s">
        <v>21971</v>
      </c>
      <c r="L131" t="s">
        <v>21854</v>
      </c>
      <c r="M131" s="44">
        <v>-7793419.5300000003</v>
      </c>
      <c r="N131" s="44">
        <v>-7793419.5300000003</v>
      </c>
    </row>
    <row r="132" spans="2:14" x14ac:dyDescent="0.25">
      <c r="B132" s="49" t="s">
        <v>9326</v>
      </c>
      <c r="C132" s="53" t="str">
        <f>_xlfn.XLOOKUP(Tabla1[[#This Row],[txtDimensionFocus]],Tabla7[Columna1],Tabla7[Columna2])</f>
        <v>Cuentas Por Pagar Proveedores</v>
      </c>
      <c r="D132" s="43" t="s">
        <v>18702</v>
      </c>
      <c r="E132" t="s">
        <v>18703</v>
      </c>
      <c r="F132" t="s">
        <v>21549</v>
      </c>
      <c r="G132" s="41">
        <v>45309</v>
      </c>
      <c r="H132" t="s">
        <v>21051</v>
      </c>
      <c r="I132" t="s">
        <v>21550</v>
      </c>
      <c r="J132" t="s">
        <v>22102</v>
      </c>
      <c r="K132" t="s">
        <v>22682</v>
      </c>
      <c r="L132" t="s">
        <v>21854</v>
      </c>
      <c r="M132" s="44">
        <v>-9721439.5299999993</v>
      </c>
      <c r="N132" s="44">
        <v>-7777151.6200000001</v>
      </c>
    </row>
    <row r="133" spans="2:14" x14ac:dyDescent="0.25">
      <c r="B133" s="49" t="s">
        <v>9326</v>
      </c>
      <c r="C133" s="53" t="str">
        <f>_xlfn.XLOOKUP(Tabla1[[#This Row],[txtDimensionFocus]],Tabla7[Columna1],Tabla7[Columna2])</f>
        <v>Cuentas Por Pagar Proveedores</v>
      </c>
      <c r="D133" s="43" t="s">
        <v>18493</v>
      </c>
      <c r="E133" t="s">
        <v>18494</v>
      </c>
      <c r="F133" t="s">
        <v>18495</v>
      </c>
      <c r="G133" s="41">
        <v>45275</v>
      </c>
      <c r="H133" t="s">
        <v>18496</v>
      </c>
      <c r="I133" t="s">
        <v>18183</v>
      </c>
      <c r="K133" t="s">
        <v>22630</v>
      </c>
      <c r="L133" t="s">
        <v>21854</v>
      </c>
      <c r="M133" s="44">
        <v>-9690008.4100000001</v>
      </c>
      <c r="N133" s="44">
        <v>-7752006.7300000004</v>
      </c>
    </row>
    <row r="134" spans="2:14" x14ac:dyDescent="0.25">
      <c r="B134" s="49" t="s">
        <v>9326</v>
      </c>
      <c r="C134" s="53" t="str">
        <f>_xlfn.XLOOKUP(Tabla1[[#This Row],[txtDimensionFocus]],Tabla7[Columna1],Tabla7[Columna2])</f>
        <v>Cuentas Por Pagar Proveedores</v>
      </c>
      <c r="D134" s="43" t="s">
        <v>21442</v>
      </c>
      <c r="E134" t="s">
        <v>22314</v>
      </c>
      <c r="F134" t="s">
        <v>21443</v>
      </c>
      <c r="G134" s="41">
        <v>45301</v>
      </c>
      <c r="H134" t="s">
        <v>21444</v>
      </c>
      <c r="I134" t="s">
        <v>9076</v>
      </c>
      <c r="J134" t="s">
        <v>21941</v>
      </c>
      <c r="K134" t="s">
        <v>22315</v>
      </c>
      <c r="L134" t="s">
        <v>21854</v>
      </c>
      <c r="M134" s="44">
        <v>-7751818.4400000004</v>
      </c>
      <c r="N134" s="44">
        <v>-7751818.4400000004</v>
      </c>
    </row>
    <row r="135" spans="2:14" x14ac:dyDescent="0.25">
      <c r="B135" s="49" t="s">
        <v>9326</v>
      </c>
      <c r="C135" s="53" t="str">
        <f>_xlfn.XLOOKUP(Tabla1[[#This Row],[txtDimensionFocus]],Tabla7[Columna1],Tabla7[Columna2])</f>
        <v>Cuentas Por Pagar Proveedores</v>
      </c>
      <c r="D135" s="43" t="s">
        <v>17968</v>
      </c>
      <c r="E135" t="s">
        <v>17969</v>
      </c>
      <c r="F135" t="s">
        <v>17970</v>
      </c>
      <c r="G135" s="41">
        <v>45279</v>
      </c>
      <c r="H135" t="s">
        <v>17971</v>
      </c>
      <c r="I135" t="s">
        <v>9145</v>
      </c>
      <c r="J135" t="s">
        <v>22355</v>
      </c>
      <c r="K135" t="s">
        <v>22356</v>
      </c>
      <c r="L135" t="s">
        <v>21854</v>
      </c>
      <c r="M135" s="44">
        <v>-9653483.3300000001</v>
      </c>
      <c r="N135" s="44">
        <v>-7722786.6600000001</v>
      </c>
    </row>
    <row r="136" spans="2:14" x14ac:dyDescent="0.25">
      <c r="B136" s="49" t="s">
        <v>9326</v>
      </c>
      <c r="C136" s="53" t="str">
        <f>_xlfn.XLOOKUP(Tabla1[[#This Row],[txtDimensionFocus]],Tabla7[Columna1],Tabla7[Columna2])</f>
        <v>Cuentas Por Pagar Proveedores</v>
      </c>
      <c r="D136" s="43" t="s">
        <v>14962</v>
      </c>
      <c r="E136" t="s">
        <v>7257</v>
      </c>
      <c r="F136" t="s">
        <v>16917</v>
      </c>
      <c r="G136" s="41">
        <v>45275</v>
      </c>
      <c r="H136" t="s">
        <v>16918</v>
      </c>
      <c r="I136" t="s">
        <v>16919</v>
      </c>
      <c r="J136" t="s">
        <v>21952</v>
      </c>
      <c r="K136" t="s">
        <v>22013</v>
      </c>
      <c r="L136" t="s">
        <v>21854</v>
      </c>
      <c r="M136" s="44">
        <v>-7694784.4000000004</v>
      </c>
      <c r="N136" s="44">
        <v>-7694784.4000000004</v>
      </c>
    </row>
    <row r="137" spans="2:14" x14ac:dyDescent="0.25">
      <c r="B137" s="49" t="s">
        <v>9326</v>
      </c>
      <c r="C137" s="53" t="str">
        <f>_xlfn.XLOOKUP(Tabla1[[#This Row],[txtDimensionFocus]],Tabla7[Columna1],Tabla7[Columna2])</f>
        <v>Cuentas Por Pagar Proveedores</v>
      </c>
      <c r="D137" s="43" t="s">
        <v>21521</v>
      </c>
      <c r="E137" t="s">
        <v>22622</v>
      </c>
      <c r="F137" t="s">
        <v>21522</v>
      </c>
      <c r="G137" s="41">
        <v>45299</v>
      </c>
      <c r="H137" t="s">
        <v>21523</v>
      </c>
      <c r="I137" t="s">
        <v>9076</v>
      </c>
      <c r="J137" t="s">
        <v>21941</v>
      </c>
      <c r="K137" t="s">
        <v>22623</v>
      </c>
      <c r="L137" t="s">
        <v>21854</v>
      </c>
      <c r="M137" s="44">
        <v>-7614866.9100000001</v>
      </c>
      <c r="N137" s="44">
        <v>-7614866.9100000001</v>
      </c>
    </row>
    <row r="138" spans="2:14" x14ac:dyDescent="0.25">
      <c r="B138" s="49" t="s">
        <v>9326</v>
      </c>
      <c r="C138" s="53" t="str">
        <f>_xlfn.XLOOKUP(Tabla1[[#This Row],[txtDimensionFocus]],Tabla7[Columna1],Tabla7[Columna2])</f>
        <v>Cuentas Por Pagar Proveedores</v>
      </c>
      <c r="D138" s="43" t="s">
        <v>7739</v>
      </c>
      <c r="E138" t="s">
        <v>7738</v>
      </c>
      <c r="F138" t="s">
        <v>15289</v>
      </c>
      <c r="G138" s="41">
        <v>44060</v>
      </c>
      <c r="H138" t="s">
        <v>7740</v>
      </c>
      <c r="I138" t="s">
        <v>17720</v>
      </c>
      <c r="K138" t="s">
        <v>22235</v>
      </c>
      <c r="L138" t="s">
        <v>21854</v>
      </c>
      <c r="M138" s="44">
        <v>-7584563.6399999997</v>
      </c>
      <c r="N138" s="44">
        <v>-7584563.6399999997</v>
      </c>
    </row>
    <row r="139" spans="2:14" x14ac:dyDescent="0.25">
      <c r="B139" s="49" t="s">
        <v>9326</v>
      </c>
      <c r="C139" s="53" t="str">
        <f>_xlfn.XLOOKUP(Tabla1[[#This Row],[txtDimensionFocus]],Tabla7[Columna1],Tabla7[Columna2])</f>
        <v>Cuentas Por Pagar Proveedores</v>
      </c>
      <c r="D139" s="43" t="s">
        <v>21525</v>
      </c>
      <c r="E139" t="s">
        <v>22639</v>
      </c>
      <c r="F139" t="s">
        <v>21526</v>
      </c>
      <c r="G139" s="41">
        <v>45300</v>
      </c>
      <c r="H139" t="s">
        <v>21527</v>
      </c>
      <c r="I139" t="s">
        <v>9076</v>
      </c>
      <c r="J139" t="s">
        <v>21941</v>
      </c>
      <c r="K139" t="s">
        <v>22640</v>
      </c>
      <c r="L139" t="s">
        <v>21854</v>
      </c>
      <c r="M139" s="44">
        <v>-7494881.6399999997</v>
      </c>
      <c r="N139" s="44">
        <v>-7494881.6399999997</v>
      </c>
    </row>
    <row r="140" spans="2:14" x14ac:dyDescent="0.25">
      <c r="B140" s="49" t="s">
        <v>9326</v>
      </c>
      <c r="C140" s="53" t="str">
        <f>_xlfn.XLOOKUP(Tabla1[[#This Row],[txtDimensionFocus]],Tabla7[Columna1],Tabla7[Columna2])</f>
        <v>Cuentas Por Pagar Proveedores</v>
      </c>
      <c r="D140" s="43" t="s">
        <v>21496</v>
      </c>
      <c r="E140" t="s">
        <v>22520</v>
      </c>
      <c r="F140" t="s">
        <v>21497</v>
      </c>
      <c r="G140" s="41">
        <v>45315</v>
      </c>
      <c r="H140" t="s">
        <v>21498</v>
      </c>
      <c r="I140" t="s">
        <v>9076</v>
      </c>
      <c r="J140" t="s">
        <v>21941</v>
      </c>
      <c r="K140" t="s">
        <v>22521</v>
      </c>
      <c r="L140" t="s">
        <v>21854</v>
      </c>
      <c r="M140" s="44">
        <v>-7494880.0999999996</v>
      </c>
      <c r="N140" s="44">
        <v>-7494880.0999999996</v>
      </c>
    </row>
    <row r="141" spans="2:14" x14ac:dyDescent="0.25">
      <c r="B141" s="49" t="s">
        <v>9326</v>
      </c>
      <c r="C141" s="53" t="str">
        <f>_xlfn.XLOOKUP(Tabla1[[#This Row],[txtDimensionFocus]],Tabla7[Columna1],Tabla7[Columna2])</f>
        <v>Cuentas Por Pagar Proveedores</v>
      </c>
      <c r="D141" s="43" t="s">
        <v>17948</v>
      </c>
      <c r="E141" t="s">
        <v>17949</v>
      </c>
      <c r="F141" t="s">
        <v>17950</v>
      </c>
      <c r="G141" s="41">
        <v>45259</v>
      </c>
      <c r="H141" t="s">
        <v>17951</v>
      </c>
      <c r="I141" t="s">
        <v>9263</v>
      </c>
      <c r="K141" t="s">
        <v>21467</v>
      </c>
      <c r="L141" t="s">
        <v>21854</v>
      </c>
      <c r="M141" s="44">
        <v>-9271550.3100000005</v>
      </c>
      <c r="N141" s="44">
        <v>-7417240.25</v>
      </c>
    </row>
    <row r="142" spans="2:14" x14ac:dyDescent="0.25">
      <c r="B142" s="49" t="s">
        <v>9326</v>
      </c>
      <c r="C142" s="53" t="str">
        <f>_xlfn.XLOOKUP(Tabla1[[#This Row],[txtDimensionFocus]],Tabla7[Columna1],Tabla7[Columna2])</f>
        <v>Cuentas Por Pagar Proveedores</v>
      </c>
      <c r="D142" s="43" t="s">
        <v>4354</v>
      </c>
      <c r="E142" t="s">
        <v>4353</v>
      </c>
      <c r="F142" t="s">
        <v>12734</v>
      </c>
      <c r="G142" s="41">
        <v>41933</v>
      </c>
      <c r="H142" t="s">
        <v>3879</v>
      </c>
      <c r="L142" t="s">
        <v>21854</v>
      </c>
      <c r="M142" s="44">
        <v>-7401786</v>
      </c>
      <c r="N142" s="44">
        <v>-7401786</v>
      </c>
    </row>
    <row r="143" spans="2:14" x14ac:dyDescent="0.25">
      <c r="B143" s="49" t="s">
        <v>9326</v>
      </c>
      <c r="C143" s="53" t="str">
        <f>_xlfn.XLOOKUP(Tabla1[[#This Row],[txtDimensionFocus]],Tabla7[Columna1],Tabla7[Columna2])</f>
        <v>Cuentas Por Pagar Proveedores</v>
      </c>
      <c r="D143" s="43" t="s">
        <v>645</v>
      </c>
      <c r="E143" t="s">
        <v>644</v>
      </c>
      <c r="F143" t="s">
        <v>13633</v>
      </c>
      <c r="G143" s="41">
        <v>42177</v>
      </c>
      <c r="H143" t="s">
        <v>4368</v>
      </c>
      <c r="I143" t="s">
        <v>17275</v>
      </c>
      <c r="K143">
        <v>124</v>
      </c>
      <c r="L143" t="s">
        <v>21854</v>
      </c>
      <c r="M143" s="44">
        <v>-7394180</v>
      </c>
      <c r="N143" s="44">
        <v>-7394180</v>
      </c>
    </row>
    <row r="144" spans="2:14" x14ac:dyDescent="0.25">
      <c r="B144" s="49" t="s">
        <v>9326</v>
      </c>
      <c r="C144" s="53" t="str">
        <f>_xlfn.XLOOKUP(Tabla1[[#This Row],[txtDimensionFocus]],Tabla7[Columna1],Tabla7[Columna2])</f>
        <v>Cuentas Por Pagar Proveedores</v>
      </c>
      <c r="D144" s="43" t="s">
        <v>16485</v>
      </c>
      <c r="E144" t="s">
        <v>16486</v>
      </c>
      <c r="F144" t="s">
        <v>16487</v>
      </c>
      <c r="G144" s="41">
        <v>45218</v>
      </c>
      <c r="H144" t="s">
        <v>16488</v>
      </c>
      <c r="I144" t="s">
        <v>16489</v>
      </c>
      <c r="K144" t="s">
        <v>21889</v>
      </c>
      <c r="L144" t="s">
        <v>21854</v>
      </c>
      <c r="M144" s="44">
        <v>-9170522.1099999994</v>
      </c>
      <c r="N144" s="44">
        <v>-7336417.6900000004</v>
      </c>
    </row>
    <row r="145" spans="2:14" x14ac:dyDescent="0.25">
      <c r="B145" s="49" t="s">
        <v>9326</v>
      </c>
      <c r="C145" s="53" t="str">
        <f>_xlfn.XLOOKUP(Tabla1[[#This Row],[txtDimensionFocus]],Tabla7[Columna1],Tabla7[Columna2])</f>
        <v>Cuentas Por Pagar Proveedores</v>
      </c>
      <c r="D145" s="43" t="s">
        <v>7653</v>
      </c>
      <c r="E145" t="s">
        <v>7652</v>
      </c>
      <c r="F145" t="s">
        <v>15229</v>
      </c>
      <c r="G145" s="41">
        <v>43908</v>
      </c>
      <c r="H145" t="s">
        <v>7654</v>
      </c>
      <c r="I145" t="s">
        <v>18230</v>
      </c>
      <c r="K145" t="s">
        <v>22499</v>
      </c>
      <c r="L145" t="s">
        <v>21854</v>
      </c>
      <c r="M145" s="44">
        <v>-7686599.3700000001</v>
      </c>
      <c r="N145" s="44">
        <v>-7302269.4000000004</v>
      </c>
    </row>
    <row r="146" spans="2:14" x14ac:dyDescent="0.25">
      <c r="B146" s="49" t="s">
        <v>9326</v>
      </c>
      <c r="C146" s="53" t="str">
        <f>_xlfn.XLOOKUP(Tabla1[[#This Row],[txtDimensionFocus]],Tabla7[Columna1],Tabla7[Columna2])</f>
        <v>Cuentas Por Pagar Proveedores</v>
      </c>
      <c r="D146" s="43" t="s">
        <v>16793</v>
      </c>
      <c r="E146" t="s">
        <v>16794</v>
      </c>
      <c r="F146" t="s">
        <v>16795</v>
      </c>
      <c r="G146" s="41">
        <v>45280</v>
      </c>
      <c r="H146" t="s">
        <v>16796</v>
      </c>
      <c r="I146" t="s">
        <v>16718</v>
      </c>
      <c r="J146" t="s">
        <v>21973</v>
      </c>
      <c r="K146" t="s">
        <v>21974</v>
      </c>
      <c r="L146" t="s">
        <v>21854</v>
      </c>
      <c r="M146" s="44">
        <v>-9121637.3000000007</v>
      </c>
      <c r="N146" s="44">
        <v>-7297309.8399999999</v>
      </c>
    </row>
    <row r="147" spans="2:14" x14ac:dyDescent="0.25">
      <c r="B147" s="49" t="s">
        <v>9326</v>
      </c>
      <c r="C147" s="53" t="str">
        <f>_xlfn.XLOOKUP(Tabla1[[#This Row],[txtDimensionFocus]],Tabla7[Columna1],Tabla7[Columna2])</f>
        <v>Cuentas Por Pagar Proveedores</v>
      </c>
      <c r="D147" s="43" t="s">
        <v>21237</v>
      </c>
      <c r="E147" t="s">
        <v>22047</v>
      </c>
      <c r="F147" t="s">
        <v>21238</v>
      </c>
      <c r="G147" s="41">
        <v>45315</v>
      </c>
      <c r="H147" t="s">
        <v>21239</v>
      </c>
      <c r="I147" t="s">
        <v>9260</v>
      </c>
      <c r="K147" t="s">
        <v>22048</v>
      </c>
      <c r="L147" t="s">
        <v>21854</v>
      </c>
      <c r="M147" s="44">
        <v>-9116876.8399999999</v>
      </c>
      <c r="N147" s="44">
        <v>-7293501.4699999997</v>
      </c>
    </row>
    <row r="148" spans="2:14" x14ac:dyDescent="0.25">
      <c r="B148" s="49" t="s">
        <v>9326</v>
      </c>
      <c r="C148" s="53" t="str">
        <f>_xlfn.XLOOKUP(Tabla1[[#This Row],[txtDimensionFocus]],Tabla7[Columna1],Tabla7[Columna2])</f>
        <v>Cuentas Por Pagar Proveedores</v>
      </c>
      <c r="D148" s="43" t="s">
        <v>22059</v>
      </c>
      <c r="E148" t="s">
        <v>22060</v>
      </c>
      <c r="F148" t="s">
        <v>22061</v>
      </c>
      <c r="G148" s="41">
        <v>45317</v>
      </c>
      <c r="H148" t="s">
        <v>22062</v>
      </c>
      <c r="I148" t="s">
        <v>19546</v>
      </c>
      <c r="K148" t="s">
        <v>22063</v>
      </c>
      <c r="L148" t="s">
        <v>21854</v>
      </c>
      <c r="M148" s="44">
        <v>-7283181.5999999996</v>
      </c>
      <c r="N148" s="44">
        <v>-7283181.5999999996</v>
      </c>
    </row>
    <row r="149" spans="2:14" x14ac:dyDescent="0.25">
      <c r="B149" s="49" t="s">
        <v>9326</v>
      </c>
      <c r="C149" s="53" t="str">
        <f>_xlfn.XLOOKUP(Tabla1[[#This Row],[txtDimensionFocus]],Tabla7[Columna1],Tabla7[Columna2])</f>
        <v>Cuentas Por Pagar Proveedores</v>
      </c>
      <c r="D149" s="43" t="s">
        <v>21507</v>
      </c>
      <c r="E149" t="s">
        <v>22544</v>
      </c>
      <c r="F149" t="s">
        <v>22545</v>
      </c>
      <c r="G149" s="41">
        <v>45315</v>
      </c>
      <c r="H149" t="s">
        <v>22546</v>
      </c>
      <c r="I149" t="s">
        <v>9076</v>
      </c>
      <c r="J149" t="s">
        <v>21941</v>
      </c>
      <c r="K149" t="s">
        <v>22547</v>
      </c>
      <c r="L149" t="s">
        <v>21854</v>
      </c>
      <c r="M149" s="44">
        <v>-7090142.8099999996</v>
      </c>
      <c r="N149" s="44">
        <v>-7090142.8099999996</v>
      </c>
    </row>
    <row r="150" spans="2:14" x14ac:dyDescent="0.25">
      <c r="B150" s="49" t="s">
        <v>9326</v>
      </c>
      <c r="C150" s="53" t="str">
        <f>_xlfn.XLOOKUP(Tabla1[[#This Row],[txtDimensionFocus]],Tabla7[Columna1],Tabla7[Columna2])</f>
        <v>Cuentas Por Pagar Proveedores</v>
      </c>
      <c r="D150" s="43" t="s">
        <v>16685</v>
      </c>
      <c r="E150" t="s">
        <v>16686</v>
      </c>
      <c r="F150" t="s">
        <v>16687</v>
      </c>
      <c r="G150" s="41">
        <v>45289</v>
      </c>
      <c r="H150" t="s">
        <v>16688</v>
      </c>
      <c r="I150" t="s">
        <v>16484</v>
      </c>
      <c r="K150" t="s">
        <v>21929</v>
      </c>
      <c r="L150" t="s">
        <v>21854</v>
      </c>
      <c r="M150" s="44">
        <v>-8823331.1400000006</v>
      </c>
      <c r="N150" s="44">
        <v>-7058664.9100000001</v>
      </c>
    </row>
    <row r="151" spans="2:14" x14ac:dyDescent="0.25">
      <c r="B151" s="49" t="s">
        <v>9326</v>
      </c>
      <c r="C151" s="53" t="str">
        <f>_xlfn.XLOOKUP(Tabla1[[#This Row],[txtDimensionFocus]],Tabla7[Columna1],Tabla7[Columna2])</f>
        <v>Cuentas Por Pagar Proveedores</v>
      </c>
      <c r="D151" s="43" t="s">
        <v>17830</v>
      </c>
      <c r="E151" t="s">
        <v>17831</v>
      </c>
      <c r="F151" t="s">
        <v>21430</v>
      </c>
      <c r="G151" s="41">
        <v>45307</v>
      </c>
      <c r="H151" t="s">
        <v>8737</v>
      </c>
      <c r="L151" t="s">
        <v>21854</v>
      </c>
      <c r="M151" s="44">
        <v>-7036057.9800000004</v>
      </c>
      <c r="N151" s="44">
        <v>-7036057.9800000004</v>
      </c>
    </row>
    <row r="152" spans="2:14" x14ac:dyDescent="0.25">
      <c r="B152" s="49" t="s">
        <v>9326</v>
      </c>
      <c r="C152" s="53" t="str">
        <f>_xlfn.XLOOKUP(Tabla1[[#This Row],[txtDimensionFocus]],Tabla7[Columna1],Tabla7[Columna2])</f>
        <v>Cuentas Por Pagar Proveedores</v>
      </c>
      <c r="D152" s="43" t="s">
        <v>5917</v>
      </c>
      <c r="E152" t="s">
        <v>5916</v>
      </c>
      <c r="F152" t="s">
        <v>17798</v>
      </c>
      <c r="G152" s="41">
        <v>45233</v>
      </c>
      <c r="H152" t="s">
        <v>17799</v>
      </c>
      <c r="I152" t="s">
        <v>17800</v>
      </c>
      <c r="K152" t="s">
        <v>22263</v>
      </c>
      <c r="L152" t="s">
        <v>21854</v>
      </c>
      <c r="M152" s="44">
        <v>-8694992.25</v>
      </c>
      <c r="N152" s="44">
        <v>-6955993.7999999998</v>
      </c>
    </row>
    <row r="153" spans="2:14" x14ac:dyDescent="0.25">
      <c r="B153" s="49" t="s">
        <v>9326</v>
      </c>
      <c r="C153" s="53" t="str">
        <f>_xlfn.XLOOKUP(Tabla1[[#This Row],[txtDimensionFocus]],Tabla7[Columna1],Tabla7[Columna2])</f>
        <v>Cuentas Por Pagar Proveedores</v>
      </c>
      <c r="D153" s="43" t="s">
        <v>16984</v>
      </c>
      <c r="E153" t="s">
        <v>16985</v>
      </c>
      <c r="F153" t="s">
        <v>16986</v>
      </c>
      <c r="G153" s="41">
        <v>45289</v>
      </c>
      <c r="H153" t="s">
        <v>16987</v>
      </c>
      <c r="I153" t="s">
        <v>9076</v>
      </c>
      <c r="J153" t="s">
        <v>21887</v>
      </c>
      <c r="K153" t="s">
        <v>22044</v>
      </c>
      <c r="L153" t="s">
        <v>21854</v>
      </c>
      <c r="M153" s="44">
        <v>-6936750.6699999999</v>
      </c>
      <c r="N153" s="44">
        <v>-6936750.6699999999</v>
      </c>
    </row>
    <row r="154" spans="2:14" x14ac:dyDescent="0.25">
      <c r="B154" s="49" t="s">
        <v>9326</v>
      </c>
      <c r="C154" s="53" t="str">
        <f>_xlfn.XLOOKUP(Tabla1[[#This Row],[txtDimensionFocus]],Tabla7[Columna1],Tabla7[Columna2])</f>
        <v>Cuentas Por Pagar Proveedores</v>
      </c>
      <c r="D154" s="43" t="s">
        <v>16907</v>
      </c>
      <c r="E154" t="s">
        <v>16908</v>
      </c>
      <c r="F154" t="s">
        <v>16909</v>
      </c>
      <c r="G154" s="41">
        <v>45274</v>
      </c>
      <c r="H154" t="s">
        <v>16910</v>
      </c>
      <c r="I154" t="s">
        <v>16911</v>
      </c>
      <c r="J154" t="s">
        <v>21964</v>
      </c>
      <c r="L154" t="s">
        <v>21854</v>
      </c>
      <c r="M154" s="44">
        <v>-6886334.1100000003</v>
      </c>
      <c r="N154" s="44">
        <v>-6886334.1100000003</v>
      </c>
    </row>
    <row r="155" spans="2:14" x14ac:dyDescent="0.25">
      <c r="B155" s="49" t="s">
        <v>9326</v>
      </c>
      <c r="C155" s="53" t="str">
        <f>_xlfn.XLOOKUP(Tabla1[[#This Row],[txtDimensionFocus]],Tabla7[Columna1],Tabla7[Columna2])</f>
        <v>Cuentas Por Pagar Proveedores</v>
      </c>
      <c r="D155" s="43" t="s">
        <v>16385</v>
      </c>
      <c r="E155" t="s">
        <v>9259</v>
      </c>
      <c r="F155" t="s">
        <v>16482</v>
      </c>
      <c r="G155" s="41">
        <v>45281</v>
      </c>
      <c r="H155" t="s">
        <v>16483</v>
      </c>
      <c r="I155" t="s">
        <v>16484</v>
      </c>
      <c r="J155" t="s">
        <v>21887</v>
      </c>
      <c r="K155" t="s">
        <v>21888</v>
      </c>
      <c r="L155" t="s">
        <v>21854</v>
      </c>
      <c r="M155" s="44">
        <v>-8044420.1299999999</v>
      </c>
      <c r="N155" s="44">
        <v>-6435536.1100000003</v>
      </c>
    </row>
    <row r="156" spans="2:14" x14ac:dyDescent="0.25">
      <c r="B156" s="49" t="s">
        <v>9326</v>
      </c>
      <c r="C156" s="53" t="str">
        <f>_xlfn.XLOOKUP(Tabla1[[#This Row],[txtDimensionFocus]],Tabla7[Columna1],Tabla7[Columna2])</f>
        <v>Cuentas Por Pagar Proveedores</v>
      </c>
      <c r="D156" s="43" t="s">
        <v>21406</v>
      </c>
      <c r="E156" t="s">
        <v>22225</v>
      </c>
      <c r="F156" t="s">
        <v>21407</v>
      </c>
      <c r="G156" s="41">
        <v>45306</v>
      </c>
      <c r="H156" t="s">
        <v>7654</v>
      </c>
      <c r="I156" t="s">
        <v>21408</v>
      </c>
      <c r="K156" t="s">
        <v>22226</v>
      </c>
      <c r="L156" t="s">
        <v>21854</v>
      </c>
      <c r="M156" s="44">
        <v>-6377275.3499999996</v>
      </c>
      <c r="N156" s="44">
        <v>-6377275.3499999996</v>
      </c>
    </row>
    <row r="157" spans="2:14" x14ac:dyDescent="0.25">
      <c r="B157" s="49" t="s">
        <v>9326</v>
      </c>
      <c r="C157" s="53" t="str">
        <f>_xlfn.XLOOKUP(Tabla1[[#This Row],[txtDimensionFocus]],Tabla7[Columna1],Tabla7[Columna2])</f>
        <v>Cuentas Por Pagar Proveedores</v>
      </c>
      <c r="D157" s="43" t="s">
        <v>18355</v>
      </c>
      <c r="E157" t="s">
        <v>18356</v>
      </c>
      <c r="F157" t="s">
        <v>18357</v>
      </c>
      <c r="G157" s="41">
        <v>45275</v>
      </c>
      <c r="H157" t="s">
        <v>18358</v>
      </c>
      <c r="I157" t="s">
        <v>9145</v>
      </c>
      <c r="J157" t="s">
        <v>22355</v>
      </c>
      <c r="K157" t="s">
        <v>22575</v>
      </c>
      <c r="L157" t="s">
        <v>21854</v>
      </c>
      <c r="M157" s="44">
        <v>-7888514.5800000001</v>
      </c>
      <c r="N157" s="44">
        <v>-6310811.6600000001</v>
      </c>
    </row>
    <row r="158" spans="2:14" x14ac:dyDescent="0.25">
      <c r="B158" s="49" t="s">
        <v>9326</v>
      </c>
      <c r="C158" s="53" t="str">
        <f>_xlfn.XLOOKUP(Tabla1[[#This Row],[txtDimensionFocus]],Tabla7[Columna1],Tabla7[Columna2])</f>
        <v>Cuentas Por Pagar Proveedores</v>
      </c>
      <c r="D158" s="43" t="s">
        <v>9247</v>
      </c>
      <c r="E158" t="s">
        <v>9246</v>
      </c>
      <c r="F158" t="s">
        <v>22160</v>
      </c>
      <c r="G158" s="41">
        <v>45322</v>
      </c>
      <c r="H158" t="s">
        <v>22161</v>
      </c>
      <c r="L158" t="s">
        <v>21854</v>
      </c>
      <c r="M158" s="44">
        <v>-6295517.7800000003</v>
      </c>
      <c r="N158" s="44">
        <v>-6295517.7800000003</v>
      </c>
    </row>
    <row r="159" spans="2:14" x14ac:dyDescent="0.25">
      <c r="B159" s="49" t="s">
        <v>9326</v>
      </c>
      <c r="C159" s="53" t="str">
        <f>_xlfn.XLOOKUP(Tabla1[[#This Row],[txtDimensionFocus]],Tabla7[Columna1],Tabla7[Columna2])</f>
        <v>Cuentas Por Pagar Proveedores</v>
      </c>
      <c r="D159" s="43" t="s">
        <v>16354</v>
      </c>
      <c r="E159" t="s">
        <v>9176</v>
      </c>
      <c r="F159" t="s">
        <v>21944</v>
      </c>
      <c r="G159" s="41">
        <v>45321</v>
      </c>
      <c r="H159" t="s">
        <v>21945</v>
      </c>
      <c r="I159" t="s">
        <v>21946</v>
      </c>
      <c r="K159" t="s">
        <v>21947</v>
      </c>
      <c r="L159" t="s">
        <v>21854</v>
      </c>
      <c r="M159" s="44">
        <v>-7460823.0999999996</v>
      </c>
      <c r="N159" s="44">
        <v>-6238523.1200000001</v>
      </c>
    </row>
    <row r="160" spans="2:14" x14ac:dyDescent="0.25">
      <c r="B160" s="49" t="s">
        <v>9326</v>
      </c>
      <c r="C160" s="53" t="str">
        <f>_xlfn.XLOOKUP(Tabla1[[#This Row],[txtDimensionFocus]],Tabla7[Columna1],Tabla7[Columna2])</f>
        <v>Cuentas Por Pagar Proveedores</v>
      </c>
      <c r="D160" s="43" t="s">
        <v>17678</v>
      </c>
      <c r="E160" t="s">
        <v>17679</v>
      </c>
      <c r="F160" t="s">
        <v>21355</v>
      </c>
      <c r="G160" s="41">
        <v>45314</v>
      </c>
      <c r="H160" t="s">
        <v>21356</v>
      </c>
      <c r="L160" t="s">
        <v>21854</v>
      </c>
      <c r="M160" s="44">
        <v>-6205501.0999999996</v>
      </c>
      <c r="N160" s="44">
        <v>-6205501.0999999996</v>
      </c>
    </row>
    <row r="161" spans="2:14" x14ac:dyDescent="0.25">
      <c r="B161" s="49" t="s">
        <v>9326</v>
      </c>
      <c r="C161" s="53" t="str">
        <f>_xlfn.XLOOKUP(Tabla1[[#This Row],[txtDimensionFocus]],Tabla7[Columna1],Tabla7[Columna2])</f>
        <v>Cuentas Por Pagar Proveedores</v>
      </c>
      <c r="D161" s="43" t="s">
        <v>18045</v>
      </c>
      <c r="E161" t="s">
        <v>18046</v>
      </c>
      <c r="F161" t="s">
        <v>18047</v>
      </c>
      <c r="G161" s="41">
        <v>45274</v>
      </c>
      <c r="H161" t="s">
        <v>18048</v>
      </c>
      <c r="I161" t="s">
        <v>1285</v>
      </c>
      <c r="K161" t="s">
        <v>22393</v>
      </c>
      <c r="L161" t="s">
        <v>21854</v>
      </c>
      <c r="M161" s="44">
        <v>-7587876.4900000002</v>
      </c>
      <c r="N161" s="44">
        <v>-6070301.1900000004</v>
      </c>
    </row>
    <row r="162" spans="2:14" x14ac:dyDescent="0.25">
      <c r="B162" s="49" t="s">
        <v>9326</v>
      </c>
      <c r="C162" s="53" t="str">
        <f>_xlfn.XLOOKUP(Tabla1[[#This Row],[txtDimensionFocus]],Tabla7[Columna1],Tabla7[Columna2])</f>
        <v>Cuentas Por Pagar Proveedores</v>
      </c>
      <c r="D162" s="43" t="s">
        <v>17830</v>
      </c>
      <c r="E162" t="s">
        <v>17831</v>
      </c>
      <c r="F162" t="s">
        <v>21435</v>
      </c>
      <c r="G162" s="41">
        <v>45314</v>
      </c>
      <c r="H162" t="s">
        <v>17911</v>
      </c>
      <c r="L162" t="s">
        <v>21854</v>
      </c>
      <c r="M162" s="44">
        <v>-5975179.5800000001</v>
      </c>
      <c r="N162" s="44">
        <v>-5975179.5800000001</v>
      </c>
    </row>
    <row r="163" spans="2:14" x14ac:dyDescent="0.25">
      <c r="B163" s="49" t="s">
        <v>9326</v>
      </c>
      <c r="C163" s="53" t="str">
        <f>_xlfn.XLOOKUP(Tabla1[[#This Row],[txtDimensionFocus]],Tabla7[Columna1],Tabla7[Columna2])</f>
        <v>Cuentas Por Pagar Proveedores</v>
      </c>
      <c r="D163" s="43" t="s">
        <v>9097</v>
      </c>
      <c r="E163" t="s">
        <v>9096</v>
      </c>
      <c r="F163" t="s">
        <v>21329</v>
      </c>
      <c r="G163" s="41">
        <v>45308</v>
      </c>
      <c r="H163" t="s">
        <v>21330</v>
      </c>
      <c r="L163" t="s">
        <v>21854</v>
      </c>
      <c r="M163" s="44">
        <v>-5933066.2800000003</v>
      </c>
      <c r="N163" s="44">
        <v>-5933066.2800000003</v>
      </c>
    </row>
    <row r="164" spans="2:14" x14ac:dyDescent="0.25">
      <c r="B164" s="49" t="s">
        <v>9326</v>
      </c>
      <c r="C164" s="53" t="str">
        <f>_xlfn.XLOOKUP(Tabla1[[#This Row],[txtDimensionFocus]],Tabla7[Columna1],Tabla7[Columna2])</f>
        <v>Cuentas Por Pagar Proveedores</v>
      </c>
      <c r="D164" s="43" t="s">
        <v>16566</v>
      </c>
      <c r="E164" t="s">
        <v>16567</v>
      </c>
      <c r="F164" t="s">
        <v>16568</v>
      </c>
      <c r="G164" s="41">
        <v>45289</v>
      </c>
      <c r="H164" t="s">
        <v>16569</v>
      </c>
      <c r="I164" t="s">
        <v>16570</v>
      </c>
      <c r="L164" t="s">
        <v>21854</v>
      </c>
      <c r="M164" s="44">
        <v>-7395841.4100000001</v>
      </c>
      <c r="N164" s="44">
        <v>-5916673.1299999999</v>
      </c>
    </row>
    <row r="165" spans="2:14" x14ac:dyDescent="0.25">
      <c r="B165" s="49" t="s">
        <v>9326</v>
      </c>
      <c r="C165" s="53" t="str">
        <f>_xlfn.XLOOKUP(Tabla1[[#This Row],[txtDimensionFocus]],Tabla7[Columna1],Tabla7[Columna2])</f>
        <v>Cuentas Por Pagar Proveedores</v>
      </c>
      <c r="D165" s="43" t="s">
        <v>18270</v>
      </c>
      <c r="E165" t="s">
        <v>18271</v>
      </c>
      <c r="F165" t="s">
        <v>18272</v>
      </c>
      <c r="G165" s="41">
        <v>45278</v>
      </c>
      <c r="H165" t="s">
        <v>18273</v>
      </c>
      <c r="I165" t="s">
        <v>18183</v>
      </c>
      <c r="J165" t="s">
        <v>22530</v>
      </c>
      <c r="K165" t="s">
        <v>22531</v>
      </c>
      <c r="L165" t="s">
        <v>21854</v>
      </c>
      <c r="M165" s="44">
        <v>-7392889.0700000003</v>
      </c>
      <c r="N165" s="44">
        <v>-5914311.2599999998</v>
      </c>
    </row>
    <row r="166" spans="2:14" x14ac:dyDescent="0.25">
      <c r="B166" s="49" t="s">
        <v>9326</v>
      </c>
      <c r="C166" s="53" t="str">
        <f>_xlfn.XLOOKUP(Tabla1[[#This Row],[txtDimensionFocus]],Tabla7[Columna1],Tabla7[Columna2])</f>
        <v>Cuentas Por Pagar Proveedores</v>
      </c>
      <c r="D166" s="43" t="s">
        <v>16359</v>
      </c>
      <c r="E166" t="s">
        <v>9190</v>
      </c>
      <c r="F166" t="s">
        <v>18766</v>
      </c>
      <c r="G166" s="41">
        <v>45289</v>
      </c>
      <c r="H166" t="s">
        <v>18767</v>
      </c>
      <c r="I166" t="s">
        <v>16903</v>
      </c>
      <c r="K166" t="s">
        <v>22699</v>
      </c>
      <c r="L166" t="s">
        <v>21854</v>
      </c>
      <c r="M166" s="44">
        <v>-7383911.4900000002</v>
      </c>
      <c r="N166" s="44">
        <v>-5907129.1900000004</v>
      </c>
    </row>
    <row r="167" spans="2:14" x14ac:dyDescent="0.25">
      <c r="B167" s="49" t="s">
        <v>9326</v>
      </c>
      <c r="C167" s="53" t="str">
        <f>_xlfn.XLOOKUP(Tabla1[[#This Row],[txtDimensionFocus]],Tabla7[Columna1],Tabla7[Columna2])</f>
        <v>Cuentas Por Pagar Proveedores</v>
      </c>
      <c r="D167" s="43" t="s">
        <v>16724</v>
      </c>
      <c r="E167" t="s">
        <v>16725</v>
      </c>
      <c r="F167" t="s">
        <v>16726</v>
      </c>
      <c r="G167" s="41">
        <v>45264</v>
      </c>
      <c r="H167" t="s">
        <v>16727</v>
      </c>
      <c r="I167" t="s">
        <v>1285</v>
      </c>
      <c r="K167" t="s">
        <v>21948</v>
      </c>
      <c r="L167" t="s">
        <v>21854</v>
      </c>
      <c r="M167" s="44">
        <v>-7252068.8799999999</v>
      </c>
      <c r="N167" s="44">
        <v>-5801655.0999999996</v>
      </c>
    </row>
    <row r="168" spans="2:14" x14ac:dyDescent="0.25">
      <c r="B168" s="49" t="s">
        <v>9326</v>
      </c>
      <c r="C168" s="53" t="str">
        <f>_xlfn.XLOOKUP(Tabla1[[#This Row],[txtDimensionFocus]],Tabla7[Columna1],Tabla7[Columna2])</f>
        <v>Cuentas Por Pagar Proveedores</v>
      </c>
      <c r="D168" s="43" t="s">
        <v>16838</v>
      </c>
      <c r="E168" t="s">
        <v>16839</v>
      </c>
      <c r="F168" t="s">
        <v>16840</v>
      </c>
      <c r="G168" s="41">
        <v>45274</v>
      </c>
      <c r="H168" t="s">
        <v>16841</v>
      </c>
      <c r="I168" t="s">
        <v>9181</v>
      </c>
      <c r="J168" t="s">
        <v>21927</v>
      </c>
      <c r="K168" t="s">
        <v>21982</v>
      </c>
      <c r="L168" t="s">
        <v>21854</v>
      </c>
      <c r="M168" s="44">
        <v>-5702651.96</v>
      </c>
      <c r="N168" s="44">
        <v>-5702651.96</v>
      </c>
    </row>
    <row r="169" spans="2:14" x14ac:dyDescent="0.25">
      <c r="B169" s="49" t="s">
        <v>9326</v>
      </c>
      <c r="C169" s="53" t="str">
        <f>_xlfn.XLOOKUP(Tabla1[[#This Row],[txtDimensionFocus]],Tabla7[Columna1],Tabla7[Columna2])</f>
        <v>Cuentas Por Pagar Proveedores</v>
      </c>
      <c r="D169" s="43" t="s">
        <v>18380</v>
      </c>
      <c r="E169" t="s">
        <v>18381</v>
      </c>
      <c r="F169" t="s">
        <v>18382</v>
      </c>
      <c r="G169" s="41">
        <v>45289</v>
      </c>
      <c r="H169" t="s">
        <v>18383</v>
      </c>
      <c r="I169" t="s">
        <v>18384</v>
      </c>
      <c r="K169" t="s">
        <v>22586</v>
      </c>
      <c r="L169" t="s">
        <v>21854</v>
      </c>
      <c r="M169" s="44">
        <v>-7039947.1100000003</v>
      </c>
      <c r="N169" s="44">
        <v>-5631957.6900000004</v>
      </c>
    </row>
    <row r="170" spans="2:14" x14ac:dyDescent="0.25">
      <c r="B170" s="49" t="s">
        <v>9326</v>
      </c>
      <c r="C170" s="53" t="str">
        <f>_xlfn.XLOOKUP(Tabla1[[#This Row],[txtDimensionFocus]],Tabla7[Columna1],Tabla7[Columna2])</f>
        <v>Cuentas Por Pagar Proveedores</v>
      </c>
      <c r="D170" s="43" t="s">
        <v>9097</v>
      </c>
      <c r="E170" t="s">
        <v>9096</v>
      </c>
      <c r="F170" t="s">
        <v>17614</v>
      </c>
      <c r="G170" s="41">
        <v>45274</v>
      </c>
      <c r="H170" t="s">
        <v>17615</v>
      </c>
      <c r="L170" t="s">
        <v>21854</v>
      </c>
      <c r="M170" s="44">
        <v>-5391388.25</v>
      </c>
      <c r="N170" s="44">
        <v>-5391388.25</v>
      </c>
    </row>
    <row r="171" spans="2:14" x14ac:dyDescent="0.25">
      <c r="B171" s="49" t="s">
        <v>9326</v>
      </c>
      <c r="C171" s="53" t="str">
        <f>_xlfn.XLOOKUP(Tabla1[[#This Row],[txtDimensionFocus]],Tabla7[Columna1],Tabla7[Columna2])</f>
        <v>Cuentas Por Pagar Proveedores</v>
      </c>
      <c r="D171" s="43" t="s">
        <v>16963</v>
      </c>
      <c r="E171" t="s">
        <v>16964</v>
      </c>
      <c r="F171" t="s">
        <v>16965</v>
      </c>
      <c r="G171" s="41">
        <v>45264</v>
      </c>
      <c r="H171" t="s">
        <v>16966</v>
      </c>
      <c r="I171" t="s">
        <v>16967</v>
      </c>
      <c r="J171" t="s">
        <v>22028</v>
      </c>
      <c r="K171" t="s">
        <v>22029</v>
      </c>
      <c r="L171" t="s">
        <v>21854</v>
      </c>
      <c r="M171" s="44">
        <v>-6660135.3600000003</v>
      </c>
      <c r="N171" s="44">
        <v>-5328108.29</v>
      </c>
    </row>
    <row r="172" spans="2:14" x14ac:dyDescent="0.25">
      <c r="B172" s="49" t="s">
        <v>9326</v>
      </c>
      <c r="C172" s="53" t="str">
        <f>_xlfn.XLOOKUP(Tabla1[[#This Row],[txtDimensionFocus]],Tabla7[Columna1],Tabla7[Columna2])</f>
        <v>Cuentas Por Pagar Proveedores</v>
      </c>
      <c r="D172" s="43" t="s">
        <v>16571</v>
      </c>
      <c r="E172" t="s">
        <v>16572</v>
      </c>
      <c r="F172" t="s">
        <v>16573</v>
      </c>
      <c r="G172" s="41">
        <v>45272</v>
      </c>
      <c r="H172" t="s">
        <v>16574</v>
      </c>
      <c r="I172" t="s">
        <v>16575</v>
      </c>
      <c r="K172" s="50" t="s">
        <v>21909</v>
      </c>
      <c r="L172" t="s">
        <v>21854</v>
      </c>
      <c r="M172" s="44">
        <v>-6621490.5199999996</v>
      </c>
      <c r="N172" s="44">
        <v>-5297192.42</v>
      </c>
    </row>
    <row r="173" spans="2:14" x14ac:dyDescent="0.25">
      <c r="B173" s="49" t="s">
        <v>9326</v>
      </c>
      <c r="C173" s="53" t="str">
        <f>_xlfn.XLOOKUP(Tabla1[[#This Row],[txtDimensionFocus]],Tabla7[Columna1],Tabla7[Columna2])</f>
        <v>Cuentas Por Pagar Proveedores</v>
      </c>
      <c r="D173" s="43" t="s">
        <v>21200</v>
      </c>
      <c r="E173" t="s">
        <v>21983</v>
      </c>
      <c r="F173" t="s">
        <v>21201</v>
      </c>
      <c r="G173" s="41">
        <v>45309</v>
      </c>
      <c r="H173" t="s">
        <v>21202</v>
      </c>
      <c r="I173" t="s">
        <v>8881</v>
      </c>
      <c r="K173" t="s">
        <v>21984</v>
      </c>
      <c r="L173" t="s">
        <v>21854</v>
      </c>
      <c r="M173" s="44">
        <v>-6611345.1100000003</v>
      </c>
      <c r="N173" s="44">
        <v>-5289076.09</v>
      </c>
    </row>
    <row r="174" spans="2:14" x14ac:dyDescent="0.25">
      <c r="B174" s="49" t="s">
        <v>9326</v>
      </c>
      <c r="C174" s="53" t="str">
        <f>_xlfn.XLOOKUP(Tabla1[[#This Row],[txtDimensionFocus]],Tabla7[Columna1],Tabla7[Columna2])</f>
        <v>Cuentas Por Pagar Proveedores</v>
      </c>
      <c r="D174" s="43" t="s">
        <v>16861</v>
      </c>
      <c r="E174" t="s">
        <v>16862</v>
      </c>
      <c r="F174" t="s">
        <v>16863</v>
      </c>
      <c r="G174" s="41">
        <v>45253</v>
      </c>
      <c r="H174" t="s">
        <v>16864</v>
      </c>
      <c r="I174" t="s">
        <v>1285</v>
      </c>
      <c r="J174" t="s">
        <v>21927</v>
      </c>
      <c r="K174" t="s">
        <v>21989</v>
      </c>
      <c r="L174" t="s">
        <v>21854</v>
      </c>
      <c r="M174" s="44">
        <v>-6302966.4900000002</v>
      </c>
      <c r="N174" s="44">
        <v>-5042373.1900000004</v>
      </c>
    </row>
    <row r="175" spans="2:14" x14ac:dyDescent="0.25">
      <c r="B175" s="49" t="s">
        <v>9326</v>
      </c>
      <c r="C175" s="53" t="str">
        <f>_xlfn.XLOOKUP(Tabla1[[#This Row],[txtDimensionFocus]],Tabla7[Columna1],Tabla7[Columna2])</f>
        <v>Cuentas Por Pagar Proveedores</v>
      </c>
      <c r="D175" s="43" t="s">
        <v>12605</v>
      </c>
      <c r="E175" t="s">
        <v>4200</v>
      </c>
      <c r="F175" t="s">
        <v>15189</v>
      </c>
      <c r="G175" s="41">
        <v>43808</v>
      </c>
      <c r="H175" t="s">
        <v>7587</v>
      </c>
      <c r="I175" t="s">
        <v>16733</v>
      </c>
      <c r="J175" t="s">
        <v>21956</v>
      </c>
      <c r="K175" t="s">
        <v>21957</v>
      </c>
      <c r="L175" t="s">
        <v>21854</v>
      </c>
      <c r="M175" s="44">
        <v>-6300721.1500000004</v>
      </c>
      <c r="N175" s="44">
        <v>-5040576.92</v>
      </c>
    </row>
    <row r="176" spans="2:14" x14ac:dyDescent="0.25">
      <c r="B176" s="49" t="s">
        <v>9326</v>
      </c>
      <c r="C176" s="53" t="str">
        <f>_xlfn.XLOOKUP(Tabla1[[#This Row],[txtDimensionFocus]],Tabla7[Columna1],Tabla7[Columna2])</f>
        <v>Cuentas Por Pagar Proveedores</v>
      </c>
      <c r="D176" s="43" t="s">
        <v>9267</v>
      </c>
      <c r="E176" t="s">
        <v>9266</v>
      </c>
      <c r="F176" t="s">
        <v>18049</v>
      </c>
      <c r="G176" s="41">
        <v>45266</v>
      </c>
      <c r="H176" t="s">
        <v>18050</v>
      </c>
      <c r="I176" t="s">
        <v>9141</v>
      </c>
      <c r="K176" t="s">
        <v>22394</v>
      </c>
      <c r="L176" t="s">
        <v>21854</v>
      </c>
      <c r="M176" s="44">
        <v>-6295247.9500000002</v>
      </c>
      <c r="N176" s="44">
        <v>-5036198.3600000003</v>
      </c>
    </row>
    <row r="177" spans="2:14" x14ac:dyDescent="0.25">
      <c r="B177" s="49" t="s">
        <v>9326</v>
      </c>
      <c r="C177" s="53" t="str">
        <f>_xlfn.XLOOKUP(Tabla1[[#This Row],[txtDimensionFocus]],Tabla7[Columna1],Tabla7[Columna2])</f>
        <v>Cuentas Por Pagar Proveedores</v>
      </c>
      <c r="D177" s="43" t="s">
        <v>16865</v>
      </c>
      <c r="E177" t="s">
        <v>16866</v>
      </c>
      <c r="F177" t="s">
        <v>16867</v>
      </c>
      <c r="G177" s="41">
        <v>45268</v>
      </c>
      <c r="H177" t="s">
        <v>16868</v>
      </c>
      <c r="I177" t="s">
        <v>16869</v>
      </c>
      <c r="J177" t="s">
        <v>21964</v>
      </c>
      <c r="L177" t="s">
        <v>21854</v>
      </c>
      <c r="M177" s="44">
        <v>-5014859.5999999996</v>
      </c>
      <c r="N177" s="44">
        <v>-5014859.5999999996</v>
      </c>
    </row>
    <row r="178" spans="2:14" x14ac:dyDescent="0.25">
      <c r="B178" s="49" t="s">
        <v>9326</v>
      </c>
      <c r="C178" s="53" t="str">
        <f>_xlfn.XLOOKUP(Tabla1[[#This Row],[txtDimensionFocus]],Tabla7[Columna1],Tabla7[Columna2])</f>
        <v>Cuentas Por Pagar Proveedores</v>
      </c>
      <c r="D178" s="43" t="s">
        <v>17454</v>
      </c>
      <c r="E178" t="s">
        <v>17455</v>
      </c>
      <c r="F178" t="s">
        <v>17456</v>
      </c>
      <c r="G178" s="41">
        <v>45282</v>
      </c>
      <c r="H178" t="s">
        <v>17457</v>
      </c>
      <c r="I178" t="s">
        <v>17458</v>
      </c>
      <c r="J178" t="s">
        <v>22141</v>
      </c>
      <c r="K178" t="s">
        <v>22166</v>
      </c>
      <c r="L178" t="s">
        <v>21854</v>
      </c>
      <c r="M178" s="44">
        <v>-5000000</v>
      </c>
      <c r="N178" s="44">
        <v>-5000000</v>
      </c>
    </row>
    <row r="179" spans="2:14" x14ac:dyDescent="0.25">
      <c r="B179" s="49" t="s">
        <v>9326</v>
      </c>
      <c r="C179" s="53" t="str">
        <f>_xlfn.XLOOKUP(Tabla1[[#This Row],[txtDimensionFocus]],Tabla7[Columna1],Tabla7[Columna2])</f>
        <v>Cuentas Por Pagar Proveedores</v>
      </c>
      <c r="D179" s="43" t="s">
        <v>18355</v>
      </c>
      <c r="E179" t="s">
        <v>18356</v>
      </c>
      <c r="F179" t="s">
        <v>18359</v>
      </c>
      <c r="G179" s="41">
        <v>45287</v>
      </c>
      <c r="H179" t="s">
        <v>18360</v>
      </c>
      <c r="I179" t="s">
        <v>9165</v>
      </c>
      <c r="J179" t="s">
        <v>22532</v>
      </c>
      <c r="K179" t="s">
        <v>22576</v>
      </c>
      <c r="L179" t="s">
        <v>21854</v>
      </c>
      <c r="M179" s="44">
        <v>-6247949.1500000004</v>
      </c>
      <c r="N179" s="44">
        <v>-4998359.32</v>
      </c>
    </row>
    <row r="180" spans="2:14" x14ac:dyDescent="0.25">
      <c r="B180" s="49" t="s">
        <v>9326</v>
      </c>
      <c r="C180" s="53" t="str">
        <f>_xlfn.XLOOKUP(Tabla1[[#This Row],[txtDimensionFocus]],Tabla7[Columna1],Tabla7[Columna2])</f>
        <v>Cuentas Por Pagar Proveedores</v>
      </c>
      <c r="D180" s="43" t="s">
        <v>1428</v>
      </c>
      <c r="E180" t="s">
        <v>1427</v>
      </c>
      <c r="F180" t="s">
        <v>12755</v>
      </c>
      <c r="G180" s="41">
        <v>41941</v>
      </c>
      <c r="H180" t="s">
        <v>4388</v>
      </c>
      <c r="I180" t="s">
        <v>18792</v>
      </c>
      <c r="K180">
        <v>2598</v>
      </c>
      <c r="L180" t="s">
        <v>21854</v>
      </c>
      <c r="M180" s="44">
        <v>-4952800</v>
      </c>
      <c r="N180" s="44">
        <v>-4952800</v>
      </c>
    </row>
    <row r="181" spans="2:14" x14ac:dyDescent="0.25">
      <c r="B181" s="49" t="s">
        <v>9326</v>
      </c>
      <c r="C181" s="53" t="str">
        <f>_xlfn.XLOOKUP(Tabla1[[#This Row],[txtDimensionFocus]],Tabla7[Columna1],Tabla7[Columna2])</f>
        <v>Cuentas Por Pagar Proveedores</v>
      </c>
      <c r="D181" s="43" t="s">
        <v>7667</v>
      </c>
      <c r="E181" t="s">
        <v>7666</v>
      </c>
      <c r="F181" t="s">
        <v>18081</v>
      </c>
      <c r="G181" s="41">
        <v>45183</v>
      </c>
      <c r="H181" t="s">
        <v>18082</v>
      </c>
      <c r="I181" t="s">
        <v>18083</v>
      </c>
      <c r="J181" t="s">
        <v>22398</v>
      </c>
      <c r="K181" t="s">
        <v>22406</v>
      </c>
      <c r="L181" t="s">
        <v>21854</v>
      </c>
      <c r="M181" s="44">
        <v>-6048192.8099999996</v>
      </c>
      <c r="N181" s="44">
        <v>-4838554.25</v>
      </c>
    </row>
    <row r="182" spans="2:14" x14ac:dyDescent="0.25">
      <c r="B182" s="49" t="s">
        <v>9326</v>
      </c>
      <c r="C182" s="53" t="str">
        <f>_xlfn.XLOOKUP(Tabla1[[#This Row],[txtDimensionFocus]],Tabla7[Columna1],Tabla7[Columna2])</f>
        <v>Cuentas Por Pagar Proveedores</v>
      </c>
      <c r="D182" s="43" t="s">
        <v>9247</v>
      </c>
      <c r="E182" t="s">
        <v>9246</v>
      </c>
      <c r="F182" t="s">
        <v>22164</v>
      </c>
      <c r="G182" s="41">
        <v>45322</v>
      </c>
      <c r="H182" t="s">
        <v>22165</v>
      </c>
      <c r="L182" t="s">
        <v>21854</v>
      </c>
      <c r="M182" s="44">
        <v>-4766650.5</v>
      </c>
      <c r="N182" s="44">
        <v>-4766650.5</v>
      </c>
    </row>
    <row r="183" spans="2:14" x14ac:dyDescent="0.25">
      <c r="B183" s="49" t="s">
        <v>9326</v>
      </c>
      <c r="C183" s="53" t="str">
        <f>_xlfn.XLOOKUP(Tabla1[[#This Row],[txtDimensionFocus]],Tabla7[Columna1],Tabla7[Columna2])</f>
        <v>Cuentas Por Pagar Proveedores</v>
      </c>
      <c r="D183" s="43" t="s">
        <v>16446</v>
      </c>
      <c r="E183" t="s">
        <v>16447</v>
      </c>
      <c r="F183" t="s">
        <v>16448</v>
      </c>
      <c r="G183" s="41">
        <v>45289</v>
      </c>
      <c r="H183" t="s">
        <v>16449</v>
      </c>
      <c r="I183" t="s">
        <v>9202</v>
      </c>
      <c r="K183" t="s">
        <v>21874</v>
      </c>
      <c r="L183" t="s">
        <v>21854</v>
      </c>
      <c r="M183" s="44">
        <v>-5909677</v>
      </c>
      <c r="N183" s="44">
        <v>-4727741.5999999996</v>
      </c>
    </row>
    <row r="184" spans="2:14" x14ac:dyDescent="0.25">
      <c r="B184" s="49" t="s">
        <v>9326</v>
      </c>
      <c r="C184" s="53" t="str">
        <f>_xlfn.XLOOKUP(Tabla1[[#This Row],[txtDimensionFocus]],Tabla7[Columna1],Tabla7[Columna2])</f>
        <v>Cuentas Por Pagar Proveedores</v>
      </c>
      <c r="D184" s="43" t="s">
        <v>5967</v>
      </c>
      <c r="E184" t="s">
        <v>5966</v>
      </c>
      <c r="F184" t="s">
        <v>17787</v>
      </c>
      <c r="G184" s="41">
        <v>45274</v>
      </c>
      <c r="H184" t="s">
        <v>9252</v>
      </c>
      <c r="I184" t="s">
        <v>17788</v>
      </c>
      <c r="J184" t="s">
        <v>22075</v>
      </c>
      <c r="K184" t="s">
        <v>22259</v>
      </c>
      <c r="L184" t="s">
        <v>21854</v>
      </c>
      <c r="M184" s="44">
        <v>-5852378.6900000004</v>
      </c>
      <c r="N184" s="44">
        <v>-4681902.95</v>
      </c>
    </row>
    <row r="185" spans="2:14" x14ac:dyDescent="0.25">
      <c r="B185" s="49" t="s">
        <v>9326</v>
      </c>
      <c r="C185" s="53" t="str">
        <f>_xlfn.XLOOKUP(Tabla1[[#This Row],[txtDimensionFocus]],Tabla7[Columna1],Tabla7[Columna2])</f>
        <v>Cuentas Por Pagar Proveedores</v>
      </c>
      <c r="D185" s="43" t="s">
        <v>1824</v>
      </c>
      <c r="E185" t="s">
        <v>1823</v>
      </c>
      <c r="F185" t="s">
        <v>17289</v>
      </c>
      <c r="G185" s="41">
        <v>45282</v>
      </c>
      <c r="H185" t="s">
        <v>17290</v>
      </c>
      <c r="L185" t="s">
        <v>21854</v>
      </c>
      <c r="M185" s="44">
        <v>-22682686.300000001</v>
      </c>
      <c r="N185" s="44">
        <v>-4674523.5599999996</v>
      </c>
    </row>
    <row r="186" spans="2:14" x14ac:dyDescent="0.25">
      <c r="B186" s="49" t="s">
        <v>9326</v>
      </c>
      <c r="C186" s="53" t="str">
        <f>_xlfn.XLOOKUP(Tabla1[[#This Row],[txtDimensionFocus]],Tabla7[Columna1],Tabla7[Columna2])</f>
        <v>Cuentas Por Pagar Proveedores</v>
      </c>
      <c r="D186" s="43" t="s">
        <v>2230</v>
      </c>
      <c r="E186" t="s">
        <v>2229</v>
      </c>
      <c r="F186" t="s">
        <v>11136</v>
      </c>
      <c r="G186" s="41">
        <v>41694</v>
      </c>
      <c r="H186" t="s">
        <v>2231</v>
      </c>
      <c r="L186" t="s">
        <v>21854</v>
      </c>
      <c r="M186" s="44">
        <v>-4650928.03</v>
      </c>
      <c r="N186" s="44">
        <v>-4650928.03</v>
      </c>
    </row>
    <row r="187" spans="2:14" x14ac:dyDescent="0.25">
      <c r="B187" s="49" t="s">
        <v>9326</v>
      </c>
      <c r="C187" s="53" t="str">
        <f>_xlfn.XLOOKUP(Tabla1[[#This Row],[txtDimensionFocus]],Tabla7[Columna1],Tabla7[Columna2])</f>
        <v>Cuentas Por Pagar Proveedores</v>
      </c>
      <c r="D187" s="43" t="s">
        <v>21058</v>
      </c>
      <c r="E187" t="s">
        <v>21899</v>
      </c>
      <c r="F187" t="s">
        <v>21059</v>
      </c>
      <c r="G187" s="41">
        <v>45246</v>
      </c>
      <c r="H187" t="s">
        <v>21060</v>
      </c>
      <c r="I187" t="s">
        <v>21061</v>
      </c>
      <c r="K187" t="s">
        <v>21900</v>
      </c>
      <c r="L187" t="s">
        <v>21854</v>
      </c>
      <c r="M187" s="44">
        <v>-4648638.5999999996</v>
      </c>
      <c r="N187" s="44">
        <v>-4648638.5999999996</v>
      </c>
    </row>
    <row r="188" spans="2:14" x14ac:dyDescent="0.25">
      <c r="B188" s="49" t="s">
        <v>9326</v>
      </c>
      <c r="C188" s="53" t="str">
        <f>_xlfn.XLOOKUP(Tabla1[[#This Row],[txtDimensionFocus]],Tabla7[Columna1],Tabla7[Columna2])</f>
        <v>Cuentas Por Pagar Proveedores</v>
      </c>
      <c r="D188" s="43" t="s">
        <v>6881</v>
      </c>
      <c r="E188" t="s">
        <v>6880</v>
      </c>
      <c r="F188" t="s">
        <v>17984</v>
      </c>
      <c r="G188" s="41">
        <v>45233</v>
      </c>
      <c r="H188" t="s">
        <v>7926</v>
      </c>
      <c r="I188" t="s">
        <v>17746</v>
      </c>
      <c r="K188" t="s">
        <v>22359</v>
      </c>
      <c r="L188" t="s">
        <v>21854</v>
      </c>
      <c r="M188" s="44">
        <v>-5725124</v>
      </c>
      <c r="N188" s="44">
        <v>-4580099.2</v>
      </c>
    </row>
    <row r="189" spans="2:14" x14ac:dyDescent="0.25">
      <c r="B189" s="49" t="s">
        <v>9326</v>
      </c>
      <c r="C189" s="53" t="str">
        <f>_xlfn.XLOOKUP(Tabla1[[#This Row],[txtDimensionFocus]],Tabla7[Columna1],Tabla7[Columna2])</f>
        <v>Cuentas Por Pagar Proveedores</v>
      </c>
      <c r="D189" s="43" t="s">
        <v>16743</v>
      </c>
      <c r="E189" t="s">
        <v>16744</v>
      </c>
      <c r="F189" t="s">
        <v>16745</v>
      </c>
      <c r="G189" s="41">
        <v>45288</v>
      </c>
      <c r="H189" t="s">
        <v>16746</v>
      </c>
      <c r="I189" t="s">
        <v>8924</v>
      </c>
      <c r="K189" t="s">
        <v>21960</v>
      </c>
      <c r="L189" t="s">
        <v>21854</v>
      </c>
      <c r="M189" s="44">
        <v>-4830348.17</v>
      </c>
      <c r="N189" s="44">
        <v>-4575713.16</v>
      </c>
    </row>
    <row r="190" spans="2:14" x14ac:dyDescent="0.25">
      <c r="B190" s="49" t="s">
        <v>23978</v>
      </c>
      <c r="C190" s="53" t="str">
        <f>_xlfn.XLOOKUP(Tabla1[[#This Row],[txtDimensionFocus]],Tabla7[Columna1],Tabla7[Columna2])</f>
        <v>Cuenta Por Pagar Aportes Corrientes.</v>
      </c>
      <c r="D190" s="43" t="s">
        <v>21739</v>
      </c>
      <c r="E190" t="s">
        <v>24043</v>
      </c>
      <c r="F190" t="s">
        <v>24044</v>
      </c>
      <c r="G190" s="41">
        <v>43775</v>
      </c>
      <c r="H190" t="s">
        <v>24045</v>
      </c>
      <c r="L190" t="s">
        <v>21854</v>
      </c>
      <c r="M190" s="44">
        <v>-8252568.29</v>
      </c>
      <c r="N190" s="44">
        <v>-8252568.29</v>
      </c>
    </row>
    <row r="191" spans="2:14" x14ac:dyDescent="0.25">
      <c r="B191" s="49" t="s">
        <v>9326</v>
      </c>
      <c r="C191" s="53" t="str">
        <f>_xlfn.XLOOKUP(Tabla1[[#This Row],[txtDimensionFocus]],Tabla7[Columna1],Tabla7[Columna2])</f>
        <v>Cuentas Por Pagar Proveedores</v>
      </c>
      <c r="D191" s="43" t="s">
        <v>18650</v>
      </c>
      <c r="E191" t="s">
        <v>18651</v>
      </c>
      <c r="F191" t="s">
        <v>18654</v>
      </c>
      <c r="G191" s="41">
        <v>45278</v>
      </c>
      <c r="H191" t="s">
        <v>18655</v>
      </c>
      <c r="I191" t="s">
        <v>18485</v>
      </c>
      <c r="J191" t="s">
        <v>22673</v>
      </c>
      <c r="K191" t="s">
        <v>22674</v>
      </c>
      <c r="L191" t="s">
        <v>21854</v>
      </c>
      <c r="M191" s="44">
        <v>-5609607.8799999999</v>
      </c>
      <c r="N191" s="44">
        <v>-4487686.3</v>
      </c>
    </row>
    <row r="192" spans="2:14" x14ac:dyDescent="0.25">
      <c r="B192" s="49" t="s">
        <v>9326</v>
      </c>
      <c r="C192" s="53" t="str">
        <f>_xlfn.XLOOKUP(Tabla1[[#This Row],[txtDimensionFocus]],Tabla7[Columna1],Tabla7[Columna2])</f>
        <v>Cuentas Por Pagar Proveedores</v>
      </c>
      <c r="D192" s="43" t="s">
        <v>9247</v>
      </c>
      <c r="E192" t="s">
        <v>9246</v>
      </c>
      <c r="F192" t="s">
        <v>22158</v>
      </c>
      <c r="G192" s="41">
        <v>45321</v>
      </c>
      <c r="H192" t="s">
        <v>22159</v>
      </c>
      <c r="L192" t="s">
        <v>21854</v>
      </c>
      <c r="M192" s="44">
        <v>-4469216.29</v>
      </c>
      <c r="N192" s="44">
        <v>-4469216.29</v>
      </c>
    </row>
    <row r="193" spans="2:14" x14ac:dyDescent="0.25">
      <c r="B193" s="49" t="s">
        <v>23700</v>
      </c>
      <c r="C193" s="53" t="str">
        <f>_xlfn.XLOOKUP(Tabla1[[#This Row],[txtDimensionFocus]],Tabla7[Columna1],Tabla7[Columna2])</f>
        <v>Retencion por Pagar  de Impuesto Retenido</v>
      </c>
      <c r="D193" s="43" t="s">
        <v>17</v>
      </c>
      <c r="E193" t="s">
        <v>16</v>
      </c>
      <c r="F193" t="s">
        <v>23826</v>
      </c>
      <c r="G193" s="41">
        <v>41767</v>
      </c>
      <c r="L193" t="s">
        <v>21854</v>
      </c>
      <c r="M193" s="44">
        <v>-8200511.1299999999</v>
      </c>
      <c r="N193" s="44">
        <v>-8200511.1299999999</v>
      </c>
    </row>
    <row r="194" spans="2:14" x14ac:dyDescent="0.25">
      <c r="B194" s="49" t="s">
        <v>9326</v>
      </c>
      <c r="C194" s="53" t="str">
        <f>_xlfn.XLOOKUP(Tabla1[[#This Row],[txtDimensionFocus]],Tabla7[Columna1],Tabla7[Columna2])</f>
        <v>Cuentas Por Pagar Proveedores</v>
      </c>
      <c r="D194" s="43" t="s">
        <v>18637</v>
      </c>
      <c r="E194" t="s">
        <v>18638</v>
      </c>
      <c r="F194" t="s">
        <v>18639</v>
      </c>
      <c r="G194" s="41">
        <v>45287</v>
      </c>
      <c r="H194" t="s">
        <v>18640</v>
      </c>
      <c r="I194" t="s">
        <v>9145</v>
      </c>
      <c r="J194" t="s">
        <v>22532</v>
      </c>
      <c r="K194" t="s">
        <v>22667</v>
      </c>
      <c r="L194" t="s">
        <v>21854</v>
      </c>
      <c r="M194" s="44">
        <v>-5571857.7300000004</v>
      </c>
      <c r="N194" s="44">
        <v>-4457486.18</v>
      </c>
    </row>
    <row r="195" spans="2:14" x14ac:dyDescent="0.25">
      <c r="B195" s="49" t="s">
        <v>9326</v>
      </c>
      <c r="C195" s="53" t="str">
        <f>_xlfn.XLOOKUP(Tabla1[[#This Row],[txtDimensionFocus]],Tabla7[Columna1],Tabla7[Columna2])</f>
        <v>Cuentas Por Pagar Proveedores</v>
      </c>
      <c r="D195" s="43" t="s">
        <v>1824</v>
      </c>
      <c r="E195" t="s">
        <v>1823</v>
      </c>
      <c r="F195" t="s">
        <v>15359</v>
      </c>
      <c r="G195" s="41">
        <v>44291</v>
      </c>
      <c r="H195" t="s">
        <v>7836</v>
      </c>
      <c r="L195" t="s">
        <v>21854</v>
      </c>
      <c r="M195" s="44">
        <v>-4411870.1100000003</v>
      </c>
      <c r="N195" s="44">
        <v>-4411870.1100000003</v>
      </c>
    </row>
    <row r="196" spans="2:14" x14ac:dyDescent="0.25">
      <c r="B196" s="49" t="s">
        <v>9326</v>
      </c>
      <c r="C196" s="53" t="str">
        <f>_xlfn.XLOOKUP(Tabla1[[#This Row],[txtDimensionFocus]],Tabla7[Columna1],Tabla7[Columna2])</f>
        <v>Cuentas Por Pagar Proveedores</v>
      </c>
      <c r="D196" s="43" t="s">
        <v>16728</v>
      </c>
      <c r="E196" t="s">
        <v>16729</v>
      </c>
      <c r="F196" t="s">
        <v>16730</v>
      </c>
      <c r="G196" s="41">
        <v>45289</v>
      </c>
      <c r="H196" t="s">
        <v>16731</v>
      </c>
      <c r="I196" t="s">
        <v>9076</v>
      </c>
      <c r="J196" t="s">
        <v>21887</v>
      </c>
      <c r="K196" t="s">
        <v>21954</v>
      </c>
      <c r="L196" t="s">
        <v>21854</v>
      </c>
      <c r="M196" s="44">
        <v>-4327028.91</v>
      </c>
      <c r="N196" s="44">
        <v>-4327028.91</v>
      </c>
    </row>
    <row r="197" spans="2:14" x14ac:dyDescent="0.25">
      <c r="B197" s="49" t="s">
        <v>9326</v>
      </c>
      <c r="C197" s="53" t="str">
        <f>_xlfn.XLOOKUP(Tabla1[[#This Row],[txtDimensionFocus]],Tabla7[Columna1],Tabla7[Columna2])</f>
        <v>Cuentas Por Pagar Proveedores</v>
      </c>
      <c r="D197" s="43" t="s">
        <v>17830</v>
      </c>
      <c r="E197" t="s">
        <v>17831</v>
      </c>
      <c r="F197" t="s">
        <v>21434</v>
      </c>
      <c r="G197" s="41">
        <v>45313</v>
      </c>
      <c r="H197" t="s">
        <v>18598</v>
      </c>
      <c r="L197" t="s">
        <v>21854</v>
      </c>
      <c r="M197" s="44">
        <v>-4303299</v>
      </c>
      <c r="N197" s="44">
        <v>-4303299</v>
      </c>
    </row>
    <row r="198" spans="2:14" x14ac:dyDescent="0.25">
      <c r="B198" s="49" t="s">
        <v>9326</v>
      </c>
      <c r="C198" s="53" t="str">
        <f>_xlfn.XLOOKUP(Tabla1[[#This Row],[txtDimensionFocus]],Tabla7[Columna1],Tabla7[Columna2])</f>
        <v>Cuentas Por Pagar Proveedores</v>
      </c>
      <c r="D198" s="43" t="s">
        <v>19352</v>
      </c>
      <c r="E198" t="s">
        <v>19353</v>
      </c>
      <c r="F198" t="s">
        <v>21033</v>
      </c>
      <c r="G198" s="41">
        <v>45301</v>
      </c>
      <c r="H198" t="s">
        <v>21034</v>
      </c>
      <c r="I198" t="s">
        <v>21035</v>
      </c>
      <c r="K198" t="s">
        <v>21873</v>
      </c>
      <c r="L198" t="s">
        <v>21854</v>
      </c>
      <c r="M198" s="44">
        <v>-4191120.17</v>
      </c>
      <c r="N198" s="44">
        <v>-4191120.17</v>
      </c>
    </row>
    <row r="199" spans="2:14" x14ac:dyDescent="0.25">
      <c r="B199" s="49" t="s">
        <v>9326</v>
      </c>
      <c r="C199" s="53" t="str">
        <f>_xlfn.XLOOKUP(Tabla1[[#This Row],[txtDimensionFocus]],Tabla7[Columna1],Tabla7[Columna2])</f>
        <v>Cuentas Por Pagar Proveedores</v>
      </c>
      <c r="D199" s="43" t="s">
        <v>8736</v>
      </c>
      <c r="E199" t="s">
        <v>8735</v>
      </c>
      <c r="F199" t="s">
        <v>18641</v>
      </c>
      <c r="G199" s="41">
        <v>45190</v>
      </c>
      <c r="H199" t="s">
        <v>18642</v>
      </c>
      <c r="I199" t="s">
        <v>18643</v>
      </c>
      <c r="K199" t="s">
        <v>22668</v>
      </c>
      <c r="L199" t="s">
        <v>21854</v>
      </c>
      <c r="M199" s="44">
        <v>-5232774.17</v>
      </c>
      <c r="N199" s="44">
        <v>-4186219.34</v>
      </c>
    </row>
    <row r="200" spans="2:14" x14ac:dyDescent="0.25">
      <c r="B200" s="49" t="s">
        <v>9326</v>
      </c>
      <c r="C200" s="53" t="str">
        <f>_xlfn.XLOOKUP(Tabla1[[#This Row],[txtDimensionFocus]],Tabla7[Columna1],Tabla7[Columna2])</f>
        <v>Cuentas Por Pagar Proveedores</v>
      </c>
      <c r="D200" s="43" t="s">
        <v>16454</v>
      </c>
      <c r="E200" t="s">
        <v>16455</v>
      </c>
      <c r="F200" t="s">
        <v>16456</v>
      </c>
      <c r="G200" s="41">
        <v>45275</v>
      </c>
      <c r="H200" t="s">
        <v>16457</v>
      </c>
      <c r="I200" t="s">
        <v>16458</v>
      </c>
      <c r="K200" t="s">
        <v>21875</v>
      </c>
      <c r="L200" t="s">
        <v>21854</v>
      </c>
      <c r="M200" s="44">
        <v>-5228217.1900000004</v>
      </c>
      <c r="N200" s="44">
        <v>-4182573.75</v>
      </c>
    </row>
    <row r="201" spans="2:14" x14ac:dyDescent="0.25">
      <c r="B201" s="49" t="s">
        <v>9326</v>
      </c>
      <c r="C201" s="53" t="str">
        <f>_xlfn.XLOOKUP(Tabla1[[#This Row],[txtDimensionFocus]],Tabla7[Columna1],Tabla7[Columna2])</f>
        <v>Cuentas Por Pagar Proveedores</v>
      </c>
      <c r="D201" s="43" t="s">
        <v>5815</v>
      </c>
      <c r="E201" t="s">
        <v>5814</v>
      </c>
      <c r="F201" t="s">
        <v>13876</v>
      </c>
      <c r="G201" s="41">
        <v>42313</v>
      </c>
      <c r="H201" t="s">
        <v>5816</v>
      </c>
      <c r="I201" t="s">
        <v>18086</v>
      </c>
      <c r="J201" t="s">
        <v>22407</v>
      </c>
      <c r="K201" t="s">
        <v>22408</v>
      </c>
      <c r="L201" t="s">
        <v>21854</v>
      </c>
      <c r="M201" s="44">
        <v>-20801059.550000001</v>
      </c>
      <c r="N201" s="44">
        <v>-4160211.91</v>
      </c>
    </row>
    <row r="202" spans="2:14" x14ac:dyDescent="0.25">
      <c r="B202" s="49" t="s">
        <v>9326</v>
      </c>
      <c r="C202" s="53" t="str">
        <f>_xlfn.XLOOKUP(Tabla1[[#This Row],[txtDimensionFocus]],Tabla7[Columna1],Tabla7[Columna2])</f>
        <v>Cuentas Por Pagar Proveedores</v>
      </c>
      <c r="D202" s="43" t="s">
        <v>8736</v>
      </c>
      <c r="E202" t="s">
        <v>8735</v>
      </c>
      <c r="F202" t="s">
        <v>18646</v>
      </c>
      <c r="G202" s="41">
        <v>45275</v>
      </c>
      <c r="H202" t="s">
        <v>18647</v>
      </c>
      <c r="I202" t="s">
        <v>18648</v>
      </c>
      <c r="J202" t="s">
        <v>22671</v>
      </c>
      <c r="K202" t="s">
        <v>22672</v>
      </c>
      <c r="L202" t="s">
        <v>21854</v>
      </c>
      <c r="M202" s="44">
        <v>-5197452.03</v>
      </c>
      <c r="N202" s="44">
        <v>-4157961.63</v>
      </c>
    </row>
    <row r="203" spans="2:14" x14ac:dyDescent="0.25">
      <c r="B203" s="49" t="s">
        <v>9326</v>
      </c>
      <c r="C203" s="53" t="str">
        <f>_xlfn.XLOOKUP(Tabla1[[#This Row],[txtDimensionFocus]],Tabla7[Columna1],Tabla7[Columna2])</f>
        <v>Cuentas Por Pagar Proveedores</v>
      </c>
      <c r="D203" s="43" t="s">
        <v>21464</v>
      </c>
      <c r="E203" t="s">
        <v>22339</v>
      </c>
      <c r="F203" t="s">
        <v>21465</v>
      </c>
      <c r="G203" s="41">
        <v>45313</v>
      </c>
      <c r="H203" t="s">
        <v>21466</v>
      </c>
      <c r="I203" t="s">
        <v>21251</v>
      </c>
      <c r="J203" t="s">
        <v>22340</v>
      </c>
      <c r="K203" t="s">
        <v>22341</v>
      </c>
      <c r="L203" t="s">
        <v>21854</v>
      </c>
      <c r="M203" s="44">
        <v>-4151000</v>
      </c>
      <c r="N203" s="44">
        <v>-4151000</v>
      </c>
    </row>
    <row r="204" spans="2:14" x14ac:dyDescent="0.25">
      <c r="B204" s="49" t="s">
        <v>9326</v>
      </c>
      <c r="C204" s="53" t="str">
        <f>_xlfn.XLOOKUP(Tabla1[[#This Row],[txtDimensionFocus]],Tabla7[Columna1],Tabla7[Columna2])</f>
        <v>Cuentas Por Pagar Proveedores</v>
      </c>
      <c r="D204" s="43" t="s">
        <v>14976</v>
      </c>
      <c r="E204" t="s">
        <v>7275</v>
      </c>
      <c r="F204" t="s">
        <v>16505</v>
      </c>
      <c r="G204" s="41">
        <v>45281</v>
      </c>
      <c r="H204" t="s">
        <v>16506</v>
      </c>
      <c r="I204" t="s">
        <v>16507</v>
      </c>
      <c r="J204" t="s">
        <v>21887</v>
      </c>
      <c r="K204" t="s">
        <v>21891</v>
      </c>
      <c r="L204" t="s">
        <v>21854</v>
      </c>
      <c r="M204" s="44">
        <v>-5169267.68</v>
      </c>
      <c r="N204" s="44">
        <v>-4135414.14</v>
      </c>
    </row>
    <row r="205" spans="2:14" x14ac:dyDescent="0.25">
      <c r="B205" s="49" t="s">
        <v>9326</v>
      </c>
      <c r="C205" s="53" t="str">
        <f>_xlfn.XLOOKUP(Tabla1[[#This Row],[txtDimensionFocus]],Tabla7[Columna1],Tabla7[Columna2])</f>
        <v>Cuentas Por Pagar Proveedores</v>
      </c>
      <c r="D205" s="43" t="s">
        <v>16633</v>
      </c>
      <c r="E205" t="s">
        <v>16634</v>
      </c>
      <c r="F205" t="s">
        <v>16635</v>
      </c>
      <c r="G205" s="41">
        <v>45278</v>
      </c>
      <c r="H205" t="s">
        <v>16636</v>
      </c>
      <c r="I205" t="s">
        <v>16637</v>
      </c>
      <c r="K205" t="s">
        <v>21921</v>
      </c>
      <c r="L205" t="s">
        <v>21854</v>
      </c>
      <c r="M205" s="44">
        <v>-5152126.3499999996</v>
      </c>
      <c r="N205" s="44">
        <v>-4121701.08</v>
      </c>
    </row>
    <row r="206" spans="2:14" x14ac:dyDescent="0.25">
      <c r="B206" s="49" t="s">
        <v>9326</v>
      </c>
      <c r="C206" s="53" t="str">
        <f>_xlfn.XLOOKUP(Tabla1[[#This Row],[txtDimensionFocus]],Tabla7[Columna1],Tabla7[Columna2])</f>
        <v>Cuentas Por Pagar Proveedores</v>
      </c>
      <c r="D206" s="43" t="s">
        <v>8829</v>
      </c>
      <c r="E206" t="s">
        <v>8828</v>
      </c>
      <c r="F206" t="s">
        <v>17743</v>
      </c>
      <c r="G206" s="41">
        <v>45279</v>
      </c>
      <c r="H206" t="s">
        <v>7288</v>
      </c>
      <c r="I206" t="s">
        <v>17744</v>
      </c>
      <c r="J206" t="s">
        <v>22243</v>
      </c>
      <c r="K206" t="s">
        <v>22244</v>
      </c>
      <c r="L206" t="s">
        <v>21854</v>
      </c>
      <c r="M206" s="44">
        <v>-5120812.3899999997</v>
      </c>
      <c r="N206" s="44">
        <v>-4096649.91</v>
      </c>
    </row>
    <row r="207" spans="2:14" x14ac:dyDescent="0.25">
      <c r="B207" s="49" t="s">
        <v>9326</v>
      </c>
      <c r="C207" s="53" t="str">
        <f>_xlfn.XLOOKUP(Tabla1[[#This Row],[txtDimensionFocus]],Tabla7[Columna1],Tabla7[Columna2])</f>
        <v>Cuentas Por Pagar Proveedores</v>
      </c>
      <c r="D207" s="43" t="s">
        <v>18331</v>
      </c>
      <c r="E207" t="s">
        <v>18332</v>
      </c>
      <c r="F207" t="s">
        <v>22564</v>
      </c>
      <c r="G207" s="41">
        <v>45321</v>
      </c>
      <c r="H207" t="s">
        <v>22565</v>
      </c>
      <c r="I207" t="s">
        <v>22566</v>
      </c>
      <c r="J207" t="s">
        <v>22567</v>
      </c>
      <c r="K207" t="s">
        <v>22568</v>
      </c>
      <c r="L207" t="s">
        <v>21854</v>
      </c>
      <c r="M207" s="44">
        <v>-5103801.24</v>
      </c>
      <c r="N207" s="44">
        <v>-4083040.99</v>
      </c>
    </row>
    <row r="208" spans="2:14" x14ac:dyDescent="0.25">
      <c r="B208" s="49" t="s">
        <v>9326</v>
      </c>
      <c r="C208" s="53" t="str">
        <f>_xlfn.XLOOKUP(Tabla1[[#This Row],[txtDimensionFocus]],Tabla7[Columna1],Tabla7[Columna2])</f>
        <v>Cuentas Por Pagar Proveedores</v>
      </c>
      <c r="D208" s="43" t="s">
        <v>17678</v>
      </c>
      <c r="E208" t="s">
        <v>17679</v>
      </c>
      <c r="F208" t="s">
        <v>22211</v>
      </c>
      <c r="G208" s="41">
        <v>45302</v>
      </c>
      <c r="H208" t="s">
        <v>22212</v>
      </c>
      <c r="L208" t="s">
        <v>21854</v>
      </c>
      <c r="M208" s="44">
        <v>-4037200.01</v>
      </c>
      <c r="N208" s="44">
        <v>-4037200.01</v>
      </c>
    </row>
    <row r="209" spans="2:14" x14ac:dyDescent="0.25">
      <c r="B209" s="49" t="s">
        <v>9326</v>
      </c>
      <c r="C209" s="53" t="str">
        <f>_xlfn.XLOOKUP(Tabla1[[#This Row],[txtDimensionFocus]],Tabla7[Columna1],Tabla7[Columna2])</f>
        <v>Cuentas Por Pagar Proveedores</v>
      </c>
      <c r="D209" s="43" t="s">
        <v>18702</v>
      </c>
      <c r="E209" t="s">
        <v>18703</v>
      </c>
      <c r="F209" t="s">
        <v>21548</v>
      </c>
      <c r="G209" s="41">
        <v>45307</v>
      </c>
      <c r="H209" t="s">
        <v>7379</v>
      </c>
      <c r="I209" t="s">
        <v>21420</v>
      </c>
      <c r="J209" t="s">
        <v>22102</v>
      </c>
      <c r="K209" t="s">
        <v>22682</v>
      </c>
      <c r="L209" t="s">
        <v>21854</v>
      </c>
      <c r="M209" s="44">
        <v>-5040100.3899999997</v>
      </c>
      <c r="N209" s="44">
        <v>-4032080.31</v>
      </c>
    </row>
    <row r="210" spans="2:14" x14ac:dyDescent="0.25">
      <c r="B210" s="49" t="s">
        <v>9326</v>
      </c>
      <c r="C210" s="53" t="str">
        <f>_xlfn.XLOOKUP(Tabla1[[#This Row],[txtDimensionFocus]],Tabla7[Columna1],Tabla7[Columna2])</f>
        <v>Cuentas Por Pagar Proveedores</v>
      </c>
      <c r="D210" s="43" t="s">
        <v>18331</v>
      </c>
      <c r="E210" t="s">
        <v>18332</v>
      </c>
      <c r="F210" t="s">
        <v>18333</v>
      </c>
      <c r="G210" s="41">
        <v>45281</v>
      </c>
      <c r="H210" t="s">
        <v>17199</v>
      </c>
      <c r="I210" t="s">
        <v>18334</v>
      </c>
      <c r="J210" t="s">
        <v>22562</v>
      </c>
      <c r="K210" t="s">
        <v>22563</v>
      </c>
      <c r="L210" t="s">
        <v>21854</v>
      </c>
      <c r="M210" s="44">
        <v>-4022636.52</v>
      </c>
      <c r="N210" s="44">
        <v>-4022636.52</v>
      </c>
    </row>
    <row r="211" spans="2:14" x14ac:dyDescent="0.25">
      <c r="B211" s="49" t="s">
        <v>9326</v>
      </c>
      <c r="C211" s="53" t="str">
        <f>_xlfn.XLOOKUP(Tabla1[[#This Row],[txtDimensionFocus]],Tabla7[Columna1],Tabla7[Columna2])</f>
        <v>Cuentas Por Pagar Proveedores</v>
      </c>
      <c r="D211" s="43" t="s">
        <v>7083</v>
      </c>
      <c r="E211" t="s">
        <v>7082</v>
      </c>
      <c r="F211" t="s">
        <v>14837</v>
      </c>
      <c r="G211" s="41">
        <v>43228</v>
      </c>
      <c r="H211" t="s">
        <v>7084</v>
      </c>
      <c r="I211" t="s">
        <v>18040</v>
      </c>
      <c r="K211" t="s">
        <v>22389</v>
      </c>
      <c r="L211" t="s">
        <v>21854</v>
      </c>
      <c r="M211" s="44">
        <v>-4000000</v>
      </c>
      <c r="N211" s="44">
        <v>-4000000</v>
      </c>
    </row>
    <row r="212" spans="2:14" x14ac:dyDescent="0.25">
      <c r="B212" s="49" t="s">
        <v>9326</v>
      </c>
      <c r="C212" s="53" t="str">
        <f>_xlfn.XLOOKUP(Tabla1[[#This Row],[txtDimensionFocus]],Tabla7[Columna1],Tabla7[Columna2])</f>
        <v>Cuentas Por Pagar Proveedores</v>
      </c>
      <c r="D212" s="43" t="s">
        <v>9300</v>
      </c>
      <c r="E212" t="s">
        <v>9299</v>
      </c>
      <c r="F212" t="s">
        <v>17874</v>
      </c>
      <c r="G212" s="41">
        <v>45282</v>
      </c>
      <c r="H212" t="s">
        <v>17875</v>
      </c>
      <c r="I212" t="s">
        <v>17876</v>
      </c>
      <c r="J212" t="s">
        <v>22293</v>
      </c>
      <c r="K212" t="s">
        <v>22294</v>
      </c>
      <c r="L212" t="s">
        <v>21854</v>
      </c>
      <c r="M212" s="44">
        <v>-4934193.5999999996</v>
      </c>
      <c r="N212" s="44">
        <v>-3947354.88</v>
      </c>
    </row>
    <row r="213" spans="2:14" x14ac:dyDescent="0.25">
      <c r="B213" s="49" t="s">
        <v>9326</v>
      </c>
      <c r="C213" s="53" t="str">
        <f>_xlfn.XLOOKUP(Tabla1[[#This Row],[txtDimensionFocus]],Tabla7[Columna1],Tabla7[Columna2])</f>
        <v>Cuentas Por Pagar Proveedores</v>
      </c>
      <c r="D213" s="43" t="s">
        <v>18331</v>
      </c>
      <c r="E213" t="s">
        <v>18332</v>
      </c>
      <c r="F213" t="s">
        <v>22569</v>
      </c>
      <c r="G213" s="41">
        <v>45322</v>
      </c>
      <c r="H213" t="s">
        <v>22570</v>
      </c>
      <c r="I213" t="s">
        <v>22571</v>
      </c>
      <c r="J213" t="s">
        <v>22572</v>
      </c>
      <c r="K213" t="s">
        <v>22573</v>
      </c>
      <c r="L213" t="s">
        <v>21854</v>
      </c>
      <c r="M213" s="44">
        <v>-4904210.83</v>
      </c>
      <c r="N213" s="44">
        <v>-3923368.66</v>
      </c>
    </row>
    <row r="214" spans="2:14" x14ac:dyDescent="0.25">
      <c r="B214" s="49" t="s">
        <v>9326</v>
      </c>
      <c r="C214" s="53" t="str">
        <f>_xlfn.XLOOKUP(Tabla1[[#This Row],[txtDimensionFocus]],Tabla7[Columna1],Tabla7[Columna2])</f>
        <v>Cuentas Por Pagar Proveedores</v>
      </c>
      <c r="D214" s="43" t="s">
        <v>1824</v>
      </c>
      <c r="E214" t="s">
        <v>1823</v>
      </c>
      <c r="F214" t="s">
        <v>15394</v>
      </c>
      <c r="G214" s="41">
        <v>44382</v>
      </c>
      <c r="H214" t="s">
        <v>7878</v>
      </c>
      <c r="L214" t="s">
        <v>21854</v>
      </c>
      <c r="M214" s="44">
        <v>-3894189.08</v>
      </c>
      <c r="N214" s="44">
        <v>-3894189.08</v>
      </c>
    </row>
    <row r="215" spans="2:14" x14ac:dyDescent="0.25">
      <c r="B215" s="49" t="s">
        <v>9326</v>
      </c>
      <c r="C215" s="53" t="str">
        <f>_xlfn.XLOOKUP(Tabla1[[#This Row],[txtDimensionFocus]],Tabla7[Columna1],Tabla7[Columna2])</f>
        <v>Cuentas Por Pagar Proveedores</v>
      </c>
      <c r="D215" s="43" t="s">
        <v>17830</v>
      </c>
      <c r="E215" t="s">
        <v>17831</v>
      </c>
      <c r="F215" t="s">
        <v>17833</v>
      </c>
      <c r="G215" s="41">
        <v>45275</v>
      </c>
      <c r="H215" t="s">
        <v>17834</v>
      </c>
      <c r="L215" t="s">
        <v>21854</v>
      </c>
      <c r="M215" s="44">
        <v>-3889600</v>
      </c>
      <c r="N215" s="44">
        <v>-3889600</v>
      </c>
    </row>
    <row r="216" spans="2:14" x14ac:dyDescent="0.25">
      <c r="B216" s="49" t="s">
        <v>9326</v>
      </c>
      <c r="C216" s="53" t="str">
        <f>_xlfn.XLOOKUP(Tabla1[[#This Row],[txtDimensionFocus]],Tabla7[Columna1],Tabla7[Columna2])</f>
        <v>Cuentas Por Pagar Proveedores</v>
      </c>
      <c r="D216" s="43" t="s">
        <v>18025</v>
      </c>
      <c r="E216" t="s">
        <v>18026</v>
      </c>
      <c r="F216" t="s">
        <v>18027</v>
      </c>
      <c r="G216" s="41">
        <v>45266</v>
      </c>
      <c r="H216" t="s">
        <v>7654</v>
      </c>
      <c r="I216" t="s">
        <v>18028</v>
      </c>
      <c r="J216" t="s">
        <v>22385</v>
      </c>
      <c r="K216" t="s">
        <v>22386</v>
      </c>
      <c r="L216" t="s">
        <v>21854</v>
      </c>
      <c r="M216" s="44">
        <v>-3812532.95</v>
      </c>
      <c r="N216" s="44">
        <v>-3812532.95</v>
      </c>
    </row>
    <row r="217" spans="2:14" x14ac:dyDescent="0.25">
      <c r="B217" s="49" t="s">
        <v>9326</v>
      </c>
      <c r="C217" s="53" t="str">
        <f>_xlfn.XLOOKUP(Tabla1[[#This Row],[txtDimensionFocus]],Tabla7[Columna1],Tabla7[Columna2])</f>
        <v>Cuentas Por Pagar Proveedores</v>
      </c>
      <c r="D217" s="43" t="s">
        <v>9227</v>
      </c>
      <c r="E217" t="s">
        <v>9226</v>
      </c>
      <c r="F217" t="s">
        <v>21482</v>
      </c>
      <c r="G217" s="41">
        <v>45273</v>
      </c>
      <c r="H217" t="s">
        <v>21426</v>
      </c>
      <c r="I217" t="s">
        <v>21483</v>
      </c>
      <c r="J217" t="s">
        <v>22436</v>
      </c>
      <c r="K217" t="s">
        <v>22437</v>
      </c>
      <c r="L217" t="s">
        <v>21854</v>
      </c>
      <c r="M217" s="44">
        <v>-4721863.13</v>
      </c>
      <c r="N217" s="44">
        <v>-3777490.5</v>
      </c>
    </row>
    <row r="218" spans="2:14" x14ac:dyDescent="0.25">
      <c r="B218" s="49" t="s">
        <v>9326</v>
      </c>
      <c r="C218" s="53" t="str">
        <f>_xlfn.XLOOKUP(Tabla1[[#This Row],[txtDimensionFocus]],Tabla7[Columna1],Tabla7[Columna2])</f>
        <v>Cuentas Por Pagar Proveedores</v>
      </c>
      <c r="D218" s="43" t="s">
        <v>18901</v>
      </c>
      <c r="E218" t="s">
        <v>18902</v>
      </c>
      <c r="F218" t="s">
        <v>21771</v>
      </c>
      <c r="G218" s="41">
        <v>45308</v>
      </c>
      <c r="H218" t="s">
        <v>8513</v>
      </c>
      <c r="L218" t="s">
        <v>21854</v>
      </c>
      <c r="M218" s="44">
        <v>-3776299.96</v>
      </c>
      <c r="N218" s="44">
        <v>-3776299.96</v>
      </c>
    </row>
    <row r="219" spans="2:14" x14ac:dyDescent="0.25">
      <c r="B219" s="49" t="s">
        <v>9326</v>
      </c>
      <c r="C219" s="53" t="str">
        <f>_xlfn.XLOOKUP(Tabla1[[#This Row],[txtDimensionFocus]],Tabla7[Columna1],Tabla7[Columna2])</f>
        <v>Cuentas Por Pagar Proveedores</v>
      </c>
      <c r="D219" s="43" t="s">
        <v>17678</v>
      </c>
      <c r="E219" t="s">
        <v>17679</v>
      </c>
      <c r="F219" t="s">
        <v>21353</v>
      </c>
      <c r="G219" s="41">
        <v>45314</v>
      </c>
      <c r="H219" t="s">
        <v>21354</v>
      </c>
      <c r="L219" t="s">
        <v>21854</v>
      </c>
      <c r="M219" s="44">
        <v>-3748500.67</v>
      </c>
      <c r="N219" s="44">
        <v>-3748500.67</v>
      </c>
    </row>
    <row r="220" spans="2:14" x14ac:dyDescent="0.25">
      <c r="B220" s="49" t="s">
        <v>9326</v>
      </c>
      <c r="C220" s="53" t="str">
        <f>_xlfn.XLOOKUP(Tabla1[[#This Row],[txtDimensionFocus]],Tabla7[Columna1],Tabla7[Columna2])</f>
        <v>Cuentas Por Pagar Proveedores</v>
      </c>
      <c r="D220" s="43" t="s">
        <v>21154</v>
      </c>
      <c r="E220" t="s">
        <v>21949</v>
      </c>
      <c r="F220" t="s">
        <v>21950</v>
      </c>
      <c r="G220" s="41">
        <v>45321</v>
      </c>
      <c r="H220" t="s">
        <v>21951</v>
      </c>
      <c r="I220" t="s">
        <v>16950</v>
      </c>
      <c r="J220" t="s">
        <v>21952</v>
      </c>
      <c r="K220" t="s">
        <v>21953</v>
      </c>
      <c r="L220" t="s">
        <v>21854</v>
      </c>
      <c r="M220" s="44">
        <v>-13144575.199999999</v>
      </c>
      <c r="N220" s="44">
        <v>-3722596.45</v>
      </c>
    </row>
    <row r="221" spans="2:14" x14ac:dyDescent="0.25">
      <c r="B221" s="49" t="s">
        <v>9326</v>
      </c>
      <c r="C221" s="53" t="str">
        <f>_xlfn.XLOOKUP(Tabla1[[#This Row],[txtDimensionFocus]],Tabla7[Columna1],Tabla7[Columna2])</f>
        <v>Cuentas Por Pagar Proveedores</v>
      </c>
      <c r="D221" s="43" t="s">
        <v>17830</v>
      </c>
      <c r="E221" t="s">
        <v>17831</v>
      </c>
      <c r="F221" t="s">
        <v>21428</v>
      </c>
      <c r="G221" s="41">
        <v>45306</v>
      </c>
      <c r="H221" t="s">
        <v>21417</v>
      </c>
      <c r="L221" t="s">
        <v>21854</v>
      </c>
      <c r="M221" s="44">
        <v>-3721650.72</v>
      </c>
      <c r="N221" s="44">
        <v>-3721650.72</v>
      </c>
    </row>
    <row r="222" spans="2:14" x14ac:dyDescent="0.25">
      <c r="B222" s="49" t="s">
        <v>9326</v>
      </c>
      <c r="C222" s="53" t="str">
        <f>_xlfn.XLOOKUP(Tabla1[[#This Row],[txtDimensionFocus]],Tabla7[Columna1],Tabla7[Columna2])</f>
        <v>Cuentas Por Pagar Proveedores</v>
      </c>
      <c r="D222" s="43" t="s">
        <v>1824</v>
      </c>
      <c r="E222" t="s">
        <v>1823</v>
      </c>
      <c r="F222" t="s">
        <v>15388</v>
      </c>
      <c r="G222" s="41">
        <v>44352</v>
      </c>
      <c r="H222" t="s">
        <v>7869</v>
      </c>
      <c r="L222" t="s">
        <v>21854</v>
      </c>
      <c r="M222" s="44">
        <v>-3696799.71</v>
      </c>
      <c r="N222" s="44">
        <v>-3696799.71</v>
      </c>
    </row>
    <row r="223" spans="2:14" x14ac:dyDescent="0.25">
      <c r="B223" s="49" t="s">
        <v>9326</v>
      </c>
      <c r="C223" s="53" t="str">
        <f>_xlfn.XLOOKUP(Tabla1[[#This Row],[txtDimensionFocus]],Tabla7[Columna1],Tabla7[Columna2])</f>
        <v>Cuentas Por Pagar Proveedores</v>
      </c>
      <c r="D223" s="43" t="s">
        <v>17804</v>
      </c>
      <c r="E223" t="s">
        <v>17805</v>
      </c>
      <c r="F223" t="s">
        <v>17806</v>
      </c>
      <c r="G223" s="41">
        <v>45274</v>
      </c>
      <c r="H223" t="s">
        <v>17807</v>
      </c>
      <c r="I223" t="s">
        <v>9165</v>
      </c>
      <c r="K223" t="s">
        <v>22264</v>
      </c>
      <c r="L223" t="s">
        <v>21854</v>
      </c>
      <c r="M223" s="44">
        <v>-4568280.93</v>
      </c>
      <c r="N223" s="44">
        <v>-3654624.74</v>
      </c>
    </row>
    <row r="224" spans="2:14" x14ac:dyDescent="0.25">
      <c r="B224" s="49" t="s">
        <v>9326</v>
      </c>
      <c r="C224" s="53" t="str">
        <f>_xlfn.XLOOKUP(Tabla1[[#This Row],[txtDimensionFocus]],Tabla7[Columna1],Tabla7[Columna2])</f>
        <v>Cuentas Por Pagar Proveedores</v>
      </c>
      <c r="D224" s="43" t="s">
        <v>18604</v>
      </c>
      <c r="E224" t="s">
        <v>18605</v>
      </c>
      <c r="F224" t="s">
        <v>18606</v>
      </c>
      <c r="G224" s="41">
        <v>45275</v>
      </c>
      <c r="H224" t="s">
        <v>18607</v>
      </c>
      <c r="I224" t="s">
        <v>9145</v>
      </c>
      <c r="K224" t="s">
        <v>22656</v>
      </c>
      <c r="L224" t="s">
        <v>21854</v>
      </c>
      <c r="M224" s="44">
        <v>-4488553.59</v>
      </c>
      <c r="N224" s="44">
        <v>-3590842.87</v>
      </c>
    </row>
    <row r="225" spans="2:14" x14ac:dyDescent="0.25">
      <c r="B225" s="49" t="s">
        <v>9326</v>
      </c>
      <c r="C225" s="53" t="str">
        <f>_xlfn.XLOOKUP(Tabla1[[#This Row],[txtDimensionFocus]],Tabla7[Columna1],Tabla7[Columna2])</f>
        <v>Cuentas Por Pagar Proveedores</v>
      </c>
      <c r="D225" s="43" t="s">
        <v>16929</v>
      </c>
      <c r="E225" t="s">
        <v>16930</v>
      </c>
      <c r="F225" t="s">
        <v>16931</v>
      </c>
      <c r="G225" s="41">
        <v>45278</v>
      </c>
      <c r="H225" t="s">
        <v>16932</v>
      </c>
      <c r="I225" t="s">
        <v>8969</v>
      </c>
      <c r="L225" t="s">
        <v>21854</v>
      </c>
      <c r="M225" s="44">
        <v>-3588820.35</v>
      </c>
      <c r="N225" s="44">
        <v>-3565422.24</v>
      </c>
    </row>
    <row r="226" spans="2:14" x14ac:dyDescent="0.25">
      <c r="B226" s="49" t="s">
        <v>9326</v>
      </c>
      <c r="C226" s="53" t="str">
        <f>_xlfn.XLOOKUP(Tabla1[[#This Row],[txtDimensionFocus]],Tabla7[Columna1],Tabla7[Columna2])</f>
        <v>Cuentas Por Pagar Proveedores</v>
      </c>
      <c r="D226" s="43" t="s">
        <v>5837</v>
      </c>
      <c r="E226" t="s">
        <v>5836</v>
      </c>
      <c r="F226" t="s">
        <v>13889</v>
      </c>
      <c r="G226" s="41">
        <v>42320</v>
      </c>
      <c r="H226" t="s">
        <v>5570</v>
      </c>
      <c r="I226" t="s">
        <v>18300</v>
      </c>
      <c r="K226" s="50" t="s">
        <v>22543</v>
      </c>
      <c r="L226" t="s">
        <v>21854</v>
      </c>
      <c r="M226" s="44">
        <v>-4435767.5</v>
      </c>
      <c r="N226" s="44">
        <v>-3548614</v>
      </c>
    </row>
    <row r="227" spans="2:14" x14ac:dyDescent="0.25">
      <c r="B227" s="49" t="s">
        <v>9326</v>
      </c>
      <c r="C227" s="53" t="str">
        <f>_xlfn.XLOOKUP(Tabla1[[#This Row],[txtDimensionFocus]],Tabla7[Columna1],Tabla7[Columna2])</f>
        <v>Cuentas Por Pagar Proveedores</v>
      </c>
      <c r="D227" s="43" t="s">
        <v>21228</v>
      </c>
      <c r="E227" t="s">
        <v>22041</v>
      </c>
      <c r="F227" t="s">
        <v>21229</v>
      </c>
      <c r="G227" s="41">
        <v>45182</v>
      </c>
      <c r="H227" t="s">
        <v>21230</v>
      </c>
      <c r="I227" t="s">
        <v>9077</v>
      </c>
      <c r="K227" t="s">
        <v>22042</v>
      </c>
      <c r="L227" t="s">
        <v>21854</v>
      </c>
      <c r="M227" s="44">
        <v>-3536848</v>
      </c>
      <c r="N227" s="44">
        <v>-3536848</v>
      </c>
    </row>
    <row r="228" spans="2:14" x14ac:dyDescent="0.25">
      <c r="B228" s="49" t="s">
        <v>9326</v>
      </c>
      <c r="C228" s="53" t="str">
        <f>_xlfn.XLOOKUP(Tabla1[[#This Row],[txtDimensionFocus]],Tabla7[Columna1],Tabla7[Columna2])</f>
        <v>Cuentas Por Pagar Proveedores</v>
      </c>
      <c r="D228" s="43" t="s">
        <v>8684</v>
      </c>
      <c r="E228" t="s">
        <v>8683</v>
      </c>
      <c r="F228" t="s">
        <v>16136</v>
      </c>
      <c r="G228" s="41">
        <v>44806</v>
      </c>
      <c r="H228" t="s">
        <v>8776</v>
      </c>
      <c r="I228" t="s">
        <v>8777</v>
      </c>
      <c r="K228" t="s">
        <v>22229</v>
      </c>
      <c r="L228" t="s">
        <v>21854</v>
      </c>
      <c r="M228" s="44">
        <v>-4412425.8</v>
      </c>
      <c r="N228" s="44">
        <v>-3529940.64</v>
      </c>
    </row>
    <row r="229" spans="2:14" x14ac:dyDescent="0.25">
      <c r="B229" s="49" t="s">
        <v>9326</v>
      </c>
      <c r="C229" s="53" t="str">
        <f>_xlfn.XLOOKUP(Tabla1[[#This Row],[txtDimensionFocus]],Tabla7[Columna1],Tabla7[Columna2])</f>
        <v>Cuentas Por Pagar Proveedores</v>
      </c>
      <c r="D229" s="43" t="s">
        <v>17678</v>
      </c>
      <c r="E229" t="s">
        <v>17679</v>
      </c>
      <c r="F229" t="s">
        <v>21351</v>
      </c>
      <c r="G229" s="41">
        <v>45314</v>
      </c>
      <c r="H229" t="s">
        <v>21352</v>
      </c>
      <c r="L229" t="s">
        <v>21854</v>
      </c>
      <c r="M229" s="44">
        <v>-3528000.63</v>
      </c>
      <c r="N229" s="44">
        <v>-3528000.63</v>
      </c>
    </row>
    <row r="230" spans="2:14" x14ac:dyDescent="0.25">
      <c r="B230" s="49" t="s">
        <v>9326</v>
      </c>
      <c r="C230" s="53" t="str">
        <f>_xlfn.XLOOKUP(Tabla1[[#This Row],[txtDimensionFocus]],Tabla7[Columna1],Tabla7[Columna2])</f>
        <v>Cuentas Por Pagar Proveedores</v>
      </c>
      <c r="D230" s="43" t="s">
        <v>1824</v>
      </c>
      <c r="E230" t="s">
        <v>1823</v>
      </c>
      <c r="F230" t="s">
        <v>15371</v>
      </c>
      <c r="G230" s="41">
        <v>44321</v>
      </c>
      <c r="H230" t="s">
        <v>7854</v>
      </c>
      <c r="L230" t="s">
        <v>21854</v>
      </c>
      <c r="M230" s="44">
        <v>-3510285.82</v>
      </c>
      <c r="N230" s="44">
        <v>-3510285.82</v>
      </c>
    </row>
    <row r="231" spans="2:14" x14ac:dyDescent="0.25">
      <c r="B231" s="49" t="s">
        <v>9326</v>
      </c>
      <c r="C231" s="53" t="str">
        <f>_xlfn.XLOOKUP(Tabla1[[#This Row],[txtDimensionFocus]],Tabla7[Columna1],Tabla7[Columna2])</f>
        <v>Cuentas Por Pagar Proveedores</v>
      </c>
      <c r="D231" s="43" t="s">
        <v>17013</v>
      </c>
      <c r="E231" t="s">
        <v>17014</v>
      </c>
      <c r="F231" t="s">
        <v>17015</v>
      </c>
      <c r="G231" s="41">
        <v>45279</v>
      </c>
      <c r="H231" t="s">
        <v>17016</v>
      </c>
      <c r="I231" t="s">
        <v>8989</v>
      </c>
      <c r="K231" t="s">
        <v>22054</v>
      </c>
      <c r="L231" t="s">
        <v>21854</v>
      </c>
      <c r="M231" s="44">
        <v>-4330625.5</v>
      </c>
      <c r="N231" s="44">
        <v>-3464500.4</v>
      </c>
    </row>
    <row r="232" spans="2:14" x14ac:dyDescent="0.25">
      <c r="B232" s="49" t="s">
        <v>9326</v>
      </c>
      <c r="C232" s="53" t="str">
        <f>_xlfn.XLOOKUP(Tabla1[[#This Row],[txtDimensionFocus]],Tabla7[Columna1],Tabla7[Columna2])</f>
        <v>Cuentas Por Pagar Proveedores</v>
      </c>
      <c r="D232" s="43" t="s">
        <v>1824</v>
      </c>
      <c r="E232" t="s">
        <v>1823</v>
      </c>
      <c r="F232" t="s">
        <v>21265</v>
      </c>
      <c r="G232" s="41">
        <v>45301</v>
      </c>
      <c r="H232" t="s">
        <v>21266</v>
      </c>
      <c r="L232" t="s">
        <v>21854</v>
      </c>
      <c r="M232" s="44">
        <v>-3370339.15</v>
      </c>
      <c r="N232" s="44">
        <v>-3370339.15</v>
      </c>
    </row>
    <row r="233" spans="2:14" x14ac:dyDescent="0.25">
      <c r="B233" s="49" t="s">
        <v>9326</v>
      </c>
      <c r="C233" s="53" t="str">
        <f>_xlfn.XLOOKUP(Tabla1[[#This Row],[txtDimensionFocus]],Tabla7[Columna1],Tabla7[Columna2])</f>
        <v>Cuentas Por Pagar Proveedores</v>
      </c>
      <c r="D233" s="43" t="s">
        <v>1824</v>
      </c>
      <c r="E233" t="s">
        <v>1823</v>
      </c>
      <c r="F233" t="s">
        <v>15361</v>
      </c>
      <c r="G233" s="41">
        <v>44291</v>
      </c>
      <c r="H233" t="s">
        <v>7840</v>
      </c>
      <c r="L233" t="s">
        <v>21854</v>
      </c>
      <c r="M233" s="44">
        <v>-3351934.99</v>
      </c>
      <c r="N233" s="44">
        <v>-3351934.99</v>
      </c>
    </row>
    <row r="234" spans="2:14" x14ac:dyDescent="0.25">
      <c r="B234" s="49" t="s">
        <v>9326</v>
      </c>
      <c r="C234" s="53" t="str">
        <f>_xlfn.XLOOKUP(Tabla1[[#This Row],[txtDimensionFocus]],Tabla7[Columna1],Tabla7[Columna2])</f>
        <v>Cuentas Por Pagar Proveedores</v>
      </c>
      <c r="D234" s="43" t="s">
        <v>1824</v>
      </c>
      <c r="E234" t="s">
        <v>1823</v>
      </c>
      <c r="F234" t="s">
        <v>15362</v>
      </c>
      <c r="G234" s="41">
        <v>44291</v>
      </c>
      <c r="H234" t="s">
        <v>7841</v>
      </c>
      <c r="L234" t="s">
        <v>21854</v>
      </c>
      <c r="M234" s="44">
        <v>-3351934.99</v>
      </c>
      <c r="N234" s="44">
        <v>-3351934.99</v>
      </c>
    </row>
    <row r="235" spans="2:14" x14ac:dyDescent="0.25">
      <c r="B235" s="49" t="s">
        <v>9326</v>
      </c>
      <c r="C235" s="53" t="str">
        <f>_xlfn.XLOOKUP(Tabla1[[#This Row],[txtDimensionFocus]],Tabla7[Columna1],Tabla7[Columna2])</f>
        <v>Cuentas Por Pagar Proveedores</v>
      </c>
      <c r="D235" s="43" t="s">
        <v>16734</v>
      </c>
      <c r="E235" t="s">
        <v>16735</v>
      </c>
      <c r="F235" t="s">
        <v>16736</v>
      </c>
      <c r="G235" s="41">
        <v>45289</v>
      </c>
      <c r="H235" t="s">
        <v>16737</v>
      </c>
      <c r="I235" t="s">
        <v>16738</v>
      </c>
      <c r="K235" t="s">
        <v>21958</v>
      </c>
      <c r="L235" t="s">
        <v>21854</v>
      </c>
      <c r="M235" s="44">
        <v>-4147178.97</v>
      </c>
      <c r="N235" s="44">
        <v>-3317743.18</v>
      </c>
    </row>
    <row r="236" spans="2:14" x14ac:dyDescent="0.25">
      <c r="B236" s="49" t="s">
        <v>9326</v>
      </c>
      <c r="C236" s="53" t="str">
        <f>_xlfn.XLOOKUP(Tabla1[[#This Row],[txtDimensionFocus]],Tabla7[Columna1],Tabla7[Columna2])</f>
        <v>Cuentas Por Pagar Proveedores</v>
      </c>
      <c r="D236" s="43" t="s">
        <v>18677</v>
      </c>
      <c r="E236" t="s">
        <v>18678</v>
      </c>
      <c r="F236" t="s">
        <v>18679</v>
      </c>
      <c r="G236" s="41">
        <v>45286</v>
      </c>
      <c r="H236" t="s">
        <v>18680</v>
      </c>
      <c r="I236" t="s">
        <v>9145</v>
      </c>
      <c r="J236" t="s">
        <v>22678</v>
      </c>
      <c r="K236" t="s">
        <v>22679</v>
      </c>
      <c r="L236" t="s">
        <v>21854</v>
      </c>
      <c r="M236" s="44">
        <v>-4119958.51</v>
      </c>
      <c r="N236" s="44">
        <v>-3295966.81</v>
      </c>
    </row>
    <row r="237" spans="2:14" x14ac:dyDescent="0.25">
      <c r="B237" s="49" t="s">
        <v>9326</v>
      </c>
      <c r="C237" s="53" t="str">
        <f>_xlfn.XLOOKUP(Tabla1[[#This Row],[txtDimensionFocus]],Tabla7[Columna1],Tabla7[Columna2])</f>
        <v>Cuentas Por Pagar Proveedores</v>
      </c>
      <c r="D237" s="43" t="s">
        <v>1824</v>
      </c>
      <c r="E237" t="s">
        <v>1823</v>
      </c>
      <c r="F237" t="s">
        <v>15350</v>
      </c>
      <c r="G237" s="41">
        <v>44260</v>
      </c>
      <c r="H237" t="s">
        <v>7823</v>
      </c>
      <c r="L237" t="s">
        <v>21854</v>
      </c>
      <c r="M237" s="44">
        <v>-3274571.73</v>
      </c>
      <c r="N237" s="44">
        <v>-3274571.73</v>
      </c>
    </row>
    <row r="238" spans="2:14" x14ac:dyDescent="0.25">
      <c r="B238" s="49" t="s">
        <v>9326</v>
      </c>
      <c r="C238" s="53" t="str">
        <f>_xlfn.XLOOKUP(Tabla1[[#This Row],[txtDimensionFocus]],Tabla7[Columna1],Tabla7[Columna2])</f>
        <v>Cuentas Por Pagar Proveedores</v>
      </c>
      <c r="D238" s="43" t="s">
        <v>17298</v>
      </c>
      <c r="E238" t="s">
        <v>17299</v>
      </c>
      <c r="F238" t="s">
        <v>21273</v>
      </c>
      <c r="G238" s="41">
        <v>45314</v>
      </c>
      <c r="H238" t="s">
        <v>21274</v>
      </c>
      <c r="I238" t="s">
        <v>21272</v>
      </c>
      <c r="J238" t="s">
        <v>22075</v>
      </c>
      <c r="K238" t="s">
        <v>22127</v>
      </c>
      <c r="L238" t="s">
        <v>21854</v>
      </c>
      <c r="M238" s="44">
        <v>-3944824.42</v>
      </c>
      <c r="N238" s="44">
        <v>-3155859.54</v>
      </c>
    </row>
    <row r="239" spans="2:14" x14ac:dyDescent="0.25">
      <c r="B239" s="49" t="s">
        <v>9326</v>
      </c>
      <c r="C239" s="53" t="str">
        <f>_xlfn.XLOOKUP(Tabla1[[#This Row],[txtDimensionFocus]],Tabla7[Columna1],Tabla7[Columna2])</f>
        <v>Cuentas Por Pagar Proveedores</v>
      </c>
      <c r="D239" s="43" t="s">
        <v>18270</v>
      </c>
      <c r="E239" t="s">
        <v>18271</v>
      </c>
      <c r="F239" t="s">
        <v>21502</v>
      </c>
      <c r="G239" s="41">
        <v>45296</v>
      </c>
      <c r="H239" t="s">
        <v>21503</v>
      </c>
      <c r="I239" t="s">
        <v>1285</v>
      </c>
      <c r="J239" t="s">
        <v>22532</v>
      </c>
      <c r="K239" t="s">
        <v>22533</v>
      </c>
      <c r="L239" t="s">
        <v>21854</v>
      </c>
      <c r="M239" s="44">
        <v>-3893961.18</v>
      </c>
      <c r="N239" s="44">
        <v>-3115168.94</v>
      </c>
    </row>
    <row r="240" spans="2:14" x14ac:dyDescent="0.25">
      <c r="B240" s="49" t="s">
        <v>9326</v>
      </c>
      <c r="C240" s="53" t="str">
        <f>_xlfn.XLOOKUP(Tabla1[[#This Row],[txtDimensionFocus]],Tabla7[Columna1],Tabla7[Columna2])</f>
        <v>Cuentas Por Pagar Proveedores</v>
      </c>
      <c r="D240" s="43" t="s">
        <v>1326</v>
      </c>
      <c r="E240" t="s">
        <v>1325</v>
      </c>
      <c r="F240" t="s">
        <v>10349</v>
      </c>
      <c r="G240" s="41">
        <v>41394</v>
      </c>
      <c r="H240" t="s">
        <v>1328</v>
      </c>
      <c r="I240" t="s">
        <v>16617</v>
      </c>
      <c r="K240" t="s">
        <v>22321</v>
      </c>
      <c r="L240" t="s">
        <v>21854</v>
      </c>
      <c r="M240" s="44">
        <v>-3844168.63</v>
      </c>
      <c r="N240" s="44">
        <v>-3075334.9</v>
      </c>
    </row>
    <row r="241" spans="2:14" x14ac:dyDescent="0.25">
      <c r="B241" s="49" t="s">
        <v>9326</v>
      </c>
      <c r="C241" s="53" t="str">
        <f>_xlfn.XLOOKUP(Tabla1[[#This Row],[txtDimensionFocus]],Tabla7[Columna1],Tabla7[Columna2])</f>
        <v>Cuentas Por Pagar Proveedores</v>
      </c>
      <c r="D241" s="43" t="s">
        <v>6744</v>
      </c>
      <c r="E241" t="s">
        <v>6743</v>
      </c>
      <c r="F241" t="s">
        <v>14589</v>
      </c>
      <c r="G241" s="41">
        <v>42845</v>
      </c>
      <c r="H241" t="s">
        <v>5854</v>
      </c>
      <c r="I241" t="s">
        <v>18096</v>
      </c>
      <c r="J241" t="s">
        <v>22416</v>
      </c>
      <c r="K241" t="s">
        <v>22417</v>
      </c>
      <c r="L241" t="s">
        <v>21854</v>
      </c>
      <c r="M241" s="44">
        <v>-19969848</v>
      </c>
      <c r="N241" s="44">
        <v>-3046248</v>
      </c>
    </row>
    <row r="242" spans="2:14" x14ac:dyDescent="0.25">
      <c r="B242" s="49" t="s">
        <v>9326</v>
      </c>
      <c r="C242" s="53" t="str">
        <f>_xlfn.XLOOKUP(Tabla1[[#This Row],[txtDimensionFocus]],Tabla7[Columna1],Tabla7[Columna2])</f>
        <v>Cuentas Por Pagar Proveedores</v>
      </c>
      <c r="D242" s="43" t="s">
        <v>8907</v>
      </c>
      <c r="E242" t="s">
        <v>8906</v>
      </c>
      <c r="F242" t="s">
        <v>16225</v>
      </c>
      <c r="G242" s="41">
        <v>44949</v>
      </c>
      <c r="H242" t="s">
        <v>8908</v>
      </c>
      <c r="I242" t="s">
        <v>8909</v>
      </c>
      <c r="J242" t="s">
        <v>22577</v>
      </c>
      <c r="K242" t="s">
        <v>22578</v>
      </c>
      <c r="L242" t="s">
        <v>21854</v>
      </c>
      <c r="M242" s="44">
        <v>-3009000</v>
      </c>
      <c r="N242" s="44">
        <v>-3009000</v>
      </c>
    </row>
    <row r="243" spans="2:14" x14ac:dyDescent="0.25">
      <c r="B243" s="49" t="s">
        <v>9326</v>
      </c>
      <c r="C243" s="53" t="str">
        <f>_xlfn.XLOOKUP(Tabla1[[#This Row],[txtDimensionFocus]],Tabla7[Columna1],Tabla7[Columna2])</f>
        <v>Cuentas Por Pagar Proveedores</v>
      </c>
      <c r="D243" s="43" t="s">
        <v>8907</v>
      </c>
      <c r="E243" t="s">
        <v>8906</v>
      </c>
      <c r="F243" t="s">
        <v>16261</v>
      </c>
      <c r="G243" s="41">
        <v>44988</v>
      </c>
      <c r="H243" t="s">
        <v>8976</v>
      </c>
      <c r="I243" t="s">
        <v>8977</v>
      </c>
      <c r="J243" t="s">
        <v>22577</v>
      </c>
      <c r="K243" t="s">
        <v>22578</v>
      </c>
      <c r="L243" t="s">
        <v>21854</v>
      </c>
      <c r="M243" s="44">
        <v>-3009000</v>
      </c>
      <c r="N243" s="44">
        <v>-3009000</v>
      </c>
    </row>
    <row r="244" spans="2:14" x14ac:dyDescent="0.25">
      <c r="B244" s="49" t="s">
        <v>9326</v>
      </c>
      <c r="C244" s="53" t="str">
        <f>_xlfn.XLOOKUP(Tabla1[[#This Row],[txtDimensionFocus]],Tabla7[Columna1],Tabla7[Columna2])</f>
        <v>Cuentas Por Pagar Proveedores</v>
      </c>
      <c r="D244" s="43" t="s">
        <v>8907</v>
      </c>
      <c r="E244" t="s">
        <v>8906</v>
      </c>
      <c r="F244" t="s">
        <v>16262</v>
      </c>
      <c r="G244" s="41">
        <v>44988</v>
      </c>
      <c r="H244" t="s">
        <v>8978</v>
      </c>
      <c r="I244" t="s">
        <v>8979</v>
      </c>
      <c r="J244" t="s">
        <v>22577</v>
      </c>
      <c r="K244" t="s">
        <v>22578</v>
      </c>
      <c r="L244" t="s">
        <v>21854</v>
      </c>
      <c r="M244" s="44">
        <v>-3009000</v>
      </c>
      <c r="N244" s="44">
        <v>-3009000</v>
      </c>
    </row>
    <row r="245" spans="2:14" x14ac:dyDescent="0.25">
      <c r="B245" s="49" t="s">
        <v>9326</v>
      </c>
      <c r="C245" s="53" t="str">
        <f>_xlfn.XLOOKUP(Tabla1[[#This Row],[txtDimensionFocus]],Tabla7[Columna1],Tabla7[Columna2])</f>
        <v>Cuentas Por Pagar Proveedores</v>
      </c>
      <c r="D245" s="43" t="s">
        <v>6926</v>
      </c>
      <c r="E245" t="s">
        <v>6925</v>
      </c>
      <c r="F245" t="s">
        <v>15333</v>
      </c>
      <c r="G245" s="41">
        <v>44175</v>
      </c>
      <c r="H245" t="s">
        <v>7799</v>
      </c>
      <c r="I245" t="s">
        <v>17101</v>
      </c>
      <c r="L245" t="s">
        <v>21854</v>
      </c>
      <c r="M245" s="44">
        <v>-2987239.86</v>
      </c>
      <c r="N245" s="44">
        <v>-2987239.86</v>
      </c>
    </row>
    <row r="246" spans="2:14" x14ac:dyDescent="0.25">
      <c r="B246" s="49" t="s">
        <v>9326</v>
      </c>
      <c r="C246" s="53" t="str">
        <f>_xlfn.XLOOKUP(Tabla1[[#This Row],[txtDimensionFocus]],Tabla7[Columna1],Tabla7[Columna2])</f>
        <v>Cuentas Por Pagar Proveedores</v>
      </c>
      <c r="D246" s="43" t="s">
        <v>10168</v>
      </c>
      <c r="E246" t="s">
        <v>1089</v>
      </c>
      <c r="F246" t="s">
        <v>10169</v>
      </c>
      <c r="G246" s="41">
        <v>41254</v>
      </c>
      <c r="H246" t="s">
        <v>1090</v>
      </c>
      <c r="I246" t="s">
        <v>16476</v>
      </c>
      <c r="L246" t="s">
        <v>21854</v>
      </c>
      <c r="M246" s="44">
        <v>-2881742.77</v>
      </c>
      <c r="N246" s="44">
        <v>-2881742.77</v>
      </c>
    </row>
    <row r="247" spans="2:14" x14ac:dyDescent="0.25">
      <c r="B247" s="49" t="s">
        <v>9326</v>
      </c>
      <c r="C247" s="53" t="str">
        <f>_xlfn.XLOOKUP(Tabla1[[#This Row],[txtDimensionFocus]],Tabla7[Columna1],Tabla7[Columna2])</f>
        <v>Cuentas Por Pagar Proveedores</v>
      </c>
      <c r="D247" s="43" t="s">
        <v>6506</v>
      </c>
      <c r="E247" t="s">
        <v>6505</v>
      </c>
      <c r="F247" t="s">
        <v>14393</v>
      </c>
      <c r="G247" s="41">
        <v>42730</v>
      </c>
      <c r="H247" t="s">
        <v>4452</v>
      </c>
      <c r="I247" t="s">
        <v>17877</v>
      </c>
      <c r="K247" t="s">
        <v>22297</v>
      </c>
      <c r="L247" t="s">
        <v>21854</v>
      </c>
      <c r="M247" s="44">
        <v>-2805450</v>
      </c>
      <c r="N247" s="44">
        <v>-2805450</v>
      </c>
    </row>
    <row r="248" spans="2:14" x14ac:dyDescent="0.25">
      <c r="B248" s="49" t="s">
        <v>9326</v>
      </c>
      <c r="C248" s="53" t="str">
        <f>_xlfn.XLOOKUP(Tabla1[[#This Row],[txtDimensionFocus]],Tabla7[Columna1],Tabla7[Columna2])</f>
        <v>Cuentas Por Pagar Proveedores</v>
      </c>
      <c r="D248" s="43" t="s">
        <v>6506</v>
      </c>
      <c r="E248" t="s">
        <v>6505</v>
      </c>
      <c r="F248" t="s">
        <v>14403</v>
      </c>
      <c r="G248" s="41">
        <v>42753</v>
      </c>
      <c r="H248" t="s">
        <v>4222</v>
      </c>
      <c r="I248" t="s">
        <v>17878</v>
      </c>
      <c r="L248" t="s">
        <v>21854</v>
      </c>
      <c r="M248" s="44">
        <v>-2805450</v>
      </c>
      <c r="N248" s="44">
        <v>-2805450</v>
      </c>
    </row>
    <row r="249" spans="2:14" x14ac:dyDescent="0.25">
      <c r="B249" s="49" t="s">
        <v>9326</v>
      </c>
      <c r="C249" s="53" t="str">
        <f>_xlfn.XLOOKUP(Tabla1[[#This Row],[txtDimensionFocus]],Tabla7[Columna1],Tabla7[Columna2])</f>
        <v>Cuentas Por Pagar Proveedores</v>
      </c>
      <c r="D249" s="43" t="s">
        <v>9435</v>
      </c>
      <c r="E249" t="s">
        <v>192</v>
      </c>
      <c r="F249" t="s">
        <v>9436</v>
      </c>
      <c r="G249" s="41">
        <v>40540</v>
      </c>
      <c r="H249">
        <v>2031</v>
      </c>
      <c r="L249" t="s">
        <v>21854</v>
      </c>
      <c r="M249" s="44">
        <v>-2792600</v>
      </c>
      <c r="N249" s="44">
        <v>-2792600</v>
      </c>
    </row>
    <row r="250" spans="2:14" x14ac:dyDescent="0.25">
      <c r="B250" s="49" t="s">
        <v>9326</v>
      </c>
      <c r="C250" s="53" t="str">
        <f>_xlfn.XLOOKUP(Tabla1[[#This Row],[txtDimensionFocus]],Tabla7[Columna1],Tabla7[Columna2])</f>
        <v>Cuentas Por Pagar Proveedores</v>
      </c>
      <c r="D250" s="43" t="s">
        <v>18901</v>
      </c>
      <c r="E250" t="s">
        <v>18902</v>
      </c>
      <c r="F250" t="s">
        <v>18904</v>
      </c>
      <c r="G250" s="41">
        <v>45281</v>
      </c>
      <c r="H250" t="s">
        <v>18905</v>
      </c>
      <c r="L250" t="s">
        <v>21854</v>
      </c>
      <c r="M250" s="44">
        <v>-2779000.18</v>
      </c>
      <c r="N250" s="44">
        <v>-2779000.18</v>
      </c>
    </row>
    <row r="251" spans="2:14" x14ac:dyDescent="0.25">
      <c r="B251" s="49" t="s">
        <v>9326</v>
      </c>
      <c r="C251" s="53" t="str">
        <f>_xlfn.XLOOKUP(Tabla1[[#This Row],[txtDimensionFocus]],Tabla7[Columna1],Tabla7[Columna2])</f>
        <v>Cuentas Por Pagar Proveedores</v>
      </c>
      <c r="D251" s="43" t="s">
        <v>8624</v>
      </c>
      <c r="E251" t="s">
        <v>8623</v>
      </c>
      <c r="F251" t="s">
        <v>16064</v>
      </c>
      <c r="G251" s="41">
        <v>44682</v>
      </c>
      <c r="H251" t="s">
        <v>8697</v>
      </c>
      <c r="I251" t="s">
        <v>18454</v>
      </c>
      <c r="K251" t="s">
        <v>22614</v>
      </c>
      <c r="L251" t="s">
        <v>21854</v>
      </c>
      <c r="M251" s="44">
        <v>-2760256</v>
      </c>
      <c r="N251" s="44">
        <v>-2760256</v>
      </c>
    </row>
    <row r="252" spans="2:14" x14ac:dyDescent="0.25">
      <c r="B252" s="49" t="s">
        <v>9326</v>
      </c>
      <c r="C252" s="53" t="str">
        <f>_xlfn.XLOOKUP(Tabla1[[#This Row],[txtDimensionFocus]],Tabla7[Columna1],Tabla7[Columna2])</f>
        <v>Cuentas Por Pagar Proveedores</v>
      </c>
      <c r="D252" s="43" t="s">
        <v>21036</v>
      </c>
      <c r="E252" t="s">
        <v>21876</v>
      </c>
      <c r="F252" t="s">
        <v>21037</v>
      </c>
      <c r="G252" s="41">
        <v>45315</v>
      </c>
      <c r="H252" t="s">
        <v>21038</v>
      </c>
      <c r="I252" t="s">
        <v>21039</v>
      </c>
      <c r="K252" t="s">
        <v>21877</v>
      </c>
      <c r="L252" t="s">
        <v>21854</v>
      </c>
      <c r="M252" s="44">
        <v>-3448707.91</v>
      </c>
      <c r="N252" s="44">
        <v>-2758966.33</v>
      </c>
    </row>
    <row r="253" spans="2:14" x14ac:dyDescent="0.25">
      <c r="B253" s="49" t="s">
        <v>9326</v>
      </c>
      <c r="C253" s="53" t="str">
        <f>_xlfn.XLOOKUP(Tabla1[[#This Row],[txtDimensionFocus]],Tabla7[Columna1],Tabla7[Columna2])</f>
        <v>Cuentas Por Pagar Proveedores</v>
      </c>
      <c r="D253" s="43" t="s">
        <v>10895</v>
      </c>
      <c r="E253" t="s">
        <v>1981</v>
      </c>
      <c r="F253" t="s">
        <v>10896</v>
      </c>
      <c r="G253" s="41">
        <v>41628</v>
      </c>
      <c r="H253" t="s">
        <v>1982</v>
      </c>
      <c r="I253" t="s">
        <v>7654</v>
      </c>
      <c r="J253" t="s">
        <v>21879</v>
      </c>
      <c r="K253" t="s">
        <v>21880</v>
      </c>
      <c r="L253" t="s">
        <v>21854</v>
      </c>
      <c r="M253" s="44">
        <v>-1386355.17</v>
      </c>
      <c r="N253" s="44">
        <v>-2758846.78</v>
      </c>
    </row>
    <row r="254" spans="2:14" x14ac:dyDescent="0.25">
      <c r="B254" s="49" t="s">
        <v>9326</v>
      </c>
      <c r="C254" s="53" t="str">
        <f>_xlfn.XLOOKUP(Tabla1[[#This Row],[txtDimensionFocus]],Tabla7[Columna1],Tabla7[Columna2])</f>
        <v>Cuentas Por Pagar Proveedores</v>
      </c>
      <c r="D254" s="43" t="s">
        <v>16668</v>
      </c>
      <c r="E254" t="s">
        <v>16669</v>
      </c>
      <c r="F254" t="s">
        <v>16670</v>
      </c>
      <c r="G254" s="41">
        <v>45272</v>
      </c>
      <c r="H254" t="s">
        <v>16671</v>
      </c>
      <c r="I254" t="s">
        <v>16672</v>
      </c>
      <c r="K254" t="s">
        <v>21926</v>
      </c>
      <c r="L254" t="s">
        <v>21854</v>
      </c>
      <c r="M254" s="44">
        <v>-2741224.51</v>
      </c>
      <c r="N254" s="44">
        <v>-2741224.51</v>
      </c>
    </row>
    <row r="255" spans="2:14" x14ac:dyDescent="0.25">
      <c r="B255" s="49" t="s">
        <v>9326</v>
      </c>
      <c r="C255" s="53" t="str">
        <f>_xlfn.XLOOKUP(Tabla1[[#This Row],[txtDimensionFocus]],Tabla7[Columna1],Tabla7[Columna2])</f>
        <v>Cuentas Por Pagar Proveedores</v>
      </c>
      <c r="D255" s="43" t="s">
        <v>1326</v>
      </c>
      <c r="E255" t="s">
        <v>1325</v>
      </c>
      <c r="F255" t="s">
        <v>10348</v>
      </c>
      <c r="G255" s="41">
        <v>41394</v>
      </c>
      <c r="H255" t="s">
        <v>1327</v>
      </c>
      <c r="I255" t="s">
        <v>16617</v>
      </c>
      <c r="K255" t="s">
        <v>22320</v>
      </c>
      <c r="L255" t="s">
        <v>21854</v>
      </c>
      <c r="M255" s="44">
        <v>-3403023.46</v>
      </c>
      <c r="N255" s="44">
        <v>-2722418.77</v>
      </c>
    </row>
    <row r="256" spans="2:14" x14ac:dyDescent="0.25">
      <c r="B256" s="49" t="s">
        <v>9326</v>
      </c>
      <c r="C256" s="53" t="str">
        <f>_xlfn.XLOOKUP(Tabla1[[#This Row],[txtDimensionFocus]],Tabla7[Columna1],Tabla7[Columna2])</f>
        <v>Cuentas Por Pagar Proveedores</v>
      </c>
      <c r="D256" s="43" t="s">
        <v>16701</v>
      </c>
      <c r="E256" t="s">
        <v>16702</v>
      </c>
      <c r="F256" t="s">
        <v>16703</v>
      </c>
      <c r="G256" s="41">
        <v>45268</v>
      </c>
      <c r="H256" t="s">
        <v>16704</v>
      </c>
      <c r="I256" t="s">
        <v>16637</v>
      </c>
      <c r="K256" t="s">
        <v>21939</v>
      </c>
      <c r="L256" t="s">
        <v>21854</v>
      </c>
      <c r="M256" s="44">
        <v>-3295794.63</v>
      </c>
      <c r="N256" s="44">
        <v>-2636635.7000000002</v>
      </c>
    </row>
    <row r="257" spans="2:14" x14ac:dyDescent="0.25">
      <c r="B257" s="49" t="s">
        <v>9326</v>
      </c>
      <c r="C257" s="53" t="str">
        <f>_xlfn.XLOOKUP(Tabla1[[#This Row],[txtDimensionFocus]],Tabla7[Columna1],Tabla7[Columna2])</f>
        <v>Cuentas Por Pagar Proveedores</v>
      </c>
      <c r="D257" s="43" t="s">
        <v>7476</v>
      </c>
      <c r="E257" t="s">
        <v>7475</v>
      </c>
      <c r="F257" t="s">
        <v>15129</v>
      </c>
      <c r="G257" s="41">
        <v>43623</v>
      </c>
      <c r="H257" t="s">
        <v>7493</v>
      </c>
      <c r="I257" t="s">
        <v>1285</v>
      </c>
      <c r="K257" t="s">
        <v>22265</v>
      </c>
      <c r="L257" t="s">
        <v>21854</v>
      </c>
      <c r="M257" s="44">
        <v>-3281685</v>
      </c>
      <c r="N257" s="44">
        <v>-2625348</v>
      </c>
    </row>
    <row r="258" spans="2:14" x14ac:dyDescent="0.25">
      <c r="B258" s="49" t="s">
        <v>9326</v>
      </c>
      <c r="C258" s="53" t="str">
        <f>_xlfn.XLOOKUP(Tabla1[[#This Row],[txtDimensionFocus]],Tabla7[Columna1],Tabla7[Columna2])</f>
        <v>Cuentas Por Pagar Proveedores</v>
      </c>
      <c r="D258" s="43" t="s">
        <v>10298</v>
      </c>
      <c r="E258" t="s">
        <v>1268</v>
      </c>
      <c r="F258" t="s">
        <v>10299</v>
      </c>
      <c r="G258" s="41">
        <v>41341</v>
      </c>
      <c r="H258" t="s">
        <v>1269</v>
      </c>
      <c r="I258" t="s">
        <v>16617</v>
      </c>
      <c r="K258" t="s">
        <v>22014</v>
      </c>
      <c r="L258" t="s">
        <v>21854</v>
      </c>
      <c r="M258" s="44">
        <v>-2609344.67</v>
      </c>
      <c r="N258" s="44">
        <v>-2609344.67</v>
      </c>
    </row>
    <row r="259" spans="2:14" x14ac:dyDescent="0.25">
      <c r="B259" s="49" t="s">
        <v>9326</v>
      </c>
      <c r="C259" s="53" t="str">
        <f>_xlfn.XLOOKUP(Tabla1[[#This Row],[txtDimensionFocus]],Tabla7[Columna1],Tabla7[Columna2])</f>
        <v>Cuentas Por Pagar Proveedores</v>
      </c>
      <c r="D259" s="43" t="s">
        <v>17</v>
      </c>
      <c r="E259" t="s">
        <v>16</v>
      </c>
      <c r="F259" t="s">
        <v>9333</v>
      </c>
      <c r="G259" s="41">
        <v>40021</v>
      </c>
      <c r="H259">
        <v>306</v>
      </c>
      <c r="L259" t="s">
        <v>21854</v>
      </c>
      <c r="M259" s="44">
        <v>-2608387</v>
      </c>
      <c r="N259" s="44">
        <v>-2608387</v>
      </c>
    </row>
    <row r="260" spans="2:14" x14ac:dyDescent="0.25">
      <c r="B260" s="49" t="s">
        <v>9326</v>
      </c>
      <c r="C260" s="53" t="str">
        <f>_xlfn.XLOOKUP(Tabla1[[#This Row],[txtDimensionFocus]],Tabla7[Columna1],Tabla7[Columna2])</f>
        <v>Cuentas Por Pagar Proveedores</v>
      </c>
      <c r="D260" s="43" t="s">
        <v>18910</v>
      </c>
      <c r="E260" t="s">
        <v>18911</v>
      </c>
      <c r="F260" t="s">
        <v>21785</v>
      </c>
      <c r="G260" s="41">
        <v>45261</v>
      </c>
      <c r="H260" t="s">
        <v>8468</v>
      </c>
      <c r="L260" t="s">
        <v>21854</v>
      </c>
      <c r="M260" s="44">
        <v>-2580070</v>
      </c>
      <c r="N260" s="44">
        <v>-2580070</v>
      </c>
    </row>
    <row r="261" spans="2:14" x14ac:dyDescent="0.25">
      <c r="B261" s="49" t="s">
        <v>9326</v>
      </c>
      <c r="C261" s="53" t="str">
        <f>_xlfn.XLOOKUP(Tabla1[[#This Row],[txtDimensionFocus]],Tabla7[Columna1],Tabla7[Columna2])</f>
        <v>Cuentas Por Pagar Proveedores</v>
      </c>
      <c r="D261" s="43" t="s">
        <v>1824</v>
      </c>
      <c r="E261" t="s">
        <v>1823</v>
      </c>
      <c r="F261" t="s">
        <v>15349</v>
      </c>
      <c r="G261" s="41">
        <v>44260</v>
      </c>
      <c r="H261" t="s">
        <v>7821</v>
      </c>
      <c r="L261" t="s">
        <v>21854</v>
      </c>
      <c r="M261" s="44">
        <v>-2575693.4</v>
      </c>
      <c r="N261" s="44">
        <v>-2575693.4</v>
      </c>
    </row>
    <row r="262" spans="2:14" x14ac:dyDescent="0.25">
      <c r="B262" s="49" t="s">
        <v>9326</v>
      </c>
      <c r="C262" s="53" t="str">
        <f>_xlfn.XLOOKUP(Tabla1[[#This Row],[txtDimensionFocus]],Tabla7[Columna1],Tabla7[Columna2])</f>
        <v>Cuentas Por Pagar Proveedores</v>
      </c>
      <c r="D262" s="43" t="s">
        <v>1824</v>
      </c>
      <c r="E262" t="s">
        <v>1823</v>
      </c>
      <c r="F262" t="s">
        <v>15360</v>
      </c>
      <c r="G262" s="41">
        <v>44291</v>
      </c>
      <c r="H262" t="s">
        <v>7838</v>
      </c>
      <c r="L262" t="s">
        <v>21854</v>
      </c>
      <c r="M262" s="44">
        <v>-2554964.56</v>
      </c>
      <c r="N262" s="44">
        <v>-2554964.56</v>
      </c>
    </row>
    <row r="263" spans="2:14" x14ac:dyDescent="0.25">
      <c r="B263" s="49" t="s">
        <v>9326</v>
      </c>
      <c r="C263" s="53" t="str">
        <f>_xlfn.XLOOKUP(Tabla1[[#This Row],[txtDimensionFocus]],Tabla7[Columna1],Tabla7[Columna2])</f>
        <v>Cuentas Por Pagar Proveedores</v>
      </c>
      <c r="D263" s="43" t="s">
        <v>18910</v>
      </c>
      <c r="E263" t="s">
        <v>18911</v>
      </c>
      <c r="F263" t="s">
        <v>21783</v>
      </c>
      <c r="G263" s="41">
        <v>45261</v>
      </c>
      <c r="H263" t="s">
        <v>18905</v>
      </c>
      <c r="L263" t="s">
        <v>21854</v>
      </c>
      <c r="M263" s="44">
        <v>-2534050</v>
      </c>
      <c r="N263" s="44">
        <v>-2534050</v>
      </c>
    </row>
    <row r="264" spans="2:14" x14ac:dyDescent="0.25">
      <c r="B264" s="49" t="s">
        <v>9326</v>
      </c>
      <c r="C264" s="53" t="str">
        <f>_xlfn.XLOOKUP(Tabla1[[#This Row],[txtDimensionFocus]],Tabla7[Columna1],Tabla7[Columna2])</f>
        <v>Cuentas Por Pagar Proveedores</v>
      </c>
      <c r="D264" s="43" t="s">
        <v>629</v>
      </c>
      <c r="E264" t="s">
        <v>628</v>
      </c>
      <c r="F264" t="s">
        <v>9844</v>
      </c>
      <c r="G264" s="41">
        <v>41071</v>
      </c>
      <c r="H264">
        <v>7358</v>
      </c>
      <c r="L264" t="s">
        <v>21854</v>
      </c>
      <c r="M264" s="44">
        <v>2500674.2999999998</v>
      </c>
      <c r="N264" s="44">
        <v>-2500674.2999999998</v>
      </c>
    </row>
    <row r="265" spans="2:14" x14ac:dyDescent="0.25">
      <c r="B265" s="49" t="s">
        <v>23978</v>
      </c>
      <c r="C265" s="53" t="str">
        <f>_xlfn.XLOOKUP(Tabla1[[#This Row],[txtDimensionFocus]],Tabla7[Columna1],Tabla7[Columna2])</f>
        <v>Cuenta Por Pagar Aportes Corrientes.</v>
      </c>
      <c r="D265" s="43" t="s">
        <v>24004</v>
      </c>
      <c r="E265" t="s">
        <v>24005</v>
      </c>
      <c r="F265" t="s">
        <v>24006</v>
      </c>
      <c r="G265" s="41">
        <v>44292</v>
      </c>
      <c r="H265" t="s">
        <v>24007</v>
      </c>
      <c r="L265" t="s">
        <v>21854</v>
      </c>
      <c r="M265" s="44">
        <v>-6189949.4699999997</v>
      </c>
      <c r="N265" s="44">
        <v>-6189949.4699999997</v>
      </c>
    </row>
    <row r="266" spans="2:14" x14ac:dyDescent="0.25">
      <c r="B266" s="49" t="s">
        <v>9326</v>
      </c>
      <c r="C266" s="53" t="str">
        <f>_xlfn.XLOOKUP(Tabla1[[#This Row],[txtDimensionFocus]],Tabla7[Columna1],Tabla7[Columna2])</f>
        <v>Cuentas Por Pagar Proveedores</v>
      </c>
      <c r="D266" s="43" t="s">
        <v>1258</v>
      </c>
      <c r="E266" t="s">
        <v>1257</v>
      </c>
      <c r="F266" t="s">
        <v>10292</v>
      </c>
      <c r="G266" s="41">
        <v>41325</v>
      </c>
      <c r="H266" t="s">
        <v>1259</v>
      </c>
      <c r="L266" t="s">
        <v>21854</v>
      </c>
      <c r="M266" s="44">
        <v>-2497040.79</v>
      </c>
      <c r="N266" s="44">
        <v>-2497040.79</v>
      </c>
    </row>
    <row r="267" spans="2:14" x14ac:dyDescent="0.25">
      <c r="B267" s="49" t="s">
        <v>9326</v>
      </c>
      <c r="C267" s="53" t="str">
        <f>_xlfn.XLOOKUP(Tabla1[[#This Row],[txtDimensionFocus]],Tabla7[Columna1],Tabla7[Columna2])</f>
        <v>Cuentas Por Pagar Proveedores</v>
      </c>
      <c r="D267" s="43" t="s">
        <v>14253</v>
      </c>
      <c r="E267" t="s">
        <v>6325</v>
      </c>
      <c r="F267" t="s">
        <v>14295</v>
      </c>
      <c r="G267" s="41">
        <v>42626</v>
      </c>
      <c r="H267" t="s">
        <v>6375</v>
      </c>
      <c r="L267" t="s">
        <v>21854</v>
      </c>
      <c r="M267" s="44">
        <v>-2480895.9900000002</v>
      </c>
      <c r="N267" s="44">
        <v>-2480895.9900000002</v>
      </c>
    </row>
    <row r="268" spans="2:14" x14ac:dyDescent="0.25">
      <c r="B268" s="49" t="s">
        <v>9326</v>
      </c>
      <c r="C268" s="53" t="str">
        <f>_xlfn.XLOOKUP(Tabla1[[#This Row],[txtDimensionFocus]],Tabla7[Columna1],Tabla7[Columna2])</f>
        <v>Cuentas Por Pagar Proveedores</v>
      </c>
      <c r="D268" s="43" t="s">
        <v>7049</v>
      </c>
      <c r="E268" t="s">
        <v>7048</v>
      </c>
      <c r="F268" t="s">
        <v>14812</v>
      </c>
      <c r="G268" s="41">
        <v>43194</v>
      </c>
      <c r="H268" t="s">
        <v>7050</v>
      </c>
      <c r="I268" t="s">
        <v>17734</v>
      </c>
      <c r="K268" s="50" t="s">
        <v>22240</v>
      </c>
      <c r="L268" t="s">
        <v>21854</v>
      </c>
      <c r="M268" s="44">
        <v>-2974573.5</v>
      </c>
      <c r="N268" s="44">
        <v>-2470408.5</v>
      </c>
    </row>
    <row r="269" spans="2:14" x14ac:dyDescent="0.25">
      <c r="B269" s="49" t="s">
        <v>9326</v>
      </c>
      <c r="C269" s="53" t="str">
        <f>_xlfn.XLOOKUP(Tabla1[[#This Row],[txtDimensionFocus]],Tabla7[Columna1],Tabla7[Columna2])</f>
        <v>Cuentas Por Pagar Proveedores</v>
      </c>
      <c r="D269" s="43" t="s">
        <v>4473</v>
      </c>
      <c r="E269" t="s">
        <v>4472</v>
      </c>
      <c r="F269" t="s">
        <v>21256</v>
      </c>
      <c r="G269" s="41">
        <v>45314</v>
      </c>
      <c r="H269" t="s">
        <v>21257</v>
      </c>
      <c r="I269" t="s">
        <v>16419</v>
      </c>
      <c r="J269" t="s">
        <v>22075</v>
      </c>
      <c r="K269" t="s">
        <v>22098</v>
      </c>
      <c r="L269" t="s">
        <v>21854</v>
      </c>
      <c r="M269" s="44">
        <v>-2464706.9700000002</v>
      </c>
      <c r="N269" s="44">
        <v>-2464706.9700000002</v>
      </c>
    </row>
    <row r="270" spans="2:14" x14ac:dyDescent="0.25">
      <c r="B270" s="49" t="s">
        <v>9326</v>
      </c>
      <c r="C270" s="53" t="str">
        <f>_xlfn.XLOOKUP(Tabla1[[#This Row],[txtDimensionFocus]],Tabla7[Columna1],Tabla7[Columna2])</f>
        <v>Cuentas Por Pagar Proveedores</v>
      </c>
      <c r="D270" s="43" t="s">
        <v>6926</v>
      </c>
      <c r="E270" t="s">
        <v>6925</v>
      </c>
      <c r="F270" t="s">
        <v>22077</v>
      </c>
      <c r="G270" s="41">
        <v>45302</v>
      </c>
      <c r="H270" t="s">
        <v>22078</v>
      </c>
      <c r="I270" t="s">
        <v>22079</v>
      </c>
      <c r="J270" t="s">
        <v>22080</v>
      </c>
      <c r="K270" t="s">
        <v>22081</v>
      </c>
      <c r="L270" t="s">
        <v>21854</v>
      </c>
      <c r="M270" s="44">
        <v>-3042000</v>
      </c>
      <c r="N270" s="44">
        <v>-2433600</v>
      </c>
    </row>
    <row r="271" spans="2:14" x14ac:dyDescent="0.25">
      <c r="B271" s="49" t="s">
        <v>9326</v>
      </c>
      <c r="C271" s="53" t="str">
        <f>_xlfn.XLOOKUP(Tabla1[[#This Row],[txtDimensionFocus]],Tabla7[Columna1],Tabla7[Columna2])</f>
        <v>Cuentas Por Pagar Proveedores</v>
      </c>
      <c r="D271" s="43" t="s">
        <v>16364</v>
      </c>
      <c r="E271" t="s">
        <v>9201</v>
      </c>
      <c r="F271" t="s">
        <v>16901</v>
      </c>
      <c r="G271" s="41">
        <v>45265</v>
      </c>
      <c r="H271" t="s">
        <v>16902</v>
      </c>
      <c r="I271" t="s">
        <v>16903</v>
      </c>
      <c r="K271" t="s">
        <v>22004</v>
      </c>
      <c r="L271" t="s">
        <v>21854</v>
      </c>
      <c r="M271" s="44">
        <v>-3037223.69</v>
      </c>
      <c r="N271" s="44">
        <v>-2429778.9500000002</v>
      </c>
    </row>
    <row r="272" spans="2:14" x14ac:dyDescent="0.25">
      <c r="B272" s="49" t="s">
        <v>9326</v>
      </c>
      <c r="C272" s="53" t="str">
        <f>_xlfn.XLOOKUP(Tabla1[[#This Row],[txtDimensionFocus]],Tabla7[Columna1],Tabla7[Columna2])</f>
        <v>Cuentas Por Pagar Proveedores</v>
      </c>
      <c r="D272" s="43" t="s">
        <v>7352</v>
      </c>
      <c r="E272" t="s">
        <v>22281</v>
      </c>
      <c r="F272" t="s">
        <v>22282</v>
      </c>
      <c r="G272" s="41">
        <v>45321</v>
      </c>
      <c r="H272" t="s">
        <v>22283</v>
      </c>
      <c r="I272" t="s">
        <v>22284</v>
      </c>
      <c r="K272" t="s">
        <v>22285</v>
      </c>
      <c r="L272" t="s">
        <v>21854</v>
      </c>
      <c r="M272" s="44">
        <v>-2416770.09</v>
      </c>
      <c r="N272" s="44">
        <v>-2416770.09</v>
      </c>
    </row>
    <row r="273" spans="2:14" x14ac:dyDescent="0.25">
      <c r="B273" s="49" t="s">
        <v>9326</v>
      </c>
      <c r="C273" s="53" t="str">
        <f>_xlfn.XLOOKUP(Tabla1[[#This Row],[txtDimensionFocus]],Tabla7[Columna1],Tabla7[Columna2])</f>
        <v>Cuentas Por Pagar Proveedores</v>
      </c>
      <c r="D273" s="43" t="s">
        <v>7352</v>
      </c>
      <c r="E273" t="s">
        <v>22281</v>
      </c>
      <c r="F273" t="s">
        <v>22286</v>
      </c>
      <c r="G273" s="41">
        <v>45321</v>
      </c>
      <c r="H273" t="s">
        <v>21488</v>
      </c>
      <c r="I273" t="s">
        <v>22287</v>
      </c>
      <c r="K273" t="s">
        <v>22285</v>
      </c>
      <c r="L273" t="s">
        <v>21854</v>
      </c>
      <c r="M273" s="44">
        <v>-2416770.08</v>
      </c>
      <c r="N273" s="44">
        <v>-2416770.08</v>
      </c>
    </row>
    <row r="274" spans="2:14" x14ac:dyDescent="0.25">
      <c r="B274" s="49" t="s">
        <v>9326</v>
      </c>
      <c r="C274" s="53" t="str">
        <f>_xlfn.XLOOKUP(Tabla1[[#This Row],[txtDimensionFocus]],Tabla7[Columna1],Tabla7[Columna2])</f>
        <v>Cuentas Por Pagar Proveedores</v>
      </c>
      <c r="D274" s="43" t="s">
        <v>7352</v>
      </c>
      <c r="E274" t="s">
        <v>22281</v>
      </c>
      <c r="F274" t="s">
        <v>22288</v>
      </c>
      <c r="G274" s="41">
        <v>45321</v>
      </c>
      <c r="H274" t="s">
        <v>22289</v>
      </c>
      <c r="I274" t="s">
        <v>22290</v>
      </c>
      <c r="K274" t="s">
        <v>22285</v>
      </c>
      <c r="L274" t="s">
        <v>21854</v>
      </c>
      <c r="M274" s="44">
        <v>-2416770.08</v>
      </c>
      <c r="N274" s="44">
        <v>-2416770.08</v>
      </c>
    </row>
    <row r="275" spans="2:14" x14ac:dyDescent="0.25">
      <c r="B275" s="49" t="s">
        <v>9326</v>
      </c>
      <c r="C275" s="53" t="str">
        <f>_xlfn.XLOOKUP(Tabla1[[#This Row],[txtDimensionFocus]],Tabla7[Columna1],Tabla7[Columna2])</f>
        <v>Cuentas Por Pagar Proveedores</v>
      </c>
      <c r="D275" s="43" t="s">
        <v>9293</v>
      </c>
      <c r="E275" t="s">
        <v>9292</v>
      </c>
      <c r="F275" t="s">
        <v>18519</v>
      </c>
      <c r="G275" s="41">
        <v>45289</v>
      </c>
      <c r="H275" t="s">
        <v>18520</v>
      </c>
      <c r="I275" t="s">
        <v>18521</v>
      </c>
      <c r="J275" t="s">
        <v>22267</v>
      </c>
      <c r="K275" t="s">
        <v>22633</v>
      </c>
      <c r="L275" t="s">
        <v>21854</v>
      </c>
      <c r="M275" s="44">
        <v>-3019549.2</v>
      </c>
      <c r="N275" s="44">
        <v>-2415639.36</v>
      </c>
    </row>
    <row r="276" spans="2:14" x14ac:dyDescent="0.25">
      <c r="B276" s="49" t="s">
        <v>9326</v>
      </c>
      <c r="C276" s="53" t="str">
        <f>_xlfn.XLOOKUP(Tabla1[[#This Row],[txtDimensionFocus]],Tabla7[Columna1],Tabla7[Columna2])</f>
        <v>Cuentas Por Pagar Proveedores</v>
      </c>
      <c r="D276" s="43" t="s">
        <v>18385</v>
      </c>
      <c r="E276" t="s">
        <v>18386</v>
      </c>
      <c r="F276" t="s">
        <v>18387</v>
      </c>
      <c r="G276" s="41">
        <v>45289</v>
      </c>
      <c r="H276" t="s">
        <v>18388</v>
      </c>
      <c r="I276" t="s">
        <v>9145</v>
      </c>
      <c r="J276" t="s">
        <v>21964</v>
      </c>
      <c r="L276" t="s">
        <v>21854</v>
      </c>
      <c r="M276" s="44">
        <v>-2992137.42</v>
      </c>
      <c r="N276" s="44">
        <v>-2393709.94</v>
      </c>
    </row>
    <row r="277" spans="2:14" x14ac:dyDescent="0.25">
      <c r="B277" s="49" t="s">
        <v>9326</v>
      </c>
      <c r="C277" s="53" t="str">
        <f>_xlfn.XLOOKUP(Tabla1[[#This Row],[txtDimensionFocus]],Tabla7[Columna1],Tabla7[Columna2])</f>
        <v>Cuentas Por Pagar Proveedores</v>
      </c>
      <c r="D277" s="43" t="s">
        <v>626</v>
      </c>
      <c r="E277" t="s">
        <v>625</v>
      </c>
      <c r="F277" t="s">
        <v>21677</v>
      </c>
      <c r="G277" s="41">
        <v>45313</v>
      </c>
      <c r="H277" t="s">
        <v>21678</v>
      </c>
      <c r="L277" t="s">
        <v>21854</v>
      </c>
      <c r="M277" s="44">
        <v>-2365432.7999999998</v>
      </c>
      <c r="N277" s="44">
        <v>-2365432.7999999998</v>
      </c>
    </row>
    <row r="278" spans="2:14" x14ac:dyDescent="0.25">
      <c r="B278" s="49" t="s">
        <v>9326</v>
      </c>
      <c r="C278" s="53" t="str">
        <f>_xlfn.XLOOKUP(Tabla1[[#This Row],[txtDimensionFocus]],Tabla7[Columna1],Tabla7[Columna2])</f>
        <v>Cuentas Por Pagar Proveedores</v>
      </c>
      <c r="D278" s="43" t="s">
        <v>9208</v>
      </c>
      <c r="E278" t="s">
        <v>9207</v>
      </c>
      <c r="F278" t="s">
        <v>18220</v>
      </c>
      <c r="G278" s="41">
        <v>45289</v>
      </c>
      <c r="H278" t="s">
        <v>18221</v>
      </c>
      <c r="I278" t="s">
        <v>18222</v>
      </c>
      <c r="J278" t="s">
        <v>22267</v>
      </c>
      <c r="K278" t="s">
        <v>22495</v>
      </c>
      <c r="L278" t="s">
        <v>21854</v>
      </c>
      <c r="M278" s="44">
        <v>-2956624.52</v>
      </c>
      <c r="N278" s="44">
        <v>-2365299.61</v>
      </c>
    </row>
    <row r="279" spans="2:14" x14ac:dyDescent="0.25">
      <c r="B279" s="49" t="s">
        <v>9326</v>
      </c>
      <c r="C279" s="53" t="str">
        <f>_xlfn.XLOOKUP(Tabla1[[#This Row],[txtDimensionFocus]],Tabla7[Columna1],Tabla7[Columna2])</f>
        <v>Cuentas Por Pagar Proveedores</v>
      </c>
      <c r="D279" s="43" t="s">
        <v>17678</v>
      </c>
      <c r="E279" t="s">
        <v>17679</v>
      </c>
      <c r="F279" t="s">
        <v>22215</v>
      </c>
      <c r="G279" s="41">
        <v>45322</v>
      </c>
      <c r="H279" t="s">
        <v>22216</v>
      </c>
      <c r="L279" t="s">
        <v>21854</v>
      </c>
      <c r="M279" s="44">
        <v>-2350200.0099999998</v>
      </c>
      <c r="N279" s="44">
        <v>-2350200.0099999998</v>
      </c>
    </row>
    <row r="280" spans="2:14" x14ac:dyDescent="0.25">
      <c r="B280" s="49" t="s">
        <v>9326</v>
      </c>
      <c r="C280" s="53" t="str">
        <f>_xlfn.XLOOKUP(Tabla1[[#This Row],[txtDimensionFocus]],Tabla7[Columna1],Tabla7[Columna2])</f>
        <v>Cuentas Por Pagar Proveedores</v>
      </c>
      <c r="D280" s="43" t="s">
        <v>21476</v>
      </c>
      <c r="E280" t="s">
        <v>22432</v>
      </c>
      <c r="F280" t="s">
        <v>21477</v>
      </c>
      <c r="G280" s="41">
        <v>45301</v>
      </c>
      <c r="H280" t="s">
        <v>21478</v>
      </c>
      <c r="I280" t="s">
        <v>21062</v>
      </c>
      <c r="K280" t="s">
        <v>22433</v>
      </c>
      <c r="L280" t="s">
        <v>21854</v>
      </c>
      <c r="M280" s="44">
        <v>-2890826.49</v>
      </c>
      <c r="N280" s="44">
        <v>-2312661.19</v>
      </c>
    </row>
    <row r="281" spans="2:14" x14ac:dyDescent="0.25">
      <c r="B281" s="49" t="s">
        <v>9326</v>
      </c>
      <c r="C281" s="53" t="str">
        <f>_xlfn.XLOOKUP(Tabla1[[#This Row],[txtDimensionFocus]],Tabla7[Columna1],Tabla7[Columna2])</f>
        <v>Cuentas Por Pagar Proveedores</v>
      </c>
      <c r="D281" s="43" t="s">
        <v>16974</v>
      </c>
      <c r="E281" t="s">
        <v>16975</v>
      </c>
      <c r="F281" t="s">
        <v>16976</v>
      </c>
      <c r="G281" s="41">
        <v>45288</v>
      </c>
      <c r="H281" t="s">
        <v>16977</v>
      </c>
      <c r="I281" t="s">
        <v>9141</v>
      </c>
      <c r="K281" t="s">
        <v>22040</v>
      </c>
      <c r="L281" t="s">
        <v>21854</v>
      </c>
      <c r="M281" s="44">
        <v>-2816736.6</v>
      </c>
      <c r="N281" s="44">
        <v>-2253389.2799999998</v>
      </c>
    </row>
    <row r="282" spans="2:14" x14ac:dyDescent="0.25">
      <c r="B282" s="49" t="s">
        <v>23978</v>
      </c>
      <c r="C282" s="53" t="str">
        <f>_xlfn.XLOOKUP(Tabla1[[#This Row],[txtDimensionFocus]],Tabla7[Columna1],Tabla7[Columna2])</f>
        <v>Cuenta Por Pagar Aportes Corrientes.</v>
      </c>
      <c r="D282" s="43" t="s">
        <v>24077</v>
      </c>
      <c r="E282" t="s">
        <v>24078</v>
      </c>
      <c r="F282" t="s">
        <v>24079</v>
      </c>
      <c r="G282" s="41">
        <v>44505</v>
      </c>
      <c r="H282" t="s">
        <v>24080</v>
      </c>
      <c r="L282" t="s">
        <v>21854</v>
      </c>
      <c r="M282" s="44">
        <v>-5634341.2400000002</v>
      </c>
      <c r="N282" s="44">
        <v>-5634341.2400000002</v>
      </c>
    </row>
    <row r="283" spans="2:14" x14ac:dyDescent="0.25">
      <c r="B283" s="49" t="s">
        <v>9326</v>
      </c>
      <c r="C283" s="53" t="str">
        <f>_xlfn.XLOOKUP(Tabla1[[#This Row],[txtDimensionFocus]],Tabla7[Columna1],Tabla7[Columna2])</f>
        <v>Cuentas Por Pagar Proveedores</v>
      </c>
      <c r="D283" s="43" t="s">
        <v>626</v>
      </c>
      <c r="E283" t="s">
        <v>625</v>
      </c>
      <c r="F283" t="s">
        <v>16087</v>
      </c>
      <c r="G283" s="41">
        <v>44750</v>
      </c>
      <c r="H283" t="s">
        <v>8742</v>
      </c>
      <c r="L283" t="s">
        <v>21854</v>
      </c>
      <c r="M283" s="44">
        <v>-2219106</v>
      </c>
      <c r="N283" s="44">
        <v>-2219106</v>
      </c>
    </row>
    <row r="284" spans="2:14" x14ac:dyDescent="0.25">
      <c r="B284" s="49" t="s">
        <v>9326</v>
      </c>
      <c r="C284" s="53" t="str">
        <f>_xlfn.XLOOKUP(Tabla1[[#This Row],[txtDimensionFocus]],Tabla7[Columna1],Tabla7[Columna2])</f>
        <v>Cuentas Por Pagar Proveedores</v>
      </c>
      <c r="D284" s="43" t="s">
        <v>6926</v>
      </c>
      <c r="E284" t="s">
        <v>6925</v>
      </c>
      <c r="F284" t="s">
        <v>21254</v>
      </c>
      <c r="G284" s="41">
        <v>45310</v>
      </c>
      <c r="H284" t="s">
        <v>21255</v>
      </c>
      <c r="I284" t="s">
        <v>21253</v>
      </c>
      <c r="J284" t="s">
        <v>22075</v>
      </c>
      <c r="K284" t="s">
        <v>22076</v>
      </c>
      <c r="L284" t="s">
        <v>21854</v>
      </c>
      <c r="M284" s="44">
        <v>-2208960</v>
      </c>
      <c r="N284" s="44">
        <v>-2208960</v>
      </c>
    </row>
    <row r="285" spans="2:14" x14ac:dyDescent="0.25">
      <c r="B285" s="49" t="s">
        <v>9326</v>
      </c>
      <c r="C285" s="53" t="str">
        <f>_xlfn.XLOOKUP(Tabla1[[#This Row],[txtDimensionFocus]],Tabla7[Columna1],Tabla7[Columna2])</f>
        <v>Cuentas Por Pagar Proveedores</v>
      </c>
      <c r="D285" s="43" t="s">
        <v>1219</v>
      </c>
      <c r="E285" t="s">
        <v>1218</v>
      </c>
      <c r="F285" t="s">
        <v>10263</v>
      </c>
      <c r="G285" s="41">
        <v>41310</v>
      </c>
      <c r="L285" t="s">
        <v>21854</v>
      </c>
      <c r="M285" s="44">
        <v>-2207381.46</v>
      </c>
      <c r="N285" s="44">
        <v>-2207381.46</v>
      </c>
    </row>
    <row r="286" spans="2:14" x14ac:dyDescent="0.25">
      <c r="B286" s="49" t="s">
        <v>9326</v>
      </c>
      <c r="C286" s="53" t="str">
        <f>_xlfn.XLOOKUP(Tabla1[[#This Row],[txtDimensionFocus]],Tabla7[Columna1],Tabla7[Columna2])</f>
        <v>Cuentas Por Pagar Proveedores</v>
      </c>
      <c r="D286" s="43" t="s">
        <v>18528</v>
      </c>
      <c r="E286" t="s">
        <v>18529</v>
      </c>
      <c r="F286" t="s">
        <v>18533</v>
      </c>
      <c r="G286" s="41">
        <v>45287</v>
      </c>
      <c r="H286" t="s">
        <v>18534</v>
      </c>
      <c r="I286" t="s">
        <v>18531</v>
      </c>
      <c r="J286" t="s">
        <v>22175</v>
      </c>
      <c r="K286" t="s">
        <v>22634</v>
      </c>
      <c r="L286" t="s">
        <v>21854</v>
      </c>
      <c r="M286" s="44">
        <v>-2199663.08</v>
      </c>
      <c r="N286" s="44">
        <v>-2199663.08</v>
      </c>
    </row>
    <row r="287" spans="2:14" x14ac:dyDescent="0.25">
      <c r="B287" s="49" t="s">
        <v>9326</v>
      </c>
      <c r="C287" s="53" t="str">
        <f>_xlfn.XLOOKUP(Tabla1[[#This Row],[txtDimensionFocus]],Tabla7[Columna1],Tabla7[Columna2])</f>
        <v>Cuentas Por Pagar Proveedores</v>
      </c>
      <c r="D287" s="43" t="s">
        <v>21048</v>
      </c>
      <c r="E287" t="s">
        <v>21884</v>
      </c>
      <c r="F287" t="s">
        <v>21049</v>
      </c>
      <c r="G287" s="41">
        <v>45315</v>
      </c>
      <c r="H287" t="s">
        <v>21050</v>
      </c>
      <c r="I287" t="s">
        <v>16937</v>
      </c>
      <c r="J287" t="s">
        <v>21885</v>
      </c>
      <c r="K287" t="s">
        <v>21886</v>
      </c>
      <c r="L287" t="s">
        <v>21854</v>
      </c>
      <c r="M287" s="44">
        <v>-2745543.86</v>
      </c>
      <c r="N287" s="44">
        <v>-2196435.09</v>
      </c>
    </row>
    <row r="288" spans="2:14" x14ac:dyDescent="0.25">
      <c r="B288" s="49" t="s">
        <v>9326</v>
      </c>
      <c r="C288" s="53" t="str">
        <f>_xlfn.XLOOKUP(Tabla1[[#This Row],[txtDimensionFocus]],Tabla7[Columna1],Tabla7[Columna2])</f>
        <v>Cuentas Por Pagar Proveedores</v>
      </c>
      <c r="D288" s="43" t="s">
        <v>13869</v>
      </c>
      <c r="E288" t="s">
        <v>5803</v>
      </c>
      <c r="F288" t="s">
        <v>14893</v>
      </c>
      <c r="G288" s="41">
        <v>43286</v>
      </c>
      <c r="H288" t="s">
        <v>7154</v>
      </c>
      <c r="I288" t="s">
        <v>16895</v>
      </c>
      <c r="K288" t="s">
        <v>22001</v>
      </c>
      <c r="L288" t="s">
        <v>21854</v>
      </c>
      <c r="M288" s="44">
        <v>-2183384.69</v>
      </c>
      <c r="N288" s="44">
        <v>-2183384.69</v>
      </c>
    </row>
    <row r="289" spans="2:14" x14ac:dyDescent="0.25">
      <c r="B289" s="49" t="s">
        <v>9326</v>
      </c>
      <c r="C289" s="53" t="str">
        <f>_xlfn.XLOOKUP(Tabla1[[#This Row],[txtDimensionFocus]],Tabla7[Columna1],Tabla7[Columna2])</f>
        <v>Cuentas Por Pagar Proveedores</v>
      </c>
      <c r="D289" s="43" t="s">
        <v>21087</v>
      </c>
      <c r="E289" t="s">
        <v>21907</v>
      </c>
      <c r="F289" t="s">
        <v>21088</v>
      </c>
      <c r="G289" s="41">
        <v>45303</v>
      </c>
      <c r="H289" t="s">
        <v>21089</v>
      </c>
      <c r="I289" t="s">
        <v>8924</v>
      </c>
      <c r="K289" t="s">
        <v>21908</v>
      </c>
      <c r="L289" t="s">
        <v>21854</v>
      </c>
      <c r="M289" s="44">
        <v>-2718967.2</v>
      </c>
      <c r="N289" s="44">
        <v>-2175173.7599999998</v>
      </c>
    </row>
    <row r="290" spans="2:14" x14ac:dyDescent="0.25">
      <c r="B290" s="49" t="s">
        <v>9326</v>
      </c>
      <c r="C290" s="53" t="str">
        <f>_xlfn.XLOOKUP(Tabla1[[#This Row],[txtDimensionFocus]],Tabla7[Columna1],Tabla7[Columna2])</f>
        <v>Cuentas Por Pagar Proveedores</v>
      </c>
      <c r="D290" s="43" t="s">
        <v>1824</v>
      </c>
      <c r="E290" t="s">
        <v>1823</v>
      </c>
      <c r="F290" t="s">
        <v>15365</v>
      </c>
      <c r="G290" s="41">
        <v>44291</v>
      </c>
      <c r="H290" t="s">
        <v>7846</v>
      </c>
      <c r="L290" t="s">
        <v>21854</v>
      </c>
      <c r="M290" s="44">
        <v>-2162640.88</v>
      </c>
      <c r="N290" s="44">
        <v>-2162640.88</v>
      </c>
    </row>
    <row r="291" spans="2:14" x14ac:dyDescent="0.25">
      <c r="B291" s="49" t="s">
        <v>9326</v>
      </c>
      <c r="C291" s="53" t="str">
        <f>_xlfn.XLOOKUP(Tabla1[[#This Row],[txtDimensionFocus]],Tabla7[Columna1],Tabla7[Columna2])</f>
        <v>Cuentas Por Pagar Proveedores</v>
      </c>
      <c r="D291" s="43" t="s">
        <v>18901</v>
      </c>
      <c r="E291" t="s">
        <v>18902</v>
      </c>
      <c r="F291" t="s">
        <v>21768</v>
      </c>
      <c r="G291" s="41">
        <v>45267</v>
      </c>
      <c r="H291" t="s">
        <v>7859</v>
      </c>
      <c r="L291" t="s">
        <v>21854</v>
      </c>
      <c r="M291" s="44">
        <v>-2148199.94</v>
      </c>
      <c r="N291" s="44">
        <v>-2148199.94</v>
      </c>
    </row>
    <row r="292" spans="2:14" x14ac:dyDescent="0.25">
      <c r="B292" s="49" t="s">
        <v>9326</v>
      </c>
      <c r="C292" s="53" t="str">
        <f>_xlfn.XLOOKUP(Tabla1[[#This Row],[txtDimensionFocus]],Tabla7[Columna1],Tabla7[Columna2])</f>
        <v>Cuentas Por Pagar Proveedores</v>
      </c>
      <c r="D292" s="43" t="s">
        <v>1824</v>
      </c>
      <c r="E292" t="s">
        <v>1823</v>
      </c>
      <c r="F292" t="s">
        <v>15407</v>
      </c>
      <c r="G292" s="41">
        <v>44391</v>
      </c>
      <c r="H292" t="s">
        <v>7904</v>
      </c>
      <c r="L292" t="s">
        <v>21854</v>
      </c>
      <c r="M292" s="44">
        <v>-2132893.65</v>
      </c>
      <c r="N292" s="44">
        <v>-2132893.65</v>
      </c>
    </row>
    <row r="293" spans="2:14" x14ac:dyDescent="0.25">
      <c r="B293" s="49" t="s">
        <v>9326</v>
      </c>
      <c r="C293" s="53" t="str">
        <f>_xlfn.XLOOKUP(Tabla1[[#This Row],[txtDimensionFocus]],Tabla7[Columna1],Tabla7[Columna2])</f>
        <v>Cuentas Por Pagar Proveedores</v>
      </c>
      <c r="D293" s="43" t="s">
        <v>16119</v>
      </c>
      <c r="E293" t="s">
        <v>8762</v>
      </c>
      <c r="F293" t="s">
        <v>17038</v>
      </c>
      <c r="G293" s="41">
        <v>45265</v>
      </c>
      <c r="H293" t="s">
        <v>17039</v>
      </c>
      <c r="I293" t="s">
        <v>9263</v>
      </c>
      <c r="K293" t="s">
        <v>22066</v>
      </c>
      <c r="L293" t="s">
        <v>21854</v>
      </c>
      <c r="M293" s="44">
        <v>-2663356.83</v>
      </c>
      <c r="N293" s="44">
        <v>-2130685.46</v>
      </c>
    </row>
    <row r="294" spans="2:14" x14ac:dyDescent="0.25">
      <c r="B294" s="49" t="s">
        <v>9326</v>
      </c>
      <c r="C294" s="53" t="str">
        <f>_xlfn.XLOOKUP(Tabla1[[#This Row],[txtDimensionFocus]],Tabla7[Columna1],Tabla7[Columna2])</f>
        <v>Cuentas Por Pagar Proveedores</v>
      </c>
      <c r="D294" s="43" t="s">
        <v>14359</v>
      </c>
      <c r="E294" t="s">
        <v>6454</v>
      </c>
      <c r="F294" t="s">
        <v>14360</v>
      </c>
      <c r="G294" s="41">
        <v>42688</v>
      </c>
      <c r="H294" t="s">
        <v>5664</v>
      </c>
      <c r="I294" t="s">
        <v>17026</v>
      </c>
      <c r="K294" t="s">
        <v>22065</v>
      </c>
      <c r="L294" t="s">
        <v>21854</v>
      </c>
      <c r="M294" s="44">
        <v>-2119822.7999999998</v>
      </c>
      <c r="N294" s="44">
        <v>-2119822.7999999998</v>
      </c>
    </row>
    <row r="295" spans="2:14" x14ac:dyDescent="0.25">
      <c r="B295" s="49" t="s">
        <v>9326</v>
      </c>
      <c r="C295" s="53" t="str">
        <f>_xlfn.XLOOKUP(Tabla1[[#This Row],[txtDimensionFocus]],Tabla7[Columna1],Tabla7[Columna2])</f>
        <v>Cuentas Por Pagar Proveedores</v>
      </c>
      <c r="D295" s="43" t="s">
        <v>5251</v>
      </c>
      <c r="E295" t="s">
        <v>5250</v>
      </c>
      <c r="F295" t="s">
        <v>18206</v>
      </c>
      <c r="G295" s="41">
        <v>45259</v>
      </c>
      <c r="H295" t="s">
        <v>5628</v>
      </c>
      <c r="L295" t="s">
        <v>21854</v>
      </c>
      <c r="M295" s="44">
        <v>-2094210</v>
      </c>
      <c r="N295" s="44">
        <v>-2094210</v>
      </c>
    </row>
    <row r="296" spans="2:14" x14ac:dyDescent="0.25">
      <c r="B296" s="49" t="s">
        <v>9326</v>
      </c>
      <c r="C296" s="53" t="str">
        <f>_xlfn.XLOOKUP(Tabla1[[#This Row],[txtDimensionFocus]],Tabla7[Columna1],Tabla7[Columna2])</f>
        <v>Cuentas Por Pagar Proveedores</v>
      </c>
      <c r="D296" s="43" t="s">
        <v>14253</v>
      </c>
      <c r="E296" t="s">
        <v>6325</v>
      </c>
      <c r="F296" t="s">
        <v>14254</v>
      </c>
      <c r="G296" s="41">
        <v>42608</v>
      </c>
      <c r="H296" t="s">
        <v>6326</v>
      </c>
      <c r="L296" t="s">
        <v>21854</v>
      </c>
      <c r="M296" s="44">
        <v>-2033867.98</v>
      </c>
      <c r="N296" s="44">
        <v>-2033867.98</v>
      </c>
    </row>
    <row r="297" spans="2:14" x14ac:dyDescent="0.25">
      <c r="B297" s="49" t="s">
        <v>9326</v>
      </c>
      <c r="C297" s="53" t="str">
        <f>_xlfn.XLOOKUP(Tabla1[[#This Row],[txtDimensionFocus]],Tabla7[Columna1],Tabla7[Columna2])</f>
        <v>Cuentas Por Pagar Proveedores</v>
      </c>
      <c r="D297" s="43" t="s">
        <v>626</v>
      </c>
      <c r="E297" t="s">
        <v>625</v>
      </c>
      <c r="F297" t="s">
        <v>22716</v>
      </c>
      <c r="G297" s="41">
        <v>45321</v>
      </c>
      <c r="H297" t="s">
        <v>22717</v>
      </c>
      <c r="L297" t="s">
        <v>21854</v>
      </c>
      <c r="M297" s="44">
        <v>-2001792</v>
      </c>
      <c r="N297" s="44">
        <v>-2001792</v>
      </c>
    </row>
    <row r="298" spans="2:14" x14ac:dyDescent="0.25">
      <c r="B298" s="49" t="s">
        <v>9326</v>
      </c>
      <c r="C298" s="53" t="str">
        <f>_xlfn.XLOOKUP(Tabla1[[#This Row],[txtDimensionFocus]],Tabla7[Columna1],Tabla7[Columna2])</f>
        <v>Cuentas Por Pagar Proveedores</v>
      </c>
      <c r="D298" s="43" t="s">
        <v>18910</v>
      </c>
      <c r="E298" t="s">
        <v>18911</v>
      </c>
      <c r="F298" t="s">
        <v>21781</v>
      </c>
      <c r="G298" s="41">
        <v>45261</v>
      </c>
      <c r="H298" t="s">
        <v>8512</v>
      </c>
      <c r="L298" t="s">
        <v>21854</v>
      </c>
      <c r="M298" s="44">
        <v>-2000690</v>
      </c>
      <c r="N298" s="44">
        <v>-2000690</v>
      </c>
    </row>
    <row r="299" spans="2:14" x14ac:dyDescent="0.25">
      <c r="B299" s="49" t="s">
        <v>9326</v>
      </c>
      <c r="C299" s="53" t="str">
        <f>_xlfn.XLOOKUP(Tabla1[[#This Row],[txtDimensionFocus]],Tabla7[Columna1],Tabla7[Columna2])</f>
        <v>Cuentas Por Pagar Proveedores</v>
      </c>
      <c r="D299" s="43" t="s">
        <v>17454</v>
      </c>
      <c r="E299" t="s">
        <v>17455</v>
      </c>
      <c r="F299" t="s">
        <v>17459</v>
      </c>
      <c r="G299" s="41">
        <v>45287</v>
      </c>
      <c r="H299" t="s">
        <v>17460</v>
      </c>
      <c r="I299" t="s">
        <v>17458</v>
      </c>
      <c r="J299" t="s">
        <v>22141</v>
      </c>
      <c r="K299" t="s">
        <v>22166</v>
      </c>
      <c r="L299" t="s">
        <v>21854</v>
      </c>
      <c r="M299" s="44">
        <v>-2000000</v>
      </c>
      <c r="N299" s="44">
        <v>-2000000</v>
      </c>
    </row>
    <row r="300" spans="2:14" x14ac:dyDescent="0.25">
      <c r="B300" s="49" t="s">
        <v>9326</v>
      </c>
      <c r="C300" s="53" t="str">
        <f>_xlfn.XLOOKUP(Tabla1[[#This Row],[txtDimensionFocus]],Tabla7[Columna1],Tabla7[Columna2])</f>
        <v>Cuentas Por Pagar Proveedores</v>
      </c>
      <c r="D300" s="43" t="s">
        <v>18910</v>
      </c>
      <c r="E300" t="s">
        <v>18911</v>
      </c>
      <c r="F300" t="s">
        <v>21779</v>
      </c>
      <c r="G300" s="41">
        <v>45261</v>
      </c>
      <c r="H300" t="s">
        <v>7422</v>
      </c>
      <c r="L300" t="s">
        <v>21854</v>
      </c>
      <c r="M300" s="44">
        <v>-1985550</v>
      </c>
      <c r="N300" s="44">
        <v>-1985550</v>
      </c>
    </row>
    <row r="301" spans="2:14" x14ac:dyDescent="0.25">
      <c r="B301" s="49" t="s">
        <v>9326</v>
      </c>
      <c r="C301" s="53" t="str">
        <f>_xlfn.XLOOKUP(Tabla1[[#This Row],[txtDimensionFocus]],Tabla7[Columna1],Tabla7[Columna2])</f>
        <v>Cuentas Por Pagar Proveedores</v>
      </c>
      <c r="D301" s="43" t="s">
        <v>6684</v>
      </c>
      <c r="E301" t="s">
        <v>6683</v>
      </c>
      <c r="F301" t="s">
        <v>14544</v>
      </c>
      <c r="G301" s="41">
        <v>42794</v>
      </c>
      <c r="H301" t="s">
        <v>6687</v>
      </c>
      <c r="L301" t="s">
        <v>21854</v>
      </c>
      <c r="M301" s="44">
        <v>-1975613.81</v>
      </c>
      <c r="N301" s="44">
        <v>-1975613.81</v>
      </c>
    </row>
    <row r="302" spans="2:14" x14ac:dyDescent="0.25">
      <c r="B302" s="49" t="s">
        <v>24086</v>
      </c>
      <c r="C302" s="53" t="str">
        <f>_xlfn.XLOOKUP(Tabla1[[#This Row],[txtDimensionFocus]],Tabla7[Columna1],Tabla7[Columna2])</f>
        <v>Transferencia corriente por Pagar/Regionales, Distritos y Ce</v>
      </c>
      <c r="D302" s="43" t="s">
        <v>21790</v>
      </c>
      <c r="E302" t="s">
        <v>24093</v>
      </c>
      <c r="F302" t="s">
        <v>21839</v>
      </c>
      <c r="G302" s="41">
        <v>45289</v>
      </c>
      <c r="H302" t="s">
        <v>21840</v>
      </c>
      <c r="L302" t="s">
        <v>21854</v>
      </c>
      <c r="M302" s="44">
        <v>-5165101.9800000004</v>
      </c>
      <c r="N302" s="44">
        <v>-5165101.9800000004</v>
      </c>
    </row>
    <row r="303" spans="2:14" x14ac:dyDescent="0.25">
      <c r="B303" s="49" t="s">
        <v>24086</v>
      </c>
      <c r="C303" s="53" t="str">
        <f>_xlfn.XLOOKUP(Tabla1[[#This Row],[txtDimensionFocus]],Tabla7[Columna1],Tabla7[Columna2])</f>
        <v>Transferencia corriente por Pagar/Regionales, Distritos y Ce</v>
      </c>
      <c r="D303" s="43" t="s">
        <v>21790</v>
      </c>
      <c r="E303" t="s">
        <v>24093</v>
      </c>
      <c r="F303" t="s">
        <v>21835</v>
      </c>
      <c r="G303" s="41">
        <v>45289</v>
      </c>
      <c r="H303" t="s">
        <v>21836</v>
      </c>
      <c r="L303" t="s">
        <v>21854</v>
      </c>
      <c r="M303" s="44">
        <v>-5165101.9800000004</v>
      </c>
      <c r="N303" s="44">
        <v>-5165101.9800000004</v>
      </c>
    </row>
    <row r="304" spans="2:14" x14ac:dyDescent="0.25">
      <c r="B304" s="49" t="s">
        <v>24086</v>
      </c>
      <c r="C304" s="53" t="str">
        <f>_xlfn.XLOOKUP(Tabla1[[#This Row],[txtDimensionFocus]],Tabla7[Columna1],Tabla7[Columna2])</f>
        <v>Transferencia corriente por Pagar/Regionales, Distritos y Ce</v>
      </c>
      <c r="D304" s="43" t="s">
        <v>21790</v>
      </c>
      <c r="E304" t="s">
        <v>24093</v>
      </c>
      <c r="F304" t="s">
        <v>21837</v>
      </c>
      <c r="G304" s="41">
        <v>45289</v>
      </c>
      <c r="H304" t="s">
        <v>21838</v>
      </c>
      <c r="L304" t="s">
        <v>21854</v>
      </c>
      <c r="M304" s="44">
        <v>-5165101.9800000004</v>
      </c>
      <c r="N304" s="44">
        <v>-5165101.9800000004</v>
      </c>
    </row>
    <row r="305" spans="2:14" x14ac:dyDescent="0.25">
      <c r="B305" s="49" t="s">
        <v>9326</v>
      </c>
      <c r="C305" s="53" t="str">
        <f>_xlfn.XLOOKUP(Tabla1[[#This Row],[txtDimensionFocus]],Tabla7[Columna1],Tabla7[Columna2])</f>
        <v>Cuentas Por Pagar Proveedores</v>
      </c>
      <c r="D305" s="43" t="s">
        <v>408</v>
      </c>
      <c r="E305" t="s">
        <v>407</v>
      </c>
      <c r="F305" t="s">
        <v>10235</v>
      </c>
      <c r="G305" s="41">
        <v>41272</v>
      </c>
      <c r="H305" t="s">
        <v>1175</v>
      </c>
      <c r="I305" t="s">
        <v>17351</v>
      </c>
      <c r="K305" t="s">
        <v>22156</v>
      </c>
      <c r="L305" t="s">
        <v>21854</v>
      </c>
      <c r="M305" s="44">
        <v>-1959182.58</v>
      </c>
      <c r="N305" s="44">
        <v>-1959182.58</v>
      </c>
    </row>
    <row r="306" spans="2:14" x14ac:dyDescent="0.25">
      <c r="B306" s="49" t="s">
        <v>9326</v>
      </c>
      <c r="C306" s="53" t="str">
        <f>_xlfn.XLOOKUP(Tabla1[[#This Row],[txtDimensionFocus]],Tabla7[Columna1],Tabla7[Columna2])</f>
        <v>Cuentas Por Pagar Proveedores</v>
      </c>
      <c r="D306" s="43" t="s">
        <v>18310</v>
      </c>
      <c r="E306" t="s">
        <v>18311</v>
      </c>
      <c r="F306" t="s">
        <v>18312</v>
      </c>
      <c r="G306" s="41">
        <v>45279</v>
      </c>
      <c r="H306" t="s">
        <v>18313</v>
      </c>
      <c r="I306" t="s">
        <v>18314</v>
      </c>
      <c r="J306" t="s">
        <v>22175</v>
      </c>
      <c r="K306" t="s">
        <v>22553</v>
      </c>
      <c r="L306" t="s">
        <v>21854</v>
      </c>
      <c r="M306" s="44">
        <v>-1951284.34</v>
      </c>
      <c r="N306" s="44">
        <v>-1951284.34</v>
      </c>
    </row>
    <row r="307" spans="2:14" x14ac:dyDescent="0.25">
      <c r="B307" s="49" t="s">
        <v>9326</v>
      </c>
      <c r="C307" s="53" t="str">
        <f>_xlfn.XLOOKUP(Tabla1[[#This Row],[txtDimensionFocus]],Tabla7[Columna1],Tabla7[Columna2])</f>
        <v>Cuentas Por Pagar Proveedores</v>
      </c>
      <c r="D307" s="43" t="s">
        <v>5925</v>
      </c>
      <c r="E307" t="s">
        <v>5924</v>
      </c>
      <c r="F307" t="s">
        <v>13957</v>
      </c>
      <c r="G307" s="41">
        <v>42385</v>
      </c>
      <c r="H307" t="s">
        <v>5379</v>
      </c>
      <c r="I307" t="s">
        <v>18211</v>
      </c>
      <c r="K307" s="50" t="s">
        <v>22487</v>
      </c>
      <c r="L307" t="s">
        <v>21854</v>
      </c>
      <c r="M307" s="44">
        <v>-1947000</v>
      </c>
      <c r="N307" s="44">
        <v>-1947000</v>
      </c>
    </row>
    <row r="308" spans="2:14" x14ac:dyDescent="0.25">
      <c r="B308" s="49" t="s">
        <v>9326</v>
      </c>
      <c r="C308" s="53" t="str">
        <f>_xlfn.XLOOKUP(Tabla1[[#This Row],[txtDimensionFocus]],Tabla7[Columna1],Tabla7[Columna2])</f>
        <v>Cuentas Por Pagar Proveedores</v>
      </c>
      <c r="D308" s="43" t="s">
        <v>21513</v>
      </c>
      <c r="E308" t="s">
        <v>22590</v>
      </c>
      <c r="F308" t="s">
        <v>21514</v>
      </c>
      <c r="G308" s="41">
        <v>45246</v>
      </c>
      <c r="H308" t="s">
        <v>9225</v>
      </c>
      <c r="I308" t="s">
        <v>21515</v>
      </c>
      <c r="J308" t="s">
        <v>22591</v>
      </c>
      <c r="K308" t="s">
        <v>22592</v>
      </c>
      <c r="L308" t="s">
        <v>21854</v>
      </c>
      <c r="M308" s="44">
        <v>-1942799.82</v>
      </c>
      <c r="N308" s="44">
        <v>-1942799.82</v>
      </c>
    </row>
    <row r="309" spans="2:14" x14ac:dyDescent="0.25">
      <c r="B309" s="49" t="s">
        <v>9326</v>
      </c>
      <c r="C309" s="53" t="str">
        <f>_xlfn.XLOOKUP(Tabla1[[#This Row],[txtDimensionFocus]],Tabla7[Columna1],Tabla7[Columna2])</f>
        <v>Cuentas Por Pagar Proveedores</v>
      </c>
      <c r="D309" s="43" t="s">
        <v>14253</v>
      </c>
      <c r="E309" t="s">
        <v>6325</v>
      </c>
      <c r="F309" t="s">
        <v>14363</v>
      </c>
      <c r="G309" s="41">
        <v>42695</v>
      </c>
      <c r="H309" t="s">
        <v>6459</v>
      </c>
      <c r="L309" t="s">
        <v>21854</v>
      </c>
      <c r="M309" s="44">
        <v>-1930935.42</v>
      </c>
      <c r="N309" s="44">
        <v>-1930935.42</v>
      </c>
    </row>
    <row r="310" spans="2:14" x14ac:dyDescent="0.25">
      <c r="B310" s="49" t="s">
        <v>9326</v>
      </c>
      <c r="C310" s="53" t="str">
        <f>_xlfn.XLOOKUP(Tabla1[[#This Row],[txtDimensionFocus]],Tabla7[Columna1],Tabla7[Columna2])</f>
        <v>Cuentas Por Pagar Proveedores</v>
      </c>
      <c r="D310" s="43" t="s">
        <v>7476</v>
      </c>
      <c r="E310" t="s">
        <v>7475</v>
      </c>
      <c r="F310" t="s">
        <v>15117</v>
      </c>
      <c r="G310" s="41">
        <v>43615</v>
      </c>
      <c r="H310" t="s">
        <v>7477</v>
      </c>
      <c r="I310" t="s">
        <v>1285</v>
      </c>
      <c r="K310" t="s">
        <v>22055</v>
      </c>
      <c r="L310" t="s">
        <v>21854</v>
      </c>
      <c r="M310" s="44">
        <v>-2406816.5499999998</v>
      </c>
      <c r="N310" s="44">
        <v>-1925453.24</v>
      </c>
    </row>
    <row r="311" spans="2:14" x14ac:dyDescent="0.25">
      <c r="B311" s="49" t="s">
        <v>9326</v>
      </c>
      <c r="C311" s="53" t="str">
        <f>_xlfn.XLOOKUP(Tabla1[[#This Row],[txtDimensionFocus]],Tabla7[Columna1],Tabla7[Columna2])</f>
        <v>Cuentas Por Pagar Proveedores</v>
      </c>
      <c r="D311" s="43" t="s">
        <v>18528</v>
      </c>
      <c r="E311" t="s">
        <v>18529</v>
      </c>
      <c r="F311" t="s">
        <v>18530</v>
      </c>
      <c r="G311" s="41">
        <v>45280</v>
      </c>
      <c r="H311" t="s">
        <v>9250</v>
      </c>
      <c r="I311" t="s">
        <v>18531</v>
      </c>
      <c r="J311" t="s">
        <v>22175</v>
      </c>
      <c r="K311" t="s">
        <v>22634</v>
      </c>
      <c r="L311" t="s">
        <v>21854</v>
      </c>
      <c r="M311" s="44">
        <v>-1920520.8</v>
      </c>
      <c r="N311" s="44">
        <v>-1920520.8</v>
      </c>
    </row>
    <row r="312" spans="2:14" x14ac:dyDescent="0.25">
      <c r="B312" s="49" t="s">
        <v>9326</v>
      </c>
      <c r="C312" s="53" t="str">
        <f>_xlfn.XLOOKUP(Tabla1[[#This Row],[txtDimensionFocus]],Tabla7[Columna1],Tabla7[Columna2])</f>
        <v>Cuentas Por Pagar Proveedores</v>
      </c>
      <c r="D312" s="43" t="s">
        <v>4213</v>
      </c>
      <c r="E312" t="s">
        <v>4212</v>
      </c>
      <c r="F312" t="s">
        <v>12614</v>
      </c>
      <c r="G312" s="41">
        <v>41890</v>
      </c>
      <c r="H312" t="s">
        <v>4214</v>
      </c>
      <c r="L312" t="s">
        <v>21854</v>
      </c>
      <c r="M312" s="44">
        <v>-1901462.73</v>
      </c>
      <c r="N312" s="44">
        <v>-1901462.73</v>
      </c>
    </row>
    <row r="313" spans="2:14" x14ac:dyDescent="0.25">
      <c r="B313" s="49" t="s">
        <v>9326</v>
      </c>
      <c r="C313" s="53" t="str">
        <f>_xlfn.XLOOKUP(Tabla1[[#This Row],[txtDimensionFocus]],Tabla7[Columna1],Tabla7[Columna2])</f>
        <v>Cuentas Por Pagar Proveedores</v>
      </c>
      <c r="D313" s="43" t="s">
        <v>408</v>
      </c>
      <c r="E313" t="s">
        <v>407</v>
      </c>
      <c r="F313" t="s">
        <v>10140</v>
      </c>
      <c r="G313" s="41">
        <v>41239</v>
      </c>
      <c r="H313" t="s">
        <v>1048</v>
      </c>
      <c r="I313" t="s">
        <v>17348</v>
      </c>
      <c r="K313" t="s">
        <v>22156</v>
      </c>
      <c r="L313" t="s">
        <v>21854</v>
      </c>
      <c r="M313" s="44">
        <v>-1954967.71</v>
      </c>
      <c r="N313" s="44">
        <v>-1886543.84</v>
      </c>
    </row>
    <row r="314" spans="2:14" x14ac:dyDescent="0.25">
      <c r="B314" s="49" t="s">
        <v>9326</v>
      </c>
      <c r="C314" s="53" t="str">
        <f>_xlfn.XLOOKUP(Tabla1[[#This Row],[txtDimensionFocus]],Tabla7[Columna1],Tabla7[Columna2])</f>
        <v>Cuentas Por Pagar Proveedores</v>
      </c>
      <c r="D314" s="43" t="s">
        <v>18910</v>
      </c>
      <c r="E314" t="s">
        <v>18911</v>
      </c>
      <c r="F314" t="s">
        <v>21782</v>
      </c>
      <c r="G314" s="41">
        <v>45261</v>
      </c>
      <c r="H314" t="s">
        <v>7545</v>
      </c>
      <c r="L314" t="s">
        <v>21854</v>
      </c>
      <c r="M314" s="44">
        <v>-1879858</v>
      </c>
      <c r="N314" s="44">
        <v>-1879858</v>
      </c>
    </row>
    <row r="315" spans="2:14" x14ac:dyDescent="0.25">
      <c r="B315" s="49" t="s">
        <v>9326</v>
      </c>
      <c r="C315" s="53" t="str">
        <f>_xlfn.XLOOKUP(Tabla1[[#This Row],[txtDimensionFocus]],Tabla7[Columna1],Tabla7[Columna2])</f>
        <v>Cuentas Por Pagar Proveedores</v>
      </c>
      <c r="D315" s="43" t="s">
        <v>9097</v>
      </c>
      <c r="E315" t="s">
        <v>9096</v>
      </c>
      <c r="F315" t="s">
        <v>21337</v>
      </c>
      <c r="G315" s="41">
        <v>45313</v>
      </c>
      <c r="H315" t="s">
        <v>21338</v>
      </c>
      <c r="L315" t="s">
        <v>21854</v>
      </c>
      <c r="M315" s="44">
        <v>-1867239.26</v>
      </c>
      <c r="N315" s="44">
        <v>-1867239.26</v>
      </c>
    </row>
    <row r="316" spans="2:14" x14ac:dyDescent="0.25">
      <c r="B316" s="49" t="s">
        <v>9326</v>
      </c>
      <c r="C316" s="53" t="str">
        <f>_xlfn.XLOOKUP(Tabla1[[#This Row],[txtDimensionFocus]],Tabla7[Columna1],Tabla7[Columna2])</f>
        <v>Cuentas Por Pagar Proveedores</v>
      </c>
      <c r="D316" s="43" t="s">
        <v>9280</v>
      </c>
      <c r="E316" t="s">
        <v>9279</v>
      </c>
      <c r="F316" t="s">
        <v>21421</v>
      </c>
      <c r="G316" s="41">
        <v>45280</v>
      </c>
      <c r="H316" t="s">
        <v>9228</v>
      </c>
      <c r="I316" t="s">
        <v>9209</v>
      </c>
      <c r="J316" t="s">
        <v>22267</v>
      </c>
      <c r="K316" t="s">
        <v>22268</v>
      </c>
      <c r="L316" t="s">
        <v>21854</v>
      </c>
      <c r="M316" s="44">
        <v>-2322230.06</v>
      </c>
      <c r="N316" s="44">
        <v>-1857784.04</v>
      </c>
    </row>
    <row r="317" spans="2:14" x14ac:dyDescent="0.25">
      <c r="B317" s="49" t="s">
        <v>9326</v>
      </c>
      <c r="C317" s="53" t="str">
        <f>_xlfn.XLOOKUP(Tabla1[[#This Row],[txtDimensionFocus]],Tabla7[Columna1],Tabla7[Columna2])</f>
        <v>Cuentas Por Pagar Proveedores</v>
      </c>
      <c r="D317" s="43" t="s">
        <v>1129</v>
      </c>
      <c r="E317" t="s">
        <v>1128</v>
      </c>
      <c r="F317" t="s">
        <v>21249</v>
      </c>
      <c r="G317" s="41">
        <v>45302</v>
      </c>
      <c r="H317" t="s">
        <v>21250</v>
      </c>
      <c r="L317" t="s">
        <v>21854</v>
      </c>
      <c r="M317" s="44">
        <v>-1843229.88</v>
      </c>
      <c r="N317" s="44">
        <v>-1843229.88</v>
      </c>
    </row>
    <row r="318" spans="2:14" x14ac:dyDescent="0.25">
      <c r="B318" s="49" t="s">
        <v>9326</v>
      </c>
      <c r="C318" s="53" t="str">
        <f>_xlfn.XLOOKUP(Tabla1[[#This Row],[txtDimensionFocus]],Tabla7[Columna1],Tabla7[Columna2])</f>
        <v>Cuentas Por Pagar Proveedores</v>
      </c>
      <c r="D318" s="43" t="s">
        <v>6755</v>
      </c>
      <c r="E318" t="s">
        <v>6754</v>
      </c>
      <c r="F318" t="s">
        <v>14596</v>
      </c>
      <c r="G318" s="41">
        <v>42858</v>
      </c>
      <c r="H318" t="s">
        <v>3854</v>
      </c>
      <c r="I318" t="s">
        <v>18171</v>
      </c>
      <c r="K318" s="50" t="s">
        <v>22459</v>
      </c>
      <c r="L318" t="s">
        <v>21854</v>
      </c>
      <c r="M318" s="44">
        <v>-2294160.0099999998</v>
      </c>
      <c r="N318" s="44">
        <v>-1835328.01</v>
      </c>
    </row>
    <row r="319" spans="2:14" x14ac:dyDescent="0.25">
      <c r="B319" s="49" t="s">
        <v>9326</v>
      </c>
      <c r="C319" s="53" t="str">
        <f>_xlfn.XLOOKUP(Tabla1[[#This Row],[txtDimensionFocus]],Tabla7[Columna1],Tabla7[Columna2])</f>
        <v>Cuentas Por Pagar Proveedores</v>
      </c>
      <c r="D319" s="43" t="s">
        <v>1824</v>
      </c>
      <c r="E319" t="s">
        <v>1823</v>
      </c>
      <c r="F319" t="s">
        <v>15363</v>
      </c>
      <c r="G319" s="41">
        <v>44291</v>
      </c>
      <c r="H319" t="s">
        <v>7843</v>
      </c>
      <c r="L319" t="s">
        <v>21854</v>
      </c>
      <c r="M319" s="44">
        <v>-1832746.51</v>
      </c>
      <c r="N319" s="44">
        <v>-1832746.51</v>
      </c>
    </row>
    <row r="320" spans="2:14" x14ac:dyDescent="0.25">
      <c r="B320" s="49" t="s">
        <v>9326</v>
      </c>
      <c r="C320" s="53" t="str">
        <f>_xlfn.XLOOKUP(Tabla1[[#This Row],[txtDimensionFocus]],Tabla7[Columna1],Tabla7[Columna2])</f>
        <v>Cuentas Por Pagar Proveedores</v>
      </c>
      <c r="D320" s="43" t="s">
        <v>1824</v>
      </c>
      <c r="E320" t="s">
        <v>1823</v>
      </c>
      <c r="F320" t="s">
        <v>15364</v>
      </c>
      <c r="G320" s="41">
        <v>44291</v>
      </c>
      <c r="H320" t="s">
        <v>7844</v>
      </c>
      <c r="L320" t="s">
        <v>21854</v>
      </c>
      <c r="M320" s="44">
        <v>-1832746.51</v>
      </c>
      <c r="N320" s="44">
        <v>-1832746.51</v>
      </c>
    </row>
    <row r="321" spans="2:14" x14ac:dyDescent="0.25">
      <c r="B321" s="49" t="s">
        <v>9326</v>
      </c>
      <c r="C321" s="53" t="str">
        <f>_xlfn.XLOOKUP(Tabla1[[#This Row],[txtDimensionFocus]],Tabla7[Columna1],Tabla7[Columna2])</f>
        <v>Cuentas Por Pagar Proveedores</v>
      </c>
      <c r="D321" s="43" t="s">
        <v>18910</v>
      </c>
      <c r="E321" t="s">
        <v>18911</v>
      </c>
      <c r="F321" t="s">
        <v>21780</v>
      </c>
      <c r="G321" s="41">
        <v>45261</v>
      </c>
      <c r="H321" t="s">
        <v>8513</v>
      </c>
      <c r="L321" t="s">
        <v>21854</v>
      </c>
      <c r="M321" s="44">
        <v>-1827230</v>
      </c>
      <c r="N321" s="44">
        <v>-1827230</v>
      </c>
    </row>
    <row r="322" spans="2:14" x14ac:dyDescent="0.25">
      <c r="B322" s="49" t="s">
        <v>9326</v>
      </c>
      <c r="C322" s="53" t="str">
        <f>_xlfn.XLOOKUP(Tabla1[[#This Row],[txtDimensionFocus]],Tabla7[Columna1],Tabla7[Columna2])</f>
        <v>Cuentas Por Pagar Proveedores</v>
      </c>
      <c r="D322" s="43" t="s">
        <v>4197</v>
      </c>
      <c r="E322" t="s">
        <v>4196</v>
      </c>
      <c r="F322" t="s">
        <v>15896</v>
      </c>
      <c r="G322" s="41">
        <v>44495</v>
      </c>
      <c r="H322" t="s">
        <v>8474</v>
      </c>
      <c r="I322" t="s">
        <v>17995</v>
      </c>
      <c r="J322" t="s">
        <v>21956</v>
      </c>
      <c r="K322" t="s">
        <v>22365</v>
      </c>
      <c r="L322" t="s">
        <v>21854</v>
      </c>
      <c r="M322" s="44">
        <v>-1824355.69</v>
      </c>
      <c r="N322" s="44">
        <v>-1824355.69</v>
      </c>
    </row>
    <row r="323" spans="2:14" x14ac:dyDescent="0.25">
      <c r="B323" s="49" t="s">
        <v>9326</v>
      </c>
      <c r="C323" s="53" t="str">
        <f>_xlfn.XLOOKUP(Tabla1[[#This Row],[txtDimensionFocus]],Tabla7[Columna1],Tabla7[Columna2])</f>
        <v>Cuentas Por Pagar Proveedores</v>
      </c>
      <c r="D323" s="43" t="s">
        <v>9097</v>
      </c>
      <c r="E323" t="s">
        <v>9096</v>
      </c>
      <c r="F323" t="s">
        <v>17598</v>
      </c>
      <c r="G323" s="41">
        <v>45273</v>
      </c>
      <c r="H323" t="s">
        <v>17599</v>
      </c>
      <c r="L323" t="s">
        <v>21854</v>
      </c>
      <c r="M323" s="44">
        <v>-1821904.8</v>
      </c>
      <c r="N323" s="44">
        <v>-1821904.8</v>
      </c>
    </row>
    <row r="324" spans="2:14" x14ac:dyDescent="0.25">
      <c r="B324" s="49" t="s">
        <v>9326</v>
      </c>
      <c r="C324" s="53" t="str">
        <f>_xlfn.XLOOKUP(Tabla1[[#This Row],[txtDimensionFocus]],Tabla7[Columna1],Tabla7[Columna2])</f>
        <v>Cuentas Por Pagar Proveedores</v>
      </c>
      <c r="D324" s="43" t="s">
        <v>18528</v>
      </c>
      <c r="E324" t="s">
        <v>18529</v>
      </c>
      <c r="F324" t="s">
        <v>18532</v>
      </c>
      <c r="G324" s="41">
        <v>45281</v>
      </c>
      <c r="H324" t="s">
        <v>7396</v>
      </c>
      <c r="I324" t="s">
        <v>18531</v>
      </c>
      <c r="J324" t="s">
        <v>22175</v>
      </c>
      <c r="K324" t="s">
        <v>22634</v>
      </c>
      <c r="L324" t="s">
        <v>21854</v>
      </c>
      <c r="M324" s="44">
        <v>-1799067.85</v>
      </c>
      <c r="N324" s="44">
        <v>-1799067.85</v>
      </c>
    </row>
    <row r="325" spans="2:14" x14ac:dyDescent="0.25">
      <c r="B325" s="49" t="s">
        <v>9326</v>
      </c>
      <c r="C325" s="53" t="str">
        <f>_xlfn.XLOOKUP(Tabla1[[#This Row],[txtDimensionFocus]],Tabla7[Columna1],Tabla7[Columna2])</f>
        <v>Cuentas Por Pagar Proveedores</v>
      </c>
      <c r="D325" s="43" t="s">
        <v>18214</v>
      </c>
      <c r="E325" t="s">
        <v>18215</v>
      </c>
      <c r="F325" t="s">
        <v>18216</v>
      </c>
      <c r="G325" s="41">
        <v>45271</v>
      </c>
      <c r="H325" t="s">
        <v>18217</v>
      </c>
      <c r="I325" t="s">
        <v>9076</v>
      </c>
      <c r="J325" t="s">
        <v>22490</v>
      </c>
      <c r="K325" t="s">
        <v>22491</v>
      </c>
      <c r="L325" t="s">
        <v>21854</v>
      </c>
      <c r="M325" s="44">
        <v>-1773849.74</v>
      </c>
      <c r="N325" s="44">
        <v>-1773849.74</v>
      </c>
    </row>
    <row r="326" spans="2:14" x14ac:dyDescent="0.25">
      <c r="B326" s="49" t="s">
        <v>9326</v>
      </c>
      <c r="C326" s="53" t="str">
        <f>_xlfn.XLOOKUP(Tabla1[[#This Row],[txtDimensionFocus]],Tabla7[Columna1],Tabla7[Columna2])</f>
        <v>Cuentas Por Pagar Proveedores</v>
      </c>
      <c r="D326" s="43" t="s">
        <v>18420</v>
      </c>
      <c r="E326" t="s">
        <v>18421</v>
      </c>
      <c r="F326" t="s">
        <v>18422</v>
      </c>
      <c r="G326" s="41">
        <v>45282</v>
      </c>
      <c r="H326" t="s">
        <v>18423</v>
      </c>
      <c r="I326" t="s">
        <v>18424</v>
      </c>
      <c r="J326" t="s">
        <v>22175</v>
      </c>
      <c r="K326" t="s">
        <v>22601</v>
      </c>
      <c r="L326" t="s">
        <v>21854</v>
      </c>
      <c r="M326" s="44">
        <v>-1767929.19</v>
      </c>
      <c r="N326" s="44">
        <v>-1767929.19</v>
      </c>
    </row>
    <row r="327" spans="2:14" x14ac:dyDescent="0.25">
      <c r="B327" s="49" t="s">
        <v>9326</v>
      </c>
      <c r="C327" s="53" t="str">
        <f>_xlfn.XLOOKUP(Tabla1[[#This Row],[txtDimensionFocus]],Tabla7[Columna1],Tabla7[Columna2])</f>
        <v>Cuentas Por Pagar Proveedores</v>
      </c>
      <c r="D327" s="43" t="s">
        <v>17181</v>
      </c>
      <c r="E327" t="s">
        <v>17182</v>
      </c>
      <c r="F327" t="s">
        <v>17183</v>
      </c>
      <c r="G327" s="41">
        <v>45287</v>
      </c>
      <c r="H327" t="s">
        <v>17184</v>
      </c>
      <c r="I327" t="s">
        <v>17185</v>
      </c>
      <c r="J327" t="s">
        <v>22095</v>
      </c>
      <c r="K327" t="s">
        <v>22096</v>
      </c>
      <c r="L327" t="s">
        <v>21854</v>
      </c>
      <c r="M327" s="44">
        <v>-1756810.85</v>
      </c>
      <c r="N327" s="44">
        <v>-1756810.85</v>
      </c>
    </row>
    <row r="328" spans="2:14" x14ac:dyDescent="0.25">
      <c r="B328" s="49" t="s">
        <v>9326</v>
      </c>
      <c r="C328" s="53" t="str">
        <f>_xlfn.XLOOKUP(Tabla1[[#This Row],[txtDimensionFocus]],Tabla7[Columna1],Tabla7[Columna2])</f>
        <v>Cuentas Por Pagar Proveedores</v>
      </c>
      <c r="D328" s="43" t="s">
        <v>9097</v>
      </c>
      <c r="E328" t="s">
        <v>9096</v>
      </c>
      <c r="F328" t="s">
        <v>22186</v>
      </c>
      <c r="G328" s="41">
        <v>45321</v>
      </c>
      <c r="H328" t="s">
        <v>22187</v>
      </c>
      <c r="L328" t="s">
        <v>21854</v>
      </c>
      <c r="M328" s="44">
        <v>-1747333.65</v>
      </c>
      <c r="N328" s="44">
        <v>-1747333.65</v>
      </c>
    </row>
    <row r="329" spans="2:14" x14ac:dyDescent="0.25">
      <c r="B329" s="49" t="s">
        <v>9326</v>
      </c>
      <c r="C329" s="53" t="str">
        <f>_xlfn.XLOOKUP(Tabla1[[#This Row],[txtDimensionFocus]],Tabla7[Columna1],Tabla7[Columna2])</f>
        <v>Cuentas Por Pagar Proveedores</v>
      </c>
      <c r="D329" s="43" t="s">
        <v>9265</v>
      </c>
      <c r="E329" t="s">
        <v>9264</v>
      </c>
      <c r="F329" t="s">
        <v>17880</v>
      </c>
      <c r="G329" s="41">
        <v>45278</v>
      </c>
      <c r="H329" t="s">
        <v>17881</v>
      </c>
      <c r="I329" t="s">
        <v>17882</v>
      </c>
      <c r="K329" t="s">
        <v>22300</v>
      </c>
      <c r="L329" t="s">
        <v>21854</v>
      </c>
      <c r="M329" s="44">
        <v>-2183568.04</v>
      </c>
      <c r="N329" s="44">
        <v>-1746854.43</v>
      </c>
    </row>
    <row r="330" spans="2:14" x14ac:dyDescent="0.25">
      <c r="B330" s="49" t="s">
        <v>9326</v>
      </c>
      <c r="C330" s="53" t="str">
        <f>_xlfn.XLOOKUP(Tabla1[[#This Row],[txtDimensionFocus]],Tabla7[Columna1],Tabla7[Columna2])</f>
        <v>Cuentas Por Pagar Proveedores</v>
      </c>
      <c r="D330" s="43" t="s">
        <v>9097</v>
      </c>
      <c r="E330" t="s">
        <v>9096</v>
      </c>
      <c r="F330" t="s">
        <v>21315</v>
      </c>
      <c r="G330" s="41">
        <v>45294</v>
      </c>
      <c r="H330" t="s">
        <v>21316</v>
      </c>
      <c r="L330" t="s">
        <v>21854</v>
      </c>
      <c r="M330" s="44">
        <v>-1717321.17</v>
      </c>
      <c r="N330" s="44">
        <v>-1717321.17</v>
      </c>
    </row>
    <row r="331" spans="2:14" x14ac:dyDescent="0.25">
      <c r="B331" s="49" t="s">
        <v>9326</v>
      </c>
      <c r="C331" s="53" t="str">
        <f>_xlfn.XLOOKUP(Tabla1[[#This Row],[txtDimensionFocus]],Tabla7[Columna1],Tabla7[Columna2])</f>
        <v>Cuentas Por Pagar Proveedores</v>
      </c>
      <c r="D331" s="43" t="s">
        <v>10117</v>
      </c>
      <c r="E331" t="s">
        <v>1017</v>
      </c>
      <c r="F331" t="s">
        <v>10118</v>
      </c>
      <c r="G331" s="41">
        <v>41233</v>
      </c>
      <c r="H331" t="s">
        <v>1018</v>
      </c>
      <c r="I331" t="s">
        <v>16904</v>
      </c>
      <c r="K331" t="s">
        <v>22006</v>
      </c>
      <c r="L331" t="s">
        <v>21854</v>
      </c>
      <c r="M331" s="44">
        <v>-1715823.34</v>
      </c>
      <c r="N331" s="44">
        <v>-1715823.34</v>
      </c>
    </row>
    <row r="332" spans="2:14" x14ac:dyDescent="0.25">
      <c r="B332" s="49" t="s">
        <v>9326</v>
      </c>
      <c r="C332" s="53" t="str">
        <f>_xlfn.XLOOKUP(Tabla1[[#This Row],[txtDimensionFocus]],Tabla7[Columna1],Tabla7[Columna2])</f>
        <v>Cuentas Por Pagar Proveedores</v>
      </c>
      <c r="D332" s="43" t="s">
        <v>21203</v>
      </c>
      <c r="E332" t="s">
        <v>21996</v>
      </c>
      <c r="F332" t="s">
        <v>21204</v>
      </c>
      <c r="G332" s="41">
        <v>45296</v>
      </c>
      <c r="H332" t="s">
        <v>21205</v>
      </c>
      <c r="I332" t="s">
        <v>21206</v>
      </c>
      <c r="J332" t="s">
        <v>21997</v>
      </c>
      <c r="K332" t="s">
        <v>21998</v>
      </c>
      <c r="L332" t="s">
        <v>21854</v>
      </c>
      <c r="M332" s="44">
        <v>-1687581.97</v>
      </c>
      <c r="N332" s="44">
        <v>-1687581.97</v>
      </c>
    </row>
    <row r="333" spans="2:14" x14ac:dyDescent="0.25">
      <c r="B333" s="49" t="s">
        <v>9326</v>
      </c>
      <c r="C333" s="53" t="str">
        <f>_xlfn.XLOOKUP(Tabla1[[#This Row],[txtDimensionFocus]],Tabla7[Columna1],Tabla7[Columna2])</f>
        <v>Cuentas Por Pagar Proveedores</v>
      </c>
      <c r="D333" s="43" t="s">
        <v>21171</v>
      </c>
      <c r="E333" t="s">
        <v>21967</v>
      </c>
      <c r="F333" t="s">
        <v>21173</v>
      </c>
      <c r="G333" s="41">
        <v>45302</v>
      </c>
      <c r="H333" t="s">
        <v>21172</v>
      </c>
      <c r="L333" t="s">
        <v>21854</v>
      </c>
      <c r="M333" s="44">
        <v>-1684660.69</v>
      </c>
      <c r="N333" s="44">
        <v>-1684660.69</v>
      </c>
    </row>
    <row r="334" spans="2:14" x14ac:dyDescent="0.25">
      <c r="B334" s="49" t="s">
        <v>9326</v>
      </c>
      <c r="C334" s="53" t="str">
        <f>_xlfn.XLOOKUP(Tabla1[[#This Row],[txtDimensionFocus]],Tabla7[Columna1],Tabla7[Columna2])</f>
        <v>Cuentas Por Pagar Proveedores</v>
      </c>
      <c r="D334" s="43" t="s">
        <v>433</v>
      </c>
      <c r="E334" t="s">
        <v>432</v>
      </c>
      <c r="F334" t="s">
        <v>17506</v>
      </c>
      <c r="G334" s="41">
        <v>45287</v>
      </c>
      <c r="H334" t="s">
        <v>17507</v>
      </c>
      <c r="I334" t="s">
        <v>17508</v>
      </c>
      <c r="J334" t="s">
        <v>22175</v>
      </c>
      <c r="K334" t="s">
        <v>22176</v>
      </c>
      <c r="L334" t="s">
        <v>21854</v>
      </c>
      <c r="M334" s="44">
        <v>-1645560.83</v>
      </c>
      <c r="N334" s="44">
        <v>-1645560.83</v>
      </c>
    </row>
    <row r="335" spans="2:14" x14ac:dyDescent="0.25">
      <c r="B335" s="49" t="s">
        <v>9326</v>
      </c>
      <c r="C335" s="53" t="str">
        <f>_xlfn.XLOOKUP(Tabla1[[#This Row],[txtDimensionFocus]],Tabla7[Columna1],Tabla7[Columna2])</f>
        <v>Cuentas Por Pagar Proveedores</v>
      </c>
      <c r="D335" s="43" t="s">
        <v>988</v>
      </c>
      <c r="E335" t="s">
        <v>987</v>
      </c>
      <c r="F335" t="s">
        <v>22730</v>
      </c>
      <c r="G335" s="41">
        <v>45321</v>
      </c>
      <c r="H335" t="s">
        <v>22731</v>
      </c>
      <c r="L335" t="s">
        <v>21854</v>
      </c>
      <c r="M335" s="44">
        <v>-1626712</v>
      </c>
      <c r="N335" s="44">
        <v>-1626712</v>
      </c>
    </row>
    <row r="336" spans="2:14" x14ac:dyDescent="0.25">
      <c r="B336" s="49" t="s">
        <v>9326</v>
      </c>
      <c r="C336" s="53" t="str">
        <f>_xlfn.XLOOKUP(Tabla1[[#This Row],[txtDimensionFocus]],Tabla7[Columna1],Tabla7[Columna2])</f>
        <v>Cuentas Por Pagar Proveedores</v>
      </c>
      <c r="D336" s="43" t="s">
        <v>4473</v>
      </c>
      <c r="E336" t="s">
        <v>4472</v>
      </c>
      <c r="F336" t="s">
        <v>17198</v>
      </c>
      <c r="G336" s="41">
        <v>45288</v>
      </c>
      <c r="H336" t="s">
        <v>17199</v>
      </c>
      <c r="I336" t="s">
        <v>17123</v>
      </c>
      <c r="J336" t="s">
        <v>22075</v>
      </c>
      <c r="K336" t="s">
        <v>22098</v>
      </c>
      <c r="L336" t="s">
        <v>21854</v>
      </c>
      <c r="M336" s="44">
        <v>-1614539.06</v>
      </c>
      <c r="N336" s="44">
        <v>-1614539.06</v>
      </c>
    </row>
    <row r="337" spans="2:14" x14ac:dyDescent="0.25">
      <c r="B337" s="49" t="s">
        <v>9326</v>
      </c>
      <c r="C337" s="53" t="str">
        <f>_xlfn.XLOOKUP(Tabla1[[#This Row],[txtDimensionFocus]],Tabla7[Columna1],Tabla7[Columna2])</f>
        <v>Cuentas Por Pagar Proveedores</v>
      </c>
      <c r="D337" s="43" t="s">
        <v>4071</v>
      </c>
      <c r="E337" t="s">
        <v>4070</v>
      </c>
      <c r="F337" t="s">
        <v>12510</v>
      </c>
      <c r="G337" s="41">
        <v>41850</v>
      </c>
      <c r="H337" t="s">
        <v>4072</v>
      </c>
      <c r="I337" t="s">
        <v>18817</v>
      </c>
      <c r="K337" t="s">
        <v>22736</v>
      </c>
      <c r="L337" t="s">
        <v>21854</v>
      </c>
      <c r="M337" s="44">
        <v>-1606080</v>
      </c>
      <c r="N337" s="44">
        <v>-1606080</v>
      </c>
    </row>
    <row r="338" spans="2:14" x14ac:dyDescent="0.25">
      <c r="B338" s="49" t="s">
        <v>9326</v>
      </c>
      <c r="C338" s="53" t="str">
        <f>_xlfn.XLOOKUP(Tabla1[[#This Row],[txtDimensionFocus]],Tabla7[Columna1],Tabla7[Columna2])</f>
        <v>Cuentas Por Pagar Proveedores</v>
      </c>
      <c r="D338" s="43" t="s">
        <v>156</v>
      </c>
      <c r="E338" t="s">
        <v>155</v>
      </c>
      <c r="F338" t="s">
        <v>9418</v>
      </c>
      <c r="G338" s="41">
        <v>40490</v>
      </c>
      <c r="H338">
        <v>778</v>
      </c>
      <c r="L338" t="s">
        <v>21854</v>
      </c>
      <c r="M338" s="44">
        <v>-1603089.3</v>
      </c>
      <c r="N338" s="44">
        <v>-1603089.3</v>
      </c>
    </row>
    <row r="339" spans="2:14" x14ac:dyDescent="0.25">
      <c r="B339" s="49" t="s">
        <v>9326</v>
      </c>
      <c r="C339" s="53" t="str">
        <f>_xlfn.XLOOKUP(Tabla1[[#This Row],[txtDimensionFocus]],Tabla7[Columna1],Tabla7[Columna2])</f>
        <v>Cuentas Por Pagar Proveedores</v>
      </c>
      <c r="D339" s="43" t="s">
        <v>18910</v>
      </c>
      <c r="E339" t="s">
        <v>18911</v>
      </c>
      <c r="F339" t="s">
        <v>21778</v>
      </c>
      <c r="G339" s="41">
        <v>45261</v>
      </c>
      <c r="H339" t="s">
        <v>9215</v>
      </c>
      <c r="L339" t="s">
        <v>21854</v>
      </c>
      <c r="M339" s="44">
        <v>-1560750</v>
      </c>
      <c r="N339" s="44">
        <v>-1560750</v>
      </c>
    </row>
    <row r="340" spans="2:14" x14ac:dyDescent="0.25">
      <c r="B340" s="49" t="s">
        <v>9326</v>
      </c>
      <c r="C340" s="53" t="str">
        <f>_xlfn.XLOOKUP(Tabla1[[#This Row],[txtDimensionFocus]],Tabla7[Columna1],Tabla7[Columna2])</f>
        <v>Cuentas Por Pagar Proveedores</v>
      </c>
      <c r="D340" s="43" t="s">
        <v>21071</v>
      </c>
      <c r="E340" t="s">
        <v>21903</v>
      </c>
      <c r="F340" t="s">
        <v>21072</v>
      </c>
      <c r="G340" s="41">
        <v>45306</v>
      </c>
      <c r="H340" t="s">
        <v>21073</v>
      </c>
      <c r="I340" t="s">
        <v>16950</v>
      </c>
      <c r="K340" t="s">
        <v>21904</v>
      </c>
      <c r="L340" t="s">
        <v>21854</v>
      </c>
      <c r="M340" s="44">
        <v>-2615022.88</v>
      </c>
      <c r="N340" s="44">
        <v>-1548434.44</v>
      </c>
    </row>
    <row r="341" spans="2:14" x14ac:dyDescent="0.25">
      <c r="B341" s="49" t="s">
        <v>9326</v>
      </c>
      <c r="C341" s="53" t="str">
        <f>_xlfn.XLOOKUP(Tabla1[[#This Row],[txtDimensionFocus]],Tabla7[Columna1],Tabla7[Columna2])</f>
        <v>Cuentas Por Pagar Proveedores</v>
      </c>
      <c r="D341" s="43" t="s">
        <v>9097</v>
      </c>
      <c r="E341" t="s">
        <v>9096</v>
      </c>
      <c r="F341" t="s">
        <v>21331</v>
      </c>
      <c r="G341" s="41">
        <v>45309</v>
      </c>
      <c r="H341" t="s">
        <v>21332</v>
      </c>
      <c r="L341" t="s">
        <v>21854</v>
      </c>
      <c r="M341" s="44">
        <v>-1504574.04</v>
      </c>
      <c r="N341" s="44">
        <v>-1504574.04</v>
      </c>
    </row>
    <row r="342" spans="2:14" x14ac:dyDescent="0.25">
      <c r="B342" s="49" t="s">
        <v>9326</v>
      </c>
      <c r="C342" s="53" t="str">
        <f>_xlfn.XLOOKUP(Tabla1[[#This Row],[txtDimensionFocus]],Tabla7[Columna1],Tabla7[Columna2])</f>
        <v>Cuentas Por Pagar Proveedores</v>
      </c>
      <c r="D342" s="43" t="s">
        <v>10</v>
      </c>
      <c r="E342" t="s">
        <v>9</v>
      </c>
      <c r="F342" t="s">
        <v>9327</v>
      </c>
      <c r="G342" s="41">
        <v>39412</v>
      </c>
      <c r="H342">
        <v>6668</v>
      </c>
      <c r="L342" t="s">
        <v>21854</v>
      </c>
      <c r="M342" s="44">
        <v>-1500000</v>
      </c>
      <c r="N342" s="44">
        <v>-1500000</v>
      </c>
    </row>
    <row r="343" spans="2:14" x14ac:dyDescent="0.25">
      <c r="B343" s="49" t="s">
        <v>9326</v>
      </c>
      <c r="C343" s="53" t="str">
        <f>_xlfn.XLOOKUP(Tabla1[[#This Row],[txtDimensionFocus]],Tabla7[Columna1],Tabla7[Columna2])</f>
        <v>Cuentas Por Pagar Proveedores</v>
      </c>
      <c r="D343" s="43" t="s">
        <v>18364</v>
      </c>
      <c r="E343" t="s">
        <v>18365</v>
      </c>
      <c r="F343" t="s">
        <v>18366</v>
      </c>
      <c r="G343" s="41">
        <v>45267</v>
      </c>
      <c r="H343" t="s">
        <v>7446</v>
      </c>
      <c r="I343" t="s">
        <v>18367</v>
      </c>
      <c r="J343" t="s">
        <v>22581</v>
      </c>
      <c r="K343" t="s">
        <v>22582</v>
      </c>
      <c r="L343" t="s">
        <v>21854</v>
      </c>
      <c r="M343" s="44">
        <v>-1498500</v>
      </c>
      <c r="N343" s="44">
        <v>-1498500</v>
      </c>
    </row>
    <row r="344" spans="2:14" x14ac:dyDescent="0.25">
      <c r="B344" s="49" t="s">
        <v>9326</v>
      </c>
      <c r="C344" s="53" t="str">
        <f>_xlfn.XLOOKUP(Tabla1[[#This Row],[txtDimensionFocus]],Tabla7[Columna1],Tabla7[Columna2])</f>
        <v>Cuentas Por Pagar Proveedores</v>
      </c>
      <c r="D344" s="43" t="s">
        <v>7199</v>
      </c>
      <c r="E344" t="s">
        <v>7198</v>
      </c>
      <c r="F344" t="s">
        <v>14922</v>
      </c>
      <c r="G344" s="41">
        <v>43343</v>
      </c>
      <c r="H344" t="s">
        <v>7200</v>
      </c>
      <c r="L344" t="s">
        <v>21854</v>
      </c>
      <c r="M344" s="44">
        <v>-1497459.84</v>
      </c>
      <c r="N344" s="44">
        <v>-1497459.84</v>
      </c>
    </row>
    <row r="345" spans="2:14" x14ac:dyDescent="0.25">
      <c r="B345" s="49" t="s">
        <v>9326</v>
      </c>
      <c r="C345" s="53" t="str">
        <f>_xlfn.XLOOKUP(Tabla1[[#This Row],[txtDimensionFocus]],Tabla7[Columna1],Tabla7[Columna2])</f>
        <v>Cuentas Por Pagar Proveedores</v>
      </c>
      <c r="D345" s="43" t="s">
        <v>17214</v>
      </c>
      <c r="E345" t="s">
        <v>17215</v>
      </c>
      <c r="F345" t="s">
        <v>21258</v>
      </c>
      <c r="G345" s="41">
        <v>45302</v>
      </c>
      <c r="H345" t="s">
        <v>21259</v>
      </c>
      <c r="I345" t="s">
        <v>21260</v>
      </c>
      <c r="J345" t="s">
        <v>22102</v>
      </c>
      <c r="K345" t="s">
        <v>22103</v>
      </c>
      <c r="L345" t="s">
        <v>21854</v>
      </c>
      <c r="M345" s="44">
        <v>-1487390</v>
      </c>
      <c r="N345" s="44">
        <v>-1487390</v>
      </c>
    </row>
    <row r="346" spans="2:14" x14ac:dyDescent="0.25">
      <c r="B346" s="49" t="s">
        <v>9326</v>
      </c>
      <c r="C346" s="53" t="str">
        <f>_xlfn.XLOOKUP(Tabla1[[#This Row],[txtDimensionFocus]],Tabla7[Columna1],Tabla7[Columna2])</f>
        <v>Cuentas Por Pagar Proveedores</v>
      </c>
      <c r="D346" s="43" t="s">
        <v>10226</v>
      </c>
      <c r="E346" t="s">
        <v>1162</v>
      </c>
      <c r="F346" t="s">
        <v>10227</v>
      </c>
      <c r="G346" s="41">
        <v>41271</v>
      </c>
      <c r="H346" t="s">
        <v>1163</v>
      </c>
      <c r="I346" t="s">
        <v>16780</v>
      </c>
      <c r="K346" t="s">
        <v>21972</v>
      </c>
      <c r="L346" t="s">
        <v>21854</v>
      </c>
      <c r="M346" s="44">
        <v>-1470728</v>
      </c>
      <c r="N346" s="44">
        <v>-1470728</v>
      </c>
    </row>
    <row r="347" spans="2:14" x14ac:dyDescent="0.25">
      <c r="B347" s="49" t="s">
        <v>9326</v>
      </c>
      <c r="C347" s="53" t="str">
        <f>_xlfn.XLOOKUP(Tabla1[[#This Row],[txtDimensionFocus]],Tabla7[Columna1],Tabla7[Columna2])</f>
        <v>Cuentas Por Pagar Proveedores</v>
      </c>
      <c r="D347" s="43" t="s">
        <v>6744</v>
      </c>
      <c r="E347" t="s">
        <v>6743</v>
      </c>
      <c r="F347" t="s">
        <v>14597</v>
      </c>
      <c r="G347" s="41">
        <v>42859</v>
      </c>
      <c r="H347" t="s">
        <v>4452</v>
      </c>
      <c r="I347" t="s">
        <v>18096</v>
      </c>
      <c r="J347" t="s">
        <v>22416</v>
      </c>
      <c r="K347" t="s">
        <v>22417</v>
      </c>
      <c r="L347" t="s">
        <v>21854</v>
      </c>
      <c r="M347" s="44">
        <v>-9296748</v>
      </c>
      <c r="N347" s="44">
        <v>-1418148</v>
      </c>
    </row>
    <row r="348" spans="2:14" x14ac:dyDescent="0.25">
      <c r="B348" s="49" t="s">
        <v>9326</v>
      </c>
      <c r="C348" s="53" t="str">
        <f>_xlfn.XLOOKUP(Tabla1[[#This Row],[txtDimensionFocus]],Tabla7[Columna1],Tabla7[Columna2])</f>
        <v>Cuentas Por Pagar Proveedores</v>
      </c>
      <c r="D348" s="43" t="s">
        <v>144</v>
      </c>
      <c r="E348" t="s">
        <v>143</v>
      </c>
      <c r="F348" t="s">
        <v>13549</v>
      </c>
      <c r="G348" s="41">
        <v>42111</v>
      </c>
      <c r="H348" t="s">
        <v>5434</v>
      </c>
      <c r="L348" t="s">
        <v>21854</v>
      </c>
      <c r="M348" s="44">
        <v>-1414328.07</v>
      </c>
      <c r="N348" s="44">
        <v>-1414328.07</v>
      </c>
    </row>
    <row r="349" spans="2:14" x14ac:dyDescent="0.25">
      <c r="B349" s="49" t="s">
        <v>9326</v>
      </c>
      <c r="C349" s="53" t="str">
        <f>_xlfn.XLOOKUP(Tabla1[[#This Row],[txtDimensionFocus]],Tabla7[Columna1],Tabla7[Columna2])</f>
        <v>Cuentas Por Pagar Proveedores</v>
      </c>
      <c r="D349" s="43" t="s">
        <v>6018</v>
      </c>
      <c r="E349" t="s">
        <v>6017</v>
      </c>
      <c r="F349" t="s">
        <v>14018</v>
      </c>
      <c r="G349" s="41">
        <v>42474</v>
      </c>
      <c r="H349" t="s">
        <v>4115</v>
      </c>
      <c r="I349" t="s">
        <v>17800</v>
      </c>
      <c r="K349">
        <v>1010</v>
      </c>
      <c r="L349" t="s">
        <v>21854</v>
      </c>
      <c r="M349" s="44">
        <v>-1762035</v>
      </c>
      <c r="N349" s="44">
        <v>-1409628</v>
      </c>
    </row>
    <row r="350" spans="2:14" x14ac:dyDescent="0.25">
      <c r="B350" s="49" t="s">
        <v>9326</v>
      </c>
      <c r="C350" s="53" t="str">
        <f>_xlfn.XLOOKUP(Tabla1[[#This Row],[txtDimensionFocus]],Tabla7[Columna1],Tabla7[Columna2])</f>
        <v>Cuentas Por Pagar Proveedores</v>
      </c>
      <c r="D350" s="43" t="s">
        <v>9164</v>
      </c>
      <c r="E350" t="s">
        <v>9163</v>
      </c>
      <c r="F350" t="s">
        <v>18428</v>
      </c>
      <c r="G350" s="41">
        <v>45117</v>
      </c>
      <c r="H350" t="s">
        <v>18429</v>
      </c>
      <c r="I350" t="s">
        <v>18430</v>
      </c>
      <c r="K350" t="s">
        <v>22602</v>
      </c>
      <c r="L350" t="s">
        <v>21854</v>
      </c>
      <c r="M350" s="44">
        <v>-1398300</v>
      </c>
      <c r="N350" s="44">
        <v>-1398300</v>
      </c>
    </row>
    <row r="351" spans="2:14" x14ac:dyDescent="0.25">
      <c r="B351" s="49" t="s">
        <v>9326</v>
      </c>
      <c r="C351" s="53" t="str">
        <f>_xlfn.XLOOKUP(Tabla1[[#This Row],[txtDimensionFocus]],Tabla7[Columna1],Tabla7[Columna2])</f>
        <v>Cuentas Por Pagar Proveedores</v>
      </c>
      <c r="D351" s="43" t="s">
        <v>18910</v>
      </c>
      <c r="E351" t="s">
        <v>18911</v>
      </c>
      <c r="F351" t="s">
        <v>21776</v>
      </c>
      <c r="G351" s="41">
        <v>45261</v>
      </c>
      <c r="H351" t="s">
        <v>7195</v>
      </c>
      <c r="L351" t="s">
        <v>21854</v>
      </c>
      <c r="M351" s="44">
        <v>-1380210</v>
      </c>
      <c r="N351" s="44">
        <v>-1380210</v>
      </c>
    </row>
    <row r="352" spans="2:14" x14ac:dyDescent="0.25">
      <c r="B352" s="49" t="s">
        <v>9326</v>
      </c>
      <c r="C352" s="53" t="str">
        <f>_xlfn.XLOOKUP(Tabla1[[#This Row],[txtDimensionFocus]],Tabla7[Columna1],Tabla7[Columna2])</f>
        <v>Cuentas Por Pagar Proveedores</v>
      </c>
      <c r="D352" s="43" t="s">
        <v>16273</v>
      </c>
      <c r="E352" t="s">
        <v>8999</v>
      </c>
      <c r="F352" t="s">
        <v>21220</v>
      </c>
      <c r="G352" s="41">
        <v>45309</v>
      </c>
      <c r="H352" t="s">
        <v>21221</v>
      </c>
      <c r="I352" t="s">
        <v>16892</v>
      </c>
      <c r="K352" t="s">
        <v>22027</v>
      </c>
      <c r="L352" t="s">
        <v>21854</v>
      </c>
      <c r="M352" s="44">
        <v>-1723565.45</v>
      </c>
      <c r="N352" s="44">
        <v>-1378852.36</v>
      </c>
    </row>
    <row r="353" spans="2:14" x14ac:dyDescent="0.25">
      <c r="B353" s="49" t="s">
        <v>9326</v>
      </c>
      <c r="C353" s="53" t="str">
        <f>_xlfn.XLOOKUP(Tabla1[[#This Row],[txtDimensionFocus]],Tabla7[Columna1],Tabla7[Columna2])</f>
        <v>Cuentas Por Pagar Proveedores</v>
      </c>
      <c r="D353" s="43" t="s">
        <v>9097</v>
      </c>
      <c r="E353" t="s">
        <v>9096</v>
      </c>
      <c r="F353" t="s">
        <v>22194</v>
      </c>
      <c r="G353" s="41">
        <v>45321</v>
      </c>
      <c r="H353" t="s">
        <v>22195</v>
      </c>
      <c r="L353" t="s">
        <v>21854</v>
      </c>
      <c r="M353" s="44">
        <v>-1376016.04</v>
      </c>
      <c r="N353" s="44">
        <v>-1376016.04</v>
      </c>
    </row>
    <row r="354" spans="2:14" x14ac:dyDescent="0.25">
      <c r="B354" s="49" t="s">
        <v>9326</v>
      </c>
      <c r="C354" s="53" t="str">
        <f>_xlfn.XLOOKUP(Tabla1[[#This Row],[txtDimensionFocus]],Tabla7[Columna1],Tabla7[Columna2])</f>
        <v>Cuentas Por Pagar Proveedores</v>
      </c>
      <c r="D354" s="43" t="s">
        <v>9214</v>
      </c>
      <c r="E354" t="s">
        <v>9213</v>
      </c>
      <c r="F354" t="s">
        <v>22139</v>
      </c>
      <c r="G354" s="41">
        <v>45317</v>
      </c>
      <c r="H354" t="s">
        <v>7509</v>
      </c>
      <c r="I354" t="s">
        <v>21541</v>
      </c>
      <c r="K354" t="s">
        <v>22140</v>
      </c>
      <c r="L354" t="s">
        <v>21854</v>
      </c>
      <c r="M354" s="44">
        <v>-1374756.26</v>
      </c>
      <c r="N354" s="44">
        <v>-1374756.26</v>
      </c>
    </row>
    <row r="355" spans="2:14" x14ac:dyDescent="0.25">
      <c r="B355" s="49" t="s">
        <v>9326</v>
      </c>
      <c r="C355" s="53" t="str">
        <f>_xlfn.XLOOKUP(Tabla1[[#This Row],[txtDimensionFocus]],Tabla7[Columna1],Tabla7[Columna2])</f>
        <v>Cuentas Por Pagar Proveedores</v>
      </c>
      <c r="D355" s="43" t="s">
        <v>408</v>
      </c>
      <c r="E355" t="s">
        <v>407</v>
      </c>
      <c r="F355" t="s">
        <v>9609</v>
      </c>
      <c r="G355" s="41">
        <v>40865</v>
      </c>
      <c r="H355">
        <v>129</v>
      </c>
      <c r="L355" t="s">
        <v>21854</v>
      </c>
      <c r="M355" s="44">
        <v>-1355223.7</v>
      </c>
      <c r="N355" s="44">
        <v>-1355223.7</v>
      </c>
    </row>
    <row r="356" spans="2:14" x14ac:dyDescent="0.25">
      <c r="B356" s="49" t="s">
        <v>9326</v>
      </c>
      <c r="C356" s="53" t="str">
        <f>_xlfn.XLOOKUP(Tabla1[[#This Row],[txtDimensionFocus]],Tabla7[Columna1],Tabla7[Columna2])</f>
        <v>Cuentas Por Pagar Proveedores</v>
      </c>
      <c r="D356" s="43" t="s">
        <v>8806</v>
      </c>
      <c r="E356" t="s">
        <v>8805</v>
      </c>
      <c r="F356" t="s">
        <v>16154</v>
      </c>
      <c r="G356" s="41">
        <v>44845</v>
      </c>
      <c r="H356" t="s">
        <v>8807</v>
      </c>
      <c r="I356" t="s">
        <v>7654</v>
      </c>
      <c r="K356" t="s">
        <v>22350</v>
      </c>
      <c r="L356" t="s">
        <v>21854</v>
      </c>
      <c r="M356" s="44">
        <v>-1351664.04</v>
      </c>
      <c r="N356" s="44">
        <v>-1351664.04</v>
      </c>
    </row>
    <row r="357" spans="2:14" x14ac:dyDescent="0.25">
      <c r="B357" s="49" t="s">
        <v>9326</v>
      </c>
      <c r="C357" s="53" t="str">
        <f>_xlfn.XLOOKUP(Tabla1[[#This Row],[txtDimensionFocus]],Tabla7[Columna1],Tabla7[Columna2])</f>
        <v>Cuentas Por Pagar Proveedores</v>
      </c>
      <c r="D357" s="43" t="s">
        <v>1824</v>
      </c>
      <c r="E357" t="s">
        <v>1823</v>
      </c>
      <c r="F357" t="s">
        <v>16345</v>
      </c>
      <c r="G357" s="41">
        <v>45072</v>
      </c>
      <c r="H357" t="s">
        <v>9152</v>
      </c>
      <c r="L357" t="s">
        <v>21854</v>
      </c>
      <c r="M357" s="44">
        <v>-14941427.18</v>
      </c>
      <c r="N357" s="44">
        <v>-1350350.09</v>
      </c>
    </row>
    <row r="358" spans="2:14" x14ac:dyDescent="0.25">
      <c r="B358" s="49" t="s">
        <v>9326</v>
      </c>
      <c r="C358" s="53" t="str">
        <f>_xlfn.XLOOKUP(Tabla1[[#This Row],[txtDimensionFocus]],Tabla7[Columna1],Tabla7[Columna2])</f>
        <v>Cuentas Por Pagar Proveedores</v>
      </c>
      <c r="D358" s="43" t="s">
        <v>14879</v>
      </c>
      <c r="E358" t="s">
        <v>7140</v>
      </c>
      <c r="F358" t="s">
        <v>14880</v>
      </c>
      <c r="G358" s="41">
        <v>43280</v>
      </c>
      <c r="H358" t="s">
        <v>6052</v>
      </c>
      <c r="L358" t="s">
        <v>21854</v>
      </c>
      <c r="M358" s="44">
        <v>-1345918.22</v>
      </c>
      <c r="N358" s="44">
        <v>-1345918.22</v>
      </c>
    </row>
    <row r="359" spans="2:14" x14ac:dyDescent="0.25">
      <c r="B359" s="49" t="s">
        <v>9326</v>
      </c>
      <c r="C359" s="53" t="str">
        <f>_xlfn.XLOOKUP(Tabla1[[#This Row],[txtDimensionFocus]],Tabla7[Columna1],Tabla7[Columna2])</f>
        <v>Cuentas Por Pagar Proveedores</v>
      </c>
      <c r="D359" s="43" t="s">
        <v>16268</v>
      </c>
      <c r="E359" t="s">
        <v>8988</v>
      </c>
      <c r="F359" t="s">
        <v>16827</v>
      </c>
      <c r="G359" s="41">
        <v>45268</v>
      </c>
      <c r="H359" t="s">
        <v>16828</v>
      </c>
      <c r="I359" t="s">
        <v>8924</v>
      </c>
      <c r="K359" t="s">
        <v>21978</v>
      </c>
      <c r="L359" t="s">
        <v>21854</v>
      </c>
      <c r="M359" s="44">
        <v>-1669252.5</v>
      </c>
      <c r="N359" s="44">
        <v>-1335402</v>
      </c>
    </row>
    <row r="360" spans="2:14" x14ac:dyDescent="0.25">
      <c r="B360" s="49" t="s">
        <v>9326</v>
      </c>
      <c r="C360" s="53" t="str">
        <f>_xlfn.XLOOKUP(Tabla1[[#This Row],[txtDimensionFocus]],Tabla7[Columna1],Tabla7[Columna2])</f>
        <v>Cuentas Por Pagar Proveedores</v>
      </c>
      <c r="D360" s="43" t="s">
        <v>18489</v>
      </c>
      <c r="E360" t="s">
        <v>18490</v>
      </c>
      <c r="F360" t="s">
        <v>18491</v>
      </c>
      <c r="G360" s="41">
        <v>45275</v>
      </c>
      <c r="H360" t="s">
        <v>18492</v>
      </c>
      <c r="I360" t="s">
        <v>9145</v>
      </c>
      <c r="J360" t="s">
        <v>22355</v>
      </c>
      <c r="K360" t="s">
        <v>22629</v>
      </c>
      <c r="L360" t="s">
        <v>21854</v>
      </c>
      <c r="M360" s="44">
        <v>-1650217.3</v>
      </c>
      <c r="N360" s="44">
        <v>-1320173.8400000001</v>
      </c>
    </row>
    <row r="361" spans="2:14" x14ac:dyDescent="0.25">
      <c r="B361" s="49" t="s">
        <v>9326</v>
      </c>
      <c r="C361" s="53" t="str">
        <f>_xlfn.XLOOKUP(Tabla1[[#This Row],[txtDimensionFocus]],Tabla7[Columna1],Tabla7[Columna2])</f>
        <v>Cuentas Por Pagar Proveedores</v>
      </c>
      <c r="D361" s="43" t="s">
        <v>5988</v>
      </c>
      <c r="E361" t="s">
        <v>5987</v>
      </c>
      <c r="F361" t="s">
        <v>13999</v>
      </c>
      <c r="G361" s="41">
        <v>42457</v>
      </c>
      <c r="H361" t="s">
        <v>5664</v>
      </c>
      <c r="I361" t="s">
        <v>18328</v>
      </c>
      <c r="K361" t="s">
        <v>22559</v>
      </c>
      <c r="L361" t="s">
        <v>21854</v>
      </c>
      <c r="M361" s="44">
        <v>-1309800</v>
      </c>
      <c r="N361" s="44">
        <v>-1309800</v>
      </c>
    </row>
    <row r="362" spans="2:14" x14ac:dyDescent="0.25">
      <c r="B362" s="49" t="s">
        <v>9326</v>
      </c>
      <c r="C362" s="53" t="str">
        <f>_xlfn.XLOOKUP(Tabla1[[#This Row],[txtDimensionFocus]],Tabla7[Columna1],Tabla7[Columna2])</f>
        <v>Cuentas Por Pagar Proveedores</v>
      </c>
      <c r="D362" s="43" t="s">
        <v>18910</v>
      </c>
      <c r="E362" t="s">
        <v>18911</v>
      </c>
      <c r="F362" t="s">
        <v>21777</v>
      </c>
      <c r="G362" s="41">
        <v>45261</v>
      </c>
      <c r="H362" t="s">
        <v>8673</v>
      </c>
      <c r="L362" t="s">
        <v>21854</v>
      </c>
      <c r="M362" s="44">
        <v>-1309410</v>
      </c>
      <c r="N362" s="44">
        <v>-1309410</v>
      </c>
    </row>
    <row r="363" spans="2:14" x14ac:dyDescent="0.25">
      <c r="B363" s="49" t="s">
        <v>9326</v>
      </c>
      <c r="C363" s="53" t="str">
        <f>_xlfn.XLOOKUP(Tabla1[[#This Row],[txtDimensionFocus]],Tabla7[Columna1],Tabla7[Columna2])</f>
        <v>Cuentas Por Pagar Proveedores</v>
      </c>
      <c r="D363" s="43" t="s">
        <v>13869</v>
      </c>
      <c r="E363" t="s">
        <v>5803</v>
      </c>
      <c r="F363" t="s">
        <v>13870</v>
      </c>
      <c r="G363" s="41">
        <v>42310</v>
      </c>
      <c r="H363" t="s">
        <v>5804</v>
      </c>
      <c r="I363" t="s">
        <v>16894</v>
      </c>
      <c r="K363" t="s">
        <v>22001</v>
      </c>
      <c r="L363" t="s">
        <v>21854</v>
      </c>
      <c r="M363" s="44">
        <v>-1468010.35</v>
      </c>
      <c r="N363" s="44">
        <v>-1308166.02</v>
      </c>
    </row>
    <row r="364" spans="2:14" x14ac:dyDescent="0.25">
      <c r="B364" s="49" t="s">
        <v>9326</v>
      </c>
      <c r="C364" s="53" t="str">
        <f>_xlfn.XLOOKUP(Tabla1[[#This Row],[txtDimensionFocus]],Tabla7[Columna1],Tabla7[Columna2])</f>
        <v>Cuentas Por Pagar Proveedores</v>
      </c>
      <c r="D364" s="43" t="s">
        <v>9097</v>
      </c>
      <c r="E364" t="s">
        <v>9096</v>
      </c>
      <c r="F364" t="s">
        <v>22196</v>
      </c>
      <c r="G364" s="41">
        <v>45321</v>
      </c>
      <c r="H364" t="s">
        <v>22197</v>
      </c>
      <c r="L364" t="s">
        <v>21854</v>
      </c>
      <c r="M364" s="44">
        <v>-1303144.3600000001</v>
      </c>
      <c r="N364" s="44">
        <v>-1303144.3600000001</v>
      </c>
    </row>
    <row r="365" spans="2:14" x14ac:dyDescent="0.25">
      <c r="B365" s="49" t="s">
        <v>9326</v>
      </c>
      <c r="C365" s="53" t="str">
        <f>_xlfn.XLOOKUP(Tabla1[[#This Row],[txtDimensionFocus]],Tabla7[Columna1],Tabla7[Columna2])</f>
        <v>Cuentas Por Pagar Proveedores</v>
      </c>
      <c r="D365" s="43" t="s">
        <v>21513</v>
      </c>
      <c r="E365" t="s">
        <v>22590</v>
      </c>
      <c r="F365" t="s">
        <v>21516</v>
      </c>
      <c r="G365" s="41">
        <v>45246</v>
      </c>
      <c r="H365" t="s">
        <v>21022</v>
      </c>
      <c r="I365" t="s">
        <v>21515</v>
      </c>
      <c r="J365" t="s">
        <v>22591</v>
      </c>
      <c r="K365" t="s">
        <v>22592</v>
      </c>
      <c r="L365" t="s">
        <v>21854</v>
      </c>
      <c r="M365" s="44">
        <v>-1295200.18</v>
      </c>
      <c r="N365" s="44">
        <v>-1295200.18</v>
      </c>
    </row>
    <row r="366" spans="2:14" x14ac:dyDescent="0.25">
      <c r="B366" s="49" t="s">
        <v>9326</v>
      </c>
      <c r="C366" s="53" t="str">
        <f>_xlfn.XLOOKUP(Tabla1[[#This Row],[txtDimensionFocus]],Tabla7[Columna1],Tabla7[Columna2])</f>
        <v>Cuentas Por Pagar Proveedores</v>
      </c>
      <c r="D366" s="43" t="s">
        <v>5519</v>
      </c>
      <c r="E366" t="s">
        <v>5518</v>
      </c>
      <c r="F366" t="s">
        <v>13613</v>
      </c>
      <c r="G366" s="41">
        <v>42158</v>
      </c>
      <c r="H366" t="s">
        <v>5520</v>
      </c>
      <c r="L366" t="s">
        <v>21854</v>
      </c>
      <c r="M366" s="44">
        <v>-1289106.31</v>
      </c>
      <c r="N366" s="44">
        <v>-1289106.31</v>
      </c>
    </row>
    <row r="367" spans="2:14" x14ac:dyDescent="0.25">
      <c r="B367" s="49" t="s">
        <v>9326</v>
      </c>
      <c r="C367" s="53" t="str">
        <f>_xlfn.XLOOKUP(Tabla1[[#This Row],[txtDimensionFocus]],Tabla7[Columna1],Tabla7[Columna2])</f>
        <v>Cuentas Por Pagar Proveedores</v>
      </c>
      <c r="D367" s="43" t="s">
        <v>6684</v>
      </c>
      <c r="E367" t="s">
        <v>6683</v>
      </c>
      <c r="F367" t="s">
        <v>14543</v>
      </c>
      <c r="G367" s="41">
        <v>42794</v>
      </c>
      <c r="H367" t="s">
        <v>6685</v>
      </c>
      <c r="L367" t="s">
        <v>21854</v>
      </c>
      <c r="M367" s="44">
        <v>-1287822.1299999999</v>
      </c>
      <c r="N367" s="44">
        <v>-1287822.1299999999</v>
      </c>
    </row>
    <row r="368" spans="2:14" x14ac:dyDescent="0.25">
      <c r="B368" s="49" t="s">
        <v>9326</v>
      </c>
      <c r="C368" s="53" t="str">
        <f>_xlfn.XLOOKUP(Tabla1[[#This Row],[txtDimensionFocus]],Tabla7[Columna1],Tabla7[Columna2])</f>
        <v>Cuentas Por Pagar Proveedores</v>
      </c>
      <c r="D368" s="43" t="s">
        <v>8754</v>
      </c>
      <c r="E368" t="s">
        <v>8753</v>
      </c>
      <c r="F368" t="s">
        <v>16104</v>
      </c>
      <c r="G368" s="41">
        <v>44760</v>
      </c>
      <c r="H368" t="s">
        <v>8755</v>
      </c>
      <c r="I368" t="s">
        <v>18293</v>
      </c>
      <c r="K368" t="s">
        <v>22541</v>
      </c>
      <c r="L368" t="s">
        <v>21854</v>
      </c>
      <c r="M368" s="44">
        <v>-1281902.3700000001</v>
      </c>
      <c r="N368" s="44">
        <v>-1281902.3700000001</v>
      </c>
    </row>
    <row r="369" spans="2:14" x14ac:dyDescent="0.25">
      <c r="B369" s="49" t="s">
        <v>9326</v>
      </c>
      <c r="C369" s="53" t="str">
        <f>_xlfn.XLOOKUP(Tabla1[[#This Row],[txtDimensionFocus]],Tabla7[Columna1],Tabla7[Columna2])</f>
        <v>Cuentas Por Pagar Proveedores</v>
      </c>
      <c r="D369" s="43" t="s">
        <v>14704</v>
      </c>
      <c r="E369" t="s">
        <v>6900</v>
      </c>
      <c r="F369" t="s">
        <v>14705</v>
      </c>
      <c r="G369" s="41">
        <v>42989</v>
      </c>
      <c r="H369" t="s">
        <v>6901</v>
      </c>
      <c r="I369" t="s">
        <v>16515</v>
      </c>
      <c r="K369" t="s">
        <v>21894</v>
      </c>
      <c r="L369" t="s">
        <v>21854</v>
      </c>
      <c r="M369" s="44">
        <v>-1264462.6399999999</v>
      </c>
      <c r="N369" s="44">
        <v>-1264462.6399999999</v>
      </c>
    </row>
    <row r="370" spans="2:14" x14ac:dyDescent="0.25">
      <c r="B370" s="49" t="s">
        <v>9326</v>
      </c>
      <c r="C370" s="53" t="str">
        <f>_xlfn.XLOOKUP(Tabla1[[#This Row],[txtDimensionFocus]],Tabla7[Columna1],Tabla7[Columna2])</f>
        <v>Cuentas Por Pagar Proveedores</v>
      </c>
      <c r="D370" s="43" t="s">
        <v>9097</v>
      </c>
      <c r="E370" t="s">
        <v>9096</v>
      </c>
      <c r="F370" t="s">
        <v>17586</v>
      </c>
      <c r="G370" s="41">
        <v>45240</v>
      </c>
      <c r="H370" t="s">
        <v>17587</v>
      </c>
      <c r="L370" t="s">
        <v>21854</v>
      </c>
      <c r="M370" s="44">
        <v>-1258659.1399999999</v>
      </c>
      <c r="N370" s="44">
        <v>-1258659.1399999999</v>
      </c>
    </row>
    <row r="371" spans="2:14" x14ac:dyDescent="0.25">
      <c r="B371" s="49" t="s">
        <v>9326</v>
      </c>
      <c r="C371" s="53" t="str">
        <f>_xlfn.XLOOKUP(Tabla1[[#This Row],[txtDimensionFocus]],Tabla7[Columna1],Tabla7[Columna2])</f>
        <v>Cuentas Por Pagar Proveedores</v>
      </c>
      <c r="D371" s="43" t="s">
        <v>14253</v>
      </c>
      <c r="E371" t="s">
        <v>6325</v>
      </c>
      <c r="F371" t="s">
        <v>14294</v>
      </c>
      <c r="G371" s="41">
        <v>42626</v>
      </c>
      <c r="H371" t="s">
        <v>6373</v>
      </c>
      <c r="L371" t="s">
        <v>21854</v>
      </c>
      <c r="M371" s="44">
        <v>-1246176.8600000001</v>
      </c>
      <c r="N371" s="44">
        <v>-1246176.8600000001</v>
      </c>
    </row>
    <row r="372" spans="2:14" x14ac:dyDescent="0.25">
      <c r="B372" s="49" t="s">
        <v>9326</v>
      </c>
      <c r="C372" s="53" t="str">
        <f>_xlfn.XLOOKUP(Tabla1[[#This Row],[txtDimensionFocus]],Tabla7[Columna1],Tabla7[Columna2])</f>
        <v>Cuentas Por Pagar Proveedores</v>
      </c>
      <c r="D372" s="43" t="s">
        <v>6464</v>
      </c>
      <c r="E372" t="s">
        <v>6463</v>
      </c>
      <c r="F372" t="s">
        <v>14365</v>
      </c>
      <c r="G372" s="41">
        <v>42698</v>
      </c>
      <c r="H372" t="s">
        <v>6465</v>
      </c>
      <c r="I372" t="s">
        <v>18015</v>
      </c>
      <c r="J372" t="s">
        <v>22376</v>
      </c>
      <c r="K372" t="s">
        <v>22377</v>
      </c>
      <c r="L372" t="s">
        <v>21854</v>
      </c>
      <c r="M372" s="44">
        <v>-1246080</v>
      </c>
      <c r="N372" s="44">
        <v>-1246080</v>
      </c>
    </row>
    <row r="373" spans="2:14" x14ac:dyDescent="0.25">
      <c r="B373" s="49" t="s">
        <v>9326</v>
      </c>
      <c r="C373" s="53" t="str">
        <f>_xlfn.XLOOKUP(Tabla1[[#This Row],[txtDimensionFocus]],Tabla7[Columna1],Tabla7[Columna2])</f>
        <v>Cuentas Por Pagar Proveedores</v>
      </c>
      <c r="D373" s="43" t="s">
        <v>9296</v>
      </c>
      <c r="E373" t="s">
        <v>9295</v>
      </c>
      <c r="F373" t="s">
        <v>17466</v>
      </c>
      <c r="G373" s="41">
        <v>45281</v>
      </c>
      <c r="H373" t="s">
        <v>17467</v>
      </c>
      <c r="L373" t="s">
        <v>21854</v>
      </c>
      <c r="M373" s="44">
        <v>-1188357.5900000001</v>
      </c>
      <c r="N373" s="44">
        <v>-1188357.5900000001</v>
      </c>
    </row>
    <row r="374" spans="2:14" x14ac:dyDescent="0.25">
      <c r="B374" s="49" t="s">
        <v>9326</v>
      </c>
      <c r="C374" s="53" t="str">
        <f>_xlfn.XLOOKUP(Tabla1[[#This Row],[txtDimensionFocus]],Tabla7[Columna1],Tabla7[Columna2])</f>
        <v>Cuentas Por Pagar Proveedores</v>
      </c>
      <c r="D374" s="43" t="s">
        <v>5890</v>
      </c>
      <c r="E374" t="s">
        <v>5889</v>
      </c>
      <c r="F374" t="s">
        <v>13926</v>
      </c>
      <c r="G374" s="41">
        <v>42349</v>
      </c>
      <c r="H374" t="s">
        <v>5891</v>
      </c>
      <c r="I374" t="s">
        <v>8956</v>
      </c>
      <c r="K374" s="50" t="s">
        <v>22488</v>
      </c>
      <c r="L374" t="s">
        <v>21854</v>
      </c>
      <c r="M374" s="44">
        <v>-1180000</v>
      </c>
      <c r="N374" s="44">
        <v>-1180000</v>
      </c>
    </row>
    <row r="375" spans="2:14" x14ac:dyDescent="0.25">
      <c r="B375" s="49" t="s">
        <v>9326</v>
      </c>
      <c r="C375" s="53" t="str">
        <f>_xlfn.XLOOKUP(Tabla1[[#This Row],[txtDimensionFocus]],Tabla7[Columna1],Tabla7[Columna2])</f>
        <v>Cuentas Por Pagar Proveedores</v>
      </c>
      <c r="D375" s="43" t="s">
        <v>14253</v>
      </c>
      <c r="E375" t="s">
        <v>6325</v>
      </c>
      <c r="F375" t="s">
        <v>14296</v>
      </c>
      <c r="G375" s="41">
        <v>42626</v>
      </c>
      <c r="H375" t="s">
        <v>6377</v>
      </c>
      <c r="L375" t="s">
        <v>21854</v>
      </c>
      <c r="M375" s="44">
        <v>-1168204.8400000001</v>
      </c>
      <c r="N375" s="44">
        <v>-1168204.8400000001</v>
      </c>
    </row>
    <row r="376" spans="2:14" x14ac:dyDescent="0.25">
      <c r="B376" s="49" t="s">
        <v>9326</v>
      </c>
      <c r="C376" s="53" t="str">
        <f>_xlfn.XLOOKUP(Tabla1[[#This Row],[txtDimensionFocus]],Tabla7[Columna1],Tabla7[Columna2])</f>
        <v>Cuentas Por Pagar Proveedores</v>
      </c>
      <c r="D376" s="43" t="s">
        <v>16673</v>
      </c>
      <c r="E376" t="s">
        <v>16674</v>
      </c>
      <c r="F376" t="s">
        <v>16675</v>
      </c>
      <c r="G376" s="41">
        <v>45274</v>
      </c>
      <c r="H376" t="s">
        <v>16676</v>
      </c>
      <c r="I376" t="s">
        <v>16677</v>
      </c>
      <c r="J376" t="s">
        <v>21927</v>
      </c>
      <c r="K376" t="s">
        <v>21928</v>
      </c>
      <c r="L376" t="s">
        <v>21854</v>
      </c>
      <c r="M376" s="44">
        <v>-8066401.1500000004</v>
      </c>
      <c r="N376" s="44">
        <v>-1149450.33</v>
      </c>
    </row>
    <row r="377" spans="2:14" x14ac:dyDescent="0.25">
      <c r="B377" s="49" t="s">
        <v>9326</v>
      </c>
      <c r="C377" s="53" t="str">
        <f>_xlfn.XLOOKUP(Tabla1[[#This Row],[txtDimensionFocus]],Tabla7[Columna1],Tabla7[Columna2])</f>
        <v>Cuentas Por Pagar Proveedores</v>
      </c>
      <c r="D377" s="43" t="s">
        <v>14879</v>
      </c>
      <c r="E377" t="s">
        <v>7140</v>
      </c>
      <c r="F377" t="s">
        <v>14881</v>
      </c>
      <c r="G377" s="41">
        <v>43280</v>
      </c>
      <c r="H377" t="s">
        <v>7142</v>
      </c>
      <c r="L377" t="s">
        <v>21854</v>
      </c>
      <c r="M377" s="44">
        <v>-1148438.28</v>
      </c>
      <c r="N377" s="44">
        <v>-1148438.28</v>
      </c>
    </row>
    <row r="378" spans="2:14" x14ac:dyDescent="0.25">
      <c r="B378" s="49" t="s">
        <v>9326</v>
      </c>
      <c r="C378" s="53" t="str">
        <f>_xlfn.XLOOKUP(Tabla1[[#This Row],[txtDimensionFocus]],Tabla7[Columna1],Tabla7[Columna2])</f>
        <v>Cuentas Por Pagar Proveedores</v>
      </c>
      <c r="D378" s="43" t="s">
        <v>8684</v>
      </c>
      <c r="E378" t="s">
        <v>8683</v>
      </c>
      <c r="F378" t="s">
        <v>21409</v>
      </c>
      <c r="G378" s="41">
        <v>45264</v>
      </c>
      <c r="H378" t="s">
        <v>7921</v>
      </c>
      <c r="I378" t="s">
        <v>9220</v>
      </c>
      <c r="K378" t="s">
        <v>22229</v>
      </c>
      <c r="L378" t="s">
        <v>21854</v>
      </c>
      <c r="M378" s="44">
        <v>-1144740</v>
      </c>
      <c r="N378" s="44">
        <v>-1144740</v>
      </c>
    </row>
    <row r="379" spans="2:14" x14ac:dyDescent="0.25">
      <c r="B379" s="49" t="s">
        <v>9326</v>
      </c>
      <c r="C379" s="53" t="str">
        <f>_xlfn.XLOOKUP(Tabla1[[#This Row],[txtDimensionFocus]],Tabla7[Columna1],Tabla7[Columna2])</f>
        <v>Cuentas Por Pagar Proveedores</v>
      </c>
      <c r="D379" s="43" t="s">
        <v>4397</v>
      </c>
      <c r="E379" t="s">
        <v>4396</v>
      </c>
      <c r="F379" t="s">
        <v>12761</v>
      </c>
      <c r="G379" s="41">
        <v>41942</v>
      </c>
      <c r="H379" t="s">
        <v>4398</v>
      </c>
      <c r="I379" t="s">
        <v>17725</v>
      </c>
      <c r="K379">
        <v>1515</v>
      </c>
      <c r="L379" t="s">
        <v>21854</v>
      </c>
      <c r="M379" s="44">
        <v>-1140342.06</v>
      </c>
      <c r="N379" s="44">
        <v>-1140342.06</v>
      </c>
    </row>
    <row r="380" spans="2:14" x14ac:dyDescent="0.25">
      <c r="B380" s="49" t="s">
        <v>9326</v>
      </c>
      <c r="C380" s="53" t="str">
        <f>_xlfn.XLOOKUP(Tabla1[[#This Row],[txtDimensionFocus]],Tabla7[Columna1],Tabla7[Columna2])</f>
        <v>Cuentas Por Pagar Proveedores</v>
      </c>
      <c r="D380" s="43" t="s">
        <v>18910</v>
      </c>
      <c r="E380" t="s">
        <v>18911</v>
      </c>
      <c r="F380" t="s">
        <v>21784</v>
      </c>
      <c r="G380" s="41">
        <v>45261</v>
      </c>
      <c r="H380" t="s">
        <v>7288</v>
      </c>
      <c r="L380" t="s">
        <v>21854</v>
      </c>
      <c r="M380" s="44">
        <v>-1132410</v>
      </c>
      <c r="N380" s="44">
        <v>-1132410</v>
      </c>
    </row>
    <row r="381" spans="2:14" x14ac:dyDescent="0.25">
      <c r="B381" s="49" t="s">
        <v>9326</v>
      </c>
      <c r="C381" s="53" t="str">
        <f>_xlfn.XLOOKUP(Tabla1[[#This Row],[txtDimensionFocus]],Tabla7[Columna1],Tabla7[Columna2])</f>
        <v>Cuentas Por Pagar Proveedores</v>
      </c>
      <c r="D381" s="43" t="s">
        <v>17339</v>
      </c>
      <c r="E381" t="s">
        <v>17340</v>
      </c>
      <c r="F381" t="s">
        <v>17341</v>
      </c>
      <c r="G381" s="41">
        <v>45288</v>
      </c>
      <c r="H381" t="s">
        <v>17342</v>
      </c>
      <c r="I381" t="s">
        <v>17343</v>
      </c>
      <c r="J381" t="s">
        <v>22153</v>
      </c>
      <c r="K381" t="s">
        <v>22154</v>
      </c>
      <c r="L381" t="s">
        <v>21854</v>
      </c>
      <c r="M381" s="44">
        <v>-1412319.14</v>
      </c>
      <c r="N381" s="44">
        <v>-1129855.32</v>
      </c>
    </row>
    <row r="382" spans="2:14" x14ac:dyDescent="0.25">
      <c r="B382" s="49" t="s">
        <v>9326</v>
      </c>
      <c r="C382" s="53" t="str">
        <f>_xlfn.XLOOKUP(Tabla1[[#This Row],[txtDimensionFocus]],Tabla7[Columna1],Tabla7[Columna2])</f>
        <v>Cuentas Por Pagar Proveedores</v>
      </c>
      <c r="D382" s="43" t="s">
        <v>21103</v>
      </c>
      <c r="E382" t="s">
        <v>21915</v>
      </c>
      <c r="F382" t="s">
        <v>21104</v>
      </c>
      <c r="G382" s="41">
        <v>45231</v>
      </c>
      <c r="H382" t="s">
        <v>9091</v>
      </c>
      <c r="I382" t="s">
        <v>9276</v>
      </c>
      <c r="K382" t="s">
        <v>21916</v>
      </c>
      <c r="L382" t="s">
        <v>21854</v>
      </c>
      <c r="M382" s="44">
        <v>-1402507.53</v>
      </c>
      <c r="N382" s="44">
        <v>-1122006.02</v>
      </c>
    </row>
    <row r="383" spans="2:14" x14ac:dyDescent="0.25">
      <c r="B383" s="49" t="s">
        <v>9326</v>
      </c>
      <c r="C383" s="53" t="str">
        <f>_xlfn.XLOOKUP(Tabla1[[#This Row],[txtDimensionFocus]],Tabla7[Columna1],Tabla7[Columna2])</f>
        <v>Cuentas Por Pagar Proveedores</v>
      </c>
      <c r="D383" s="43" t="s">
        <v>1622</v>
      </c>
      <c r="E383" t="s">
        <v>1621</v>
      </c>
      <c r="F383" t="s">
        <v>13597</v>
      </c>
      <c r="G383" s="41">
        <v>42151</v>
      </c>
      <c r="H383" t="s">
        <v>5501</v>
      </c>
      <c r="I383" t="s">
        <v>17238</v>
      </c>
      <c r="K383">
        <v>79</v>
      </c>
      <c r="L383" t="s">
        <v>21854</v>
      </c>
      <c r="M383" s="44">
        <v>-1118207.6200000001</v>
      </c>
      <c r="N383" s="44">
        <v>-1118207.6200000001</v>
      </c>
    </row>
    <row r="384" spans="2:14" x14ac:dyDescent="0.25">
      <c r="B384" s="49" t="s">
        <v>9326</v>
      </c>
      <c r="C384" s="53" t="str">
        <f>_xlfn.XLOOKUP(Tabla1[[#This Row],[txtDimensionFocus]],Tabla7[Columna1],Tabla7[Columna2])</f>
        <v>Cuentas Por Pagar Proveedores</v>
      </c>
      <c r="D384" s="43" t="s">
        <v>1265</v>
      </c>
      <c r="E384" t="s">
        <v>1264</v>
      </c>
      <c r="F384" t="s">
        <v>10295</v>
      </c>
      <c r="G384" s="41">
        <v>41334</v>
      </c>
      <c r="H384" t="s">
        <v>1266</v>
      </c>
      <c r="I384" t="s">
        <v>17308</v>
      </c>
      <c r="K384" t="s">
        <v>22132</v>
      </c>
      <c r="L384" t="s">
        <v>21854</v>
      </c>
      <c r="M384" s="44">
        <v>-1116496.97</v>
      </c>
      <c r="N384" s="44">
        <v>-1116496.97</v>
      </c>
    </row>
    <row r="385" spans="2:14" x14ac:dyDescent="0.25">
      <c r="B385" s="49" t="s">
        <v>9326</v>
      </c>
      <c r="C385" s="53" t="str">
        <f>_xlfn.XLOOKUP(Tabla1[[#This Row],[txtDimensionFocus]],Tabla7[Columna1],Tabla7[Columna2])</f>
        <v>Cuentas Por Pagar Proveedores</v>
      </c>
      <c r="D385" s="43" t="s">
        <v>16579</v>
      </c>
      <c r="E385" t="s">
        <v>16580</v>
      </c>
      <c r="F385" t="s">
        <v>16581</v>
      </c>
      <c r="G385" s="41">
        <v>45217</v>
      </c>
      <c r="H385" t="s">
        <v>16582</v>
      </c>
      <c r="I385" t="s">
        <v>9222</v>
      </c>
      <c r="K385" t="s">
        <v>21910</v>
      </c>
      <c r="L385" t="s">
        <v>21854</v>
      </c>
      <c r="M385" s="44">
        <v>-1384836.04</v>
      </c>
      <c r="N385" s="44">
        <v>-1107868.83</v>
      </c>
    </row>
    <row r="386" spans="2:14" x14ac:dyDescent="0.25">
      <c r="B386" s="49" t="s">
        <v>9326</v>
      </c>
      <c r="C386" s="53" t="str">
        <f>_xlfn.XLOOKUP(Tabla1[[#This Row],[txtDimensionFocus]],Tabla7[Columna1],Tabla7[Columna2])</f>
        <v>Cuentas Por Pagar Proveedores</v>
      </c>
      <c r="D386" s="43" t="s">
        <v>18560</v>
      </c>
      <c r="E386" t="s">
        <v>18561</v>
      </c>
      <c r="F386" t="s">
        <v>18562</v>
      </c>
      <c r="G386" s="41">
        <v>45124</v>
      </c>
      <c r="H386" t="s">
        <v>18563</v>
      </c>
      <c r="I386" t="s">
        <v>18564</v>
      </c>
      <c r="K386" s="50" t="s">
        <v>22647</v>
      </c>
      <c r="L386" t="s">
        <v>21854</v>
      </c>
      <c r="M386" s="44">
        <v>-1096044.2</v>
      </c>
      <c r="N386" s="44">
        <v>-1096044.2</v>
      </c>
    </row>
    <row r="387" spans="2:14" x14ac:dyDescent="0.25">
      <c r="B387" s="49" t="s">
        <v>9326</v>
      </c>
      <c r="C387" s="53" t="str">
        <f>_xlfn.XLOOKUP(Tabla1[[#This Row],[txtDimensionFocus]],Tabla7[Columna1],Tabla7[Columna2])</f>
        <v>Cuentas Por Pagar Proveedores</v>
      </c>
      <c r="D387" s="43" t="s">
        <v>9097</v>
      </c>
      <c r="E387" t="s">
        <v>9096</v>
      </c>
      <c r="F387" t="s">
        <v>21325</v>
      </c>
      <c r="G387" s="41">
        <v>45308</v>
      </c>
      <c r="H387" t="s">
        <v>21326</v>
      </c>
      <c r="L387" t="s">
        <v>21854</v>
      </c>
      <c r="M387" s="44">
        <v>-1095044.67</v>
      </c>
      <c r="N387" s="44">
        <v>-1095044.67</v>
      </c>
    </row>
    <row r="388" spans="2:14" x14ac:dyDescent="0.25">
      <c r="B388" s="49" t="s">
        <v>23693</v>
      </c>
      <c r="C388" s="53" t="str">
        <f>_xlfn.XLOOKUP(Tabla1[[#This Row],[txtDimensionFocus]],Tabla7[Columna1],Tabla7[Columna2])</f>
        <v>Colegio Dominicano de Ingenieros, Arquitectos Agrimensores</v>
      </c>
      <c r="D388" s="43" t="s">
        <v>23694</v>
      </c>
      <c r="E388" t="s">
        <v>23695</v>
      </c>
      <c r="F388" t="s">
        <v>23696</v>
      </c>
      <c r="G388" s="41">
        <v>44011</v>
      </c>
      <c r="H388" t="s">
        <v>23697</v>
      </c>
      <c r="I388" t="s">
        <v>23698</v>
      </c>
      <c r="K388" t="s">
        <v>23699</v>
      </c>
      <c r="L388" t="s">
        <v>21854</v>
      </c>
      <c r="M388" s="44">
        <v>-8000000</v>
      </c>
      <c r="N388" s="44">
        <v>-4000000</v>
      </c>
    </row>
    <row r="389" spans="2:14" x14ac:dyDescent="0.25">
      <c r="B389" s="49" t="s">
        <v>9326</v>
      </c>
      <c r="C389" s="53" t="str">
        <f>_xlfn.XLOOKUP(Tabla1[[#This Row],[txtDimensionFocus]],Tabla7[Columna1],Tabla7[Columna2])</f>
        <v>Cuentas Por Pagar Proveedores</v>
      </c>
      <c r="D389" s="43" t="s">
        <v>4458</v>
      </c>
      <c r="E389" t="s">
        <v>4457</v>
      </c>
      <c r="F389" t="s">
        <v>12812</v>
      </c>
      <c r="G389" s="41">
        <v>41971</v>
      </c>
      <c r="H389" t="s">
        <v>2784</v>
      </c>
      <c r="I389" t="s">
        <v>17879</v>
      </c>
      <c r="J389" t="s">
        <v>22298</v>
      </c>
      <c r="K389" t="s">
        <v>22299</v>
      </c>
      <c r="L389" t="s">
        <v>21854</v>
      </c>
      <c r="M389" s="44">
        <v>-1092755.74</v>
      </c>
      <c r="N389" s="44">
        <v>-1092755.74</v>
      </c>
    </row>
    <row r="390" spans="2:14" x14ac:dyDescent="0.25">
      <c r="B390" s="49" t="s">
        <v>9326</v>
      </c>
      <c r="C390" s="53" t="str">
        <f>_xlfn.XLOOKUP(Tabla1[[#This Row],[txtDimensionFocus]],Tabla7[Columna1],Tabla7[Columna2])</f>
        <v>Cuentas Por Pagar Proveedores</v>
      </c>
      <c r="D390" s="43" t="s">
        <v>1824</v>
      </c>
      <c r="E390" t="s">
        <v>1823</v>
      </c>
      <c r="F390" t="s">
        <v>16349</v>
      </c>
      <c r="G390" s="41">
        <v>45072</v>
      </c>
      <c r="H390" t="s">
        <v>9160</v>
      </c>
      <c r="L390" t="s">
        <v>21854</v>
      </c>
      <c r="M390" s="44">
        <v>-14421054.640000001</v>
      </c>
      <c r="N390" s="44">
        <v>-1081751.05</v>
      </c>
    </row>
    <row r="391" spans="2:14" x14ac:dyDescent="0.25">
      <c r="B391" s="49" t="s">
        <v>9326</v>
      </c>
      <c r="C391" s="53" t="str">
        <f>_xlfn.XLOOKUP(Tabla1[[#This Row],[txtDimensionFocus]],Tabla7[Columna1],Tabla7[Columna2])</f>
        <v>Cuentas Por Pagar Proveedores</v>
      </c>
      <c r="D391" s="43" t="s">
        <v>7894</v>
      </c>
      <c r="E391" t="s">
        <v>7893</v>
      </c>
      <c r="F391" t="s">
        <v>16027</v>
      </c>
      <c r="G391" s="41">
        <v>44567</v>
      </c>
      <c r="H391" t="s">
        <v>8627</v>
      </c>
      <c r="L391" t="s">
        <v>21854</v>
      </c>
      <c r="M391" s="44">
        <v>-1079044.56</v>
      </c>
      <c r="N391" s="44">
        <v>-1079044.56</v>
      </c>
    </row>
    <row r="392" spans="2:14" x14ac:dyDescent="0.25">
      <c r="B392" s="49" t="s">
        <v>9326</v>
      </c>
      <c r="C392" s="53" t="str">
        <f>_xlfn.XLOOKUP(Tabla1[[#This Row],[txtDimensionFocus]],Tabla7[Columna1],Tabla7[Columna2])</f>
        <v>Cuentas Por Pagar Proveedores</v>
      </c>
      <c r="D392" s="43" t="s">
        <v>4458</v>
      </c>
      <c r="E392" t="s">
        <v>4457</v>
      </c>
      <c r="F392" t="s">
        <v>12811</v>
      </c>
      <c r="G392" s="41">
        <v>41971</v>
      </c>
      <c r="H392" t="s">
        <v>2784</v>
      </c>
      <c r="I392" t="s">
        <v>17879</v>
      </c>
      <c r="J392" t="s">
        <v>22298</v>
      </c>
      <c r="K392" t="s">
        <v>22299</v>
      </c>
      <c r="L392" t="s">
        <v>21854</v>
      </c>
      <c r="M392" s="44">
        <v>-1351655.46</v>
      </c>
      <c r="N392" s="44">
        <v>-1078466.52</v>
      </c>
    </row>
    <row r="393" spans="2:14" x14ac:dyDescent="0.25">
      <c r="B393" s="49" t="s">
        <v>9326</v>
      </c>
      <c r="C393" s="53" t="str">
        <f>_xlfn.XLOOKUP(Tabla1[[#This Row],[txtDimensionFocus]],Tabla7[Columna1],Tabla7[Columna2])</f>
        <v>Cuentas Por Pagar Proveedores</v>
      </c>
      <c r="D393" s="43" t="s">
        <v>7810</v>
      </c>
      <c r="E393" t="s">
        <v>7809</v>
      </c>
      <c r="F393" t="s">
        <v>17915</v>
      </c>
      <c r="G393" s="41">
        <v>45273</v>
      </c>
      <c r="H393" t="s">
        <v>17916</v>
      </c>
      <c r="L393" t="s">
        <v>21854</v>
      </c>
      <c r="M393" s="44">
        <v>-1065150.25</v>
      </c>
      <c r="N393" s="44">
        <v>-1065150.25</v>
      </c>
    </row>
    <row r="394" spans="2:14" x14ac:dyDescent="0.25">
      <c r="B394" s="49" t="s">
        <v>9326</v>
      </c>
      <c r="C394" s="53" t="str">
        <f>_xlfn.XLOOKUP(Tabla1[[#This Row],[txtDimensionFocus]],Tabla7[Columna1],Tabla7[Columna2])</f>
        <v>Cuentas Por Pagar Proveedores</v>
      </c>
      <c r="D394" s="43" t="s">
        <v>7810</v>
      </c>
      <c r="E394" t="s">
        <v>7809</v>
      </c>
      <c r="F394" t="s">
        <v>21459</v>
      </c>
      <c r="G394" s="41">
        <v>45307</v>
      </c>
      <c r="H394" t="s">
        <v>21031</v>
      </c>
      <c r="L394" t="s">
        <v>21854</v>
      </c>
      <c r="M394" s="44">
        <v>-1065150.25</v>
      </c>
      <c r="N394" s="44">
        <v>-1065150.25</v>
      </c>
    </row>
    <row r="395" spans="2:14" x14ac:dyDescent="0.25">
      <c r="B395" s="49" t="s">
        <v>9326</v>
      </c>
      <c r="C395" s="53" t="str">
        <f>_xlfn.XLOOKUP(Tabla1[[#This Row],[txtDimensionFocus]],Tabla7[Columna1],Tabla7[Columna2])</f>
        <v>Cuentas Por Pagar Proveedores</v>
      </c>
      <c r="D395" s="43" t="s">
        <v>21279</v>
      </c>
      <c r="E395" t="s">
        <v>22147</v>
      </c>
      <c r="F395" t="s">
        <v>21284</v>
      </c>
      <c r="G395" s="41">
        <v>45310</v>
      </c>
      <c r="H395" t="s">
        <v>21285</v>
      </c>
      <c r="L395" t="s">
        <v>21854</v>
      </c>
      <c r="M395" s="44">
        <v>-1063199.99</v>
      </c>
      <c r="N395" s="44">
        <v>-1063199.99</v>
      </c>
    </row>
    <row r="396" spans="2:14" x14ac:dyDescent="0.25">
      <c r="B396" s="49" t="s">
        <v>9326</v>
      </c>
      <c r="C396" s="53" t="str">
        <f>_xlfn.XLOOKUP(Tabla1[[#This Row],[txtDimensionFocus]],Tabla7[Columna1],Tabla7[Columna2])</f>
        <v>Cuentas Por Pagar Proveedores</v>
      </c>
      <c r="D396" s="43" t="s">
        <v>17830</v>
      </c>
      <c r="E396" t="s">
        <v>17831</v>
      </c>
      <c r="F396" t="s">
        <v>21427</v>
      </c>
      <c r="G396" s="41">
        <v>45306</v>
      </c>
      <c r="H396" t="s">
        <v>21418</v>
      </c>
      <c r="L396" t="s">
        <v>21854</v>
      </c>
      <c r="M396" s="44">
        <v>-1062771.17</v>
      </c>
      <c r="N396" s="44">
        <v>-1062771.17</v>
      </c>
    </row>
    <row r="397" spans="2:14" x14ac:dyDescent="0.25">
      <c r="B397" s="49" t="s">
        <v>9326</v>
      </c>
      <c r="C397" s="53" t="str">
        <f>_xlfn.XLOOKUP(Tabla1[[#This Row],[txtDimensionFocus]],Tabla7[Columna1],Tabla7[Columna2])</f>
        <v>Cuentas Por Pagar Proveedores</v>
      </c>
      <c r="D397" s="43" t="s">
        <v>9097</v>
      </c>
      <c r="E397" t="s">
        <v>9096</v>
      </c>
      <c r="F397" t="s">
        <v>17592</v>
      </c>
      <c r="G397" s="41">
        <v>45281</v>
      </c>
      <c r="H397" t="s">
        <v>17593</v>
      </c>
      <c r="L397" t="s">
        <v>21854</v>
      </c>
      <c r="M397" s="44">
        <v>-1054966.3500000001</v>
      </c>
      <c r="N397" s="44">
        <v>-1054966.3500000001</v>
      </c>
    </row>
    <row r="398" spans="2:14" x14ac:dyDescent="0.25">
      <c r="B398" s="49" t="s">
        <v>9326</v>
      </c>
      <c r="C398" s="53" t="str">
        <f>_xlfn.XLOOKUP(Tabla1[[#This Row],[txtDimensionFocus]],Tabla7[Columna1],Tabla7[Columna2])</f>
        <v>Cuentas Por Pagar Proveedores</v>
      </c>
      <c r="D398" s="43" t="s">
        <v>17830</v>
      </c>
      <c r="E398" t="s">
        <v>17831</v>
      </c>
      <c r="F398" t="s">
        <v>17832</v>
      </c>
      <c r="G398" s="41">
        <v>45274</v>
      </c>
      <c r="H398" t="s">
        <v>9206</v>
      </c>
      <c r="L398" t="s">
        <v>21854</v>
      </c>
      <c r="M398" s="44">
        <v>-1052742.03</v>
      </c>
      <c r="N398" s="44">
        <v>-1052742.03</v>
      </c>
    </row>
    <row r="399" spans="2:14" x14ac:dyDescent="0.25">
      <c r="B399" s="49" t="s">
        <v>9326</v>
      </c>
      <c r="C399" s="53" t="str">
        <f>_xlfn.XLOOKUP(Tabla1[[#This Row],[txtDimensionFocus]],Tabla7[Columna1],Tabla7[Columna2])</f>
        <v>Cuentas Por Pagar Proveedores</v>
      </c>
      <c r="D399" s="43" t="s">
        <v>9097</v>
      </c>
      <c r="E399" t="s">
        <v>9096</v>
      </c>
      <c r="F399" t="s">
        <v>21299</v>
      </c>
      <c r="G399" s="41">
        <v>45294</v>
      </c>
      <c r="H399" t="s">
        <v>21300</v>
      </c>
      <c r="L399" t="s">
        <v>21854</v>
      </c>
      <c r="M399" s="44">
        <v>-1050699.8400000001</v>
      </c>
      <c r="N399" s="44">
        <v>-1050699.8400000001</v>
      </c>
    </row>
    <row r="400" spans="2:14" x14ac:dyDescent="0.25">
      <c r="B400" s="49" t="s">
        <v>9326</v>
      </c>
      <c r="C400" s="53" t="str">
        <f>_xlfn.XLOOKUP(Tabla1[[#This Row],[txtDimensionFocus]],Tabla7[Columna1],Tabla7[Columna2])</f>
        <v>Cuentas Por Pagar Proveedores</v>
      </c>
      <c r="D400" s="43" t="s">
        <v>10374</v>
      </c>
      <c r="E400" t="s">
        <v>1364</v>
      </c>
      <c r="F400" t="s">
        <v>10375</v>
      </c>
      <c r="G400" s="41">
        <v>41421</v>
      </c>
      <c r="H400" t="s">
        <v>1365</v>
      </c>
      <c r="I400" t="s">
        <v>16617</v>
      </c>
      <c r="K400" t="s">
        <v>21913</v>
      </c>
      <c r="L400" t="s">
        <v>21854</v>
      </c>
      <c r="M400" s="44">
        <v>-1035022.7</v>
      </c>
      <c r="N400" s="44">
        <v>-1035022.7</v>
      </c>
    </row>
    <row r="401" spans="2:14" x14ac:dyDescent="0.25">
      <c r="B401" s="49" t="s">
        <v>9326</v>
      </c>
      <c r="C401" s="53" t="str">
        <f>_xlfn.XLOOKUP(Tabla1[[#This Row],[txtDimensionFocus]],Tabla7[Columna1],Tabla7[Columna2])</f>
        <v>Cuentas Por Pagar Proveedores</v>
      </c>
      <c r="D401" s="43" t="s">
        <v>21551</v>
      </c>
      <c r="E401" t="s">
        <v>22683</v>
      </c>
      <c r="F401" t="s">
        <v>21552</v>
      </c>
      <c r="G401" s="41">
        <v>45230</v>
      </c>
      <c r="H401" t="s">
        <v>7811</v>
      </c>
      <c r="I401" t="s">
        <v>21553</v>
      </c>
      <c r="K401" t="s">
        <v>22684</v>
      </c>
      <c r="L401" t="s">
        <v>21854</v>
      </c>
      <c r="M401" s="44">
        <v>-1032000.02</v>
      </c>
      <c r="N401" s="44">
        <v>-1032000.02</v>
      </c>
    </row>
    <row r="402" spans="2:14" x14ac:dyDescent="0.25">
      <c r="B402" s="49" t="s">
        <v>9326</v>
      </c>
      <c r="C402" s="53" t="str">
        <f>_xlfn.XLOOKUP(Tabla1[[#This Row],[txtDimensionFocus]],Tabla7[Columna1],Tabla7[Columna2])</f>
        <v>Cuentas Por Pagar Proveedores</v>
      </c>
      <c r="D402" s="43" t="s">
        <v>17678</v>
      </c>
      <c r="E402" t="s">
        <v>17679</v>
      </c>
      <c r="F402" t="s">
        <v>21345</v>
      </c>
      <c r="G402" s="41">
        <v>45313</v>
      </c>
      <c r="H402" t="s">
        <v>21346</v>
      </c>
      <c r="L402" t="s">
        <v>21854</v>
      </c>
      <c r="M402" s="44">
        <v>-1029899.99</v>
      </c>
      <c r="N402" s="44">
        <v>-1029899.99</v>
      </c>
    </row>
    <row r="403" spans="2:14" x14ac:dyDescent="0.25">
      <c r="B403" s="49" t="s">
        <v>9326</v>
      </c>
      <c r="C403" s="53" t="str">
        <f>_xlfn.XLOOKUP(Tabla1[[#This Row],[txtDimensionFocus]],Tabla7[Columna1],Tabla7[Columna2])</f>
        <v>Cuentas Por Pagar Proveedores</v>
      </c>
      <c r="D403" s="43" t="s">
        <v>7784</v>
      </c>
      <c r="E403" t="s">
        <v>7783</v>
      </c>
      <c r="F403" t="s">
        <v>18152</v>
      </c>
      <c r="G403" s="41">
        <v>44141</v>
      </c>
      <c r="H403" t="s">
        <v>18153</v>
      </c>
      <c r="I403" t="s">
        <v>9289</v>
      </c>
      <c r="K403" t="s">
        <v>22454</v>
      </c>
      <c r="L403" t="s">
        <v>21854</v>
      </c>
      <c r="M403" s="44">
        <v>-5148479.4800000004</v>
      </c>
      <c r="N403" s="44">
        <v>-1029695.9</v>
      </c>
    </row>
    <row r="404" spans="2:14" x14ac:dyDescent="0.25">
      <c r="B404" s="49" t="s">
        <v>9326</v>
      </c>
      <c r="C404" s="53" t="str">
        <f>_xlfn.XLOOKUP(Tabla1[[#This Row],[txtDimensionFocus]],Tabla7[Columna1],Tabla7[Columna2])</f>
        <v>Cuentas Por Pagar Proveedores</v>
      </c>
      <c r="D404" s="43" t="s">
        <v>332</v>
      </c>
      <c r="E404" t="s">
        <v>331</v>
      </c>
      <c r="F404" t="s">
        <v>12885</v>
      </c>
      <c r="G404" s="41">
        <v>41999</v>
      </c>
      <c r="H404" t="s">
        <v>4563</v>
      </c>
      <c r="I404" t="s">
        <v>9133</v>
      </c>
      <c r="L404" t="s">
        <v>21854</v>
      </c>
      <c r="M404" s="44">
        <v>-1027734.88</v>
      </c>
      <c r="N404" s="44">
        <v>-1027734.88</v>
      </c>
    </row>
    <row r="405" spans="2:14" x14ac:dyDescent="0.25">
      <c r="B405" s="49" t="s">
        <v>9326</v>
      </c>
      <c r="C405" s="53" t="str">
        <f>_xlfn.XLOOKUP(Tabla1[[#This Row],[txtDimensionFocus]],Tabla7[Columna1],Tabla7[Columna2])</f>
        <v>Cuentas Por Pagar Proveedores</v>
      </c>
      <c r="D405" s="43" t="s">
        <v>7574</v>
      </c>
      <c r="E405" t="s">
        <v>7573</v>
      </c>
      <c r="F405" t="s">
        <v>15178</v>
      </c>
      <c r="G405" s="41">
        <v>43795</v>
      </c>
      <c r="H405" t="s">
        <v>7575</v>
      </c>
      <c r="I405" t="s">
        <v>18471</v>
      </c>
      <c r="J405" t="s">
        <v>22620</v>
      </c>
      <c r="L405" t="s">
        <v>21854</v>
      </c>
      <c r="M405" s="44">
        <v>-1020700</v>
      </c>
      <c r="N405" s="44">
        <v>-1020700</v>
      </c>
    </row>
    <row r="406" spans="2:14" x14ac:dyDescent="0.25">
      <c r="B406" s="49" t="s">
        <v>9326</v>
      </c>
      <c r="C406" s="53" t="str">
        <f>_xlfn.XLOOKUP(Tabla1[[#This Row],[txtDimensionFocus]],Tabla7[Columna1],Tabla7[Columna2])</f>
        <v>Cuentas Por Pagar Proveedores</v>
      </c>
      <c r="D406" s="43" t="s">
        <v>816</v>
      </c>
      <c r="E406" t="s">
        <v>815</v>
      </c>
      <c r="F406" t="s">
        <v>10784</v>
      </c>
      <c r="G406" s="41">
        <v>41614</v>
      </c>
      <c r="L406" t="s">
        <v>21854</v>
      </c>
      <c r="M406" s="44">
        <v>-1020325.82</v>
      </c>
      <c r="N406" s="44">
        <v>-1020325.82</v>
      </c>
    </row>
    <row r="407" spans="2:14" x14ac:dyDescent="0.25">
      <c r="B407" s="49" t="s">
        <v>9326</v>
      </c>
      <c r="C407" s="53" t="str">
        <f>_xlfn.XLOOKUP(Tabla1[[#This Row],[txtDimensionFocus]],Tabla7[Columna1],Tabla7[Columna2])</f>
        <v>Cuentas Por Pagar Proveedores</v>
      </c>
      <c r="D407" s="43" t="s">
        <v>7574</v>
      </c>
      <c r="E407" t="s">
        <v>7573</v>
      </c>
      <c r="F407" t="s">
        <v>15179</v>
      </c>
      <c r="G407" s="41">
        <v>43795</v>
      </c>
      <c r="H407" t="s">
        <v>7576</v>
      </c>
      <c r="I407" t="s">
        <v>18472</v>
      </c>
      <c r="K407" t="s">
        <v>22621</v>
      </c>
      <c r="L407" t="s">
        <v>21854</v>
      </c>
      <c r="M407" s="44">
        <v>-1020110</v>
      </c>
      <c r="N407" s="44">
        <v>-1020110</v>
      </c>
    </row>
    <row r="408" spans="2:14" x14ac:dyDescent="0.25">
      <c r="B408" s="49" t="s">
        <v>9326</v>
      </c>
      <c r="C408" s="53" t="str">
        <f>_xlfn.XLOOKUP(Tabla1[[#This Row],[txtDimensionFocus]],Tabla7[Columna1],Tabla7[Columna2])</f>
        <v>Cuentas Por Pagar Proveedores</v>
      </c>
      <c r="D408" s="43" t="s">
        <v>9097</v>
      </c>
      <c r="E408" t="s">
        <v>9096</v>
      </c>
      <c r="F408" t="s">
        <v>21335</v>
      </c>
      <c r="G408" s="41">
        <v>45310</v>
      </c>
      <c r="H408" t="s">
        <v>21336</v>
      </c>
      <c r="L408" t="s">
        <v>21854</v>
      </c>
      <c r="M408" s="44">
        <v>-1004308.95</v>
      </c>
      <c r="N408" s="44">
        <v>-1004308.95</v>
      </c>
    </row>
    <row r="409" spans="2:14" x14ac:dyDescent="0.25">
      <c r="B409" s="49" t="s">
        <v>9326</v>
      </c>
      <c r="C409" s="53" t="str">
        <f>_xlfn.XLOOKUP(Tabla1[[#This Row],[txtDimensionFocus]],Tabla7[Columna1],Tabla7[Columna2])</f>
        <v>Cuentas Por Pagar Proveedores</v>
      </c>
      <c r="D409" s="43" t="s">
        <v>6202</v>
      </c>
      <c r="E409" t="s">
        <v>6201</v>
      </c>
      <c r="F409" t="s">
        <v>14925</v>
      </c>
      <c r="G409" s="41">
        <v>43347</v>
      </c>
      <c r="H409" t="s">
        <v>7159</v>
      </c>
      <c r="I409" t="s">
        <v>18377</v>
      </c>
      <c r="K409" t="s">
        <v>22585</v>
      </c>
      <c r="L409" t="s">
        <v>21854</v>
      </c>
      <c r="M409" s="44">
        <v>-989860.7</v>
      </c>
      <c r="N409" s="44">
        <v>-989860.7</v>
      </c>
    </row>
    <row r="410" spans="2:14" x14ac:dyDescent="0.25">
      <c r="B410" s="49" t="s">
        <v>9326</v>
      </c>
      <c r="C410" s="53" t="str">
        <f>_xlfn.XLOOKUP(Tabla1[[#This Row],[txtDimensionFocus]],Tabla7[Columna1],Tabla7[Columna2])</f>
        <v>Cuentas Por Pagar Proveedores</v>
      </c>
      <c r="D410" s="43" t="s">
        <v>9300</v>
      </c>
      <c r="E410" t="s">
        <v>9299</v>
      </c>
      <c r="F410" t="s">
        <v>21436</v>
      </c>
      <c r="G410" s="41">
        <v>45306</v>
      </c>
      <c r="H410" t="s">
        <v>21437</v>
      </c>
      <c r="I410" t="s">
        <v>9133</v>
      </c>
      <c r="J410" t="s">
        <v>22295</v>
      </c>
      <c r="K410" t="s">
        <v>22296</v>
      </c>
      <c r="L410" t="s">
        <v>21854</v>
      </c>
      <c r="M410" s="44">
        <v>-986838.72</v>
      </c>
      <c r="N410" s="44">
        <v>-986838.72</v>
      </c>
    </row>
    <row r="411" spans="2:14" x14ac:dyDescent="0.25">
      <c r="B411" s="49" t="s">
        <v>9326</v>
      </c>
      <c r="C411" s="53" t="str">
        <f>_xlfn.XLOOKUP(Tabla1[[#This Row],[txtDimensionFocus]],Tabla7[Columna1],Tabla7[Columna2])</f>
        <v>Cuentas Por Pagar Proveedores</v>
      </c>
      <c r="D411" s="43" t="s">
        <v>6012</v>
      </c>
      <c r="E411" t="s">
        <v>6011</v>
      </c>
      <c r="F411" t="s">
        <v>14016</v>
      </c>
      <c r="G411" s="41">
        <v>42473</v>
      </c>
      <c r="H411" t="s">
        <v>6013</v>
      </c>
      <c r="I411" t="s">
        <v>18261</v>
      </c>
      <c r="K411" t="s">
        <v>22519</v>
      </c>
      <c r="L411" t="s">
        <v>21854</v>
      </c>
      <c r="M411" s="44">
        <v>-985654</v>
      </c>
      <c r="N411" s="44">
        <v>-985654</v>
      </c>
    </row>
    <row r="412" spans="2:14" x14ac:dyDescent="0.25">
      <c r="B412" s="49" t="s">
        <v>9326</v>
      </c>
      <c r="C412" s="53" t="str">
        <f>_xlfn.XLOOKUP(Tabla1[[#This Row],[txtDimensionFocus]],Tabla7[Columna1],Tabla7[Columna2])</f>
        <v>Cuentas Por Pagar Proveedores</v>
      </c>
      <c r="D412" s="43" t="s">
        <v>6515</v>
      </c>
      <c r="E412" t="s">
        <v>6514</v>
      </c>
      <c r="F412" t="s">
        <v>14396</v>
      </c>
      <c r="G412" s="41">
        <v>42740</v>
      </c>
      <c r="H412" t="s">
        <v>4151</v>
      </c>
      <c r="I412" t="s">
        <v>18096</v>
      </c>
      <c r="K412" t="s">
        <v>22580</v>
      </c>
      <c r="L412" t="s">
        <v>21854</v>
      </c>
      <c r="M412" s="44">
        <v>-6461385</v>
      </c>
      <c r="N412" s="44">
        <v>-985635</v>
      </c>
    </row>
    <row r="413" spans="2:14" x14ac:dyDescent="0.25">
      <c r="B413" s="49" t="s">
        <v>9326</v>
      </c>
      <c r="C413" s="53" t="str">
        <f>_xlfn.XLOOKUP(Tabla1[[#This Row],[txtDimensionFocus]],Tabla7[Columna1],Tabla7[Columna2])</f>
        <v>Cuentas Por Pagar Proveedores</v>
      </c>
      <c r="D413" s="43" t="s">
        <v>16658</v>
      </c>
      <c r="E413" t="s">
        <v>16659</v>
      </c>
      <c r="F413" t="s">
        <v>16660</v>
      </c>
      <c r="G413" s="41">
        <v>45289</v>
      </c>
      <c r="H413" t="s">
        <v>16661</v>
      </c>
      <c r="I413" t="s">
        <v>9187</v>
      </c>
      <c r="K413" t="s">
        <v>21924</v>
      </c>
      <c r="L413" t="s">
        <v>21854</v>
      </c>
      <c r="M413" s="44">
        <v>-982458.3</v>
      </c>
      <c r="N413" s="44">
        <v>-982458.3</v>
      </c>
    </row>
    <row r="414" spans="2:14" x14ac:dyDescent="0.25">
      <c r="B414" s="49" t="s">
        <v>23700</v>
      </c>
      <c r="C414" s="53" t="str">
        <f>_xlfn.XLOOKUP(Tabla1[[#This Row],[txtDimensionFocus]],Tabla7[Columna1],Tabla7[Columna2])</f>
        <v>Retencion por Pagar  de Impuesto Retenido</v>
      </c>
      <c r="D414" s="43" t="s">
        <v>17</v>
      </c>
      <c r="E414" t="s">
        <v>16</v>
      </c>
      <c r="F414" t="s">
        <v>23747</v>
      </c>
      <c r="G414" s="41">
        <v>41590</v>
      </c>
      <c r="L414" t="s">
        <v>21854</v>
      </c>
      <c r="M414" s="44">
        <v>-3717582.99</v>
      </c>
      <c r="N414" s="44">
        <v>-3717582.99</v>
      </c>
    </row>
    <row r="415" spans="2:14" x14ac:dyDescent="0.25">
      <c r="B415" s="49" t="s">
        <v>9326</v>
      </c>
      <c r="C415" s="53" t="str">
        <f>_xlfn.XLOOKUP(Tabla1[[#This Row],[txtDimensionFocus]],Tabla7[Columna1],Tabla7[Columna2])</f>
        <v>Cuentas Por Pagar Proveedores</v>
      </c>
      <c r="D415" s="43" t="s">
        <v>15405</v>
      </c>
      <c r="E415" t="s">
        <v>7902</v>
      </c>
      <c r="F415" t="s">
        <v>16026</v>
      </c>
      <c r="G415" s="41">
        <v>44566</v>
      </c>
      <c r="H415" t="s">
        <v>8626</v>
      </c>
      <c r="I415" t="s">
        <v>8956</v>
      </c>
      <c r="K415" t="s">
        <v>22732</v>
      </c>
      <c r="L415" t="s">
        <v>21854</v>
      </c>
      <c r="M415" s="44">
        <v>-978857.2</v>
      </c>
      <c r="N415" s="44">
        <v>-978857.2</v>
      </c>
    </row>
    <row r="416" spans="2:14" x14ac:dyDescent="0.25">
      <c r="B416" s="49" t="s">
        <v>9326</v>
      </c>
      <c r="C416" s="53" t="str">
        <f>_xlfn.XLOOKUP(Tabla1[[#This Row],[txtDimensionFocus]],Tabla7[Columna1],Tabla7[Columna2])</f>
        <v>Cuentas Por Pagar Proveedores</v>
      </c>
      <c r="D416" s="43" t="s">
        <v>18461</v>
      </c>
      <c r="E416" t="s">
        <v>18462</v>
      </c>
      <c r="F416" t="s">
        <v>18463</v>
      </c>
      <c r="G416" s="41">
        <v>45278</v>
      </c>
      <c r="H416" t="s">
        <v>18464</v>
      </c>
      <c r="I416" t="s">
        <v>1285</v>
      </c>
      <c r="J416" t="s">
        <v>21964</v>
      </c>
      <c r="L416" t="s">
        <v>21854</v>
      </c>
      <c r="M416" s="44">
        <v>-1220721.8700000001</v>
      </c>
      <c r="N416" s="44">
        <v>-976577.5</v>
      </c>
    </row>
    <row r="417" spans="2:14" x14ac:dyDescent="0.25">
      <c r="B417" s="49" t="s">
        <v>9326</v>
      </c>
      <c r="C417" s="53" t="str">
        <f>_xlfn.XLOOKUP(Tabla1[[#This Row],[txtDimensionFocus]],Tabla7[Columna1],Tabla7[Columna2])</f>
        <v>Cuentas Por Pagar Proveedores</v>
      </c>
      <c r="D417" s="43" t="s">
        <v>9097</v>
      </c>
      <c r="E417" t="s">
        <v>9096</v>
      </c>
      <c r="F417" t="s">
        <v>22198</v>
      </c>
      <c r="G417" s="41">
        <v>45321</v>
      </c>
      <c r="H417" t="s">
        <v>22199</v>
      </c>
      <c r="L417" t="s">
        <v>21854</v>
      </c>
      <c r="M417" s="44">
        <v>-975800.15</v>
      </c>
      <c r="N417" s="44">
        <v>-975800.15</v>
      </c>
    </row>
    <row r="418" spans="2:14" x14ac:dyDescent="0.25">
      <c r="B418" s="49" t="s">
        <v>9326</v>
      </c>
      <c r="C418" s="53" t="str">
        <f>_xlfn.XLOOKUP(Tabla1[[#This Row],[txtDimensionFocus]],Tabla7[Columna1],Tabla7[Columna2])</f>
        <v>Cuentas Por Pagar Proveedores</v>
      </c>
      <c r="D418" s="43" t="s">
        <v>3979</v>
      </c>
      <c r="E418" t="s">
        <v>3978</v>
      </c>
      <c r="F418" t="s">
        <v>12442</v>
      </c>
      <c r="G418" s="41">
        <v>41828</v>
      </c>
      <c r="H418" t="s">
        <v>3980</v>
      </c>
      <c r="I418" t="s">
        <v>9133</v>
      </c>
      <c r="K418" s="50" t="s">
        <v>22415</v>
      </c>
      <c r="L418" t="s">
        <v>21854</v>
      </c>
      <c r="M418" s="44">
        <v>-972697.59999999998</v>
      </c>
      <c r="N418" s="44">
        <v>-972697.59999999998</v>
      </c>
    </row>
    <row r="419" spans="2:14" x14ac:dyDescent="0.25">
      <c r="B419" s="49" t="s">
        <v>9326</v>
      </c>
      <c r="C419" s="53" t="str">
        <f>_xlfn.XLOOKUP(Tabla1[[#This Row],[txtDimensionFocus]],Tabla7[Columna1],Tabla7[Columna2])</f>
        <v>Cuentas Por Pagar Proveedores</v>
      </c>
      <c r="D419" s="43" t="s">
        <v>7897</v>
      </c>
      <c r="E419" t="s">
        <v>7896</v>
      </c>
      <c r="F419" t="s">
        <v>15403</v>
      </c>
      <c r="G419" s="41">
        <v>44390</v>
      </c>
      <c r="H419" t="s">
        <v>7898</v>
      </c>
      <c r="I419" t="s">
        <v>17313</v>
      </c>
      <c r="K419" t="s">
        <v>22134</v>
      </c>
      <c r="L419" t="s">
        <v>21854</v>
      </c>
      <c r="M419" s="44">
        <v>-967216.74</v>
      </c>
      <c r="N419" s="44">
        <v>-967216.74</v>
      </c>
    </row>
    <row r="420" spans="2:14" x14ac:dyDescent="0.25">
      <c r="B420" s="49" t="s">
        <v>9326</v>
      </c>
      <c r="C420" s="53" t="str">
        <f>_xlfn.XLOOKUP(Tabla1[[#This Row],[txtDimensionFocus]],Tabla7[Columna1],Tabla7[Columna2])</f>
        <v>Cuentas Por Pagar Proveedores</v>
      </c>
      <c r="D420" s="43" t="s">
        <v>816</v>
      </c>
      <c r="E420" t="s">
        <v>815</v>
      </c>
      <c r="F420" t="s">
        <v>10783</v>
      </c>
      <c r="G420" s="41">
        <v>41614</v>
      </c>
      <c r="L420" t="s">
        <v>21854</v>
      </c>
      <c r="M420" s="44">
        <v>-963268.13</v>
      </c>
      <c r="N420" s="44">
        <v>-963268.13</v>
      </c>
    </row>
    <row r="421" spans="2:14" x14ac:dyDescent="0.25">
      <c r="B421" s="49" t="s">
        <v>9326</v>
      </c>
      <c r="C421" s="53" t="str">
        <f>_xlfn.XLOOKUP(Tabla1[[#This Row],[txtDimensionFocus]],Tabla7[Columna1],Tabla7[Columna2])</f>
        <v>Cuentas Por Pagar Proveedores</v>
      </c>
      <c r="D421" s="43" t="s">
        <v>7887</v>
      </c>
      <c r="E421" t="s">
        <v>7886</v>
      </c>
      <c r="F421" t="s">
        <v>15399</v>
      </c>
      <c r="G421" s="41">
        <v>44386</v>
      </c>
      <c r="H421" t="s">
        <v>7888</v>
      </c>
      <c r="I421" t="s">
        <v>9133</v>
      </c>
      <c r="J421" t="s">
        <v>22470</v>
      </c>
      <c r="K421" t="s">
        <v>22471</v>
      </c>
      <c r="L421" t="s">
        <v>21854</v>
      </c>
      <c r="M421" s="44">
        <v>-962983.84</v>
      </c>
      <c r="N421" s="44">
        <v>-962983.84</v>
      </c>
    </row>
    <row r="422" spans="2:14" x14ac:dyDescent="0.25">
      <c r="B422" s="49" t="s">
        <v>9326</v>
      </c>
      <c r="C422" s="53" t="str">
        <f>_xlfn.XLOOKUP(Tabla1[[#This Row],[txtDimensionFocus]],Tabla7[Columna1],Tabla7[Columna2])</f>
        <v>Cuentas Por Pagar Proveedores</v>
      </c>
      <c r="D422" s="43" t="s">
        <v>6868</v>
      </c>
      <c r="E422" t="s">
        <v>6867</v>
      </c>
      <c r="F422" t="s">
        <v>14677</v>
      </c>
      <c r="G422" s="41">
        <v>42955</v>
      </c>
      <c r="H422" t="s">
        <v>2896</v>
      </c>
      <c r="I422" t="s">
        <v>17026</v>
      </c>
      <c r="K422" t="s">
        <v>22266</v>
      </c>
      <c r="L422" t="s">
        <v>21854</v>
      </c>
      <c r="M422" s="44">
        <v>-1201566.8600000001</v>
      </c>
      <c r="N422" s="44">
        <v>-961253.49</v>
      </c>
    </row>
    <row r="423" spans="2:14" x14ac:dyDescent="0.25">
      <c r="B423" s="49" t="s">
        <v>9326</v>
      </c>
      <c r="C423" s="53" t="str">
        <f>_xlfn.XLOOKUP(Tabla1[[#This Row],[txtDimensionFocus]],Tabla7[Columna1],Tabla7[Columna2])</f>
        <v>Cuentas Por Pagar Proveedores</v>
      </c>
      <c r="D423" s="43" t="s">
        <v>7912</v>
      </c>
      <c r="E423" t="s">
        <v>7911</v>
      </c>
      <c r="F423" t="s">
        <v>15412</v>
      </c>
      <c r="G423" s="41">
        <v>44397</v>
      </c>
      <c r="H423" t="s">
        <v>7913</v>
      </c>
      <c r="I423" t="s">
        <v>8956</v>
      </c>
      <c r="K423" t="s">
        <v>22650</v>
      </c>
      <c r="L423" t="s">
        <v>21854</v>
      </c>
      <c r="M423" s="44">
        <v>-959280.06</v>
      </c>
      <c r="N423" s="44">
        <v>-959280.06</v>
      </c>
    </row>
    <row r="424" spans="2:14" x14ac:dyDescent="0.25">
      <c r="B424" s="49" t="s">
        <v>9326</v>
      </c>
      <c r="C424" s="53" t="str">
        <f>_xlfn.XLOOKUP(Tabla1[[#This Row],[txtDimensionFocus]],Tabla7[Columna1],Tabla7[Columna2])</f>
        <v>Cuentas Por Pagar Proveedores</v>
      </c>
      <c r="D424" s="43" t="s">
        <v>1824</v>
      </c>
      <c r="E424" t="s">
        <v>1823</v>
      </c>
      <c r="F424" t="s">
        <v>16347</v>
      </c>
      <c r="G424" s="41">
        <v>45072</v>
      </c>
      <c r="H424" t="s">
        <v>9156</v>
      </c>
      <c r="L424" t="s">
        <v>21854</v>
      </c>
      <c r="M424" s="44">
        <v>-12586201.050000001</v>
      </c>
      <c r="N424" s="44">
        <v>-957797.41</v>
      </c>
    </row>
    <row r="425" spans="2:14" x14ac:dyDescent="0.25">
      <c r="B425" s="49" t="s">
        <v>9326</v>
      </c>
      <c r="C425" s="53" t="str">
        <f>_xlfn.XLOOKUP(Tabla1[[#This Row],[txtDimensionFocus]],Tabla7[Columna1],Tabla7[Columna2])</f>
        <v>Cuentas Por Pagar Proveedores</v>
      </c>
      <c r="D425" s="43" t="s">
        <v>7900</v>
      </c>
      <c r="E425" t="s">
        <v>7899</v>
      </c>
      <c r="F425" t="s">
        <v>15404</v>
      </c>
      <c r="G425" s="41">
        <v>44390</v>
      </c>
      <c r="H425" t="s">
        <v>7901</v>
      </c>
      <c r="I425" t="s">
        <v>17313</v>
      </c>
      <c r="K425" t="s">
        <v>22579</v>
      </c>
      <c r="L425" t="s">
        <v>21854</v>
      </c>
      <c r="M425" s="44">
        <v>-955800</v>
      </c>
      <c r="N425" s="44">
        <v>-955800</v>
      </c>
    </row>
    <row r="426" spans="2:14" x14ac:dyDescent="0.25">
      <c r="B426" s="49" t="s">
        <v>9326</v>
      </c>
      <c r="C426" s="53" t="str">
        <f>_xlfn.XLOOKUP(Tabla1[[#This Row],[txtDimensionFocus]],Tabla7[Columna1],Tabla7[Columna2])</f>
        <v>Cuentas Por Pagar Proveedores</v>
      </c>
      <c r="D426" s="43" t="s">
        <v>1622</v>
      </c>
      <c r="E426" t="s">
        <v>1621</v>
      </c>
      <c r="F426" t="s">
        <v>13598</v>
      </c>
      <c r="G426" s="41">
        <v>42151</v>
      </c>
      <c r="H426" t="s">
        <v>5502</v>
      </c>
      <c r="I426" t="s">
        <v>17238</v>
      </c>
      <c r="K426">
        <v>79</v>
      </c>
      <c r="L426" t="s">
        <v>21854</v>
      </c>
      <c r="M426" s="44">
        <v>-944737.5</v>
      </c>
      <c r="N426" s="44">
        <v>-944737.5</v>
      </c>
    </row>
    <row r="427" spans="2:14" x14ac:dyDescent="0.25">
      <c r="B427" s="49" t="s">
        <v>9326</v>
      </c>
      <c r="C427" s="53" t="str">
        <f>_xlfn.XLOOKUP(Tabla1[[#This Row],[txtDimensionFocus]],Tabla7[Columna1],Tabla7[Columna2])</f>
        <v>Cuentas Por Pagar Proveedores</v>
      </c>
      <c r="D427" s="43" t="s">
        <v>1480</v>
      </c>
      <c r="E427" t="s">
        <v>1479</v>
      </c>
      <c r="F427" t="s">
        <v>10457</v>
      </c>
      <c r="G427" s="41">
        <v>41492</v>
      </c>
      <c r="H427" t="s">
        <v>1481</v>
      </c>
      <c r="L427" t="s">
        <v>21854</v>
      </c>
      <c r="M427" s="44">
        <v>-928513.3</v>
      </c>
      <c r="N427" s="44">
        <v>-928513.3</v>
      </c>
    </row>
    <row r="428" spans="2:14" x14ac:dyDescent="0.25">
      <c r="B428" s="49" t="s">
        <v>9326</v>
      </c>
      <c r="C428" s="53" t="str">
        <f>_xlfn.XLOOKUP(Tabla1[[#This Row],[txtDimensionFocus]],Tabla7[Columna1],Tabla7[Columna2])</f>
        <v>Cuentas Por Pagar Proveedores</v>
      </c>
      <c r="D428" s="43" t="s">
        <v>17964</v>
      </c>
      <c r="E428" t="s">
        <v>17965</v>
      </c>
      <c r="F428" t="s">
        <v>17966</v>
      </c>
      <c r="G428" s="41">
        <v>45288</v>
      </c>
      <c r="H428" t="s">
        <v>17967</v>
      </c>
      <c r="I428" t="s">
        <v>9133</v>
      </c>
      <c r="J428" t="s">
        <v>22353</v>
      </c>
      <c r="K428" s="50" t="s">
        <v>22354</v>
      </c>
      <c r="L428" t="s">
        <v>21854</v>
      </c>
      <c r="M428" s="44">
        <v>-926285.84</v>
      </c>
      <c r="N428" s="44">
        <v>-926285.84</v>
      </c>
    </row>
    <row r="429" spans="2:14" x14ac:dyDescent="0.25">
      <c r="B429" s="49" t="s">
        <v>9326</v>
      </c>
      <c r="C429" s="53" t="str">
        <f>_xlfn.XLOOKUP(Tabla1[[#This Row],[txtDimensionFocus]],Tabla7[Columna1],Tabla7[Columna2])</f>
        <v>Cuentas Por Pagar Proveedores</v>
      </c>
      <c r="D429" s="43" t="s">
        <v>9097</v>
      </c>
      <c r="E429" t="s">
        <v>9096</v>
      </c>
      <c r="F429" t="s">
        <v>21305</v>
      </c>
      <c r="G429" s="41">
        <v>45294</v>
      </c>
      <c r="H429" t="s">
        <v>21306</v>
      </c>
      <c r="L429" t="s">
        <v>21854</v>
      </c>
      <c r="M429" s="44">
        <v>-914862.22</v>
      </c>
      <c r="N429" s="44">
        <v>-914862.22</v>
      </c>
    </row>
    <row r="430" spans="2:14" x14ac:dyDescent="0.25">
      <c r="B430" s="49" t="s">
        <v>9326</v>
      </c>
      <c r="C430" s="53" t="str">
        <f>_xlfn.XLOOKUP(Tabla1[[#This Row],[txtDimensionFocus]],Tabla7[Columna1],Tabla7[Columna2])</f>
        <v>Cuentas Por Pagar Proveedores</v>
      </c>
      <c r="D430" s="43" t="s">
        <v>17830</v>
      </c>
      <c r="E430" t="s">
        <v>17831</v>
      </c>
      <c r="F430" t="s">
        <v>17836</v>
      </c>
      <c r="G430" s="41">
        <v>45281</v>
      </c>
      <c r="H430" t="s">
        <v>17837</v>
      </c>
      <c r="L430" t="s">
        <v>21854</v>
      </c>
      <c r="M430" s="44">
        <v>-912177.64</v>
      </c>
      <c r="N430" s="44">
        <v>-912177.64</v>
      </c>
    </row>
    <row r="431" spans="2:14" x14ac:dyDescent="0.25">
      <c r="B431" s="49" t="s">
        <v>9326</v>
      </c>
      <c r="C431" s="53" t="str">
        <f>_xlfn.XLOOKUP(Tabla1[[#This Row],[txtDimensionFocus]],Tabla7[Columna1],Tabla7[Columna2])</f>
        <v>Cuentas Por Pagar Proveedores</v>
      </c>
      <c r="D431" s="43" t="s">
        <v>9097</v>
      </c>
      <c r="E431" t="s">
        <v>9096</v>
      </c>
      <c r="F431" t="s">
        <v>17590</v>
      </c>
      <c r="G431" s="41">
        <v>45240</v>
      </c>
      <c r="H431" t="s">
        <v>17591</v>
      </c>
      <c r="L431" t="s">
        <v>21854</v>
      </c>
      <c r="M431" s="44">
        <v>-909444.04</v>
      </c>
      <c r="N431" s="44">
        <v>-909444.04</v>
      </c>
    </row>
    <row r="432" spans="2:14" x14ac:dyDescent="0.25">
      <c r="B432" s="49" t="s">
        <v>9326</v>
      </c>
      <c r="C432" s="53" t="str">
        <f>_xlfn.XLOOKUP(Tabla1[[#This Row],[txtDimensionFocus]],Tabla7[Columna1],Tabla7[Columna2])</f>
        <v>Cuentas Por Pagar Proveedores</v>
      </c>
      <c r="D432" s="43" t="s">
        <v>9097</v>
      </c>
      <c r="E432" t="s">
        <v>9096</v>
      </c>
      <c r="F432" t="s">
        <v>21333</v>
      </c>
      <c r="G432" s="41">
        <v>45310</v>
      </c>
      <c r="H432" t="s">
        <v>21334</v>
      </c>
      <c r="L432" t="s">
        <v>21854</v>
      </c>
      <c r="M432" s="44">
        <v>-906762.68</v>
      </c>
      <c r="N432" s="44">
        <v>-906762.68</v>
      </c>
    </row>
    <row r="433" spans="2:14" x14ac:dyDescent="0.25">
      <c r="B433" s="49" t="s">
        <v>9326</v>
      </c>
      <c r="C433" s="53" t="str">
        <f>_xlfn.XLOOKUP(Tabla1[[#This Row],[txtDimensionFocus]],Tabla7[Columna1],Tabla7[Columna2])</f>
        <v>Cuentas Por Pagar Proveedores</v>
      </c>
      <c r="D433" s="43" t="s">
        <v>9097</v>
      </c>
      <c r="E433" t="s">
        <v>9096</v>
      </c>
      <c r="F433" t="s">
        <v>21319</v>
      </c>
      <c r="G433" s="41">
        <v>45294</v>
      </c>
      <c r="H433" t="s">
        <v>21320</v>
      </c>
      <c r="L433" t="s">
        <v>21854</v>
      </c>
      <c r="M433" s="44">
        <v>-905905.61</v>
      </c>
      <c r="N433" s="44">
        <v>-905905.61</v>
      </c>
    </row>
    <row r="434" spans="2:14" x14ac:dyDescent="0.25">
      <c r="B434" s="49" t="s">
        <v>9326</v>
      </c>
      <c r="C434" s="53" t="str">
        <f>_xlfn.XLOOKUP(Tabla1[[#This Row],[txtDimensionFocus]],Tabla7[Columna1],Tabla7[Columna2])</f>
        <v>Cuentas Por Pagar Proveedores</v>
      </c>
      <c r="D434" s="43" t="s">
        <v>4197</v>
      </c>
      <c r="E434" t="s">
        <v>4196</v>
      </c>
      <c r="F434" t="s">
        <v>14684</v>
      </c>
      <c r="G434" s="41">
        <v>42957</v>
      </c>
      <c r="H434" t="s">
        <v>6878</v>
      </c>
      <c r="I434" t="s">
        <v>17992</v>
      </c>
      <c r="K434" t="s">
        <v>22363</v>
      </c>
      <c r="L434" t="s">
        <v>21854</v>
      </c>
      <c r="M434" s="44">
        <v>-884766.81</v>
      </c>
      <c r="N434" s="44">
        <v>-884766.81</v>
      </c>
    </row>
    <row r="435" spans="2:14" x14ac:dyDescent="0.25">
      <c r="B435" s="49" t="s">
        <v>9326</v>
      </c>
      <c r="C435" s="53" t="str">
        <f>_xlfn.XLOOKUP(Tabla1[[#This Row],[txtDimensionFocus]],Tabla7[Columna1],Tabla7[Columna2])</f>
        <v>Cuentas Por Pagar Proveedores</v>
      </c>
      <c r="D435" s="43" t="s">
        <v>18019</v>
      </c>
      <c r="E435" t="s">
        <v>18020</v>
      </c>
      <c r="F435" t="s">
        <v>18021</v>
      </c>
      <c r="G435" s="41">
        <v>45273</v>
      </c>
      <c r="H435" t="s">
        <v>18022</v>
      </c>
      <c r="I435" t="s">
        <v>7654</v>
      </c>
      <c r="J435" t="s">
        <v>22380</v>
      </c>
      <c r="K435" t="s">
        <v>22381</v>
      </c>
      <c r="L435" t="s">
        <v>21854</v>
      </c>
      <c r="M435" s="44">
        <v>-879510.73</v>
      </c>
      <c r="N435" s="44">
        <v>-879510.73</v>
      </c>
    </row>
    <row r="436" spans="2:14" x14ac:dyDescent="0.25">
      <c r="B436" s="49" t="s">
        <v>9326</v>
      </c>
      <c r="C436" s="53" t="str">
        <f>_xlfn.XLOOKUP(Tabla1[[#This Row],[txtDimensionFocus]],Tabla7[Columna1],Tabla7[Columna2])</f>
        <v>Cuentas Por Pagar Proveedores</v>
      </c>
      <c r="D436" s="43" t="s">
        <v>7857</v>
      </c>
      <c r="E436" t="s">
        <v>7856</v>
      </c>
      <c r="F436" t="s">
        <v>15376</v>
      </c>
      <c r="G436" s="41">
        <v>44323</v>
      </c>
      <c r="H436" t="s">
        <v>7860</v>
      </c>
      <c r="L436" t="s">
        <v>21854</v>
      </c>
      <c r="M436" s="44">
        <v>-878400</v>
      </c>
      <c r="N436" s="44">
        <v>-878400</v>
      </c>
    </row>
    <row r="437" spans="2:14" x14ac:dyDescent="0.25">
      <c r="B437" s="49" t="s">
        <v>9326</v>
      </c>
      <c r="C437" s="53" t="str">
        <f>_xlfn.XLOOKUP(Tabla1[[#This Row],[txtDimensionFocus]],Tabla7[Columna1],Tabla7[Columna2])</f>
        <v>Cuentas Por Pagar Proveedores</v>
      </c>
      <c r="D437" s="43" t="s">
        <v>5975</v>
      </c>
      <c r="E437" t="s">
        <v>5974</v>
      </c>
      <c r="F437" t="s">
        <v>14085</v>
      </c>
      <c r="G437" s="41">
        <v>42543</v>
      </c>
      <c r="H437" t="s">
        <v>6106</v>
      </c>
      <c r="I437" t="s">
        <v>17329</v>
      </c>
      <c r="J437" t="s">
        <v>22150</v>
      </c>
      <c r="K437">
        <v>2493</v>
      </c>
      <c r="L437" t="s">
        <v>21854</v>
      </c>
      <c r="M437" s="44">
        <v>-1082355</v>
      </c>
      <c r="N437" s="44">
        <v>-865884</v>
      </c>
    </row>
    <row r="438" spans="2:14" x14ac:dyDescent="0.25">
      <c r="B438" s="49" t="s">
        <v>9326</v>
      </c>
      <c r="C438" s="53" t="str">
        <f>_xlfn.XLOOKUP(Tabla1[[#This Row],[txtDimensionFocus]],Tabla7[Columna1],Tabla7[Columna2])</f>
        <v>Cuentas Por Pagar Proveedores</v>
      </c>
      <c r="D438" s="43" t="s">
        <v>8654</v>
      </c>
      <c r="E438" t="s">
        <v>8653</v>
      </c>
      <c r="F438" t="s">
        <v>16041</v>
      </c>
      <c r="G438" s="41">
        <v>44602</v>
      </c>
      <c r="H438" t="s">
        <v>8655</v>
      </c>
      <c r="I438" t="s">
        <v>1285</v>
      </c>
      <c r="K438" t="s">
        <v>22610</v>
      </c>
      <c r="L438" t="s">
        <v>21854</v>
      </c>
      <c r="M438" s="44">
        <v>-1081939.52</v>
      </c>
      <c r="N438" s="44">
        <v>-865551.62</v>
      </c>
    </row>
    <row r="439" spans="2:14" x14ac:dyDescent="0.25">
      <c r="B439" s="49" t="s">
        <v>9326</v>
      </c>
      <c r="C439" s="53" t="str">
        <f>_xlfn.XLOOKUP(Tabla1[[#This Row],[txtDimensionFocus]],Tabla7[Columna1],Tabla7[Columna2])</f>
        <v>Cuentas Por Pagar Proveedores</v>
      </c>
      <c r="D439" s="43" t="s">
        <v>18019</v>
      </c>
      <c r="E439" t="s">
        <v>18020</v>
      </c>
      <c r="F439" t="s">
        <v>21471</v>
      </c>
      <c r="G439" s="41">
        <v>45306</v>
      </c>
      <c r="H439" t="s">
        <v>21472</v>
      </c>
      <c r="I439" t="s">
        <v>21252</v>
      </c>
      <c r="J439" t="s">
        <v>22382</v>
      </c>
      <c r="K439" t="s">
        <v>22383</v>
      </c>
      <c r="L439" t="s">
        <v>21854</v>
      </c>
      <c r="M439" s="44">
        <v>-857119.6</v>
      </c>
      <c r="N439" s="44">
        <v>-857119.6</v>
      </c>
    </row>
    <row r="440" spans="2:14" x14ac:dyDescent="0.25">
      <c r="B440" s="49" t="s">
        <v>9326</v>
      </c>
      <c r="C440" s="53" t="str">
        <f>_xlfn.XLOOKUP(Tabla1[[#This Row],[txtDimensionFocus]],Tabla7[Columna1],Tabla7[Columna2])</f>
        <v>Cuentas Por Pagar Proveedores</v>
      </c>
      <c r="D440" s="43" t="s">
        <v>9097</v>
      </c>
      <c r="E440" t="s">
        <v>9096</v>
      </c>
      <c r="F440" t="s">
        <v>17588</v>
      </c>
      <c r="G440" s="41">
        <v>45240</v>
      </c>
      <c r="H440" t="s">
        <v>17589</v>
      </c>
      <c r="L440" t="s">
        <v>21854</v>
      </c>
      <c r="M440" s="44">
        <v>-855003.17</v>
      </c>
      <c r="N440" s="44">
        <v>-855003.17</v>
      </c>
    </row>
    <row r="441" spans="2:14" x14ac:dyDescent="0.25">
      <c r="B441" s="49" t="s">
        <v>9326</v>
      </c>
      <c r="C441" s="53" t="str">
        <f>_xlfn.XLOOKUP(Tabla1[[#This Row],[txtDimensionFocus]],Tabla7[Columna1],Tabla7[Columna2])</f>
        <v>Cuentas Por Pagar Proveedores</v>
      </c>
      <c r="D441" s="43" t="s">
        <v>7388</v>
      </c>
      <c r="E441" t="s">
        <v>7387</v>
      </c>
      <c r="F441" t="s">
        <v>15058</v>
      </c>
      <c r="G441" s="41">
        <v>43531</v>
      </c>
      <c r="H441" t="s">
        <v>7389</v>
      </c>
      <c r="I441" t="s">
        <v>18169</v>
      </c>
      <c r="K441" t="s">
        <v>22458</v>
      </c>
      <c r="L441" t="s">
        <v>21854</v>
      </c>
      <c r="M441" s="44">
        <v>-854700</v>
      </c>
      <c r="N441" s="44">
        <v>-854700</v>
      </c>
    </row>
    <row r="442" spans="2:14" x14ac:dyDescent="0.25">
      <c r="B442" s="49" t="s">
        <v>9326</v>
      </c>
      <c r="C442" s="53" t="str">
        <f>_xlfn.XLOOKUP(Tabla1[[#This Row],[txtDimensionFocus]],Tabla7[Columna1],Tabla7[Columna2])</f>
        <v>Cuentas Por Pagar Proveedores</v>
      </c>
      <c r="D442" s="43" t="s">
        <v>9097</v>
      </c>
      <c r="E442" t="s">
        <v>9096</v>
      </c>
      <c r="F442" t="s">
        <v>21311</v>
      </c>
      <c r="G442" s="41">
        <v>45294</v>
      </c>
      <c r="H442" t="s">
        <v>21312</v>
      </c>
      <c r="L442" t="s">
        <v>21854</v>
      </c>
      <c r="M442" s="44">
        <v>-854000.55</v>
      </c>
      <c r="N442" s="44">
        <v>-854000.55</v>
      </c>
    </row>
    <row r="443" spans="2:14" x14ac:dyDescent="0.25">
      <c r="B443" s="49" t="s">
        <v>9326</v>
      </c>
      <c r="C443" s="53" t="str">
        <f>_xlfn.XLOOKUP(Tabla1[[#This Row],[txtDimensionFocus]],Tabla7[Columna1],Tabla7[Columna2])</f>
        <v>Cuentas Por Pagar Proveedores</v>
      </c>
      <c r="D443" s="43" t="s">
        <v>9097</v>
      </c>
      <c r="E443" t="s">
        <v>9096</v>
      </c>
      <c r="F443" t="s">
        <v>17606</v>
      </c>
      <c r="G443" s="41">
        <v>45273</v>
      </c>
      <c r="H443" t="s">
        <v>17607</v>
      </c>
      <c r="L443" t="s">
        <v>21854</v>
      </c>
      <c r="M443" s="44">
        <v>-852390.66</v>
      </c>
      <c r="N443" s="44">
        <v>-852390.66</v>
      </c>
    </row>
    <row r="444" spans="2:14" x14ac:dyDescent="0.25">
      <c r="B444" s="49" t="s">
        <v>9326</v>
      </c>
      <c r="C444" s="53" t="str">
        <f>_xlfn.XLOOKUP(Tabla1[[#This Row],[txtDimensionFocus]],Tabla7[Columna1],Tabla7[Columna2])</f>
        <v>Cuentas Por Pagar Proveedores</v>
      </c>
      <c r="D444" s="43" t="s">
        <v>9097</v>
      </c>
      <c r="E444" t="s">
        <v>9096</v>
      </c>
      <c r="F444" t="s">
        <v>17582</v>
      </c>
      <c r="G444" s="41">
        <v>45240</v>
      </c>
      <c r="H444" t="s">
        <v>17583</v>
      </c>
      <c r="L444" t="s">
        <v>21854</v>
      </c>
      <c r="M444" s="44">
        <v>-844887.81</v>
      </c>
      <c r="N444" s="44">
        <v>-844887.81</v>
      </c>
    </row>
    <row r="445" spans="2:14" x14ac:dyDescent="0.25">
      <c r="B445" s="49" t="s">
        <v>9326</v>
      </c>
      <c r="C445" s="53" t="str">
        <f>_xlfn.XLOOKUP(Tabla1[[#This Row],[txtDimensionFocus]],Tabla7[Columna1],Tabla7[Columna2])</f>
        <v>Cuentas Por Pagar Proveedores</v>
      </c>
      <c r="D445" s="43" t="s">
        <v>5911</v>
      </c>
      <c r="E445" t="s">
        <v>5910</v>
      </c>
      <c r="F445" t="s">
        <v>13942</v>
      </c>
      <c r="G445" s="41">
        <v>42368</v>
      </c>
      <c r="H445" t="s">
        <v>5912</v>
      </c>
      <c r="I445" t="s">
        <v>18098</v>
      </c>
      <c r="K445" t="s">
        <v>22419</v>
      </c>
      <c r="L445" t="s">
        <v>21854</v>
      </c>
      <c r="M445" s="44">
        <v>-843349.18</v>
      </c>
      <c r="N445" s="44">
        <v>-843349.18</v>
      </c>
    </row>
    <row r="446" spans="2:14" x14ac:dyDescent="0.25">
      <c r="B446" s="49" t="s">
        <v>9326</v>
      </c>
      <c r="C446" s="53" t="str">
        <f>_xlfn.XLOOKUP(Tabla1[[#This Row],[txtDimensionFocus]],Tabla7[Columna1],Tabla7[Columna2])</f>
        <v>Cuentas Por Pagar Proveedores</v>
      </c>
      <c r="D446" s="43" t="s">
        <v>1622</v>
      </c>
      <c r="E446" t="s">
        <v>1621</v>
      </c>
      <c r="F446" t="s">
        <v>13599</v>
      </c>
      <c r="G446" s="41">
        <v>42151</v>
      </c>
      <c r="H446" t="s">
        <v>5503</v>
      </c>
      <c r="I446" t="s">
        <v>17238</v>
      </c>
      <c r="K446">
        <v>79</v>
      </c>
      <c r="L446" t="s">
        <v>21854</v>
      </c>
      <c r="M446" s="44">
        <v>-842943.3</v>
      </c>
      <c r="N446" s="44">
        <v>-842943.3</v>
      </c>
    </row>
    <row r="447" spans="2:14" x14ac:dyDescent="0.25">
      <c r="B447" s="49" t="s">
        <v>9326</v>
      </c>
      <c r="C447" s="53" t="str">
        <f>_xlfn.XLOOKUP(Tabla1[[#This Row],[txtDimensionFocus]],Tabla7[Columna1],Tabla7[Columna2])</f>
        <v>Cuentas Por Pagar Proveedores</v>
      </c>
      <c r="D447" s="43" t="s">
        <v>18713</v>
      </c>
      <c r="E447" t="s">
        <v>18714</v>
      </c>
      <c r="F447" t="s">
        <v>18726</v>
      </c>
      <c r="G447" s="41">
        <v>45289</v>
      </c>
      <c r="H447" t="s">
        <v>18727</v>
      </c>
      <c r="I447" t="s">
        <v>18721</v>
      </c>
      <c r="J447" t="s">
        <v>22373</v>
      </c>
      <c r="K447" t="s">
        <v>22690</v>
      </c>
      <c r="L447" t="s">
        <v>21854</v>
      </c>
      <c r="M447" s="44">
        <v>-1052324</v>
      </c>
      <c r="N447" s="44">
        <v>-841859.2</v>
      </c>
    </row>
    <row r="448" spans="2:14" x14ac:dyDescent="0.25">
      <c r="B448" s="49" t="s">
        <v>9326</v>
      </c>
      <c r="C448" s="53" t="str">
        <f>_xlfn.XLOOKUP(Tabla1[[#This Row],[txtDimensionFocus]],Tabla7[Columna1],Tabla7[Columna2])</f>
        <v>Cuentas Por Pagar Proveedores</v>
      </c>
      <c r="D448" s="43" t="s">
        <v>16538</v>
      </c>
      <c r="E448" t="s">
        <v>16539</v>
      </c>
      <c r="F448" t="s">
        <v>16540</v>
      </c>
      <c r="G448" s="41">
        <v>45278</v>
      </c>
      <c r="H448" t="s">
        <v>16541</v>
      </c>
      <c r="I448" t="s">
        <v>9268</v>
      </c>
      <c r="K448" t="s">
        <v>21898</v>
      </c>
      <c r="L448" t="s">
        <v>21854</v>
      </c>
      <c r="M448" s="44">
        <v>-840281.92</v>
      </c>
      <c r="N448" s="44">
        <v>-840281.92</v>
      </c>
    </row>
    <row r="449" spans="2:14" x14ac:dyDescent="0.25">
      <c r="B449" s="49" t="s">
        <v>9326</v>
      </c>
      <c r="C449" s="53" t="str">
        <f>_xlfn.XLOOKUP(Tabla1[[#This Row],[txtDimensionFocus]],Tabla7[Columna1],Tabla7[Columna2])</f>
        <v>Cuentas Por Pagar Proveedores</v>
      </c>
      <c r="D449" s="43" t="s">
        <v>1622</v>
      </c>
      <c r="E449" t="s">
        <v>1621</v>
      </c>
      <c r="F449" t="s">
        <v>12878</v>
      </c>
      <c r="G449" s="41">
        <v>41993</v>
      </c>
      <c r="H449" t="s">
        <v>4552</v>
      </c>
      <c r="I449" t="s">
        <v>17237</v>
      </c>
      <c r="K449">
        <v>2913</v>
      </c>
      <c r="L449" t="s">
        <v>21854</v>
      </c>
      <c r="M449" s="44">
        <v>-838980</v>
      </c>
      <c r="N449" s="44">
        <v>-838980</v>
      </c>
    </row>
    <row r="450" spans="2:14" x14ac:dyDescent="0.25">
      <c r="B450" s="49" t="s">
        <v>9326</v>
      </c>
      <c r="C450" s="53" t="str">
        <f>_xlfn.XLOOKUP(Tabla1[[#This Row],[txtDimensionFocus]],Tabla7[Columna1],Tabla7[Columna2])</f>
        <v>Cuentas Por Pagar Proveedores</v>
      </c>
      <c r="D450" s="43" t="s">
        <v>6723</v>
      </c>
      <c r="E450" t="s">
        <v>6722</v>
      </c>
      <c r="F450" t="s">
        <v>14574</v>
      </c>
      <c r="G450" s="41">
        <v>42825</v>
      </c>
      <c r="H450" t="s">
        <v>6724</v>
      </c>
      <c r="I450" t="s">
        <v>17347</v>
      </c>
      <c r="K450" t="s">
        <v>22155</v>
      </c>
      <c r="L450" t="s">
        <v>21854</v>
      </c>
      <c r="M450" s="44">
        <v>-827760.32</v>
      </c>
      <c r="N450" s="44">
        <v>-827760.32</v>
      </c>
    </row>
    <row r="451" spans="2:14" x14ac:dyDescent="0.25">
      <c r="B451" s="49" t="s">
        <v>9326</v>
      </c>
      <c r="C451" s="53" t="str">
        <f>_xlfn.XLOOKUP(Tabla1[[#This Row],[txtDimensionFocus]],Tabla7[Columna1],Tabla7[Columna2])</f>
        <v>Cuentas Por Pagar Proveedores</v>
      </c>
      <c r="D451" s="43" t="s">
        <v>1622</v>
      </c>
      <c r="E451" t="s">
        <v>1621</v>
      </c>
      <c r="F451" t="s">
        <v>12877</v>
      </c>
      <c r="G451" s="41">
        <v>41993</v>
      </c>
      <c r="H451" t="s">
        <v>4551</v>
      </c>
      <c r="I451" t="s">
        <v>17237</v>
      </c>
      <c r="K451">
        <v>2913</v>
      </c>
      <c r="L451" t="s">
        <v>21854</v>
      </c>
      <c r="M451" s="44">
        <v>-826590</v>
      </c>
      <c r="N451" s="44">
        <v>-826590</v>
      </c>
    </row>
    <row r="452" spans="2:14" x14ac:dyDescent="0.25">
      <c r="B452" s="49" t="s">
        <v>9326</v>
      </c>
      <c r="C452" s="53" t="str">
        <f>_xlfn.XLOOKUP(Tabla1[[#This Row],[txtDimensionFocus]],Tabla7[Columna1],Tabla7[Columna2])</f>
        <v>Cuentas Por Pagar Proveedores</v>
      </c>
      <c r="D452" s="43" t="s">
        <v>9097</v>
      </c>
      <c r="E452" t="s">
        <v>9096</v>
      </c>
      <c r="F452" t="s">
        <v>17596</v>
      </c>
      <c r="G452" s="41">
        <v>45281</v>
      </c>
      <c r="H452" t="s">
        <v>17597</v>
      </c>
      <c r="L452" t="s">
        <v>21854</v>
      </c>
      <c r="M452" s="44">
        <v>-820640.38</v>
      </c>
      <c r="N452" s="44">
        <v>-820640.38</v>
      </c>
    </row>
    <row r="453" spans="2:14" x14ac:dyDescent="0.25">
      <c r="B453" s="49" t="s">
        <v>9326</v>
      </c>
      <c r="C453" s="53" t="str">
        <f>_xlfn.XLOOKUP(Tabla1[[#This Row],[txtDimensionFocus]],Tabla7[Columna1],Tabla7[Columna2])</f>
        <v>Cuentas Por Pagar Proveedores</v>
      </c>
      <c r="D453" s="43" t="s">
        <v>16970</v>
      </c>
      <c r="E453" t="s">
        <v>16971</v>
      </c>
      <c r="F453" t="s">
        <v>16972</v>
      </c>
      <c r="G453" s="41">
        <v>45278</v>
      </c>
      <c r="H453" t="s">
        <v>16973</v>
      </c>
      <c r="I453" t="s">
        <v>9141</v>
      </c>
      <c r="K453" t="s">
        <v>22039</v>
      </c>
      <c r="L453" t="s">
        <v>21854</v>
      </c>
      <c r="M453" s="44">
        <v>-1022623.81</v>
      </c>
      <c r="N453" s="44">
        <v>-818099.05</v>
      </c>
    </row>
    <row r="454" spans="2:14" x14ac:dyDescent="0.25">
      <c r="B454" s="49" t="s">
        <v>9326</v>
      </c>
      <c r="C454" s="53" t="str">
        <f>_xlfn.XLOOKUP(Tabla1[[#This Row],[txtDimensionFocus]],Tabla7[Columna1],Tabla7[Columna2])</f>
        <v>Cuentas Por Pagar Proveedores</v>
      </c>
      <c r="D454" s="43" t="s">
        <v>1622</v>
      </c>
      <c r="E454" t="s">
        <v>1621</v>
      </c>
      <c r="F454" t="s">
        <v>12759</v>
      </c>
      <c r="G454" s="41">
        <v>41942</v>
      </c>
      <c r="H454" t="s">
        <v>4394</v>
      </c>
      <c r="I454" t="s">
        <v>17234</v>
      </c>
      <c r="K454" t="s">
        <v>22109</v>
      </c>
      <c r="L454" t="s">
        <v>21854</v>
      </c>
      <c r="M454" s="44">
        <v>-815439</v>
      </c>
      <c r="N454" s="44">
        <v>-815439</v>
      </c>
    </row>
    <row r="455" spans="2:14" x14ac:dyDescent="0.25">
      <c r="B455" s="49" t="s">
        <v>9326</v>
      </c>
      <c r="C455" s="53" t="str">
        <f>_xlfn.XLOOKUP(Tabla1[[#This Row],[txtDimensionFocus]],Tabla7[Columna1],Tabla7[Columna2])</f>
        <v>Cuentas Por Pagar Proveedores</v>
      </c>
      <c r="D455" s="43" t="s">
        <v>7176</v>
      </c>
      <c r="E455" t="s">
        <v>7175</v>
      </c>
      <c r="F455" t="s">
        <v>14909</v>
      </c>
      <c r="G455" s="41">
        <v>43306</v>
      </c>
      <c r="H455" t="s">
        <v>7177</v>
      </c>
      <c r="I455" t="s">
        <v>17851</v>
      </c>
      <c r="K455" t="s">
        <v>22277</v>
      </c>
      <c r="L455" t="s">
        <v>21854</v>
      </c>
      <c r="M455" s="44">
        <v>-813070.42</v>
      </c>
      <c r="N455" s="44">
        <v>-813070.42</v>
      </c>
    </row>
    <row r="456" spans="2:14" x14ac:dyDescent="0.25">
      <c r="B456" s="49" t="s">
        <v>9326</v>
      </c>
      <c r="C456" s="53" t="str">
        <f>_xlfn.XLOOKUP(Tabla1[[#This Row],[txtDimensionFocus]],Tabla7[Columna1],Tabla7[Columna2])</f>
        <v>Cuentas Por Pagar Proveedores</v>
      </c>
      <c r="D456" s="43" t="s">
        <v>5251</v>
      </c>
      <c r="E456" t="s">
        <v>5250</v>
      </c>
      <c r="F456" t="s">
        <v>13386</v>
      </c>
      <c r="G456" s="41">
        <v>42006</v>
      </c>
      <c r="H456" t="s">
        <v>5252</v>
      </c>
      <c r="I456" t="s">
        <v>18205</v>
      </c>
      <c r="K456" t="s">
        <v>22484</v>
      </c>
      <c r="L456" t="s">
        <v>21854</v>
      </c>
      <c r="M456" s="44">
        <v>-811388</v>
      </c>
      <c r="N456" s="44">
        <v>-811388</v>
      </c>
    </row>
    <row r="457" spans="2:14" x14ac:dyDescent="0.25">
      <c r="B457" s="49" t="s">
        <v>9326</v>
      </c>
      <c r="C457" s="53" t="str">
        <f>_xlfn.XLOOKUP(Tabla1[[#This Row],[txtDimensionFocus]],Tabla7[Columna1],Tabla7[Columna2])</f>
        <v>Cuentas Por Pagar Proveedores</v>
      </c>
      <c r="D457" s="43" t="s">
        <v>7025</v>
      </c>
      <c r="E457" t="s">
        <v>7024</v>
      </c>
      <c r="F457" t="s">
        <v>14919</v>
      </c>
      <c r="G457" s="41">
        <v>43339</v>
      </c>
      <c r="H457" t="s">
        <v>7195</v>
      </c>
      <c r="I457" t="s">
        <v>18439</v>
      </c>
      <c r="J457" t="s">
        <v>22606</v>
      </c>
      <c r="K457" t="s">
        <v>22607</v>
      </c>
      <c r="L457" t="s">
        <v>21854</v>
      </c>
      <c r="M457" s="44">
        <v>-808872.3</v>
      </c>
      <c r="N457" s="44">
        <v>-808872.3</v>
      </c>
    </row>
    <row r="458" spans="2:14" x14ac:dyDescent="0.25">
      <c r="B458" s="49" t="s">
        <v>9326</v>
      </c>
      <c r="C458" s="53" t="str">
        <f>_xlfn.XLOOKUP(Tabla1[[#This Row],[txtDimensionFocus]],Tabla7[Columna1],Tabla7[Columna2])</f>
        <v>Cuentas Por Pagar Proveedores</v>
      </c>
      <c r="D458" s="43" t="s">
        <v>8779</v>
      </c>
      <c r="E458" t="s">
        <v>8778</v>
      </c>
      <c r="F458" t="s">
        <v>16137</v>
      </c>
      <c r="G458" s="41">
        <v>44810</v>
      </c>
      <c r="H458" t="s">
        <v>8780</v>
      </c>
      <c r="I458" t="s">
        <v>17705</v>
      </c>
      <c r="J458" t="s">
        <v>22230</v>
      </c>
      <c r="K458" t="s">
        <v>22231</v>
      </c>
      <c r="L458" t="s">
        <v>21854</v>
      </c>
      <c r="M458" s="44">
        <v>-795828.09</v>
      </c>
      <c r="N458" s="44">
        <v>-795828.09</v>
      </c>
    </row>
    <row r="459" spans="2:14" x14ac:dyDescent="0.25">
      <c r="B459" s="49" t="s">
        <v>9326</v>
      </c>
      <c r="C459" s="53" t="str">
        <f>_xlfn.XLOOKUP(Tabla1[[#This Row],[txtDimensionFocus]],Tabla7[Columna1],Tabla7[Columna2])</f>
        <v>Cuentas Por Pagar Proveedores</v>
      </c>
      <c r="D459" s="43" t="s">
        <v>7915</v>
      </c>
      <c r="E459" t="s">
        <v>7914</v>
      </c>
      <c r="F459" t="s">
        <v>15414</v>
      </c>
      <c r="G459" s="41">
        <v>44404</v>
      </c>
      <c r="H459" t="s">
        <v>7917</v>
      </c>
      <c r="L459" t="s">
        <v>21854</v>
      </c>
      <c r="M459" s="44">
        <v>-786600</v>
      </c>
      <c r="N459" s="44">
        <v>-786600</v>
      </c>
    </row>
    <row r="460" spans="2:14" x14ac:dyDescent="0.25">
      <c r="B460" s="49" t="s">
        <v>9326</v>
      </c>
      <c r="C460" s="53" t="str">
        <f>_xlfn.XLOOKUP(Tabla1[[#This Row],[txtDimensionFocus]],Tabla7[Columna1],Tabla7[Columna2])</f>
        <v>Cuentas Por Pagar Proveedores</v>
      </c>
      <c r="D460" s="43" t="s">
        <v>1622</v>
      </c>
      <c r="E460" t="s">
        <v>1621</v>
      </c>
      <c r="F460" t="s">
        <v>12763</v>
      </c>
      <c r="G460" s="41">
        <v>41943</v>
      </c>
      <c r="H460" t="s">
        <v>4400</v>
      </c>
      <c r="I460" t="s">
        <v>17235</v>
      </c>
      <c r="K460" t="s">
        <v>22109</v>
      </c>
      <c r="L460" t="s">
        <v>21854</v>
      </c>
      <c r="M460" s="44">
        <v>-784110</v>
      </c>
      <c r="N460" s="44">
        <v>-784110</v>
      </c>
    </row>
    <row r="461" spans="2:14" x14ac:dyDescent="0.25">
      <c r="B461" s="49" t="s">
        <v>9326</v>
      </c>
      <c r="C461" s="53" t="str">
        <f>_xlfn.XLOOKUP(Tabla1[[#This Row],[txtDimensionFocus]],Tabla7[Columna1],Tabla7[Columna2])</f>
        <v>Cuentas Por Pagar Proveedores</v>
      </c>
      <c r="D461" s="43" t="s">
        <v>9097</v>
      </c>
      <c r="E461" t="s">
        <v>9096</v>
      </c>
      <c r="F461" t="s">
        <v>17612</v>
      </c>
      <c r="G461" s="41">
        <v>45274</v>
      </c>
      <c r="H461" t="s">
        <v>17613</v>
      </c>
      <c r="L461" t="s">
        <v>21854</v>
      </c>
      <c r="M461" s="44">
        <v>-783324.99</v>
      </c>
      <c r="N461" s="44">
        <v>-783324.99</v>
      </c>
    </row>
    <row r="462" spans="2:14" x14ac:dyDescent="0.25">
      <c r="B462" s="49" t="s">
        <v>9326</v>
      </c>
      <c r="C462" s="53" t="str">
        <f>_xlfn.XLOOKUP(Tabla1[[#This Row],[txtDimensionFocus]],Tabla7[Columna1],Tabla7[Columna2])</f>
        <v>Cuentas Por Pagar Proveedores</v>
      </c>
      <c r="D462" s="43" t="s">
        <v>9097</v>
      </c>
      <c r="E462" t="s">
        <v>9096</v>
      </c>
      <c r="F462" t="s">
        <v>21327</v>
      </c>
      <c r="G462" s="41">
        <v>45308</v>
      </c>
      <c r="H462" t="s">
        <v>21328</v>
      </c>
      <c r="L462" t="s">
        <v>21854</v>
      </c>
      <c r="M462" s="44">
        <v>-782949.81</v>
      </c>
      <c r="N462" s="44">
        <v>-782949.81</v>
      </c>
    </row>
    <row r="463" spans="2:14" x14ac:dyDescent="0.25">
      <c r="B463" s="49" t="s">
        <v>9326</v>
      </c>
      <c r="C463" s="53" t="str">
        <f>_xlfn.XLOOKUP(Tabla1[[#This Row],[txtDimensionFocus]],Tabla7[Columna1],Tabla7[Columna2])</f>
        <v>Cuentas Por Pagar Proveedores</v>
      </c>
      <c r="D463" s="43" t="s">
        <v>5975</v>
      </c>
      <c r="E463" t="s">
        <v>5974</v>
      </c>
      <c r="F463" t="s">
        <v>14086</v>
      </c>
      <c r="G463" s="41">
        <v>42543</v>
      </c>
      <c r="H463" t="s">
        <v>6107</v>
      </c>
      <c r="I463" t="s">
        <v>17329</v>
      </c>
      <c r="J463" t="s">
        <v>22150</v>
      </c>
      <c r="K463">
        <v>2493</v>
      </c>
      <c r="L463" t="s">
        <v>21854</v>
      </c>
      <c r="M463" s="44">
        <v>-969790.08</v>
      </c>
      <c r="N463" s="44">
        <v>-775832.06</v>
      </c>
    </row>
    <row r="464" spans="2:14" x14ac:dyDescent="0.25">
      <c r="B464" s="49" t="s">
        <v>9326</v>
      </c>
      <c r="C464" s="53" t="str">
        <f>_xlfn.XLOOKUP(Tabla1[[#This Row],[txtDimensionFocus]],Tabla7[Columna1],Tabla7[Columna2])</f>
        <v>Cuentas Por Pagar Proveedores</v>
      </c>
      <c r="D464" s="43" t="s">
        <v>7648</v>
      </c>
      <c r="E464" t="s">
        <v>7647</v>
      </c>
      <c r="F464" t="s">
        <v>15226</v>
      </c>
      <c r="G464" s="41">
        <v>43899</v>
      </c>
      <c r="H464" t="s">
        <v>7649</v>
      </c>
      <c r="I464" t="s">
        <v>17997</v>
      </c>
      <c r="K464" t="s">
        <v>22367</v>
      </c>
      <c r="L464" t="s">
        <v>21854</v>
      </c>
      <c r="M464" s="44">
        <v>-3845471.2</v>
      </c>
      <c r="N464" s="44">
        <v>-769094.24</v>
      </c>
    </row>
    <row r="465" spans="2:14" x14ac:dyDescent="0.25">
      <c r="B465" s="49" t="s">
        <v>9326</v>
      </c>
      <c r="C465" s="53" t="str">
        <f>_xlfn.XLOOKUP(Tabla1[[#This Row],[txtDimensionFocus]],Tabla7[Columna1],Tabla7[Columna2])</f>
        <v>Cuentas Por Pagar Proveedores</v>
      </c>
      <c r="D465" s="43" t="s">
        <v>1185</v>
      </c>
      <c r="E465" t="s">
        <v>1184</v>
      </c>
      <c r="F465" t="s">
        <v>10448</v>
      </c>
      <c r="G465" s="41">
        <v>41485</v>
      </c>
      <c r="H465">
        <v>396</v>
      </c>
      <c r="L465" t="s">
        <v>21854</v>
      </c>
      <c r="M465" s="44">
        <v>-768714.48</v>
      </c>
      <c r="N465" s="44">
        <v>-768714.48</v>
      </c>
    </row>
    <row r="466" spans="2:14" x14ac:dyDescent="0.25">
      <c r="B466" s="49" t="s">
        <v>9326</v>
      </c>
      <c r="C466" s="53" t="str">
        <f>_xlfn.XLOOKUP(Tabla1[[#This Row],[txtDimensionFocus]],Tabla7[Columna1],Tabla7[Columna2])</f>
        <v>Cuentas Por Pagar Proveedores</v>
      </c>
      <c r="D466" s="43" t="s">
        <v>9097</v>
      </c>
      <c r="E466" t="s">
        <v>9096</v>
      </c>
      <c r="F466" t="s">
        <v>22190</v>
      </c>
      <c r="G466" s="41">
        <v>45321</v>
      </c>
      <c r="H466" t="s">
        <v>22191</v>
      </c>
      <c r="L466" t="s">
        <v>21854</v>
      </c>
      <c r="M466" s="44">
        <v>-765080.08</v>
      </c>
      <c r="N466" s="44">
        <v>-765080.08</v>
      </c>
    </row>
    <row r="467" spans="2:14" x14ac:dyDescent="0.25">
      <c r="B467" s="49" t="s">
        <v>9326</v>
      </c>
      <c r="C467" s="53" t="str">
        <f>_xlfn.XLOOKUP(Tabla1[[#This Row],[txtDimensionFocus]],Tabla7[Columna1],Tabla7[Columna2])</f>
        <v>Cuentas Por Pagar Proveedores</v>
      </c>
      <c r="D467" s="43" t="s">
        <v>18238</v>
      </c>
      <c r="E467" t="s">
        <v>18239</v>
      </c>
      <c r="F467" t="s">
        <v>18240</v>
      </c>
      <c r="G467" s="41">
        <v>45278</v>
      </c>
      <c r="H467" t="s">
        <v>18241</v>
      </c>
      <c r="I467" t="s">
        <v>18242</v>
      </c>
      <c r="J467" t="s">
        <v>22449</v>
      </c>
      <c r="K467" t="s">
        <v>22512</v>
      </c>
      <c r="L467" t="s">
        <v>21854</v>
      </c>
      <c r="M467" s="44">
        <v>-757984.8</v>
      </c>
      <c r="N467" s="44">
        <v>-757984.8</v>
      </c>
    </row>
    <row r="468" spans="2:14" x14ac:dyDescent="0.25">
      <c r="B468" s="49" t="s">
        <v>9326</v>
      </c>
      <c r="C468" s="53" t="str">
        <f>_xlfn.XLOOKUP(Tabla1[[#This Row],[txtDimensionFocus]],Tabla7[Columna1],Tabla7[Columna2])</f>
        <v>Cuentas Por Pagar Proveedores</v>
      </c>
      <c r="D468" s="43" t="s">
        <v>6511</v>
      </c>
      <c r="E468" t="s">
        <v>6510</v>
      </c>
      <c r="F468" t="s">
        <v>21733</v>
      </c>
      <c r="G468" s="41">
        <v>45313</v>
      </c>
      <c r="H468" t="s">
        <v>21734</v>
      </c>
      <c r="L468" t="s">
        <v>21854</v>
      </c>
      <c r="M468" s="44">
        <v>-747659</v>
      </c>
      <c r="N468" s="44">
        <v>-747659</v>
      </c>
    </row>
    <row r="469" spans="2:14" x14ac:dyDescent="0.25">
      <c r="B469" s="49" t="s">
        <v>9326</v>
      </c>
      <c r="C469" s="53" t="str">
        <f>_xlfn.XLOOKUP(Tabla1[[#This Row],[txtDimensionFocus]],Tabla7[Columna1],Tabla7[Columna2])</f>
        <v>Cuentas Por Pagar Proveedores</v>
      </c>
      <c r="D469" s="43" t="s">
        <v>6511</v>
      </c>
      <c r="E469" t="s">
        <v>6510</v>
      </c>
      <c r="F469" t="s">
        <v>21735</v>
      </c>
      <c r="G469" s="41">
        <v>45314</v>
      </c>
      <c r="H469" t="s">
        <v>21736</v>
      </c>
      <c r="L469" t="s">
        <v>21854</v>
      </c>
      <c r="M469" s="44">
        <v>-745330</v>
      </c>
      <c r="N469" s="44">
        <v>-745330</v>
      </c>
    </row>
    <row r="470" spans="2:14" x14ac:dyDescent="0.25">
      <c r="B470" s="49" t="s">
        <v>9326</v>
      </c>
      <c r="C470" s="53" t="str">
        <f>_xlfn.XLOOKUP(Tabla1[[#This Row],[txtDimensionFocus]],Tabla7[Columna1],Tabla7[Columna2])</f>
        <v>Cuentas Por Pagar Proveedores</v>
      </c>
      <c r="D470" s="43" t="s">
        <v>1185</v>
      </c>
      <c r="E470" t="s">
        <v>1184</v>
      </c>
      <c r="F470" t="s">
        <v>10241</v>
      </c>
      <c r="G470" s="41">
        <v>41274</v>
      </c>
      <c r="H470" t="s">
        <v>1186</v>
      </c>
      <c r="L470" t="s">
        <v>21854</v>
      </c>
      <c r="M470" s="44">
        <v>-740917.22</v>
      </c>
      <c r="N470" s="44">
        <v>-740917.22</v>
      </c>
    </row>
    <row r="471" spans="2:14" x14ac:dyDescent="0.25">
      <c r="B471" s="49" t="s">
        <v>9326</v>
      </c>
      <c r="C471" s="53" t="str">
        <f>_xlfn.XLOOKUP(Tabla1[[#This Row],[txtDimensionFocus]],Tabla7[Columna1],Tabla7[Columna2])</f>
        <v>Cuentas Por Pagar Proveedores</v>
      </c>
      <c r="D471" s="43" t="s">
        <v>17678</v>
      </c>
      <c r="E471" t="s">
        <v>17679</v>
      </c>
      <c r="F471" t="s">
        <v>22213</v>
      </c>
      <c r="G471" s="41">
        <v>45322</v>
      </c>
      <c r="H471" t="s">
        <v>22214</v>
      </c>
      <c r="L471" t="s">
        <v>21854</v>
      </c>
      <c r="M471" s="44">
        <v>-739200.01</v>
      </c>
      <c r="N471" s="44">
        <v>-739200.01</v>
      </c>
    </row>
    <row r="472" spans="2:14" x14ac:dyDescent="0.25">
      <c r="B472" s="49" t="s">
        <v>9326</v>
      </c>
      <c r="C472" s="53" t="str">
        <f>_xlfn.XLOOKUP(Tabla1[[#This Row],[txtDimensionFocus]],Tabla7[Columna1],Tabla7[Columna2])</f>
        <v>Cuentas Por Pagar Proveedores</v>
      </c>
      <c r="D472" s="43" t="s">
        <v>6511</v>
      </c>
      <c r="E472" t="s">
        <v>6510</v>
      </c>
      <c r="F472" t="s">
        <v>22737</v>
      </c>
      <c r="G472" s="41">
        <v>45321</v>
      </c>
      <c r="H472" t="s">
        <v>22738</v>
      </c>
      <c r="L472" t="s">
        <v>21854</v>
      </c>
      <c r="M472" s="44">
        <v>-738965</v>
      </c>
      <c r="N472" s="44">
        <v>-738965</v>
      </c>
    </row>
    <row r="473" spans="2:14" x14ac:dyDescent="0.25">
      <c r="B473" s="49" t="s">
        <v>9326</v>
      </c>
      <c r="C473" s="53" t="str">
        <f>_xlfn.XLOOKUP(Tabla1[[#This Row],[txtDimensionFocus]],Tabla7[Columna1],Tabla7[Columna2])</f>
        <v>Cuentas Por Pagar Proveedores</v>
      </c>
      <c r="D473" s="43" t="s">
        <v>9856</v>
      </c>
      <c r="E473" t="s">
        <v>640</v>
      </c>
      <c r="F473" t="s">
        <v>16765</v>
      </c>
      <c r="G473" s="41">
        <v>45278</v>
      </c>
      <c r="H473" t="s">
        <v>16766</v>
      </c>
      <c r="I473" t="s">
        <v>16767</v>
      </c>
      <c r="J473" t="s">
        <v>21964</v>
      </c>
      <c r="L473" t="s">
        <v>21854</v>
      </c>
      <c r="M473" s="44">
        <v>-736253.26</v>
      </c>
      <c r="N473" s="44">
        <v>-736253.26</v>
      </c>
    </row>
    <row r="474" spans="2:14" x14ac:dyDescent="0.25">
      <c r="B474" s="49" t="s">
        <v>9326</v>
      </c>
      <c r="C474" s="53" t="str">
        <f>_xlfn.XLOOKUP(Tabla1[[#This Row],[txtDimensionFocus]],Tabla7[Columna1],Tabla7[Columna2])</f>
        <v>Cuentas Por Pagar Proveedores</v>
      </c>
      <c r="D474" s="43" t="s">
        <v>10290</v>
      </c>
      <c r="E474" t="s">
        <v>1254</v>
      </c>
      <c r="F474" t="s">
        <v>10291</v>
      </c>
      <c r="G474" s="41">
        <v>41325</v>
      </c>
      <c r="H474" t="s">
        <v>1255</v>
      </c>
      <c r="L474" t="s">
        <v>21854</v>
      </c>
      <c r="M474" s="44">
        <v>-736174.13</v>
      </c>
      <c r="N474" s="44">
        <v>-736174.13</v>
      </c>
    </row>
    <row r="475" spans="2:14" x14ac:dyDescent="0.25">
      <c r="B475" s="49" t="s">
        <v>9326</v>
      </c>
      <c r="C475" s="53" t="str">
        <f>_xlfn.XLOOKUP(Tabla1[[#This Row],[txtDimensionFocus]],Tabla7[Columna1],Tabla7[Columna2])</f>
        <v>Cuentas Por Pagar Proveedores</v>
      </c>
      <c r="D475" s="43" t="s">
        <v>10226</v>
      </c>
      <c r="E475" t="s">
        <v>1162</v>
      </c>
      <c r="F475" t="s">
        <v>10234</v>
      </c>
      <c r="G475" s="41">
        <v>41272</v>
      </c>
      <c r="H475" t="s">
        <v>1174</v>
      </c>
      <c r="I475" t="s">
        <v>16781</v>
      </c>
      <c r="K475" t="s">
        <v>21972</v>
      </c>
      <c r="L475" t="s">
        <v>21854</v>
      </c>
      <c r="M475" s="44">
        <v>-735364</v>
      </c>
      <c r="N475" s="44">
        <v>-735364</v>
      </c>
    </row>
    <row r="476" spans="2:14" x14ac:dyDescent="0.25">
      <c r="B476" s="49" t="s">
        <v>9326</v>
      </c>
      <c r="C476" s="53" t="str">
        <f>_xlfn.XLOOKUP(Tabla1[[#This Row],[txtDimensionFocus]],Tabla7[Columna1],Tabla7[Columna2])</f>
        <v>Cuentas Por Pagar Proveedores</v>
      </c>
      <c r="D476" s="43" t="s">
        <v>9097</v>
      </c>
      <c r="E476" t="s">
        <v>9096</v>
      </c>
      <c r="F476" t="s">
        <v>17580</v>
      </c>
      <c r="G476" s="41">
        <v>45240</v>
      </c>
      <c r="H476" t="s">
        <v>17581</v>
      </c>
      <c r="L476" t="s">
        <v>21854</v>
      </c>
      <c r="M476" s="44">
        <v>-770683.13</v>
      </c>
      <c r="N476" s="44">
        <v>-732831.68</v>
      </c>
    </row>
    <row r="477" spans="2:14" x14ac:dyDescent="0.25">
      <c r="B477" s="49" t="s">
        <v>9326</v>
      </c>
      <c r="C477" s="53" t="str">
        <f>_xlfn.XLOOKUP(Tabla1[[#This Row],[txtDimensionFocus]],Tabla7[Columna1],Tabla7[Columna2])</f>
        <v>Cuentas Por Pagar Proveedores</v>
      </c>
      <c r="D477" s="43" t="s">
        <v>7857</v>
      </c>
      <c r="E477" t="s">
        <v>7856</v>
      </c>
      <c r="F477" t="s">
        <v>15375</v>
      </c>
      <c r="G477" s="41">
        <v>44323</v>
      </c>
      <c r="H477" t="s">
        <v>7159</v>
      </c>
      <c r="L477" t="s">
        <v>21854</v>
      </c>
      <c r="M477" s="44">
        <v>-732000</v>
      </c>
      <c r="N477" s="44">
        <v>-732000</v>
      </c>
    </row>
    <row r="478" spans="2:14" x14ac:dyDescent="0.25">
      <c r="B478" s="49" t="s">
        <v>9326</v>
      </c>
      <c r="C478" s="53" t="str">
        <f>_xlfn.XLOOKUP(Tabla1[[#This Row],[txtDimensionFocus]],Tabla7[Columna1],Tabla7[Columna2])</f>
        <v>Cuentas Por Pagar Proveedores</v>
      </c>
      <c r="D478" s="43" t="s">
        <v>17830</v>
      </c>
      <c r="E478" t="s">
        <v>17831</v>
      </c>
      <c r="F478" t="s">
        <v>21433</v>
      </c>
      <c r="G478" s="41">
        <v>45313</v>
      </c>
      <c r="H478" t="s">
        <v>17909</v>
      </c>
      <c r="L478" t="s">
        <v>21854</v>
      </c>
      <c r="M478" s="44">
        <v>-730401.03</v>
      </c>
      <c r="N478" s="44">
        <v>-730401.03</v>
      </c>
    </row>
    <row r="479" spans="2:14" x14ac:dyDescent="0.25">
      <c r="B479" s="49" t="s">
        <v>9326</v>
      </c>
      <c r="C479" s="53" t="str">
        <f>_xlfn.XLOOKUP(Tabla1[[#This Row],[txtDimensionFocus]],Tabla7[Columna1],Tabla7[Columna2])</f>
        <v>Cuentas Por Pagar Proveedores</v>
      </c>
      <c r="D479" s="43" t="s">
        <v>6508</v>
      </c>
      <c r="E479" t="s">
        <v>6507</v>
      </c>
      <c r="F479" t="s">
        <v>14394</v>
      </c>
      <c r="G479" s="41">
        <v>42734</v>
      </c>
      <c r="H479" t="s">
        <v>6509</v>
      </c>
      <c r="I479" t="s">
        <v>17189</v>
      </c>
      <c r="K479" s="45">
        <v>42917</v>
      </c>
      <c r="L479" t="s">
        <v>21854</v>
      </c>
      <c r="M479" s="44">
        <v>-730000</v>
      </c>
      <c r="N479" s="44">
        <v>-730000</v>
      </c>
    </row>
    <row r="480" spans="2:14" x14ac:dyDescent="0.25">
      <c r="B480" s="49" t="s">
        <v>9326</v>
      </c>
      <c r="C480" s="53" t="str">
        <f>_xlfn.XLOOKUP(Tabla1[[#This Row],[txtDimensionFocus]],Tabla7[Columna1],Tabla7[Columna2])</f>
        <v>Cuentas Por Pagar Proveedores</v>
      </c>
      <c r="D480" s="43" t="s">
        <v>6194</v>
      </c>
      <c r="E480" t="s">
        <v>6193</v>
      </c>
      <c r="F480" t="s">
        <v>14143</v>
      </c>
      <c r="G480" s="41">
        <v>42572</v>
      </c>
      <c r="H480" t="s">
        <v>6195</v>
      </c>
      <c r="I480" t="s">
        <v>17724</v>
      </c>
      <c r="K480" t="s">
        <v>22236</v>
      </c>
      <c r="L480" t="s">
        <v>21854</v>
      </c>
      <c r="M480" s="44">
        <v>-726880</v>
      </c>
      <c r="N480" s="44">
        <v>-726880</v>
      </c>
    </row>
    <row r="481" spans="2:14" x14ac:dyDescent="0.25">
      <c r="B481" s="49" t="s">
        <v>9326</v>
      </c>
      <c r="C481" s="53" t="str">
        <f>_xlfn.XLOOKUP(Tabla1[[#This Row],[txtDimensionFocus]],Tabla7[Columna1],Tabla7[Columna2])</f>
        <v>Cuentas Por Pagar Proveedores</v>
      </c>
      <c r="D481" s="43" t="s">
        <v>7403</v>
      </c>
      <c r="E481" t="s">
        <v>7402</v>
      </c>
      <c r="F481" t="s">
        <v>15066</v>
      </c>
      <c r="G481" s="41">
        <v>43544</v>
      </c>
      <c r="H481" t="s">
        <v>7404</v>
      </c>
      <c r="I481" t="s">
        <v>17121</v>
      </c>
      <c r="K481" t="s">
        <v>22087</v>
      </c>
      <c r="L481" t="s">
        <v>21854</v>
      </c>
      <c r="M481" s="44">
        <v>-722730</v>
      </c>
      <c r="N481" s="44">
        <v>-722730</v>
      </c>
    </row>
    <row r="482" spans="2:14" x14ac:dyDescent="0.25">
      <c r="B482" s="49" t="s">
        <v>9326</v>
      </c>
      <c r="C482" s="53" t="str">
        <f>_xlfn.XLOOKUP(Tabla1[[#This Row],[txtDimensionFocus]],Tabla7[Columna1],Tabla7[Columna2])</f>
        <v>Cuentas Por Pagar Proveedores</v>
      </c>
      <c r="D482" s="43" t="s">
        <v>144</v>
      </c>
      <c r="E482" t="s">
        <v>143</v>
      </c>
      <c r="F482" t="s">
        <v>9600</v>
      </c>
      <c r="G482" s="41">
        <v>40808</v>
      </c>
      <c r="H482">
        <v>1176</v>
      </c>
      <c r="L482" t="s">
        <v>21854</v>
      </c>
      <c r="M482" s="44">
        <v>-722609.57</v>
      </c>
      <c r="N482" s="44">
        <v>-722609.57</v>
      </c>
    </row>
    <row r="483" spans="2:14" x14ac:dyDescent="0.25">
      <c r="B483" s="49" t="s">
        <v>9326</v>
      </c>
      <c r="C483" s="53" t="str">
        <f>_xlfn.XLOOKUP(Tabla1[[#This Row],[txtDimensionFocus]],Tabla7[Columna1],Tabla7[Columna2])</f>
        <v>Cuentas Por Pagar Proveedores</v>
      </c>
      <c r="D483" s="43" t="s">
        <v>21279</v>
      </c>
      <c r="E483" t="s">
        <v>22147</v>
      </c>
      <c r="F483" t="s">
        <v>21282</v>
      </c>
      <c r="G483" s="41">
        <v>45310</v>
      </c>
      <c r="H483" t="s">
        <v>21283</v>
      </c>
      <c r="L483" t="s">
        <v>21854</v>
      </c>
      <c r="M483" s="44">
        <v>-721100.01</v>
      </c>
      <c r="N483" s="44">
        <v>-721100.01</v>
      </c>
    </row>
    <row r="484" spans="2:14" x14ac:dyDescent="0.25">
      <c r="B484" s="49" t="s">
        <v>9326</v>
      </c>
      <c r="C484" s="53" t="str">
        <f>_xlfn.XLOOKUP(Tabla1[[#This Row],[txtDimensionFocus]],Tabla7[Columna1],Tabla7[Columna2])</f>
        <v>Cuentas Por Pagar Proveedores</v>
      </c>
      <c r="D484" s="43" t="s">
        <v>1275</v>
      </c>
      <c r="E484" t="s">
        <v>1274</v>
      </c>
      <c r="F484" t="s">
        <v>10310</v>
      </c>
      <c r="G484" s="41">
        <v>41355</v>
      </c>
      <c r="H484" t="s">
        <v>1276</v>
      </c>
      <c r="I484" t="s">
        <v>18213</v>
      </c>
      <c r="K484" t="s">
        <v>22489</v>
      </c>
      <c r="L484" t="s">
        <v>21854</v>
      </c>
      <c r="M484" s="44">
        <v>-1180037.46</v>
      </c>
      <c r="N484" s="44">
        <v>-712402.42</v>
      </c>
    </row>
    <row r="485" spans="2:14" x14ac:dyDescent="0.25">
      <c r="B485" s="49" t="s">
        <v>9326</v>
      </c>
      <c r="C485" s="53" t="str">
        <f>_xlfn.XLOOKUP(Tabla1[[#This Row],[txtDimensionFocus]],Tabla7[Columna1],Tabla7[Columna2])</f>
        <v>Cuentas Por Pagar Proveedores</v>
      </c>
      <c r="D485" s="43" t="s">
        <v>1622</v>
      </c>
      <c r="E485" t="s">
        <v>1621</v>
      </c>
      <c r="F485" t="s">
        <v>13931</v>
      </c>
      <c r="G485" s="41">
        <v>42352</v>
      </c>
      <c r="H485" t="s">
        <v>5896</v>
      </c>
      <c r="I485" t="s">
        <v>17120</v>
      </c>
      <c r="K485" t="s">
        <v>22110</v>
      </c>
      <c r="L485" t="s">
        <v>21854</v>
      </c>
      <c r="M485" s="44">
        <v>-712058.26</v>
      </c>
      <c r="N485" s="44">
        <v>-712058.26</v>
      </c>
    </row>
    <row r="486" spans="2:14" x14ac:dyDescent="0.25">
      <c r="B486" s="49" t="s">
        <v>9326</v>
      </c>
      <c r="C486" s="53" t="str">
        <f>_xlfn.XLOOKUP(Tabla1[[#This Row],[txtDimensionFocus]],Tabla7[Columna1],Tabla7[Columna2])</f>
        <v>Cuentas Por Pagar Proveedores</v>
      </c>
      <c r="D486" s="43" t="s">
        <v>1622</v>
      </c>
      <c r="E486" t="s">
        <v>1621</v>
      </c>
      <c r="F486" t="s">
        <v>13965</v>
      </c>
      <c r="G486" s="41">
        <v>42402</v>
      </c>
      <c r="H486" t="s">
        <v>5932</v>
      </c>
      <c r="I486" t="s">
        <v>17240</v>
      </c>
      <c r="K486" t="s">
        <v>22111</v>
      </c>
      <c r="L486" t="s">
        <v>21854</v>
      </c>
      <c r="M486" s="44">
        <v>-712058.26</v>
      </c>
      <c r="N486" s="44">
        <v>-712058.26</v>
      </c>
    </row>
    <row r="487" spans="2:14" x14ac:dyDescent="0.25">
      <c r="B487" s="49" t="s">
        <v>9326</v>
      </c>
      <c r="C487" s="53" t="str">
        <f>_xlfn.XLOOKUP(Tabla1[[#This Row],[txtDimensionFocus]],Tabla7[Columna1],Tabla7[Columna2])</f>
        <v>Cuentas Por Pagar Proveedores</v>
      </c>
      <c r="D487" s="43" t="s">
        <v>7492</v>
      </c>
      <c r="E487" t="s">
        <v>7491</v>
      </c>
      <c r="F487" t="s">
        <v>18003</v>
      </c>
      <c r="G487" s="41">
        <v>45266</v>
      </c>
      <c r="H487" t="s">
        <v>18004</v>
      </c>
      <c r="I487" t="s">
        <v>18005</v>
      </c>
      <c r="J487" t="s">
        <v>22373</v>
      </c>
      <c r="K487" t="s">
        <v>22374</v>
      </c>
      <c r="L487" t="s">
        <v>21854</v>
      </c>
      <c r="M487" s="44">
        <v>-3557974.77</v>
      </c>
      <c r="N487" s="44">
        <v>-711594.95</v>
      </c>
    </row>
    <row r="488" spans="2:14" x14ac:dyDescent="0.25">
      <c r="B488" s="49" t="s">
        <v>23866</v>
      </c>
      <c r="C488" s="53" t="str">
        <f>_xlfn.XLOOKUP(Tabla1[[#This Row],[txtDimensionFocus]],Tabla7[Columna1],Tabla7[Columna2])</f>
        <v>Reposicion/Reposicion Cajas Chicas/Fondos</v>
      </c>
      <c r="D488" s="43" t="s">
        <v>23901</v>
      </c>
      <c r="E488" t="s">
        <v>23902</v>
      </c>
      <c r="F488" t="s">
        <v>23903</v>
      </c>
      <c r="G488" s="41">
        <v>42207</v>
      </c>
      <c r="H488" t="s">
        <v>23904</v>
      </c>
      <c r="L488" t="s">
        <v>21854</v>
      </c>
      <c r="M488" s="44">
        <v>-2981185.92</v>
      </c>
      <c r="N488" s="44">
        <v>-2981185.92</v>
      </c>
    </row>
    <row r="489" spans="2:14" x14ac:dyDescent="0.25">
      <c r="B489" s="49" t="s">
        <v>9326</v>
      </c>
      <c r="C489" s="53" t="str">
        <f>_xlfn.XLOOKUP(Tabla1[[#This Row],[txtDimensionFocus]],Tabla7[Columna1],Tabla7[Columna2])</f>
        <v>Cuentas Por Pagar Proveedores</v>
      </c>
      <c r="D489" s="43" t="s">
        <v>300</v>
      </c>
      <c r="E489" t="s">
        <v>299</v>
      </c>
      <c r="F489" t="s">
        <v>21692</v>
      </c>
      <c r="G489" s="41">
        <v>45313</v>
      </c>
      <c r="H489" t="s">
        <v>21693</v>
      </c>
      <c r="L489" t="s">
        <v>21854</v>
      </c>
      <c r="M489" s="44">
        <v>-708017</v>
      </c>
      <c r="N489" s="44">
        <v>-708017</v>
      </c>
    </row>
    <row r="490" spans="2:14" x14ac:dyDescent="0.25">
      <c r="B490" s="49" t="s">
        <v>9326</v>
      </c>
      <c r="C490" s="53" t="str">
        <f>_xlfn.XLOOKUP(Tabla1[[#This Row],[txtDimensionFocus]],Tabla7[Columna1],Tabla7[Columna2])</f>
        <v>Cuentas Por Pagar Proveedores</v>
      </c>
      <c r="D490" s="43" t="s">
        <v>6469</v>
      </c>
      <c r="E490" t="s">
        <v>6468</v>
      </c>
      <c r="F490" t="s">
        <v>14368</v>
      </c>
      <c r="G490" s="41">
        <v>42703</v>
      </c>
      <c r="H490" t="s">
        <v>6470</v>
      </c>
      <c r="I490" t="s">
        <v>16419</v>
      </c>
      <c r="J490" t="s">
        <v>22150</v>
      </c>
      <c r="K490">
        <v>2487</v>
      </c>
      <c r="L490" t="s">
        <v>21854</v>
      </c>
      <c r="M490" s="44">
        <v>-879572</v>
      </c>
      <c r="N490" s="44">
        <v>-703657.6</v>
      </c>
    </row>
    <row r="491" spans="2:14" x14ac:dyDescent="0.25">
      <c r="B491" s="49" t="s">
        <v>9326</v>
      </c>
      <c r="C491" s="53" t="str">
        <f>_xlfn.XLOOKUP(Tabla1[[#This Row],[txtDimensionFocus]],Tabla7[Columna1],Tabla7[Columna2])</f>
        <v>Cuentas Por Pagar Proveedores</v>
      </c>
      <c r="D491" s="43" t="s">
        <v>6469</v>
      </c>
      <c r="E491" t="s">
        <v>6468</v>
      </c>
      <c r="F491" t="s">
        <v>14369</v>
      </c>
      <c r="G491" s="41">
        <v>42703</v>
      </c>
      <c r="H491" t="s">
        <v>5741</v>
      </c>
      <c r="I491" t="s">
        <v>16419</v>
      </c>
      <c r="J491" t="s">
        <v>22150</v>
      </c>
      <c r="K491">
        <v>2487</v>
      </c>
      <c r="L491" t="s">
        <v>21854</v>
      </c>
      <c r="M491" s="44">
        <v>-879572</v>
      </c>
      <c r="N491" s="44">
        <v>-703657.6</v>
      </c>
    </row>
    <row r="492" spans="2:14" x14ac:dyDescent="0.25">
      <c r="B492" s="49" t="s">
        <v>9326</v>
      </c>
      <c r="C492" s="53" t="str">
        <f>_xlfn.XLOOKUP(Tabla1[[#This Row],[txtDimensionFocus]],Tabla7[Columna1],Tabla7[Columna2])</f>
        <v>Cuentas Por Pagar Proveedores</v>
      </c>
      <c r="D492" s="43" t="s">
        <v>6469</v>
      </c>
      <c r="E492" t="s">
        <v>6468</v>
      </c>
      <c r="F492" t="s">
        <v>14370</v>
      </c>
      <c r="G492" s="41">
        <v>42703</v>
      </c>
      <c r="H492" t="s">
        <v>4092</v>
      </c>
      <c r="I492" t="s">
        <v>16419</v>
      </c>
      <c r="J492" t="s">
        <v>22150</v>
      </c>
      <c r="K492">
        <v>2487</v>
      </c>
      <c r="L492" t="s">
        <v>21854</v>
      </c>
      <c r="M492" s="44">
        <v>-879572</v>
      </c>
      <c r="N492" s="44">
        <v>-703657.6</v>
      </c>
    </row>
    <row r="493" spans="2:14" x14ac:dyDescent="0.25">
      <c r="B493" s="49" t="s">
        <v>9326</v>
      </c>
      <c r="C493" s="53" t="str">
        <f>_xlfn.XLOOKUP(Tabla1[[#This Row],[txtDimensionFocus]],Tabla7[Columna1],Tabla7[Columna2])</f>
        <v>Cuentas Por Pagar Proveedores</v>
      </c>
      <c r="D493" s="43" t="s">
        <v>144</v>
      </c>
      <c r="E493" t="s">
        <v>143</v>
      </c>
      <c r="F493" t="s">
        <v>9599</v>
      </c>
      <c r="G493" s="41">
        <v>40808</v>
      </c>
      <c r="H493">
        <v>1175</v>
      </c>
      <c r="L493" t="s">
        <v>21854</v>
      </c>
      <c r="M493" s="44">
        <v>-699863.15</v>
      </c>
      <c r="N493" s="44">
        <v>-699863.15</v>
      </c>
    </row>
    <row r="494" spans="2:14" x14ac:dyDescent="0.25">
      <c r="B494" s="49" t="s">
        <v>9326</v>
      </c>
      <c r="C494" s="53" t="str">
        <f>_xlfn.XLOOKUP(Tabla1[[#This Row],[txtDimensionFocus]],Tabla7[Columna1],Tabla7[Columna2])</f>
        <v>Cuentas Por Pagar Proveedores</v>
      </c>
      <c r="D494" s="43" t="s">
        <v>8901</v>
      </c>
      <c r="E494" t="s">
        <v>8900</v>
      </c>
      <c r="F494" t="s">
        <v>21535</v>
      </c>
      <c r="G494" s="41">
        <v>45223</v>
      </c>
      <c r="H494" t="s">
        <v>8728</v>
      </c>
      <c r="I494" t="s">
        <v>21532</v>
      </c>
      <c r="J494" t="s">
        <v>22641</v>
      </c>
      <c r="K494" t="s">
        <v>22642</v>
      </c>
      <c r="L494" t="s">
        <v>21854</v>
      </c>
      <c r="M494" s="44">
        <v>-699740</v>
      </c>
      <c r="N494" s="44">
        <v>-699740</v>
      </c>
    </row>
    <row r="495" spans="2:14" x14ac:dyDescent="0.25">
      <c r="B495" s="49" t="s">
        <v>9326</v>
      </c>
      <c r="C495" s="53" t="str">
        <f>_xlfn.XLOOKUP(Tabla1[[#This Row],[txtDimensionFocus]],Tabla7[Columna1],Tabla7[Columna2])</f>
        <v>Cuentas Por Pagar Proveedores</v>
      </c>
      <c r="D495" s="43" t="s">
        <v>6091</v>
      </c>
      <c r="E495" t="s">
        <v>6090</v>
      </c>
      <c r="F495" t="s">
        <v>18402</v>
      </c>
      <c r="G495" s="41">
        <v>45260</v>
      </c>
      <c r="H495" t="s">
        <v>7488</v>
      </c>
      <c r="I495" t="s">
        <v>9200</v>
      </c>
      <c r="J495" t="s">
        <v>22373</v>
      </c>
      <c r="K495" t="s">
        <v>22166</v>
      </c>
      <c r="L495" t="s">
        <v>21854</v>
      </c>
      <c r="M495" s="44">
        <v>-698689.8</v>
      </c>
      <c r="N495" s="44">
        <v>-698689.8</v>
      </c>
    </row>
    <row r="496" spans="2:14" x14ac:dyDescent="0.25">
      <c r="B496" s="49" t="s">
        <v>9326</v>
      </c>
      <c r="C496" s="53" t="str">
        <f>_xlfn.XLOOKUP(Tabla1[[#This Row],[txtDimensionFocus]],Tabla7[Columna1],Tabla7[Columna2])</f>
        <v>Cuentas Por Pagar Proveedores</v>
      </c>
      <c r="D496" s="43" t="s">
        <v>18713</v>
      </c>
      <c r="E496" t="s">
        <v>18714</v>
      </c>
      <c r="F496" t="s">
        <v>18731</v>
      </c>
      <c r="G496" s="41">
        <v>45289</v>
      </c>
      <c r="H496" t="s">
        <v>18732</v>
      </c>
      <c r="I496" t="s">
        <v>18721</v>
      </c>
      <c r="J496" t="s">
        <v>22373</v>
      </c>
      <c r="K496" t="s">
        <v>22690</v>
      </c>
      <c r="L496" t="s">
        <v>21854</v>
      </c>
      <c r="M496" s="44">
        <v>-868598</v>
      </c>
      <c r="N496" s="44">
        <v>-694878.4</v>
      </c>
    </row>
    <row r="497" spans="2:14" x14ac:dyDescent="0.25">
      <c r="B497" s="49" t="s">
        <v>9326</v>
      </c>
      <c r="C497" s="53" t="str">
        <f>_xlfn.XLOOKUP(Tabla1[[#This Row],[txtDimensionFocus]],Tabla7[Columna1],Tabla7[Columna2])</f>
        <v>Cuentas Por Pagar Proveedores</v>
      </c>
      <c r="D497" s="43" t="s">
        <v>7618</v>
      </c>
      <c r="E497" t="s">
        <v>7617</v>
      </c>
      <c r="F497" t="s">
        <v>15208</v>
      </c>
      <c r="G497" s="41">
        <v>43873</v>
      </c>
      <c r="H497" t="s">
        <v>7619</v>
      </c>
      <c r="I497" t="s">
        <v>17913</v>
      </c>
      <c r="K497" t="s">
        <v>22319</v>
      </c>
      <c r="L497" t="s">
        <v>21854</v>
      </c>
      <c r="M497" s="44">
        <v>-691242.49</v>
      </c>
      <c r="N497" s="44">
        <v>-691242.49</v>
      </c>
    </row>
    <row r="498" spans="2:14" x14ac:dyDescent="0.25">
      <c r="B498" s="49" t="s">
        <v>9326</v>
      </c>
      <c r="C498" s="53" t="str">
        <f>_xlfn.XLOOKUP(Tabla1[[#This Row],[txtDimensionFocus]],Tabla7[Columna1],Tabla7[Columna2])</f>
        <v>Cuentas Por Pagar Proveedores</v>
      </c>
      <c r="D498" s="43" t="s">
        <v>4121</v>
      </c>
      <c r="E498" t="s">
        <v>4120</v>
      </c>
      <c r="F498" t="s">
        <v>14037</v>
      </c>
      <c r="G498" s="41">
        <v>42502</v>
      </c>
      <c r="H498" t="s">
        <v>6047</v>
      </c>
      <c r="I498" t="s">
        <v>17763</v>
      </c>
      <c r="K498" s="45">
        <v>42644</v>
      </c>
      <c r="L498" t="s">
        <v>21854</v>
      </c>
      <c r="M498" s="44">
        <v>-684000</v>
      </c>
      <c r="N498" s="44">
        <v>-684000</v>
      </c>
    </row>
    <row r="499" spans="2:14" x14ac:dyDescent="0.25">
      <c r="B499" s="49" t="s">
        <v>9326</v>
      </c>
      <c r="C499" s="53" t="str">
        <f>_xlfn.XLOOKUP(Tabla1[[#This Row],[txtDimensionFocus]],Tabla7[Columna1],Tabla7[Columna2])</f>
        <v>Cuentas Por Pagar Proveedores</v>
      </c>
      <c r="D499" s="43" t="s">
        <v>18713</v>
      </c>
      <c r="E499" t="s">
        <v>18714</v>
      </c>
      <c r="F499" t="s">
        <v>18724</v>
      </c>
      <c r="G499" s="41">
        <v>45289</v>
      </c>
      <c r="H499" t="s">
        <v>18725</v>
      </c>
      <c r="I499" t="s">
        <v>18721</v>
      </c>
      <c r="J499" t="s">
        <v>22373</v>
      </c>
      <c r="K499" t="s">
        <v>22690</v>
      </c>
      <c r="L499" t="s">
        <v>21854</v>
      </c>
      <c r="M499" s="44">
        <v>-850898</v>
      </c>
      <c r="N499" s="44">
        <v>-680718.4</v>
      </c>
    </row>
    <row r="500" spans="2:14" x14ac:dyDescent="0.25">
      <c r="B500" s="49" t="s">
        <v>9326</v>
      </c>
      <c r="C500" s="53" t="str">
        <f>_xlfn.XLOOKUP(Tabla1[[#This Row],[txtDimensionFocus]],Tabla7[Columna1],Tabla7[Columna2])</f>
        <v>Cuentas Por Pagar Proveedores</v>
      </c>
      <c r="D500" s="43" t="s">
        <v>15234</v>
      </c>
      <c r="E500" t="s">
        <v>7660</v>
      </c>
      <c r="F500" t="s">
        <v>16640</v>
      </c>
      <c r="G500" s="41">
        <v>45289</v>
      </c>
      <c r="H500" t="s">
        <v>16641</v>
      </c>
      <c r="I500" t="s">
        <v>16642</v>
      </c>
      <c r="K500" t="s">
        <v>21923</v>
      </c>
      <c r="L500" t="s">
        <v>21854</v>
      </c>
      <c r="M500" s="44">
        <v>-674036.26</v>
      </c>
      <c r="N500" s="44">
        <v>-674036.26</v>
      </c>
    </row>
    <row r="501" spans="2:14" x14ac:dyDescent="0.25">
      <c r="B501" s="49" t="s">
        <v>9326</v>
      </c>
      <c r="C501" s="53" t="str">
        <f>_xlfn.XLOOKUP(Tabla1[[#This Row],[txtDimensionFocus]],Tabla7[Columna1],Tabla7[Columna2])</f>
        <v>Cuentas Por Pagar Proveedores</v>
      </c>
      <c r="D501" s="43" t="s">
        <v>9122</v>
      </c>
      <c r="E501" t="s">
        <v>9121</v>
      </c>
      <c r="F501" t="s">
        <v>17294</v>
      </c>
      <c r="G501" s="41">
        <v>45282</v>
      </c>
      <c r="H501" t="s">
        <v>17295</v>
      </c>
      <c r="I501" t="s">
        <v>16419</v>
      </c>
      <c r="J501" t="s">
        <v>22075</v>
      </c>
      <c r="K501" t="s">
        <v>22126</v>
      </c>
      <c r="L501" t="s">
        <v>21854</v>
      </c>
      <c r="M501" s="44">
        <v>-841979.12</v>
      </c>
      <c r="N501" s="44">
        <v>-673583.3</v>
      </c>
    </row>
    <row r="502" spans="2:14" x14ac:dyDescent="0.25">
      <c r="B502" s="49" t="s">
        <v>9326</v>
      </c>
      <c r="C502" s="53" t="str">
        <f>_xlfn.XLOOKUP(Tabla1[[#This Row],[txtDimensionFocus]],Tabla7[Columna1],Tabla7[Columna2])</f>
        <v>Cuentas Por Pagar Proveedores</v>
      </c>
      <c r="D502" s="43" t="s">
        <v>18713</v>
      </c>
      <c r="E502" t="s">
        <v>18714</v>
      </c>
      <c r="F502" t="s">
        <v>18717</v>
      </c>
      <c r="G502" s="41">
        <v>45278</v>
      </c>
      <c r="H502" t="s">
        <v>18718</v>
      </c>
      <c r="I502" t="s">
        <v>18719</v>
      </c>
      <c r="J502" t="s">
        <v>22373</v>
      </c>
      <c r="K502" t="s">
        <v>22690</v>
      </c>
      <c r="L502" t="s">
        <v>21854</v>
      </c>
      <c r="M502" s="44">
        <v>-664458</v>
      </c>
      <c r="N502" s="44">
        <v>-664458</v>
      </c>
    </row>
    <row r="503" spans="2:14" x14ac:dyDescent="0.25">
      <c r="B503" s="49" t="s">
        <v>9326</v>
      </c>
      <c r="C503" s="53" t="str">
        <f>_xlfn.XLOOKUP(Tabla1[[#This Row],[txtDimensionFocus]],Tabla7[Columna1],Tabla7[Columna2])</f>
        <v>Cuentas Por Pagar Proveedores</v>
      </c>
      <c r="D503" s="43" t="s">
        <v>16739</v>
      </c>
      <c r="E503" t="s">
        <v>16740</v>
      </c>
      <c r="F503" t="s">
        <v>16741</v>
      </c>
      <c r="G503" s="41">
        <v>45289</v>
      </c>
      <c r="H503" t="s">
        <v>16742</v>
      </c>
      <c r="I503" t="s">
        <v>9073</v>
      </c>
      <c r="K503" t="s">
        <v>21959</v>
      </c>
      <c r="L503" t="s">
        <v>21854</v>
      </c>
      <c r="M503" s="44">
        <v>-827082.39</v>
      </c>
      <c r="N503" s="44">
        <v>-661665.91</v>
      </c>
    </row>
    <row r="504" spans="2:14" x14ac:dyDescent="0.25">
      <c r="B504" s="49" t="s">
        <v>9326</v>
      </c>
      <c r="C504" s="53" t="str">
        <f>_xlfn.XLOOKUP(Tabla1[[#This Row],[txtDimensionFocus]],Tabla7[Columna1],Tabla7[Columna2])</f>
        <v>Cuentas Por Pagar Proveedores</v>
      </c>
      <c r="D504" s="43" t="s">
        <v>21538</v>
      </c>
      <c r="E504" t="s">
        <v>22643</v>
      </c>
      <c r="F504" t="s">
        <v>21539</v>
      </c>
      <c r="G504" s="41">
        <v>45309</v>
      </c>
      <c r="H504" t="s">
        <v>21540</v>
      </c>
      <c r="I504" t="s">
        <v>7654</v>
      </c>
      <c r="J504" t="s">
        <v>22644</v>
      </c>
      <c r="K504" t="s">
        <v>22645</v>
      </c>
      <c r="L504" t="s">
        <v>21854</v>
      </c>
      <c r="M504" s="44">
        <v>-657496</v>
      </c>
      <c r="N504" s="44">
        <v>-657496</v>
      </c>
    </row>
    <row r="505" spans="2:14" x14ac:dyDescent="0.25">
      <c r="B505" s="49" t="s">
        <v>9326</v>
      </c>
      <c r="C505" s="53" t="str">
        <f>_xlfn.XLOOKUP(Tabla1[[#This Row],[txtDimensionFocus]],Tabla7[Columna1],Tabla7[Columna2])</f>
        <v>Cuentas Por Pagar Proveedores</v>
      </c>
      <c r="D505" s="43" t="s">
        <v>22507</v>
      </c>
      <c r="E505" t="s">
        <v>22508</v>
      </c>
      <c r="F505" t="s">
        <v>22509</v>
      </c>
      <c r="G505" s="41">
        <v>45322</v>
      </c>
      <c r="H505" t="s">
        <v>7773</v>
      </c>
      <c r="I505" t="s">
        <v>22510</v>
      </c>
      <c r="J505" s="50" t="s">
        <v>22303</v>
      </c>
      <c r="K505" s="50" t="s">
        <v>22511</v>
      </c>
      <c r="L505" t="s">
        <v>21854</v>
      </c>
      <c r="M505" s="44">
        <v>-820100</v>
      </c>
      <c r="N505" s="44">
        <v>-656080</v>
      </c>
    </row>
    <row r="506" spans="2:14" x14ac:dyDescent="0.25">
      <c r="B506" s="49" t="s">
        <v>9326</v>
      </c>
      <c r="C506" s="53" t="str">
        <f>_xlfn.XLOOKUP(Tabla1[[#This Row],[txtDimensionFocus]],Tabla7[Columna1],Tabla7[Columna2])</f>
        <v>Cuentas Por Pagar Proveedores</v>
      </c>
      <c r="D506" s="43" t="s">
        <v>7915</v>
      </c>
      <c r="E506" t="s">
        <v>7914</v>
      </c>
      <c r="F506" t="s">
        <v>15413</v>
      </c>
      <c r="G506" s="41">
        <v>44404</v>
      </c>
      <c r="H506" t="s">
        <v>7768</v>
      </c>
      <c r="L506" t="s">
        <v>21854</v>
      </c>
      <c r="M506" s="44">
        <v>-655500</v>
      </c>
      <c r="N506" s="44">
        <v>-655500</v>
      </c>
    </row>
    <row r="507" spans="2:14" x14ac:dyDescent="0.25">
      <c r="B507" s="49" t="s">
        <v>9326</v>
      </c>
      <c r="C507" s="53" t="str">
        <f>_xlfn.XLOOKUP(Tabla1[[#This Row],[txtDimensionFocus]],Tabla7[Columna1],Tabla7[Columna2])</f>
        <v>Cuentas Por Pagar Proveedores</v>
      </c>
      <c r="D507" s="43" t="s">
        <v>813</v>
      </c>
      <c r="E507" t="s">
        <v>812</v>
      </c>
      <c r="F507" t="s">
        <v>9973</v>
      </c>
      <c r="G507" s="41">
        <v>41151</v>
      </c>
      <c r="H507" t="s">
        <v>814</v>
      </c>
      <c r="I507" t="s">
        <v>17220</v>
      </c>
      <c r="K507" t="s">
        <v>22107</v>
      </c>
      <c r="L507" t="s">
        <v>21854</v>
      </c>
      <c r="M507" s="44">
        <v>-652086.73</v>
      </c>
      <c r="N507" s="44">
        <v>-652086.73</v>
      </c>
    </row>
    <row r="508" spans="2:14" x14ac:dyDescent="0.25">
      <c r="B508" s="49" t="s">
        <v>9326</v>
      </c>
      <c r="C508" s="53" t="str">
        <f>_xlfn.XLOOKUP(Tabla1[[#This Row],[txtDimensionFocus]],Tabla7[Columna1],Tabla7[Columna2])</f>
        <v>Cuentas Por Pagar Proveedores</v>
      </c>
      <c r="D508" s="43" t="s">
        <v>144</v>
      </c>
      <c r="E508" t="s">
        <v>143</v>
      </c>
      <c r="F508" t="s">
        <v>9413</v>
      </c>
      <c r="G508" s="41">
        <v>40459</v>
      </c>
      <c r="H508">
        <v>1264</v>
      </c>
      <c r="L508" t="s">
        <v>21854</v>
      </c>
      <c r="M508" s="44">
        <v>-651322.28</v>
      </c>
      <c r="N508" s="44">
        <v>-651322.28</v>
      </c>
    </row>
    <row r="509" spans="2:14" x14ac:dyDescent="0.25">
      <c r="B509" s="49" t="s">
        <v>9326</v>
      </c>
      <c r="C509" s="53" t="str">
        <f>_xlfn.XLOOKUP(Tabla1[[#This Row],[txtDimensionFocus]],Tabla7[Columna1],Tabla7[Columna2])</f>
        <v>Cuentas Por Pagar Proveedores</v>
      </c>
      <c r="D509" s="43" t="s">
        <v>6946</v>
      </c>
      <c r="E509" t="s">
        <v>6945</v>
      </c>
      <c r="F509" t="s">
        <v>14733</v>
      </c>
      <c r="G509" s="41">
        <v>43035</v>
      </c>
      <c r="H509" t="s">
        <v>6947</v>
      </c>
      <c r="I509" t="s">
        <v>17973</v>
      </c>
      <c r="K509" t="s">
        <v>22357</v>
      </c>
      <c r="L509" t="s">
        <v>21854</v>
      </c>
      <c r="M509" s="44">
        <v>-650376.72</v>
      </c>
      <c r="N509" s="44">
        <v>-650376.72</v>
      </c>
    </row>
    <row r="510" spans="2:14" x14ac:dyDescent="0.25">
      <c r="B510" s="49" t="s">
        <v>9326</v>
      </c>
      <c r="C510" s="53" t="str">
        <f>_xlfn.XLOOKUP(Tabla1[[#This Row],[txtDimensionFocus]],Tabla7[Columna1],Tabla7[Columna2])</f>
        <v>Cuentas Por Pagar Proveedores</v>
      </c>
      <c r="D510" s="43" t="s">
        <v>1428</v>
      </c>
      <c r="E510" t="s">
        <v>1427</v>
      </c>
      <c r="F510" t="s">
        <v>12556</v>
      </c>
      <c r="G510" s="41">
        <v>41877</v>
      </c>
      <c r="H510" t="s">
        <v>4135</v>
      </c>
      <c r="I510" t="s">
        <v>18791</v>
      </c>
      <c r="K510" t="s">
        <v>22718</v>
      </c>
      <c r="L510" t="s">
        <v>21854</v>
      </c>
      <c r="M510" s="44">
        <v>-648400</v>
      </c>
      <c r="N510" s="44">
        <v>-648400</v>
      </c>
    </row>
    <row r="511" spans="2:14" x14ac:dyDescent="0.25">
      <c r="B511" s="49" t="s">
        <v>9326</v>
      </c>
      <c r="C511" s="53" t="str">
        <f>_xlfn.XLOOKUP(Tabla1[[#This Row],[txtDimensionFocus]],Tabla7[Columna1],Tabla7[Columna2])</f>
        <v>Cuentas Por Pagar Proveedores</v>
      </c>
      <c r="D511" s="43" t="s">
        <v>6890</v>
      </c>
      <c r="E511" t="s">
        <v>6889</v>
      </c>
      <c r="F511" t="s">
        <v>14693</v>
      </c>
      <c r="G511" s="41">
        <v>42977</v>
      </c>
      <c r="H511" t="s">
        <v>5962</v>
      </c>
      <c r="I511" t="s">
        <v>18475</v>
      </c>
      <c r="K511" t="s">
        <v>22625</v>
      </c>
      <c r="L511" t="s">
        <v>21854</v>
      </c>
      <c r="M511" s="44">
        <v>-645000.53</v>
      </c>
      <c r="N511" s="44">
        <v>-645000.53</v>
      </c>
    </row>
    <row r="512" spans="2:14" x14ac:dyDescent="0.25">
      <c r="B512" s="49" t="s">
        <v>9326</v>
      </c>
      <c r="C512" s="53" t="str">
        <f>_xlfn.XLOOKUP(Tabla1[[#This Row],[txtDimensionFocus]],Tabla7[Columna1],Tabla7[Columna2])</f>
        <v>Cuentas Por Pagar Proveedores</v>
      </c>
      <c r="D512" s="43" t="s">
        <v>1567</v>
      </c>
      <c r="E512" t="s">
        <v>1566</v>
      </c>
      <c r="F512" t="s">
        <v>11185</v>
      </c>
      <c r="G512" s="41">
        <v>41704</v>
      </c>
      <c r="H512" t="s">
        <v>2291</v>
      </c>
      <c r="L512" t="s">
        <v>21854</v>
      </c>
      <c r="M512" s="44">
        <v>-637881.19999999995</v>
      </c>
      <c r="N512" s="44">
        <v>-637881.19999999995</v>
      </c>
    </row>
    <row r="513" spans="2:14" x14ac:dyDescent="0.25">
      <c r="B513" s="49" t="s">
        <v>9326</v>
      </c>
      <c r="C513" s="53" t="str">
        <f>_xlfn.XLOOKUP(Tabla1[[#This Row],[txtDimensionFocus]],Tabla7[Columna1],Tabla7[Columna2])</f>
        <v>Cuentas Por Pagar Proveedores</v>
      </c>
      <c r="D513" s="43" t="s">
        <v>1560</v>
      </c>
      <c r="E513" t="s">
        <v>1559</v>
      </c>
      <c r="F513" t="s">
        <v>22143</v>
      </c>
      <c r="G513" s="41">
        <v>45315</v>
      </c>
      <c r="H513" t="s">
        <v>22144</v>
      </c>
      <c r="I513" t="s">
        <v>9133</v>
      </c>
      <c r="J513" t="s">
        <v>22145</v>
      </c>
      <c r="K513" t="s">
        <v>22146</v>
      </c>
      <c r="L513" t="s">
        <v>21854</v>
      </c>
      <c r="M513" s="44">
        <v>-637049.05000000005</v>
      </c>
      <c r="N513" s="44">
        <v>-637049.05000000005</v>
      </c>
    </row>
    <row r="514" spans="2:14" x14ac:dyDescent="0.25">
      <c r="B514" s="49" t="s">
        <v>9326</v>
      </c>
      <c r="C514" s="53" t="str">
        <f>_xlfn.XLOOKUP(Tabla1[[#This Row],[txtDimensionFocus]],Tabla7[Columna1],Tabla7[Columna2])</f>
        <v>Cuentas Por Pagar Proveedores</v>
      </c>
      <c r="D514" s="43" t="s">
        <v>15389</v>
      </c>
      <c r="E514" t="s">
        <v>7871</v>
      </c>
      <c r="F514" t="s">
        <v>15390</v>
      </c>
      <c r="G514" s="41">
        <v>44363</v>
      </c>
      <c r="H514" t="s">
        <v>7872</v>
      </c>
      <c r="L514" t="s">
        <v>21854</v>
      </c>
      <c r="M514" s="44">
        <v>-635000</v>
      </c>
      <c r="N514" s="44">
        <v>-635000</v>
      </c>
    </row>
    <row r="515" spans="2:14" x14ac:dyDescent="0.25">
      <c r="B515" s="49" t="s">
        <v>9326</v>
      </c>
      <c r="C515" s="53" t="str">
        <f>_xlfn.XLOOKUP(Tabla1[[#This Row],[txtDimensionFocus]],Tabla7[Columna1],Tabla7[Columna2])</f>
        <v>Cuentas Por Pagar Proveedores</v>
      </c>
      <c r="D515" s="43" t="s">
        <v>9227</v>
      </c>
      <c r="E515" t="s">
        <v>9226</v>
      </c>
      <c r="F515" t="s">
        <v>18120</v>
      </c>
      <c r="G515" s="41">
        <v>45282</v>
      </c>
      <c r="H515" t="s">
        <v>18121</v>
      </c>
      <c r="I515" t="s">
        <v>18122</v>
      </c>
      <c r="J515" t="s">
        <v>22438</v>
      </c>
      <c r="K515" t="s">
        <v>22439</v>
      </c>
      <c r="L515" t="s">
        <v>21854</v>
      </c>
      <c r="M515" s="44">
        <v>-789997.02</v>
      </c>
      <c r="N515" s="44">
        <v>-631997.52</v>
      </c>
    </row>
    <row r="516" spans="2:14" x14ac:dyDescent="0.25">
      <c r="B516" s="49" t="s">
        <v>9326</v>
      </c>
      <c r="C516" s="53" t="str">
        <f>_xlfn.XLOOKUP(Tabla1[[#This Row],[txtDimensionFocus]],Tabla7[Columna1],Tabla7[Columna2])</f>
        <v>Cuentas Por Pagar Proveedores</v>
      </c>
      <c r="D516" s="43" t="s">
        <v>9097</v>
      </c>
      <c r="E516" t="s">
        <v>9096</v>
      </c>
      <c r="F516" t="s">
        <v>21307</v>
      </c>
      <c r="G516" s="41">
        <v>45294</v>
      </c>
      <c r="H516" t="s">
        <v>21308</v>
      </c>
      <c r="L516" t="s">
        <v>21854</v>
      </c>
      <c r="M516" s="44">
        <v>-621815.53</v>
      </c>
      <c r="N516" s="44">
        <v>-621815.53</v>
      </c>
    </row>
    <row r="517" spans="2:14" x14ac:dyDescent="0.25">
      <c r="B517" s="49" t="s">
        <v>9326</v>
      </c>
      <c r="C517" s="53" t="str">
        <f>_xlfn.XLOOKUP(Tabla1[[#This Row],[txtDimensionFocus]],Tabla7[Columna1],Tabla7[Columna2])</f>
        <v>Cuentas Por Pagar Proveedores</v>
      </c>
      <c r="D517" s="43" t="s">
        <v>9097</v>
      </c>
      <c r="E517" t="s">
        <v>9096</v>
      </c>
      <c r="F517" t="s">
        <v>21301</v>
      </c>
      <c r="G517" s="41">
        <v>45294</v>
      </c>
      <c r="H517" t="s">
        <v>21302</v>
      </c>
      <c r="L517" t="s">
        <v>21854</v>
      </c>
      <c r="M517" s="44">
        <v>-618878.9</v>
      </c>
      <c r="N517" s="44">
        <v>-618878.9</v>
      </c>
    </row>
    <row r="518" spans="2:14" x14ac:dyDescent="0.25">
      <c r="B518" s="49" t="s">
        <v>9326</v>
      </c>
      <c r="C518" s="53" t="str">
        <f>_xlfn.XLOOKUP(Tabla1[[#This Row],[txtDimensionFocus]],Tabla7[Columna1],Tabla7[Columna2])</f>
        <v>Cuentas Por Pagar Proveedores</v>
      </c>
      <c r="D518" s="43" t="s">
        <v>22119</v>
      </c>
      <c r="E518" t="s">
        <v>22120</v>
      </c>
      <c r="F518" t="s">
        <v>22121</v>
      </c>
      <c r="G518" s="41">
        <v>45321</v>
      </c>
      <c r="H518" t="s">
        <v>22122</v>
      </c>
      <c r="I518" t="s">
        <v>22123</v>
      </c>
      <c r="J518" t="s">
        <v>21964</v>
      </c>
      <c r="L518" t="s">
        <v>21854</v>
      </c>
      <c r="M518" s="44">
        <v>-5030794.57</v>
      </c>
      <c r="N518" s="44">
        <v>-616490.32999999996</v>
      </c>
    </row>
    <row r="519" spans="2:14" x14ac:dyDescent="0.25">
      <c r="B519" s="49" t="s">
        <v>9326</v>
      </c>
      <c r="C519" s="53" t="str">
        <f>_xlfn.XLOOKUP(Tabla1[[#This Row],[txtDimensionFocus]],Tabla7[Columna1],Tabla7[Columna2])</f>
        <v>Cuentas Por Pagar Proveedores</v>
      </c>
      <c r="D519" s="43" t="s">
        <v>8707</v>
      </c>
      <c r="E519" t="s">
        <v>8706</v>
      </c>
      <c r="F519" t="s">
        <v>16070</v>
      </c>
      <c r="G519" s="41">
        <v>44704</v>
      </c>
      <c r="H519" t="s">
        <v>8708</v>
      </c>
      <c r="L519" t="s">
        <v>21854</v>
      </c>
      <c r="M519" s="44">
        <v>-603000</v>
      </c>
      <c r="N519" s="44">
        <v>-603000</v>
      </c>
    </row>
    <row r="520" spans="2:14" x14ac:dyDescent="0.25">
      <c r="B520" s="49" t="s">
        <v>9326</v>
      </c>
      <c r="C520" s="53" t="str">
        <f>_xlfn.XLOOKUP(Tabla1[[#This Row],[txtDimensionFocus]],Tabla7[Columna1],Tabla7[Columna2])</f>
        <v>Cuentas Por Pagar Proveedores</v>
      </c>
      <c r="D520" s="43" t="s">
        <v>8707</v>
      </c>
      <c r="E520" t="s">
        <v>8706</v>
      </c>
      <c r="F520" t="s">
        <v>16071</v>
      </c>
      <c r="G520" s="41">
        <v>44704</v>
      </c>
      <c r="H520" t="s">
        <v>8710</v>
      </c>
      <c r="L520" t="s">
        <v>21854</v>
      </c>
      <c r="M520" s="44">
        <v>-603000</v>
      </c>
      <c r="N520" s="44">
        <v>-603000</v>
      </c>
    </row>
    <row r="521" spans="2:14" x14ac:dyDescent="0.25">
      <c r="B521" s="49" t="s">
        <v>9326</v>
      </c>
      <c r="C521" s="53" t="str">
        <f>_xlfn.XLOOKUP(Tabla1[[#This Row],[txtDimensionFocus]],Tabla7[Columna1],Tabla7[Columna2])</f>
        <v>Cuentas Por Pagar Proveedores</v>
      </c>
      <c r="D521" s="43" t="s">
        <v>8707</v>
      </c>
      <c r="E521" t="s">
        <v>8706</v>
      </c>
      <c r="F521" t="s">
        <v>16072</v>
      </c>
      <c r="G521" s="41">
        <v>44704</v>
      </c>
      <c r="H521" t="s">
        <v>8712</v>
      </c>
      <c r="L521" t="s">
        <v>21854</v>
      </c>
      <c r="M521" s="44">
        <v>-603000</v>
      </c>
      <c r="N521" s="44">
        <v>-603000</v>
      </c>
    </row>
    <row r="522" spans="2:14" x14ac:dyDescent="0.25">
      <c r="B522" s="49" t="s">
        <v>9326</v>
      </c>
      <c r="C522" s="53" t="str">
        <f>_xlfn.XLOOKUP(Tabla1[[#This Row],[txtDimensionFocus]],Tabla7[Columna1],Tabla7[Columna2])</f>
        <v>Cuentas Por Pagar Proveedores</v>
      </c>
      <c r="D522" s="43" t="s">
        <v>8707</v>
      </c>
      <c r="E522" t="s">
        <v>8706</v>
      </c>
      <c r="F522" t="s">
        <v>16073</v>
      </c>
      <c r="G522" s="41">
        <v>44704</v>
      </c>
      <c r="H522" t="s">
        <v>8714</v>
      </c>
      <c r="L522" t="s">
        <v>21854</v>
      </c>
      <c r="M522" s="44">
        <v>-603000</v>
      </c>
      <c r="N522" s="44">
        <v>-603000</v>
      </c>
    </row>
    <row r="523" spans="2:14" x14ac:dyDescent="0.25">
      <c r="B523" s="49" t="s">
        <v>9326</v>
      </c>
      <c r="C523" s="53" t="str">
        <f>_xlfn.XLOOKUP(Tabla1[[#This Row],[txtDimensionFocus]],Tabla7[Columna1],Tabla7[Columna2])</f>
        <v>Cuentas Por Pagar Proveedores</v>
      </c>
      <c r="D523" s="43" t="s">
        <v>17830</v>
      </c>
      <c r="E523" t="s">
        <v>17831</v>
      </c>
      <c r="F523" t="s">
        <v>17839</v>
      </c>
      <c r="G523" s="41">
        <v>45281</v>
      </c>
      <c r="H523" t="s">
        <v>17840</v>
      </c>
      <c r="L523" t="s">
        <v>21854</v>
      </c>
      <c r="M523" s="44">
        <v>-601913.22</v>
      </c>
      <c r="N523" s="44">
        <v>-601913.22</v>
      </c>
    </row>
    <row r="524" spans="2:14" x14ac:dyDescent="0.25">
      <c r="B524" s="49" t="s">
        <v>9326</v>
      </c>
      <c r="C524" s="53" t="str">
        <f>_xlfn.XLOOKUP(Tabla1[[#This Row],[txtDimensionFocus]],Tabla7[Columna1],Tabla7[Columna2])</f>
        <v>Cuentas Por Pagar Proveedores</v>
      </c>
      <c r="D524" s="43" t="s">
        <v>2237</v>
      </c>
      <c r="E524" t="s">
        <v>2236</v>
      </c>
      <c r="F524" t="s">
        <v>13702</v>
      </c>
      <c r="G524" s="41">
        <v>42208</v>
      </c>
      <c r="H524" t="s">
        <v>5628</v>
      </c>
      <c r="I524" t="s">
        <v>16696</v>
      </c>
      <c r="K524" t="s">
        <v>22477</v>
      </c>
      <c r="L524" t="s">
        <v>21854</v>
      </c>
      <c r="M524" s="44">
        <v>-601233.6</v>
      </c>
      <c r="N524" s="44">
        <v>-601233.6</v>
      </c>
    </row>
    <row r="525" spans="2:14" x14ac:dyDescent="0.25">
      <c r="B525" s="49" t="s">
        <v>9326</v>
      </c>
      <c r="C525" s="53" t="str">
        <f>_xlfn.XLOOKUP(Tabla1[[#This Row],[txtDimensionFocus]],Tabla7[Columna1],Tabla7[Columna2])</f>
        <v>Cuentas Por Pagar Proveedores</v>
      </c>
      <c r="D525" s="43" t="s">
        <v>9356</v>
      </c>
      <c r="E525" t="s">
        <v>57</v>
      </c>
      <c r="F525" t="s">
        <v>10147</v>
      </c>
      <c r="G525" s="41">
        <v>41247</v>
      </c>
      <c r="H525" t="s">
        <v>1058</v>
      </c>
      <c r="I525" t="s">
        <v>16896</v>
      </c>
      <c r="K525" t="s">
        <v>22002</v>
      </c>
      <c r="L525" t="s">
        <v>21854</v>
      </c>
      <c r="M525" s="44">
        <v>-600436.76</v>
      </c>
      <c r="N525" s="44">
        <v>-600436.76</v>
      </c>
    </row>
    <row r="526" spans="2:14" x14ac:dyDescent="0.25">
      <c r="B526" s="49" t="s">
        <v>9326</v>
      </c>
      <c r="C526" s="53" t="str">
        <f>_xlfn.XLOOKUP(Tabla1[[#This Row],[txtDimensionFocus]],Tabla7[Columna1],Tabla7[Columna2])</f>
        <v>Cuentas Por Pagar Proveedores</v>
      </c>
      <c r="D526" s="43" t="s">
        <v>4194</v>
      </c>
      <c r="E526" t="s">
        <v>4193</v>
      </c>
      <c r="F526" t="s">
        <v>14553</v>
      </c>
      <c r="G526" s="41">
        <v>42802</v>
      </c>
      <c r="H526" t="s">
        <v>6700</v>
      </c>
      <c r="I526" t="s">
        <v>17905</v>
      </c>
      <c r="K526" t="s">
        <v>22317</v>
      </c>
      <c r="L526" t="s">
        <v>21854</v>
      </c>
      <c r="M526" s="44">
        <v>-781177.57</v>
      </c>
      <c r="N526" s="44">
        <v>-598239.72</v>
      </c>
    </row>
    <row r="527" spans="2:14" x14ac:dyDescent="0.25">
      <c r="B527" s="49" t="s">
        <v>9326</v>
      </c>
      <c r="C527" s="53" t="str">
        <f>_xlfn.XLOOKUP(Tabla1[[#This Row],[txtDimensionFocus]],Tabla7[Columna1],Tabla7[Columna2])</f>
        <v>Cuentas Por Pagar Proveedores</v>
      </c>
      <c r="D527" s="43" t="s">
        <v>9097</v>
      </c>
      <c r="E527" t="s">
        <v>9096</v>
      </c>
      <c r="F527" t="s">
        <v>17608</v>
      </c>
      <c r="G527" s="41">
        <v>45273</v>
      </c>
      <c r="H527" t="s">
        <v>17609</v>
      </c>
      <c r="L527" t="s">
        <v>21854</v>
      </c>
      <c r="M527" s="44">
        <v>-594467.46</v>
      </c>
      <c r="N527" s="44">
        <v>-594467.46</v>
      </c>
    </row>
    <row r="528" spans="2:14" x14ac:dyDescent="0.25">
      <c r="B528" s="49" t="s">
        <v>9326</v>
      </c>
      <c r="C528" s="53" t="str">
        <f>_xlfn.XLOOKUP(Tabla1[[#This Row],[txtDimensionFocus]],Tabla7[Columna1],Tabla7[Columna2])</f>
        <v>Cuentas Por Pagar Proveedores</v>
      </c>
      <c r="D528" s="43" t="s">
        <v>9938</v>
      </c>
      <c r="E528" t="s">
        <v>749</v>
      </c>
      <c r="F528" t="s">
        <v>9939</v>
      </c>
      <c r="G528" s="41">
        <v>41122</v>
      </c>
      <c r="H528">
        <v>114</v>
      </c>
      <c r="L528" t="s">
        <v>21854</v>
      </c>
      <c r="M528" s="44">
        <v>-620287.93999999994</v>
      </c>
      <c r="N528" s="44">
        <v>-591472.17000000004</v>
      </c>
    </row>
    <row r="529" spans="2:14" x14ac:dyDescent="0.25">
      <c r="B529" s="49" t="s">
        <v>9326</v>
      </c>
      <c r="C529" s="53" t="str">
        <f>_xlfn.XLOOKUP(Tabla1[[#This Row],[txtDimensionFocus]],Tabla7[Columna1],Tabla7[Columna2])</f>
        <v>Cuentas Por Pagar Proveedores</v>
      </c>
      <c r="D529" s="43" t="s">
        <v>6835</v>
      </c>
      <c r="E529" t="s">
        <v>6834</v>
      </c>
      <c r="F529" t="s">
        <v>14652</v>
      </c>
      <c r="G529" s="41">
        <v>42935</v>
      </c>
      <c r="H529" t="s">
        <v>6836</v>
      </c>
      <c r="I529" t="s">
        <v>17204</v>
      </c>
      <c r="K529" t="s">
        <v>22099</v>
      </c>
      <c r="L529" t="s">
        <v>21854</v>
      </c>
      <c r="M529" s="44">
        <v>-590590</v>
      </c>
      <c r="N529" s="44">
        <v>-590590</v>
      </c>
    </row>
    <row r="530" spans="2:14" x14ac:dyDescent="0.25">
      <c r="B530" s="49" t="s">
        <v>9326</v>
      </c>
      <c r="C530" s="53" t="str">
        <f>_xlfn.XLOOKUP(Tabla1[[#This Row],[txtDimensionFocus]],Tabla7[Columna1],Tabla7[Columna2])</f>
        <v>Cuentas Por Pagar Proveedores</v>
      </c>
      <c r="D530" s="43" t="s">
        <v>9097</v>
      </c>
      <c r="E530" t="s">
        <v>9096</v>
      </c>
      <c r="F530" t="s">
        <v>21313</v>
      </c>
      <c r="G530" s="41">
        <v>45294</v>
      </c>
      <c r="H530" t="s">
        <v>21314</v>
      </c>
      <c r="L530" t="s">
        <v>21854</v>
      </c>
      <c r="M530" s="44">
        <v>-586057.19999999995</v>
      </c>
      <c r="N530" s="44">
        <v>-586057.19999999995</v>
      </c>
    </row>
    <row r="531" spans="2:14" x14ac:dyDescent="0.25">
      <c r="B531" s="49" t="s">
        <v>9326</v>
      </c>
      <c r="C531" s="53" t="str">
        <f>_xlfn.XLOOKUP(Tabla1[[#This Row],[txtDimensionFocus]],Tabla7[Columna1],Tabla7[Columna2])</f>
        <v>Cuentas Por Pagar Proveedores</v>
      </c>
      <c r="D531" s="43" t="s">
        <v>7857</v>
      </c>
      <c r="E531" t="s">
        <v>7856</v>
      </c>
      <c r="F531" t="s">
        <v>15374</v>
      </c>
      <c r="G531" s="41">
        <v>44323</v>
      </c>
      <c r="H531" t="s">
        <v>7859</v>
      </c>
      <c r="L531" t="s">
        <v>21854</v>
      </c>
      <c r="M531" s="44">
        <v>-585600</v>
      </c>
      <c r="N531" s="44">
        <v>-585600</v>
      </c>
    </row>
    <row r="532" spans="2:14" x14ac:dyDescent="0.25">
      <c r="B532" s="49" t="s">
        <v>9326</v>
      </c>
      <c r="C532" s="53" t="str">
        <f>_xlfn.XLOOKUP(Tabla1[[#This Row],[txtDimensionFocus]],Tabla7[Columna1],Tabla7[Columna2])</f>
        <v>Cuentas Por Pagar Proveedores</v>
      </c>
      <c r="D532" s="43" t="s">
        <v>5565</v>
      </c>
      <c r="E532" t="s">
        <v>5564</v>
      </c>
      <c r="F532" t="s">
        <v>13647</v>
      </c>
      <c r="G532" s="41">
        <v>42179</v>
      </c>
      <c r="H532" t="s">
        <v>5566</v>
      </c>
      <c r="I532" t="s">
        <v>17123</v>
      </c>
      <c r="K532" t="s">
        <v>22088</v>
      </c>
      <c r="L532" t="s">
        <v>21854</v>
      </c>
      <c r="M532" s="44">
        <v>-584313.57999999996</v>
      </c>
      <c r="N532" s="44">
        <v>-584313.57999999996</v>
      </c>
    </row>
    <row r="533" spans="2:14" x14ac:dyDescent="0.25">
      <c r="B533" s="49" t="s">
        <v>9326</v>
      </c>
      <c r="C533" s="53" t="str">
        <f>_xlfn.XLOOKUP(Tabla1[[#This Row],[txtDimensionFocus]],Tabla7[Columna1],Tabla7[Columna2])</f>
        <v>Cuentas Por Pagar Proveedores</v>
      </c>
      <c r="D533" s="43" t="s">
        <v>9097</v>
      </c>
      <c r="E533" t="s">
        <v>9096</v>
      </c>
      <c r="F533" t="s">
        <v>22188</v>
      </c>
      <c r="G533" s="41">
        <v>45321</v>
      </c>
      <c r="H533" t="s">
        <v>22189</v>
      </c>
      <c r="L533" t="s">
        <v>21854</v>
      </c>
      <c r="M533" s="44">
        <v>-583931.63</v>
      </c>
      <c r="N533" s="44">
        <v>-583931.63</v>
      </c>
    </row>
    <row r="534" spans="2:14" x14ac:dyDescent="0.25">
      <c r="B534" s="49" t="s">
        <v>9326</v>
      </c>
      <c r="C534" s="53" t="str">
        <f>_xlfn.XLOOKUP(Tabla1[[#This Row],[txtDimensionFocus]],Tabla7[Columna1],Tabla7[Columna2])</f>
        <v>Cuentas Por Pagar Proveedores</v>
      </c>
      <c r="D534" s="43" t="s">
        <v>18615</v>
      </c>
      <c r="E534" t="s">
        <v>18616</v>
      </c>
      <c r="F534" t="s">
        <v>18617</v>
      </c>
      <c r="G534" s="41">
        <v>45288</v>
      </c>
      <c r="H534" t="s">
        <v>18618</v>
      </c>
      <c r="I534" t="s">
        <v>18619</v>
      </c>
      <c r="J534" t="s">
        <v>21964</v>
      </c>
      <c r="L534" t="s">
        <v>21854</v>
      </c>
      <c r="M534" s="44">
        <v>-729652.79</v>
      </c>
      <c r="N534" s="44">
        <v>-583722.23</v>
      </c>
    </row>
    <row r="535" spans="2:14" x14ac:dyDescent="0.25">
      <c r="B535" s="49" t="s">
        <v>9326</v>
      </c>
      <c r="C535" s="53" t="str">
        <f>_xlfn.XLOOKUP(Tabla1[[#This Row],[txtDimensionFocus]],Tabla7[Columna1],Tabla7[Columna2])</f>
        <v>Cuentas Por Pagar Proveedores</v>
      </c>
      <c r="D535" s="43" t="s">
        <v>4451</v>
      </c>
      <c r="E535" t="s">
        <v>4450</v>
      </c>
      <c r="F535" t="s">
        <v>12807</v>
      </c>
      <c r="G535" s="41">
        <v>41969</v>
      </c>
      <c r="H535" t="s">
        <v>4453</v>
      </c>
      <c r="I535" t="s">
        <v>16419</v>
      </c>
      <c r="J535" t="s">
        <v>22150</v>
      </c>
      <c r="K535">
        <v>2488</v>
      </c>
      <c r="L535" t="s">
        <v>21854</v>
      </c>
      <c r="M535" s="44">
        <v>-580463.71</v>
      </c>
      <c r="N535" s="44">
        <v>-580463.71</v>
      </c>
    </row>
    <row r="536" spans="2:14" x14ac:dyDescent="0.25">
      <c r="B536" s="49" t="s">
        <v>9326</v>
      </c>
      <c r="C536" s="53" t="str">
        <f>_xlfn.XLOOKUP(Tabla1[[#This Row],[txtDimensionFocus]],Tabla7[Columna1],Tabla7[Columna2])</f>
        <v>Cuentas Por Pagar Proveedores</v>
      </c>
      <c r="D536" s="43" t="s">
        <v>17959</v>
      </c>
      <c r="E536" t="s">
        <v>8805</v>
      </c>
      <c r="F536" t="s">
        <v>17960</v>
      </c>
      <c r="G536" s="41">
        <v>45282</v>
      </c>
      <c r="H536" t="s">
        <v>17961</v>
      </c>
      <c r="I536" t="s">
        <v>17962</v>
      </c>
      <c r="J536" t="s">
        <v>22351</v>
      </c>
      <c r="K536" t="s">
        <v>22352</v>
      </c>
      <c r="L536" t="s">
        <v>21854</v>
      </c>
      <c r="M536" s="44">
        <v>-720887.49</v>
      </c>
      <c r="N536" s="44">
        <v>-576709.99</v>
      </c>
    </row>
    <row r="537" spans="2:14" x14ac:dyDescent="0.25">
      <c r="B537" s="49" t="s">
        <v>9326</v>
      </c>
      <c r="C537" s="53" t="str">
        <f>_xlfn.XLOOKUP(Tabla1[[#This Row],[txtDimensionFocus]],Tabla7[Columna1],Tabla7[Columna2])</f>
        <v>Cuentas Por Pagar Proveedores</v>
      </c>
      <c r="D537" s="43" t="s">
        <v>9097</v>
      </c>
      <c r="E537" t="s">
        <v>9096</v>
      </c>
      <c r="F537" t="s">
        <v>21317</v>
      </c>
      <c r="G537" s="41">
        <v>45294</v>
      </c>
      <c r="H537" t="s">
        <v>21318</v>
      </c>
      <c r="L537" t="s">
        <v>21854</v>
      </c>
      <c r="M537" s="44">
        <v>-575148.1</v>
      </c>
      <c r="N537" s="44">
        <v>-575148.1</v>
      </c>
    </row>
    <row r="538" spans="2:14" x14ac:dyDescent="0.25">
      <c r="B538" s="49" t="s">
        <v>9326</v>
      </c>
      <c r="C538" s="53" t="str">
        <f>_xlfn.XLOOKUP(Tabla1[[#This Row],[txtDimensionFocus]],Tabla7[Columna1],Tabla7[Columna2])</f>
        <v>Cuentas Por Pagar Proveedores</v>
      </c>
      <c r="D538" s="43" t="s">
        <v>8901</v>
      </c>
      <c r="E538" t="s">
        <v>8900</v>
      </c>
      <c r="F538" t="s">
        <v>21536</v>
      </c>
      <c r="G538" s="41">
        <v>45251</v>
      </c>
      <c r="H538" t="s">
        <v>7928</v>
      </c>
      <c r="I538" t="s">
        <v>21537</v>
      </c>
      <c r="J538" t="s">
        <v>22641</v>
      </c>
      <c r="K538" t="s">
        <v>22642</v>
      </c>
      <c r="L538" t="s">
        <v>21854</v>
      </c>
      <c r="M538" s="44">
        <v>-575621.69999999995</v>
      </c>
      <c r="N538" s="44">
        <v>-574040.5</v>
      </c>
    </row>
    <row r="539" spans="2:14" x14ac:dyDescent="0.25">
      <c r="B539" s="49" t="s">
        <v>9326</v>
      </c>
      <c r="C539" s="53" t="str">
        <f>_xlfn.XLOOKUP(Tabla1[[#This Row],[txtDimensionFocus]],Tabla7[Columna1],Tabla7[Columna2])</f>
        <v>Cuentas Por Pagar Proveedores</v>
      </c>
      <c r="D539" s="43" t="s">
        <v>9097</v>
      </c>
      <c r="E539" t="s">
        <v>9096</v>
      </c>
      <c r="F539" t="s">
        <v>21303</v>
      </c>
      <c r="G539" s="41">
        <v>45294</v>
      </c>
      <c r="H539" t="s">
        <v>21304</v>
      </c>
      <c r="L539" t="s">
        <v>21854</v>
      </c>
      <c r="M539" s="44">
        <v>-573128.35</v>
      </c>
      <c r="N539" s="44">
        <v>-573128.35</v>
      </c>
    </row>
    <row r="540" spans="2:14" x14ac:dyDescent="0.25">
      <c r="B540" s="49" t="s">
        <v>9326</v>
      </c>
      <c r="C540" s="53" t="str">
        <f>_xlfn.XLOOKUP(Tabla1[[#This Row],[txtDimensionFocus]],Tabla7[Columna1],Tabla7[Columna2])</f>
        <v>Cuentas Por Pagar Proveedores</v>
      </c>
      <c r="D540" s="43" t="s">
        <v>355</v>
      </c>
      <c r="E540" t="s">
        <v>354</v>
      </c>
      <c r="F540" t="s">
        <v>9571</v>
      </c>
      <c r="G540" s="41">
        <v>40703</v>
      </c>
      <c r="H540">
        <v>473</v>
      </c>
      <c r="L540" t="s">
        <v>21854</v>
      </c>
      <c r="M540" s="44">
        <v>-1050555.8999999999</v>
      </c>
      <c r="N540" s="44">
        <v>-569443.89</v>
      </c>
    </row>
    <row r="541" spans="2:14" x14ac:dyDescent="0.25">
      <c r="B541" s="49" t="s">
        <v>9326</v>
      </c>
      <c r="C541" s="53" t="str">
        <f>_xlfn.XLOOKUP(Tabla1[[#This Row],[txtDimensionFocus]],Tabla7[Columna1],Tabla7[Columna2])</f>
        <v>Cuentas Por Pagar Proveedores</v>
      </c>
      <c r="D541" s="43" t="s">
        <v>17896</v>
      </c>
      <c r="E541" t="s">
        <v>17897</v>
      </c>
      <c r="F541" t="s">
        <v>17898</v>
      </c>
      <c r="G541" s="41">
        <v>45281</v>
      </c>
      <c r="H541" t="s">
        <v>17899</v>
      </c>
      <c r="I541" t="s">
        <v>9133</v>
      </c>
      <c r="J541" t="s">
        <v>22310</v>
      </c>
      <c r="K541" t="s">
        <v>22311</v>
      </c>
      <c r="L541" t="s">
        <v>21854</v>
      </c>
      <c r="M541" s="44">
        <v>-563347.27</v>
      </c>
      <c r="N541" s="44">
        <v>-563347.27</v>
      </c>
    </row>
    <row r="542" spans="2:14" x14ac:dyDescent="0.25">
      <c r="B542" s="49" t="s">
        <v>9326</v>
      </c>
      <c r="C542" s="53" t="str">
        <f>_xlfn.XLOOKUP(Tabla1[[#This Row],[txtDimensionFocus]],Tabla7[Columna1],Tabla7[Columna2])</f>
        <v>Cuentas Por Pagar Proveedores</v>
      </c>
      <c r="D542" s="43" t="s">
        <v>18057</v>
      </c>
      <c r="E542" t="s">
        <v>18058</v>
      </c>
      <c r="F542" t="s">
        <v>18059</v>
      </c>
      <c r="G542" s="41">
        <v>45272</v>
      </c>
      <c r="H542" t="s">
        <v>18060</v>
      </c>
      <c r="I542" t="s">
        <v>16419</v>
      </c>
      <c r="J542" t="s">
        <v>22396</v>
      </c>
      <c r="K542" t="s">
        <v>22397</v>
      </c>
      <c r="L542" t="s">
        <v>21854</v>
      </c>
      <c r="M542" s="44">
        <v>-702867</v>
      </c>
      <c r="N542" s="44">
        <v>-562293.6</v>
      </c>
    </row>
    <row r="543" spans="2:14" x14ac:dyDescent="0.25">
      <c r="B543" s="49" t="s">
        <v>9326</v>
      </c>
      <c r="C543" s="53" t="str">
        <f>_xlfn.XLOOKUP(Tabla1[[#This Row],[txtDimensionFocus]],Tabla7[Columna1],Tabla7[Columna2])</f>
        <v>Cuentas Por Pagar Proveedores</v>
      </c>
      <c r="D543" s="43" t="s">
        <v>9097</v>
      </c>
      <c r="E543" t="s">
        <v>9096</v>
      </c>
      <c r="F543" t="s">
        <v>17602</v>
      </c>
      <c r="G543" s="41">
        <v>45273</v>
      </c>
      <c r="H543" t="s">
        <v>17603</v>
      </c>
      <c r="L543" t="s">
        <v>21854</v>
      </c>
      <c r="M543" s="44">
        <v>-562271.16</v>
      </c>
      <c r="N543" s="44">
        <v>-562271.16</v>
      </c>
    </row>
    <row r="544" spans="2:14" x14ac:dyDescent="0.25">
      <c r="B544" s="49" t="s">
        <v>9326</v>
      </c>
      <c r="C544" s="53" t="str">
        <f>_xlfn.XLOOKUP(Tabla1[[#This Row],[txtDimensionFocus]],Tabla7[Columna1],Tabla7[Columna2])</f>
        <v>Cuentas Por Pagar Proveedores</v>
      </c>
      <c r="D544" s="43" t="s">
        <v>2459</v>
      </c>
      <c r="E544" t="s">
        <v>2458</v>
      </c>
      <c r="F544" t="s">
        <v>14441</v>
      </c>
      <c r="G544" s="41">
        <v>42776</v>
      </c>
      <c r="H544" t="s">
        <v>6563</v>
      </c>
      <c r="I544" t="s">
        <v>18207</v>
      </c>
      <c r="K544" t="s">
        <v>22485</v>
      </c>
      <c r="L544" t="s">
        <v>21854</v>
      </c>
      <c r="M544" s="44">
        <v>-561267</v>
      </c>
      <c r="N544" s="44">
        <v>-561267</v>
      </c>
    </row>
    <row r="545" spans="2:14" x14ac:dyDescent="0.25">
      <c r="B545" s="49" t="s">
        <v>9326</v>
      </c>
      <c r="C545" s="53" t="str">
        <f>_xlfn.XLOOKUP(Tabla1[[#This Row],[txtDimensionFocus]],Tabla7[Columna1],Tabla7[Columna2])</f>
        <v>Cuentas Por Pagar Proveedores</v>
      </c>
      <c r="D545" s="43" t="s">
        <v>18632</v>
      </c>
      <c r="E545" t="s">
        <v>18633</v>
      </c>
      <c r="F545" t="s">
        <v>18634</v>
      </c>
      <c r="G545" s="41">
        <v>45275</v>
      </c>
      <c r="H545" t="s">
        <v>9234</v>
      </c>
      <c r="I545" t="s">
        <v>18635</v>
      </c>
      <c r="J545" t="s">
        <v>22438</v>
      </c>
      <c r="K545" t="s">
        <v>22665</v>
      </c>
      <c r="L545" t="s">
        <v>21854</v>
      </c>
      <c r="M545" s="44">
        <v>-551650</v>
      </c>
      <c r="N545" s="44">
        <v>-551650</v>
      </c>
    </row>
    <row r="546" spans="2:14" x14ac:dyDescent="0.25">
      <c r="B546" s="49" t="s">
        <v>9326</v>
      </c>
      <c r="C546" s="53" t="str">
        <f>_xlfn.XLOOKUP(Tabla1[[#This Row],[txtDimensionFocus]],Tabla7[Columna1],Tabla7[Columna2])</f>
        <v>Cuentas Por Pagar Proveedores</v>
      </c>
      <c r="D546" s="43" t="s">
        <v>9097</v>
      </c>
      <c r="E546" t="s">
        <v>9096</v>
      </c>
      <c r="F546" t="s">
        <v>21297</v>
      </c>
      <c r="G546" s="41">
        <v>45294</v>
      </c>
      <c r="H546" t="s">
        <v>21298</v>
      </c>
      <c r="L546" t="s">
        <v>21854</v>
      </c>
      <c r="M546" s="44">
        <v>-549078.76</v>
      </c>
      <c r="N546" s="44">
        <v>-549078.76</v>
      </c>
    </row>
    <row r="547" spans="2:14" x14ac:dyDescent="0.25">
      <c r="B547" s="49" t="s">
        <v>23866</v>
      </c>
      <c r="C547" s="53" t="str">
        <f>_xlfn.XLOOKUP(Tabla1[[#This Row],[txtDimensionFocus]],Tabla7[Columna1],Tabla7[Columna2])</f>
        <v>Reposicion/Reposicion Cajas Chicas/Fondos</v>
      </c>
      <c r="D547" s="43" t="s">
        <v>21197</v>
      </c>
      <c r="E547" t="s">
        <v>23935</v>
      </c>
      <c r="F547" t="s">
        <v>21198</v>
      </c>
      <c r="G547" s="41">
        <v>45296</v>
      </c>
      <c r="H547" t="s">
        <v>21199</v>
      </c>
      <c r="L547" t="s">
        <v>21854</v>
      </c>
      <c r="M547" s="44">
        <v>-2505050</v>
      </c>
      <c r="N547" s="44">
        <v>-2505050</v>
      </c>
    </row>
    <row r="548" spans="2:14" x14ac:dyDescent="0.25">
      <c r="B548" s="49" t="s">
        <v>9326</v>
      </c>
      <c r="C548" s="53" t="str">
        <f>_xlfn.XLOOKUP(Tabla1[[#This Row],[txtDimensionFocus]],Tabla7[Columna1],Tabla7[Columna2])</f>
        <v>Cuentas Por Pagar Proveedores</v>
      </c>
      <c r="D548" s="43" t="s">
        <v>9291</v>
      </c>
      <c r="E548" t="s">
        <v>9290</v>
      </c>
      <c r="F548" t="s">
        <v>22550</v>
      </c>
      <c r="G548" s="41">
        <v>45316</v>
      </c>
      <c r="H548" t="s">
        <v>8685</v>
      </c>
      <c r="I548" t="s">
        <v>21509</v>
      </c>
      <c r="J548" t="s">
        <v>22351</v>
      </c>
      <c r="K548" t="s">
        <v>22549</v>
      </c>
      <c r="L548" t="s">
        <v>21854</v>
      </c>
      <c r="M548" s="44">
        <v>-678775.6</v>
      </c>
      <c r="N548" s="44">
        <v>-543020.48</v>
      </c>
    </row>
    <row r="549" spans="2:14" x14ac:dyDescent="0.25">
      <c r="B549" s="49" t="s">
        <v>9326</v>
      </c>
      <c r="C549" s="53" t="str">
        <f>_xlfn.XLOOKUP(Tabla1[[#This Row],[txtDimensionFocus]],Tabla7[Columna1],Tabla7[Columna2])</f>
        <v>Cuentas Por Pagar Proveedores</v>
      </c>
      <c r="D549" s="43" t="s">
        <v>9848</v>
      </c>
      <c r="E549" t="s">
        <v>632</v>
      </c>
      <c r="F549" t="s">
        <v>14587</v>
      </c>
      <c r="G549" s="41">
        <v>42837</v>
      </c>
      <c r="H549" t="s">
        <v>6739</v>
      </c>
      <c r="I549" t="s">
        <v>1238</v>
      </c>
      <c r="K549" t="s">
        <v>21914</v>
      </c>
      <c r="L549" t="s">
        <v>21854</v>
      </c>
      <c r="M549" s="44">
        <v>-536703.26</v>
      </c>
      <c r="N549" s="44">
        <v>-536703.26</v>
      </c>
    </row>
    <row r="550" spans="2:14" x14ac:dyDescent="0.25">
      <c r="B550" s="49" t="s">
        <v>9326</v>
      </c>
      <c r="C550" s="53" t="str">
        <f>_xlfn.XLOOKUP(Tabla1[[#This Row],[txtDimensionFocus]],Tabla7[Columna1],Tabla7[Columna2])</f>
        <v>Cuentas Por Pagar Proveedores</v>
      </c>
      <c r="D550" s="43" t="s">
        <v>9097</v>
      </c>
      <c r="E550" t="s">
        <v>9096</v>
      </c>
      <c r="F550" t="s">
        <v>17594</v>
      </c>
      <c r="G550" s="41">
        <v>45281</v>
      </c>
      <c r="H550" t="s">
        <v>17595</v>
      </c>
      <c r="L550" t="s">
        <v>21854</v>
      </c>
      <c r="M550" s="44">
        <v>-533688.42000000004</v>
      </c>
      <c r="N550" s="44">
        <v>-533688.42000000004</v>
      </c>
    </row>
    <row r="551" spans="2:14" x14ac:dyDescent="0.25">
      <c r="B551" s="49" t="s">
        <v>9326</v>
      </c>
      <c r="C551" s="53" t="str">
        <f>_xlfn.XLOOKUP(Tabla1[[#This Row],[txtDimensionFocus]],Tabla7[Columna1],Tabla7[Columna2])</f>
        <v>Cuentas Por Pagar Proveedores</v>
      </c>
      <c r="D551" s="43" t="s">
        <v>4197</v>
      </c>
      <c r="E551" t="s">
        <v>4196</v>
      </c>
      <c r="F551" t="s">
        <v>12604</v>
      </c>
      <c r="G551" s="41">
        <v>41887</v>
      </c>
      <c r="H551" t="s">
        <v>4198</v>
      </c>
      <c r="L551" t="s">
        <v>21854</v>
      </c>
      <c r="M551" s="44">
        <v>-532736.04</v>
      </c>
      <c r="N551" s="44">
        <v>-532736.04</v>
      </c>
    </row>
    <row r="552" spans="2:14" x14ac:dyDescent="0.25">
      <c r="B552" s="49" t="s">
        <v>9326</v>
      </c>
      <c r="C552" s="53" t="str">
        <f>_xlfn.XLOOKUP(Tabla1[[#This Row],[txtDimensionFocus]],Tabla7[Columna1],Tabla7[Columna2])</f>
        <v>Cuentas Por Pagar Proveedores</v>
      </c>
      <c r="D552" s="43" t="s">
        <v>9097</v>
      </c>
      <c r="E552" t="s">
        <v>9096</v>
      </c>
      <c r="F552" t="s">
        <v>22200</v>
      </c>
      <c r="G552" s="41">
        <v>45321</v>
      </c>
      <c r="H552" t="s">
        <v>22201</v>
      </c>
      <c r="L552" t="s">
        <v>21854</v>
      </c>
      <c r="M552" s="44">
        <v>-529194.18999999994</v>
      </c>
      <c r="N552" s="44">
        <v>-529194.18999999994</v>
      </c>
    </row>
    <row r="553" spans="2:14" x14ac:dyDescent="0.25">
      <c r="B553" s="49" t="s">
        <v>9326</v>
      </c>
      <c r="C553" s="53" t="str">
        <f>_xlfn.XLOOKUP(Tabla1[[#This Row],[txtDimensionFocus]],Tabla7[Columna1],Tabla7[Columna2])</f>
        <v>Cuentas Por Pagar Proveedores</v>
      </c>
      <c r="D553" s="43" t="s">
        <v>15405</v>
      </c>
      <c r="E553" t="s">
        <v>7902</v>
      </c>
      <c r="F553" t="s">
        <v>18806</v>
      </c>
      <c r="G553" s="41">
        <v>45288</v>
      </c>
      <c r="H553" t="s">
        <v>18807</v>
      </c>
      <c r="I553" t="s">
        <v>16419</v>
      </c>
      <c r="K553" t="s">
        <v>22733</v>
      </c>
      <c r="L553" t="s">
        <v>21854</v>
      </c>
      <c r="M553" s="44">
        <v>-658440</v>
      </c>
      <c r="N553" s="44">
        <v>-526752</v>
      </c>
    </row>
    <row r="554" spans="2:14" x14ac:dyDescent="0.25">
      <c r="B554" s="49" t="s">
        <v>9326</v>
      </c>
      <c r="C554" s="53" t="str">
        <f>_xlfn.XLOOKUP(Tabla1[[#This Row],[txtDimensionFocus]],Tabla7[Columna1],Tabla7[Columna2])</f>
        <v>Cuentas Por Pagar Proveedores</v>
      </c>
      <c r="D554" s="43" t="s">
        <v>9097</v>
      </c>
      <c r="E554" t="s">
        <v>9096</v>
      </c>
      <c r="F554" t="s">
        <v>17604</v>
      </c>
      <c r="G554" s="41">
        <v>45273</v>
      </c>
      <c r="H554" t="s">
        <v>17605</v>
      </c>
      <c r="L554" t="s">
        <v>21854</v>
      </c>
      <c r="M554" s="44">
        <v>-516255.49</v>
      </c>
      <c r="N554" s="44">
        <v>-516255.49</v>
      </c>
    </row>
    <row r="555" spans="2:14" x14ac:dyDescent="0.25">
      <c r="B555" s="49" t="s">
        <v>9326</v>
      </c>
      <c r="C555" s="53" t="str">
        <f>_xlfn.XLOOKUP(Tabla1[[#This Row],[txtDimensionFocus]],Tabla7[Columna1],Tabla7[Columna2])</f>
        <v>Cuentas Por Pagar Proveedores</v>
      </c>
      <c r="D555" s="43" t="s">
        <v>17816</v>
      </c>
      <c r="E555" t="s">
        <v>17817</v>
      </c>
      <c r="F555" t="s">
        <v>21422</v>
      </c>
      <c r="G555" s="41">
        <v>45310</v>
      </c>
      <c r="H555" t="s">
        <v>8414</v>
      </c>
      <c r="L555" t="s">
        <v>21854</v>
      </c>
      <c r="M555" s="44">
        <v>-509610.4</v>
      </c>
      <c r="N555" s="44">
        <v>-509610.4</v>
      </c>
    </row>
    <row r="556" spans="2:14" x14ac:dyDescent="0.25">
      <c r="B556" s="49" t="s">
        <v>9326</v>
      </c>
      <c r="C556" s="53" t="str">
        <f>_xlfn.XLOOKUP(Tabla1[[#This Row],[txtDimensionFocus]],Tabla7[Columna1],Tabla7[Columna2])</f>
        <v>Cuentas Por Pagar Proveedores</v>
      </c>
      <c r="D556" s="43" t="s">
        <v>9356</v>
      </c>
      <c r="E556" t="s">
        <v>57</v>
      </c>
      <c r="F556" t="s">
        <v>10220</v>
      </c>
      <c r="G556" s="41">
        <v>41269</v>
      </c>
      <c r="H556" t="s">
        <v>1152</v>
      </c>
      <c r="I556" t="s">
        <v>16897</v>
      </c>
      <c r="K556" t="s">
        <v>22002</v>
      </c>
      <c r="L556" t="s">
        <v>21854</v>
      </c>
      <c r="M556" s="44">
        <v>-509366.48</v>
      </c>
      <c r="N556" s="44">
        <v>-509366.48</v>
      </c>
    </row>
    <row r="557" spans="2:14" x14ac:dyDescent="0.25">
      <c r="B557" s="49" t="s">
        <v>9326</v>
      </c>
      <c r="C557" s="53" t="str">
        <f>_xlfn.XLOOKUP(Tabla1[[#This Row],[txtDimensionFocus]],Tabla7[Columna1],Tabla7[Columna2])</f>
        <v>Cuentas Por Pagar Proveedores</v>
      </c>
      <c r="D557" s="43" t="s">
        <v>18713</v>
      </c>
      <c r="E557" t="s">
        <v>18714</v>
      </c>
      <c r="F557" t="s">
        <v>18720</v>
      </c>
      <c r="G557" s="41">
        <v>45289</v>
      </c>
      <c r="H557" t="s">
        <v>18004</v>
      </c>
      <c r="I557" t="s">
        <v>18721</v>
      </c>
      <c r="J557" t="s">
        <v>22373</v>
      </c>
      <c r="K557" t="s">
        <v>22690</v>
      </c>
      <c r="L557" t="s">
        <v>21854</v>
      </c>
      <c r="M557" s="44">
        <v>-632303</v>
      </c>
      <c r="N557" s="44">
        <v>-505842.4</v>
      </c>
    </row>
    <row r="558" spans="2:14" x14ac:dyDescent="0.25">
      <c r="B558" s="49" t="s">
        <v>9326</v>
      </c>
      <c r="C558" s="53" t="str">
        <f>_xlfn.XLOOKUP(Tabla1[[#This Row],[txtDimensionFocus]],Tabla7[Columna1],Tabla7[Columna2])</f>
        <v>Cuentas Por Pagar Proveedores</v>
      </c>
      <c r="D558" s="43" t="s">
        <v>6741</v>
      </c>
      <c r="E558" t="s">
        <v>6740</v>
      </c>
      <c r="F558" t="s">
        <v>14588</v>
      </c>
      <c r="G558" s="41">
        <v>42843</v>
      </c>
      <c r="H558" t="s">
        <v>6742</v>
      </c>
      <c r="I558" t="s">
        <v>17783</v>
      </c>
      <c r="K558" t="s">
        <v>22258</v>
      </c>
      <c r="L558" t="s">
        <v>21854</v>
      </c>
      <c r="M558" s="44">
        <v>-500800</v>
      </c>
      <c r="N558" s="44">
        <v>-500800</v>
      </c>
    </row>
    <row r="559" spans="2:14" x14ac:dyDescent="0.25">
      <c r="B559" s="49" t="s">
        <v>9326</v>
      </c>
      <c r="C559" s="53" t="str">
        <f>_xlfn.XLOOKUP(Tabla1[[#This Row],[txtDimensionFocus]],Tabla7[Columna1],Tabla7[Columna2])</f>
        <v>Cuentas Por Pagar Proveedores</v>
      </c>
      <c r="D559" s="43" t="s">
        <v>592</v>
      </c>
      <c r="E559" t="s">
        <v>591</v>
      </c>
      <c r="F559" t="s">
        <v>9809</v>
      </c>
      <c r="G559" s="41">
        <v>41025</v>
      </c>
      <c r="H559">
        <v>12572</v>
      </c>
      <c r="L559" t="s">
        <v>21854</v>
      </c>
      <c r="M559" s="44">
        <v>-498822.93</v>
      </c>
      <c r="N559" s="44">
        <v>-498822.93</v>
      </c>
    </row>
    <row r="560" spans="2:14" x14ac:dyDescent="0.25">
      <c r="B560" s="49" t="s">
        <v>9326</v>
      </c>
      <c r="C560" s="53" t="str">
        <f>_xlfn.XLOOKUP(Tabla1[[#This Row],[txtDimensionFocus]],Tabla7[Columna1],Tabla7[Columna2])</f>
        <v>Cuentas Por Pagar Proveedores</v>
      </c>
      <c r="D560" s="43" t="s">
        <v>1824</v>
      </c>
      <c r="E560" t="s">
        <v>1823</v>
      </c>
      <c r="F560" t="s">
        <v>16335</v>
      </c>
      <c r="G560" s="41">
        <v>45063</v>
      </c>
      <c r="H560" t="s">
        <v>9127</v>
      </c>
      <c r="L560" t="s">
        <v>21854</v>
      </c>
      <c r="M560" s="44">
        <v>-18724571.09</v>
      </c>
      <c r="N560" s="44">
        <v>-496272.09</v>
      </c>
    </row>
    <row r="561" spans="2:14" x14ac:dyDescent="0.25">
      <c r="B561" s="49" t="s">
        <v>9326</v>
      </c>
      <c r="C561" s="53" t="str">
        <f>_xlfn.XLOOKUP(Tabla1[[#This Row],[txtDimensionFocus]],Tabla7[Columna1],Tabla7[Columna2])</f>
        <v>Cuentas Por Pagar Proveedores</v>
      </c>
      <c r="D561" s="43" t="s">
        <v>6691</v>
      </c>
      <c r="E561" t="s">
        <v>6690</v>
      </c>
      <c r="F561" t="s">
        <v>14546</v>
      </c>
      <c r="G561" s="41">
        <v>42795</v>
      </c>
      <c r="H561" t="s">
        <v>6692</v>
      </c>
      <c r="I561" t="s">
        <v>17766</v>
      </c>
      <c r="K561" t="s">
        <v>22251</v>
      </c>
      <c r="L561" t="s">
        <v>21854</v>
      </c>
      <c r="M561" s="44">
        <v>-489761.36</v>
      </c>
      <c r="N561" s="44">
        <v>-489761.36</v>
      </c>
    </row>
    <row r="562" spans="2:14" x14ac:dyDescent="0.25">
      <c r="B562" s="49" t="s">
        <v>9326</v>
      </c>
      <c r="C562" s="53" t="str">
        <f>_xlfn.XLOOKUP(Tabla1[[#This Row],[txtDimensionFocus]],Tabla7[Columna1],Tabla7[Columna2])</f>
        <v>Cuentas Por Pagar Proveedores</v>
      </c>
      <c r="D562" s="43" t="s">
        <v>9097</v>
      </c>
      <c r="E562" t="s">
        <v>9096</v>
      </c>
      <c r="F562" t="s">
        <v>21309</v>
      </c>
      <c r="G562" s="41">
        <v>45294</v>
      </c>
      <c r="H562" t="s">
        <v>21310</v>
      </c>
      <c r="L562" t="s">
        <v>21854</v>
      </c>
      <c r="M562" s="44">
        <v>-488506.22</v>
      </c>
      <c r="N562" s="44">
        <v>-488506.22</v>
      </c>
    </row>
    <row r="563" spans="2:14" x14ac:dyDescent="0.25">
      <c r="B563" s="49" t="s">
        <v>9326</v>
      </c>
      <c r="C563" s="53" t="str">
        <f>_xlfn.XLOOKUP(Tabla1[[#This Row],[txtDimensionFocus]],Tabla7[Columna1],Tabla7[Columna2])</f>
        <v>Cuentas Por Pagar Proveedores</v>
      </c>
      <c r="D563" s="43" t="s">
        <v>6469</v>
      </c>
      <c r="E563" t="s">
        <v>6468</v>
      </c>
      <c r="F563" t="s">
        <v>14371</v>
      </c>
      <c r="G563" s="41">
        <v>42703</v>
      </c>
      <c r="H563" t="s">
        <v>6096</v>
      </c>
      <c r="I563" t="s">
        <v>16419</v>
      </c>
      <c r="J563" t="s">
        <v>22150</v>
      </c>
      <c r="K563">
        <v>2487</v>
      </c>
      <c r="L563" t="s">
        <v>21854</v>
      </c>
      <c r="M563" s="44">
        <v>-606904.68000000005</v>
      </c>
      <c r="N563" s="44">
        <v>-485523.74</v>
      </c>
    </row>
    <row r="564" spans="2:14" x14ac:dyDescent="0.25">
      <c r="B564" s="49" t="s">
        <v>9326</v>
      </c>
      <c r="C564" s="53" t="str">
        <f>_xlfn.XLOOKUP(Tabla1[[#This Row],[txtDimensionFocus]],Tabla7[Columna1],Tabla7[Columna2])</f>
        <v>Cuentas Por Pagar Proveedores</v>
      </c>
      <c r="D564" s="43" t="s">
        <v>9097</v>
      </c>
      <c r="E564" t="s">
        <v>9096</v>
      </c>
      <c r="F564" t="s">
        <v>22192</v>
      </c>
      <c r="G564" s="41">
        <v>45321</v>
      </c>
      <c r="H564" t="s">
        <v>22193</v>
      </c>
      <c r="L564" t="s">
        <v>21854</v>
      </c>
      <c r="M564" s="44">
        <v>-485252.18</v>
      </c>
      <c r="N564" s="44">
        <v>-485252.18</v>
      </c>
    </row>
    <row r="565" spans="2:14" x14ac:dyDescent="0.25">
      <c r="B565" s="49" t="s">
        <v>9326</v>
      </c>
      <c r="C565" s="53" t="str">
        <f>_xlfn.XLOOKUP(Tabla1[[#This Row],[txtDimensionFocus]],Tabla7[Columna1],Tabla7[Columna2])</f>
        <v>Cuentas Por Pagar Proveedores</v>
      </c>
      <c r="D565" s="43" t="s">
        <v>4153</v>
      </c>
      <c r="E565" t="s">
        <v>4152</v>
      </c>
      <c r="F565" t="s">
        <v>12566</v>
      </c>
      <c r="G565" s="41">
        <v>41880</v>
      </c>
      <c r="H565" t="s">
        <v>4154</v>
      </c>
      <c r="I565" t="s">
        <v>17903</v>
      </c>
      <c r="K565" t="s">
        <v>22313</v>
      </c>
      <c r="L565" t="s">
        <v>21854</v>
      </c>
      <c r="M565" s="44">
        <v>-483800</v>
      </c>
      <c r="N565" s="44">
        <v>-483800</v>
      </c>
    </row>
    <row r="566" spans="2:14" x14ac:dyDescent="0.25">
      <c r="B566" s="49" t="s">
        <v>9326</v>
      </c>
      <c r="C566" s="53" t="str">
        <f>_xlfn.XLOOKUP(Tabla1[[#This Row],[txtDimensionFocus]],Tabla7[Columna1],Tabla7[Columna2])</f>
        <v>Cuentas Por Pagar Proveedores</v>
      </c>
      <c r="D566" s="43" t="s">
        <v>355</v>
      </c>
      <c r="E566" t="s">
        <v>354</v>
      </c>
      <c r="F566" t="s">
        <v>9719</v>
      </c>
      <c r="G566" s="41">
        <v>40968</v>
      </c>
      <c r="H566">
        <v>689</v>
      </c>
      <c r="L566" t="s">
        <v>21854</v>
      </c>
      <c r="M566" s="44">
        <v>-481112.01</v>
      </c>
      <c r="N566" s="44">
        <v>-481112.01</v>
      </c>
    </row>
    <row r="567" spans="2:14" x14ac:dyDescent="0.25">
      <c r="B567" s="49" t="s">
        <v>9326</v>
      </c>
      <c r="C567" s="53" t="str">
        <f>_xlfn.XLOOKUP(Tabla1[[#This Row],[txtDimensionFocus]],Tabla7[Columna1],Tabla7[Columna2])</f>
        <v>Cuentas Por Pagar Proveedores</v>
      </c>
      <c r="D567" s="43" t="s">
        <v>21</v>
      </c>
      <c r="E567" t="s">
        <v>20</v>
      </c>
      <c r="F567" t="s">
        <v>9335</v>
      </c>
      <c r="G567" s="41">
        <v>40116</v>
      </c>
      <c r="H567">
        <v>456</v>
      </c>
      <c r="L567" t="s">
        <v>21854</v>
      </c>
      <c r="M567" s="44">
        <v>-478500</v>
      </c>
      <c r="N567" s="44">
        <v>-478500</v>
      </c>
    </row>
    <row r="568" spans="2:14" x14ac:dyDescent="0.25">
      <c r="B568" s="49" t="s">
        <v>9326</v>
      </c>
      <c r="C568" s="53" t="str">
        <f>_xlfn.XLOOKUP(Tabla1[[#This Row],[txtDimensionFocus]],Tabla7[Columna1],Tabla7[Columna2])</f>
        <v>Cuentas Por Pagar Proveedores</v>
      </c>
      <c r="D568" s="43" t="s">
        <v>5922</v>
      </c>
      <c r="E568" t="s">
        <v>5921</v>
      </c>
      <c r="F568" t="s">
        <v>13956</v>
      </c>
      <c r="G568" s="41">
        <v>42376</v>
      </c>
      <c r="H568" t="s">
        <v>5923</v>
      </c>
      <c r="I568" t="s">
        <v>17803</v>
      </c>
      <c r="K568">
        <v>909</v>
      </c>
      <c r="L568" t="s">
        <v>21854</v>
      </c>
      <c r="M568" s="44">
        <v>-476720</v>
      </c>
      <c r="N568" s="44">
        <v>-476720</v>
      </c>
    </row>
    <row r="569" spans="2:14" x14ac:dyDescent="0.25">
      <c r="B569" s="49" t="s">
        <v>9326</v>
      </c>
      <c r="C569" s="53" t="str">
        <f>_xlfn.XLOOKUP(Tabla1[[#This Row],[txtDimensionFocus]],Tabla7[Columna1],Tabla7[Columna2])</f>
        <v>Cuentas Por Pagar Proveedores</v>
      </c>
      <c r="D569" s="43" t="s">
        <v>7551</v>
      </c>
      <c r="E569" t="s">
        <v>7550</v>
      </c>
      <c r="F569" t="s">
        <v>15209</v>
      </c>
      <c r="G569" s="41">
        <v>43875</v>
      </c>
      <c r="H569" t="s">
        <v>7620</v>
      </c>
      <c r="I569" t="s">
        <v>18101</v>
      </c>
      <c r="K569" t="s">
        <v>22420</v>
      </c>
      <c r="L569" t="s">
        <v>21854</v>
      </c>
      <c r="M569" s="44">
        <v>-472236</v>
      </c>
      <c r="N569" s="44">
        <v>-472236</v>
      </c>
    </row>
    <row r="570" spans="2:14" x14ac:dyDescent="0.25">
      <c r="B570" s="49" t="s">
        <v>9326</v>
      </c>
      <c r="C570" s="53" t="str">
        <f>_xlfn.XLOOKUP(Tabla1[[#This Row],[txtDimensionFocus]],Tabla7[Columna1],Tabla7[Columna2])</f>
        <v>Cuentas Por Pagar Proveedores</v>
      </c>
      <c r="D570" s="43" t="s">
        <v>6435</v>
      </c>
      <c r="E570" t="s">
        <v>6434</v>
      </c>
      <c r="F570" t="s">
        <v>14347</v>
      </c>
      <c r="G570" s="41">
        <v>42670</v>
      </c>
      <c r="H570" t="s">
        <v>6436</v>
      </c>
      <c r="L570" t="s">
        <v>21854</v>
      </c>
      <c r="M570" s="44">
        <v>-469855.11</v>
      </c>
      <c r="N570" s="44">
        <v>-469855.11</v>
      </c>
    </row>
    <row r="571" spans="2:14" x14ac:dyDescent="0.25">
      <c r="B571" s="49" t="s">
        <v>9326</v>
      </c>
      <c r="C571" s="53" t="str">
        <f>_xlfn.XLOOKUP(Tabla1[[#This Row],[txtDimensionFocus]],Tabla7[Columna1],Tabla7[Columna2])</f>
        <v>Cuentas Por Pagar Proveedores</v>
      </c>
      <c r="D571" s="43" t="s">
        <v>6435</v>
      </c>
      <c r="E571" t="s">
        <v>6434</v>
      </c>
      <c r="F571" t="s">
        <v>14348</v>
      </c>
      <c r="G571" s="41">
        <v>42670</v>
      </c>
      <c r="H571" t="s">
        <v>6438</v>
      </c>
      <c r="L571" t="s">
        <v>21854</v>
      </c>
      <c r="M571" s="44">
        <v>-468671.83</v>
      </c>
      <c r="N571" s="44">
        <v>-468671.83</v>
      </c>
    </row>
    <row r="572" spans="2:14" x14ac:dyDescent="0.25">
      <c r="B572" s="49" t="s">
        <v>9326</v>
      </c>
      <c r="C572" s="53" t="str">
        <f>_xlfn.XLOOKUP(Tabla1[[#This Row],[txtDimensionFocus]],Tabla7[Columna1],Tabla7[Columna2])</f>
        <v>Cuentas Por Pagar Proveedores</v>
      </c>
      <c r="D572" s="43" t="s">
        <v>18593</v>
      </c>
      <c r="E572" t="s">
        <v>18594</v>
      </c>
      <c r="F572" t="s">
        <v>18597</v>
      </c>
      <c r="G572" s="41">
        <v>45282</v>
      </c>
      <c r="H572" t="s">
        <v>18598</v>
      </c>
      <c r="I572" t="s">
        <v>18599</v>
      </c>
      <c r="J572" t="s">
        <v>22655</v>
      </c>
      <c r="K572" t="s">
        <v>22596</v>
      </c>
      <c r="L572" t="s">
        <v>21854</v>
      </c>
      <c r="M572" s="44">
        <v>-453120</v>
      </c>
      <c r="N572" s="44">
        <v>-453120</v>
      </c>
    </row>
    <row r="573" spans="2:14" x14ac:dyDescent="0.25">
      <c r="B573" s="49" t="s">
        <v>9326</v>
      </c>
      <c r="C573" s="53" t="str">
        <f>_xlfn.XLOOKUP(Tabla1[[#This Row],[txtDimensionFocus]],Tabla7[Columna1],Tabla7[Columna2])</f>
        <v>Cuentas Por Pagar Proveedores</v>
      </c>
      <c r="D573" s="43" t="s">
        <v>8684</v>
      </c>
      <c r="E573" t="s">
        <v>8683</v>
      </c>
      <c r="F573" t="s">
        <v>16058</v>
      </c>
      <c r="G573" s="41">
        <v>44649</v>
      </c>
      <c r="H573" t="s">
        <v>8685</v>
      </c>
      <c r="I573" t="s">
        <v>8686</v>
      </c>
      <c r="K573" t="s">
        <v>22229</v>
      </c>
      <c r="L573" t="s">
        <v>21854</v>
      </c>
      <c r="M573" s="44">
        <v>-2258948.09</v>
      </c>
      <c r="N573" s="44">
        <v>-451789.61</v>
      </c>
    </row>
    <row r="574" spans="2:14" x14ac:dyDescent="0.25">
      <c r="B574" s="49" t="s">
        <v>9326</v>
      </c>
      <c r="C574" s="53" t="str">
        <f>_xlfn.XLOOKUP(Tabla1[[#This Row],[txtDimensionFocus]],Tabla7[Columna1],Tabla7[Columna2])</f>
        <v>Cuentas Por Pagar Proveedores</v>
      </c>
      <c r="D574" s="43" t="s">
        <v>16142</v>
      </c>
      <c r="E574" t="s">
        <v>8788</v>
      </c>
      <c r="F574" t="s">
        <v>16143</v>
      </c>
      <c r="G574" s="41">
        <v>44831</v>
      </c>
      <c r="H574" t="s">
        <v>8789</v>
      </c>
      <c r="L574" t="s">
        <v>21854</v>
      </c>
      <c r="M574" s="44">
        <v>-450000</v>
      </c>
      <c r="N574" s="44">
        <v>-450000</v>
      </c>
    </row>
    <row r="575" spans="2:14" x14ac:dyDescent="0.25">
      <c r="B575" s="49" t="s">
        <v>9326</v>
      </c>
      <c r="C575" s="53" t="str">
        <f>_xlfn.XLOOKUP(Tabla1[[#This Row],[txtDimensionFocus]],Tabla7[Columna1],Tabla7[Columna2])</f>
        <v>Cuentas Por Pagar Proveedores</v>
      </c>
      <c r="D575" s="43" t="s">
        <v>620</v>
      </c>
      <c r="E575" t="s">
        <v>619</v>
      </c>
      <c r="F575" t="s">
        <v>9837</v>
      </c>
      <c r="G575" s="41">
        <v>41066</v>
      </c>
      <c r="H575">
        <v>40</v>
      </c>
      <c r="L575" t="s">
        <v>21854</v>
      </c>
      <c r="M575" s="44">
        <v>-446677</v>
      </c>
      <c r="N575" s="44">
        <v>-446676.45</v>
      </c>
    </row>
    <row r="576" spans="2:14" x14ac:dyDescent="0.25">
      <c r="B576" s="49" t="s">
        <v>9326</v>
      </c>
      <c r="C576" s="53" t="str">
        <f>_xlfn.XLOOKUP(Tabla1[[#This Row],[txtDimensionFocus]],Tabla7[Columna1],Tabla7[Columna2])</f>
        <v>Cuentas Por Pagar Proveedores</v>
      </c>
      <c r="D576" s="43" t="s">
        <v>1622</v>
      </c>
      <c r="E576" t="s">
        <v>1621</v>
      </c>
      <c r="F576" t="s">
        <v>13600</v>
      </c>
      <c r="G576" s="41">
        <v>42152</v>
      </c>
      <c r="H576" t="s">
        <v>5504</v>
      </c>
      <c r="I576" t="s">
        <v>17239</v>
      </c>
      <c r="K576">
        <v>79</v>
      </c>
      <c r="L576" t="s">
        <v>21854</v>
      </c>
      <c r="M576" s="44">
        <v>-442554.55</v>
      </c>
      <c r="N576" s="44">
        <v>-442554.55</v>
      </c>
    </row>
    <row r="577" spans="2:14" x14ac:dyDescent="0.25">
      <c r="B577" s="49" t="s">
        <v>9326</v>
      </c>
      <c r="C577" s="53" t="str">
        <f>_xlfn.XLOOKUP(Tabla1[[#This Row],[txtDimensionFocus]],Tabla7[Columna1],Tabla7[Columna2])</f>
        <v>Cuentas Por Pagar Proveedores</v>
      </c>
      <c r="D577" s="43" t="s">
        <v>7857</v>
      </c>
      <c r="E577" t="s">
        <v>7856</v>
      </c>
      <c r="F577" t="s">
        <v>15373</v>
      </c>
      <c r="G577" s="41">
        <v>44323</v>
      </c>
      <c r="H577" t="s">
        <v>7858</v>
      </c>
      <c r="L577" t="s">
        <v>21854</v>
      </c>
      <c r="M577" s="44">
        <v>-439200</v>
      </c>
      <c r="N577" s="44">
        <v>-439200</v>
      </c>
    </row>
    <row r="578" spans="2:14" x14ac:dyDescent="0.25">
      <c r="B578" s="49" t="s">
        <v>9326</v>
      </c>
      <c r="C578" s="53" t="str">
        <f>_xlfn.XLOOKUP(Tabla1[[#This Row],[txtDimensionFocus]],Tabla7[Columna1],Tabla7[Columna2])</f>
        <v>Cuentas Por Pagar Proveedores</v>
      </c>
      <c r="D578" s="43" t="s">
        <v>3061</v>
      </c>
      <c r="E578" t="s">
        <v>3060</v>
      </c>
      <c r="F578" t="s">
        <v>11998</v>
      </c>
      <c r="G578" s="41">
        <v>41773</v>
      </c>
      <c r="H578" t="s">
        <v>3346</v>
      </c>
      <c r="I578" t="s">
        <v>17952</v>
      </c>
      <c r="K578" t="s">
        <v>22344</v>
      </c>
      <c r="L578" t="s">
        <v>21854</v>
      </c>
      <c r="M578" s="44">
        <v>-432000</v>
      </c>
      <c r="N578" s="44">
        <v>-432000</v>
      </c>
    </row>
    <row r="579" spans="2:14" x14ac:dyDescent="0.25">
      <c r="B579" s="49" t="s">
        <v>9326</v>
      </c>
      <c r="C579" s="53" t="str">
        <f>_xlfn.XLOOKUP(Tabla1[[#This Row],[txtDimensionFocus]],Tabla7[Columna1],Tabla7[Columna2])</f>
        <v>Cuentas Por Pagar Proveedores</v>
      </c>
      <c r="D579" s="43" t="s">
        <v>3061</v>
      </c>
      <c r="E579" t="s">
        <v>3060</v>
      </c>
      <c r="F579" t="s">
        <v>12522</v>
      </c>
      <c r="G579" s="41">
        <v>41858</v>
      </c>
      <c r="H579" t="s">
        <v>4087</v>
      </c>
      <c r="I579" t="s">
        <v>17954</v>
      </c>
      <c r="K579" t="s">
        <v>22346</v>
      </c>
      <c r="L579" t="s">
        <v>21854</v>
      </c>
      <c r="M579" s="44">
        <v>-432000</v>
      </c>
      <c r="N579" s="44">
        <v>-432000</v>
      </c>
    </row>
    <row r="580" spans="2:14" x14ac:dyDescent="0.25">
      <c r="B580" s="49" t="s">
        <v>9326</v>
      </c>
      <c r="C580" s="53" t="str">
        <f>_xlfn.XLOOKUP(Tabla1[[#This Row],[txtDimensionFocus]],Tabla7[Columna1],Tabla7[Columna2])</f>
        <v>Cuentas Por Pagar Proveedores</v>
      </c>
      <c r="D580" s="43" t="s">
        <v>4579</v>
      </c>
      <c r="E580" t="s">
        <v>4578</v>
      </c>
      <c r="F580" t="s">
        <v>12897</v>
      </c>
      <c r="G580" s="41">
        <v>42003</v>
      </c>
      <c r="H580" t="s">
        <v>4580</v>
      </c>
      <c r="I580" t="s">
        <v>17972</v>
      </c>
      <c r="K580">
        <v>2976</v>
      </c>
      <c r="L580" t="s">
        <v>21854</v>
      </c>
      <c r="M580" s="44">
        <v>-431900</v>
      </c>
      <c r="N580" s="44">
        <v>-431900</v>
      </c>
    </row>
    <row r="581" spans="2:14" x14ac:dyDescent="0.25">
      <c r="B581" s="49" t="s">
        <v>9326</v>
      </c>
      <c r="C581" s="53" t="str">
        <f>_xlfn.XLOOKUP(Tabla1[[#This Row],[txtDimensionFocus]],Tabla7[Columna1],Tabla7[Columna2])</f>
        <v>Cuentas Por Pagar Proveedores</v>
      </c>
      <c r="D581" s="43" t="s">
        <v>21492</v>
      </c>
      <c r="E581" t="s">
        <v>22514</v>
      </c>
      <c r="F581" t="s">
        <v>21493</v>
      </c>
      <c r="G581" s="41">
        <v>45302</v>
      </c>
      <c r="H581" t="s">
        <v>21494</v>
      </c>
      <c r="I581" t="s">
        <v>21495</v>
      </c>
      <c r="J581" t="s">
        <v>22515</v>
      </c>
      <c r="K581" t="s">
        <v>22516</v>
      </c>
      <c r="L581" t="s">
        <v>21854</v>
      </c>
      <c r="M581" s="44">
        <v>-536899.68999999994</v>
      </c>
      <c r="N581" s="44">
        <v>-429519.75</v>
      </c>
    </row>
    <row r="582" spans="2:14" x14ac:dyDescent="0.25">
      <c r="B582" s="49" t="s">
        <v>9326</v>
      </c>
      <c r="C582" s="53" t="str">
        <f>_xlfn.XLOOKUP(Tabla1[[#This Row],[txtDimensionFocus]],Tabla7[Columna1],Tabla7[Columna2])</f>
        <v>Cuentas Por Pagar Proveedores</v>
      </c>
      <c r="D582" s="43" t="s">
        <v>4194</v>
      </c>
      <c r="E582" t="s">
        <v>4193</v>
      </c>
      <c r="F582" t="s">
        <v>12603</v>
      </c>
      <c r="G582" s="41">
        <v>41887</v>
      </c>
      <c r="H582" t="s">
        <v>4195</v>
      </c>
      <c r="I582" t="s">
        <v>17907</v>
      </c>
      <c r="K582" t="s">
        <v>22317</v>
      </c>
      <c r="L582" t="s">
        <v>21854</v>
      </c>
      <c r="M582" s="44">
        <v>-534807.30000000005</v>
      </c>
      <c r="N582" s="44">
        <v>-427845.84</v>
      </c>
    </row>
    <row r="583" spans="2:14" x14ac:dyDescent="0.25">
      <c r="B583" s="49" t="s">
        <v>9326</v>
      </c>
      <c r="C583" s="53" t="str">
        <f>_xlfn.XLOOKUP(Tabla1[[#This Row],[txtDimensionFocus]],Tabla7[Columna1],Tabla7[Columna2])</f>
        <v>Cuentas Por Pagar Proveedores</v>
      </c>
      <c r="D583" s="43" t="s">
        <v>6932</v>
      </c>
      <c r="E583" t="s">
        <v>6931</v>
      </c>
      <c r="F583" t="s">
        <v>21747</v>
      </c>
      <c r="G583" s="41">
        <v>45310</v>
      </c>
      <c r="H583" t="s">
        <v>21748</v>
      </c>
      <c r="L583" t="s">
        <v>21854</v>
      </c>
      <c r="M583" s="44">
        <v>-423600</v>
      </c>
      <c r="N583" s="44">
        <v>-423600</v>
      </c>
    </row>
    <row r="584" spans="2:14" x14ac:dyDescent="0.25">
      <c r="B584" s="49" t="s">
        <v>9326</v>
      </c>
      <c r="C584" s="53" t="str">
        <f>_xlfn.XLOOKUP(Tabla1[[#This Row],[txtDimensionFocus]],Tabla7[Columna1],Tabla7[Columna2])</f>
        <v>Cuentas Por Pagar Proveedores</v>
      </c>
      <c r="D584" s="43" t="s">
        <v>6932</v>
      </c>
      <c r="E584" t="s">
        <v>6931</v>
      </c>
      <c r="F584" t="s">
        <v>21749</v>
      </c>
      <c r="G584" s="41">
        <v>45314</v>
      </c>
      <c r="H584" t="s">
        <v>21750</v>
      </c>
      <c r="L584" t="s">
        <v>21854</v>
      </c>
      <c r="M584" s="44">
        <v>-423600</v>
      </c>
      <c r="N584" s="44">
        <v>-423600</v>
      </c>
    </row>
    <row r="585" spans="2:14" x14ac:dyDescent="0.25">
      <c r="B585" s="49" t="s">
        <v>9326</v>
      </c>
      <c r="C585" s="53" t="str">
        <f>_xlfn.XLOOKUP(Tabla1[[#This Row],[txtDimensionFocus]],Tabla7[Columna1],Tabla7[Columna2])</f>
        <v>Cuentas Por Pagar Proveedores</v>
      </c>
      <c r="D585" s="43" t="s">
        <v>613</v>
      </c>
      <c r="E585" t="s">
        <v>612</v>
      </c>
      <c r="F585" t="s">
        <v>9834</v>
      </c>
      <c r="G585" s="41">
        <v>41061</v>
      </c>
      <c r="H585">
        <v>162</v>
      </c>
      <c r="L585" t="s">
        <v>21854</v>
      </c>
      <c r="M585" s="44">
        <v>-418089.77</v>
      </c>
      <c r="N585" s="44">
        <v>-418089.77</v>
      </c>
    </row>
    <row r="586" spans="2:14" x14ac:dyDescent="0.25">
      <c r="B586" s="49" t="s">
        <v>9326</v>
      </c>
      <c r="C586" s="53" t="str">
        <f>_xlfn.XLOOKUP(Tabla1[[#This Row],[txtDimensionFocus]],Tabla7[Columna1],Tabla7[Columna2])</f>
        <v>Cuentas Por Pagar Proveedores</v>
      </c>
      <c r="D586" s="43" t="s">
        <v>16871</v>
      </c>
      <c r="E586" t="s">
        <v>16872</v>
      </c>
      <c r="F586" t="s">
        <v>16873</v>
      </c>
      <c r="G586" s="41">
        <v>45245</v>
      </c>
      <c r="H586" t="s">
        <v>16874</v>
      </c>
      <c r="I586" t="s">
        <v>16875</v>
      </c>
      <c r="K586" t="s">
        <v>21991</v>
      </c>
      <c r="L586" t="s">
        <v>21854</v>
      </c>
      <c r="M586" s="44">
        <v>-417720</v>
      </c>
      <c r="N586" s="44">
        <v>-417720</v>
      </c>
    </row>
    <row r="587" spans="2:14" x14ac:dyDescent="0.25">
      <c r="B587" s="49" t="s">
        <v>9326</v>
      </c>
      <c r="C587" s="53" t="str">
        <f>_xlfn.XLOOKUP(Tabla1[[#This Row],[txtDimensionFocus]],Tabla7[Columna1],Tabla7[Columna2])</f>
        <v>Cuentas Por Pagar Proveedores</v>
      </c>
      <c r="D587" s="43" t="s">
        <v>21489</v>
      </c>
      <c r="E587" t="s">
        <v>22492</v>
      </c>
      <c r="F587" t="s">
        <v>21490</v>
      </c>
      <c r="G587" s="41">
        <v>45306</v>
      </c>
      <c r="H587" t="s">
        <v>21491</v>
      </c>
      <c r="I587" t="s">
        <v>21216</v>
      </c>
      <c r="J587" t="s">
        <v>22493</v>
      </c>
      <c r="K587" t="s">
        <v>22494</v>
      </c>
      <c r="L587" t="s">
        <v>21854</v>
      </c>
      <c r="M587" s="44">
        <v>-520328.87</v>
      </c>
      <c r="N587" s="44">
        <v>-416263.1</v>
      </c>
    </row>
    <row r="588" spans="2:14" x14ac:dyDescent="0.25">
      <c r="B588" s="49" t="s">
        <v>9326</v>
      </c>
      <c r="C588" s="53" t="str">
        <f>_xlfn.XLOOKUP(Tabla1[[#This Row],[txtDimensionFocus]],Tabla7[Columna1],Tabla7[Columna2])</f>
        <v>Cuentas Por Pagar Proveedores</v>
      </c>
      <c r="D588" s="43" t="s">
        <v>18305</v>
      </c>
      <c r="E588" t="s">
        <v>18306</v>
      </c>
      <c r="F588" t="s">
        <v>18307</v>
      </c>
      <c r="G588" s="41">
        <v>45289</v>
      </c>
      <c r="H588" t="s">
        <v>18308</v>
      </c>
      <c r="I588" t="s">
        <v>18309</v>
      </c>
      <c r="J588" t="s">
        <v>22551</v>
      </c>
      <c r="K588" t="s">
        <v>22552</v>
      </c>
      <c r="L588" t="s">
        <v>21854</v>
      </c>
      <c r="M588" s="44">
        <v>-414770</v>
      </c>
      <c r="N588" s="44">
        <v>-414770</v>
      </c>
    </row>
    <row r="589" spans="2:14" x14ac:dyDescent="0.25">
      <c r="B589" s="49" t="s">
        <v>9326</v>
      </c>
      <c r="C589" s="53" t="str">
        <f>_xlfn.XLOOKUP(Tabla1[[#This Row],[txtDimensionFocus]],Tabla7[Columna1],Tabla7[Columna2])</f>
        <v>Cuentas Por Pagar Proveedores</v>
      </c>
      <c r="D589" s="43" t="s">
        <v>816</v>
      </c>
      <c r="E589" t="s">
        <v>815</v>
      </c>
      <c r="F589" t="s">
        <v>10910</v>
      </c>
      <c r="G589" s="41">
        <v>41631</v>
      </c>
      <c r="L589" t="s">
        <v>21854</v>
      </c>
      <c r="M589" s="44">
        <v>-414504</v>
      </c>
      <c r="N589" s="44">
        <v>-414504</v>
      </c>
    </row>
    <row r="590" spans="2:14" x14ac:dyDescent="0.25">
      <c r="B590" s="49" t="s">
        <v>9326</v>
      </c>
      <c r="C590" s="53" t="str">
        <f>_xlfn.XLOOKUP(Tabla1[[#This Row],[txtDimensionFocus]],Tabla7[Columna1],Tabla7[Columna2])</f>
        <v>Cuentas Por Pagar Proveedores</v>
      </c>
      <c r="D590" s="43" t="s">
        <v>1087</v>
      </c>
      <c r="E590" t="s">
        <v>1086</v>
      </c>
      <c r="F590" t="s">
        <v>10167</v>
      </c>
      <c r="G590" s="41">
        <v>41254</v>
      </c>
      <c r="H590" t="s">
        <v>1088</v>
      </c>
      <c r="I590" t="s">
        <v>17815</v>
      </c>
      <c r="K590">
        <v>753</v>
      </c>
      <c r="L590" t="s">
        <v>21854</v>
      </c>
      <c r="M590" s="44">
        <v>-403946.8</v>
      </c>
      <c r="N590" s="44">
        <v>-403946.8</v>
      </c>
    </row>
    <row r="591" spans="2:14" x14ac:dyDescent="0.25">
      <c r="B591" s="49" t="s">
        <v>9326</v>
      </c>
      <c r="C591" s="53" t="str">
        <f>_xlfn.XLOOKUP(Tabla1[[#This Row],[txtDimensionFocus]],Tabla7[Columna1],Tabla7[Columna2])</f>
        <v>Cuentas Por Pagar Proveedores</v>
      </c>
      <c r="D591" s="43" t="s">
        <v>6027</v>
      </c>
      <c r="E591" t="s">
        <v>6026</v>
      </c>
      <c r="F591" t="s">
        <v>14025</v>
      </c>
      <c r="G591" s="41">
        <v>42480</v>
      </c>
      <c r="H591" t="s">
        <v>6028</v>
      </c>
      <c r="I591" t="s">
        <v>17930</v>
      </c>
      <c r="K591" t="s">
        <v>22335</v>
      </c>
      <c r="L591" t="s">
        <v>21854</v>
      </c>
      <c r="M591" s="44">
        <v>-401200</v>
      </c>
      <c r="N591" s="44">
        <v>-401200</v>
      </c>
    </row>
    <row r="592" spans="2:14" x14ac:dyDescent="0.25">
      <c r="B592" s="49" t="s">
        <v>9326</v>
      </c>
      <c r="C592" s="53" t="str">
        <f>_xlfn.XLOOKUP(Tabla1[[#This Row],[txtDimensionFocus]],Tabla7[Columna1],Tabla7[Columna2])</f>
        <v>Cuentas Por Pagar Proveedores</v>
      </c>
      <c r="D592" s="43" t="s">
        <v>18585</v>
      </c>
      <c r="E592" t="s">
        <v>18586</v>
      </c>
      <c r="F592" t="s">
        <v>21542</v>
      </c>
      <c r="G592" s="41">
        <v>45264</v>
      </c>
      <c r="H592" t="s">
        <v>21426</v>
      </c>
      <c r="I592" t="s">
        <v>18588</v>
      </c>
      <c r="J592" t="s">
        <v>22652</v>
      </c>
      <c r="K592" t="s">
        <v>22318</v>
      </c>
      <c r="L592" t="s">
        <v>21854</v>
      </c>
      <c r="M592" s="44">
        <v>-400610</v>
      </c>
      <c r="N592" s="44">
        <v>-400610</v>
      </c>
    </row>
    <row r="593" spans="2:14" x14ac:dyDescent="0.25">
      <c r="B593" s="49" t="s">
        <v>9326</v>
      </c>
      <c r="C593" s="53" t="str">
        <f>_xlfn.XLOOKUP(Tabla1[[#This Row],[txtDimensionFocus]],Tabla7[Columna1],Tabla7[Columna2])</f>
        <v>Cuentas Por Pagar Proveedores</v>
      </c>
      <c r="D593" s="43" t="s">
        <v>18466</v>
      </c>
      <c r="E593" t="s">
        <v>18467</v>
      </c>
      <c r="F593" t="s">
        <v>18468</v>
      </c>
      <c r="G593" s="41">
        <v>45260</v>
      </c>
      <c r="H593" t="s">
        <v>18469</v>
      </c>
      <c r="I593" t="s">
        <v>18470</v>
      </c>
      <c r="J593" t="s">
        <v>22618</v>
      </c>
      <c r="K593" t="s">
        <v>22619</v>
      </c>
      <c r="L593" t="s">
        <v>21854</v>
      </c>
      <c r="M593" s="44">
        <v>-400191.92</v>
      </c>
      <c r="N593" s="44">
        <v>-400191.92</v>
      </c>
    </row>
    <row r="594" spans="2:14" x14ac:dyDescent="0.25">
      <c r="B594" s="49" t="s">
        <v>9326</v>
      </c>
      <c r="C594" s="53" t="str">
        <f>_xlfn.XLOOKUP(Tabla1[[#This Row],[txtDimensionFocus]],Tabla7[Columna1],Tabla7[Columna2])</f>
        <v>Cuentas Por Pagar Proveedores</v>
      </c>
      <c r="D594" s="43" t="s">
        <v>6351</v>
      </c>
      <c r="E594" t="s">
        <v>6350</v>
      </c>
      <c r="F594" t="s">
        <v>14279</v>
      </c>
      <c r="G594" s="41">
        <v>42614</v>
      </c>
      <c r="H594" t="s">
        <v>6352</v>
      </c>
      <c r="I594" t="s">
        <v>17879</v>
      </c>
      <c r="J594" t="s">
        <v>21956</v>
      </c>
      <c r="K594" t="s">
        <v>22513</v>
      </c>
      <c r="L594" t="s">
        <v>21854</v>
      </c>
      <c r="M594" s="44">
        <v>-497600.06</v>
      </c>
      <c r="N594" s="44">
        <v>-398080.05</v>
      </c>
    </row>
    <row r="595" spans="2:14" x14ac:dyDescent="0.25">
      <c r="B595" s="49" t="s">
        <v>9326</v>
      </c>
      <c r="C595" s="53" t="str">
        <f>_xlfn.XLOOKUP(Tabla1[[#This Row],[txtDimensionFocus]],Tabla7[Columna1],Tabla7[Columna2])</f>
        <v>Cuentas Por Pagar Proveedores</v>
      </c>
      <c r="D595" s="43" t="s">
        <v>2503</v>
      </c>
      <c r="E595" t="s">
        <v>2502</v>
      </c>
      <c r="F595" t="s">
        <v>11381</v>
      </c>
      <c r="G595" s="41">
        <v>41730</v>
      </c>
      <c r="H595" t="s">
        <v>2504</v>
      </c>
      <c r="I595" t="s">
        <v>17715</v>
      </c>
      <c r="K595">
        <v>20</v>
      </c>
      <c r="L595" t="s">
        <v>21854</v>
      </c>
      <c r="M595" s="44">
        <v>-397600</v>
      </c>
      <c r="N595" s="44">
        <v>-397600</v>
      </c>
    </row>
    <row r="596" spans="2:14" x14ac:dyDescent="0.25">
      <c r="B596" s="49" t="s">
        <v>9326</v>
      </c>
      <c r="C596" s="53" t="str">
        <f>_xlfn.XLOOKUP(Tabla1[[#This Row],[txtDimensionFocus]],Tabla7[Columna1],Tabla7[Columna2])</f>
        <v>Cuentas Por Pagar Proveedores</v>
      </c>
      <c r="D596" s="43" t="s">
        <v>816</v>
      </c>
      <c r="E596" t="s">
        <v>815</v>
      </c>
      <c r="F596" t="s">
        <v>10909</v>
      </c>
      <c r="G596" s="41">
        <v>41631</v>
      </c>
      <c r="L596" t="s">
        <v>21854</v>
      </c>
      <c r="M596" s="44">
        <v>-391324.5</v>
      </c>
      <c r="N596" s="44">
        <v>-391324.5</v>
      </c>
    </row>
    <row r="597" spans="2:14" x14ac:dyDescent="0.25">
      <c r="B597" s="49" t="s">
        <v>9326</v>
      </c>
      <c r="C597" s="53" t="str">
        <f>_xlfn.XLOOKUP(Tabla1[[#This Row],[txtDimensionFocus]],Tabla7[Columna1],Tabla7[Columna2])</f>
        <v>Cuentas Por Pagar Proveedores</v>
      </c>
      <c r="D597" s="43" t="s">
        <v>4197</v>
      </c>
      <c r="E597" t="s">
        <v>4196</v>
      </c>
      <c r="F597" t="s">
        <v>14718</v>
      </c>
      <c r="G597" s="41">
        <v>43012</v>
      </c>
      <c r="H597" t="s">
        <v>6924</v>
      </c>
      <c r="I597" t="s">
        <v>17994</v>
      </c>
      <c r="K597" t="s">
        <v>22364</v>
      </c>
      <c r="L597" t="s">
        <v>21854</v>
      </c>
      <c r="M597" s="44">
        <v>-388196.54</v>
      </c>
      <c r="N597" s="44">
        <v>-388196.54</v>
      </c>
    </row>
    <row r="598" spans="2:14" x14ac:dyDescent="0.25">
      <c r="B598" s="49" t="s">
        <v>9326</v>
      </c>
      <c r="C598" s="53" t="str">
        <f>_xlfn.XLOOKUP(Tabla1[[#This Row],[txtDimensionFocus]],Tabla7[Columna1],Tabla7[Columna2])</f>
        <v>Cuentas Por Pagar Proveedores</v>
      </c>
      <c r="D598" s="43" t="s">
        <v>4197</v>
      </c>
      <c r="E598" t="s">
        <v>4196</v>
      </c>
      <c r="F598" t="s">
        <v>14717</v>
      </c>
      <c r="G598" s="41">
        <v>43012</v>
      </c>
      <c r="H598" t="s">
        <v>6923</v>
      </c>
      <c r="I598" t="s">
        <v>17993</v>
      </c>
      <c r="K598" t="s">
        <v>22364</v>
      </c>
      <c r="L598" t="s">
        <v>21854</v>
      </c>
      <c r="M598" s="44">
        <v>-388195.13</v>
      </c>
      <c r="N598" s="44">
        <v>-388195.13</v>
      </c>
    </row>
    <row r="599" spans="2:14" x14ac:dyDescent="0.25">
      <c r="B599" s="49" t="s">
        <v>9326</v>
      </c>
      <c r="C599" s="53" t="str">
        <f>_xlfn.XLOOKUP(Tabla1[[#This Row],[txtDimensionFocus]],Tabla7[Columna1],Tabla7[Columna2])</f>
        <v>Cuentas Por Pagar Proveedores</v>
      </c>
      <c r="D599" s="43" t="s">
        <v>5975</v>
      </c>
      <c r="E599" t="s">
        <v>5974</v>
      </c>
      <c r="F599" t="s">
        <v>13993</v>
      </c>
      <c r="G599" s="41">
        <v>42445</v>
      </c>
      <c r="H599" t="s">
        <v>5976</v>
      </c>
      <c r="I599" t="s">
        <v>16419</v>
      </c>
      <c r="J599" t="s">
        <v>22150</v>
      </c>
      <c r="K599">
        <v>2493</v>
      </c>
      <c r="L599" t="s">
        <v>21854</v>
      </c>
      <c r="M599" s="44">
        <v>-484895.04</v>
      </c>
      <c r="N599" s="44">
        <v>-387916.03</v>
      </c>
    </row>
    <row r="600" spans="2:14" x14ac:dyDescent="0.25">
      <c r="B600" s="49" t="s">
        <v>9326</v>
      </c>
      <c r="C600" s="53" t="str">
        <f>_xlfn.XLOOKUP(Tabla1[[#This Row],[txtDimensionFocus]],Tabla7[Columna1],Tabla7[Columna2])</f>
        <v>Cuentas Por Pagar Proveedores</v>
      </c>
      <c r="D600" s="43" t="s">
        <v>17816</v>
      </c>
      <c r="E600" t="s">
        <v>17817</v>
      </c>
      <c r="F600" t="s">
        <v>22270</v>
      </c>
      <c r="G600" s="41">
        <v>45300</v>
      </c>
      <c r="H600" t="s">
        <v>7115</v>
      </c>
      <c r="L600" t="s">
        <v>21854</v>
      </c>
      <c r="M600" s="44">
        <v>-386375.6</v>
      </c>
      <c r="N600" s="44">
        <v>-386375.6</v>
      </c>
    </row>
    <row r="601" spans="2:14" x14ac:dyDescent="0.25">
      <c r="B601" s="49" t="s">
        <v>9326</v>
      </c>
      <c r="C601" s="53" t="str">
        <f>_xlfn.XLOOKUP(Tabla1[[#This Row],[txtDimensionFocus]],Tabla7[Columna1],Tabla7[Columna2])</f>
        <v>Cuentas Por Pagar Proveedores</v>
      </c>
      <c r="D601" s="43" t="s">
        <v>1567</v>
      </c>
      <c r="E601" t="s">
        <v>1566</v>
      </c>
      <c r="F601" t="s">
        <v>11176</v>
      </c>
      <c r="G601" s="41">
        <v>41704</v>
      </c>
      <c r="H601" t="s">
        <v>2282</v>
      </c>
      <c r="L601" t="s">
        <v>21854</v>
      </c>
      <c r="M601" s="44">
        <v>-386268.02</v>
      </c>
      <c r="N601" s="44">
        <v>-386268.02</v>
      </c>
    </row>
    <row r="602" spans="2:14" x14ac:dyDescent="0.25">
      <c r="B602" s="49" t="s">
        <v>9326</v>
      </c>
      <c r="C602" s="53" t="str">
        <f>_xlfn.XLOOKUP(Tabla1[[#This Row],[txtDimensionFocus]],Tabla7[Columna1],Tabla7[Columna2])</f>
        <v>Cuentas Por Pagar Proveedores</v>
      </c>
      <c r="D602" s="43" t="s">
        <v>1428</v>
      </c>
      <c r="E602" t="s">
        <v>1427</v>
      </c>
      <c r="F602" t="s">
        <v>13476</v>
      </c>
      <c r="G602" s="41">
        <v>42065</v>
      </c>
      <c r="H602" t="s">
        <v>5357</v>
      </c>
      <c r="I602" t="s">
        <v>18793</v>
      </c>
      <c r="K602" t="s">
        <v>22719</v>
      </c>
      <c r="L602" t="s">
        <v>21854</v>
      </c>
      <c r="M602" s="44">
        <v>-386140</v>
      </c>
      <c r="N602" s="44">
        <v>-386140</v>
      </c>
    </row>
    <row r="603" spans="2:14" x14ac:dyDescent="0.25">
      <c r="B603" s="49" t="s">
        <v>9326</v>
      </c>
      <c r="C603" s="53" t="str">
        <f>_xlfn.XLOOKUP(Tabla1[[#This Row],[txtDimensionFocus]],Tabla7[Columna1],Tabla7[Columna2])</f>
        <v>Cuentas Por Pagar Proveedores</v>
      </c>
      <c r="D603" s="43" t="s">
        <v>3061</v>
      </c>
      <c r="E603" t="s">
        <v>3060</v>
      </c>
      <c r="F603" t="s">
        <v>13988</v>
      </c>
      <c r="G603" s="41">
        <v>42444</v>
      </c>
      <c r="H603" t="s">
        <v>5970</v>
      </c>
      <c r="I603" t="s">
        <v>17955</v>
      </c>
      <c r="K603" t="s">
        <v>22347</v>
      </c>
      <c r="L603" t="s">
        <v>21854</v>
      </c>
      <c r="M603" s="44">
        <v>-384000</v>
      </c>
      <c r="N603" s="44">
        <v>-384000</v>
      </c>
    </row>
    <row r="604" spans="2:14" x14ac:dyDescent="0.25">
      <c r="B604" s="49" t="s">
        <v>9326</v>
      </c>
      <c r="C604" s="53" t="str">
        <f>_xlfn.XLOOKUP(Tabla1[[#This Row],[txtDimensionFocus]],Tabla7[Columna1],Tabla7[Columna2])</f>
        <v>Cuentas Por Pagar Proveedores</v>
      </c>
      <c r="D604" s="43" t="s">
        <v>1622</v>
      </c>
      <c r="E604" t="s">
        <v>1621</v>
      </c>
      <c r="F604" t="s">
        <v>12758</v>
      </c>
      <c r="G604" s="41">
        <v>41942</v>
      </c>
      <c r="H604" t="s">
        <v>4393</v>
      </c>
      <c r="I604" t="s">
        <v>17234</v>
      </c>
      <c r="K604" t="s">
        <v>22109</v>
      </c>
      <c r="L604" t="s">
        <v>21854</v>
      </c>
      <c r="M604" s="44">
        <v>-380550</v>
      </c>
      <c r="N604" s="44">
        <v>-380550</v>
      </c>
    </row>
    <row r="605" spans="2:14" x14ac:dyDescent="0.25">
      <c r="B605" s="49" t="s">
        <v>9326</v>
      </c>
      <c r="C605" s="53" t="str">
        <f>_xlfn.XLOOKUP(Tabla1[[#This Row],[txtDimensionFocus]],Tabla7[Columna1],Tabla7[Columna2])</f>
        <v>Cuentas Por Pagar Proveedores</v>
      </c>
      <c r="D605" s="43" t="s">
        <v>1622</v>
      </c>
      <c r="E605" t="s">
        <v>1621</v>
      </c>
      <c r="F605" t="s">
        <v>12760</v>
      </c>
      <c r="G605" s="41">
        <v>41942</v>
      </c>
      <c r="H605" t="s">
        <v>4395</v>
      </c>
      <c r="I605" t="s">
        <v>17234</v>
      </c>
      <c r="K605" t="s">
        <v>22109</v>
      </c>
      <c r="L605" t="s">
        <v>21854</v>
      </c>
      <c r="M605" s="44">
        <v>-380550</v>
      </c>
      <c r="N605" s="44">
        <v>-380550</v>
      </c>
    </row>
    <row r="606" spans="2:14" x14ac:dyDescent="0.25">
      <c r="B606" s="49" t="s">
        <v>9326</v>
      </c>
      <c r="C606" s="53" t="str">
        <f>_xlfn.XLOOKUP(Tabla1[[#This Row],[txtDimensionFocus]],Tabla7[Columna1],Tabla7[Columna2])</f>
        <v>Cuentas Por Pagar Proveedores</v>
      </c>
      <c r="D606" s="43" t="s">
        <v>1824</v>
      </c>
      <c r="E606" t="s">
        <v>1823</v>
      </c>
      <c r="F606" t="s">
        <v>22124</v>
      </c>
      <c r="G606" s="41">
        <v>45321</v>
      </c>
      <c r="H606" t="s">
        <v>22125</v>
      </c>
      <c r="L606" t="s">
        <v>21854</v>
      </c>
      <c r="M606" s="44">
        <v>-379805.52</v>
      </c>
      <c r="N606" s="44">
        <v>-379805.52</v>
      </c>
    </row>
    <row r="607" spans="2:14" x14ac:dyDescent="0.25">
      <c r="B607" s="49" t="s">
        <v>9326</v>
      </c>
      <c r="C607" s="53" t="str">
        <f>_xlfn.XLOOKUP(Tabla1[[#This Row],[txtDimensionFocus]],Tabla7[Columna1],Tabla7[Columna2])</f>
        <v>Cuentas Por Pagar Proveedores</v>
      </c>
      <c r="D607" s="43" t="s">
        <v>1824</v>
      </c>
      <c r="E607" t="s">
        <v>1823</v>
      </c>
      <c r="F607" t="s">
        <v>21267</v>
      </c>
      <c r="G607" s="41">
        <v>45303</v>
      </c>
      <c r="H607" t="s">
        <v>21268</v>
      </c>
      <c r="L607" t="s">
        <v>21854</v>
      </c>
      <c r="M607" s="44">
        <v>-376075.35</v>
      </c>
      <c r="N607" s="44">
        <v>-376075.35</v>
      </c>
    </row>
    <row r="608" spans="2:14" x14ac:dyDescent="0.25">
      <c r="B608" s="49" t="s">
        <v>9326</v>
      </c>
      <c r="C608" s="53" t="str">
        <f>_xlfn.XLOOKUP(Tabla1[[#This Row],[txtDimensionFocus]],Tabla7[Columna1],Tabla7[Columna2])</f>
        <v>Cuentas Por Pagar Proveedores</v>
      </c>
      <c r="D608" s="43" t="s">
        <v>1567</v>
      </c>
      <c r="E608" t="s">
        <v>1566</v>
      </c>
      <c r="F608" t="s">
        <v>11159</v>
      </c>
      <c r="G608" s="41">
        <v>41702</v>
      </c>
      <c r="H608" t="s">
        <v>2262</v>
      </c>
      <c r="L608" t="s">
        <v>21854</v>
      </c>
      <c r="M608" s="44">
        <v>-374068.1</v>
      </c>
      <c r="N608" s="44">
        <v>-374068.1</v>
      </c>
    </row>
    <row r="609" spans="2:14" x14ac:dyDescent="0.25">
      <c r="B609" s="49" t="s">
        <v>9326</v>
      </c>
      <c r="C609" s="53" t="str">
        <f>_xlfn.XLOOKUP(Tabla1[[#This Row],[txtDimensionFocus]],Tabla7[Columna1],Tabla7[Columna2])</f>
        <v>Cuentas Por Pagar Proveedores</v>
      </c>
      <c r="D609" s="43" t="s">
        <v>816</v>
      </c>
      <c r="E609" t="s">
        <v>815</v>
      </c>
      <c r="F609" t="s">
        <v>10265</v>
      </c>
      <c r="G609" s="41">
        <v>41310</v>
      </c>
      <c r="L609" t="s">
        <v>21854</v>
      </c>
      <c r="M609" s="44">
        <v>-367896.91</v>
      </c>
      <c r="N609" s="44">
        <v>-367896.91</v>
      </c>
    </row>
    <row r="610" spans="2:14" x14ac:dyDescent="0.25">
      <c r="B610" s="49" t="s">
        <v>9326</v>
      </c>
      <c r="C610" s="53" t="str">
        <f>_xlfn.XLOOKUP(Tabla1[[#This Row],[txtDimensionFocus]],Tabla7[Columna1],Tabla7[Columna2])</f>
        <v>Cuentas Por Pagar Proveedores</v>
      </c>
      <c r="D610" s="43" t="s">
        <v>816</v>
      </c>
      <c r="E610" t="s">
        <v>815</v>
      </c>
      <c r="F610" t="s">
        <v>10449</v>
      </c>
      <c r="G610" s="41">
        <v>41487</v>
      </c>
      <c r="L610" t="s">
        <v>21854</v>
      </c>
      <c r="M610" s="44">
        <v>-367896.91</v>
      </c>
      <c r="N610" s="44">
        <v>-367896.91</v>
      </c>
    </row>
    <row r="611" spans="2:14" x14ac:dyDescent="0.25">
      <c r="B611" s="49" t="s">
        <v>9326</v>
      </c>
      <c r="C611" s="53" t="str">
        <f>_xlfn.XLOOKUP(Tabla1[[#This Row],[txtDimensionFocus]],Tabla7[Columna1],Tabla7[Columna2])</f>
        <v>Cuentas Por Pagar Proveedores</v>
      </c>
      <c r="D611" s="43" t="s">
        <v>6462</v>
      </c>
      <c r="E611" t="s">
        <v>6461</v>
      </c>
      <c r="F611" t="s">
        <v>14364</v>
      </c>
      <c r="G611" s="41">
        <v>42695</v>
      </c>
      <c r="H611" t="s">
        <v>6052</v>
      </c>
      <c r="I611" t="s">
        <v>18090</v>
      </c>
      <c r="K611" t="s">
        <v>22413</v>
      </c>
      <c r="L611" t="s">
        <v>21854</v>
      </c>
      <c r="M611" s="44">
        <v>-365002.32</v>
      </c>
      <c r="N611" s="44">
        <v>-365002.32</v>
      </c>
    </row>
    <row r="612" spans="2:14" x14ac:dyDescent="0.25">
      <c r="B612" s="49" t="s">
        <v>9326</v>
      </c>
      <c r="C612" s="53" t="str">
        <f>_xlfn.XLOOKUP(Tabla1[[#This Row],[txtDimensionFocus]],Tabla7[Columna1],Tabla7[Columna2])</f>
        <v>Cuentas Por Pagar Proveedores</v>
      </c>
      <c r="D612" s="43" t="s">
        <v>17869</v>
      </c>
      <c r="E612" t="s">
        <v>17870</v>
      </c>
      <c r="F612" t="s">
        <v>17871</v>
      </c>
      <c r="G612" s="41">
        <v>45268</v>
      </c>
      <c r="H612" t="s">
        <v>17872</v>
      </c>
      <c r="I612" t="s">
        <v>17873</v>
      </c>
      <c r="J612" t="s">
        <v>22291</v>
      </c>
      <c r="K612" t="s">
        <v>22292</v>
      </c>
      <c r="L612" t="s">
        <v>21854</v>
      </c>
      <c r="M612" s="44">
        <v>-364112.6</v>
      </c>
      <c r="N612" s="44">
        <v>-364112.6</v>
      </c>
    </row>
    <row r="613" spans="2:14" x14ac:dyDescent="0.25">
      <c r="B613" s="49" t="s">
        <v>9326</v>
      </c>
      <c r="C613" s="53" t="str">
        <f>_xlfn.XLOOKUP(Tabla1[[#This Row],[txtDimensionFocus]],Tabla7[Columna1],Tabla7[Columna2])</f>
        <v>Cuentas Por Pagar Proveedores</v>
      </c>
      <c r="D613" s="43" t="s">
        <v>17</v>
      </c>
      <c r="E613" t="s">
        <v>16</v>
      </c>
      <c r="F613" t="s">
        <v>9355</v>
      </c>
      <c r="G613" s="41">
        <v>40240</v>
      </c>
      <c r="H613">
        <v>133</v>
      </c>
      <c r="L613" t="s">
        <v>21854</v>
      </c>
      <c r="M613" s="44">
        <v>-360788</v>
      </c>
      <c r="N613" s="44">
        <v>-360788</v>
      </c>
    </row>
    <row r="614" spans="2:14" x14ac:dyDescent="0.25">
      <c r="B614" s="49" t="s">
        <v>9326</v>
      </c>
      <c r="C614" s="53" t="str">
        <f>_xlfn.XLOOKUP(Tabla1[[#This Row],[txtDimensionFocus]],Tabla7[Columna1],Tabla7[Columna2])</f>
        <v>Cuentas Por Pagar Proveedores</v>
      </c>
      <c r="D614" s="43" t="s">
        <v>18746</v>
      </c>
      <c r="E614" t="s">
        <v>18747</v>
      </c>
      <c r="F614" t="s">
        <v>18748</v>
      </c>
      <c r="G614" s="41">
        <v>45219</v>
      </c>
      <c r="H614" t="s">
        <v>8411</v>
      </c>
      <c r="I614" t="s">
        <v>18749</v>
      </c>
      <c r="K614" t="s">
        <v>22696</v>
      </c>
      <c r="L614" t="s">
        <v>21854</v>
      </c>
      <c r="M614" s="44">
        <v>-445874.8</v>
      </c>
      <c r="N614" s="44">
        <v>-356699.84</v>
      </c>
    </row>
    <row r="615" spans="2:14" x14ac:dyDescent="0.25">
      <c r="B615" s="49" t="s">
        <v>9326</v>
      </c>
      <c r="C615" s="53" t="str">
        <f>_xlfn.XLOOKUP(Tabla1[[#This Row],[txtDimensionFocus]],Tabla7[Columna1],Tabla7[Columna2])</f>
        <v>Cuentas Por Pagar Proveedores</v>
      </c>
      <c r="D615" s="43" t="s">
        <v>4194</v>
      </c>
      <c r="E615" t="s">
        <v>4193</v>
      </c>
      <c r="F615" t="s">
        <v>13937</v>
      </c>
      <c r="G615" s="41">
        <v>42361</v>
      </c>
      <c r="H615" t="s">
        <v>5904</v>
      </c>
      <c r="I615" t="s">
        <v>17906</v>
      </c>
      <c r="K615" t="s">
        <v>22317</v>
      </c>
      <c r="L615" t="s">
        <v>21854</v>
      </c>
      <c r="M615" s="44">
        <v>-442642.31</v>
      </c>
      <c r="N615" s="44">
        <v>-354113.85</v>
      </c>
    </row>
    <row r="616" spans="2:14" x14ac:dyDescent="0.25">
      <c r="B616" s="49" t="s">
        <v>9326</v>
      </c>
      <c r="C616" s="53" t="str">
        <f>_xlfn.XLOOKUP(Tabla1[[#This Row],[txtDimensionFocus]],Tabla7[Columna1],Tabla7[Columna2])</f>
        <v>Cuentas Por Pagar Proveedores</v>
      </c>
      <c r="D616" s="43" t="s">
        <v>4125</v>
      </c>
      <c r="E616" t="s">
        <v>4124</v>
      </c>
      <c r="F616" t="s">
        <v>12549</v>
      </c>
      <c r="G616" s="41">
        <v>41872</v>
      </c>
      <c r="H616" t="s">
        <v>4126</v>
      </c>
      <c r="I616" t="s">
        <v>16522</v>
      </c>
      <c r="K616" t="s">
        <v>22206</v>
      </c>
      <c r="L616" t="s">
        <v>21854</v>
      </c>
      <c r="M616" s="44">
        <v>-348501.2</v>
      </c>
      <c r="N616" s="44">
        <v>-348501.2</v>
      </c>
    </row>
    <row r="617" spans="2:14" x14ac:dyDescent="0.25">
      <c r="B617" s="49" t="s">
        <v>9326</v>
      </c>
      <c r="C617" s="53" t="str">
        <f>_xlfn.XLOOKUP(Tabla1[[#This Row],[txtDimensionFocus]],Tabla7[Columna1],Tabla7[Columna2])</f>
        <v>Cuentas Por Pagar Proveedores</v>
      </c>
      <c r="D617" s="43" t="s">
        <v>7810</v>
      </c>
      <c r="E617" t="s">
        <v>7809</v>
      </c>
      <c r="F617" t="s">
        <v>17917</v>
      </c>
      <c r="G617" s="41">
        <v>45273</v>
      </c>
      <c r="H617" t="s">
        <v>17918</v>
      </c>
      <c r="L617" t="s">
        <v>21854</v>
      </c>
      <c r="M617" s="44">
        <v>-347527.71</v>
      </c>
      <c r="N617" s="44">
        <v>-347527.71</v>
      </c>
    </row>
    <row r="618" spans="2:14" x14ac:dyDescent="0.25">
      <c r="B618" s="49" t="s">
        <v>9326</v>
      </c>
      <c r="C618" s="53" t="str">
        <f>_xlfn.XLOOKUP(Tabla1[[#This Row],[txtDimensionFocus]],Tabla7[Columna1],Tabla7[Columna2])</f>
        <v>Cuentas Por Pagar Proveedores</v>
      </c>
      <c r="D618" s="43" t="s">
        <v>7810</v>
      </c>
      <c r="E618" t="s">
        <v>7809</v>
      </c>
      <c r="F618" t="s">
        <v>21458</v>
      </c>
      <c r="G618" s="41">
        <v>45307</v>
      </c>
      <c r="H618" t="s">
        <v>8992</v>
      </c>
      <c r="L618" t="s">
        <v>21854</v>
      </c>
      <c r="M618" s="44">
        <v>-347527.71</v>
      </c>
      <c r="N618" s="44">
        <v>-347527.71</v>
      </c>
    </row>
    <row r="619" spans="2:14" x14ac:dyDescent="0.25">
      <c r="B619" s="49" t="s">
        <v>9326</v>
      </c>
      <c r="C619" s="53" t="str">
        <f>_xlfn.XLOOKUP(Tabla1[[#This Row],[txtDimensionFocus]],Tabla7[Columna1],Tabla7[Columna2])</f>
        <v>Cuentas Por Pagar Proveedores</v>
      </c>
      <c r="D619" s="43" t="s">
        <v>645</v>
      </c>
      <c r="E619" t="s">
        <v>644</v>
      </c>
      <c r="F619" t="s">
        <v>9859</v>
      </c>
      <c r="G619" s="41">
        <v>41086</v>
      </c>
      <c r="H619" s="50" t="s">
        <v>646</v>
      </c>
      <c r="L619" t="s">
        <v>21854</v>
      </c>
      <c r="M619" s="44">
        <v>-15012546.460000001</v>
      </c>
      <c r="N619" s="44">
        <v>-347420</v>
      </c>
    </row>
    <row r="620" spans="2:14" x14ac:dyDescent="0.25">
      <c r="B620" s="49" t="s">
        <v>9326</v>
      </c>
      <c r="C620" s="53" t="str">
        <f>_xlfn.XLOOKUP(Tabla1[[#This Row],[txtDimensionFocus]],Tabla7[Columna1],Tabla7[Columna2])</f>
        <v>Cuentas Por Pagar Proveedores</v>
      </c>
      <c r="D620" s="43" t="s">
        <v>16830</v>
      </c>
      <c r="E620" t="s">
        <v>16831</v>
      </c>
      <c r="F620" t="s">
        <v>16832</v>
      </c>
      <c r="G620" s="41">
        <v>45280</v>
      </c>
      <c r="H620" t="s">
        <v>16833</v>
      </c>
      <c r="I620" t="s">
        <v>16834</v>
      </c>
      <c r="J620" t="s">
        <v>21980</v>
      </c>
      <c r="K620" t="s">
        <v>21981</v>
      </c>
      <c r="L620" t="s">
        <v>21854</v>
      </c>
      <c r="M620" s="44">
        <v>-2720563.62</v>
      </c>
      <c r="N620" s="44">
        <v>-346750.17</v>
      </c>
    </row>
    <row r="621" spans="2:14" x14ac:dyDescent="0.25">
      <c r="B621" s="49" t="s">
        <v>9326</v>
      </c>
      <c r="C621" s="53" t="str">
        <f>_xlfn.XLOOKUP(Tabla1[[#This Row],[txtDimensionFocus]],Tabla7[Columna1],Tabla7[Columna2])</f>
        <v>Cuentas Por Pagar Proveedores</v>
      </c>
      <c r="D621" s="43" t="s">
        <v>18621</v>
      </c>
      <c r="E621" t="s">
        <v>18622</v>
      </c>
      <c r="F621" t="s">
        <v>18623</v>
      </c>
      <c r="G621" s="41">
        <v>45265</v>
      </c>
      <c r="H621" t="s">
        <v>9162</v>
      </c>
      <c r="I621" t="s">
        <v>18624</v>
      </c>
      <c r="J621" t="s">
        <v>22660</v>
      </c>
      <c r="K621" t="s">
        <v>22661</v>
      </c>
      <c r="L621" t="s">
        <v>21854</v>
      </c>
      <c r="M621" s="44">
        <v>-340725</v>
      </c>
      <c r="N621" s="44">
        <v>-340725</v>
      </c>
    </row>
    <row r="622" spans="2:14" x14ac:dyDescent="0.25">
      <c r="B622" s="49" t="s">
        <v>9326</v>
      </c>
      <c r="C622" s="53" t="str">
        <f>_xlfn.XLOOKUP(Tabla1[[#This Row],[txtDimensionFocus]],Tabla7[Columna1],Tabla7[Columna2])</f>
        <v>Cuentas Por Pagar Proveedores</v>
      </c>
      <c r="D622" s="43" t="s">
        <v>18687</v>
      </c>
      <c r="E622" t="s">
        <v>18688</v>
      </c>
      <c r="F622" t="s">
        <v>18689</v>
      </c>
      <c r="G622" s="41">
        <v>45288</v>
      </c>
      <c r="H622" t="s">
        <v>7481</v>
      </c>
      <c r="I622" t="s">
        <v>18407</v>
      </c>
      <c r="J622" t="s">
        <v>22075</v>
      </c>
      <c r="K622" t="s">
        <v>22680</v>
      </c>
      <c r="L622" t="s">
        <v>21854</v>
      </c>
      <c r="M622" s="44">
        <v>-424800</v>
      </c>
      <c r="N622" s="44">
        <v>-339840</v>
      </c>
    </row>
    <row r="623" spans="2:14" x14ac:dyDescent="0.25">
      <c r="B623" s="49" t="s">
        <v>24086</v>
      </c>
      <c r="C623" s="53" t="str">
        <f>_xlfn.XLOOKUP(Tabla1[[#This Row],[txtDimensionFocus]],Tabla7[Columna1],Tabla7[Columna2])</f>
        <v>Transferencia corriente por Pagar/Regionales, Distritos y Ce</v>
      </c>
      <c r="D623" s="43" t="s">
        <v>21790</v>
      </c>
      <c r="E623" t="s">
        <v>24093</v>
      </c>
      <c r="F623" t="s">
        <v>21843</v>
      </c>
      <c r="G623" s="41">
        <v>45299</v>
      </c>
      <c r="H623" t="s">
        <v>21844</v>
      </c>
      <c r="L623" t="s">
        <v>21854</v>
      </c>
      <c r="M623" s="44">
        <v>-2056500</v>
      </c>
      <c r="N623" s="44">
        <v>-2056500</v>
      </c>
    </row>
    <row r="624" spans="2:14" x14ac:dyDescent="0.25">
      <c r="B624" s="49" t="s">
        <v>9326</v>
      </c>
      <c r="C624" s="53" t="str">
        <f>_xlfn.XLOOKUP(Tabla1[[#This Row],[txtDimensionFocus]],Tabla7[Columna1],Tabla7[Columna2])</f>
        <v>Cuentas Por Pagar Proveedores</v>
      </c>
      <c r="D624" s="43" t="s">
        <v>9848</v>
      </c>
      <c r="E624" t="s">
        <v>632</v>
      </c>
      <c r="F624" t="s">
        <v>9851</v>
      </c>
      <c r="G624" s="41">
        <v>41075</v>
      </c>
      <c r="H624" t="s">
        <v>635</v>
      </c>
      <c r="I624" t="s">
        <v>16618</v>
      </c>
      <c r="K624" t="s">
        <v>21914</v>
      </c>
      <c r="L624" t="s">
        <v>21854</v>
      </c>
      <c r="M624" s="44">
        <v>-116753.92</v>
      </c>
      <c r="N624" s="44">
        <v>-338586.38</v>
      </c>
    </row>
    <row r="625" spans="2:14" x14ac:dyDescent="0.25">
      <c r="B625" s="49" t="s">
        <v>9326</v>
      </c>
      <c r="C625" s="53" t="str">
        <f>_xlfn.XLOOKUP(Tabla1[[#This Row],[txtDimensionFocus]],Tabla7[Columna1],Tabla7[Columna2])</f>
        <v>Cuentas Por Pagar Proveedores</v>
      </c>
      <c r="D625" s="43" t="s">
        <v>9342</v>
      </c>
      <c r="E625" t="s">
        <v>31</v>
      </c>
      <c r="F625" t="s">
        <v>9343</v>
      </c>
      <c r="G625" s="41">
        <v>40207</v>
      </c>
      <c r="H625">
        <v>4192</v>
      </c>
      <c r="L625" t="s">
        <v>21854</v>
      </c>
      <c r="M625" s="44">
        <v>-336000</v>
      </c>
      <c r="N625" s="44">
        <v>-336000</v>
      </c>
    </row>
    <row r="626" spans="2:14" x14ac:dyDescent="0.25">
      <c r="B626" s="49" t="s">
        <v>9326</v>
      </c>
      <c r="C626" s="53" t="str">
        <f>_xlfn.XLOOKUP(Tabla1[[#This Row],[txtDimensionFocus]],Tabla7[Columna1],Tabla7[Columna2])</f>
        <v>Cuentas Por Pagar Proveedores</v>
      </c>
      <c r="D626" s="43" t="s">
        <v>7678</v>
      </c>
      <c r="E626" t="s">
        <v>7677</v>
      </c>
      <c r="F626" t="s">
        <v>15246</v>
      </c>
      <c r="G626" s="41">
        <v>44011</v>
      </c>
      <c r="H626" t="s">
        <v>7679</v>
      </c>
      <c r="I626" t="s">
        <v>18447</v>
      </c>
      <c r="J626" t="s">
        <v>22611</v>
      </c>
      <c r="K626" t="s">
        <v>22612</v>
      </c>
      <c r="L626" t="s">
        <v>21854</v>
      </c>
      <c r="M626" s="44">
        <v>-334043.23</v>
      </c>
      <c r="N626" s="44">
        <v>-334043.23</v>
      </c>
    </row>
    <row r="627" spans="2:14" x14ac:dyDescent="0.25">
      <c r="B627" s="49" t="s">
        <v>9326</v>
      </c>
      <c r="C627" s="53" t="str">
        <f>_xlfn.XLOOKUP(Tabla1[[#This Row],[txtDimensionFocus]],Tabla7[Columna1],Tabla7[Columna2])</f>
        <v>Cuentas Por Pagar Proveedores</v>
      </c>
      <c r="D627" s="43" t="s">
        <v>16662</v>
      </c>
      <c r="E627" t="s">
        <v>16663</v>
      </c>
      <c r="F627" t="s">
        <v>21117</v>
      </c>
      <c r="G627" s="41">
        <v>45307</v>
      </c>
      <c r="H627" t="s">
        <v>21118</v>
      </c>
      <c r="I627" t="s">
        <v>21119</v>
      </c>
      <c r="K627" t="s">
        <v>21925</v>
      </c>
      <c r="L627" t="s">
        <v>21854</v>
      </c>
      <c r="M627" s="44">
        <v>-330400</v>
      </c>
      <c r="N627" s="44">
        <v>-330400</v>
      </c>
    </row>
    <row r="628" spans="2:14" x14ac:dyDescent="0.25">
      <c r="B628" s="49" t="s">
        <v>9326</v>
      </c>
      <c r="C628" s="53" t="str">
        <f>_xlfn.XLOOKUP(Tabla1[[#This Row],[txtDimensionFocus]],Tabla7[Columna1],Tabla7[Columna2])</f>
        <v>Cuentas Por Pagar Proveedores</v>
      </c>
      <c r="D628" s="43" t="s">
        <v>2888</v>
      </c>
      <c r="E628" t="s">
        <v>2887</v>
      </c>
      <c r="F628" t="s">
        <v>11664</v>
      </c>
      <c r="G628" s="41">
        <v>41757</v>
      </c>
      <c r="H628" t="s">
        <v>2889</v>
      </c>
      <c r="I628" t="s">
        <v>17276</v>
      </c>
      <c r="K628">
        <v>847</v>
      </c>
      <c r="L628" t="s">
        <v>21854</v>
      </c>
      <c r="M628" s="44">
        <v>-329810</v>
      </c>
      <c r="N628" s="44">
        <v>-329810</v>
      </c>
    </row>
    <row r="629" spans="2:14" x14ac:dyDescent="0.25">
      <c r="B629" s="49" t="s">
        <v>9326</v>
      </c>
      <c r="C629" s="53" t="str">
        <f>_xlfn.XLOOKUP(Tabla1[[#This Row],[txtDimensionFocus]],Tabla7[Columna1],Tabla7[Columna2])</f>
        <v>Cuentas Por Pagar Proveedores</v>
      </c>
      <c r="D629" s="43" t="s">
        <v>7554</v>
      </c>
      <c r="E629" t="s">
        <v>7553</v>
      </c>
      <c r="F629" t="s">
        <v>18232</v>
      </c>
      <c r="G629" s="41">
        <v>45282</v>
      </c>
      <c r="H629" t="s">
        <v>9277</v>
      </c>
      <c r="I629" t="s">
        <v>18233</v>
      </c>
      <c r="J629" t="s">
        <v>22438</v>
      </c>
      <c r="K629" t="s">
        <v>22502</v>
      </c>
      <c r="L629" t="s">
        <v>21854</v>
      </c>
      <c r="M629" s="44">
        <v>-326919</v>
      </c>
      <c r="N629" s="44">
        <v>-326919</v>
      </c>
    </row>
    <row r="630" spans="2:14" x14ac:dyDescent="0.25">
      <c r="B630" s="49" t="s">
        <v>9326</v>
      </c>
      <c r="C630" s="53" t="str">
        <f>_xlfn.XLOOKUP(Tabla1[[#This Row],[txtDimensionFocus]],Tabla7[Columna1],Tabla7[Columna2])</f>
        <v>Cuentas Por Pagar Proveedores</v>
      </c>
      <c r="D630" s="43" t="s">
        <v>9291</v>
      </c>
      <c r="E630" t="s">
        <v>9290</v>
      </c>
      <c r="F630" t="s">
        <v>21510</v>
      </c>
      <c r="G630" s="41">
        <v>45313</v>
      </c>
      <c r="H630" t="s">
        <v>8759</v>
      </c>
      <c r="I630" t="s">
        <v>21509</v>
      </c>
      <c r="J630" t="s">
        <v>22351</v>
      </c>
      <c r="K630" t="s">
        <v>22549</v>
      </c>
      <c r="L630" t="s">
        <v>21854</v>
      </c>
      <c r="M630" s="44">
        <v>-407310.98</v>
      </c>
      <c r="N630" s="44">
        <v>-325848.78000000003</v>
      </c>
    </row>
    <row r="631" spans="2:14" x14ac:dyDescent="0.25">
      <c r="B631" s="49" t="s">
        <v>9326</v>
      </c>
      <c r="C631" s="53" t="str">
        <f>_xlfn.XLOOKUP(Tabla1[[#This Row],[txtDimensionFocus]],Tabla7[Columna1],Tabla7[Columna2])</f>
        <v>Cuentas Por Pagar Proveedores</v>
      </c>
      <c r="D631" s="43" t="s">
        <v>907</v>
      </c>
      <c r="E631" t="s">
        <v>906</v>
      </c>
      <c r="F631" t="s">
        <v>10040</v>
      </c>
      <c r="G631" s="41">
        <v>41183</v>
      </c>
      <c r="H631" t="s">
        <v>908</v>
      </c>
      <c r="I631" t="s">
        <v>17219</v>
      </c>
      <c r="K631" t="s">
        <v>22105</v>
      </c>
      <c r="L631" t="s">
        <v>22106</v>
      </c>
      <c r="M631" s="44">
        <v>-323606.25</v>
      </c>
      <c r="N631" s="44">
        <v>-323606.25</v>
      </c>
    </row>
    <row r="632" spans="2:14" x14ac:dyDescent="0.25">
      <c r="B632" s="49" t="s">
        <v>9326</v>
      </c>
      <c r="C632" s="53" t="str">
        <f>_xlfn.XLOOKUP(Tabla1[[#This Row],[txtDimensionFocus]],Tabla7[Columna1],Tabla7[Columna2])</f>
        <v>Cuentas Por Pagar Proveedores</v>
      </c>
      <c r="D632" s="43" t="s">
        <v>6400</v>
      </c>
      <c r="E632" t="s">
        <v>6399</v>
      </c>
      <c r="F632" t="s">
        <v>14315</v>
      </c>
      <c r="G632" s="41">
        <v>42634</v>
      </c>
      <c r="H632" t="s">
        <v>6401</v>
      </c>
      <c r="I632" t="s">
        <v>16515</v>
      </c>
      <c r="K632" t="s">
        <v>22425</v>
      </c>
      <c r="L632" t="s">
        <v>21854</v>
      </c>
      <c r="M632" s="44">
        <v>-450183.51</v>
      </c>
      <c r="N632" s="44">
        <v>-320235.95</v>
      </c>
    </row>
    <row r="633" spans="2:14" x14ac:dyDescent="0.25">
      <c r="B633" s="49" t="s">
        <v>9326</v>
      </c>
      <c r="C633" s="53" t="str">
        <f>_xlfn.XLOOKUP(Tabla1[[#This Row],[txtDimensionFocus]],Tabla7[Columna1],Tabla7[Columna2])</f>
        <v>Cuentas Por Pagar Proveedores</v>
      </c>
      <c r="D633" s="43" t="s">
        <v>5967</v>
      </c>
      <c r="E633" t="s">
        <v>5966</v>
      </c>
      <c r="F633" t="s">
        <v>13986</v>
      </c>
      <c r="G633" s="41">
        <v>42443</v>
      </c>
      <c r="H633" t="s">
        <v>5968</v>
      </c>
      <c r="I633" t="s">
        <v>17101</v>
      </c>
      <c r="J633" t="s">
        <v>22150</v>
      </c>
      <c r="K633">
        <v>2475</v>
      </c>
      <c r="L633" t="s">
        <v>21854</v>
      </c>
      <c r="M633" s="44">
        <v>-389886.75</v>
      </c>
      <c r="N633" s="44">
        <v>-311909.40000000002</v>
      </c>
    </row>
    <row r="634" spans="2:14" x14ac:dyDescent="0.25">
      <c r="B634" s="49" t="s">
        <v>9326</v>
      </c>
      <c r="C634" s="53" t="str">
        <f>_xlfn.XLOOKUP(Tabla1[[#This Row],[txtDimensionFocus]],Tabla7[Columna1],Tabla7[Columna2])</f>
        <v>Cuentas Por Pagar Proveedores</v>
      </c>
      <c r="D634" s="43" t="s">
        <v>6126</v>
      </c>
      <c r="E634" t="s">
        <v>6125</v>
      </c>
      <c r="F634" t="s">
        <v>14101</v>
      </c>
      <c r="G634" s="41">
        <v>42549</v>
      </c>
      <c r="H634" t="s">
        <v>6127</v>
      </c>
      <c r="I634" t="s">
        <v>17904</v>
      </c>
      <c r="J634" t="s">
        <v>21956</v>
      </c>
      <c r="K634" t="s">
        <v>22334</v>
      </c>
      <c r="L634" t="s">
        <v>21854</v>
      </c>
      <c r="M634" s="44">
        <v>-1550282.03</v>
      </c>
      <c r="N634" s="44">
        <v>-310056.40999999997</v>
      </c>
    </row>
    <row r="635" spans="2:14" x14ac:dyDescent="0.25">
      <c r="B635" s="49" t="s">
        <v>9326</v>
      </c>
      <c r="C635" s="53" t="str">
        <f>_xlfn.XLOOKUP(Tabla1[[#This Row],[txtDimensionFocus]],Tabla7[Columna1],Tabla7[Columna2])</f>
        <v>Cuentas Por Pagar Proveedores</v>
      </c>
      <c r="D635" s="43" t="s">
        <v>18848</v>
      </c>
      <c r="E635" t="s">
        <v>18849</v>
      </c>
      <c r="F635" t="s">
        <v>18850</v>
      </c>
      <c r="G635" s="41">
        <v>45275</v>
      </c>
      <c r="H635" t="s">
        <v>18851</v>
      </c>
      <c r="I635" t="s">
        <v>18852</v>
      </c>
      <c r="J635" t="s">
        <v>22743</v>
      </c>
      <c r="L635" t="s">
        <v>21854</v>
      </c>
      <c r="M635" s="44">
        <v>-305966.7</v>
      </c>
      <c r="N635" s="44">
        <v>-305966.7</v>
      </c>
    </row>
    <row r="636" spans="2:14" x14ac:dyDescent="0.25">
      <c r="B636" s="49" t="s">
        <v>9326</v>
      </c>
      <c r="C636" s="53" t="str">
        <f>_xlfn.XLOOKUP(Tabla1[[#This Row],[txtDimensionFocus]],Tabla7[Columna1],Tabla7[Columna2])</f>
        <v>Cuentas Por Pagar Proveedores</v>
      </c>
      <c r="D636" s="43" t="s">
        <v>21279</v>
      </c>
      <c r="E636" t="s">
        <v>22147</v>
      </c>
      <c r="F636" t="s">
        <v>21286</v>
      </c>
      <c r="G636" s="41">
        <v>45310</v>
      </c>
      <c r="H636" t="s">
        <v>21287</v>
      </c>
      <c r="L636" t="s">
        <v>21854</v>
      </c>
      <c r="M636" s="44">
        <v>-303899.99</v>
      </c>
      <c r="N636" s="44">
        <v>-303899.99</v>
      </c>
    </row>
    <row r="637" spans="2:14" x14ac:dyDescent="0.25">
      <c r="B637" s="49" t="s">
        <v>23700</v>
      </c>
      <c r="C637" s="53" t="str">
        <f>_xlfn.XLOOKUP(Tabla1[[#This Row],[txtDimensionFocus]],Tabla7[Columna1],Tabla7[Columna2])</f>
        <v>Retencion por Pagar  de Impuesto Retenido</v>
      </c>
      <c r="D637" s="43" t="s">
        <v>17</v>
      </c>
      <c r="E637" t="s">
        <v>16</v>
      </c>
      <c r="F637" t="s">
        <v>23833</v>
      </c>
      <c r="G637" s="41">
        <v>41796</v>
      </c>
      <c r="L637" t="s">
        <v>21854</v>
      </c>
      <c r="M637" s="44">
        <v>-1989126.45</v>
      </c>
      <c r="N637" s="44">
        <v>-1989126.45</v>
      </c>
    </row>
    <row r="638" spans="2:14" x14ac:dyDescent="0.25">
      <c r="B638" s="49" t="s">
        <v>9326</v>
      </c>
      <c r="C638" s="53" t="str">
        <f>_xlfn.XLOOKUP(Tabla1[[#This Row],[txtDimensionFocus]],Tabla7[Columna1],Tabla7[Columna2])</f>
        <v>Cuentas Por Pagar Proveedores</v>
      </c>
      <c r="D638" s="43" t="s">
        <v>21279</v>
      </c>
      <c r="E638" t="s">
        <v>22147</v>
      </c>
      <c r="F638" t="s">
        <v>21288</v>
      </c>
      <c r="G638" s="41">
        <v>45310</v>
      </c>
      <c r="H638" t="s">
        <v>21289</v>
      </c>
      <c r="L638" t="s">
        <v>21854</v>
      </c>
      <c r="M638" s="44">
        <v>-303899.99</v>
      </c>
      <c r="N638" s="44">
        <v>-303899.99</v>
      </c>
    </row>
    <row r="639" spans="2:14" x14ac:dyDescent="0.25">
      <c r="B639" s="49" t="s">
        <v>9326</v>
      </c>
      <c r="C639" s="53" t="str">
        <f>_xlfn.XLOOKUP(Tabla1[[#This Row],[txtDimensionFocus]],Tabla7[Columna1],Tabla7[Columna2])</f>
        <v>Cuentas Por Pagar Proveedores</v>
      </c>
      <c r="D639" s="43" t="s">
        <v>8901</v>
      </c>
      <c r="E639" t="s">
        <v>8900</v>
      </c>
      <c r="F639" t="s">
        <v>21531</v>
      </c>
      <c r="G639" s="41">
        <v>45223</v>
      </c>
      <c r="H639" t="s">
        <v>7966</v>
      </c>
      <c r="I639" t="s">
        <v>21532</v>
      </c>
      <c r="J639" t="s">
        <v>22641</v>
      </c>
      <c r="K639" t="s">
        <v>22642</v>
      </c>
      <c r="L639" t="s">
        <v>21854</v>
      </c>
      <c r="M639" s="44">
        <v>-379016</v>
      </c>
      <c r="N639" s="44">
        <v>-303212.79999999999</v>
      </c>
    </row>
    <row r="640" spans="2:14" x14ac:dyDescent="0.25">
      <c r="B640" s="49" t="s">
        <v>9326</v>
      </c>
      <c r="C640" s="53" t="str">
        <f>_xlfn.XLOOKUP(Tabla1[[#This Row],[txtDimensionFocus]],Tabla7[Columna1],Tabla7[Columna2])</f>
        <v>Cuentas Por Pagar Proveedores</v>
      </c>
      <c r="D640" s="43" t="s">
        <v>16377</v>
      </c>
      <c r="E640" t="s">
        <v>9224</v>
      </c>
      <c r="F640" t="s">
        <v>16759</v>
      </c>
      <c r="G640" s="41">
        <v>45244</v>
      </c>
      <c r="H640" t="s">
        <v>16760</v>
      </c>
      <c r="I640" t="s">
        <v>16693</v>
      </c>
      <c r="K640" t="s">
        <v>21963</v>
      </c>
      <c r="L640" t="s">
        <v>21854</v>
      </c>
      <c r="M640" s="44">
        <v>-300000</v>
      </c>
      <c r="N640" s="44">
        <v>-300000</v>
      </c>
    </row>
    <row r="641" spans="2:14" x14ac:dyDescent="0.25">
      <c r="B641" s="49" t="s">
        <v>9326</v>
      </c>
      <c r="C641" s="53" t="str">
        <f>_xlfn.XLOOKUP(Tabla1[[#This Row],[txtDimensionFocus]],Tabla7[Columna1],Tabla7[Columna2])</f>
        <v>Cuentas Por Pagar Proveedores</v>
      </c>
      <c r="D641" s="43" t="s">
        <v>6521</v>
      </c>
      <c r="E641" t="s">
        <v>6520</v>
      </c>
      <c r="F641" t="s">
        <v>14400</v>
      </c>
      <c r="G641" s="41">
        <v>42752</v>
      </c>
      <c r="H641" t="s">
        <v>6522</v>
      </c>
      <c r="I641" t="s">
        <v>17688</v>
      </c>
      <c r="K641" t="s">
        <v>22224</v>
      </c>
      <c r="L641" t="s">
        <v>21854</v>
      </c>
      <c r="M641" s="44">
        <v>-722632</v>
      </c>
      <c r="N641" s="44">
        <v>-300000</v>
      </c>
    </row>
    <row r="642" spans="2:14" x14ac:dyDescent="0.25">
      <c r="B642" s="49" t="s">
        <v>9326</v>
      </c>
      <c r="C642" s="53" t="str">
        <f>_xlfn.XLOOKUP(Tabla1[[#This Row],[txtDimensionFocus]],Tabla7[Columna1],Tabla7[Columna2])</f>
        <v>Cuentas Por Pagar Proveedores</v>
      </c>
      <c r="D642" s="43" t="s">
        <v>6521</v>
      </c>
      <c r="E642" t="s">
        <v>6520</v>
      </c>
      <c r="F642" t="s">
        <v>14404</v>
      </c>
      <c r="G642" s="41">
        <v>42754</v>
      </c>
      <c r="H642" t="s">
        <v>6525</v>
      </c>
      <c r="I642" t="s">
        <v>17689</v>
      </c>
      <c r="K642" t="s">
        <v>22224</v>
      </c>
      <c r="L642" t="s">
        <v>21854</v>
      </c>
      <c r="M642" s="44">
        <v>-722632</v>
      </c>
      <c r="N642" s="44">
        <v>-300000</v>
      </c>
    </row>
    <row r="643" spans="2:14" x14ac:dyDescent="0.25">
      <c r="B643" s="49" t="s">
        <v>9326</v>
      </c>
      <c r="C643" s="53" t="str">
        <f>_xlfn.XLOOKUP(Tabla1[[#This Row],[txtDimensionFocus]],Tabla7[Columna1],Tabla7[Columna2])</f>
        <v>Cuentas Por Pagar Proveedores</v>
      </c>
      <c r="D643" s="43" t="s">
        <v>6521</v>
      </c>
      <c r="E643" t="s">
        <v>6520</v>
      </c>
      <c r="F643" t="s">
        <v>14407</v>
      </c>
      <c r="G643" s="41">
        <v>42755</v>
      </c>
      <c r="H643" t="s">
        <v>6529</v>
      </c>
      <c r="I643" t="s">
        <v>17690</v>
      </c>
      <c r="K643" t="s">
        <v>22224</v>
      </c>
      <c r="L643" t="s">
        <v>21854</v>
      </c>
      <c r="M643" s="44">
        <v>-722632</v>
      </c>
      <c r="N643" s="44">
        <v>-300000</v>
      </c>
    </row>
    <row r="644" spans="2:14" x14ac:dyDescent="0.25">
      <c r="B644" s="49" t="s">
        <v>9326</v>
      </c>
      <c r="C644" s="53" t="str">
        <f>_xlfn.XLOOKUP(Tabla1[[#This Row],[txtDimensionFocus]],Tabla7[Columna1],Tabla7[Columna2])</f>
        <v>Cuentas Por Pagar Proveedores</v>
      </c>
      <c r="D644" s="43" t="s">
        <v>6521</v>
      </c>
      <c r="E644" t="s">
        <v>6520</v>
      </c>
      <c r="F644" t="s">
        <v>14408</v>
      </c>
      <c r="G644" s="41">
        <v>42761</v>
      </c>
      <c r="H644" t="s">
        <v>6530</v>
      </c>
      <c r="I644" t="s">
        <v>17691</v>
      </c>
      <c r="K644" t="s">
        <v>22224</v>
      </c>
      <c r="L644" t="s">
        <v>21854</v>
      </c>
      <c r="M644" s="44">
        <v>-722632</v>
      </c>
      <c r="N644" s="44">
        <v>-300000</v>
      </c>
    </row>
    <row r="645" spans="2:14" x14ac:dyDescent="0.25">
      <c r="B645" s="49" t="s">
        <v>9326</v>
      </c>
      <c r="C645" s="53" t="str">
        <f>_xlfn.XLOOKUP(Tabla1[[#This Row],[txtDimensionFocus]],Tabla7[Columna1],Tabla7[Columna2])</f>
        <v>Cuentas Por Pagar Proveedores</v>
      </c>
      <c r="D645" s="43" t="s">
        <v>6521</v>
      </c>
      <c r="E645" t="s">
        <v>6520</v>
      </c>
      <c r="F645" t="s">
        <v>14434</v>
      </c>
      <c r="G645" s="41">
        <v>42766</v>
      </c>
      <c r="H645" t="s">
        <v>6556</v>
      </c>
      <c r="I645" t="s">
        <v>17692</v>
      </c>
      <c r="K645" t="s">
        <v>22224</v>
      </c>
      <c r="L645" t="s">
        <v>21854</v>
      </c>
      <c r="M645" s="44">
        <v>-722632</v>
      </c>
      <c r="N645" s="44">
        <v>-300000</v>
      </c>
    </row>
    <row r="646" spans="2:14" x14ac:dyDescent="0.25">
      <c r="B646" s="49" t="s">
        <v>9326</v>
      </c>
      <c r="C646" s="53" t="str">
        <f>_xlfn.XLOOKUP(Tabla1[[#This Row],[txtDimensionFocus]],Tabla7[Columna1],Tabla7[Columna2])</f>
        <v>Cuentas Por Pagar Proveedores</v>
      </c>
      <c r="D646" s="43" t="s">
        <v>6521</v>
      </c>
      <c r="E646" t="s">
        <v>6520</v>
      </c>
      <c r="F646" t="s">
        <v>14435</v>
      </c>
      <c r="G646" s="41">
        <v>42768</v>
      </c>
      <c r="H646" t="s">
        <v>6557</v>
      </c>
      <c r="I646" t="s">
        <v>17693</v>
      </c>
      <c r="K646" t="s">
        <v>22224</v>
      </c>
      <c r="L646" t="s">
        <v>21854</v>
      </c>
      <c r="M646" s="44">
        <v>-722632</v>
      </c>
      <c r="N646" s="44">
        <v>-300000</v>
      </c>
    </row>
    <row r="647" spans="2:14" x14ac:dyDescent="0.25">
      <c r="B647" s="49" t="s">
        <v>9326</v>
      </c>
      <c r="C647" s="53" t="str">
        <f>_xlfn.XLOOKUP(Tabla1[[#This Row],[txtDimensionFocus]],Tabla7[Columna1],Tabla7[Columna2])</f>
        <v>Cuentas Por Pagar Proveedores</v>
      </c>
      <c r="D647" s="43" t="s">
        <v>6521</v>
      </c>
      <c r="E647" t="s">
        <v>6520</v>
      </c>
      <c r="F647" t="s">
        <v>14436</v>
      </c>
      <c r="G647" s="41">
        <v>42769</v>
      </c>
      <c r="H647" t="s">
        <v>6558</v>
      </c>
      <c r="I647" t="s">
        <v>17694</v>
      </c>
      <c r="K647" t="s">
        <v>22224</v>
      </c>
      <c r="L647" t="s">
        <v>21854</v>
      </c>
      <c r="M647" s="44">
        <v>-722632</v>
      </c>
      <c r="N647" s="44">
        <v>-300000</v>
      </c>
    </row>
    <row r="648" spans="2:14" x14ac:dyDescent="0.25">
      <c r="B648" s="49" t="s">
        <v>23700</v>
      </c>
      <c r="C648" s="53" t="str">
        <f>_xlfn.XLOOKUP(Tabla1[[#This Row],[txtDimensionFocus]],Tabla7[Columna1],Tabla7[Columna2])</f>
        <v>Retencion por Pagar  de Impuesto Retenido</v>
      </c>
      <c r="D648" s="43" t="s">
        <v>17</v>
      </c>
      <c r="E648" t="s">
        <v>16</v>
      </c>
      <c r="F648" t="s">
        <v>23859</v>
      </c>
      <c r="G648" s="41">
        <v>43671</v>
      </c>
      <c r="H648" t="s">
        <v>23860</v>
      </c>
      <c r="L648" t="s">
        <v>21854</v>
      </c>
      <c r="M648" s="44">
        <v>-1951200</v>
      </c>
      <c r="N648" s="44">
        <v>-1951200</v>
      </c>
    </row>
    <row r="649" spans="2:14" x14ac:dyDescent="0.25">
      <c r="B649" s="49" t="s">
        <v>9326</v>
      </c>
      <c r="C649" s="53" t="str">
        <f>_xlfn.XLOOKUP(Tabla1[[#This Row],[txtDimensionFocus]],Tabla7[Columna1],Tabla7[Columna2])</f>
        <v>Cuentas Por Pagar Proveedores</v>
      </c>
      <c r="D649" s="43" t="s">
        <v>6521</v>
      </c>
      <c r="E649" t="s">
        <v>6520</v>
      </c>
      <c r="F649" t="s">
        <v>14437</v>
      </c>
      <c r="G649" s="41">
        <v>42773</v>
      </c>
      <c r="H649" t="s">
        <v>6559</v>
      </c>
      <c r="I649" t="s">
        <v>17695</v>
      </c>
      <c r="K649" t="s">
        <v>22224</v>
      </c>
      <c r="L649" t="s">
        <v>21854</v>
      </c>
      <c r="M649" s="44">
        <v>-722632</v>
      </c>
      <c r="N649" s="44">
        <v>-300000</v>
      </c>
    </row>
    <row r="650" spans="2:14" x14ac:dyDescent="0.25">
      <c r="B650" s="49" t="s">
        <v>9326</v>
      </c>
      <c r="C650" s="53" t="str">
        <f>_xlfn.XLOOKUP(Tabla1[[#This Row],[txtDimensionFocus]],Tabla7[Columna1],Tabla7[Columna2])</f>
        <v>Cuentas Por Pagar Proveedores</v>
      </c>
      <c r="D650" s="43" t="s">
        <v>6521</v>
      </c>
      <c r="E650" t="s">
        <v>6520</v>
      </c>
      <c r="F650" t="s">
        <v>14440</v>
      </c>
      <c r="G650" s="41">
        <v>42776</v>
      </c>
      <c r="H650" t="s">
        <v>6562</v>
      </c>
      <c r="I650" t="s">
        <v>17696</v>
      </c>
      <c r="K650" t="s">
        <v>22224</v>
      </c>
      <c r="L650" t="s">
        <v>21854</v>
      </c>
      <c r="M650" s="44">
        <v>-722632</v>
      </c>
      <c r="N650" s="44">
        <v>-300000</v>
      </c>
    </row>
    <row r="651" spans="2:14" x14ac:dyDescent="0.25">
      <c r="B651" s="49" t="s">
        <v>9326</v>
      </c>
      <c r="C651" s="53" t="str">
        <f>_xlfn.XLOOKUP(Tabla1[[#This Row],[txtDimensionFocus]],Tabla7[Columna1],Tabla7[Columna2])</f>
        <v>Cuentas Por Pagar Proveedores</v>
      </c>
      <c r="D651" s="43" t="s">
        <v>6443</v>
      </c>
      <c r="E651" t="s">
        <v>6442</v>
      </c>
      <c r="F651" t="s">
        <v>14351</v>
      </c>
      <c r="G651" s="41">
        <v>42678</v>
      </c>
      <c r="H651" t="s">
        <v>6444</v>
      </c>
      <c r="I651" t="s">
        <v>17886</v>
      </c>
      <c r="J651" t="s">
        <v>22305</v>
      </c>
      <c r="K651" t="s">
        <v>22306</v>
      </c>
      <c r="L651" t="s">
        <v>21854</v>
      </c>
      <c r="M651" s="44">
        <v>-1953490</v>
      </c>
      <c r="N651" s="44">
        <v>-297990</v>
      </c>
    </row>
    <row r="652" spans="2:14" x14ac:dyDescent="0.25">
      <c r="B652" s="49" t="s">
        <v>9326</v>
      </c>
      <c r="C652" s="53" t="str">
        <f>_xlfn.XLOOKUP(Tabla1[[#This Row],[txtDimensionFocus]],Tabla7[Columna1],Tabla7[Columna2])</f>
        <v>Cuentas Por Pagar Proveedores</v>
      </c>
      <c r="D652" s="43" t="s">
        <v>7131</v>
      </c>
      <c r="E652" t="s">
        <v>7130</v>
      </c>
      <c r="F652" t="s">
        <v>14871</v>
      </c>
      <c r="G652" s="41">
        <v>43269</v>
      </c>
      <c r="H652" t="s">
        <v>7132</v>
      </c>
      <c r="I652" t="s">
        <v>17929</v>
      </c>
      <c r="K652" t="s">
        <v>22333</v>
      </c>
      <c r="L652" t="s">
        <v>21854</v>
      </c>
      <c r="M652" s="44">
        <v>-297738.78000000003</v>
      </c>
      <c r="N652" s="44">
        <v>-297738.78000000003</v>
      </c>
    </row>
    <row r="653" spans="2:14" x14ac:dyDescent="0.25">
      <c r="B653" s="49" t="s">
        <v>9326</v>
      </c>
      <c r="C653" s="53" t="str">
        <f>_xlfn.XLOOKUP(Tabla1[[#This Row],[txtDimensionFocus]],Tabla7[Columna1],Tabla7[Columna2])</f>
        <v>Cuentas Por Pagar Proveedores</v>
      </c>
      <c r="D653" s="43" t="s">
        <v>1622</v>
      </c>
      <c r="E653" t="s">
        <v>1621</v>
      </c>
      <c r="F653" t="s">
        <v>12764</v>
      </c>
      <c r="G653" s="41">
        <v>41943</v>
      </c>
      <c r="H653" t="s">
        <v>4401</v>
      </c>
      <c r="I653" t="s">
        <v>17234</v>
      </c>
      <c r="K653" t="s">
        <v>22109</v>
      </c>
      <c r="L653" t="s">
        <v>21854</v>
      </c>
      <c r="M653" s="44">
        <v>-296930.86</v>
      </c>
      <c r="N653" s="44">
        <v>-296930.86</v>
      </c>
    </row>
    <row r="654" spans="2:14" x14ac:dyDescent="0.25">
      <c r="B654" s="49" t="s">
        <v>9326</v>
      </c>
      <c r="C654" s="53" t="str">
        <f>_xlfn.XLOOKUP(Tabla1[[#This Row],[txtDimensionFocus]],Tabla7[Columna1],Tabla7[Columna2])</f>
        <v>Cuentas Por Pagar Proveedores</v>
      </c>
      <c r="D654" s="43" t="s">
        <v>1261</v>
      </c>
      <c r="E654" t="s">
        <v>1260</v>
      </c>
      <c r="F654" t="s">
        <v>12497</v>
      </c>
      <c r="G654" s="41">
        <v>41843</v>
      </c>
      <c r="H654" t="s">
        <v>4053</v>
      </c>
      <c r="I654" t="s">
        <v>17811</v>
      </c>
      <c r="K654">
        <v>731</v>
      </c>
      <c r="L654" t="s">
        <v>21854</v>
      </c>
      <c r="M654" s="44">
        <v>-312400</v>
      </c>
      <c r="N654" s="44">
        <v>-296780</v>
      </c>
    </row>
    <row r="655" spans="2:14" x14ac:dyDescent="0.25">
      <c r="B655" s="49" t="s">
        <v>9326</v>
      </c>
      <c r="C655" s="53" t="str">
        <f>_xlfn.XLOOKUP(Tabla1[[#This Row],[txtDimensionFocus]],Tabla7[Columna1],Tabla7[Columna2])</f>
        <v>Cuentas Por Pagar Proveedores</v>
      </c>
      <c r="D655" s="43" t="s">
        <v>856</v>
      </c>
      <c r="E655" t="s">
        <v>855</v>
      </c>
      <c r="F655" t="s">
        <v>10074</v>
      </c>
      <c r="G655" s="41">
        <v>41206</v>
      </c>
      <c r="H655" t="s">
        <v>951</v>
      </c>
      <c r="L655" t="s">
        <v>21854</v>
      </c>
      <c r="M655" s="44">
        <v>-295065</v>
      </c>
      <c r="N655" s="44">
        <v>-295065</v>
      </c>
    </row>
    <row r="656" spans="2:14" x14ac:dyDescent="0.25">
      <c r="B656" s="49" t="s">
        <v>9326</v>
      </c>
      <c r="C656" s="53" t="str">
        <f>_xlfn.XLOOKUP(Tabla1[[#This Row],[txtDimensionFocus]],Tabla7[Columna1],Tabla7[Columna2])</f>
        <v>Cuentas Por Pagar Proveedores</v>
      </c>
      <c r="D656" s="43" t="s">
        <v>16352</v>
      </c>
      <c r="E656" t="s">
        <v>9173</v>
      </c>
      <c r="F656" t="s">
        <v>16583</v>
      </c>
      <c r="G656" s="41">
        <v>45272</v>
      </c>
      <c r="H656" t="s">
        <v>7227</v>
      </c>
      <c r="L656" t="s">
        <v>21854</v>
      </c>
      <c r="M656" s="44">
        <v>-295000</v>
      </c>
      <c r="N656" s="44">
        <v>-295000</v>
      </c>
    </row>
    <row r="657" spans="2:14" x14ac:dyDescent="0.25">
      <c r="B657" s="49" t="s">
        <v>9326</v>
      </c>
      <c r="C657" s="53" t="str">
        <f>_xlfn.XLOOKUP(Tabla1[[#This Row],[txtDimensionFocus]],Tabla7[Columna1],Tabla7[Columna2])</f>
        <v>Cuentas Por Pagar Proveedores</v>
      </c>
      <c r="D657" s="43" t="s">
        <v>17008</v>
      </c>
      <c r="E657" t="s">
        <v>17009</v>
      </c>
      <c r="F657" t="s">
        <v>17010</v>
      </c>
      <c r="G657" s="41">
        <v>45272</v>
      </c>
      <c r="H657" t="s">
        <v>7523</v>
      </c>
      <c r="L657" t="s">
        <v>21854</v>
      </c>
      <c r="M657" s="44">
        <v>-295000</v>
      </c>
      <c r="N657" s="44">
        <v>-295000</v>
      </c>
    </row>
    <row r="658" spans="2:14" x14ac:dyDescent="0.25">
      <c r="B658" s="49" t="s">
        <v>9326</v>
      </c>
      <c r="C658" s="53" t="str">
        <f>_xlfn.XLOOKUP(Tabla1[[#This Row],[txtDimensionFocus]],Tabla7[Columna1],Tabla7[Columna2])</f>
        <v>Cuentas Por Pagar Proveedores</v>
      </c>
      <c r="D658" s="43" t="s">
        <v>6162</v>
      </c>
      <c r="E658" t="s">
        <v>6161</v>
      </c>
      <c r="F658" t="s">
        <v>14120</v>
      </c>
      <c r="G658" s="41">
        <v>42556</v>
      </c>
      <c r="H658" t="s">
        <v>6093</v>
      </c>
      <c r="I658" t="s">
        <v>17660</v>
      </c>
      <c r="K658" t="s">
        <v>22210</v>
      </c>
      <c r="L658" t="s">
        <v>21854</v>
      </c>
      <c r="M658" s="44">
        <v>-295000</v>
      </c>
      <c r="N658" s="44">
        <v>-295000</v>
      </c>
    </row>
    <row r="659" spans="2:14" x14ac:dyDescent="0.25">
      <c r="B659" s="49" t="s">
        <v>9326</v>
      </c>
      <c r="C659" s="53" t="str">
        <f>_xlfn.XLOOKUP(Tabla1[[#This Row],[txtDimensionFocus]],Tabla7[Columna1],Tabla7[Columna2])</f>
        <v>Cuentas Por Pagar Proveedores</v>
      </c>
      <c r="D659" s="43" t="s">
        <v>6162</v>
      </c>
      <c r="E659" t="s">
        <v>6161</v>
      </c>
      <c r="F659" t="s">
        <v>14137</v>
      </c>
      <c r="G659" s="41">
        <v>42571</v>
      </c>
      <c r="H659" t="s">
        <v>6188</v>
      </c>
      <c r="I659" t="s">
        <v>17555</v>
      </c>
      <c r="K659" t="s">
        <v>22210</v>
      </c>
      <c r="L659" t="s">
        <v>21854</v>
      </c>
      <c r="M659" s="44">
        <v>-295000</v>
      </c>
      <c r="N659" s="44">
        <v>-295000</v>
      </c>
    </row>
    <row r="660" spans="2:14" x14ac:dyDescent="0.25">
      <c r="B660" s="49" t="s">
        <v>9326</v>
      </c>
      <c r="C660" s="53" t="str">
        <f>_xlfn.XLOOKUP(Tabla1[[#This Row],[txtDimensionFocus]],Tabla7[Columna1],Tabla7[Columna2])</f>
        <v>Cuentas Por Pagar Proveedores</v>
      </c>
      <c r="D660" s="43" t="s">
        <v>6162</v>
      </c>
      <c r="E660" t="s">
        <v>6161</v>
      </c>
      <c r="F660" t="s">
        <v>14354</v>
      </c>
      <c r="G660" s="41">
        <v>42684</v>
      </c>
      <c r="H660" t="s">
        <v>5912</v>
      </c>
      <c r="I660" t="s">
        <v>17661</v>
      </c>
      <c r="K660" t="s">
        <v>22210</v>
      </c>
      <c r="L660" t="s">
        <v>21854</v>
      </c>
      <c r="M660" s="44">
        <v>-295000</v>
      </c>
      <c r="N660" s="44">
        <v>-295000</v>
      </c>
    </row>
    <row r="661" spans="2:14" x14ac:dyDescent="0.25">
      <c r="B661" s="49" t="s">
        <v>9326</v>
      </c>
      <c r="C661" s="53" t="str">
        <f>_xlfn.XLOOKUP(Tabla1[[#This Row],[txtDimensionFocus]],Tabla7[Columna1],Tabla7[Columna2])</f>
        <v>Cuentas Por Pagar Proveedores</v>
      </c>
      <c r="D661" s="43" t="s">
        <v>6162</v>
      </c>
      <c r="E661" t="s">
        <v>6161</v>
      </c>
      <c r="F661" t="s">
        <v>14355</v>
      </c>
      <c r="G661" s="41">
        <v>42684</v>
      </c>
      <c r="H661" t="s">
        <v>6450</v>
      </c>
      <c r="I661" t="s">
        <v>17662</v>
      </c>
      <c r="K661" t="s">
        <v>22210</v>
      </c>
      <c r="L661" t="s">
        <v>21854</v>
      </c>
      <c r="M661" s="44">
        <v>-295000</v>
      </c>
      <c r="N661" s="44">
        <v>-295000</v>
      </c>
    </row>
    <row r="662" spans="2:14" x14ac:dyDescent="0.25">
      <c r="B662" s="49" t="s">
        <v>9326</v>
      </c>
      <c r="C662" s="53" t="str">
        <f>_xlfn.XLOOKUP(Tabla1[[#This Row],[txtDimensionFocus]],Tabla7[Columna1],Tabla7[Columna2])</f>
        <v>Cuentas Por Pagar Proveedores</v>
      </c>
      <c r="D662" s="43" t="s">
        <v>6147</v>
      </c>
      <c r="E662" t="s">
        <v>6146</v>
      </c>
      <c r="F662" t="s">
        <v>14112</v>
      </c>
      <c r="G662" s="41">
        <v>42551</v>
      </c>
      <c r="H662" t="s">
        <v>6148</v>
      </c>
      <c r="I662" t="s">
        <v>17681</v>
      </c>
      <c r="K662" t="s">
        <v>22219</v>
      </c>
      <c r="L662" t="s">
        <v>21854</v>
      </c>
      <c r="M662" s="44">
        <v>-295000</v>
      </c>
      <c r="N662" s="44">
        <v>-295000</v>
      </c>
    </row>
    <row r="663" spans="2:14" x14ac:dyDescent="0.25">
      <c r="B663" s="49" t="s">
        <v>9326</v>
      </c>
      <c r="C663" s="53" t="str">
        <f>_xlfn.XLOOKUP(Tabla1[[#This Row],[txtDimensionFocus]],Tabla7[Columna1],Tabla7[Columna2])</f>
        <v>Cuentas Por Pagar Proveedores</v>
      </c>
      <c r="D663" s="43" t="s">
        <v>6147</v>
      </c>
      <c r="E663" t="s">
        <v>6146</v>
      </c>
      <c r="F663" t="s">
        <v>14356</v>
      </c>
      <c r="G663" s="41">
        <v>42684</v>
      </c>
      <c r="H663" t="s">
        <v>5754</v>
      </c>
      <c r="I663" t="s">
        <v>17662</v>
      </c>
      <c r="K663" t="s">
        <v>22219</v>
      </c>
      <c r="L663" t="s">
        <v>21854</v>
      </c>
      <c r="M663" s="44">
        <v>-295000</v>
      </c>
      <c r="N663" s="44">
        <v>-295000</v>
      </c>
    </row>
    <row r="664" spans="2:14" x14ac:dyDescent="0.25">
      <c r="B664" s="49" t="s">
        <v>9326</v>
      </c>
      <c r="C664" s="53" t="str">
        <f>_xlfn.XLOOKUP(Tabla1[[#This Row],[txtDimensionFocus]],Tabla7[Columna1],Tabla7[Columna2])</f>
        <v>Cuentas Por Pagar Proveedores</v>
      </c>
      <c r="D664" s="43" t="s">
        <v>6147</v>
      </c>
      <c r="E664" t="s">
        <v>6146</v>
      </c>
      <c r="F664" t="s">
        <v>14357</v>
      </c>
      <c r="G664" s="41">
        <v>42684</v>
      </c>
      <c r="H664" t="s">
        <v>6451</v>
      </c>
      <c r="I664" t="s">
        <v>17662</v>
      </c>
      <c r="K664" t="s">
        <v>22219</v>
      </c>
      <c r="L664" t="s">
        <v>21854</v>
      </c>
      <c r="M664" s="44">
        <v>-295000</v>
      </c>
      <c r="N664" s="44">
        <v>-295000</v>
      </c>
    </row>
    <row r="665" spans="2:14" x14ac:dyDescent="0.25">
      <c r="B665" s="49" t="s">
        <v>9326</v>
      </c>
      <c r="C665" s="53" t="str">
        <f>_xlfn.XLOOKUP(Tabla1[[#This Row],[txtDimensionFocus]],Tabla7[Columna1],Tabla7[Columna2])</f>
        <v>Cuentas Por Pagar Proveedores</v>
      </c>
      <c r="D665" s="43" t="s">
        <v>5254</v>
      </c>
      <c r="E665" t="s">
        <v>5253</v>
      </c>
      <c r="F665" t="s">
        <v>13387</v>
      </c>
      <c r="G665" s="41">
        <v>42016</v>
      </c>
      <c r="H665" t="s">
        <v>5255</v>
      </c>
      <c r="I665" t="s">
        <v>18286</v>
      </c>
      <c r="K665">
        <v>2938</v>
      </c>
      <c r="L665" t="s">
        <v>21854</v>
      </c>
      <c r="M665" s="44">
        <v>-295000</v>
      </c>
      <c r="N665" s="44">
        <v>-295000</v>
      </c>
    </row>
    <row r="666" spans="2:14" x14ac:dyDescent="0.25">
      <c r="B666" s="49" t="s">
        <v>9326</v>
      </c>
      <c r="C666" s="53" t="str">
        <f>_xlfn.XLOOKUP(Tabla1[[#This Row],[txtDimensionFocus]],Tabla7[Columna1],Tabla7[Columna2])</f>
        <v>Cuentas Por Pagar Proveedores</v>
      </c>
      <c r="D666" s="43" t="s">
        <v>7857</v>
      </c>
      <c r="E666" t="s">
        <v>7856</v>
      </c>
      <c r="F666" t="s">
        <v>15372</v>
      </c>
      <c r="G666" s="41">
        <v>44323</v>
      </c>
      <c r="H666" t="s">
        <v>7488</v>
      </c>
      <c r="L666" t="s">
        <v>21854</v>
      </c>
      <c r="M666" s="44">
        <v>-292800</v>
      </c>
      <c r="N666" s="44">
        <v>-292800</v>
      </c>
    </row>
    <row r="667" spans="2:14" x14ac:dyDescent="0.25">
      <c r="B667" s="49" t="s">
        <v>9326</v>
      </c>
      <c r="C667" s="53" t="str">
        <f>_xlfn.XLOOKUP(Tabla1[[#This Row],[txtDimensionFocus]],Tabla7[Columna1],Tabla7[Columna2])</f>
        <v>Cuentas Por Pagar Proveedores</v>
      </c>
      <c r="D667" s="43" t="s">
        <v>4451</v>
      </c>
      <c r="E667" t="s">
        <v>4450</v>
      </c>
      <c r="F667" t="s">
        <v>12806</v>
      </c>
      <c r="G667" s="41">
        <v>41969</v>
      </c>
      <c r="H667" t="s">
        <v>4452</v>
      </c>
      <c r="I667" t="s">
        <v>16419</v>
      </c>
      <c r="J667" t="s">
        <v>22150</v>
      </c>
      <c r="K667">
        <v>2488</v>
      </c>
      <c r="L667" t="s">
        <v>21854</v>
      </c>
      <c r="M667" s="44">
        <v>-290231.86</v>
      </c>
      <c r="N667" s="44">
        <v>-290231.86</v>
      </c>
    </row>
    <row r="668" spans="2:14" x14ac:dyDescent="0.25">
      <c r="B668" s="49" t="s">
        <v>9326</v>
      </c>
      <c r="C668" s="53" t="str">
        <f>_xlfn.XLOOKUP(Tabla1[[#This Row],[txtDimensionFocus]],Tabla7[Columna1],Tabla7[Columna2])</f>
        <v>Cuentas Por Pagar Proveedores</v>
      </c>
      <c r="D668" s="43" t="s">
        <v>198</v>
      </c>
      <c r="E668" t="s">
        <v>197</v>
      </c>
      <c r="F668" t="s">
        <v>9438</v>
      </c>
      <c r="G668" s="41">
        <v>40540</v>
      </c>
      <c r="H668">
        <v>637</v>
      </c>
      <c r="L668" t="s">
        <v>21854</v>
      </c>
      <c r="M668" s="44">
        <v>-288162.21999999997</v>
      </c>
      <c r="N668" s="44">
        <v>-288162.21999999997</v>
      </c>
    </row>
    <row r="669" spans="2:14" x14ac:dyDescent="0.25">
      <c r="B669" s="49" t="s">
        <v>9326</v>
      </c>
      <c r="C669" s="53" t="str">
        <f>_xlfn.XLOOKUP(Tabla1[[#This Row],[txtDimensionFocus]],Tabla7[Columna1],Tabla7[Columna2])</f>
        <v>Cuentas Por Pagar Proveedores</v>
      </c>
      <c r="D669" s="43" t="s">
        <v>1622</v>
      </c>
      <c r="E669" t="s">
        <v>1621</v>
      </c>
      <c r="F669" t="s">
        <v>12641</v>
      </c>
      <c r="G669" s="41">
        <v>41896</v>
      </c>
      <c r="H669" t="s">
        <v>4248</v>
      </c>
      <c r="I669" t="s">
        <v>17231</v>
      </c>
      <c r="K669">
        <v>2300</v>
      </c>
      <c r="L669" t="s">
        <v>21854</v>
      </c>
      <c r="M669" s="44">
        <v>-285412.5</v>
      </c>
      <c r="N669" s="44">
        <v>-285412.5</v>
      </c>
    </row>
    <row r="670" spans="2:14" x14ac:dyDescent="0.25">
      <c r="B670" s="49" t="s">
        <v>9326</v>
      </c>
      <c r="C670" s="53" t="str">
        <f>_xlfn.XLOOKUP(Tabla1[[#This Row],[txtDimensionFocus]],Tabla7[Columna1],Tabla7[Columna2])</f>
        <v>Cuentas Por Pagar Proveedores</v>
      </c>
      <c r="D670" s="43" t="s">
        <v>433</v>
      </c>
      <c r="E670" t="s">
        <v>432</v>
      </c>
      <c r="F670" t="s">
        <v>10134</v>
      </c>
      <c r="G670" s="41">
        <v>41235</v>
      </c>
      <c r="H670" t="s">
        <v>1040</v>
      </c>
      <c r="I670" t="s">
        <v>17319</v>
      </c>
      <c r="K670" t="s">
        <v>22168</v>
      </c>
      <c r="L670" t="s">
        <v>21854</v>
      </c>
      <c r="M670" s="44">
        <v>-96768.3</v>
      </c>
      <c r="N670" s="44">
        <v>-285299.65000000002</v>
      </c>
    </row>
    <row r="671" spans="2:14" x14ac:dyDescent="0.25">
      <c r="B671" s="49" t="s">
        <v>9326</v>
      </c>
      <c r="C671" s="53" t="str">
        <f>_xlfn.XLOOKUP(Tabla1[[#This Row],[txtDimensionFocus]],Tabla7[Columna1],Tabla7[Columna2])</f>
        <v>Cuentas Por Pagar Proveedores</v>
      </c>
      <c r="D671" s="43" t="s">
        <v>16381</v>
      </c>
      <c r="E671" t="s">
        <v>9237</v>
      </c>
      <c r="F671" t="s">
        <v>16496</v>
      </c>
      <c r="G671" s="41">
        <v>45230</v>
      </c>
      <c r="H671" t="s">
        <v>16497</v>
      </c>
      <c r="I671" t="s">
        <v>16498</v>
      </c>
      <c r="K671" t="s">
        <v>21890</v>
      </c>
      <c r="L671" t="s">
        <v>21854</v>
      </c>
      <c r="M671" s="44">
        <v>-283200</v>
      </c>
      <c r="N671" s="44">
        <v>-283200</v>
      </c>
    </row>
    <row r="672" spans="2:14" x14ac:dyDescent="0.25">
      <c r="B672" s="49" t="s">
        <v>9326</v>
      </c>
      <c r="C672" s="53" t="str">
        <f>_xlfn.XLOOKUP(Tabla1[[#This Row],[txtDimensionFocus]],Tabla7[Columna1],Tabla7[Columna2])</f>
        <v>Cuentas Por Pagar Proveedores</v>
      </c>
      <c r="D672" s="43" t="s">
        <v>8740</v>
      </c>
      <c r="E672" t="s">
        <v>8739</v>
      </c>
      <c r="F672" t="s">
        <v>21518</v>
      </c>
      <c r="G672" s="41">
        <v>45303</v>
      </c>
      <c r="H672" t="s">
        <v>21261</v>
      </c>
      <c r="I672" t="s">
        <v>21519</v>
      </c>
      <c r="K672" t="s">
        <v>22598</v>
      </c>
      <c r="L672" t="s">
        <v>21854</v>
      </c>
      <c r="M672" s="44">
        <v>-354000</v>
      </c>
      <c r="N672" s="44">
        <v>-283200</v>
      </c>
    </row>
    <row r="673" spans="2:14" x14ac:dyDescent="0.25">
      <c r="B673" s="49" t="s">
        <v>9326</v>
      </c>
      <c r="C673" s="53" t="str">
        <f>_xlfn.XLOOKUP(Tabla1[[#This Row],[txtDimensionFocus]],Tabla7[Columna1],Tabla7[Columna2])</f>
        <v>Cuentas Por Pagar Proveedores</v>
      </c>
      <c r="D673" s="43" t="s">
        <v>946</v>
      </c>
      <c r="E673" t="s">
        <v>945</v>
      </c>
      <c r="F673" t="s">
        <v>10071</v>
      </c>
      <c r="G673" s="41">
        <v>41204</v>
      </c>
      <c r="H673" t="s">
        <v>947</v>
      </c>
      <c r="L673" t="s">
        <v>21854</v>
      </c>
      <c r="M673" s="44">
        <v>-282750</v>
      </c>
      <c r="N673" s="44">
        <v>-282750</v>
      </c>
    </row>
    <row r="674" spans="2:14" x14ac:dyDescent="0.25">
      <c r="B674" s="49" t="s">
        <v>9326</v>
      </c>
      <c r="C674" s="53" t="str">
        <f>_xlfn.XLOOKUP(Tabla1[[#This Row],[txtDimensionFocus]],Tabla7[Columna1],Tabla7[Columna2])</f>
        <v>Cuentas Por Pagar Proveedores</v>
      </c>
      <c r="D674" s="43" t="s">
        <v>6876</v>
      </c>
      <c r="E674" t="s">
        <v>6875</v>
      </c>
      <c r="F674" t="s">
        <v>14683</v>
      </c>
      <c r="G674" s="41">
        <v>42957</v>
      </c>
      <c r="H674" t="s">
        <v>6877</v>
      </c>
      <c r="I674" t="s">
        <v>17794</v>
      </c>
      <c r="J674" t="s">
        <v>21879</v>
      </c>
      <c r="K674" t="s">
        <v>22261</v>
      </c>
      <c r="L674" t="s">
        <v>21854</v>
      </c>
      <c r="M674" s="44">
        <v>-282471.63</v>
      </c>
      <c r="N674" s="44">
        <v>-282471.63</v>
      </c>
    </row>
    <row r="675" spans="2:14" x14ac:dyDescent="0.25">
      <c r="B675" s="49" t="s">
        <v>9326</v>
      </c>
      <c r="C675" s="53" t="str">
        <f>_xlfn.XLOOKUP(Tabla1[[#This Row],[txtDimensionFocus]],Tabla7[Columna1],Tabla7[Columna2])</f>
        <v>Cuentas Por Pagar Proveedores</v>
      </c>
      <c r="D675" s="43" t="s">
        <v>6876</v>
      </c>
      <c r="E675" t="s">
        <v>6875</v>
      </c>
      <c r="F675" t="s">
        <v>15166</v>
      </c>
      <c r="G675" s="41">
        <v>43767</v>
      </c>
      <c r="H675" t="s">
        <v>7557</v>
      </c>
      <c r="I675" t="s">
        <v>17795</v>
      </c>
      <c r="J675" t="s">
        <v>21879</v>
      </c>
      <c r="K675" t="s">
        <v>22261</v>
      </c>
      <c r="L675" t="s">
        <v>21854</v>
      </c>
      <c r="M675" s="44">
        <v>-282471.63</v>
      </c>
      <c r="N675" s="44">
        <v>-282471.63</v>
      </c>
    </row>
    <row r="676" spans="2:14" x14ac:dyDescent="0.25">
      <c r="B676" s="49" t="s">
        <v>9326</v>
      </c>
      <c r="C676" s="53" t="str">
        <f>_xlfn.XLOOKUP(Tabla1[[#This Row],[txtDimensionFocus]],Tabla7[Columna1],Tabla7[Columna2])</f>
        <v>Cuentas Por Pagar Proveedores</v>
      </c>
      <c r="D676" s="43" t="s">
        <v>1567</v>
      </c>
      <c r="E676" t="s">
        <v>1566</v>
      </c>
      <c r="F676" t="s">
        <v>11177</v>
      </c>
      <c r="G676" s="41">
        <v>41704</v>
      </c>
      <c r="H676" t="s">
        <v>2283</v>
      </c>
      <c r="L676" t="s">
        <v>21854</v>
      </c>
      <c r="M676" s="44">
        <v>-280243.20000000001</v>
      </c>
      <c r="N676" s="44">
        <v>-280243.20000000001</v>
      </c>
    </row>
    <row r="677" spans="2:14" x14ac:dyDescent="0.25">
      <c r="B677" s="49" t="s">
        <v>9326</v>
      </c>
      <c r="C677" s="53" t="str">
        <f>_xlfn.XLOOKUP(Tabla1[[#This Row],[txtDimensionFocus]],Tabla7[Columna1],Tabla7[Columna2])</f>
        <v>Cuentas Por Pagar Proveedores</v>
      </c>
      <c r="D677" s="43" t="s">
        <v>10174</v>
      </c>
      <c r="E677" t="s">
        <v>1097</v>
      </c>
      <c r="F677" t="s">
        <v>10175</v>
      </c>
      <c r="G677" s="41">
        <v>41260</v>
      </c>
      <c r="H677" s="50" t="s">
        <v>1098</v>
      </c>
      <c r="L677" t="s">
        <v>21854</v>
      </c>
      <c r="M677" s="44">
        <v>-278987.53999999998</v>
      </c>
      <c r="N677" s="44">
        <v>-278987.53999999998</v>
      </c>
    </row>
    <row r="678" spans="2:14" x14ac:dyDescent="0.25">
      <c r="B678" s="49" t="s">
        <v>9326</v>
      </c>
      <c r="C678" s="53" t="str">
        <f>_xlfn.XLOOKUP(Tabla1[[#This Row],[txtDimensionFocus]],Tabla7[Columna1],Tabla7[Columna2])</f>
        <v>Cuentas Por Pagar Proveedores</v>
      </c>
      <c r="D678" s="43" t="s">
        <v>1567</v>
      </c>
      <c r="E678" t="s">
        <v>1566</v>
      </c>
      <c r="F678" t="s">
        <v>11174</v>
      </c>
      <c r="G678" s="41">
        <v>41704</v>
      </c>
      <c r="H678" t="s">
        <v>2280</v>
      </c>
      <c r="L678" t="s">
        <v>21854</v>
      </c>
      <c r="M678" s="44">
        <v>-276385.3</v>
      </c>
      <c r="N678" s="44">
        <v>-276385.3</v>
      </c>
    </row>
    <row r="679" spans="2:14" x14ac:dyDescent="0.25">
      <c r="B679" s="49" t="s">
        <v>9326</v>
      </c>
      <c r="C679" s="53" t="str">
        <f>_xlfn.XLOOKUP(Tabla1[[#This Row],[txtDimensionFocus]],Tabla7[Columna1],Tabla7[Columna2])</f>
        <v>Cuentas Por Pagar Proveedores</v>
      </c>
      <c r="D679" s="43" t="s">
        <v>1622</v>
      </c>
      <c r="E679" t="s">
        <v>1621</v>
      </c>
      <c r="F679" t="s">
        <v>12753</v>
      </c>
      <c r="G679" s="41">
        <v>41941</v>
      </c>
      <c r="H679" t="s">
        <v>4386</v>
      </c>
      <c r="I679" t="s">
        <v>17234</v>
      </c>
      <c r="K679" t="s">
        <v>22109</v>
      </c>
      <c r="L679" t="s">
        <v>21854</v>
      </c>
      <c r="M679" s="44">
        <v>-274350</v>
      </c>
      <c r="N679" s="44">
        <v>-274350</v>
      </c>
    </row>
    <row r="680" spans="2:14" x14ac:dyDescent="0.25">
      <c r="B680" s="49" t="s">
        <v>9326</v>
      </c>
      <c r="C680" s="53" t="str">
        <f>_xlfn.XLOOKUP(Tabla1[[#This Row],[txtDimensionFocus]],Tabla7[Columna1],Tabla7[Columna2])</f>
        <v>Cuentas Por Pagar Proveedores</v>
      </c>
      <c r="D680" s="43" t="s">
        <v>1030</v>
      </c>
      <c r="E680" t="s">
        <v>1029</v>
      </c>
      <c r="F680" t="s">
        <v>10127</v>
      </c>
      <c r="G680" s="41">
        <v>41234</v>
      </c>
      <c r="H680" t="s">
        <v>1031</v>
      </c>
      <c r="I680" t="s">
        <v>18862</v>
      </c>
      <c r="K680" t="s">
        <v>22744</v>
      </c>
      <c r="L680" t="s">
        <v>21854</v>
      </c>
      <c r="M680" s="44">
        <v>-93542.720000000001</v>
      </c>
      <c r="N680" s="44">
        <v>-274080.15999999997</v>
      </c>
    </row>
    <row r="681" spans="2:14" x14ac:dyDescent="0.25">
      <c r="B681" s="49" t="s">
        <v>9326</v>
      </c>
      <c r="C681" s="53" t="str">
        <f>_xlfn.XLOOKUP(Tabla1[[#This Row],[txtDimensionFocus]],Tabla7[Columna1],Tabla7[Columna2])</f>
        <v>Cuentas Por Pagar Proveedores</v>
      </c>
      <c r="D681" s="43" t="s">
        <v>134</v>
      </c>
      <c r="E681" t="s">
        <v>133</v>
      </c>
      <c r="F681" t="s">
        <v>9406</v>
      </c>
      <c r="G681" s="41">
        <v>40427</v>
      </c>
      <c r="H681">
        <v>1008</v>
      </c>
      <c r="L681" t="s">
        <v>21854</v>
      </c>
      <c r="M681" s="44">
        <v>-270860</v>
      </c>
      <c r="N681" s="44">
        <v>-270860</v>
      </c>
    </row>
    <row r="682" spans="2:14" x14ac:dyDescent="0.25">
      <c r="B682" s="49" t="s">
        <v>9326</v>
      </c>
      <c r="C682" s="53" t="str">
        <f>_xlfn.XLOOKUP(Tabla1[[#This Row],[txtDimensionFocus]],Tabla7[Columna1],Tabla7[Columna2])</f>
        <v>Cuentas Por Pagar Proveedores</v>
      </c>
      <c r="D682" s="43" t="s">
        <v>3061</v>
      </c>
      <c r="E682" t="s">
        <v>3060</v>
      </c>
      <c r="F682" t="s">
        <v>11999</v>
      </c>
      <c r="G682" s="41">
        <v>41773</v>
      </c>
      <c r="H682" t="s">
        <v>3347</v>
      </c>
      <c r="I682" t="s">
        <v>17953</v>
      </c>
      <c r="K682" t="s">
        <v>22345</v>
      </c>
      <c r="L682" t="s">
        <v>21854</v>
      </c>
      <c r="M682" s="44">
        <v>-270000</v>
      </c>
      <c r="N682" s="44">
        <v>-270000</v>
      </c>
    </row>
    <row r="683" spans="2:14" x14ac:dyDescent="0.25">
      <c r="B683" s="49" t="s">
        <v>9326</v>
      </c>
      <c r="C683" s="53" t="str">
        <f>_xlfn.XLOOKUP(Tabla1[[#This Row],[txtDimensionFocus]],Tabla7[Columna1],Tabla7[Columna2])</f>
        <v>Cuentas Por Pagar Proveedores</v>
      </c>
      <c r="D683" s="43" t="s">
        <v>4403</v>
      </c>
      <c r="E683" t="s">
        <v>4402</v>
      </c>
      <c r="F683" t="s">
        <v>12765</v>
      </c>
      <c r="G683" s="41">
        <v>41943</v>
      </c>
      <c r="H683" t="s">
        <v>4404</v>
      </c>
      <c r="L683" t="s">
        <v>21854</v>
      </c>
      <c r="M683" s="44">
        <v>-270000</v>
      </c>
      <c r="N683" s="44">
        <v>-270000</v>
      </c>
    </row>
    <row r="684" spans="2:14" x14ac:dyDescent="0.25">
      <c r="B684" s="49" t="s">
        <v>9326</v>
      </c>
      <c r="C684" s="53" t="str">
        <f>_xlfn.XLOOKUP(Tabla1[[#This Row],[txtDimensionFocus]],Tabla7[Columna1],Tabla7[Columna2])</f>
        <v>Cuentas Por Pagar Proveedores</v>
      </c>
      <c r="D684" s="43" t="s">
        <v>18906</v>
      </c>
      <c r="E684" t="s">
        <v>18907</v>
      </c>
      <c r="F684" t="s">
        <v>18908</v>
      </c>
      <c r="G684" s="41">
        <v>45274</v>
      </c>
      <c r="H684" t="s">
        <v>18909</v>
      </c>
      <c r="L684" t="s">
        <v>21854</v>
      </c>
      <c r="M684" s="44">
        <v>-270000</v>
      </c>
      <c r="N684" s="44">
        <v>-270000</v>
      </c>
    </row>
    <row r="685" spans="2:14" x14ac:dyDescent="0.25">
      <c r="B685" s="49" t="s">
        <v>9326</v>
      </c>
      <c r="C685" s="53" t="str">
        <f>_xlfn.XLOOKUP(Tabla1[[#This Row],[txtDimensionFocus]],Tabla7[Columna1],Tabla7[Columna2])</f>
        <v>Cuentas Por Pagar Proveedores</v>
      </c>
      <c r="D685" s="43" t="s">
        <v>21687</v>
      </c>
      <c r="E685" t="s">
        <v>22722</v>
      </c>
      <c r="F685" t="s">
        <v>21690</v>
      </c>
      <c r="G685" s="41">
        <v>45315</v>
      </c>
      <c r="H685" t="s">
        <v>21691</v>
      </c>
      <c r="L685" t="s">
        <v>21854</v>
      </c>
      <c r="M685" s="44">
        <v>-268006.95</v>
      </c>
      <c r="N685" s="44">
        <v>-268006.95</v>
      </c>
    </row>
    <row r="686" spans="2:14" x14ac:dyDescent="0.25">
      <c r="B686" s="49" t="s">
        <v>9326</v>
      </c>
      <c r="C686" s="53" t="str">
        <f>_xlfn.XLOOKUP(Tabla1[[#This Row],[txtDimensionFocus]],Tabla7[Columna1],Tabla7[Columna2])</f>
        <v>Cuentas Por Pagar Proveedores</v>
      </c>
      <c r="D686" s="43" t="s">
        <v>10112</v>
      </c>
      <c r="E686" t="s">
        <v>1010</v>
      </c>
      <c r="F686" t="s">
        <v>10113</v>
      </c>
      <c r="G686" s="41">
        <v>41230</v>
      </c>
      <c r="H686" t="s">
        <v>1011</v>
      </c>
      <c r="I686" t="s">
        <v>16938</v>
      </c>
      <c r="K686" t="s">
        <v>22018</v>
      </c>
      <c r="L686" t="s">
        <v>21854</v>
      </c>
      <c r="M686" s="44">
        <v>-267816</v>
      </c>
      <c r="N686" s="44">
        <v>-267816</v>
      </c>
    </row>
    <row r="687" spans="2:14" x14ac:dyDescent="0.25">
      <c r="B687" s="49" t="s">
        <v>9326</v>
      </c>
      <c r="C687" s="53" t="str">
        <f>_xlfn.XLOOKUP(Tabla1[[#This Row],[txtDimensionFocus]],Tabla7[Columna1],Tabla7[Columna2])</f>
        <v>Cuentas Por Pagar Proveedores</v>
      </c>
      <c r="D687" s="43" t="s">
        <v>3982</v>
      </c>
      <c r="E687" t="s">
        <v>3981</v>
      </c>
      <c r="F687" t="s">
        <v>12443</v>
      </c>
      <c r="G687" s="41">
        <v>41828</v>
      </c>
      <c r="H687" t="s">
        <v>3879</v>
      </c>
      <c r="I687" t="s">
        <v>18282</v>
      </c>
      <c r="K687" t="s">
        <v>22536</v>
      </c>
      <c r="L687" t="s">
        <v>21854</v>
      </c>
      <c r="M687" s="44">
        <v>-266628.08</v>
      </c>
      <c r="N687" s="44">
        <v>-266628.08</v>
      </c>
    </row>
    <row r="688" spans="2:14" x14ac:dyDescent="0.25">
      <c r="B688" s="49" t="s">
        <v>9326</v>
      </c>
      <c r="C688" s="53" t="str">
        <f>_xlfn.XLOOKUP(Tabla1[[#This Row],[txtDimensionFocus]],Tabla7[Columna1],Tabla7[Columna2])</f>
        <v>Cuentas Por Pagar Proveedores</v>
      </c>
      <c r="D688" s="43" t="s">
        <v>2043</v>
      </c>
      <c r="E688" t="s">
        <v>2042</v>
      </c>
      <c r="F688" t="s">
        <v>14154</v>
      </c>
      <c r="G688" s="41">
        <v>42577</v>
      </c>
      <c r="H688" t="s">
        <v>6210</v>
      </c>
      <c r="I688" t="s">
        <v>18147</v>
      </c>
      <c r="K688" t="s">
        <v>22453</v>
      </c>
      <c r="L688" t="s">
        <v>21854</v>
      </c>
      <c r="M688" s="44">
        <v>-263598.03000000003</v>
      </c>
      <c r="N688" s="44">
        <v>-263598.03000000003</v>
      </c>
    </row>
    <row r="689" spans="2:14" x14ac:dyDescent="0.25">
      <c r="B689" s="49" t="s">
        <v>9326</v>
      </c>
      <c r="C689" s="53" t="str">
        <f>_xlfn.XLOOKUP(Tabla1[[#This Row],[txtDimensionFocus]],Tabla7[Columna1],Tabla7[Columna2])</f>
        <v>Cuentas Por Pagar Proveedores</v>
      </c>
      <c r="D689" s="43" t="s">
        <v>3174</v>
      </c>
      <c r="E689" t="s">
        <v>3173</v>
      </c>
      <c r="F689" t="s">
        <v>12375</v>
      </c>
      <c r="G689" s="41">
        <v>41815</v>
      </c>
      <c r="H689" t="s">
        <v>3871</v>
      </c>
      <c r="L689" t="s">
        <v>21854</v>
      </c>
      <c r="M689" s="44">
        <v>-256029.32</v>
      </c>
      <c r="N689" s="44">
        <v>-256029.32</v>
      </c>
    </row>
    <row r="690" spans="2:14" x14ac:dyDescent="0.25">
      <c r="B690" s="49" t="s">
        <v>9326</v>
      </c>
      <c r="C690" s="53" t="str">
        <f>_xlfn.XLOOKUP(Tabla1[[#This Row],[txtDimensionFocus]],Tabla7[Columna1],Tabla7[Columna2])</f>
        <v>Cuentas Por Pagar Proveedores</v>
      </c>
      <c r="D690" s="43" t="s">
        <v>3174</v>
      </c>
      <c r="E690" t="s">
        <v>3173</v>
      </c>
      <c r="F690" t="s">
        <v>12376</v>
      </c>
      <c r="G690" s="41">
        <v>41815</v>
      </c>
      <c r="H690" t="s">
        <v>3873</v>
      </c>
      <c r="L690" t="s">
        <v>21854</v>
      </c>
      <c r="M690" s="44">
        <v>-256029.32</v>
      </c>
      <c r="N690" s="44">
        <v>-256029.32</v>
      </c>
    </row>
    <row r="691" spans="2:14" x14ac:dyDescent="0.25">
      <c r="B691" s="49" t="s">
        <v>9326</v>
      </c>
      <c r="C691" s="53" t="str">
        <f>_xlfn.XLOOKUP(Tabla1[[#This Row],[txtDimensionFocus]],Tabla7[Columna1],Tabla7[Columna2])</f>
        <v>Cuentas Por Pagar Proveedores</v>
      </c>
      <c r="D691" s="43" t="s">
        <v>4121</v>
      </c>
      <c r="E691" t="s">
        <v>4120</v>
      </c>
      <c r="F691" t="s">
        <v>12696</v>
      </c>
      <c r="G691" s="41">
        <v>41919</v>
      </c>
      <c r="H691" t="s">
        <v>4309</v>
      </c>
      <c r="I691" t="s">
        <v>17180</v>
      </c>
      <c r="K691">
        <v>1537</v>
      </c>
      <c r="L691" t="s">
        <v>21854</v>
      </c>
      <c r="M691" s="44">
        <v>-255000</v>
      </c>
      <c r="N691" s="44">
        <v>-255000</v>
      </c>
    </row>
    <row r="692" spans="2:14" x14ac:dyDescent="0.25">
      <c r="B692" s="49" t="s">
        <v>9326</v>
      </c>
      <c r="C692" s="53" t="str">
        <f>_xlfn.XLOOKUP(Tabla1[[#This Row],[txtDimensionFocus]],Tabla7[Columna1],Tabla7[Columna2])</f>
        <v>Cuentas Por Pagar Proveedores</v>
      </c>
      <c r="D692" s="43" t="s">
        <v>9848</v>
      </c>
      <c r="E692" t="s">
        <v>632</v>
      </c>
      <c r="F692" t="s">
        <v>14921</v>
      </c>
      <c r="G692" s="41">
        <v>43342</v>
      </c>
      <c r="H692" t="s">
        <v>7197</v>
      </c>
      <c r="I692" t="s">
        <v>1238</v>
      </c>
      <c r="K692" t="s">
        <v>21914</v>
      </c>
      <c r="L692" t="s">
        <v>21854</v>
      </c>
      <c r="M692" s="44">
        <v>-254693.02</v>
      </c>
      <c r="N692" s="44">
        <v>-254693.02</v>
      </c>
    </row>
    <row r="693" spans="2:14" x14ac:dyDescent="0.25">
      <c r="B693" s="49" t="s">
        <v>9326</v>
      </c>
      <c r="C693" s="53" t="str">
        <f>_xlfn.XLOOKUP(Tabla1[[#This Row],[txtDimensionFocus]],Tabla7[Columna1],Tabla7[Columna2])</f>
        <v>Cuentas Por Pagar Proveedores</v>
      </c>
      <c r="D693" s="43" t="s">
        <v>9097</v>
      </c>
      <c r="E693" t="s">
        <v>9096</v>
      </c>
      <c r="F693" t="s">
        <v>17610</v>
      </c>
      <c r="G693" s="41">
        <v>45273</v>
      </c>
      <c r="H693" t="s">
        <v>17611</v>
      </c>
      <c r="L693" t="s">
        <v>21854</v>
      </c>
      <c r="M693" s="44">
        <v>-254500.94</v>
      </c>
      <c r="N693" s="44">
        <v>-254500.94</v>
      </c>
    </row>
    <row r="694" spans="2:14" x14ac:dyDescent="0.25">
      <c r="B694" s="49" t="s">
        <v>9326</v>
      </c>
      <c r="C694" s="53" t="str">
        <f>_xlfn.XLOOKUP(Tabla1[[#This Row],[txtDimensionFocus]],Tabla7[Columna1],Tabla7[Columna2])</f>
        <v>Cuentas Por Pagar Proveedores</v>
      </c>
      <c r="D694" s="43" t="s">
        <v>12831</v>
      </c>
      <c r="E694" t="s">
        <v>4492</v>
      </c>
      <c r="F694" t="s">
        <v>12836</v>
      </c>
      <c r="G694" s="41">
        <v>41982</v>
      </c>
      <c r="H694" t="s">
        <v>4497</v>
      </c>
      <c r="I694" t="s">
        <v>16957</v>
      </c>
      <c r="L694" t="s">
        <v>21854</v>
      </c>
      <c r="M694" s="44">
        <v>-253764.9</v>
      </c>
      <c r="N694" s="44">
        <v>-253764.9</v>
      </c>
    </row>
    <row r="695" spans="2:14" x14ac:dyDescent="0.25">
      <c r="B695" s="49" t="s">
        <v>9326</v>
      </c>
      <c r="C695" s="53" t="str">
        <f>_xlfn.XLOOKUP(Tabla1[[#This Row],[txtDimensionFocus]],Tabla7[Columna1],Tabla7[Columna2])</f>
        <v>Cuentas Por Pagar Proveedores</v>
      </c>
      <c r="D695" s="43" t="s">
        <v>9291</v>
      </c>
      <c r="E695" t="s">
        <v>9290</v>
      </c>
      <c r="F695" t="s">
        <v>21511</v>
      </c>
      <c r="G695" s="41">
        <v>45314</v>
      </c>
      <c r="H695" t="s">
        <v>21261</v>
      </c>
      <c r="I695" t="s">
        <v>21512</v>
      </c>
      <c r="J695" t="s">
        <v>22351</v>
      </c>
      <c r="K695" t="s">
        <v>22549</v>
      </c>
      <c r="L695" t="s">
        <v>21854</v>
      </c>
      <c r="M695" s="44">
        <v>-316797.43</v>
      </c>
      <c r="N695" s="44">
        <v>-253437.94</v>
      </c>
    </row>
    <row r="696" spans="2:14" x14ac:dyDescent="0.25">
      <c r="B696" s="49" t="s">
        <v>9326</v>
      </c>
      <c r="C696" s="53" t="str">
        <f>_xlfn.XLOOKUP(Tabla1[[#This Row],[txtDimensionFocus]],Tabla7[Columna1],Tabla7[Columna2])</f>
        <v>Cuentas Por Pagar Proveedores</v>
      </c>
      <c r="D696" s="43" t="s">
        <v>7810</v>
      </c>
      <c r="E696" t="s">
        <v>7809</v>
      </c>
      <c r="F696" t="s">
        <v>17919</v>
      </c>
      <c r="G696" s="41">
        <v>45273</v>
      </c>
      <c r="H696" t="s">
        <v>17920</v>
      </c>
      <c r="L696" t="s">
        <v>21854</v>
      </c>
      <c r="M696" s="44">
        <v>-253437.6</v>
      </c>
      <c r="N696" s="44">
        <v>-253437.6</v>
      </c>
    </row>
    <row r="697" spans="2:14" x14ac:dyDescent="0.25">
      <c r="B697" s="49" t="s">
        <v>9326</v>
      </c>
      <c r="C697" s="53" t="str">
        <f>_xlfn.XLOOKUP(Tabla1[[#This Row],[txtDimensionFocus]],Tabla7[Columna1],Tabla7[Columna2])</f>
        <v>Cuentas Por Pagar Proveedores</v>
      </c>
      <c r="D697" s="43" t="s">
        <v>7810</v>
      </c>
      <c r="E697" t="s">
        <v>7809</v>
      </c>
      <c r="F697" t="s">
        <v>21457</v>
      </c>
      <c r="G697" s="41">
        <v>45307</v>
      </c>
      <c r="H697" t="s">
        <v>21271</v>
      </c>
      <c r="L697" t="s">
        <v>21854</v>
      </c>
      <c r="M697" s="44">
        <v>-253437.6</v>
      </c>
      <c r="N697" s="44">
        <v>-253437.6</v>
      </c>
    </row>
    <row r="698" spans="2:14" x14ac:dyDescent="0.25">
      <c r="B698" s="49" t="s">
        <v>9326</v>
      </c>
      <c r="C698" s="53" t="str">
        <f>_xlfn.XLOOKUP(Tabla1[[#This Row],[txtDimensionFocus]],Tabla7[Columna1],Tabla7[Columna2])</f>
        <v>Cuentas Por Pagar Proveedores</v>
      </c>
      <c r="D698" s="43" t="s">
        <v>12642</v>
      </c>
      <c r="E698" t="s">
        <v>1342</v>
      </c>
      <c r="F698" t="s">
        <v>14341</v>
      </c>
      <c r="G698" s="41">
        <v>42657</v>
      </c>
      <c r="H698" t="s">
        <v>6427</v>
      </c>
      <c r="I698" t="s">
        <v>16699</v>
      </c>
      <c r="K698" t="s">
        <v>21937</v>
      </c>
      <c r="L698" t="s">
        <v>21854</v>
      </c>
      <c r="M698" s="44">
        <v>-252638</v>
      </c>
      <c r="N698" s="44">
        <v>-252638</v>
      </c>
    </row>
    <row r="699" spans="2:14" x14ac:dyDescent="0.25">
      <c r="B699" s="49" t="s">
        <v>9326</v>
      </c>
      <c r="C699" s="53" t="str">
        <f>_xlfn.XLOOKUP(Tabla1[[#This Row],[txtDimensionFocus]],Tabla7[Columna1],Tabla7[Columna2])</f>
        <v>Cuentas Por Pagar Proveedores</v>
      </c>
      <c r="D699" s="43" t="s">
        <v>8635</v>
      </c>
      <c r="E699" t="s">
        <v>8634</v>
      </c>
      <c r="F699" t="s">
        <v>16030</v>
      </c>
      <c r="G699" s="41">
        <v>44580</v>
      </c>
      <c r="H699" t="s">
        <v>8636</v>
      </c>
      <c r="I699" t="s">
        <v>18636</v>
      </c>
      <c r="K699" t="s">
        <v>22666</v>
      </c>
      <c r="L699" t="s">
        <v>21854</v>
      </c>
      <c r="M699" s="44">
        <v>-250469.93</v>
      </c>
      <c r="N699" s="44">
        <v>-250469.93</v>
      </c>
    </row>
    <row r="700" spans="2:14" x14ac:dyDescent="0.25">
      <c r="B700" s="49" t="s">
        <v>9326</v>
      </c>
      <c r="C700" s="53" t="str">
        <f>_xlfn.XLOOKUP(Tabla1[[#This Row],[txtDimensionFocus]],Tabla7[Columna1],Tabla7[Columna2])</f>
        <v>Cuentas Por Pagar Proveedores</v>
      </c>
      <c r="D700" s="43" t="s">
        <v>2541</v>
      </c>
      <c r="E700" t="s">
        <v>2540</v>
      </c>
      <c r="F700" t="s">
        <v>11670</v>
      </c>
      <c r="G700" s="41">
        <v>41758</v>
      </c>
      <c r="H700" t="s">
        <v>2898</v>
      </c>
      <c r="I700" t="s">
        <v>18788</v>
      </c>
      <c r="K700" t="s">
        <v>22710</v>
      </c>
      <c r="L700" t="s">
        <v>21854</v>
      </c>
      <c r="M700" s="44">
        <v>-248685</v>
      </c>
      <c r="N700" s="44">
        <v>-248685</v>
      </c>
    </row>
    <row r="701" spans="2:14" x14ac:dyDescent="0.25">
      <c r="B701" s="49" t="s">
        <v>9326</v>
      </c>
      <c r="C701" s="53" t="str">
        <f>_xlfn.XLOOKUP(Tabla1[[#This Row],[txtDimensionFocus]],Tabla7[Columna1],Tabla7[Columna2])</f>
        <v>Cuentas Por Pagar Proveedores</v>
      </c>
      <c r="D701" s="43" t="s">
        <v>6280</v>
      </c>
      <c r="E701" t="s">
        <v>6279</v>
      </c>
      <c r="F701" t="s">
        <v>14195</v>
      </c>
      <c r="G701" s="41">
        <v>42601</v>
      </c>
      <c r="H701" t="s">
        <v>6281</v>
      </c>
      <c r="I701" t="s">
        <v>18044</v>
      </c>
      <c r="K701" t="s">
        <v>22392</v>
      </c>
      <c r="L701" t="s">
        <v>21854</v>
      </c>
      <c r="M701" s="44">
        <v>-248363.84</v>
      </c>
      <c r="N701" s="44">
        <v>-248363.84</v>
      </c>
    </row>
    <row r="702" spans="2:14" x14ac:dyDescent="0.25">
      <c r="B702" s="49" t="s">
        <v>9326</v>
      </c>
      <c r="C702" s="53" t="str">
        <f>_xlfn.XLOOKUP(Tabla1[[#This Row],[txtDimensionFocus]],Tabla7[Columna1],Tabla7[Columna2])</f>
        <v>Cuentas Por Pagar Proveedores</v>
      </c>
      <c r="D702" s="43" t="s">
        <v>1261</v>
      </c>
      <c r="E702" t="s">
        <v>1260</v>
      </c>
      <c r="F702" t="s">
        <v>11808</v>
      </c>
      <c r="G702" s="41">
        <v>41765</v>
      </c>
      <c r="H702" t="s">
        <v>3059</v>
      </c>
      <c r="I702" t="s">
        <v>17812</v>
      </c>
      <c r="K702">
        <v>186</v>
      </c>
      <c r="L702" t="s">
        <v>21854</v>
      </c>
      <c r="M702" s="44">
        <v>-246400</v>
      </c>
      <c r="N702" s="44">
        <v>-246400</v>
      </c>
    </row>
    <row r="703" spans="2:14" x14ac:dyDescent="0.25">
      <c r="B703" s="49" t="s">
        <v>9326</v>
      </c>
      <c r="C703" s="53" t="str">
        <f>_xlfn.XLOOKUP(Tabla1[[#This Row],[txtDimensionFocus]],Tabla7[Columna1],Tabla7[Columna2])</f>
        <v>Cuentas Por Pagar Proveedores</v>
      </c>
      <c r="D703" s="43" t="s">
        <v>7460</v>
      </c>
      <c r="E703" t="s">
        <v>7459</v>
      </c>
      <c r="F703" t="s">
        <v>21675</v>
      </c>
      <c r="G703" s="41">
        <v>45308</v>
      </c>
      <c r="H703" t="s">
        <v>21676</v>
      </c>
      <c r="L703" t="s">
        <v>21854</v>
      </c>
      <c r="M703" s="44">
        <v>-241640</v>
      </c>
      <c r="N703" s="44">
        <v>-241640</v>
      </c>
    </row>
    <row r="704" spans="2:14" x14ac:dyDescent="0.25">
      <c r="B704" s="49" t="s">
        <v>9326</v>
      </c>
      <c r="C704" s="53" t="str">
        <f>_xlfn.XLOOKUP(Tabla1[[#This Row],[txtDimensionFocus]],Tabla7[Columna1],Tabla7[Columna2])</f>
        <v>Cuentas Por Pagar Proveedores</v>
      </c>
      <c r="D704" s="43" t="s">
        <v>17008</v>
      </c>
      <c r="E704" t="s">
        <v>17009</v>
      </c>
      <c r="F704" t="s">
        <v>17011</v>
      </c>
      <c r="G704" s="41">
        <v>45279</v>
      </c>
      <c r="H704" t="s">
        <v>7373</v>
      </c>
      <c r="L704" t="s">
        <v>21854</v>
      </c>
      <c r="M704" s="44">
        <v>-236000</v>
      </c>
      <c r="N704" s="44">
        <v>-236000</v>
      </c>
    </row>
    <row r="705" spans="2:14" x14ac:dyDescent="0.25">
      <c r="B705" s="49" t="s">
        <v>9326</v>
      </c>
      <c r="C705" s="53" t="str">
        <f>_xlfn.XLOOKUP(Tabla1[[#This Row],[txtDimensionFocus]],Tabla7[Columna1],Tabla7[Columna2])</f>
        <v>Cuentas Por Pagar Proveedores</v>
      </c>
      <c r="D705" s="43" t="s">
        <v>2541</v>
      </c>
      <c r="E705" t="s">
        <v>2540</v>
      </c>
      <c r="F705" t="s">
        <v>11667</v>
      </c>
      <c r="G705" s="41">
        <v>41758</v>
      </c>
      <c r="H705" t="s">
        <v>2895</v>
      </c>
      <c r="I705" t="s">
        <v>18788</v>
      </c>
      <c r="K705" t="s">
        <v>22710</v>
      </c>
      <c r="L705" t="s">
        <v>21854</v>
      </c>
      <c r="M705" s="44">
        <v>-235563.4</v>
      </c>
      <c r="N705" s="44">
        <v>-235563.4</v>
      </c>
    </row>
    <row r="706" spans="2:14" x14ac:dyDescent="0.25">
      <c r="B706" s="49" t="s">
        <v>9326</v>
      </c>
      <c r="C706" s="53" t="str">
        <f>_xlfn.XLOOKUP(Tabla1[[#This Row],[txtDimensionFocus]],Tabla7[Columna1],Tabla7[Columna2])</f>
        <v>Cuentas Por Pagar Proveedores</v>
      </c>
      <c r="D706" s="43" t="s">
        <v>5604</v>
      </c>
      <c r="E706" t="s">
        <v>5603</v>
      </c>
      <c r="F706" t="s">
        <v>21766</v>
      </c>
      <c r="G706" s="41">
        <v>45314</v>
      </c>
      <c r="H706" t="s">
        <v>21767</v>
      </c>
      <c r="L706" t="s">
        <v>21854</v>
      </c>
      <c r="M706" s="44">
        <v>-235029</v>
      </c>
      <c r="N706" s="44">
        <v>-235029</v>
      </c>
    </row>
    <row r="707" spans="2:14" x14ac:dyDescent="0.25">
      <c r="B707" s="49" t="s">
        <v>23585</v>
      </c>
      <c r="C707" s="53" t="str">
        <f>_xlfn.XLOOKUP(Tabla1[[#This Row],[txtDimensionFocus]],Tabla7[Columna1],Tabla7[Columna2])</f>
        <v>Cuenta Por Pagar Sueldos/Pension Alimenticia</v>
      </c>
      <c r="D707" s="43" t="s">
        <v>21786</v>
      </c>
      <c r="E707" t="s">
        <v>23689</v>
      </c>
      <c r="F707" t="s">
        <v>21787</v>
      </c>
      <c r="G707" s="41">
        <v>45291</v>
      </c>
      <c r="H707" t="s">
        <v>21788</v>
      </c>
      <c r="L707" t="s">
        <v>21854</v>
      </c>
      <c r="M707" s="44">
        <v>-1683724</v>
      </c>
      <c r="N707" s="44">
        <v>-1683724</v>
      </c>
    </row>
    <row r="708" spans="2:14" x14ac:dyDescent="0.25">
      <c r="B708" s="49" t="s">
        <v>9326</v>
      </c>
      <c r="C708" s="53" t="str">
        <f>_xlfn.XLOOKUP(Tabla1[[#This Row],[txtDimensionFocus]],Tabla7[Columna1],Tabla7[Columna2])</f>
        <v>Cuentas Por Pagar Proveedores</v>
      </c>
      <c r="D708" s="43" t="s">
        <v>2541</v>
      </c>
      <c r="E708" t="s">
        <v>2540</v>
      </c>
      <c r="F708" t="s">
        <v>11669</v>
      </c>
      <c r="G708" s="41">
        <v>41758</v>
      </c>
      <c r="H708" t="s">
        <v>2897</v>
      </c>
      <c r="I708" t="s">
        <v>18788</v>
      </c>
      <c r="K708" t="s">
        <v>22710</v>
      </c>
      <c r="L708" t="s">
        <v>21854</v>
      </c>
      <c r="M708" s="44">
        <v>-234820</v>
      </c>
      <c r="N708" s="44">
        <v>-234820</v>
      </c>
    </row>
    <row r="709" spans="2:14" x14ac:dyDescent="0.25">
      <c r="B709" s="49" t="s">
        <v>9326</v>
      </c>
      <c r="C709" s="53" t="str">
        <f>_xlfn.XLOOKUP(Tabla1[[#This Row],[txtDimensionFocus]],Tabla7[Columna1],Tabla7[Columna2])</f>
        <v>Cuentas Por Pagar Proveedores</v>
      </c>
      <c r="D709" s="43" t="s">
        <v>16375</v>
      </c>
      <c r="E709" t="s">
        <v>9221</v>
      </c>
      <c r="F709" t="s">
        <v>21024</v>
      </c>
      <c r="G709" s="41">
        <v>45264</v>
      </c>
      <c r="H709" t="s">
        <v>21025</v>
      </c>
      <c r="I709" t="s">
        <v>21026</v>
      </c>
      <c r="K709" t="s">
        <v>21864</v>
      </c>
      <c r="L709" t="s">
        <v>21854</v>
      </c>
      <c r="M709" s="44">
        <v>-234299.44</v>
      </c>
      <c r="N709" s="44">
        <v>-234299.44</v>
      </c>
    </row>
    <row r="710" spans="2:14" x14ac:dyDescent="0.25">
      <c r="B710" s="49" t="s">
        <v>24094</v>
      </c>
      <c r="C710" s="53" t="str">
        <f>_xlfn.XLOOKUP(Tabla1[[#This Row],[txtDimensionFocus]],Tabla7[Columna1],Tabla7[Columna2])</f>
        <v>Transf. por Pagar a Instituciones Publicas</v>
      </c>
      <c r="D710" s="43" t="s">
        <v>21743</v>
      </c>
      <c r="E710" t="s">
        <v>24095</v>
      </c>
      <c r="F710" t="s">
        <v>21744</v>
      </c>
      <c r="G710" s="41">
        <v>45253</v>
      </c>
      <c r="H710" t="s">
        <v>21745</v>
      </c>
      <c r="I710" t="s">
        <v>21746</v>
      </c>
      <c r="K710" t="s">
        <v>24096</v>
      </c>
      <c r="L710" t="s">
        <v>21854</v>
      </c>
      <c r="M710" s="44">
        <v>-1681155</v>
      </c>
      <c r="N710" s="44">
        <v>-1681155</v>
      </c>
    </row>
    <row r="711" spans="2:14" x14ac:dyDescent="0.25">
      <c r="B711" s="49" t="s">
        <v>9326</v>
      </c>
      <c r="C711" s="53" t="str">
        <f>_xlfn.XLOOKUP(Tabla1[[#This Row],[txtDimensionFocus]],Tabla7[Columna1],Tabla7[Columna2])</f>
        <v>Cuentas Por Pagar Proveedores</v>
      </c>
      <c r="D711" s="43" t="s">
        <v>6521</v>
      </c>
      <c r="E711" t="s">
        <v>6520</v>
      </c>
      <c r="F711" t="s">
        <v>14444</v>
      </c>
      <c r="G711" s="41">
        <v>42781</v>
      </c>
      <c r="H711" t="s">
        <v>6566</v>
      </c>
      <c r="I711" t="s">
        <v>17697</v>
      </c>
      <c r="K711" t="s">
        <v>22224</v>
      </c>
      <c r="L711" t="s">
        <v>21854</v>
      </c>
      <c r="M711" s="44">
        <v>-722632</v>
      </c>
      <c r="N711" s="44">
        <v>-234132</v>
      </c>
    </row>
    <row r="712" spans="2:14" x14ac:dyDescent="0.25">
      <c r="B712" s="49" t="s">
        <v>9326</v>
      </c>
      <c r="C712" s="53" t="str">
        <f>_xlfn.XLOOKUP(Tabla1[[#This Row],[txtDimensionFocus]],Tabla7[Columna1],Tabla7[Columna2])</f>
        <v>Cuentas Por Pagar Proveedores</v>
      </c>
      <c r="D712" s="43" t="s">
        <v>1281</v>
      </c>
      <c r="E712" t="s">
        <v>1280</v>
      </c>
      <c r="F712" t="s">
        <v>10398</v>
      </c>
      <c r="G712" s="41">
        <v>41437</v>
      </c>
      <c r="H712" t="s">
        <v>1391</v>
      </c>
      <c r="I712" t="s">
        <v>17770</v>
      </c>
      <c r="K712" t="s">
        <v>22254</v>
      </c>
      <c r="L712" t="s">
        <v>21854</v>
      </c>
      <c r="M712" s="44">
        <v>-233996.6</v>
      </c>
      <c r="N712" s="44">
        <v>-233996.6</v>
      </c>
    </row>
    <row r="713" spans="2:14" x14ac:dyDescent="0.25">
      <c r="B713" s="49" t="s">
        <v>9326</v>
      </c>
      <c r="C713" s="53" t="str">
        <f>_xlfn.XLOOKUP(Tabla1[[#This Row],[txtDimensionFocus]],Tabla7[Columna1],Tabla7[Columna2])</f>
        <v>Cuentas Por Pagar Proveedores</v>
      </c>
      <c r="D713" s="43" t="s">
        <v>7784</v>
      </c>
      <c r="E713" t="s">
        <v>7783</v>
      </c>
      <c r="F713" t="s">
        <v>18155</v>
      </c>
      <c r="G713" s="41">
        <v>44146</v>
      </c>
      <c r="H713" t="s">
        <v>18156</v>
      </c>
      <c r="I713" t="s">
        <v>18157</v>
      </c>
      <c r="K713" t="s">
        <v>22454</v>
      </c>
      <c r="L713" t="s">
        <v>21854</v>
      </c>
      <c r="M713" s="44">
        <v>-1167696.3799999999</v>
      </c>
      <c r="N713" s="44">
        <v>-233539.28</v>
      </c>
    </row>
    <row r="714" spans="2:14" x14ac:dyDescent="0.25">
      <c r="B714" s="49" t="s">
        <v>9326</v>
      </c>
      <c r="C714" s="53" t="str">
        <f>_xlfn.XLOOKUP(Tabla1[[#This Row],[txtDimensionFocus]],Tabla7[Columna1],Tabla7[Columna2])</f>
        <v>Cuentas Por Pagar Proveedores</v>
      </c>
      <c r="D714" s="43" t="s">
        <v>7694</v>
      </c>
      <c r="E714" t="s">
        <v>7693</v>
      </c>
      <c r="F714" t="s">
        <v>21751</v>
      </c>
      <c r="G714" s="41">
        <v>45313</v>
      </c>
      <c r="H714" t="s">
        <v>21752</v>
      </c>
      <c r="L714" t="s">
        <v>21854</v>
      </c>
      <c r="M714" s="44">
        <v>-230700</v>
      </c>
      <c r="N714" s="44">
        <v>-230700</v>
      </c>
    </row>
    <row r="715" spans="2:14" x14ac:dyDescent="0.25">
      <c r="B715" s="49" t="s">
        <v>9326</v>
      </c>
      <c r="C715" s="53" t="str">
        <f>_xlfn.XLOOKUP(Tabla1[[#This Row],[txtDimensionFocus]],Tabla7[Columna1],Tabla7[Columna2])</f>
        <v>Cuentas Por Pagar Proveedores</v>
      </c>
      <c r="D715" s="43" t="s">
        <v>198</v>
      </c>
      <c r="E715" t="s">
        <v>197</v>
      </c>
      <c r="F715" t="s">
        <v>10141</v>
      </c>
      <c r="G715" s="41">
        <v>41240</v>
      </c>
      <c r="H715" t="s">
        <v>1049</v>
      </c>
      <c r="I715" t="s">
        <v>17292</v>
      </c>
      <c r="K715">
        <v>867</v>
      </c>
      <c r="L715" t="s">
        <v>21854</v>
      </c>
      <c r="M715" s="44">
        <v>-230529.79</v>
      </c>
      <c r="N715" s="44">
        <v>-230529.79</v>
      </c>
    </row>
    <row r="716" spans="2:14" x14ac:dyDescent="0.25">
      <c r="B716" s="49" t="s">
        <v>9326</v>
      </c>
      <c r="C716" s="53" t="str">
        <f>_xlfn.XLOOKUP(Tabla1[[#This Row],[txtDimensionFocus]],Tabla7[Columna1],Tabla7[Columna2])</f>
        <v>Cuentas Por Pagar Proveedores</v>
      </c>
      <c r="D716" s="43" t="s">
        <v>3174</v>
      </c>
      <c r="E716" t="s">
        <v>3173</v>
      </c>
      <c r="F716" t="s">
        <v>12374</v>
      </c>
      <c r="G716" s="41">
        <v>41815</v>
      </c>
      <c r="H716" t="s">
        <v>3869</v>
      </c>
      <c r="L716" t="s">
        <v>21854</v>
      </c>
      <c r="M716" s="44">
        <v>-230426.39</v>
      </c>
      <c r="N716" s="44">
        <v>-230426.39</v>
      </c>
    </row>
    <row r="717" spans="2:14" x14ac:dyDescent="0.25">
      <c r="B717" s="49" t="s">
        <v>9326</v>
      </c>
      <c r="C717" s="53" t="str">
        <f>_xlfn.XLOOKUP(Tabla1[[#This Row],[txtDimensionFocus]],Tabla7[Columna1],Tabla7[Columna2])</f>
        <v>Cuentas Por Pagar Proveedores</v>
      </c>
      <c r="D717" s="43" t="s">
        <v>3174</v>
      </c>
      <c r="E717" t="s">
        <v>3173</v>
      </c>
      <c r="F717" t="s">
        <v>12377</v>
      </c>
      <c r="G717" s="41">
        <v>41815</v>
      </c>
      <c r="H717" t="s">
        <v>3874</v>
      </c>
      <c r="L717" t="s">
        <v>21854</v>
      </c>
      <c r="M717" s="44">
        <v>-230426.39</v>
      </c>
      <c r="N717" s="44">
        <v>-230426.39</v>
      </c>
    </row>
    <row r="718" spans="2:14" x14ac:dyDescent="0.25">
      <c r="B718" s="49" t="s">
        <v>9326</v>
      </c>
      <c r="C718" s="53" t="str">
        <f>_xlfn.XLOOKUP(Tabla1[[#This Row],[txtDimensionFocus]],Tabla7[Columna1],Tabla7[Columna2])</f>
        <v>Cuentas Por Pagar Proveedores</v>
      </c>
      <c r="D718" s="43" t="s">
        <v>3174</v>
      </c>
      <c r="E718" t="s">
        <v>3173</v>
      </c>
      <c r="F718" t="s">
        <v>12380</v>
      </c>
      <c r="G718" s="41">
        <v>41815</v>
      </c>
      <c r="H718" t="s">
        <v>3878</v>
      </c>
      <c r="L718" t="s">
        <v>21854</v>
      </c>
      <c r="M718" s="44">
        <v>-230426.39</v>
      </c>
      <c r="N718" s="44">
        <v>-230426.39</v>
      </c>
    </row>
    <row r="719" spans="2:14" x14ac:dyDescent="0.25">
      <c r="B719" s="49" t="s">
        <v>9326</v>
      </c>
      <c r="C719" s="53" t="str">
        <f>_xlfn.XLOOKUP(Tabla1[[#This Row],[txtDimensionFocus]],Tabla7[Columna1],Tabla7[Columna2])</f>
        <v>Cuentas Por Pagar Proveedores</v>
      </c>
      <c r="D719" s="43" t="s">
        <v>3847</v>
      </c>
      <c r="E719" t="s">
        <v>3846</v>
      </c>
      <c r="F719" t="s">
        <v>13980</v>
      </c>
      <c r="G719" s="41">
        <v>42436</v>
      </c>
      <c r="H719" t="s">
        <v>4222</v>
      </c>
      <c r="I719" t="s">
        <v>18281</v>
      </c>
      <c r="K719">
        <v>2728</v>
      </c>
      <c r="L719" t="s">
        <v>21854</v>
      </c>
      <c r="M719" s="44">
        <v>-226560</v>
      </c>
      <c r="N719" s="44">
        <v>-226560</v>
      </c>
    </row>
    <row r="720" spans="2:14" x14ac:dyDescent="0.25">
      <c r="B720" s="49" t="s">
        <v>9326</v>
      </c>
      <c r="C720" s="53" t="str">
        <f>_xlfn.XLOOKUP(Tabla1[[#This Row],[txtDimensionFocus]],Tabla7[Columna1],Tabla7[Columna2])</f>
        <v>Cuentas Por Pagar Proveedores</v>
      </c>
      <c r="D720" s="43" t="s">
        <v>12831</v>
      </c>
      <c r="E720" t="s">
        <v>4492</v>
      </c>
      <c r="F720" t="s">
        <v>12834</v>
      </c>
      <c r="G720" s="41">
        <v>41982</v>
      </c>
      <c r="H720" t="s">
        <v>4495</v>
      </c>
      <c r="I720" t="s">
        <v>16957</v>
      </c>
      <c r="L720" t="s">
        <v>21854</v>
      </c>
      <c r="M720" s="44">
        <v>-225161.7</v>
      </c>
      <c r="N720" s="44">
        <v>-225161.7</v>
      </c>
    </row>
    <row r="721" spans="2:14" x14ac:dyDescent="0.25">
      <c r="B721" s="49" t="s">
        <v>9326</v>
      </c>
      <c r="C721" s="53" t="str">
        <f>_xlfn.XLOOKUP(Tabla1[[#This Row],[txtDimensionFocus]],Tabla7[Columna1],Tabla7[Columna2])</f>
        <v>Cuentas Por Pagar Proveedores</v>
      </c>
      <c r="D721" s="43" t="s">
        <v>911</v>
      </c>
      <c r="E721" t="s">
        <v>910</v>
      </c>
      <c r="F721" t="s">
        <v>10334</v>
      </c>
      <c r="G721" s="41">
        <v>41380</v>
      </c>
      <c r="H721">
        <v>20120002</v>
      </c>
      <c r="L721" t="s">
        <v>21854</v>
      </c>
      <c r="M721" s="44">
        <v>-224606.91</v>
      </c>
      <c r="N721" s="44">
        <v>-224606.91</v>
      </c>
    </row>
    <row r="722" spans="2:14" x14ac:dyDescent="0.25">
      <c r="B722" s="49" t="s">
        <v>9326</v>
      </c>
      <c r="C722" s="53" t="str">
        <f>_xlfn.XLOOKUP(Tabla1[[#This Row],[txtDimensionFocus]],Tabla7[Columna1],Tabla7[Columna2])</f>
        <v>Cuentas Por Pagar Proveedores</v>
      </c>
      <c r="D722" s="43" t="s">
        <v>911</v>
      </c>
      <c r="E722" t="s">
        <v>910</v>
      </c>
      <c r="F722" t="s">
        <v>10042</v>
      </c>
      <c r="G722" s="41">
        <v>41186</v>
      </c>
      <c r="H722" t="s">
        <v>912</v>
      </c>
      <c r="I722" t="s">
        <v>18151</v>
      </c>
      <c r="L722" t="s">
        <v>21854</v>
      </c>
      <c r="M722" s="44">
        <v>-224606.9</v>
      </c>
      <c r="N722" s="44">
        <v>-224606.9</v>
      </c>
    </row>
    <row r="723" spans="2:14" x14ac:dyDescent="0.25">
      <c r="B723" s="49" t="s">
        <v>9326</v>
      </c>
      <c r="C723" s="53" t="str">
        <f>_xlfn.XLOOKUP(Tabla1[[#This Row],[txtDimensionFocus]],Tabla7[Columna1],Tabla7[Columna2])</f>
        <v>Cuentas Por Pagar Proveedores</v>
      </c>
      <c r="D723" s="43" t="s">
        <v>1114</v>
      </c>
      <c r="E723" t="s">
        <v>1113</v>
      </c>
      <c r="F723" t="s">
        <v>10186</v>
      </c>
      <c r="G723" s="41">
        <v>41265</v>
      </c>
      <c r="H723" t="s">
        <v>1115</v>
      </c>
      <c r="I723" t="s">
        <v>17891</v>
      </c>
      <c r="K723" s="50" t="s">
        <v>22307</v>
      </c>
      <c r="L723" t="s">
        <v>21854</v>
      </c>
      <c r="M723" s="44">
        <v>-224528</v>
      </c>
      <c r="N723" s="44">
        <v>-224528</v>
      </c>
    </row>
    <row r="724" spans="2:14" x14ac:dyDescent="0.25">
      <c r="B724" s="49" t="s">
        <v>9326</v>
      </c>
      <c r="C724" s="53" t="str">
        <f>_xlfn.XLOOKUP(Tabla1[[#This Row],[txtDimensionFocus]],Tabla7[Columna1],Tabla7[Columna2])</f>
        <v>Cuentas Por Pagar Proveedores</v>
      </c>
      <c r="D724" s="43" t="s">
        <v>2891</v>
      </c>
      <c r="E724" t="s">
        <v>2890</v>
      </c>
      <c r="F724" t="s">
        <v>11665</v>
      </c>
      <c r="G724" s="41">
        <v>41758</v>
      </c>
      <c r="H724" t="s">
        <v>2892</v>
      </c>
      <c r="L724" t="s">
        <v>21854</v>
      </c>
      <c r="M724" s="44">
        <v>-221427.25</v>
      </c>
      <c r="N724" s="44">
        <v>-221427.25</v>
      </c>
    </row>
    <row r="725" spans="2:14" x14ac:dyDescent="0.25">
      <c r="B725" s="49" t="s">
        <v>9326</v>
      </c>
      <c r="C725" s="53" t="str">
        <f>_xlfn.XLOOKUP(Tabla1[[#This Row],[txtDimensionFocus]],Tabla7[Columna1],Tabla7[Columna2])</f>
        <v>Cuentas Por Pagar Proveedores</v>
      </c>
      <c r="D725" s="43" t="s">
        <v>9672</v>
      </c>
      <c r="E725" t="s">
        <v>475</v>
      </c>
      <c r="F725" t="s">
        <v>9673</v>
      </c>
      <c r="G725" s="41">
        <v>40933</v>
      </c>
      <c r="H725">
        <v>431</v>
      </c>
      <c r="L725" t="s">
        <v>21854</v>
      </c>
      <c r="M725" s="44">
        <v>-221341.22</v>
      </c>
      <c r="N725" s="44">
        <v>-221341.22</v>
      </c>
    </row>
    <row r="726" spans="2:14" x14ac:dyDescent="0.25">
      <c r="B726" s="49" t="s">
        <v>9326</v>
      </c>
      <c r="C726" s="53" t="str">
        <f>_xlfn.XLOOKUP(Tabla1[[#This Row],[txtDimensionFocus]],Tabla7[Columna1],Tabla7[Columna2])</f>
        <v>Cuentas Por Pagar Proveedores</v>
      </c>
      <c r="D726" s="43" t="s">
        <v>7810</v>
      </c>
      <c r="E726" t="s">
        <v>7809</v>
      </c>
      <c r="F726" t="s">
        <v>16077</v>
      </c>
      <c r="G726" s="41">
        <v>44713</v>
      </c>
      <c r="H726" t="s">
        <v>8720</v>
      </c>
      <c r="L726" t="s">
        <v>21854</v>
      </c>
      <c r="M726" s="44">
        <v>-230043.36</v>
      </c>
      <c r="N726" s="44">
        <v>-220295.76</v>
      </c>
    </row>
    <row r="727" spans="2:14" x14ac:dyDescent="0.25">
      <c r="B727" s="49" t="s">
        <v>9326</v>
      </c>
      <c r="C727" s="53" t="str">
        <f>_xlfn.XLOOKUP(Tabla1[[#This Row],[txtDimensionFocus]],Tabla7[Columna1],Tabla7[Columna2])</f>
        <v>Cuentas Por Pagar Proveedores</v>
      </c>
      <c r="D727" s="43" t="s">
        <v>7810</v>
      </c>
      <c r="E727" t="s">
        <v>7809</v>
      </c>
      <c r="F727" t="s">
        <v>16085</v>
      </c>
      <c r="G727" s="41">
        <v>44743</v>
      </c>
      <c r="H727" t="s">
        <v>8737</v>
      </c>
      <c r="L727" t="s">
        <v>21854</v>
      </c>
      <c r="M727" s="44">
        <v>-230043.36</v>
      </c>
      <c r="N727" s="44">
        <v>-220295.76</v>
      </c>
    </row>
    <row r="728" spans="2:14" x14ac:dyDescent="0.25">
      <c r="B728" s="49" t="s">
        <v>9326</v>
      </c>
      <c r="C728" s="53" t="str">
        <f>_xlfn.XLOOKUP(Tabla1[[#This Row],[txtDimensionFocus]],Tabla7[Columna1],Tabla7[Columna2])</f>
        <v>Cuentas Por Pagar Proveedores</v>
      </c>
      <c r="D728" s="43" t="s">
        <v>4019</v>
      </c>
      <c r="E728" t="s">
        <v>4018</v>
      </c>
      <c r="F728" t="s">
        <v>12472</v>
      </c>
      <c r="G728" s="41">
        <v>41836</v>
      </c>
      <c r="H728" t="s">
        <v>4020</v>
      </c>
      <c r="I728" t="s">
        <v>18016</v>
      </c>
      <c r="K728" t="s">
        <v>22378</v>
      </c>
      <c r="L728" t="s">
        <v>21854</v>
      </c>
      <c r="M728" s="44">
        <v>-219734.14</v>
      </c>
      <c r="N728" s="44">
        <v>-219734.14</v>
      </c>
    </row>
    <row r="729" spans="2:14" x14ac:dyDescent="0.25">
      <c r="B729" s="49" t="s">
        <v>9326</v>
      </c>
      <c r="C729" s="53" t="str">
        <f>_xlfn.XLOOKUP(Tabla1[[#This Row],[txtDimensionFocus]],Tabla7[Columna1],Tabla7[Columna2])</f>
        <v>Cuentas Por Pagar Proveedores</v>
      </c>
      <c r="D729" s="43" t="s">
        <v>642</v>
      </c>
      <c r="E729" t="s">
        <v>641</v>
      </c>
      <c r="F729" t="s">
        <v>9858</v>
      </c>
      <c r="G729" s="41">
        <v>41082</v>
      </c>
      <c r="H729">
        <v>1072</v>
      </c>
      <c r="L729" t="s">
        <v>21854</v>
      </c>
      <c r="M729" s="44">
        <v>-217513.72</v>
      </c>
      <c r="N729" s="44">
        <v>-217513.72</v>
      </c>
    </row>
    <row r="730" spans="2:14" x14ac:dyDescent="0.25">
      <c r="B730" s="49" t="s">
        <v>9326</v>
      </c>
      <c r="C730" s="53" t="str">
        <f>_xlfn.XLOOKUP(Tabla1[[#This Row],[txtDimensionFocus]],Tabla7[Columna1],Tabla7[Columna2])</f>
        <v>Cuentas Por Pagar Proveedores</v>
      </c>
      <c r="D730" s="43" t="s">
        <v>816</v>
      </c>
      <c r="E730" t="s">
        <v>815</v>
      </c>
      <c r="F730" t="s">
        <v>11322</v>
      </c>
      <c r="G730" s="41">
        <v>41723</v>
      </c>
      <c r="L730" t="s">
        <v>21854</v>
      </c>
      <c r="M730" s="44">
        <v>-217284</v>
      </c>
      <c r="N730" s="44">
        <v>-217284</v>
      </c>
    </row>
    <row r="731" spans="2:14" x14ac:dyDescent="0.25">
      <c r="B731" s="49" t="s">
        <v>9326</v>
      </c>
      <c r="C731" s="53" t="str">
        <f>_xlfn.XLOOKUP(Tabla1[[#This Row],[txtDimensionFocus]],Tabla7[Columna1],Tabla7[Columna2])</f>
        <v>Cuentas Por Pagar Proveedores</v>
      </c>
      <c r="D731" s="43" t="s">
        <v>2541</v>
      </c>
      <c r="E731" t="s">
        <v>2540</v>
      </c>
      <c r="F731" t="s">
        <v>11666</v>
      </c>
      <c r="G731" s="41">
        <v>41758</v>
      </c>
      <c r="H731" t="s">
        <v>2894</v>
      </c>
      <c r="I731" t="s">
        <v>18788</v>
      </c>
      <c r="K731" t="s">
        <v>22710</v>
      </c>
      <c r="L731" t="s">
        <v>21854</v>
      </c>
      <c r="M731" s="44">
        <v>-214701</v>
      </c>
      <c r="N731" s="44">
        <v>-214701</v>
      </c>
    </row>
    <row r="732" spans="2:14" x14ac:dyDescent="0.25">
      <c r="B732" s="49" t="s">
        <v>9326</v>
      </c>
      <c r="C732" s="53" t="str">
        <f>_xlfn.XLOOKUP(Tabla1[[#This Row],[txtDimensionFocus]],Tabla7[Columna1],Tabla7[Columna2])</f>
        <v>Cuentas Por Pagar Proveedores</v>
      </c>
      <c r="D732" s="43" t="s">
        <v>2541</v>
      </c>
      <c r="E732" t="s">
        <v>2540</v>
      </c>
      <c r="F732" t="s">
        <v>11668</v>
      </c>
      <c r="G732" s="41">
        <v>41758</v>
      </c>
      <c r="H732" t="s">
        <v>2896</v>
      </c>
      <c r="I732" t="s">
        <v>18788</v>
      </c>
      <c r="K732" t="s">
        <v>22710</v>
      </c>
      <c r="L732" t="s">
        <v>21854</v>
      </c>
      <c r="M732" s="44">
        <v>-212046</v>
      </c>
      <c r="N732" s="44">
        <v>-212046</v>
      </c>
    </row>
    <row r="733" spans="2:14" x14ac:dyDescent="0.25">
      <c r="B733" s="49" t="s">
        <v>9326</v>
      </c>
      <c r="C733" s="53" t="str">
        <f>_xlfn.XLOOKUP(Tabla1[[#This Row],[txtDimensionFocus]],Tabla7[Columna1],Tabla7[Columna2])</f>
        <v>Cuentas Por Pagar Proveedores</v>
      </c>
      <c r="D733" s="43" t="s">
        <v>18025</v>
      </c>
      <c r="E733" t="s">
        <v>18026</v>
      </c>
      <c r="F733" t="s">
        <v>18029</v>
      </c>
      <c r="G733" s="41">
        <v>45243</v>
      </c>
      <c r="H733" t="s">
        <v>18030</v>
      </c>
      <c r="I733" t="s">
        <v>18031</v>
      </c>
      <c r="J733" t="s">
        <v>22387</v>
      </c>
      <c r="K733" t="s">
        <v>22388</v>
      </c>
      <c r="L733" t="s">
        <v>21854</v>
      </c>
      <c r="M733" s="44">
        <v>-264205.96999999997</v>
      </c>
      <c r="N733" s="44">
        <v>-211364.78</v>
      </c>
    </row>
    <row r="734" spans="2:14" x14ac:dyDescent="0.25">
      <c r="B734" s="49" t="s">
        <v>9326</v>
      </c>
      <c r="C734" s="53" t="str">
        <f>_xlfn.XLOOKUP(Tabla1[[#This Row],[txtDimensionFocus]],Tabla7[Columna1],Tabla7[Columna2])</f>
        <v>Cuentas Por Pagar Proveedores</v>
      </c>
      <c r="D734" s="43" t="s">
        <v>1622</v>
      </c>
      <c r="E734" t="s">
        <v>1621</v>
      </c>
      <c r="F734" t="s">
        <v>12754</v>
      </c>
      <c r="G734" s="41">
        <v>41941</v>
      </c>
      <c r="H734" t="s">
        <v>4387</v>
      </c>
      <c r="I734" t="s">
        <v>17234</v>
      </c>
      <c r="K734" t="s">
        <v>22109</v>
      </c>
      <c r="L734" t="s">
        <v>21854</v>
      </c>
      <c r="M734" s="44">
        <v>-209568</v>
      </c>
      <c r="N734" s="44">
        <v>-209568</v>
      </c>
    </row>
    <row r="735" spans="2:14" x14ac:dyDescent="0.25">
      <c r="B735" s="49" t="s">
        <v>9326</v>
      </c>
      <c r="C735" s="53" t="str">
        <f>_xlfn.XLOOKUP(Tabla1[[#This Row],[txtDimensionFocus]],Tabla7[Columna1],Tabla7[Columna2])</f>
        <v>Cuentas Por Pagar Proveedores</v>
      </c>
      <c r="D735" s="43" t="s">
        <v>5945</v>
      </c>
      <c r="E735" t="s">
        <v>5944</v>
      </c>
      <c r="F735" t="s">
        <v>14300</v>
      </c>
      <c r="G735" s="41">
        <v>42627</v>
      </c>
      <c r="H735" t="s">
        <v>6381</v>
      </c>
      <c r="I735" t="s">
        <v>18269</v>
      </c>
      <c r="K735" t="s">
        <v>22527</v>
      </c>
      <c r="L735" t="s">
        <v>21854</v>
      </c>
      <c r="M735" s="44">
        <v>-207048.7</v>
      </c>
      <c r="N735" s="44">
        <v>-207048.7</v>
      </c>
    </row>
    <row r="736" spans="2:14" x14ac:dyDescent="0.25">
      <c r="B736" s="49" t="s">
        <v>9326</v>
      </c>
      <c r="C736" s="53" t="str">
        <f>_xlfn.XLOOKUP(Tabla1[[#This Row],[txtDimensionFocus]],Tabla7[Columna1],Tabla7[Columna2])</f>
        <v>Cuentas Por Pagar Proveedores</v>
      </c>
      <c r="D736" s="43" t="s">
        <v>5356</v>
      </c>
      <c r="E736" t="s">
        <v>5355</v>
      </c>
      <c r="F736" t="s">
        <v>13475</v>
      </c>
      <c r="G736" s="41">
        <v>42065</v>
      </c>
      <c r="H736" t="s">
        <v>4356</v>
      </c>
      <c r="I736" t="s">
        <v>18051</v>
      </c>
      <c r="K736" t="s">
        <v>22395</v>
      </c>
      <c r="L736" t="s">
        <v>21854</v>
      </c>
      <c r="M736" s="44">
        <v>-226324</v>
      </c>
      <c r="N736" s="44">
        <v>-206376.8</v>
      </c>
    </row>
    <row r="737" spans="2:14" x14ac:dyDescent="0.25">
      <c r="B737" s="49" t="s">
        <v>9326</v>
      </c>
      <c r="C737" s="53" t="str">
        <f>_xlfn.XLOOKUP(Tabla1[[#This Row],[txtDimensionFocus]],Tabla7[Columna1],Tabla7[Columna2])</f>
        <v>Cuentas Por Pagar Proveedores</v>
      </c>
      <c r="D737" s="43" t="s">
        <v>9097</v>
      </c>
      <c r="E737" t="s">
        <v>9096</v>
      </c>
      <c r="F737" t="s">
        <v>21323</v>
      </c>
      <c r="G737" s="41">
        <v>45308</v>
      </c>
      <c r="H737" t="s">
        <v>21324</v>
      </c>
      <c r="L737" t="s">
        <v>21854</v>
      </c>
      <c r="M737" s="44">
        <v>-205902.92</v>
      </c>
      <c r="N737" s="44">
        <v>-205902.92</v>
      </c>
    </row>
    <row r="738" spans="2:14" x14ac:dyDescent="0.25">
      <c r="B738" s="49" t="s">
        <v>9326</v>
      </c>
      <c r="C738" s="53" t="str">
        <f>_xlfn.XLOOKUP(Tabla1[[#This Row],[txtDimensionFocus]],Tabla7[Columna1],Tabla7[Columna2])</f>
        <v>Cuentas Por Pagar Proveedores</v>
      </c>
      <c r="D738" s="43" t="s">
        <v>816</v>
      </c>
      <c r="E738" t="s">
        <v>815</v>
      </c>
      <c r="F738" t="s">
        <v>11321</v>
      </c>
      <c r="G738" s="41">
        <v>41723</v>
      </c>
      <c r="L738" t="s">
        <v>21854</v>
      </c>
      <c r="M738" s="44">
        <v>-205133.25</v>
      </c>
      <c r="N738" s="44">
        <v>-205133.25</v>
      </c>
    </row>
    <row r="739" spans="2:14" x14ac:dyDescent="0.25">
      <c r="B739" s="49" t="s">
        <v>9326</v>
      </c>
      <c r="C739" s="53" t="str">
        <f>_xlfn.XLOOKUP(Tabla1[[#This Row],[txtDimensionFocus]],Tabla7[Columna1],Tabla7[Columna2])</f>
        <v>Cuentas Por Pagar Proveedores</v>
      </c>
      <c r="D739" s="43" t="s">
        <v>18709</v>
      </c>
      <c r="E739" t="s">
        <v>18710</v>
      </c>
      <c r="F739" t="s">
        <v>18711</v>
      </c>
      <c r="G739" s="41">
        <v>45229</v>
      </c>
      <c r="H739" t="s">
        <v>7147</v>
      </c>
      <c r="I739" t="s">
        <v>18712</v>
      </c>
      <c r="K739" t="s">
        <v>22689</v>
      </c>
      <c r="L739" t="s">
        <v>21854</v>
      </c>
      <c r="M739" s="44">
        <v>-205025</v>
      </c>
      <c r="N739" s="44">
        <v>-205025</v>
      </c>
    </row>
    <row r="740" spans="2:14" x14ac:dyDescent="0.25">
      <c r="B740" s="49" t="s">
        <v>9326</v>
      </c>
      <c r="C740" s="53" t="str">
        <f>_xlfn.XLOOKUP(Tabla1[[#This Row],[txtDimensionFocus]],Tabla7[Columna1],Tabla7[Columna2])</f>
        <v>Cuentas Por Pagar Proveedores</v>
      </c>
      <c r="D740" s="43" t="s">
        <v>18316</v>
      </c>
      <c r="E740" t="s">
        <v>18317</v>
      </c>
      <c r="F740" t="s">
        <v>18318</v>
      </c>
      <c r="G740" s="41">
        <v>45243</v>
      </c>
      <c r="H740" t="s">
        <v>18319</v>
      </c>
      <c r="I740" t="s">
        <v>18320</v>
      </c>
      <c r="J740" t="s">
        <v>22554</v>
      </c>
      <c r="K740" t="s">
        <v>22555</v>
      </c>
      <c r="L740" t="s">
        <v>21854</v>
      </c>
      <c r="M740" s="44">
        <v>-204907</v>
      </c>
      <c r="N740" s="44">
        <v>-204907</v>
      </c>
    </row>
    <row r="741" spans="2:14" x14ac:dyDescent="0.25">
      <c r="B741" s="49" t="s">
        <v>9326</v>
      </c>
      <c r="C741" s="53" t="str">
        <f>_xlfn.XLOOKUP(Tabla1[[#This Row],[txtDimensionFocus]],Tabla7[Columna1],Tabla7[Columna2])</f>
        <v>Cuentas Por Pagar Proveedores</v>
      </c>
      <c r="D741" s="43" t="s">
        <v>3174</v>
      </c>
      <c r="E741" t="s">
        <v>3173</v>
      </c>
      <c r="F741" t="s">
        <v>12373</v>
      </c>
      <c r="G741" s="41">
        <v>41815</v>
      </c>
      <c r="H741" t="s">
        <v>3867</v>
      </c>
      <c r="L741" t="s">
        <v>21854</v>
      </c>
      <c r="M741" s="44">
        <v>-204823.46</v>
      </c>
      <c r="N741" s="44">
        <v>-204823.46</v>
      </c>
    </row>
    <row r="742" spans="2:14" x14ac:dyDescent="0.25">
      <c r="B742" s="49" t="s">
        <v>9326</v>
      </c>
      <c r="C742" s="53" t="str">
        <f>_xlfn.XLOOKUP(Tabla1[[#This Row],[txtDimensionFocus]],Tabla7[Columna1],Tabla7[Columna2])</f>
        <v>Cuentas Por Pagar Proveedores</v>
      </c>
      <c r="D742" s="43" t="s">
        <v>2494</v>
      </c>
      <c r="E742" t="s">
        <v>2493</v>
      </c>
      <c r="F742" t="s">
        <v>12629</v>
      </c>
      <c r="G742" s="41">
        <v>41892</v>
      </c>
      <c r="H742" t="s">
        <v>4234</v>
      </c>
      <c r="I742" t="s">
        <v>16459</v>
      </c>
      <c r="K742">
        <v>1704</v>
      </c>
      <c r="L742" t="s">
        <v>21854</v>
      </c>
      <c r="M742" s="44">
        <v>-204140</v>
      </c>
      <c r="N742" s="44">
        <v>-204140</v>
      </c>
    </row>
    <row r="743" spans="2:14" x14ac:dyDescent="0.25">
      <c r="B743" s="49" t="s">
        <v>9326</v>
      </c>
      <c r="C743" s="53" t="str">
        <f>_xlfn.XLOOKUP(Tabla1[[#This Row],[txtDimensionFocus]],Tabla7[Columna1],Tabla7[Columna2])</f>
        <v>Cuentas Por Pagar Proveedores</v>
      </c>
      <c r="D743" s="43" t="s">
        <v>800</v>
      </c>
      <c r="E743" t="s">
        <v>799</v>
      </c>
      <c r="F743" t="s">
        <v>9966</v>
      </c>
      <c r="G743" s="41">
        <v>41144</v>
      </c>
      <c r="H743">
        <v>492</v>
      </c>
      <c r="L743" t="s">
        <v>21854</v>
      </c>
      <c r="M743" s="44">
        <v>-203793.33</v>
      </c>
      <c r="N743" s="44">
        <v>-203793.33</v>
      </c>
    </row>
    <row r="744" spans="2:14" x14ac:dyDescent="0.25">
      <c r="B744" s="49" t="s">
        <v>9326</v>
      </c>
      <c r="C744" s="53" t="str">
        <f>_xlfn.XLOOKUP(Tabla1[[#This Row],[txtDimensionFocus]],Tabla7[Columna1],Tabla7[Columna2])</f>
        <v>Cuentas Por Pagar Proveedores</v>
      </c>
      <c r="D744" s="43" t="s">
        <v>18656</v>
      </c>
      <c r="E744" t="s">
        <v>18657</v>
      </c>
      <c r="F744" t="s">
        <v>18658</v>
      </c>
      <c r="G744" s="41">
        <v>45281</v>
      </c>
      <c r="H744" t="s">
        <v>18659</v>
      </c>
      <c r="I744" t="s">
        <v>18660</v>
      </c>
      <c r="J744" t="s">
        <v>22675</v>
      </c>
      <c r="K744" t="s">
        <v>22676</v>
      </c>
      <c r="L744" t="s">
        <v>21854</v>
      </c>
      <c r="M744" s="44">
        <v>-203550</v>
      </c>
      <c r="N744" s="44">
        <v>-203550</v>
      </c>
    </row>
    <row r="745" spans="2:14" x14ac:dyDescent="0.25">
      <c r="B745" s="49" t="s">
        <v>9326</v>
      </c>
      <c r="C745" s="53" t="str">
        <f>_xlfn.XLOOKUP(Tabla1[[#This Row],[txtDimensionFocus]],Tabla7[Columna1],Tabla7[Columna2])</f>
        <v>Cuentas Por Pagar Proveedores</v>
      </c>
      <c r="D745" s="43" t="s">
        <v>18713</v>
      </c>
      <c r="E745" t="s">
        <v>18714</v>
      </c>
      <c r="F745" t="s">
        <v>18728</v>
      </c>
      <c r="G745" s="41">
        <v>45289</v>
      </c>
      <c r="H745" t="s">
        <v>18729</v>
      </c>
      <c r="I745" t="s">
        <v>18721</v>
      </c>
      <c r="J745" t="s">
        <v>22373</v>
      </c>
      <c r="K745" t="s">
        <v>22690</v>
      </c>
      <c r="L745" t="s">
        <v>21854</v>
      </c>
      <c r="M745" s="44">
        <v>-254290</v>
      </c>
      <c r="N745" s="44">
        <v>-203432</v>
      </c>
    </row>
    <row r="746" spans="2:14" x14ac:dyDescent="0.25">
      <c r="B746" s="49" t="s">
        <v>9326</v>
      </c>
      <c r="C746" s="53" t="str">
        <f>_xlfn.XLOOKUP(Tabla1[[#This Row],[txtDimensionFocus]],Tabla7[Columna1],Tabla7[Columna2])</f>
        <v>Cuentas Por Pagar Proveedores</v>
      </c>
      <c r="D746" s="43" t="s">
        <v>1428</v>
      </c>
      <c r="E746" t="s">
        <v>1427</v>
      </c>
      <c r="F746" t="s">
        <v>11681</v>
      </c>
      <c r="G746" s="41">
        <v>41759</v>
      </c>
      <c r="H746" s="50" t="s">
        <v>2910</v>
      </c>
      <c r="L746" t="s">
        <v>21854</v>
      </c>
      <c r="M746" s="44">
        <v>-202400</v>
      </c>
      <c r="N746" s="44">
        <v>-202400</v>
      </c>
    </row>
    <row r="747" spans="2:14" x14ac:dyDescent="0.25">
      <c r="B747" s="49" t="s">
        <v>9326</v>
      </c>
      <c r="C747" s="53" t="str">
        <f>_xlfn.XLOOKUP(Tabla1[[#This Row],[txtDimensionFocus]],Tabla7[Columna1],Tabla7[Columna2])</f>
        <v>Cuentas Por Pagar Proveedores</v>
      </c>
      <c r="D747" s="43" t="s">
        <v>6881</v>
      </c>
      <c r="E747" t="s">
        <v>6880</v>
      </c>
      <c r="F747" t="s">
        <v>14687</v>
      </c>
      <c r="G747" s="41">
        <v>42958</v>
      </c>
      <c r="H747" t="s">
        <v>6882</v>
      </c>
      <c r="I747" t="s">
        <v>17985</v>
      </c>
      <c r="K747" s="50" t="s">
        <v>22360</v>
      </c>
      <c r="L747" t="s">
        <v>21854</v>
      </c>
      <c r="M747" s="44">
        <v>-1324432</v>
      </c>
      <c r="N747" s="44">
        <v>-202032</v>
      </c>
    </row>
    <row r="748" spans="2:14" x14ac:dyDescent="0.25">
      <c r="B748" s="49" t="s">
        <v>9326</v>
      </c>
      <c r="C748" s="53" t="str">
        <f>_xlfn.XLOOKUP(Tabla1[[#This Row],[txtDimensionFocus]],Tabla7[Columna1],Tabla7[Columna2])</f>
        <v>Cuentas Por Pagar Proveedores</v>
      </c>
      <c r="D748" s="43" t="s">
        <v>7606</v>
      </c>
      <c r="E748" t="s">
        <v>7605</v>
      </c>
      <c r="F748" t="s">
        <v>15202</v>
      </c>
      <c r="G748" s="41">
        <v>43850</v>
      </c>
      <c r="H748" t="s">
        <v>7609</v>
      </c>
      <c r="L748" t="s">
        <v>21854</v>
      </c>
      <c r="M748" s="44">
        <v>-200000</v>
      </c>
      <c r="N748" s="44">
        <v>-200000</v>
      </c>
    </row>
    <row r="749" spans="2:14" x14ac:dyDescent="0.25">
      <c r="B749" s="49" t="s">
        <v>9326</v>
      </c>
      <c r="C749" s="53" t="str">
        <f>_xlfn.XLOOKUP(Tabla1[[#This Row],[txtDimensionFocus]],Tabla7[Columna1],Tabla7[Columna2])</f>
        <v>Cuentas Por Pagar Proveedores</v>
      </c>
      <c r="D749" s="43" t="s">
        <v>3061</v>
      </c>
      <c r="E749" t="s">
        <v>3060</v>
      </c>
      <c r="F749" t="s">
        <v>17956</v>
      </c>
      <c r="G749" s="41">
        <v>45229</v>
      </c>
      <c r="H749" t="s">
        <v>6488</v>
      </c>
      <c r="L749" t="s">
        <v>21854</v>
      </c>
      <c r="M749" s="44">
        <v>-199000</v>
      </c>
      <c r="N749" s="44">
        <v>-199000</v>
      </c>
    </row>
    <row r="750" spans="2:14" x14ac:dyDescent="0.25">
      <c r="B750" s="49" t="s">
        <v>9326</v>
      </c>
      <c r="C750" s="53" t="str">
        <f>_xlfn.XLOOKUP(Tabla1[[#This Row],[txtDimensionFocus]],Tabla7[Columna1],Tabla7[Columna2])</f>
        <v>Cuentas Por Pagar Proveedores</v>
      </c>
      <c r="D750" s="43" t="s">
        <v>9183</v>
      </c>
      <c r="E750" t="s">
        <v>9182</v>
      </c>
      <c r="F750" t="s">
        <v>18741</v>
      </c>
      <c r="G750" s="41">
        <v>45275</v>
      </c>
      <c r="H750" t="s">
        <v>8748</v>
      </c>
      <c r="I750" t="s">
        <v>18742</v>
      </c>
      <c r="J750" t="s">
        <v>22694</v>
      </c>
      <c r="K750" t="s">
        <v>22695</v>
      </c>
      <c r="L750" t="s">
        <v>21854</v>
      </c>
      <c r="M750" s="44">
        <v>-193992</v>
      </c>
      <c r="N750" s="44">
        <v>-193992</v>
      </c>
    </row>
    <row r="751" spans="2:14" x14ac:dyDescent="0.25">
      <c r="B751" s="49" t="s">
        <v>9326</v>
      </c>
      <c r="C751" s="53" t="str">
        <f>_xlfn.XLOOKUP(Tabla1[[#This Row],[txtDimensionFocus]],Tabla7[Columna1],Tabla7[Columna2])</f>
        <v>Cuentas Por Pagar Proveedores</v>
      </c>
      <c r="D751" s="43" t="s">
        <v>18456</v>
      </c>
      <c r="E751" t="s">
        <v>18457</v>
      </c>
      <c r="F751" t="s">
        <v>18458</v>
      </c>
      <c r="G751" s="41">
        <v>45112</v>
      </c>
      <c r="H751" t="s">
        <v>18459</v>
      </c>
      <c r="I751" t="s">
        <v>18460</v>
      </c>
      <c r="K751" t="s">
        <v>22616</v>
      </c>
      <c r="L751" t="s">
        <v>21854</v>
      </c>
      <c r="M751" s="44">
        <v>-190243.08</v>
      </c>
      <c r="N751" s="44">
        <v>-190243.08</v>
      </c>
    </row>
    <row r="752" spans="2:14" x14ac:dyDescent="0.25">
      <c r="B752" s="49" t="s">
        <v>9326</v>
      </c>
      <c r="C752" s="53" t="str">
        <f>_xlfn.XLOOKUP(Tabla1[[#This Row],[txtDimensionFocus]],Tabla7[Columna1],Tabla7[Columna2])</f>
        <v>Cuentas Por Pagar Proveedores</v>
      </c>
      <c r="D752" s="43" t="s">
        <v>16589</v>
      </c>
      <c r="E752" t="s">
        <v>16590</v>
      </c>
      <c r="F752" t="s">
        <v>16591</v>
      </c>
      <c r="G752" s="41">
        <v>45197</v>
      </c>
      <c r="H752" t="s">
        <v>16592</v>
      </c>
      <c r="I752" t="s">
        <v>16593</v>
      </c>
      <c r="L752" t="s">
        <v>21854</v>
      </c>
      <c r="M752" s="44">
        <v>-188800</v>
      </c>
      <c r="N752" s="44">
        <v>-188800</v>
      </c>
    </row>
    <row r="753" spans="2:14" x14ac:dyDescent="0.25">
      <c r="B753" s="49" t="s">
        <v>9326</v>
      </c>
      <c r="C753" s="53" t="str">
        <f>_xlfn.XLOOKUP(Tabla1[[#This Row],[txtDimensionFocus]],Tabla7[Columna1],Tabla7[Columna2])</f>
        <v>Cuentas Por Pagar Proveedores</v>
      </c>
      <c r="D753" s="43" t="s">
        <v>16589</v>
      </c>
      <c r="E753" t="s">
        <v>16590</v>
      </c>
      <c r="F753" t="s">
        <v>16594</v>
      </c>
      <c r="G753" s="41">
        <v>45259</v>
      </c>
      <c r="H753" t="s">
        <v>16595</v>
      </c>
      <c r="I753" t="s">
        <v>16525</v>
      </c>
      <c r="L753" t="s">
        <v>21854</v>
      </c>
      <c r="M753" s="44">
        <v>-188800</v>
      </c>
      <c r="N753" s="44">
        <v>-188800</v>
      </c>
    </row>
    <row r="754" spans="2:14" x14ac:dyDescent="0.25">
      <c r="B754" s="49" t="s">
        <v>9326</v>
      </c>
      <c r="C754" s="53" t="str">
        <f>_xlfn.XLOOKUP(Tabla1[[#This Row],[txtDimensionFocus]],Tabla7[Columna1],Tabla7[Columna2])</f>
        <v>Cuentas Por Pagar Proveedores</v>
      </c>
      <c r="D754" s="43" t="s">
        <v>18795</v>
      </c>
      <c r="E754" t="s">
        <v>18796</v>
      </c>
      <c r="F754" t="s">
        <v>18797</v>
      </c>
      <c r="G754" s="41">
        <v>45272</v>
      </c>
      <c r="H754" t="s">
        <v>18798</v>
      </c>
      <c r="I754" t="s">
        <v>18799</v>
      </c>
      <c r="L754" t="s">
        <v>21854</v>
      </c>
      <c r="M754" s="44">
        <v>-188800</v>
      </c>
      <c r="N754" s="44">
        <v>-188800</v>
      </c>
    </row>
    <row r="755" spans="2:14" x14ac:dyDescent="0.25">
      <c r="B755" s="49" t="s">
        <v>9326</v>
      </c>
      <c r="C755" s="53" t="str">
        <f>_xlfn.XLOOKUP(Tabla1[[#This Row],[txtDimensionFocus]],Tabla7[Columna1],Tabla7[Columna2])</f>
        <v>Cuentas Por Pagar Proveedores</v>
      </c>
      <c r="D755" s="43" t="s">
        <v>18795</v>
      </c>
      <c r="E755" t="s">
        <v>18796</v>
      </c>
      <c r="F755" t="s">
        <v>21680</v>
      </c>
      <c r="G755" s="41">
        <v>45302</v>
      </c>
      <c r="H755" t="s">
        <v>21047</v>
      </c>
      <c r="I755" t="s">
        <v>21681</v>
      </c>
      <c r="L755" t="s">
        <v>21854</v>
      </c>
      <c r="M755" s="44">
        <v>-188800</v>
      </c>
      <c r="N755" s="44">
        <v>-188800</v>
      </c>
    </row>
    <row r="756" spans="2:14" x14ac:dyDescent="0.25">
      <c r="B756" s="49" t="s">
        <v>9326</v>
      </c>
      <c r="C756" s="53" t="str">
        <f>_xlfn.XLOOKUP(Tabla1[[#This Row],[txtDimensionFocus]],Tabla7[Columna1],Tabla7[Columna2])</f>
        <v>Cuentas Por Pagar Proveedores</v>
      </c>
      <c r="D756" s="43" t="s">
        <v>18713</v>
      </c>
      <c r="E756" t="s">
        <v>18714</v>
      </c>
      <c r="F756" t="s">
        <v>18722</v>
      </c>
      <c r="G756" s="41">
        <v>45289</v>
      </c>
      <c r="H756" t="s">
        <v>18723</v>
      </c>
      <c r="I756" t="s">
        <v>18721</v>
      </c>
      <c r="J756" t="s">
        <v>22373</v>
      </c>
      <c r="K756" t="s">
        <v>22690</v>
      </c>
      <c r="L756" t="s">
        <v>21854</v>
      </c>
      <c r="M756" s="44">
        <v>-233404</v>
      </c>
      <c r="N756" s="44">
        <v>-186723.20000000001</v>
      </c>
    </row>
    <row r="757" spans="2:14" x14ac:dyDescent="0.25">
      <c r="B757" s="49" t="s">
        <v>9326</v>
      </c>
      <c r="C757" s="53" t="str">
        <f>_xlfn.XLOOKUP(Tabla1[[#This Row],[txtDimensionFocus]],Tabla7[Columna1],Tabla7[Columna2])</f>
        <v>Cuentas Por Pagar Proveedores</v>
      </c>
      <c r="D757" s="43" t="s">
        <v>1567</v>
      </c>
      <c r="E757" t="s">
        <v>1566</v>
      </c>
      <c r="F757" t="s">
        <v>11163</v>
      </c>
      <c r="G757" s="41">
        <v>41702</v>
      </c>
      <c r="H757" t="s">
        <v>2266</v>
      </c>
      <c r="L757" t="s">
        <v>21854</v>
      </c>
      <c r="M757" s="44">
        <v>-185466.6</v>
      </c>
      <c r="N757" s="44">
        <v>-185466.6</v>
      </c>
    </row>
    <row r="758" spans="2:14" x14ac:dyDescent="0.25">
      <c r="B758" s="49" t="s">
        <v>9326</v>
      </c>
      <c r="C758" s="53" t="str">
        <f>_xlfn.XLOOKUP(Tabla1[[#This Row],[txtDimensionFocus]],Tabla7[Columna1],Tabla7[Columna2])</f>
        <v>Cuentas Por Pagar Proveedores</v>
      </c>
      <c r="D758" s="43" t="s">
        <v>18572</v>
      </c>
      <c r="E758" t="s">
        <v>18573</v>
      </c>
      <c r="F758" t="s">
        <v>18574</v>
      </c>
      <c r="G758" s="41">
        <v>45281</v>
      </c>
      <c r="H758" t="s">
        <v>18575</v>
      </c>
      <c r="I758" t="s">
        <v>18576</v>
      </c>
      <c r="L758" t="s">
        <v>21854</v>
      </c>
      <c r="M758" s="44">
        <v>-185320.18</v>
      </c>
      <c r="N758" s="44">
        <v>-185320.18</v>
      </c>
    </row>
    <row r="759" spans="2:14" x14ac:dyDescent="0.25">
      <c r="B759" s="49" t="s">
        <v>9326</v>
      </c>
      <c r="C759" s="53" t="str">
        <f>_xlfn.XLOOKUP(Tabla1[[#This Row],[txtDimensionFocus]],Tabla7[Columna1],Tabla7[Columna2])</f>
        <v>Cuentas Por Pagar Proveedores</v>
      </c>
      <c r="D759" s="43" t="s">
        <v>1567</v>
      </c>
      <c r="E759" t="s">
        <v>1566</v>
      </c>
      <c r="F759" t="s">
        <v>11184</v>
      </c>
      <c r="G759" s="41">
        <v>41704</v>
      </c>
      <c r="H759" t="s">
        <v>2290</v>
      </c>
      <c r="L759" t="s">
        <v>21854</v>
      </c>
      <c r="M759" s="44">
        <v>-185062.64</v>
      </c>
      <c r="N759" s="44">
        <v>-185062.64</v>
      </c>
    </row>
    <row r="760" spans="2:14" x14ac:dyDescent="0.25">
      <c r="B760" s="49" t="s">
        <v>23866</v>
      </c>
      <c r="C760" s="53" t="str">
        <f>_xlfn.XLOOKUP(Tabla1[[#This Row],[txtDimensionFocus]],Tabla7[Columna1],Tabla7[Columna2])</f>
        <v>Reposicion/Reposicion Cajas Chicas/Fondos</v>
      </c>
      <c r="D760" s="43" t="s">
        <v>21163</v>
      </c>
      <c r="E760" t="s">
        <v>23919</v>
      </c>
      <c r="F760" t="s">
        <v>21166</v>
      </c>
      <c r="G760" s="41">
        <v>45303</v>
      </c>
      <c r="H760" t="s">
        <v>21167</v>
      </c>
      <c r="L760" t="s">
        <v>21854</v>
      </c>
      <c r="M760" s="44">
        <v>-1521413.61</v>
      </c>
      <c r="N760" s="44">
        <v>-1521413.61</v>
      </c>
    </row>
    <row r="761" spans="2:14" x14ac:dyDescent="0.25">
      <c r="B761" s="49" t="s">
        <v>9326</v>
      </c>
      <c r="C761" s="53" t="str">
        <f>_xlfn.XLOOKUP(Tabla1[[#This Row],[txtDimensionFocus]],Tabla7[Columna1],Tabla7[Columna2])</f>
        <v>Cuentas Por Pagar Proveedores</v>
      </c>
      <c r="D761" s="43" t="s">
        <v>1129</v>
      </c>
      <c r="E761" t="s">
        <v>1128</v>
      </c>
      <c r="F761" t="s">
        <v>17048</v>
      </c>
      <c r="G761" s="41">
        <v>45225</v>
      </c>
      <c r="H761" t="s">
        <v>17049</v>
      </c>
      <c r="L761" t="s">
        <v>21854</v>
      </c>
      <c r="M761" s="44">
        <v>-184767.87</v>
      </c>
      <c r="N761" s="44">
        <v>-184767.87</v>
      </c>
    </row>
    <row r="762" spans="2:14" x14ac:dyDescent="0.25">
      <c r="B762" s="49" t="s">
        <v>9326</v>
      </c>
      <c r="C762" s="53" t="str">
        <f>_xlfn.XLOOKUP(Tabla1[[#This Row],[txtDimensionFocus]],Tabla7[Columna1],Tabla7[Columna2])</f>
        <v>Cuentas Por Pagar Proveedores</v>
      </c>
      <c r="D762" s="43" t="s">
        <v>3174</v>
      </c>
      <c r="E762" t="s">
        <v>3173</v>
      </c>
      <c r="F762" t="s">
        <v>12432</v>
      </c>
      <c r="G762" s="41">
        <v>41822</v>
      </c>
      <c r="H762" t="s">
        <v>3959</v>
      </c>
      <c r="L762" t="s">
        <v>21854</v>
      </c>
      <c r="M762" s="44">
        <v>-184462.18</v>
      </c>
      <c r="N762" s="44">
        <v>-184462.18</v>
      </c>
    </row>
    <row r="763" spans="2:14" x14ac:dyDescent="0.25">
      <c r="B763" s="49" t="s">
        <v>9326</v>
      </c>
      <c r="C763" s="53" t="str">
        <f>_xlfn.XLOOKUP(Tabla1[[#This Row],[txtDimensionFocus]],Tabla7[Columna1],Tabla7[Columna2])</f>
        <v>Cuentas Por Pagar Proveedores</v>
      </c>
      <c r="D763" s="43" t="s">
        <v>5945</v>
      </c>
      <c r="E763" t="s">
        <v>5944</v>
      </c>
      <c r="F763" t="s">
        <v>14076</v>
      </c>
      <c r="G763" s="41">
        <v>42538</v>
      </c>
      <c r="H763" t="s">
        <v>6095</v>
      </c>
      <c r="I763" t="s">
        <v>18267</v>
      </c>
      <c r="K763" t="s">
        <v>22523</v>
      </c>
      <c r="L763" t="s">
        <v>21854</v>
      </c>
      <c r="M763" s="44">
        <v>-183490</v>
      </c>
      <c r="N763" s="44">
        <v>-183490</v>
      </c>
    </row>
    <row r="764" spans="2:14" x14ac:dyDescent="0.25">
      <c r="B764" s="49" t="s">
        <v>9326</v>
      </c>
      <c r="C764" s="53" t="str">
        <f>_xlfn.XLOOKUP(Tabla1[[#This Row],[txtDimensionFocus]],Tabla7[Columna1],Tabla7[Columna2])</f>
        <v>Cuentas Por Pagar Proveedores</v>
      </c>
      <c r="D764" s="43" t="s">
        <v>18143</v>
      </c>
      <c r="E764" t="s">
        <v>18144</v>
      </c>
      <c r="F764" t="s">
        <v>18145</v>
      </c>
      <c r="G764" s="41">
        <v>45280</v>
      </c>
      <c r="H764" t="s">
        <v>9058</v>
      </c>
      <c r="I764" t="s">
        <v>18146</v>
      </c>
      <c r="J764" t="s">
        <v>22449</v>
      </c>
      <c r="K764" t="s">
        <v>22450</v>
      </c>
      <c r="L764" t="s">
        <v>21854</v>
      </c>
      <c r="M764" s="44">
        <v>-182144.8</v>
      </c>
      <c r="N764" s="44">
        <v>-182144.8</v>
      </c>
    </row>
    <row r="765" spans="2:14" x14ac:dyDescent="0.25">
      <c r="B765" s="49" t="s">
        <v>9326</v>
      </c>
      <c r="C765" s="53" t="str">
        <f>_xlfn.XLOOKUP(Tabla1[[#This Row],[txtDimensionFocus]],Tabla7[Columna1],Tabla7[Columna2])</f>
        <v>Cuentas Por Pagar Proveedores</v>
      </c>
      <c r="D765" s="43" t="s">
        <v>8901</v>
      </c>
      <c r="E765" t="s">
        <v>8900</v>
      </c>
      <c r="F765" t="s">
        <v>21533</v>
      </c>
      <c r="G765" s="41">
        <v>45223</v>
      </c>
      <c r="H765" t="s">
        <v>7872</v>
      </c>
      <c r="I765" t="s">
        <v>21532</v>
      </c>
      <c r="J765" t="s">
        <v>22641</v>
      </c>
      <c r="K765" t="s">
        <v>22642</v>
      </c>
      <c r="L765" t="s">
        <v>21854</v>
      </c>
      <c r="M765" s="44">
        <v>-226560</v>
      </c>
      <c r="N765" s="44">
        <v>-181248</v>
      </c>
    </row>
    <row r="766" spans="2:14" x14ac:dyDescent="0.25">
      <c r="B766" s="49" t="s">
        <v>9326</v>
      </c>
      <c r="C766" s="53" t="str">
        <f>_xlfn.XLOOKUP(Tabla1[[#This Row],[txtDimensionFocus]],Tabla7[Columna1],Tabla7[Columna2])</f>
        <v>Cuentas Por Pagar Proveedores</v>
      </c>
      <c r="D766" s="43" t="s">
        <v>6484</v>
      </c>
      <c r="E766" t="s">
        <v>6483</v>
      </c>
      <c r="F766" t="s">
        <v>14379</v>
      </c>
      <c r="G766" s="41">
        <v>42711</v>
      </c>
      <c r="H766" t="s">
        <v>6485</v>
      </c>
      <c r="I766" t="s">
        <v>18288</v>
      </c>
      <c r="K766" t="s">
        <v>22538</v>
      </c>
      <c r="L766" t="s">
        <v>21854</v>
      </c>
      <c r="M766" s="44">
        <v>-180433.8</v>
      </c>
      <c r="N766" s="44">
        <v>-180433.8</v>
      </c>
    </row>
    <row r="767" spans="2:14" x14ac:dyDescent="0.25">
      <c r="B767" s="49" t="s">
        <v>9326</v>
      </c>
      <c r="C767" s="53" t="str">
        <f>_xlfn.XLOOKUP(Tabla1[[#This Row],[txtDimensionFocus]],Tabla7[Columna1],Tabla7[Columna2])</f>
        <v>Cuentas Por Pagar Proveedores</v>
      </c>
      <c r="D767" s="43" t="s">
        <v>144</v>
      </c>
      <c r="E767" t="s">
        <v>143</v>
      </c>
      <c r="F767" t="s">
        <v>9411</v>
      </c>
      <c r="G767" s="41">
        <v>40443</v>
      </c>
      <c r="H767">
        <v>1177</v>
      </c>
      <c r="L767" t="s">
        <v>21854</v>
      </c>
      <c r="M767" s="44">
        <v>-180247.98</v>
      </c>
      <c r="N767" s="44">
        <v>-180247.98</v>
      </c>
    </row>
    <row r="768" spans="2:14" x14ac:dyDescent="0.25">
      <c r="B768" s="49" t="s">
        <v>9326</v>
      </c>
      <c r="C768" s="53" t="str">
        <f>_xlfn.XLOOKUP(Tabla1[[#This Row],[txtDimensionFocus]],Tabla7[Columna1],Tabla7[Columna2])</f>
        <v>Cuentas Por Pagar Proveedores</v>
      </c>
      <c r="D768" s="43" t="s">
        <v>9172</v>
      </c>
      <c r="E768" t="s">
        <v>9171</v>
      </c>
      <c r="F768" t="s">
        <v>18514</v>
      </c>
      <c r="G768" s="41">
        <v>45175</v>
      </c>
      <c r="H768" t="s">
        <v>18515</v>
      </c>
      <c r="I768" t="s">
        <v>18516</v>
      </c>
      <c r="K768" t="s">
        <v>22631</v>
      </c>
      <c r="L768" t="s">
        <v>21854</v>
      </c>
      <c r="M768" s="44">
        <v>-178170.56</v>
      </c>
      <c r="N768" s="44">
        <v>-178170.56</v>
      </c>
    </row>
    <row r="769" spans="2:14" x14ac:dyDescent="0.25">
      <c r="B769" s="49" t="s">
        <v>9326</v>
      </c>
      <c r="C769" s="53" t="str">
        <f>_xlfn.XLOOKUP(Tabla1[[#This Row],[txtDimensionFocus]],Tabla7[Columna1],Tabla7[Columna2])</f>
        <v>Cuentas Por Pagar Proveedores</v>
      </c>
      <c r="D769" s="43" t="s">
        <v>4184</v>
      </c>
      <c r="E769" t="s">
        <v>4183</v>
      </c>
      <c r="F769" t="s">
        <v>12595</v>
      </c>
      <c r="G769" s="41">
        <v>41886</v>
      </c>
      <c r="H769" t="s">
        <v>4185</v>
      </c>
      <c r="I769" t="s">
        <v>17974</v>
      </c>
      <c r="K769" t="s">
        <v>22358</v>
      </c>
      <c r="L769" t="s">
        <v>21854</v>
      </c>
      <c r="M769" s="44">
        <v>-177000</v>
      </c>
      <c r="N769" s="44">
        <v>-177000</v>
      </c>
    </row>
    <row r="770" spans="2:14" x14ac:dyDescent="0.25">
      <c r="B770" s="49" t="s">
        <v>9326</v>
      </c>
      <c r="C770" s="53" t="str">
        <f>_xlfn.XLOOKUP(Tabla1[[#This Row],[txtDimensionFocus]],Tabla7[Columna1],Tabla7[Columna2])</f>
        <v>Cuentas Por Pagar Proveedores</v>
      </c>
      <c r="D770" s="43" t="s">
        <v>17192</v>
      </c>
      <c r="E770" t="s">
        <v>17193</v>
      </c>
      <c r="F770" t="s">
        <v>17194</v>
      </c>
      <c r="G770" s="41">
        <v>45147</v>
      </c>
      <c r="H770" t="s">
        <v>17195</v>
      </c>
      <c r="I770" t="s">
        <v>17196</v>
      </c>
      <c r="K770" t="s">
        <v>22097</v>
      </c>
      <c r="L770" t="s">
        <v>21854</v>
      </c>
      <c r="M770" s="44">
        <v>-221091.47</v>
      </c>
      <c r="N770" s="44">
        <v>-176873.18</v>
      </c>
    </row>
    <row r="771" spans="2:14" x14ac:dyDescent="0.25">
      <c r="B771" s="49" t="s">
        <v>9326</v>
      </c>
      <c r="C771" s="53" t="str">
        <f>_xlfn.XLOOKUP(Tabla1[[#This Row],[txtDimensionFocus]],Tabla7[Columna1],Tabla7[Columna2])</f>
        <v>Cuentas Por Pagar Proveedores</v>
      </c>
      <c r="D771" s="43" t="s">
        <v>18593</v>
      </c>
      <c r="E771" t="s">
        <v>18594</v>
      </c>
      <c r="F771" t="s">
        <v>18595</v>
      </c>
      <c r="G771" s="41">
        <v>45281</v>
      </c>
      <c r="H771" t="s">
        <v>8720</v>
      </c>
      <c r="I771" t="s">
        <v>18596</v>
      </c>
      <c r="J771" t="s">
        <v>22653</v>
      </c>
      <c r="K771" t="s">
        <v>22654</v>
      </c>
      <c r="L771" t="s">
        <v>21854</v>
      </c>
      <c r="M771" s="44">
        <v>-176705</v>
      </c>
      <c r="N771" s="44">
        <v>-176705</v>
      </c>
    </row>
    <row r="772" spans="2:14" x14ac:dyDescent="0.25">
      <c r="B772" s="49" t="s">
        <v>9326</v>
      </c>
      <c r="C772" s="53" t="str">
        <f>_xlfn.XLOOKUP(Tabla1[[#This Row],[txtDimensionFocus]],Tabla7[Columna1],Tabla7[Columna2])</f>
        <v>Cuentas Por Pagar Proveedores</v>
      </c>
      <c r="D772" s="43" t="s">
        <v>21740</v>
      </c>
      <c r="E772" t="s">
        <v>22739</v>
      </c>
      <c r="F772" t="s">
        <v>21741</v>
      </c>
      <c r="G772" s="41">
        <v>45308</v>
      </c>
      <c r="H772" t="s">
        <v>21343</v>
      </c>
      <c r="L772" t="s">
        <v>21854</v>
      </c>
      <c r="M772" s="44">
        <v>-176250</v>
      </c>
      <c r="N772" s="44">
        <v>-176250</v>
      </c>
    </row>
    <row r="773" spans="2:14" x14ac:dyDescent="0.25">
      <c r="B773" s="49" t="s">
        <v>9326</v>
      </c>
      <c r="C773" s="53" t="str">
        <f>_xlfn.XLOOKUP(Tabla1[[#This Row],[txtDimensionFocus]],Tabla7[Columna1],Tabla7[Columna2])</f>
        <v>Cuentas Por Pagar Proveedores</v>
      </c>
      <c r="D773" s="43" t="s">
        <v>18608</v>
      </c>
      <c r="E773" t="s">
        <v>18609</v>
      </c>
      <c r="F773" t="s">
        <v>18610</v>
      </c>
      <c r="G773" s="41">
        <v>45282</v>
      </c>
      <c r="H773" t="s">
        <v>8636</v>
      </c>
      <c r="I773" t="s">
        <v>18611</v>
      </c>
      <c r="J773" t="s">
        <v>22657</v>
      </c>
      <c r="K773" t="s">
        <v>22658</v>
      </c>
      <c r="L773" t="s">
        <v>21854</v>
      </c>
      <c r="M773" s="44">
        <v>-172752</v>
      </c>
      <c r="N773" s="44">
        <v>-172752</v>
      </c>
    </row>
    <row r="774" spans="2:14" x14ac:dyDescent="0.25">
      <c r="B774" s="49" t="s">
        <v>9326</v>
      </c>
      <c r="C774" s="53" t="str">
        <f>_xlfn.XLOOKUP(Tabla1[[#This Row],[txtDimensionFocus]],Tabla7[Columna1],Tabla7[Columna2])</f>
        <v>Cuentas Por Pagar Proveedores</v>
      </c>
      <c r="D774" s="43" t="s">
        <v>12550</v>
      </c>
      <c r="E774" t="s">
        <v>4127</v>
      </c>
      <c r="F774" t="s">
        <v>12551</v>
      </c>
      <c r="G774" s="41">
        <v>41873</v>
      </c>
      <c r="H774" t="s">
        <v>4128</v>
      </c>
      <c r="I774" t="s">
        <v>16459</v>
      </c>
      <c r="K774" t="s">
        <v>21878</v>
      </c>
      <c r="L774" t="s">
        <v>21854</v>
      </c>
      <c r="M774" s="44">
        <v>-172280</v>
      </c>
      <c r="N774" s="44">
        <v>-172280</v>
      </c>
    </row>
    <row r="775" spans="2:14" x14ac:dyDescent="0.25">
      <c r="B775" s="49" t="s">
        <v>9326</v>
      </c>
      <c r="C775" s="53" t="str">
        <f>_xlfn.XLOOKUP(Tabla1[[#This Row],[txtDimensionFocus]],Tabla7[Columna1],Tabla7[Columna2])</f>
        <v>Cuentas Por Pagar Proveedores</v>
      </c>
      <c r="D775" s="43" t="s">
        <v>433</v>
      </c>
      <c r="E775" t="s">
        <v>432</v>
      </c>
      <c r="F775" t="s">
        <v>10302</v>
      </c>
      <c r="G775" s="41">
        <v>41345</v>
      </c>
      <c r="H775">
        <v>9123</v>
      </c>
      <c r="L775" t="s">
        <v>21854</v>
      </c>
      <c r="M775" s="44">
        <v>-171824.52</v>
      </c>
      <c r="N775" s="44">
        <v>-171824.52</v>
      </c>
    </row>
    <row r="776" spans="2:14" x14ac:dyDescent="0.25">
      <c r="B776" s="49" t="s">
        <v>9326</v>
      </c>
      <c r="C776" s="53" t="str">
        <f>_xlfn.XLOOKUP(Tabla1[[#This Row],[txtDimensionFocus]],Tabla7[Columna1],Tabla7[Columna2])</f>
        <v>Cuentas Por Pagar Proveedores</v>
      </c>
      <c r="D776" s="43" t="s">
        <v>724</v>
      </c>
      <c r="E776" t="s">
        <v>723</v>
      </c>
      <c r="F776" t="s">
        <v>11385</v>
      </c>
      <c r="G776" s="41">
        <v>41731</v>
      </c>
      <c r="H776" t="s">
        <v>2510</v>
      </c>
      <c r="I776" t="s">
        <v>17097</v>
      </c>
      <c r="K776">
        <v>358</v>
      </c>
      <c r="L776" t="s">
        <v>21854</v>
      </c>
      <c r="M776" s="44">
        <v>-171194.87</v>
      </c>
      <c r="N776" s="44">
        <v>-171194.87</v>
      </c>
    </row>
    <row r="777" spans="2:14" x14ac:dyDescent="0.25">
      <c r="B777" s="49" t="s">
        <v>9326</v>
      </c>
      <c r="C777" s="53" t="str">
        <f>_xlfn.XLOOKUP(Tabla1[[#This Row],[txtDimensionFocus]],Tabla7[Columna1],Tabla7[Columna2])</f>
        <v>Cuentas Por Pagar Proveedores</v>
      </c>
      <c r="D777" s="43" t="s">
        <v>5254</v>
      </c>
      <c r="E777" t="s">
        <v>5253</v>
      </c>
      <c r="F777" t="s">
        <v>14121</v>
      </c>
      <c r="G777" s="41">
        <v>42556</v>
      </c>
      <c r="H777" t="s">
        <v>6163</v>
      </c>
      <c r="I777" t="s">
        <v>18287</v>
      </c>
      <c r="K777" t="s">
        <v>22537</v>
      </c>
      <c r="L777" t="s">
        <v>21854</v>
      </c>
      <c r="M777" s="44">
        <v>-169212</v>
      </c>
      <c r="N777" s="44">
        <v>-169212</v>
      </c>
    </row>
    <row r="778" spans="2:14" x14ac:dyDescent="0.25">
      <c r="B778" s="49" t="s">
        <v>9326</v>
      </c>
      <c r="C778" s="53" t="str">
        <f>_xlfn.XLOOKUP(Tabla1[[#This Row],[txtDimensionFocus]],Tabla7[Columna1],Tabla7[Columna2])</f>
        <v>Cuentas Por Pagar Proveedores</v>
      </c>
      <c r="D778" s="43" t="s">
        <v>5849</v>
      </c>
      <c r="E778" t="s">
        <v>5848</v>
      </c>
      <c r="F778" t="s">
        <v>14948</v>
      </c>
      <c r="G778" s="41">
        <v>43374</v>
      </c>
      <c r="H778" t="s">
        <v>7241</v>
      </c>
      <c r="I778" t="s">
        <v>17901</v>
      </c>
      <c r="K778" t="s">
        <v>22312</v>
      </c>
      <c r="L778" t="s">
        <v>21854</v>
      </c>
      <c r="M778" s="44">
        <v>-166380</v>
      </c>
      <c r="N778" s="44">
        <v>-166380</v>
      </c>
    </row>
    <row r="779" spans="2:14" x14ac:dyDescent="0.25">
      <c r="B779" s="49" t="s">
        <v>9326</v>
      </c>
      <c r="C779" s="53" t="str">
        <f>_xlfn.XLOOKUP(Tabla1[[#This Row],[txtDimensionFocus]],Tabla7[Columna1],Tabla7[Columna2])</f>
        <v>Cuentas Por Pagar Proveedores</v>
      </c>
      <c r="D779" s="43" t="s">
        <v>332</v>
      </c>
      <c r="E779" t="s">
        <v>331</v>
      </c>
      <c r="F779" t="s">
        <v>9547</v>
      </c>
      <c r="G779" s="41">
        <v>40687</v>
      </c>
      <c r="H779">
        <v>599</v>
      </c>
      <c r="L779" t="s">
        <v>21854</v>
      </c>
      <c r="M779" s="44">
        <v>-165392.79999999999</v>
      </c>
      <c r="N779" s="44">
        <v>-165392.79999999999</v>
      </c>
    </row>
    <row r="780" spans="2:14" x14ac:dyDescent="0.25">
      <c r="B780" s="49" t="s">
        <v>23700</v>
      </c>
      <c r="C780" s="53" t="str">
        <f>_xlfn.XLOOKUP(Tabla1[[#This Row],[txtDimensionFocus]],Tabla7[Columna1],Tabla7[Columna2])</f>
        <v>Retencion por Pagar  de Impuesto Retenido</v>
      </c>
      <c r="D780" s="43" t="s">
        <v>17</v>
      </c>
      <c r="E780" t="s">
        <v>16</v>
      </c>
      <c r="F780" t="s">
        <v>23754</v>
      </c>
      <c r="G780" s="41">
        <v>41604</v>
      </c>
      <c r="L780" t="s">
        <v>21854</v>
      </c>
      <c r="M780" s="44">
        <v>-1432126.47</v>
      </c>
      <c r="N780" s="44">
        <v>-1432126.47</v>
      </c>
    </row>
    <row r="781" spans="2:14" x14ac:dyDescent="0.25">
      <c r="B781" s="49" t="s">
        <v>9326</v>
      </c>
      <c r="C781" s="53" t="str">
        <f>_xlfn.XLOOKUP(Tabla1[[#This Row],[txtDimensionFocus]],Tabla7[Columna1],Tabla7[Columna2])</f>
        <v>Cuentas Por Pagar Proveedores</v>
      </c>
      <c r="D781" s="43" t="s">
        <v>2541</v>
      </c>
      <c r="E781" t="s">
        <v>2540</v>
      </c>
      <c r="F781" t="s">
        <v>11405</v>
      </c>
      <c r="G781" s="41">
        <v>41736</v>
      </c>
      <c r="H781" t="s">
        <v>2542</v>
      </c>
      <c r="I781" t="s">
        <v>18787</v>
      </c>
      <c r="K781" t="s">
        <v>22709</v>
      </c>
      <c r="L781" t="s">
        <v>21854</v>
      </c>
      <c r="M781" s="44">
        <v>-164610</v>
      </c>
      <c r="N781" s="44">
        <v>-164610</v>
      </c>
    </row>
    <row r="782" spans="2:14" x14ac:dyDescent="0.25">
      <c r="B782" s="49" t="s">
        <v>9326</v>
      </c>
      <c r="C782" s="53" t="str">
        <f>_xlfn.XLOOKUP(Tabla1[[#This Row],[txtDimensionFocus]],Tabla7[Columna1],Tabla7[Columna2])</f>
        <v>Cuentas Por Pagar Proveedores</v>
      </c>
      <c r="D782" s="43" t="s">
        <v>2541</v>
      </c>
      <c r="E782" t="s">
        <v>2540</v>
      </c>
      <c r="F782" t="s">
        <v>14009</v>
      </c>
      <c r="G782" s="41">
        <v>42465</v>
      </c>
      <c r="H782" t="s">
        <v>6001</v>
      </c>
      <c r="I782" t="s">
        <v>17793</v>
      </c>
      <c r="K782" t="s">
        <v>22711</v>
      </c>
      <c r="L782" t="s">
        <v>21854</v>
      </c>
      <c r="M782" s="44">
        <v>-164610</v>
      </c>
      <c r="N782" s="44">
        <v>-164610</v>
      </c>
    </row>
    <row r="783" spans="2:14" x14ac:dyDescent="0.25">
      <c r="B783" s="49" t="s">
        <v>9326</v>
      </c>
      <c r="C783" s="53" t="str">
        <f>_xlfn.XLOOKUP(Tabla1[[#This Row],[txtDimensionFocus]],Tabla7[Columna1],Tabla7[Columna2])</f>
        <v>Cuentas Por Pagar Proveedores</v>
      </c>
      <c r="D783" s="43" t="s">
        <v>17748</v>
      </c>
      <c r="E783" t="s">
        <v>17749</v>
      </c>
      <c r="F783" t="s">
        <v>17750</v>
      </c>
      <c r="G783" s="41">
        <v>45282</v>
      </c>
      <c r="H783" t="s">
        <v>17751</v>
      </c>
      <c r="I783" t="s">
        <v>17752</v>
      </c>
      <c r="J783" t="s">
        <v>22246</v>
      </c>
      <c r="K783" t="s">
        <v>22247</v>
      </c>
      <c r="L783" t="s">
        <v>21854</v>
      </c>
      <c r="M783" s="44">
        <v>-163560</v>
      </c>
      <c r="N783" s="44">
        <v>-163560</v>
      </c>
    </row>
    <row r="784" spans="2:14" x14ac:dyDescent="0.25">
      <c r="B784" s="49" t="s">
        <v>9326</v>
      </c>
      <c r="C784" s="53" t="str">
        <f>_xlfn.XLOOKUP(Tabla1[[#This Row],[txtDimensionFocus]],Tabla7[Columna1],Tabla7[Columna2])</f>
        <v>Cuentas Por Pagar Proveedores</v>
      </c>
      <c r="D784" s="43" t="s">
        <v>1261</v>
      </c>
      <c r="E784" t="s">
        <v>1260</v>
      </c>
      <c r="F784" t="s">
        <v>11593</v>
      </c>
      <c r="G784" s="41">
        <v>41745</v>
      </c>
      <c r="H784" t="s">
        <v>2792</v>
      </c>
      <c r="I784" t="s">
        <v>17813</v>
      </c>
      <c r="K784">
        <v>774</v>
      </c>
      <c r="L784" t="s">
        <v>21854</v>
      </c>
      <c r="M784" s="44">
        <v>-171200</v>
      </c>
      <c r="N784" s="44">
        <v>-162640</v>
      </c>
    </row>
    <row r="785" spans="2:14" x14ac:dyDescent="0.25">
      <c r="B785" s="49" t="s">
        <v>23978</v>
      </c>
      <c r="C785" s="53" t="str">
        <f>_xlfn.XLOOKUP(Tabla1[[#This Row],[txtDimensionFocus]],Tabla7[Columna1],Tabla7[Columna2])</f>
        <v>Cuenta Por Pagar Aportes Corrientes.</v>
      </c>
      <c r="D785" s="43" t="s">
        <v>21685</v>
      </c>
      <c r="E785" t="s">
        <v>24012</v>
      </c>
      <c r="F785" t="s">
        <v>24013</v>
      </c>
      <c r="G785" s="41">
        <v>45321</v>
      </c>
      <c r="H785" t="s">
        <v>24014</v>
      </c>
      <c r="L785" t="s">
        <v>21854</v>
      </c>
      <c r="M785" s="44">
        <v>-1409148.25</v>
      </c>
      <c r="N785" s="44">
        <v>-1409148.25</v>
      </c>
    </row>
    <row r="786" spans="2:14" x14ac:dyDescent="0.25">
      <c r="B786" s="49" t="s">
        <v>23978</v>
      </c>
      <c r="C786" s="53" t="str">
        <f>_xlfn.XLOOKUP(Tabla1[[#This Row],[txtDimensionFocus]],Tabla7[Columna1],Tabla7[Columna2])</f>
        <v>Cuenta Por Pagar Aportes Corrientes.</v>
      </c>
      <c r="D786" s="43" t="s">
        <v>21685</v>
      </c>
      <c r="E786" t="s">
        <v>24012</v>
      </c>
      <c r="F786" t="s">
        <v>24015</v>
      </c>
      <c r="G786" s="41">
        <v>45321</v>
      </c>
      <c r="H786" t="s">
        <v>24016</v>
      </c>
      <c r="L786" t="s">
        <v>21854</v>
      </c>
      <c r="M786" s="44">
        <v>-1409148.25</v>
      </c>
      <c r="N786" s="44">
        <v>-1409148.25</v>
      </c>
    </row>
    <row r="787" spans="2:14" x14ac:dyDescent="0.25">
      <c r="B787" s="49" t="s">
        <v>23978</v>
      </c>
      <c r="C787" s="53" t="str">
        <f>_xlfn.XLOOKUP(Tabla1[[#This Row],[txtDimensionFocus]],Tabla7[Columna1],Tabla7[Columna2])</f>
        <v>Cuenta Por Pagar Aportes Corrientes.</v>
      </c>
      <c r="D787" s="43" t="s">
        <v>21685</v>
      </c>
      <c r="E787" t="s">
        <v>24012</v>
      </c>
      <c r="F787" t="s">
        <v>24017</v>
      </c>
      <c r="G787" s="41">
        <v>45321</v>
      </c>
      <c r="H787" t="s">
        <v>24018</v>
      </c>
      <c r="L787" t="s">
        <v>21854</v>
      </c>
      <c r="M787" s="44">
        <v>-1409148.25</v>
      </c>
      <c r="N787" s="44">
        <v>-1409148.25</v>
      </c>
    </row>
    <row r="788" spans="2:14" x14ac:dyDescent="0.25">
      <c r="B788" s="49" t="s">
        <v>23700</v>
      </c>
      <c r="C788" s="53" t="str">
        <f>_xlfn.XLOOKUP(Tabla1[[#This Row],[txtDimensionFocus]],Tabla7[Columna1],Tabla7[Columna2])</f>
        <v>Retencion por Pagar  de Impuesto Retenido</v>
      </c>
      <c r="D788" s="43" t="s">
        <v>17</v>
      </c>
      <c r="E788" t="s">
        <v>16</v>
      </c>
      <c r="F788" t="s">
        <v>23832</v>
      </c>
      <c r="G788" s="41">
        <v>41796</v>
      </c>
      <c r="L788" t="s">
        <v>21854</v>
      </c>
      <c r="M788" s="44">
        <v>-1400176.71</v>
      </c>
      <c r="N788" s="44">
        <v>-1400176.71</v>
      </c>
    </row>
    <row r="789" spans="2:14" x14ac:dyDescent="0.25">
      <c r="B789" s="49" t="s">
        <v>9326</v>
      </c>
      <c r="C789" s="53" t="str">
        <f>_xlfn.XLOOKUP(Tabla1[[#This Row],[txtDimensionFocus]],Tabla7[Columna1],Tabla7[Columna2])</f>
        <v>Cuentas Por Pagar Proveedores</v>
      </c>
      <c r="D789" s="43" t="s">
        <v>4340</v>
      </c>
      <c r="E789" t="s">
        <v>4339</v>
      </c>
      <c r="F789" t="s">
        <v>12723</v>
      </c>
      <c r="G789" s="41">
        <v>41926</v>
      </c>
      <c r="H789" t="s">
        <v>4341</v>
      </c>
      <c r="I789" t="s">
        <v>17742</v>
      </c>
      <c r="K789">
        <v>2155</v>
      </c>
      <c r="L789" t="s">
        <v>21854</v>
      </c>
      <c r="M789" s="44">
        <v>-162503.75</v>
      </c>
      <c r="N789" s="44">
        <v>-162503.75</v>
      </c>
    </row>
    <row r="790" spans="2:14" x14ac:dyDescent="0.25">
      <c r="B790" s="49" t="s">
        <v>9326</v>
      </c>
      <c r="C790" s="53" t="str">
        <f>_xlfn.XLOOKUP(Tabla1[[#This Row],[txtDimensionFocus]],Tabla7[Columna1],Tabla7[Columna2])</f>
        <v>Cuentas Por Pagar Proveedores</v>
      </c>
      <c r="D790" s="43" t="s">
        <v>18568</v>
      </c>
      <c r="E790" t="s">
        <v>18569</v>
      </c>
      <c r="F790" t="s">
        <v>18570</v>
      </c>
      <c r="G790" s="41">
        <v>45258</v>
      </c>
      <c r="H790" t="s">
        <v>18571</v>
      </c>
      <c r="I790" t="s">
        <v>17313</v>
      </c>
      <c r="J790" t="s">
        <v>22648</v>
      </c>
      <c r="L790" t="s">
        <v>21854</v>
      </c>
      <c r="M790" s="44">
        <v>-161000</v>
      </c>
      <c r="N790" s="44">
        <v>-161000</v>
      </c>
    </row>
    <row r="791" spans="2:14" x14ac:dyDescent="0.25">
      <c r="B791" s="49" t="s">
        <v>9326</v>
      </c>
      <c r="C791" s="53" t="str">
        <f>_xlfn.XLOOKUP(Tabla1[[#This Row],[txtDimensionFocus]],Tabla7[Columna1],Tabla7[Columna2])</f>
        <v>Cuentas Por Pagar Proveedores</v>
      </c>
      <c r="D791" s="43" t="s">
        <v>7694</v>
      </c>
      <c r="E791" t="s">
        <v>7693</v>
      </c>
      <c r="F791" t="s">
        <v>21753</v>
      </c>
      <c r="G791" s="41">
        <v>45313</v>
      </c>
      <c r="H791" t="s">
        <v>21754</v>
      </c>
      <c r="L791" t="s">
        <v>21854</v>
      </c>
      <c r="M791" s="44">
        <v>-160200</v>
      </c>
      <c r="N791" s="44">
        <v>-160200</v>
      </c>
    </row>
    <row r="792" spans="2:14" x14ac:dyDescent="0.25">
      <c r="B792" s="49" t="s">
        <v>9326</v>
      </c>
      <c r="C792" s="53" t="str">
        <f>_xlfn.XLOOKUP(Tabla1[[#This Row],[txtDimensionFocus]],Tabla7[Columna1],Tabla7[Columna2])</f>
        <v>Cuentas Por Pagar Proveedores</v>
      </c>
      <c r="D792" s="43" t="s">
        <v>16192</v>
      </c>
      <c r="E792" t="s">
        <v>8855</v>
      </c>
      <c r="F792" t="s">
        <v>16193</v>
      </c>
      <c r="G792" s="41">
        <v>44900</v>
      </c>
      <c r="H792" t="s">
        <v>8856</v>
      </c>
      <c r="I792" t="s">
        <v>8857</v>
      </c>
      <c r="L792" t="s">
        <v>21854</v>
      </c>
      <c r="M792" s="44">
        <v>-159300</v>
      </c>
      <c r="N792" s="44">
        <v>-159300</v>
      </c>
    </row>
    <row r="793" spans="2:14" x14ac:dyDescent="0.25">
      <c r="B793" s="49" t="s">
        <v>9326</v>
      </c>
      <c r="C793" s="53" t="str">
        <f>_xlfn.XLOOKUP(Tabla1[[#This Row],[txtDimensionFocus]],Tabla7[Columna1],Tabla7[Columna2])</f>
        <v>Cuentas Por Pagar Proveedores</v>
      </c>
      <c r="D793" s="43" t="s">
        <v>1567</v>
      </c>
      <c r="E793" t="s">
        <v>1566</v>
      </c>
      <c r="F793" t="s">
        <v>11160</v>
      </c>
      <c r="G793" s="41">
        <v>41702</v>
      </c>
      <c r="H793" t="s">
        <v>2263</v>
      </c>
      <c r="L793" t="s">
        <v>21854</v>
      </c>
      <c r="M793" s="44">
        <v>-157697.35999999999</v>
      </c>
      <c r="N793" s="44">
        <v>-157697.35999999999</v>
      </c>
    </row>
    <row r="794" spans="2:14" x14ac:dyDescent="0.25">
      <c r="B794" s="49" t="s">
        <v>9326</v>
      </c>
      <c r="C794" s="53" t="str">
        <f>_xlfn.XLOOKUP(Tabla1[[#This Row],[txtDimensionFocus]],Tabla7[Columna1],Tabla7[Columna2])</f>
        <v>Cuentas Por Pagar Proveedores</v>
      </c>
      <c r="D794" s="43" t="s">
        <v>982</v>
      </c>
      <c r="E794" t="s">
        <v>981</v>
      </c>
      <c r="F794" t="s">
        <v>10110</v>
      </c>
      <c r="G794" s="41">
        <v>41229</v>
      </c>
      <c r="H794" t="s">
        <v>1007</v>
      </c>
      <c r="I794" t="s">
        <v>17687</v>
      </c>
      <c r="K794">
        <v>310</v>
      </c>
      <c r="L794" t="s">
        <v>21854</v>
      </c>
      <c r="M794" s="44">
        <v>-157000</v>
      </c>
      <c r="N794" s="44">
        <v>-157000</v>
      </c>
    </row>
    <row r="795" spans="2:14" x14ac:dyDescent="0.25">
      <c r="B795" s="49" t="s">
        <v>9326</v>
      </c>
      <c r="C795" s="53" t="str">
        <f>_xlfn.XLOOKUP(Tabla1[[#This Row],[txtDimensionFocus]],Tabla7[Columna1],Tabla7[Columna2])</f>
        <v>Cuentas Por Pagar Proveedores</v>
      </c>
      <c r="D795" s="43" t="s">
        <v>9302</v>
      </c>
      <c r="E795" t="s">
        <v>9301</v>
      </c>
      <c r="F795" t="s">
        <v>18486</v>
      </c>
      <c r="G795" s="41">
        <v>45111</v>
      </c>
      <c r="H795" t="s">
        <v>18487</v>
      </c>
      <c r="I795" t="s">
        <v>18488</v>
      </c>
      <c r="K795" t="s">
        <v>22628</v>
      </c>
      <c r="L795" t="s">
        <v>21854</v>
      </c>
      <c r="M795" s="44">
        <v>-156692.20000000001</v>
      </c>
      <c r="N795" s="44">
        <v>-156692.20000000001</v>
      </c>
    </row>
    <row r="796" spans="2:14" x14ac:dyDescent="0.25">
      <c r="B796" s="49" t="s">
        <v>9326</v>
      </c>
      <c r="C796" s="53" t="str">
        <f>_xlfn.XLOOKUP(Tabla1[[#This Row],[txtDimensionFocus]],Tabla7[Columna1],Tabla7[Columna2])</f>
        <v>Cuentas Por Pagar Proveedores</v>
      </c>
      <c r="D796" s="43" t="s">
        <v>7667</v>
      </c>
      <c r="E796" t="s">
        <v>7666</v>
      </c>
      <c r="F796" t="s">
        <v>18075</v>
      </c>
      <c r="G796" s="41">
        <v>45147</v>
      </c>
      <c r="H796" t="s">
        <v>18076</v>
      </c>
      <c r="I796" t="s">
        <v>18077</v>
      </c>
      <c r="J796" t="s">
        <v>22398</v>
      </c>
      <c r="K796" t="s">
        <v>22406</v>
      </c>
      <c r="L796" t="s">
        <v>21854</v>
      </c>
      <c r="M796" s="44">
        <v>-6037321.4699999997</v>
      </c>
      <c r="N796" s="44">
        <v>-156122.98000000001</v>
      </c>
    </row>
    <row r="797" spans="2:14" x14ac:dyDescent="0.25">
      <c r="B797" s="49" t="s">
        <v>9326</v>
      </c>
      <c r="C797" s="53" t="str">
        <f>_xlfn.XLOOKUP(Tabla1[[#This Row],[txtDimensionFocus]],Tabla7[Columna1],Tabla7[Columna2])</f>
        <v>Cuentas Por Pagar Proveedores</v>
      </c>
      <c r="D797" s="43" t="s">
        <v>18316</v>
      </c>
      <c r="E797" t="s">
        <v>18317</v>
      </c>
      <c r="F797" t="s">
        <v>18321</v>
      </c>
      <c r="G797" s="41">
        <v>45275</v>
      </c>
      <c r="H797" t="s">
        <v>18322</v>
      </c>
      <c r="I797" t="s">
        <v>18323</v>
      </c>
      <c r="J797" t="s">
        <v>22556</v>
      </c>
      <c r="K797" t="s">
        <v>22557</v>
      </c>
      <c r="L797" t="s">
        <v>21854</v>
      </c>
      <c r="M797" s="44">
        <v>-154580</v>
      </c>
      <c r="N797" s="44">
        <v>-154580</v>
      </c>
    </row>
    <row r="798" spans="2:14" x14ac:dyDescent="0.25">
      <c r="B798" s="49" t="s">
        <v>9326</v>
      </c>
      <c r="C798" s="53" t="str">
        <f>_xlfn.XLOOKUP(Tabla1[[#This Row],[txtDimensionFocus]],Tabla7[Columna1],Tabla7[Columna2])</f>
        <v>Cuentas Por Pagar Proveedores</v>
      </c>
      <c r="D798" s="43" t="s">
        <v>2237</v>
      </c>
      <c r="E798" t="s">
        <v>2236</v>
      </c>
      <c r="F798" t="s">
        <v>14020</v>
      </c>
      <c r="G798" s="41">
        <v>42478</v>
      </c>
      <c r="H798" t="s">
        <v>6020</v>
      </c>
      <c r="I798" t="s">
        <v>18111</v>
      </c>
      <c r="K798" t="s">
        <v>22481</v>
      </c>
      <c r="L798" t="s">
        <v>21854</v>
      </c>
      <c r="M798" s="44">
        <v>-154414.79999999999</v>
      </c>
      <c r="N798" s="44">
        <v>-154414.79999999999</v>
      </c>
    </row>
    <row r="799" spans="2:14" x14ac:dyDescent="0.25">
      <c r="B799" s="49" t="s">
        <v>9326</v>
      </c>
      <c r="C799" s="53" t="str">
        <f>_xlfn.XLOOKUP(Tabla1[[#This Row],[txtDimensionFocus]],Tabla7[Columna1],Tabla7[Columna2])</f>
        <v>Cuentas Por Pagar Proveedores</v>
      </c>
      <c r="D799" s="43" t="s">
        <v>1353</v>
      </c>
      <c r="E799" t="s">
        <v>1352</v>
      </c>
      <c r="F799" t="s">
        <v>10366</v>
      </c>
      <c r="G799" s="41">
        <v>41418</v>
      </c>
      <c r="H799" t="s">
        <v>1354</v>
      </c>
      <c r="I799" t="s">
        <v>16617</v>
      </c>
      <c r="K799" t="s">
        <v>22384</v>
      </c>
      <c r="L799" t="s">
        <v>21854</v>
      </c>
      <c r="M799" s="44">
        <v>-2764281.66</v>
      </c>
      <c r="N799" s="44">
        <v>-153809.26</v>
      </c>
    </row>
    <row r="800" spans="2:14" x14ac:dyDescent="0.25">
      <c r="B800" s="49" t="s">
        <v>9326</v>
      </c>
      <c r="C800" s="53" t="str">
        <f>_xlfn.XLOOKUP(Tabla1[[#This Row],[txtDimensionFocus]],Tabla7[Columna1],Tabla7[Columna2])</f>
        <v>Cuentas Por Pagar Proveedores</v>
      </c>
      <c r="D800" s="43" t="s">
        <v>4515</v>
      </c>
      <c r="E800" t="s">
        <v>4514</v>
      </c>
      <c r="F800" t="s">
        <v>14695</v>
      </c>
      <c r="G800" s="41">
        <v>42982</v>
      </c>
      <c r="H800" t="s">
        <v>6891</v>
      </c>
      <c r="I800" t="s">
        <v>16959</v>
      </c>
      <c r="K800" t="s">
        <v>22272</v>
      </c>
      <c r="L800" t="s">
        <v>21854</v>
      </c>
      <c r="M800" s="44">
        <v>-153683.20000000001</v>
      </c>
      <c r="N800" s="44">
        <v>-153683.20000000001</v>
      </c>
    </row>
    <row r="801" spans="2:14" x14ac:dyDescent="0.25">
      <c r="B801" s="49" t="s">
        <v>9326</v>
      </c>
      <c r="C801" s="53" t="str">
        <f>_xlfn.XLOOKUP(Tabla1[[#This Row],[txtDimensionFocus]],Tabla7[Columna1],Tabla7[Columna2])</f>
        <v>Cuentas Por Pagar Proveedores</v>
      </c>
      <c r="D801" s="43" t="s">
        <v>17698</v>
      </c>
      <c r="E801" t="s">
        <v>17699</v>
      </c>
      <c r="F801" t="s">
        <v>17700</v>
      </c>
      <c r="G801" s="41">
        <v>45244</v>
      </c>
      <c r="H801" t="s">
        <v>17701</v>
      </c>
      <c r="I801" t="s">
        <v>17702</v>
      </c>
      <c r="L801" t="s">
        <v>21854</v>
      </c>
      <c r="M801" s="44">
        <v>-151563.37</v>
      </c>
      <c r="N801" s="44">
        <v>-151563.37</v>
      </c>
    </row>
    <row r="802" spans="2:14" x14ac:dyDescent="0.25">
      <c r="B802" s="49" t="s">
        <v>9326</v>
      </c>
      <c r="C802" s="53" t="str">
        <f>_xlfn.XLOOKUP(Tabla1[[#This Row],[txtDimensionFocus]],Tabla7[Columna1],Tabla7[Columna2])</f>
        <v>Cuentas Por Pagar Proveedores</v>
      </c>
      <c r="D802" s="43" t="s">
        <v>15400</v>
      </c>
      <c r="E802" t="s">
        <v>7889</v>
      </c>
      <c r="F802" t="s">
        <v>16418</v>
      </c>
      <c r="G802" s="41">
        <v>45278</v>
      </c>
      <c r="H802" t="s">
        <v>8596</v>
      </c>
      <c r="I802" t="s">
        <v>16419</v>
      </c>
      <c r="K802" t="s">
        <v>21867</v>
      </c>
      <c r="L802" t="s">
        <v>21854</v>
      </c>
      <c r="M802" s="44">
        <v>-187620</v>
      </c>
      <c r="N802" s="44">
        <v>-150096</v>
      </c>
    </row>
    <row r="803" spans="2:14" x14ac:dyDescent="0.25">
      <c r="B803" s="49" t="s">
        <v>9326</v>
      </c>
      <c r="C803" s="53" t="str">
        <f>_xlfn.XLOOKUP(Tabla1[[#This Row],[txtDimensionFocus]],Tabla7[Columna1],Tabla7[Columna2])</f>
        <v>Cuentas Por Pagar Proveedores</v>
      </c>
      <c r="D803" s="43" t="s">
        <v>1467</v>
      </c>
      <c r="E803" t="s">
        <v>1466</v>
      </c>
      <c r="F803" t="s">
        <v>13574</v>
      </c>
      <c r="G803" s="41">
        <v>42132</v>
      </c>
      <c r="H803" t="s">
        <v>5469</v>
      </c>
      <c r="I803" t="s">
        <v>18789</v>
      </c>
      <c r="K803" t="s">
        <v>22715</v>
      </c>
      <c r="L803" t="s">
        <v>21854</v>
      </c>
      <c r="M803" s="44">
        <v>-149122.5</v>
      </c>
      <c r="N803" s="44">
        <v>-149122.5</v>
      </c>
    </row>
    <row r="804" spans="2:14" x14ac:dyDescent="0.25">
      <c r="B804" s="49" t="s">
        <v>9326</v>
      </c>
      <c r="C804" s="53" t="str">
        <f>_xlfn.XLOOKUP(Tabla1[[#This Row],[txtDimensionFocus]],Tabla7[Columna1],Tabla7[Columna2])</f>
        <v>Cuentas Por Pagar Proveedores</v>
      </c>
      <c r="D804" s="43" t="s">
        <v>7487</v>
      </c>
      <c r="E804" t="s">
        <v>7486</v>
      </c>
      <c r="F804" t="s">
        <v>18105</v>
      </c>
      <c r="G804" s="41">
        <v>45272</v>
      </c>
      <c r="H804" t="s">
        <v>8893</v>
      </c>
      <c r="I804" t="s">
        <v>18106</v>
      </c>
      <c r="J804" t="s">
        <v>22422</v>
      </c>
      <c r="K804" t="s">
        <v>22423</v>
      </c>
      <c r="L804" t="s">
        <v>21854</v>
      </c>
      <c r="M804" s="44">
        <v>-149087.69</v>
      </c>
      <c r="N804" s="44">
        <v>-149087.69</v>
      </c>
    </row>
    <row r="805" spans="2:14" x14ac:dyDescent="0.25">
      <c r="B805" s="49" t="s">
        <v>9326</v>
      </c>
      <c r="C805" s="53" t="str">
        <f>_xlfn.XLOOKUP(Tabla1[[#This Row],[txtDimensionFocus]],Tabla7[Columna1],Tabla7[Columna2])</f>
        <v>Cuentas Por Pagar Proveedores</v>
      </c>
      <c r="D805" s="43" t="s">
        <v>2550</v>
      </c>
      <c r="E805" t="s">
        <v>2549</v>
      </c>
      <c r="F805" t="s">
        <v>14038</v>
      </c>
      <c r="G805" s="41">
        <v>42509</v>
      </c>
      <c r="H805" t="s">
        <v>6048</v>
      </c>
      <c r="I805" t="s">
        <v>17552</v>
      </c>
      <c r="K805" t="s">
        <v>22185</v>
      </c>
      <c r="L805" t="s">
        <v>21854</v>
      </c>
      <c r="M805" s="44">
        <v>-147500</v>
      </c>
      <c r="N805" s="44">
        <v>-147500</v>
      </c>
    </row>
    <row r="806" spans="2:14" x14ac:dyDescent="0.25">
      <c r="B806" s="49" t="s">
        <v>9326</v>
      </c>
      <c r="C806" s="53" t="str">
        <f>_xlfn.XLOOKUP(Tabla1[[#This Row],[txtDimensionFocus]],Tabla7[Columna1],Tabla7[Columna2])</f>
        <v>Cuentas Por Pagar Proveedores</v>
      </c>
      <c r="D806" s="43" t="s">
        <v>2550</v>
      </c>
      <c r="E806" t="s">
        <v>2549</v>
      </c>
      <c r="F806" t="s">
        <v>14039</v>
      </c>
      <c r="G806" s="41">
        <v>42509</v>
      </c>
      <c r="H806" t="s">
        <v>6049</v>
      </c>
      <c r="I806" t="s">
        <v>17553</v>
      </c>
      <c r="K806" t="s">
        <v>22185</v>
      </c>
      <c r="L806" t="s">
        <v>21854</v>
      </c>
      <c r="M806" s="44">
        <v>-147500</v>
      </c>
      <c r="N806" s="44">
        <v>-147500</v>
      </c>
    </row>
    <row r="807" spans="2:14" x14ac:dyDescent="0.25">
      <c r="B807" s="49" t="s">
        <v>9326</v>
      </c>
      <c r="C807" s="53" t="str">
        <f>_xlfn.XLOOKUP(Tabla1[[#This Row],[txtDimensionFocus]],Tabla7[Columna1],Tabla7[Columna2])</f>
        <v>Cuentas Por Pagar Proveedores</v>
      </c>
      <c r="D807" s="43" t="s">
        <v>2550</v>
      </c>
      <c r="E807" t="s">
        <v>2549</v>
      </c>
      <c r="F807" t="s">
        <v>14040</v>
      </c>
      <c r="G807" s="41">
        <v>42509</v>
      </c>
      <c r="H807" t="s">
        <v>6050</v>
      </c>
      <c r="I807" t="s">
        <v>17554</v>
      </c>
      <c r="K807" t="s">
        <v>22185</v>
      </c>
      <c r="L807" t="s">
        <v>21854</v>
      </c>
      <c r="M807" s="44">
        <v>-147500</v>
      </c>
      <c r="N807" s="44">
        <v>-147500</v>
      </c>
    </row>
    <row r="808" spans="2:14" x14ac:dyDescent="0.25">
      <c r="B808" s="49" t="s">
        <v>9326</v>
      </c>
      <c r="C808" s="53" t="str">
        <f>_xlfn.XLOOKUP(Tabla1[[#This Row],[txtDimensionFocus]],Tabla7[Columna1],Tabla7[Columna2])</f>
        <v>Cuentas Por Pagar Proveedores</v>
      </c>
      <c r="D808" s="43" t="s">
        <v>2550</v>
      </c>
      <c r="E808" t="s">
        <v>2549</v>
      </c>
      <c r="F808" t="s">
        <v>14144</v>
      </c>
      <c r="G808" s="41">
        <v>42573</v>
      </c>
      <c r="H808" t="s">
        <v>6196</v>
      </c>
      <c r="I808" t="s">
        <v>17555</v>
      </c>
      <c r="K808" t="s">
        <v>22185</v>
      </c>
      <c r="L808" t="s">
        <v>21854</v>
      </c>
      <c r="M808" s="44">
        <v>-147500</v>
      </c>
      <c r="N808" s="44">
        <v>-147500</v>
      </c>
    </row>
    <row r="809" spans="2:14" x14ac:dyDescent="0.25">
      <c r="B809" s="49" t="s">
        <v>9326</v>
      </c>
      <c r="C809" s="53" t="str">
        <f>_xlfn.XLOOKUP(Tabla1[[#This Row],[txtDimensionFocus]],Tabla7[Columna1],Tabla7[Columna2])</f>
        <v>Cuentas Por Pagar Proveedores</v>
      </c>
      <c r="D809" s="43" t="s">
        <v>7857</v>
      </c>
      <c r="E809" t="s">
        <v>7856</v>
      </c>
      <c r="F809" t="s">
        <v>15377</v>
      </c>
      <c r="G809" s="41">
        <v>44323</v>
      </c>
      <c r="H809" t="s">
        <v>7488</v>
      </c>
      <c r="L809" t="s">
        <v>21854</v>
      </c>
      <c r="M809" s="44">
        <v>-146000</v>
      </c>
      <c r="N809" s="44">
        <v>-146000</v>
      </c>
    </row>
    <row r="810" spans="2:14" x14ac:dyDescent="0.25">
      <c r="B810" s="49" t="s">
        <v>9326</v>
      </c>
      <c r="C810" s="53" t="str">
        <f>_xlfn.XLOOKUP(Tabla1[[#This Row],[txtDimensionFocus]],Tabla7[Columna1],Tabla7[Columna2])</f>
        <v>Cuentas Por Pagar Proveedores</v>
      </c>
      <c r="D810" s="43" t="s">
        <v>7857</v>
      </c>
      <c r="E810" t="s">
        <v>7856</v>
      </c>
      <c r="F810" t="s">
        <v>15378</v>
      </c>
      <c r="G810" s="41">
        <v>44323</v>
      </c>
      <c r="H810" t="s">
        <v>7858</v>
      </c>
      <c r="L810" t="s">
        <v>21854</v>
      </c>
      <c r="M810" s="44">
        <v>-146000</v>
      </c>
      <c r="N810" s="44">
        <v>-146000</v>
      </c>
    </row>
    <row r="811" spans="2:14" x14ac:dyDescent="0.25">
      <c r="B811" s="49" t="s">
        <v>9326</v>
      </c>
      <c r="C811" s="53" t="str">
        <f>_xlfn.XLOOKUP(Tabla1[[#This Row],[txtDimensionFocus]],Tabla7[Columna1],Tabla7[Columna2])</f>
        <v>Cuentas Por Pagar Proveedores</v>
      </c>
      <c r="D811" s="43" t="s">
        <v>7857</v>
      </c>
      <c r="E811" t="s">
        <v>7856</v>
      </c>
      <c r="F811" t="s">
        <v>15379</v>
      </c>
      <c r="G811" s="41">
        <v>44323</v>
      </c>
      <c r="H811" t="s">
        <v>7859</v>
      </c>
      <c r="L811" t="s">
        <v>21854</v>
      </c>
      <c r="M811" s="44">
        <v>-146000</v>
      </c>
      <c r="N811" s="44">
        <v>-146000</v>
      </c>
    </row>
    <row r="812" spans="2:14" x14ac:dyDescent="0.25">
      <c r="B812" s="49" t="s">
        <v>9326</v>
      </c>
      <c r="C812" s="53" t="str">
        <f>_xlfn.XLOOKUP(Tabla1[[#This Row],[txtDimensionFocus]],Tabla7[Columna1],Tabla7[Columna2])</f>
        <v>Cuentas Por Pagar Proveedores</v>
      </c>
      <c r="D812" s="43" t="s">
        <v>7857</v>
      </c>
      <c r="E812" t="s">
        <v>7856</v>
      </c>
      <c r="F812" t="s">
        <v>15380</v>
      </c>
      <c r="G812" s="41">
        <v>44323</v>
      </c>
      <c r="H812" t="s">
        <v>7159</v>
      </c>
      <c r="L812" t="s">
        <v>21854</v>
      </c>
      <c r="M812" s="44">
        <v>-146000</v>
      </c>
      <c r="N812" s="44">
        <v>-146000</v>
      </c>
    </row>
    <row r="813" spans="2:14" x14ac:dyDescent="0.25">
      <c r="B813" s="49" t="s">
        <v>9326</v>
      </c>
      <c r="C813" s="53" t="str">
        <f>_xlfn.XLOOKUP(Tabla1[[#This Row],[txtDimensionFocus]],Tabla7[Columna1],Tabla7[Columna2])</f>
        <v>Cuentas Por Pagar Proveedores</v>
      </c>
      <c r="D813" s="43" t="s">
        <v>7857</v>
      </c>
      <c r="E813" t="s">
        <v>7856</v>
      </c>
      <c r="F813" t="s">
        <v>15381</v>
      </c>
      <c r="G813" s="41">
        <v>44323</v>
      </c>
      <c r="H813" t="s">
        <v>7860</v>
      </c>
      <c r="L813" t="s">
        <v>21854</v>
      </c>
      <c r="M813" s="44">
        <v>-146000</v>
      </c>
      <c r="N813" s="44">
        <v>-146000</v>
      </c>
    </row>
    <row r="814" spans="2:14" x14ac:dyDescent="0.25">
      <c r="B814" s="49" t="s">
        <v>9326</v>
      </c>
      <c r="C814" s="53" t="str">
        <f>_xlfn.XLOOKUP(Tabla1[[#This Row],[txtDimensionFocus]],Tabla7[Columna1],Tabla7[Columna2])</f>
        <v>Cuentas Por Pagar Proveedores</v>
      </c>
      <c r="D814" s="43" t="s">
        <v>1281</v>
      </c>
      <c r="E814" t="s">
        <v>1280</v>
      </c>
      <c r="F814" t="s">
        <v>10313</v>
      </c>
      <c r="G814" s="41">
        <v>41358</v>
      </c>
      <c r="H814" t="s">
        <v>1282</v>
      </c>
      <c r="I814" t="s">
        <v>17771</v>
      </c>
      <c r="K814">
        <v>2167</v>
      </c>
      <c r="L814" t="s">
        <v>21854</v>
      </c>
      <c r="M814" s="44">
        <v>-3386880</v>
      </c>
      <c r="N814" s="44">
        <v>-144179.20000000001</v>
      </c>
    </row>
    <row r="815" spans="2:14" x14ac:dyDescent="0.25">
      <c r="B815" s="49" t="s">
        <v>9326</v>
      </c>
      <c r="C815" s="53" t="str">
        <f>_xlfn.XLOOKUP(Tabla1[[#This Row],[txtDimensionFocus]],Tabla7[Columna1],Tabla7[Columna2])</f>
        <v>Cuentas Por Pagar Proveedores</v>
      </c>
      <c r="D815" s="43" t="s">
        <v>16843</v>
      </c>
      <c r="E815" t="s">
        <v>16844</v>
      </c>
      <c r="F815" t="s">
        <v>16848</v>
      </c>
      <c r="G815" s="41">
        <v>45203</v>
      </c>
      <c r="H815" t="s">
        <v>16849</v>
      </c>
      <c r="I815" t="s">
        <v>16850</v>
      </c>
      <c r="K815" t="s">
        <v>21986</v>
      </c>
      <c r="L815" t="s">
        <v>21854</v>
      </c>
      <c r="M815" s="44">
        <v>-141600</v>
      </c>
      <c r="N815" s="44">
        <v>-141600</v>
      </c>
    </row>
    <row r="816" spans="2:14" x14ac:dyDescent="0.25">
      <c r="B816" s="49" t="s">
        <v>9326</v>
      </c>
      <c r="C816" s="53" t="str">
        <f>_xlfn.XLOOKUP(Tabla1[[#This Row],[txtDimensionFocus]],Tabla7[Columna1],Tabla7[Columna2])</f>
        <v>Cuentas Por Pagar Proveedores</v>
      </c>
      <c r="D816" s="43" t="s">
        <v>16293</v>
      </c>
      <c r="E816" t="s">
        <v>9032</v>
      </c>
      <c r="F816" t="s">
        <v>16988</v>
      </c>
      <c r="G816" s="41">
        <v>45191</v>
      </c>
      <c r="H816" t="s">
        <v>16989</v>
      </c>
      <c r="I816" t="s">
        <v>16990</v>
      </c>
      <c r="K816" t="s">
        <v>22045</v>
      </c>
      <c r="L816" t="s">
        <v>21854</v>
      </c>
      <c r="M816" s="44">
        <v>-141600</v>
      </c>
      <c r="N816" s="44">
        <v>-141600</v>
      </c>
    </row>
    <row r="817" spans="2:14" x14ac:dyDescent="0.25">
      <c r="B817" s="49" t="s">
        <v>9326</v>
      </c>
      <c r="C817" s="53" t="str">
        <f>_xlfn.XLOOKUP(Tabla1[[#This Row],[txtDimensionFocus]],Tabla7[Columna1],Tabla7[Columna2])</f>
        <v>Cuentas Por Pagar Proveedores</v>
      </c>
      <c r="D817" s="43" t="s">
        <v>16293</v>
      </c>
      <c r="E817" t="s">
        <v>9032</v>
      </c>
      <c r="F817" t="s">
        <v>16991</v>
      </c>
      <c r="G817" s="41">
        <v>45250</v>
      </c>
      <c r="H817" t="s">
        <v>16992</v>
      </c>
      <c r="I817" t="s">
        <v>16993</v>
      </c>
      <c r="K817" t="s">
        <v>22045</v>
      </c>
      <c r="L817" t="s">
        <v>21854</v>
      </c>
      <c r="M817" s="44">
        <v>-141600</v>
      </c>
      <c r="N817" s="44">
        <v>-141600</v>
      </c>
    </row>
    <row r="818" spans="2:14" x14ac:dyDescent="0.25">
      <c r="B818" s="49" t="s">
        <v>9326</v>
      </c>
      <c r="C818" s="53" t="str">
        <f>_xlfn.XLOOKUP(Tabla1[[#This Row],[txtDimensionFocus]],Tabla7[Columna1],Tabla7[Columna2])</f>
        <v>Cuentas Por Pagar Proveedores</v>
      </c>
      <c r="D818" s="43" t="s">
        <v>9848</v>
      </c>
      <c r="E818" t="s">
        <v>632</v>
      </c>
      <c r="F818" t="s">
        <v>9850</v>
      </c>
      <c r="G818" s="41">
        <v>41075</v>
      </c>
      <c r="H818" t="s">
        <v>634</v>
      </c>
      <c r="I818" t="s">
        <v>16618</v>
      </c>
      <c r="K818" t="s">
        <v>21914</v>
      </c>
      <c r="L818" t="s">
        <v>21854</v>
      </c>
      <c r="M818" s="44">
        <v>-48772.53</v>
      </c>
      <c r="N818" s="44">
        <v>-141440.32000000001</v>
      </c>
    </row>
    <row r="819" spans="2:14" x14ac:dyDescent="0.25">
      <c r="B819" s="49" t="s">
        <v>9326</v>
      </c>
      <c r="C819" s="53" t="str">
        <f>_xlfn.XLOOKUP(Tabla1[[#This Row],[txtDimensionFocus]],Tabla7[Columna1],Tabla7[Columna2])</f>
        <v>Cuentas Por Pagar Proveedores</v>
      </c>
      <c r="D819" s="43" t="s">
        <v>5649</v>
      </c>
      <c r="E819" t="s">
        <v>5648</v>
      </c>
      <c r="F819" t="s">
        <v>14138</v>
      </c>
      <c r="G819" s="41">
        <v>42571</v>
      </c>
      <c r="H819" t="s">
        <v>5963</v>
      </c>
      <c r="I819" t="s">
        <v>18109</v>
      </c>
      <c r="K819" t="s">
        <v>22426</v>
      </c>
      <c r="L819" t="s">
        <v>21854</v>
      </c>
      <c r="M819" s="44">
        <v>-140909.70000000001</v>
      </c>
      <c r="N819" s="44">
        <v>-140909.70000000001</v>
      </c>
    </row>
    <row r="820" spans="2:14" x14ac:dyDescent="0.25">
      <c r="B820" s="49" t="s">
        <v>9326</v>
      </c>
      <c r="C820" s="53" t="str">
        <f>_xlfn.XLOOKUP(Tabla1[[#This Row],[txtDimensionFocus]],Tabla7[Columna1],Tabla7[Columna2])</f>
        <v>Cuentas Por Pagar Proveedores</v>
      </c>
      <c r="D820" s="43" t="s">
        <v>6712</v>
      </c>
      <c r="E820" t="s">
        <v>6711</v>
      </c>
      <c r="F820" t="s">
        <v>14563</v>
      </c>
      <c r="G820" s="41">
        <v>42815</v>
      </c>
      <c r="H820" t="s">
        <v>6287</v>
      </c>
      <c r="I820" t="s">
        <v>18275</v>
      </c>
      <c r="K820" t="s">
        <v>22535</v>
      </c>
      <c r="L820" t="s">
        <v>21854</v>
      </c>
      <c r="M820" s="44">
        <v>-140821.20000000001</v>
      </c>
      <c r="N820" s="44">
        <v>-140821.20000000001</v>
      </c>
    </row>
    <row r="821" spans="2:14" x14ac:dyDescent="0.25">
      <c r="B821" s="49" t="s">
        <v>9326</v>
      </c>
      <c r="C821" s="53" t="str">
        <f>_xlfn.XLOOKUP(Tabla1[[#This Row],[txtDimensionFocus]],Tabla7[Columna1],Tabla7[Columna2])</f>
        <v>Cuentas Por Pagar Proveedores</v>
      </c>
      <c r="D821" s="43" t="s">
        <v>16662</v>
      </c>
      <c r="E821" t="s">
        <v>16663</v>
      </c>
      <c r="F821" t="s">
        <v>16664</v>
      </c>
      <c r="G821" s="41">
        <v>45264</v>
      </c>
      <c r="H821" t="s">
        <v>16665</v>
      </c>
      <c r="I821" t="s">
        <v>16614</v>
      </c>
      <c r="K821" t="s">
        <v>21925</v>
      </c>
      <c r="L821" t="s">
        <v>21854</v>
      </c>
      <c r="M821" s="44">
        <v>-140000</v>
      </c>
      <c r="N821" s="44">
        <v>-140000</v>
      </c>
    </row>
    <row r="822" spans="2:14" x14ac:dyDescent="0.25">
      <c r="B822" s="49" t="s">
        <v>9326</v>
      </c>
      <c r="C822" s="53" t="str">
        <f>_xlfn.XLOOKUP(Tabla1[[#This Row],[txtDimensionFocus]],Tabla7[Columna1],Tabla7[Columna2])</f>
        <v>Cuentas Por Pagar Proveedores</v>
      </c>
      <c r="D822" s="43" t="s">
        <v>9305</v>
      </c>
      <c r="E822" t="s">
        <v>9304</v>
      </c>
      <c r="F822" t="s">
        <v>18412</v>
      </c>
      <c r="G822" s="41">
        <v>45273</v>
      </c>
      <c r="H822" t="s">
        <v>18413</v>
      </c>
      <c r="I822" t="s">
        <v>18414</v>
      </c>
      <c r="J822" t="s">
        <v>22599</v>
      </c>
      <c r="K822" t="s">
        <v>22600</v>
      </c>
      <c r="L822" t="s">
        <v>21854</v>
      </c>
      <c r="M822" s="44">
        <v>-139240</v>
      </c>
      <c r="N822" s="44">
        <v>-139240</v>
      </c>
    </row>
    <row r="823" spans="2:14" x14ac:dyDescent="0.25">
      <c r="B823" s="49" t="s">
        <v>9326</v>
      </c>
      <c r="C823" s="53" t="str">
        <f>_xlfn.XLOOKUP(Tabla1[[#This Row],[txtDimensionFocus]],Tabla7[Columna1],Tabla7[Columna2])</f>
        <v>Cuentas Por Pagar Proveedores</v>
      </c>
      <c r="D823" s="43" t="s">
        <v>16626</v>
      </c>
      <c r="E823" t="s">
        <v>16627</v>
      </c>
      <c r="F823" t="s">
        <v>16628</v>
      </c>
      <c r="G823" s="41">
        <v>45272</v>
      </c>
      <c r="H823" t="s">
        <v>16629</v>
      </c>
      <c r="L823" t="s">
        <v>21854</v>
      </c>
      <c r="M823" s="44">
        <v>-138650</v>
      </c>
      <c r="N823" s="44">
        <v>-138650</v>
      </c>
    </row>
    <row r="824" spans="2:14" x14ac:dyDescent="0.25">
      <c r="B824" s="49" t="s">
        <v>9326</v>
      </c>
      <c r="C824" s="53" t="str">
        <f>_xlfn.XLOOKUP(Tabla1[[#This Row],[txtDimensionFocus]],Tabla7[Columna1],Tabla7[Columna2])</f>
        <v>Cuentas Por Pagar Proveedores</v>
      </c>
      <c r="D824" s="43" t="s">
        <v>1177</v>
      </c>
      <c r="E824" t="s">
        <v>1176</v>
      </c>
      <c r="F824" t="s">
        <v>13447</v>
      </c>
      <c r="G824" s="41">
        <v>42054</v>
      </c>
      <c r="H824" t="s">
        <v>5325</v>
      </c>
      <c r="I824" t="s">
        <v>17117</v>
      </c>
      <c r="K824" t="s">
        <v>22086</v>
      </c>
      <c r="L824" t="s">
        <v>21854</v>
      </c>
      <c r="M824" s="44">
        <v>-138582.07999999999</v>
      </c>
      <c r="N824" s="44">
        <v>-138582.07999999999</v>
      </c>
    </row>
    <row r="825" spans="2:14" x14ac:dyDescent="0.25">
      <c r="B825" s="49" t="s">
        <v>9326</v>
      </c>
      <c r="C825" s="53" t="str">
        <f>_xlfn.XLOOKUP(Tabla1[[#This Row],[txtDimensionFocus]],Tabla7[Columna1],Tabla7[Columna2])</f>
        <v>Cuentas Por Pagar Proveedores</v>
      </c>
      <c r="D825" s="43" t="s">
        <v>18758</v>
      </c>
      <c r="E825" t="s">
        <v>18759</v>
      </c>
      <c r="F825" t="s">
        <v>18760</v>
      </c>
      <c r="G825" s="41">
        <v>45280</v>
      </c>
      <c r="H825" t="s">
        <v>7379</v>
      </c>
      <c r="I825" t="s">
        <v>18761</v>
      </c>
      <c r="J825" t="s">
        <v>22697</v>
      </c>
      <c r="K825" t="s">
        <v>22698</v>
      </c>
      <c r="L825" t="s">
        <v>21854</v>
      </c>
      <c r="M825" s="44">
        <v>-138561.5</v>
      </c>
      <c r="N825" s="44">
        <v>-138561.5</v>
      </c>
    </row>
    <row r="826" spans="2:14" x14ac:dyDescent="0.25">
      <c r="B826" s="49" t="s">
        <v>9326</v>
      </c>
      <c r="C826" s="53" t="str">
        <f>_xlfn.XLOOKUP(Tabla1[[#This Row],[txtDimensionFocus]],Tabla7[Columna1],Tabla7[Columna2])</f>
        <v>Cuentas Por Pagar Proveedores</v>
      </c>
      <c r="D826" s="43" t="s">
        <v>14323</v>
      </c>
      <c r="E826" t="s">
        <v>6413</v>
      </c>
      <c r="F826" t="s">
        <v>14324</v>
      </c>
      <c r="G826" s="41">
        <v>42641</v>
      </c>
      <c r="H826" t="s">
        <v>5570</v>
      </c>
      <c r="I826" t="s">
        <v>16522</v>
      </c>
      <c r="J826" t="s">
        <v>21895</v>
      </c>
      <c r="K826" t="s">
        <v>21896</v>
      </c>
      <c r="L826" t="s">
        <v>21854</v>
      </c>
      <c r="M826" s="44">
        <v>-195054</v>
      </c>
      <c r="N826" s="44">
        <v>-137661.99</v>
      </c>
    </row>
    <row r="827" spans="2:14" x14ac:dyDescent="0.25">
      <c r="B827" s="49" t="s">
        <v>9326</v>
      </c>
      <c r="C827" s="53" t="str">
        <f>_xlfn.XLOOKUP(Tabla1[[#This Row],[txtDimensionFocus]],Tabla7[Columna1],Tabla7[Columna2])</f>
        <v>Cuentas Por Pagar Proveedores</v>
      </c>
      <c r="D827" s="43" t="s">
        <v>433</v>
      </c>
      <c r="E827" t="s">
        <v>432</v>
      </c>
      <c r="F827" t="s">
        <v>9999</v>
      </c>
      <c r="G827" s="41">
        <v>41159</v>
      </c>
      <c r="H827" t="s">
        <v>848</v>
      </c>
      <c r="I827" t="s">
        <v>17319</v>
      </c>
      <c r="K827" t="s">
        <v>22167</v>
      </c>
      <c r="L827" t="s">
        <v>21854</v>
      </c>
      <c r="M827" s="44">
        <v>-139798.56</v>
      </c>
      <c r="N827" s="44">
        <v>-136183.07999999999</v>
      </c>
    </row>
    <row r="828" spans="2:14" x14ac:dyDescent="0.25">
      <c r="B828" s="49" t="s">
        <v>23978</v>
      </c>
      <c r="C828" s="53" t="str">
        <f>_xlfn.XLOOKUP(Tabla1[[#This Row],[txtDimensionFocus]],Tabla7[Columna1],Tabla7[Columna2])</f>
        <v>Cuenta Por Pagar Aportes Corrientes.</v>
      </c>
      <c r="D828" s="43" t="s">
        <v>24053</v>
      </c>
      <c r="E828" t="s">
        <v>24054</v>
      </c>
      <c r="F828" t="s">
        <v>24055</v>
      </c>
      <c r="G828" s="41">
        <v>43516</v>
      </c>
      <c r="H828" t="s">
        <v>24056</v>
      </c>
      <c r="L828" t="s">
        <v>21854</v>
      </c>
      <c r="M828" s="44">
        <v>-1293888.8899999999</v>
      </c>
      <c r="N828" s="44">
        <v>-1293888.8899999999</v>
      </c>
    </row>
    <row r="829" spans="2:14" x14ac:dyDescent="0.25">
      <c r="B829" s="49" t="s">
        <v>9326</v>
      </c>
      <c r="C829" s="53" t="str">
        <f>_xlfn.XLOOKUP(Tabla1[[#This Row],[txtDimensionFocus]],Tabla7[Columna1],Tabla7[Columna2])</f>
        <v>Cuentas Por Pagar Proveedores</v>
      </c>
      <c r="D829" s="43" t="s">
        <v>16397</v>
      </c>
      <c r="E829" t="s">
        <v>16398</v>
      </c>
      <c r="F829" t="s">
        <v>16400</v>
      </c>
      <c r="G829" s="41">
        <v>45273</v>
      </c>
      <c r="H829" t="s">
        <v>7811</v>
      </c>
      <c r="L829" t="s">
        <v>21854</v>
      </c>
      <c r="M829" s="44">
        <v>-135700</v>
      </c>
      <c r="N829" s="44">
        <v>-135700</v>
      </c>
    </row>
    <row r="830" spans="2:14" x14ac:dyDescent="0.25">
      <c r="B830" s="49" t="s">
        <v>9326</v>
      </c>
      <c r="C830" s="53" t="str">
        <f>_xlfn.XLOOKUP(Tabla1[[#This Row],[txtDimensionFocus]],Tabla7[Columna1],Tabla7[Columna2])</f>
        <v>Cuentas Por Pagar Proveedores</v>
      </c>
      <c r="D830" s="43" t="s">
        <v>13518</v>
      </c>
      <c r="E830" t="s">
        <v>5409</v>
      </c>
      <c r="F830" t="s">
        <v>17033</v>
      </c>
      <c r="G830" s="41">
        <v>45281</v>
      </c>
      <c r="H830" t="s">
        <v>7115</v>
      </c>
      <c r="L830" t="s">
        <v>21854</v>
      </c>
      <c r="M830" s="44">
        <v>-135700</v>
      </c>
      <c r="N830" s="44">
        <v>-135700</v>
      </c>
    </row>
    <row r="831" spans="2:14" x14ac:dyDescent="0.25">
      <c r="B831" s="49" t="s">
        <v>9326</v>
      </c>
      <c r="C831" s="53" t="str">
        <f>_xlfn.XLOOKUP(Tabla1[[#This Row],[txtDimensionFocus]],Tabla7[Columna1],Tabla7[Columna2])</f>
        <v>Cuentas Por Pagar Proveedores</v>
      </c>
      <c r="D831" s="43" t="s">
        <v>14005</v>
      </c>
      <c r="E831" t="s">
        <v>5995</v>
      </c>
      <c r="F831" t="s">
        <v>17037</v>
      </c>
      <c r="G831" s="41">
        <v>45281</v>
      </c>
      <c r="H831" t="s">
        <v>7926</v>
      </c>
      <c r="L831" t="s">
        <v>21854</v>
      </c>
      <c r="M831" s="44">
        <v>-135700</v>
      </c>
      <c r="N831" s="44">
        <v>-135700</v>
      </c>
    </row>
    <row r="832" spans="2:14" x14ac:dyDescent="0.25">
      <c r="B832" s="49" t="s">
        <v>9326</v>
      </c>
      <c r="C832" s="53" t="str">
        <f>_xlfn.XLOOKUP(Tabla1[[#This Row],[txtDimensionFocus]],Tabla7[Columna1],Tabla7[Columna2])</f>
        <v>Cuentas Por Pagar Proveedores</v>
      </c>
      <c r="D832" s="43" t="s">
        <v>616</v>
      </c>
      <c r="E832" t="s">
        <v>615</v>
      </c>
      <c r="F832" t="s">
        <v>9835</v>
      </c>
      <c r="G832" s="41">
        <v>41061</v>
      </c>
      <c r="H832">
        <v>1129</v>
      </c>
      <c r="L832" t="s">
        <v>21854</v>
      </c>
      <c r="M832" s="44">
        <v>-138214</v>
      </c>
      <c r="N832" s="44">
        <v>-134068</v>
      </c>
    </row>
    <row r="833" spans="2:14" x14ac:dyDescent="0.25">
      <c r="B833" s="49" t="s">
        <v>9326</v>
      </c>
      <c r="C833" s="53" t="str">
        <f>_xlfn.XLOOKUP(Tabla1[[#This Row],[txtDimensionFocus]],Tabla7[Columna1],Tabla7[Columna2])</f>
        <v>Cuentas Por Pagar Proveedores</v>
      </c>
      <c r="D833" s="43" t="s">
        <v>1177</v>
      </c>
      <c r="E833" t="s">
        <v>1176</v>
      </c>
      <c r="F833" t="s">
        <v>14258</v>
      </c>
      <c r="G833" s="41">
        <v>42612</v>
      </c>
      <c r="H833" t="s">
        <v>6333</v>
      </c>
      <c r="I833" t="s">
        <v>17120</v>
      </c>
      <c r="K833">
        <v>2487</v>
      </c>
      <c r="L833" t="s">
        <v>21854</v>
      </c>
      <c r="M833" s="44">
        <v>-133820.29</v>
      </c>
      <c r="N833" s="44">
        <v>-133820.29</v>
      </c>
    </row>
    <row r="834" spans="2:14" x14ac:dyDescent="0.25">
      <c r="B834" s="49" t="s">
        <v>23866</v>
      </c>
      <c r="C834" s="53" t="str">
        <f>_xlfn.XLOOKUP(Tabla1[[#This Row],[txtDimensionFocus]],Tabla7[Columna1],Tabla7[Columna2])</f>
        <v>Reposicion/Reposicion Cajas Chicas/Fondos</v>
      </c>
      <c r="D834" s="43" t="s">
        <v>21158</v>
      </c>
      <c r="E834" t="s">
        <v>23914</v>
      </c>
      <c r="F834" t="s">
        <v>21159</v>
      </c>
      <c r="G834" s="41">
        <v>45265</v>
      </c>
      <c r="H834" t="s">
        <v>21160</v>
      </c>
      <c r="L834" t="s">
        <v>21854</v>
      </c>
      <c r="M834" s="44">
        <v>-1281312.5</v>
      </c>
      <c r="N834" s="44">
        <v>-1281312.5</v>
      </c>
    </row>
    <row r="835" spans="2:14" x14ac:dyDescent="0.25">
      <c r="B835" s="49" t="s">
        <v>9326</v>
      </c>
      <c r="C835" s="53" t="str">
        <f>_xlfn.XLOOKUP(Tabla1[[#This Row],[txtDimensionFocus]],Tabla7[Columna1],Tabla7[Columna2])</f>
        <v>Cuentas Por Pagar Proveedores</v>
      </c>
      <c r="D835" s="43" t="s">
        <v>1622</v>
      </c>
      <c r="E835" t="s">
        <v>1621</v>
      </c>
      <c r="F835" t="s">
        <v>12804</v>
      </c>
      <c r="G835" s="41">
        <v>41968</v>
      </c>
      <c r="H835" t="s">
        <v>4448</v>
      </c>
      <c r="I835" t="s">
        <v>17233</v>
      </c>
      <c r="K835">
        <v>2039</v>
      </c>
      <c r="L835" t="s">
        <v>21854</v>
      </c>
      <c r="M835" s="44">
        <v>-133493.4</v>
      </c>
      <c r="N835" s="44">
        <v>-133493.4</v>
      </c>
    </row>
    <row r="836" spans="2:14" x14ac:dyDescent="0.25">
      <c r="B836" s="49" t="s">
        <v>9326</v>
      </c>
      <c r="C836" s="53" t="str">
        <f>_xlfn.XLOOKUP(Tabla1[[#This Row],[txtDimensionFocus]],Tabla7[Columna1],Tabla7[Columna2])</f>
        <v>Cuentas Por Pagar Proveedores</v>
      </c>
      <c r="D836" s="43" t="s">
        <v>816</v>
      </c>
      <c r="E836" t="s">
        <v>815</v>
      </c>
      <c r="F836" t="s">
        <v>11097</v>
      </c>
      <c r="G836" s="41">
        <v>41683</v>
      </c>
      <c r="L836" t="s">
        <v>21854</v>
      </c>
      <c r="M836" s="44">
        <v>-132498.4</v>
      </c>
      <c r="N836" s="44">
        <v>-132498.4</v>
      </c>
    </row>
    <row r="837" spans="2:14" x14ac:dyDescent="0.25">
      <c r="B837" s="49" t="s">
        <v>9326</v>
      </c>
      <c r="C837" s="53" t="str">
        <f>_xlfn.XLOOKUP(Tabla1[[#This Row],[txtDimensionFocus]],Tabla7[Columna1],Tabla7[Columna2])</f>
        <v>Cuentas Por Pagar Proveedores</v>
      </c>
      <c r="D837" s="43" t="s">
        <v>7658</v>
      </c>
      <c r="E837" t="s">
        <v>7657</v>
      </c>
      <c r="F837" t="s">
        <v>22726</v>
      </c>
      <c r="G837" s="41">
        <v>45317</v>
      </c>
      <c r="H837" t="s">
        <v>21417</v>
      </c>
      <c r="I837" t="s">
        <v>22727</v>
      </c>
      <c r="K837" t="s">
        <v>22725</v>
      </c>
      <c r="L837" t="s">
        <v>21854</v>
      </c>
      <c r="M837" s="44">
        <v>-130754.77</v>
      </c>
      <c r="N837" s="44">
        <v>-130754.77</v>
      </c>
    </row>
    <row r="838" spans="2:14" x14ac:dyDescent="0.25">
      <c r="B838" s="49" t="s">
        <v>9326</v>
      </c>
      <c r="C838" s="53" t="str">
        <f>_xlfn.XLOOKUP(Tabla1[[#This Row],[txtDimensionFocus]],Tabla7[Columna1],Tabla7[Columna2])</f>
        <v>Cuentas Por Pagar Proveedores</v>
      </c>
      <c r="D838" s="43" t="s">
        <v>7658</v>
      </c>
      <c r="E838" t="s">
        <v>7657</v>
      </c>
      <c r="F838" t="s">
        <v>22728</v>
      </c>
      <c r="G838" s="41">
        <v>45317</v>
      </c>
      <c r="H838" t="s">
        <v>19043</v>
      </c>
      <c r="I838" t="s">
        <v>22729</v>
      </c>
      <c r="K838" t="s">
        <v>22725</v>
      </c>
      <c r="L838" t="s">
        <v>21854</v>
      </c>
      <c r="M838" s="44">
        <v>-130754.77</v>
      </c>
      <c r="N838" s="44">
        <v>-130754.77</v>
      </c>
    </row>
    <row r="839" spans="2:14" x14ac:dyDescent="0.25">
      <c r="B839" s="49" t="s">
        <v>9326</v>
      </c>
      <c r="C839" s="53" t="str">
        <f>_xlfn.XLOOKUP(Tabla1[[#This Row],[txtDimensionFocus]],Tabla7[Columna1],Tabla7[Columna2])</f>
        <v>Cuentas Por Pagar Proveedores</v>
      </c>
      <c r="D839" s="43" t="s">
        <v>16305</v>
      </c>
      <c r="E839" t="s">
        <v>9052</v>
      </c>
      <c r="F839" t="s">
        <v>16775</v>
      </c>
      <c r="G839" s="41">
        <v>45197</v>
      </c>
      <c r="H839" t="s">
        <v>16776</v>
      </c>
      <c r="I839" t="s">
        <v>16777</v>
      </c>
      <c r="L839" t="s">
        <v>21854</v>
      </c>
      <c r="M839" s="44">
        <v>-129800</v>
      </c>
      <c r="N839" s="44">
        <v>-129800</v>
      </c>
    </row>
    <row r="840" spans="2:14" x14ac:dyDescent="0.25">
      <c r="B840" s="49" t="s">
        <v>23866</v>
      </c>
      <c r="C840" s="53" t="str">
        <f>_xlfn.XLOOKUP(Tabla1[[#This Row],[txtDimensionFocus]],Tabla7[Columna1],Tabla7[Columna2])</f>
        <v>Reposicion/Reposicion Cajas Chicas/Fondos</v>
      </c>
      <c r="D840" s="43" t="s">
        <v>21715</v>
      </c>
      <c r="E840" t="s">
        <v>23974</v>
      </c>
      <c r="F840" t="s">
        <v>21717</v>
      </c>
      <c r="G840" s="41">
        <v>45307</v>
      </c>
      <c r="H840" t="s">
        <v>21716</v>
      </c>
      <c r="L840" t="s">
        <v>21854</v>
      </c>
      <c r="M840" s="44">
        <v>-1257692.74</v>
      </c>
      <c r="N840" s="44">
        <v>-1257692.74</v>
      </c>
    </row>
    <row r="841" spans="2:14" x14ac:dyDescent="0.25">
      <c r="B841" s="49" t="s">
        <v>23866</v>
      </c>
      <c r="C841" s="53" t="str">
        <f>_xlfn.XLOOKUP(Tabla1[[#This Row],[txtDimensionFocus]],Tabla7[Columna1],Tabla7[Columna2])</f>
        <v>Reposicion/Reposicion Cajas Chicas/Fondos</v>
      </c>
      <c r="D841" s="43" t="s">
        <v>21715</v>
      </c>
      <c r="E841" t="s">
        <v>23974</v>
      </c>
      <c r="F841" t="s">
        <v>21720</v>
      </c>
      <c r="G841" s="41">
        <v>45309</v>
      </c>
      <c r="H841" t="s">
        <v>21721</v>
      </c>
      <c r="L841" t="s">
        <v>21854</v>
      </c>
      <c r="M841" s="44">
        <v>-1257692.74</v>
      </c>
      <c r="N841" s="44">
        <v>-1257692.74</v>
      </c>
    </row>
    <row r="842" spans="2:14" x14ac:dyDescent="0.25">
      <c r="B842" s="49" t="s">
        <v>9326</v>
      </c>
      <c r="C842" s="53" t="str">
        <f>_xlfn.XLOOKUP(Tabla1[[#This Row],[txtDimensionFocus]],Tabla7[Columna1],Tabla7[Columna2])</f>
        <v>Cuentas Por Pagar Proveedores</v>
      </c>
      <c r="D842" s="43" t="s">
        <v>16305</v>
      </c>
      <c r="E842" t="s">
        <v>9052</v>
      </c>
      <c r="F842" t="s">
        <v>16778</v>
      </c>
      <c r="G842" s="41">
        <v>45259</v>
      </c>
      <c r="H842" t="s">
        <v>16779</v>
      </c>
      <c r="I842" t="s">
        <v>16525</v>
      </c>
      <c r="L842" t="s">
        <v>21854</v>
      </c>
      <c r="M842" s="44">
        <v>-129800</v>
      </c>
      <c r="N842" s="44">
        <v>-129800</v>
      </c>
    </row>
    <row r="843" spans="2:14" x14ac:dyDescent="0.25">
      <c r="B843" s="49" t="s">
        <v>9326</v>
      </c>
      <c r="C843" s="53" t="str">
        <f>_xlfn.XLOOKUP(Tabla1[[#This Row],[txtDimensionFocus]],Tabla7[Columna1],Tabla7[Columna2])</f>
        <v>Cuentas Por Pagar Proveedores</v>
      </c>
      <c r="D843" s="43" t="s">
        <v>17028</v>
      </c>
      <c r="E843" t="s">
        <v>17029</v>
      </c>
      <c r="F843" t="s">
        <v>17030</v>
      </c>
      <c r="G843" s="41">
        <v>45281</v>
      </c>
      <c r="H843" t="s">
        <v>17031</v>
      </c>
      <c r="L843" t="s">
        <v>21854</v>
      </c>
      <c r="M843" s="44">
        <v>-129800</v>
      </c>
      <c r="N843" s="44">
        <v>-129800</v>
      </c>
    </row>
    <row r="844" spans="2:14" x14ac:dyDescent="0.25">
      <c r="B844" s="49" t="s">
        <v>9326</v>
      </c>
      <c r="C844" s="53" t="str">
        <f>_xlfn.XLOOKUP(Tabla1[[#This Row],[txtDimensionFocus]],Tabla7[Columna1],Tabla7[Columna2])</f>
        <v>Cuentas Por Pagar Proveedores</v>
      </c>
      <c r="D844" s="43" t="s">
        <v>13518</v>
      </c>
      <c r="E844" t="s">
        <v>5409</v>
      </c>
      <c r="F844" t="s">
        <v>17032</v>
      </c>
      <c r="G844" s="41">
        <v>45281</v>
      </c>
      <c r="H844" t="s">
        <v>7344</v>
      </c>
      <c r="L844" t="s">
        <v>21854</v>
      </c>
      <c r="M844" s="44">
        <v>-129800</v>
      </c>
      <c r="N844" s="44">
        <v>-129800</v>
      </c>
    </row>
    <row r="845" spans="2:14" x14ac:dyDescent="0.25">
      <c r="B845" s="49" t="s">
        <v>23866</v>
      </c>
      <c r="C845" s="53" t="str">
        <f>_xlfn.XLOOKUP(Tabla1[[#This Row],[txtDimensionFocus]],Tabla7[Columna1],Tabla7[Columna2])</f>
        <v>Reposicion/Reposicion Cajas Chicas/Fondos</v>
      </c>
      <c r="D845" s="43" t="s">
        <v>21715</v>
      </c>
      <c r="E845" t="s">
        <v>23974</v>
      </c>
      <c r="F845" t="s">
        <v>21718</v>
      </c>
      <c r="G845" s="41">
        <v>45308</v>
      </c>
      <c r="H845" t="s">
        <v>21719</v>
      </c>
      <c r="L845" t="s">
        <v>21854</v>
      </c>
      <c r="M845" s="44">
        <v>-1249708.75</v>
      </c>
      <c r="N845" s="44">
        <v>-1249708.75</v>
      </c>
    </row>
    <row r="846" spans="2:14" x14ac:dyDescent="0.25">
      <c r="B846" s="49" t="s">
        <v>9326</v>
      </c>
      <c r="C846" s="53" t="str">
        <f>_xlfn.XLOOKUP(Tabla1[[#This Row],[txtDimensionFocus]],Tabla7[Columna1],Tabla7[Columna2])</f>
        <v>Cuentas Por Pagar Proveedores</v>
      </c>
      <c r="D846" s="43" t="s">
        <v>13518</v>
      </c>
      <c r="E846" t="s">
        <v>5409</v>
      </c>
      <c r="F846" t="s">
        <v>17034</v>
      </c>
      <c r="G846" s="41">
        <v>45281</v>
      </c>
      <c r="H846" t="s">
        <v>7726</v>
      </c>
      <c r="L846" t="s">
        <v>21854</v>
      </c>
      <c r="M846" s="44">
        <v>-129800</v>
      </c>
      <c r="N846" s="44">
        <v>-129800</v>
      </c>
    </row>
    <row r="847" spans="2:14" x14ac:dyDescent="0.25">
      <c r="B847" s="49" t="s">
        <v>9326</v>
      </c>
      <c r="C847" s="53" t="str">
        <f>_xlfn.XLOOKUP(Tabla1[[#This Row],[txtDimensionFocus]],Tabla7[Columna1],Tabla7[Columna2])</f>
        <v>Cuentas Por Pagar Proveedores</v>
      </c>
      <c r="D847" s="43" t="s">
        <v>14005</v>
      </c>
      <c r="E847" t="s">
        <v>5995</v>
      </c>
      <c r="F847" t="s">
        <v>17035</v>
      </c>
      <c r="G847" s="41">
        <v>45281</v>
      </c>
      <c r="H847" t="s">
        <v>7317</v>
      </c>
      <c r="L847" t="s">
        <v>21854</v>
      </c>
      <c r="M847" s="44">
        <v>-129800</v>
      </c>
      <c r="N847" s="44">
        <v>-129800</v>
      </c>
    </row>
    <row r="848" spans="2:14" x14ac:dyDescent="0.25">
      <c r="B848" s="49" t="s">
        <v>9326</v>
      </c>
      <c r="C848" s="53" t="str">
        <f>_xlfn.XLOOKUP(Tabla1[[#This Row],[txtDimensionFocus]],Tabla7[Columna1],Tabla7[Columna2])</f>
        <v>Cuentas Por Pagar Proveedores</v>
      </c>
      <c r="D848" s="43" t="s">
        <v>14005</v>
      </c>
      <c r="E848" t="s">
        <v>5995</v>
      </c>
      <c r="F848" t="s">
        <v>17036</v>
      </c>
      <c r="G848" s="41">
        <v>45281</v>
      </c>
      <c r="H848" t="s">
        <v>7921</v>
      </c>
      <c r="L848" t="s">
        <v>21854</v>
      </c>
      <c r="M848" s="44">
        <v>-129800</v>
      </c>
      <c r="N848" s="44">
        <v>-129800</v>
      </c>
    </row>
    <row r="849" spans="2:14" x14ac:dyDescent="0.25">
      <c r="B849" s="49" t="s">
        <v>9326</v>
      </c>
      <c r="C849" s="53" t="str">
        <f>_xlfn.XLOOKUP(Tabla1[[#This Row],[txtDimensionFocus]],Tabla7[Columna1],Tabla7[Columna2])</f>
        <v>Cuentas Por Pagar Proveedores</v>
      </c>
      <c r="D849" s="43" t="s">
        <v>16241</v>
      </c>
      <c r="E849" t="s">
        <v>8944</v>
      </c>
      <c r="F849" t="s">
        <v>16242</v>
      </c>
      <c r="G849" s="41">
        <v>44978</v>
      </c>
      <c r="H849" t="s">
        <v>8945</v>
      </c>
      <c r="I849" t="s">
        <v>8946</v>
      </c>
      <c r="K849" t="s">
        <v>22735</v>
      </c>
      <c r="L849" t="s">
        <v>21854</v>
      </c>
      <c r="M849" s="44">
        <v>-129800</v>
      </c>
      <c r="N849" s="44">
        <v>-129800</v>
      </c>
    </row>
    <row r="850" spans="2:14" x14ac:dyDescent="0.25">
      <c r="B850" s="49" t="s">
        <v>9326</v>
      </c>
      <c r="C850" s="53" t="str">
        <f>_xlfn.XLOOKUP(Tabla1[[#This Row],[txtDimensionFocus]],Tabla7[Columna1],Tabla7[Columna2])</f>
        <v>Cuentas Por Pagar Proveedores</v>
      </c>
      <c r="D850" s="43" t="s">
        <v>1261</v>
      </c>
      <c r="E850" t="s">
        <v>1260</v>
      </c>
      <c r="F850" t="s">
        <v>11874</v>
      </c>
      <c r="G850" s="41">
        <v>41766</v>
      </c>
      <c r="H850" t="s">
        <v>3159</v>
      </c>
      <c r="I850" t="s">
        <v>17812</v>
      </c>
      <c r="K850">
        <v>1008</v>
      </c>
      <c r="L850" t="s">
        <v>21854</v>
      </c>
      <c r="M850" s="44">
        <v>-127600</v>
      </c>
      <c r="N850" s="44">
        <v>-127600</v>
      </c>
    </row>
    <row r="851" spans="2:14" x14ac:dyDescent="0.25">
      <c r="B851" s="49" t="s">
        <v>9326</v>
      </c>
      <c r="C851" s="53" t="str">
        <f>_xlfn.XLOOKUP(Tabla1[[#This Row],[txtDimensionFocus]],Tabla7[Columna1],Tabla7[Columna2])</f>
        <v>Cuentas Por Pagar Proveedores</v>
      </c>
      <c r="D851" s="43" t="s">
        <v>16164</v>
      </c>
      <c r="E851" t="s">
        <v>8815</v>
      </c>
      <c r="F851" t="s">
        <v>16165</v>
      </c>
      <c r="G851" s="41">
        <v>44859</v>
      </c>
      <c r="H851" t="s">
        <v>8678</v>
      </c>
      <c r="L851" t="s">
        <v>21854</v>
      </c>
      <c r="M851" s="44">
        <v>-127500</v>
      </c>
      <c r="N851" s="44">
        <v>-127500</v>
      </c>
    </row>
    <row r="852" spans="2:14" x14ac:dyDescent="0.25">
      <c r="B852" s="49" t="s">
        <v>9326</v>
      </c>
      <c r="C852" s="53" t="str">
        <f>_xlfn.XLOOKUP(Tabla1[[#This Row],[txtDimensionFocus]],Tabla7[Columna1],Tabla7[Columna2])</f>
        <v>Cuentas Por Pagar Proveedores</v>
      </c>
      <c r="D852" s="43" t="s">
        <v>9097</v>
      </c>
      <c r="E852" t="s">
        <v>9096</v>
      </c>
      <c r="F852" t="s">
        <v>21339</v>
      </c>
      <c r="G852" s="41">
        <v>45313</v>
      </c>
      <c r="H852" t="s">
        <v>21340</v>
      </c>
      <c r="L852" t="s">
        <v>21854</v>
      </c>
      <c r="M852" s="44">
        <v>-127252.32</v>
      </c>
      <c r="N852" s="44">
        <v>-127252.32</v>
      </c>
    </row>
    <row r="853" spans="2:14" x14ac:dyDescent="0.25">
      <c r="B853" s="49" t="s">
        <v>23866</v>
      </c>
      <c r="C853" s="53" t="str">
        <f>_xlfn.XLOOKUP(Tabla1[[#This Row],[txtDimensionFocus]],Tabla7[Columna1],Tabla7[Columna2])</f>
        <v>Reposicion/Reposicion Cajas Chicas/Fondos</v>
      </c>
      <c r="D853" s="43" t="s">
        <v>21158</v>
      </c>
      <c r="E853" t="s">
        <v>23914</v>
      </c>
      <c r="F853" t="s">
        <v>23915</v>
      </c>
      <c r="G853" s="41">
        <v>44926</v>
      </c>
      <c r="H853" t="s">
        <v>23916</v>
      </c>
      <c r="L853" t="s">
        <v>21854</v>
      </c>
      <c r="M853" s="44">
        <v>-1226787.5</v>
      </c>
      <c r="N853" s="44">
        <v>-1226787.5</v>
      </c>
    </row>
    <row r="854" spans="2:14" x14ac:dyDescent="0.25">
      <c r="B854" s="49" t="s">
        <v>9326</v>
      </c>
      <c r="C854" s="53" t="str">
        <f>_xlfn.XLOOKUP(Tabla1[[#This Row],[txtDimensionFocus]],Tabla7[Columna1],Tabla7[Columna2])</f>
        <v>Cuentas Por Pagar Proveedores</v>
      </c>
      <c r="D854" s="43" t="s">
        <v>704</v>
      </c>
      <c r="E854" t="s">
        <v>703</v>
      </c>
      <c r="F854" t="s">
        <v>17375</v>
      </c>
      <c r="G854" s="41">
        <v>45259</v>
      </c>
      <c r="H854" t="s">
        <v>17376</v>
      </c>
      <c r="L854" t="s">
        <v>21854</v>
      </c>
      <c r="M854" s="44">
        <v>-126356.76</v>
      </c>
      <c r="N854" s="44">
        <v>-126356.76</v>
      </c>
    </row>
    <row r="855" spans="2:14" x14ac:dyDescent="0.25">
      <c r="B855" s="49" t="s">
        <v>9326</v>
      </c>
      <c r="C855" s="53" t="str">
        <f>_xlfn.XLOOKUP(Tabla1[[#This Row],[txtDimensionFocus]],Tabla7[Columna1],Tabla7[Columna2])</f>
        <v>Cuentas Por Pagar Proveedores</v>
      </c>
      <c r="D855" s="43" t="s">
        <v>12831</v>
      </c>
      <c r="E855" t="s">
        <v>4492</v>
      </c>
      <c r="F855" t="s">
        <v>14057</v>
      </c>
      <c r="G855" s="41">
        <v>42529</v>
      </c>
      <c r="H855" t="s">
        <v>6073</v>
      </c>
      <c r="I855" t="s">
        <v>16958</v>
      </c>
      <c r="K855" t="s">
        <v>22023</v>
      </c>
      <c r="L855" t="s">
        <v>21854</v>
      </c>
      <c r="M855" s="44">
        <v>-126271.8</v>
      </c>
      <c r="N855" s="44">
        <v>-126271.8</v>
      </c>
    </row>
    <row r="856" spans="2:14" x14ac:dyDescent="0.25">
      <c r="B856" s="49" t="s">
        <v>9326</v>
      </c>
      <c r="C856" s="53" t="str">
        <f>_xlfn.XLOOKUP(Tabla1[[#This Row],[txtDimensionFocus]],Tabla7[Columna1],Tabla7[Columna2])</f>
        <v>Cuentas Por Pagar Proveedores</v>
      </c>
      <c r="D856" s="43" t="s">
        <v>4515</v>
      </c>
      <c r="E856" t="s">
        <v>4514</v>
      </c>
      <c r="F856" t="s">
        <v>14694</v>
      </c>
      <c r="G856" s="41">
        <v>42982</v>
      </c>
      <c r="H856" t="s">
        <v>6286</v>
      </c>
      <c r="I856" t="s">
        <v>16959</v>
      </c>
      <c r="K856" t="s">
        <v>22272</v>
      </c>
      <c r="L856" t="s">
        <v>21854</v>
      </c>
      <c r="M856" s="44">
        <v>-125717.2</v>
      </c>
      <c r="N856" s="44">
        <v>-125717.2</v>
      </c>
    </row>
    <row r="857" spans="2:14" x14ac:dyDescent="0.25">
      <c r="B857" s="49" t="s">
        <v>9326</v>
      </c>
      <c r="C857" s="53" t="str">
        <f>_xlfn.XLOOKUP(Tabla1[[#This Row],[txtDimensionFocus]],Tabla7[Columna1],Tabla7[Columna2])</f>
        <v>Cuentas Por Pagar Proveedores</v>
      </c>
      <c r="D857" s="43" t="s">
        <v>332</v>
      </c>
      <c r="E857" t="s">
        <v>331</v>
      </c>
      <c r="F857" t="s">
        <v>14896</v>
      </c>
      <c r="G857" s="41">
        <v>43287</v>
      </c>
      <c r="H857" t="s">
        <v>7147</v>
      </c>
      <c r="I857" t="s">
        <v>17850</v>
      </c>
      <c r="K857" t="s">
        <v>22276</v>
      </c>
      <c r="L857" t="s">
        <v>21854</v>
      </c>
      <c r="M857" s="44">
        <v>-125594.48</v>
      </c>
      <c r="N857" s="44">
        <v>-125594.48</v>
      </c>
    </row>
    <row r="858" spans="2:14" x14ac:dyDescent="0.25">
      <c r="B858" s="49" t="s">
        <v>9326</v>
      </c>
      <c r="C858" s="53" t="str">
        <f>_xlfn.XLOOKUP(Tabla1[[#This Row],[txtDimensionFocus]],Tabla7[Columna1],Tabla7[Columna2])</f>
        <v>Cuentas Por Pagar Proveedores</v>
      </c>
      <c r="D858" s="43" t="s">
        <v>816</v>
      </c>
      <c r="E858" t="s">
        <v>815</v>
      </c>
      <c r="F858" t="s">
        <v>11096</v>
      </c>
      <c r="G858" s="41">
        <v>41683</v>
      </c>
      <c r="L858" t="s">
        <v>21854</v>
      </c>
      <c r="M858" s="44">
        <v>-125088.95</v>
      </c>
      <c r="N858" s="44">
        <v>-125088.95</v>
      </c>
    </row>
    <row r="859" spans="2:14" x14ac:dyDescent="0.25">
      <c r="B859" s="49" t="s">
        <v>9326</v>
      </c>
      <c r="C859" s="53" t="str">
        <f>_xlfn.XLOOKUP(Tabla1[[#This Row],[txtDimensionFocus]],Tabla7[Columna1],Tabla7[Columna2])</f>
        <v>Cuentas Por Pagar Proveedores</v>
      </c>
      <c r="D859" s="43" t="s">
        <v>7658</v>
      </c>
      <c r="E859" t="s">
        <v>7657</v>
      </c>
      <c r="F859" t="s">
        <v>18800</v>
      </c>
      <c r="G859" s="41">
        <v>45216</v>
      </c>
      <c r="H859" t="s">
        <v>8720</v>
      </c>
      <c r="I859" t="s">
        <v>18801</v>
      </c>
      <c r="K859" t="s">
        <v>22725</v>
      </c>
      <c r="L859" t="s">
        <v>21854</v>
      </c>
      <c r="M859" s="44">
        <v>-124528.36</v>
      </c>
      <c r="N859" s="44">
        <v>-124528.36</v>
      </c>
    </row>
    <row r="860" spans="2:14" x14ac:dyDescent="0.25">
      <c r="B860" s="49" t="s">
        <v>9326</v>
      </c>
      <c r="C860" s="53" t="str">
        <f>_xlfn.XLOOKUP(Tabla1[[#This Row],[txtDimensionFocus]],Tabla7[Columna1],Tabla7[Columna2])</f>
        <v>Cuentas Por Pagar Proveedores</v>
      </c>
      <c r="D860" s="43" t="s">
        <v>9244</v>
      </c>
      <c r="E860" t="s">
        <v>9243</v>
      </c>
      <c r="F860" t="s">
        <v>18754</v>
      </c>
      <c r="G860" s="41">
        <v>45287</v>
      </c>
      <c r="H860" t="s">
        <v>7488</v>
      </c>
      <c r="L860" t="s">
        <v>21854</v>
      </c>
      <c r="M860" s="44">
        <v>-123900</v>
      </c>
      <c r="N860" s="44">
        <v>-123900</v>
      </c>
    </row>
    <row r="861" spans="2:14" x14ac:dyDescent="0.25">
      <c r="B861" s="49" t="s">
        <v>9326</v>
      </c>
      <c r="C861" s="53" t="str">
        <f>_xlfn.XLOOKUP(Tabla1[[#This Row],[txtDimensionFocus]],Tabla7[Columna1],Tabla7[Columna2])</f>
        <v>Cuentas Por Pagar Proveedores</v>
      </c>
      <c r="D861" s="43" t="s">
        <v>6712</v>
      </c>
      <c r="E861" t="s">
        <v>6711</v>
      </c>
      <c r="F861" t="s">
        <v>14570</v>
      </c>
      <c r="G861" s="41">
        <v>42815</v>
      </c>
      <c r="H861" t="s">
        <v>6210</v>
      </c>
      <c r="I861" t="s">
        <v>18276</v>
      </c>
      <c r="K861" t="s">
        <v>22535</v>
      </c>
      <c r="L861" t="s">
        <v>21854</v>
      </c>
      <c r="M861" s="44">
        <v>-123640.4</v>
      </c>
      <c r="N861" s="44">
        <v>-123640.4</v>
      </c>
    </row>
    <row r="862" spans="2:14" x14ac:dyDescent="0.25">
      <c r="B862" s="49" t="s">
        <v>9326</v>
      </c>
      <c r="C862" s="53" t="str">
        <f>_xlfn.XLOOKUP(Tabla1[[#This Row],[txtDimensionFocus]],Tabla7[Columna1],Tabla7[Columna2])</f>
        <v>Cuentas Por Pagar Proveedores</v>
      </c>
      <c r="D862" s="43" t="s">
        <v>12831</v>
      </c>
      <c r="E862" t="s">
        <v>4492</v>
      </c>
      <c r="F862" t="s">
        <v>14096</v>
      </c>
      <c r="G862" s="41">
        <v>42548</v>
      </c>
      <c r="H862" t="s">
        <v>6118</v>
      </c>
      <c r="I862" t="s">
        <v>16959</v>
      </c>
      <c r="K862" t="s">
        <v>22024</v>
      </c>
      <c r="L862" t="s">
        <v>21854</v>
      </c>
      <c r="M862" s="44">
        <v>-122838</v>
      </c>
      <c r="N862" s="44">
        <v>-122838</v>
      </c>
    </row>
    <row r="863" spans="2:14" x14ac:dyDescent="0.25">
      <c r="B863" s="49" t="s">
        <v>9326</v>
      </c>
      <c r="C863" s="53" t="str">
        <f>_xlfn.XLOOKUP(Tabla1[[#This Row],[txtDimensionFocus]],Tabla7[Columna1],Tabla7[Columna2])</f>
        <v>Cuentas Por Pagar Proveedores</v>
      </c>
      <c r="D863" s="43" t="s">
        <v>1177</v>
      </c>
      <c r="E863" t="s">
        <v>1176</v>
      </c>
      <c r="F863" t="s">
        <v>13457</v>
      </c>
      <c r="G863" s="41">
        <v>42054</v>
      </c>
      <c r="H863" t="s">
        <v>5333</v>
      </c>
      <c r="I863" t="s">
        <v>17117</v>
      </c>
      <c r="K863" t="s">
        <v>22086</v>
      </c>
      <c r="L863" t="s">
        <v>21854</v>
      </c>
      <c r="M863" s="44">
        <v>-122567.54</v>
      </c>
      <c r="N863" s="44">
        <v>-122567.54</v>
      </c>
    </row>
    <row r="864" spans="2:14" x14ac:dyDescent="0.25">
      <c r="B864" s="49" t="s">
        <v>9326</v>
      </c>
      <c r="C864" s="53" t="str">
        <f>_xlfn.XLOOKUP(Tabla1[[#This Row],[txtDimensionFocus]],Tabla7[Columna1],Tabla7[Columna2])</f>
        <v>Cuentas Por Pagar Proveedores</v>
      </c>
      <c r="D864" s="43" t="s">
        <v>4194</v>
      </c>
      <c r="E864" t="s">
        <v>4193</v>
      </c>
      <c r="F864" t="s">
        <v>14041</v>
      </c>
      <c r="G864" s="41">
        <v>42509</v>
      </c>
      <c r="H864" t="s">
        <v>6051</v>
      </c>
      <c r="I864" t="s">
        <v>17904</v>
      </c>
      <c r="K864" t="s">
        <v>22316</v>
      </c>
      <c r="L864" t="s">
        <v>21854</v>
      </c>
      <c r="M864" s="44">
        <v>-122167.07</v>
      </c>
      <c r="N864" s="44">
        <v>-122167.07</v>
      </c>
    </row>
    <row r="865" spans="2:14" x14ac:dyDescent="0.25">
      <c r="B865" s="49" t="s">
        <v>23978</v>
      </c>
      <c r="C865" s="53" t="str">
        <f>_xlfn.XLOOKUP(Tabla1[[#This Row],[txtDimensionFocus]],Tabla7[Columna1],Tabla7[Columna2])</f>
        <v>Cuenta Por Pagar Aportes Corrientes.</v>
      </c>
      <c r="D865" s="43" t="s">
        <v>24069</v>
      </c>
      <c r="E865" t="s">
        <v>24070</v>
      </c>
      <c r="F865" t="s">
        <v>24071</v>
      </c>
      <c r="G865" s="41">
        <v>44417</v>
      </c>
      <c r="H865" t="s">
        <v>24072</v>
      </c>
      <c r="L865" t="s">
        <v>21854</v>
      </c>
      <c r="M865" s="44">
        <v>1200000</v>
      </c>
      <c r="N865" s="44">
        <v>-1200000</v>
      </c>
    </row>
    <row r="866" spans="2:14" x14ac:dyDescent="0.25">
      <c r="B866" s="49" t="s">
        <v>24086</v>
      </c>
      <c r="C866" s="53" t="str">
        <f>_xlfn.XLOOKUP(Tabla1[[#This Row],[txtDimensionFocus]],Tabla7[Columna1],Tabla7[Columna2])</f>
        <v>Transferencia corriente por Pagar/Regionales, Distritos y Ce</v>
      </c>
      <c r="D866" s="43" t="s">
        <v>21790</v>
      </c>
      <c r="E866" t="s">
        <v>24093</v>
      </c>
      <c r="F866" t="s">
        <v>21795</v>
      </c>
      <c r="G866" s="41">
        <v>45218</v>
      </c>
      <c r="H866" t="s">
        <v>21796</v>
      </c>
      <c r="L866" t="s">
        <v>21854</v>
      </c>
      <c r="M866" s="44">
        <v>-1200000</v>
      </c>
      <c r="N866" s="44">
        <v>-1200000</v>
      </c>
    </row>
    <row r="867" spans="2:14" x14ac:dyDescent="0.25">
      <c r="B867" s="49" t="s">
        <v>9326</v>
      </c>
      <c r="C867" s="53" t="str">
        <f>_xlfn.XLOOKUP(Tabla1[[#This Row],[txtDimensionFocus]],Tabla7[Columna1],Tabla7[Columna2])</f>
        <v>Cuentas Por Pagar Proveedores</v>
      </c>
      <c r="D867" s="43" t="s">
        <v>15444</v>
      </c>
      <c r="E867" t="s">
        <v>7968</v>
      </c>
      <c r="F867" t="s">
        <v>15445</v>
      </c>
      <c r="G867" s="41">
        <v>44468</v>
      </c>
      <c r="H867" t="s">
        <v>7966</v>
      </c>
      <c r="L867" t="s">
        <v>21854</v>
      </c>
      <c r="M867" s="44">
        <v>-121540</v>
      </c>
      <c r="N867" s="44">
        <v>-121540</v>
      </c>
    </row>
    <row r="868" spans="2:14" x14ac:dyDescent="0.25">
      <c r="B868" s="49" t="s">
        <v>9326</v>
      </c>
      <c r="C868" s="53" t="str">
        <f>_xlfn.XLOOKUP(Tabla1[[#This Row],[txtDimensionFocus]],Tabla7[Columna1],Tabla7[Columna2])</f>
        <v>Cuentas Por Pagar Proveedores</v>
      </c>
      <c r="D868" s="43" t="s">
        <v>18621</v>
      </c>
      <c r="E868" t="s">
        <v>18622</v>
      </c>
      <c r="F868" t="s">
        <v>18625</v>
      </c>
      <c r="G868" s="41">
        <v>45275</v>
      </c>
      <c r="H868" t="s">
        <v>18626</v>
      </c>
      <c r="I868" t="s">
        <v>18627</v>
      </c>
      <c r="J868" t="s">
        <v>22662</v>
      </c>
      <c r="K868" t="s">
        <v>22663</v>
      </c>
      <c r="L868" t="s">
        <v>21854</v>
      </c>
      <c r="M868" s="44">
        <v>-120360</v>
      </c>
      <c r="N868" s="44">
        <v>-120360</v>
      </c>
    </row>
    <row r="869" spans="2:14" x14ac:dyDescent="0.25">
      <c r="B869" s="49" t="s">
        <v>9326</v>
      </c>
      <c r="C869" s="53" t="str">
        <f>_xlfn.XLOOKUP(Tabla1[[#This Row],[txtDimensionFocus]],Tabla7[Columna1],Tabla7[Columna2])</f>
        <v>Cuentas Por Pagar Proveedores</v>
      </c>
      <c r="D869" s="43" t="s">
        <v>1428</v>
      </c>
      <c r="E869" t="s">
        <v>1427</v>
      </c>
      <c r="F869" t="s">
        <v>13637</v>
      </c>
      <c r="G869" s="41">
        <v>42178</v>
      </c>
      <c r="H869" t="s">
        <v>5547</v>
      </c>
      <c r="I869" t="s">
        <v>18794</v>
      </c>
      <c r="K869" t="s">
        <v>22720</v>
      </c>
      <c r="L869" t="s">
        <v>21854</v>
      </c>
      <c r="M869" s="44">
        <v>-120220</v>
      </c>
      <c r="N869" s="44">
        <v>-120220</v>
      </c>
    </row>
    <row r="870" spans="2:14" x14ac:dyDescent="0.25">
      <c r="B870" s="49" t="s">
        <v>9326</v>
      </c>
      <c r="C870" s="53" t="str">
        <f>_xlfn.XLOOKUP(Tabla1[[#This Row],[txtDimensionFocus]],Tabla7[Columna1],Tabla7[Columna2])</f>
        <v>Cuentas Por Pagar Proveedores</v>
      </c>
      <c r="D870" s="43" t="s">
        <v>18910</v>
      </c>
      <c r="E870" t="s">
        <v>18911</v>
      </c>
      <c r="F870" t="s">
        <v>18912</v>
      </c>
      <c r="G870" s="41">
        <v>45259</v>
      </c>
      <c r="H870" t="s">
        <v>7516</v>
      </c>
      <c r="L870" t="s">
        <v>21854</v>
      </c>
      <c r="M870" s="44">
        <v>-119793.60000000001</v>
      </c>
      <c r="N870" s="44">
        <v>-119793.60000000001</v>
      </c>
    </row>
    <row r="871" spans="2:14" x14ac:dyDescent="0.25">
      <c r="B871" s="49" t="s">
        <v>9326</v>
      </c>
      <c r="C871" s="53" t="str">
        <f>_xlfn.XLOOKUP(Tabla1[[#This Row],[txtDimensionFocus]],Tabla7[Columna1],Tabla7[Columna2])</f>
        <v>Cuentas Por Pagar Proveedores</v>
      </c>
      <c r="D871" s="43" t="s">
        <v>18910</v>
      </c>
      <c r="E871" t="s">
        <v>18911</v>
      </c>
      <c r="F871" t="s">
        <v>18913</v>
      </c>
      <c r="G871" s="41">
        <v>45259</v>
      </c>
      <c r="H871" t="s">
        <v>18914</v>
      </c>
      <c r="L871" t="s">
        <v>21854</v>
      </c>
      <c r="M871" s="44">
        <v>-119793.60000000001</v>
      </c>
      <c r="N871" s="44">
        <v>-119793.60000000001</v>
      </c>
    </row>
    <row r="872" spans="2:14" x14ac:dyDescent="0.25">
      <c r="B872" s="49" t="s">
        <v>9326</v>
      </c>
      <c r="C872" s="53" t="str">
        <f>_xlfn.XLOOKUP(Tabla1[[#This Row],[txtDimensionFocus]],Tabla7[Columna1],Tabla7[Columna2])</f>
        <v>Cuentas Por Pagar Proveedores</v>
      </c>
      <c r="D872" s="43" t="s">
        <v>18910</v>
      </c>
      <c r="E872" t="s">
        <v>18911</v>
      </c>
      <c r="F872" t="s">
        <v>18915</v>
      </c>
      <c r="G872" s="41">
        <v>45259</v>
      </c>
      <c r="H872" t="s">
        <v>18060</v>
      </c>
      <c r="L872" t="s">
        <v>21854</v>
      </c>
      <c r="M872" s="44">
        <v>-119793.60000000001</v>
      </c>
      <c r="N872" s="44">
        <v>-119793.60000000001</v>
      </c>
    </row>
    <row r="873" spans="2:14" x14ac:dyDescent="0.25">
      <c r="B873" s="49" t="s">
        <v>9326</v>
      </c>
      <c r="C873" s="53" t="str">
        <f>_xlfn.XLOOKUP(Tabla1[[#This Row],[txtDimensionFocus]],Tabla7[Columna1],Tabla7[Columna2])</f>
        <v>Cuentas Por Pagar Proveedores</v>
      </c>
      <c r="D873" s="43" t="s">
        <v>18910</v>
      </c>
      <c r="E873" t="s">
        <v>18911</v>
      </c>
      <c r="F873" t="s">
        <v>18916</v>
      </c>
      <c r="G873" s="41">
        <v>45259</v>
      </c>
      <c r="H873" t="s">
        <v>8454</v>
      </c>
      <c r="L873" t="s">
        <v>21854</v>
      </c>
      <c r="M873" s="44">
        <v>-119793.60000000001</v>
      </c>
      <c r="N873" s="44">
        <v>-119793.60000000001</v>
      </c>
    </row>
    <row r="874" spans="2:14" x14ac:dyDescent="0.25">
      <c r="B874" s="49" t="s">
        <v>9326</v>
      </c>
      <c r="C874" s="53" t="str">
        <f>_xlfn.XLOOKUP(Tabla1[[#This Row],[txtDimensionFocus]],Tabla7[Columna1],Tabla7[Columna2])</f>
        <v>Cuentas Por Pagar Proveedores</v>
      </c>
      <c r="D874" s="43" t="s">
        <v>18910</v>
      </c>
      <c r="E874" t="s">
        <v>18911</v>
      </c>
      <c r="F874" t="s">
        <v>18917</v>
      </c>
      <c r="G874" s="41">
        <v>45259</v>
      </c>
      <c r="H874" t="s">
        <v>9119</v>
      </c>
      <c r="L874" t="s">
        <v>21854</v>
      </c>
      <c r="M874" s="44">
        <v>-119793.60000000001</v>
      </c>
      <c r="N874" s="44">
        <v>-119793.60000000001</v>
      </c>
    </row>
    <row r="875" spans="2:14" x14ac:dyDescent="0.25">
      <c r="B875" s="49" t="s">
        <v>9326</v>
      </c>
      <c r="C875" s="53" t="str">
        <f>_xlfn.XLOOKUP(Tabla1[[#This Row],[txtDimensionFocus]],Tabla7[Columna1],Tabla7[Columna2])</f>
        <v>Cuentas Por Pagar Proveedores</v>
      </c>
      <c r="D875" s="43" t="s">
        <v>18910</v>
      </c>
      <c r="E875" t="s">
        <v>18911</v>
      </c>
      <c r="F875" t="s">
        <v>18918</v>
      </c>
      <c r="G875" s="41">
        <v>45259</v>
      </c>
      <c r="H875" t="s">
        <v>7241</v>
      </c>
      <c r="L875" t="s">
        <v>21854</v>
      </c>
      <c r="M875" s="44">
        <v>-119793.60000000001</v>
      </c>
      <c r="N875" s="44">
        <v>-119793.60000000001</v>
      </c>
    </row>
    <row r="876" spans="2:14" x14ac:dyDescent="0.25">
      <c r="B876" s="49" t="s">
        <v>9326</v>
      </c>
      <c r="C876" s="53" t="str">
        <f>_xlfn.XLOOKUP(Tabla1[[#This Row],[txtDimensionFocus]],Tabla7[Columna1],Tabla7[Columna2])</f>
        <v>Cuentas Por Pagar Proveedores</v>
      </c>
      <c r="D876" s="43" t="s">
        <v>18910</v>
      </c>
      <c r="E876" t="s">
        <v>18911</v>
      </c>
      <c r="F876" t="s">
        <v>18919</v>
      </c>
      <c r="G876" s="41">
        <v>45259</v>
      </c>
      <c r="H876" t="s">
        <v>7413</v>
      </c>
      <c r="L876" t="s">
        <v>21854</v>
      </c>
      <c r="M876" s="44">
        <v>-119793.60000000001</v>
      </c>
      <c r="N876" s="44">
        <v>-119793.60000000001</v>
      </c>
    </row>
    <row r="877" spans="2:14" x14ac:dyDescent="0.25">
      <c r="B877" s="49" t="s">
        <v>9326</v>
      </c>
      <c r="C877" s="53" t="str">
        <f>_xlfn.XLOOKUP(Tabla1[[#This Row],[txtDimensionFocus]],Tabla7[Columna1],Tabla7[Columna2])</f>
        <v>Cuentas Por Pagar Proveedores</v>
      </c>
      <c r="D877" s="43" t="s">
        <v>159</v>
      </c>
      <c r="E877" t="s">
        <v>158</v>
      </c>
      <c r="F877" t="s">
        <v>9419</v>
      </c>
      <c r="G877" s="41">
        <v>40490</v>
      </c>
      <c r="H877">
        <v>1392</v>
      </c>
      <c r="L877" t="s">
        <v>21854</v>
      </c>
      <c r="M877" s="44">
        <v>-119691</v>
      </c>
      <c r="N877" s="44">
        <v>-119691</v>
      </c>
    </row>
    <row r="878" spans="2:14" x14ac:dyDescent="0.25">
      <c r="B878" s="49" t="s">
        <v>9326</v>
      </c>
      <c r="C878" s="53" t="str">
        <f>_xlfn.XLOOKUP(Tabla1[[#This Row],[txtDimensionFocus]],Tabla7[Columna1],Tabla7[Columna2])</f>
        <v>Cuentas Por Pagar Proveedores</v>
      </c>
      <c r="D878" s="43" t="s">
        <v>16397</v>
      </c>
      <c r="E878" t="s">
        <v>16398</v>
      </c>
      <c r="F878" t="s">
        <v>16399</v>
      </c>
      <c r="G878" s="41">
        <v>45273</v>
      </c>
      <c r="H878" t="s">
        <v>9093</v>
      </c>
      <c r="L878" t="s">
        <v>21854</v>
      </c>
      <c r="M878" s="44">
        <v>-118000</v>
      </c>
      <c r="N878" s="44">
        <v>-118000</v>
      </c>
    </row>
    <row r="879" spans="2:14" x14ac:dyDescent="0.25">
      <c r="B879" s="49" t="s">
        <v>9326</v>
      </c>
      <c r="C879" s="53" t="str">
        <f>_xlfn.XLOOKUP(Tabla1[[#This Row],[txtDimensionFocus]],Tabla7[Columna1],Tabla7[Columna2])</f>
        <v>Cuentas Por Pagar Proveedores</v>
      </c>
      <c r="D879" s="43" t="s">
        <v>16431</v>
      </c>
      <c r="E879" t="s">
        <v>16432</v>
      </c>
      <c r="F879" t="s">
        <v>16433</v>
      </c>
      <c r="G879" s="41">
        <v>45272</v>
      </c>
      <c r="H879" t="s">
        <v>7548</v>
      </c>
      <c r="L879" t="s">
        <v>21854</v>
      </c>
      <c r="M879" s="44">
        <v>-118000</v>
      </c>
      <c r="N879" s="44">
        <v>-118000</v>
      </c>
    </row>
    <row r="880" spans="2:14" x14ac:dyDescent="0.25">
      <c r="B880" s="49" t="s">
        <v>9326</v>
      </c>
      <c r="C880" s="53" t="str">
        <f>_xlfn.XLOOKUP(Tabla1[[#This Row],[txtDimensionFocus]],Tabla7[Columna1],Tabla7[Columna2])</f>
        <v>Cuentas Por Pagar Proveedores</v>
      </c>
      <c r="D880" s="43" t="s">
        <v>16435</v>
      </c>
      <c r="E880" t="s">
        <v>16436</v>
      </c>
      <c r="F880" t="s">
        <v>16437</v>
      </c>
      <c r="G880" s="41">
        <v>45272</v>
      </c>
      <c r="H880" t="s">
        <v>7736</v>
      </c>
      <c r="L880" t="s">
        <v>21854</v>
      </c>
      <c r="M880" s="44">
        <v>-118000</v>
      </c>
      <c r="N880" s="44">
        <v>-118000</v>
      </c>
    </row>
    <row r="881" spans="2:14" x14ac:dyDescent="0.25">
      <c r="B881" s="49" t="s">
        <v>9326</v>
      </c>
      <c r="C881" s="53" t="str">
        <f>_xlfn.XLOOKUP(Tabla1[[#This Row],[txtDimensionFocus]],Tabla7[Columna1],Tabla7[Columna2])</f>
        <v>Cuentas Por Pagar Proveedores</v>
      </c>
      <c r="D881" s="43" t="s">
        <v>16440</v>
      </c>
      <c r="E881" t="s">
        <v>16441</v>
      </c>
      <c r="F881" t="s">
        <v>16442</v>
      </c>
      <c r="G881" s="41">
        <v>45272</v>
      </c>
      <c r="H881" t="s">
        <v>7858</v>
      </c>
      <c r="L881" t="s">
        <v>21854</v>
      </c>
      <c r="M881" s="44">
        <v>-118000</v>
      </c>
      <c r="N881" s="44">
        <v>-118000</v>
      </c>
    </row>
    <row r="882" spans="2:14" x14ac:dyDescent="0.25">
      <c r="B882" s="49" t="s">
        <v>9326</v>
      </c>
      <c r="C882" s="53" t="str">
        <f>_xlfn.XLOOKUP(Tabla1[[#This Row],[txtDimensionFocus]],Tabla7[Columna1],Tabla7[Columna2])</f>
        <v>Cuentas Por Pagar Proveedores</v>
      </c>
      <c r="D882" s="43" t="s">
        <v>16443</v>
      </c>
      <c r="E882" t="s">
        <v>16444</v>
      </c>
      <c r="F882" t="s">
        <v>16445</v>
      </c>
      <c r="G882" s="41">
        <v>45272</v>
      </c>
      <c r="H882" t="s">
        <v>8512</v>
      </c>
      <c r="L882" t="s">
        <v>21854</v>
      </c>
      <c r="M882" s="44">
        <v>-118000</v>
      </c>
      <c r="N882" s="44">
        <v>-118000</v>
      </c>
    </row>
    <row r="883" spans="2:14" x14ac:dyDescent="0.25">
      <c r="B883" s="49" t="s">
        <v>9326</v>
      </c>
      <c r="C883" s="53" t="str">
        <f>_xlfn.XLOOKUP(Tabla1[[#This Row],[txtDimensionFocus]],Tabla7[Columna1],Tabla7[Columna2])</f>
        <v>Cuentas Por Pagar Proveedores</v>
      </c>
      <c r="D883" s="43" t="s">
        <v>16461</v>
      </c>
      <c r="E883" t="s">
        <v>16462</v>
      </c>
      <c r="F883" t="s">
        <v>21046</v>
      </c>
      <c r="G883" s="41">
        <v>45307</v>
      </c>
      <c r="H883" t="s">
        <v>7726</v>
      </c>
      <c r="L883" t="s">
        <v>21854</v>
      </c>
      <c r="M883" s="44">
        <v>-118000</v>
      </c>
      <c r="N883" s="44">
        <v>-118000</v>
      </c>
    </row>
    <row r="884" spans="2:14" x14ac:dyDescent="0.25">
      <c r="B884" s="49" t="s">
        <v>9326</v>
      </c>
      <c r="C884" s="53" t="str">
        <f>_xlfn.XLOOKUP(Tabla1[[#This Row],[txtDimensionFocus]],Tabla7[Columna1],Tabla7[Columna2])</f>
        <v>Cuentas Por Pagar Proveedores</v>
      </c>
      <c r="D884" s="43" t="s">
        <v>16365</v>
      </c>
      <c r="E884" t="s">
        <v>9203</v>
      </c>
      <c r="F884" t="s">
        <v>16465</v>
      </c>
      <c r="G884" s="41">
        <v>45275</v>
      </c>
      <c r="H884" t="s">
        <v>16466</v>
      </c>
      <c r="L884" t="s">
        <v>21854</v>
      </c>
      <c r="M884" s="44">
        <v>-118000</v>
      </c>
      <c r="N884" s="44">
        <v>-118000</v>
      </c>
    </row>
    <row r="885" spans="2:14" x14ac:dyDescent="0.25">
      <c r="B885" s="49" t="s">
        <v>9326</v>
      </c>
      <c r="C885" s="53" t="str">
        <f>_xlfn.XLOOKUP(Tabla1[[#This Row],[txtDimensionFocus]],Tabla7[Columna1],Tabla7[Columna2])</f>
        <v>Cuentas Por Pagar Proveedores</v>
      </c>
      <c r="D885" s="43" t="s">
        <v>16365</v>
      </c>
      <c r="E885" t="s">
        <v>9203</v>
      </c>
      <c r="F885" t="s">
        <v>16467</v>
      </c>
      <c r="G885" s="41">
        <v>45280</v>
      </c>
      <c r="H885" t="s">
        <v>16468</v>
      </c>
      <c r="L885" t="s">
        <v>21854</v>
      </c>
      <c r="M885" s="44">
        <v>-118000</v>
      </c>
      <c r="N885" s="44">
        <v>-118000</v>
      </c>
    </row>
    <row r="886" spans="2:14" x14ac:dyDescent="0.25">
      <c r="B886" s="49" t="s">
        <v>9326</v>
      </c>
      <c r="C886" s="53" t="str">
        <f>_xlfn.XLOOKUP(Tabla1[[#This Row],[txtDimensionFocus]],Tabla7[Columna1],Tabla7[Columna2])</f>
        <v>Cuentas Por Pagar Proveedores</v>
      </c>
      <c r="D886" s="43" t="s">
        <v>12518</v>
      </c>
      <c r="E886" t="s">
        <v>4080</v>
      </c>
      <c r="F886" t="s">
        <v>16472</v>
      </c>
      <c r="G886" s="41">
        <v>45279</v>
      </c>
      <c r="H886" t="s">
        <v>16473</v>
      </c>
      <c r="L886" t="s">
        <v>21854</v>
      </c>
      <c r="M886" s="44">
        <v>-118000</v>
      </c>
      <c r="N886" s="44">
        <v>-118000</v>
      </c>
    </row>
    <row r="887" spans="2:14" x14ac:dyDescent="0.25">
      <c r="B887" s="49" t="s">
        <v>9326</v>
      </c>
      <c r="C887" s="53" t="str">
        <f>_xlfn.XLOOKUP(Tabla1[[#This Row],[txtDimensionFocus]],Tabla7[Columna1],Tabla7[Columna2])</f>
        <v>Cuentas Por Pagar Proveedores</v>
      </c>
      <c r="D887" s="43" t="s">
        <v>12518</v>
      </c>
      <c r="E887" t="s">
        <v>4080</v>
      </c>
      <c r="F887" t="s">
        <v>16474</v>
      </c>
      <c r="G887" s="41">
        <v>45282</v>
      </c>
      <c r="H887" t="s">
        <v>16475</v>
      </c>
      <c r="L887" t="s">
        <v>21854</v>
      </c>
      <c r="M887" s="44">
        <v>-118000</v>
      </c>
      <c r="N887" s="44">
        <v>-118000</v>
      </c>
    </row>
    <row r="888" spans="2:14" x14ac:dyDescent="0.25">
      <c r="B888" s="49" t="s">
        <v>9326</v>
      </c>
      <c r="C888" s="53" t="str">
        <f>_xlfn.XLOOKUP(Tabla1[[#This Row],[txtDimensionFocus]],Tabla7[Columna1],Tabla7[Columna2])</f>
        <v>Cuentas Por Pagar Proveedores</v>
      </c>
      <c r="D888" s="43" t="s">
        <v>15142</v>
      </c>
      <c r="E888" t="s">
        <v>7515</v>
      </c>
      <c r="F888" t="s">
        <v>16480</v>
      </c>
      <c r="G888" s="41">
        <v>45275</v>
      </c>
      <c r="H888" t="s">
        <v>16481</v>
      </c>
      <c r="L888" t="s">
        <v>21854</v>
      </c>
      <c r="M888" s="44">
        <v>-118000</v>
      </c>
      <c r="N888" s="44">
        <v>-118000</v>
      </c>
    </row>
    <row r="889" spans="2:14" x14ac:dyDescent="0.25">
      <c r="B889" s="49" t="s">
        <v>9326</v>
      </c>
      <c r="C889" s="53" t="str">
        <f>_xlfn.XLOOKUP(Tabla1[[#This Row],[txtDimensionFocus]],Tabla7[Columna1],Tabla7[Columna2])</f>
        <v>Cuentas Por Pagar Proveedores</v>
      </c>
      <c r="D889" s="43" t="s">
        <v>16528</v>
      </c>
      <c r="E889" t="s">
        <v>16529</v>
      </c>
      <c r="F889" t="s">
        <v>16530</v>
      </c>
      <c r="G889" s="41">
        <v>45272</v>
      </c>
      <c r="H889" t="s">
        <v>16531</v>
      </c>
      <c r="L889" t="s">
        <v>21854</v>
      </c>
      <c r="M889" s="44">
        <v>-118000</v>
      </c>
      <c r="N889" s="44">
        <v>-118000</v>
      </c>
    </row>
    <row r="890" spans="2:14" x14ac:dyDescent="0.25">
      <c r="B890" s="49" t="s">
        <v>9326</v>
      </c>
      <c r="C890" s="53" t="str">
        <f>_xlfn.XLOOKUP(Tabla1[[#This Row],[txtDimensionFocus]],Tabla7[Columna1],Tabla7[Columna2])</f>
        <v>Cuentas Por Pagar Proveedores</v>
      </c>
      <c r="D890" s="43" t="s">
        <v>16164</v>
      </c>
      <c r="E890" t="s">
        <v>8815</v>
      </c>
      <c r="F890" t="s">
        <v>16546</v>
      </c>
      <c r="G890" s="41">
        <v>45275</v>
      </c>
      <c r="H890" t="s">
        <v>16547</v>
      </c>
      <c r="L890" t="s">
        <v>21854</v>
      </c>
      <c r="M890" s="44">
        <v>-118000</v>
      </c>
      <c r="N890" s="44">
        <v>-118000</v>
      </c>
    </row>
    <row r="891" spans="2:14" x14ac:dyDescent="0.25">
      <c r="B891" s="49" t="s">
        <v>9326</v>
      </c>
      <c r="C891" s="53" t="str">
        <f>_xlfn.XLOOKUP(Tabla1[[#This Row],[txtDimensionFocus]],Tabla7[Columna1],Tabla7[Columna2])</f>
        <v>Cuentas Por Pagar Proveedores</v>
      </c>
      <c r="D891" s="43" t="s">
        <v>16563</v>
      </c>
      <c r="E891" t="s">
        <v>16564</v>
      </c>
      <c r="F891" t="s">
        <v>16565</v>
      </c>
      <c r="G891" s="41">
        <v>45272</v>
      </c>
      <c r="H891" t="s">
        <v>9215</v>
      </c>
      <c r="L891" t="s">
        <v>21854</v>
      </c>
      <c r="M891" s="44">
        <v>-118000</v>
      </c>
      <c r="N891" s="44">
        <v>-118000</v>
      </c>
    </row>
    <row r="892" spans="2:14" x14ac:dyDescent="0.25">
      <c r="B892" s="49" t="s">
        <v>9326</v>
      </c>
      <c r="C892" s="53" t="str">
        <f>_xlfn.XLOOKUP(Tabla1[[#This Row],[txtDimensionFocus]],Tabla7[Columna1],Tabla7[Columna2])</f>
        <v>Cuentas Por Pagar Proveedores</v>
      </c>
      <c r="D892" s="43" t="s">
        <v>16619</v>
      </c>
      <c r="E892" t="s">
        <v>16620</v>
      </c>
      <c r="F892" t="s">
        <v>16621</v>
      </c>
      <c r="G892" s="41">
        <v>45275</v>
      </c>
      <c r="H892" t="s">
        <v>7726</v>
      </c>
      <c r="L892" t="s">
        <v>21854</v>
      </c>
      <c r="M892" s="44">
        <v>-118000</v>
      </c>
      <c r="N892" s="44">
        <v>-118000</v>
      </c>
    </row>
    <row r="893" spans="2:14" x14ac:dyDescent="0.25">
      <c r="B893" s="49" t="s">
        <v>9326</v>
      </c>
      <c r="C893" s="53" t="str">
        <f>_xlfn.XLOOKUP(Tabla1[[#This Row],[txtDimensionFocus]],Tabla7[Columna1],Tabla7[Columna2])</f>
        <v>Cuentas Por Pagar Proveedores</v>
      </c>
      <c r="D893" s="43" t="s">
        <v>16622</v>
      </c>
      <c r="E893" t="s">
        <v>16623</v>
      </c>
      <c r="F893" t="s">
        <v>16624</v>
      </c>
      <c r="G893" s="41">
        <v>45272</v>
      </c>
      <c r="H893" t="s">
        <v>7195</v>
      </c>
      <c r="L893" t="s">
        <v>21854</v>
      </c>
      <c r="M893" s="44">
        <v>-118000</v>
      </c>
      <c r="N893" s="44">
        <v>-118000</v>
      </c>
    </row>
    <row r="894" spans="2:14" x14ac:dyDescent="0.25">
      <c r="B894" s="49" t="s">
        <v>9326</v>
      </c>
      <c r="C894" s="53" t="str">
        <f>_xlfn.XLOOKUP(Tabla1[[#This Row],[txtDimensionFocus]],Tabla7[Columna1],Tabla7[Columna2])</f>
        <v>Cuentas Por Pagar Proveedores</v>
      </c>
      <c r="D894" s="43" t="s">
        <v>15265</v>
      </c>
      <c r="E894" t="s">
        <v>7713</v>
      </c>
      <c r="F894" t="s">
        <v>16625</v>
      </c>
      <c r="G894" s="41">
        <v>45272</v>
      </c>
      <c r="H894" t="s">
        <v>9250</v>
      </c>
      <c r="L894" t="s">
        <v>21854</v>
      </c>
      <c r="M894" s="44">
        <v>-118000</v>
      </c>
      <c r="N894" s="44">
        <v>-118000</v>
      </c>
    </row>
    <row r="895" spans="2:14" x14ac:dyDescent="0.25">
      <c r="B895" s="49" t="s">
        <v>9326</v>
      </c>
      <c r="C895" s="53" t="str">
        <f>_xlfn.XLOOKUP(Tabla1[[#This Row],[txtDimensionFocus]],Tabla7[Columna1],Tabla7[Columna2])</f>
        <v>Cuentas Por Pagar Proveedores</v>
      </c>
      <c r="D895" s="43" t="s">
        <v>16651</v>
      </c>
      <c r="E895" t="s">
        <v>16652</v>
      </c>
      <c r="F895" t="s">
        <v>16653</v>
      </c>
      <c r="G895" s="41">
        <v>45230</v>
      </c>
      <c r="H895" t="s">
        <v>7132</v>
      </c>
      <c r="L895" t="s">
        <v>21854</v>
      </c>
      <c r="M895" s="44">
        <v>-118000</v>
      </c>
      <c r="N895" s="44">
        <v>-118000</v>
      </c>
    </row>
    <row r="896" spans="2:14" x14ac:dyDescent="0.25">
      <c r="B896" s="49" t="s">
        <v>9326</v>
      </c>
      <c r="C896" s="53" t="str">
        <f>_xlfn.XLOOKUP(Tabla1[[#This Row],[txtDimensionFocus]],Tabla7[Columna1],Tabla7[Columna2])</f>
        <v>Cuentas Por Pagar Proveedores</v>
      </c>
      <c r="D896" s="43" t="s">
        <v>16824</v>
      </c>
      <c r="E896" t="s">
        <v>16825</v>
      </c>
      <c r="F896" t="s">
        <v>16826</v>
      </c>
      <c r="G896" s="41">
        <v>45275</v>
      </c>
      <c r="H896" t="s">
        <v>7219</v>
      </c>
      <c r="L896" t="s">
        <v>21854</v>
      </c>
      <c r="M896" s="44">
        <v>-118000</v>
      </c>
      <c r="N896" s="44">
        <v>-118000</v>
      </c>
    </row>
    <row r="897" spans="2:14" x14ac:dyDescent="0.25">
      <c r="B897" s="49" t="s">
        <v>9326</v>
      </c>
      <c r="C897" s="53" t="str">
        <f>_xlfn.XLOOKUP(Tabla1[[#This Row],[txtDimensionFocus]],Tabla7[Columna1],Tabla7[Columna2])</f>
        <v>Cuentas Por Pagar Proveedores</v>
      </c>
      <c r="D897" s="43" t="s">
        <v>11002</v>
      </c>
      <c r="E897" t="s">
        <v>2090</v>
      </c>
      <c r="F897" t="s">
        <v>11374</v>
      </c>
      <c r="G897" s="41">
        <v>41729</v>
      </c>
      <c r="H897" t="s">
        <v>2492</v>
      </c>
      <c r="I897" t="s">
        <v>16420</v>
      </c>
      <c r="K897">
        <v>759</v>
      </c>
      <c r="L897" t="s">
        <v>21854</v>
      </c>
      <c r="M897" s="44">
        <v>-118000</v>
      </c>
      <c r="N897" s="44">
        <v>-118000</v>
      </c>
    </row>
    <row r="898" spans="2:14" x14ac:dyDescent="0.25">
      <c r="B898" s="49" t="s">
        <v>9326</v>
      </c>
      <c r="C898" s="53" t="str">
        <f>_xlfn.XLOOKUP(Tabla1[[#This Row],[txtDimensionFocus]],Tabla7[Columna1],Tabla7[Columna2])</f>
        <v>Cuentas Por Pagar Proveedores</v>
      </c>
      <c r="D898" s="43" t="s">
        <v>982</v>
      </c>
      <c r="E898" t="s">
        <v>981</v>
      </c>
      <c r="F898" t="s">
        <v>10091</v>
      </c>
      <c r="G898" s="41">
        <v>41219</v>
      </c>
      <c r="H898" t="s">
        <v>983</v>
      </c>
      <c r="I898" t="s">
        <v>17687</v>
      </c>
      <c r="K898">
        <v>310</v>
      </c>
      <c r="L898" t="s">
        <v>21854</v>
      </c>
      <c r="M898" s="44">
        <v>-118000</v>
      </c>
      <c r="N898" s="44">
        <v>-118000</v>
      </c>
    </row>
    <row r="899" spans="2:14" x14ac:dyDescent="0.25">
      <c r="B899" s="49" t="s">
        <v>9326</v>
      </c>
      <c r="C899" s="53" t="str">
        <f>_xlfn.XLOOKUP(Tabla1[[#This Row],[txtDimensionFocus]],Tabla7[Columna1],Tabla7[Columna2])</f>
        <v>Cuentas Por Pagar Proveedores</v>
      </c>
      <c r="D899" s="43" t="s">
        <v>2201</v>
      </c>
      <c r="E899" t="s">
        <v>2200</v>
      </c>
      <c r="F899" t="s">
        <v>11110</v>
      </c>
      <c r="G899" s="41">
        <v>41684</v>
      </c>
      <c r="H899" t="s">
        <v>2202</v>
      </c>
      <c r="I899" t="s">
        <v>17856</v>
      </c>
      <c r="K899" t="s">
        <v>22278</v>
      </c>
      <c r="L899" t="s">
        <v>21854</v>
      </c>
      <c r="M899" s="44">
        <v>-118000</v>
      </c>
      <c r="N899" s="44">
        <v>-118000</v>
      </c>
    </row>
    <row r="900" spans="2:14" x14ac:dyDescent="0.25">
      <c r="B900" s="49" t="s">
        <v>9326</v>
      </c>
      <c r="C900" s="53" t="str">
        <f>_xlfn.XLOOKUP(Tabla1[[#This Row],[txtDimensionFocus]],Tabla7[Columna1],Tabla7[Columna2])</f>
        <v>Cuentas Por Pagar Proveedores</v>
      </c>
      <c r="D900" s="43" t="s">
        <v>2479</v>
      </c>
      <c r="E900" t="s">
        <v>2478</v>
      </c>
      <c r="F900" t="s">
        <v>11361</v>
      </c>
      <c r="G900" s="41">
        <v>41726</v>
      </c>
      <c r="H900" t="s">
        <v>2480</v>
      </c>
      <c r="I900" t="s">
        <v>18229</v>
      </c>
      <c r="K900">
        <v>862</v>
      </c>
      <c r="L900" t="s">
        <v>21854</v>
      </c>
      <c r="M900" s="44">
        <v>-118000</v>
      </c>
      <c r="N900" s="44">
        <v>-118000</v>
      </c>
    </row>
    <row r="901" spans="2:14" x14ac:dyDescent="0.25">
      <c r="B901" s="49" t="s">
        <v>9326</v>
      </c>
      <c r="C901" s="53" t="str">
        <f>_xlfn.XLOOKUP(Tabla1[[#This Row],[txtDimensionFocus]],Tabla7[Columna1],Tabla7[Columna2])</f>
        <v>Cuentas Por Pagar Proveedores</v>
      </c>
      <c r="D901" s="43" t="s">
        <v>9244</v>
      </c>
      <c r="E901" t="s">
        <v>9243</v>
      </c>
      <c r="F901" t="s">
        <v>18751</v>
      </c>
      <c r="G901" s="41">
        <v>45268</v>
      </c>
      <c r="H901" t="s">
        <v>18752</v>
      </c>
      <c r="L901" t="s">
        <v>21854</v>
      </c>
      <c r="M901" s="44">
        <v>-118000</v>
      </c>
      <c r="N901" s="44">
        <v>-118000</v>
      </c>
    </row>
    <row r="902" spans="2:14" x14ac:dyDescent="0.25">
      <c r="B902" s="49" t="s">
        <v>9326</v>
      </c>
      <c r="C902" s="53" t="str">
        <f>_xlfn.XLOOKUP(Tabla1[[#This Row],[txtDimensionFocus]],Tabla7[Columna1],Tabla7[Columna2])</f>
        <v>Cuentas Por Pagar Proveedores</v>
      </c>
      <c r="D902" s="43" t="s">
        <v>9244</v>
      </c>
      <c r="E902" t="s">
        <v>9243</v>
      </c>
      <c r="F902" t="s">
        <v>18753</v>
      </c>
      <c r="G902" s="41">
        <v>45272</v>
      </c>
      <c r="H902" t="s">
        <v>8468</v>
      </c>
      <c r="L902" t="s">
        <v>21854</v>
      </c>
      <c r="M902" s="44">
        <v>-118000</v>
      </c>
      <c r="N902" s="44">
        <v>-118000</v>
      </c>
    </row>
    <row r="903" spans="2:14" x14ac:dyDescent="0.25">
      <c r="B903" s="49" t="s">
        <v>9326</v>
      </c>
      <c r="C903" s="53" t="str">
        <f>_xlfn.XLOOKUP(Tabla1[[#This Row],[txtDimensionFocus]],Tabla7[Columna1],Tabla7[Columna2])</f>
        <v>Cuentas Por Pagar Proveedores</v>
      </c>
      <c r="D903" s="43" t="s">
        <v>16755</v>
      </c>
      <c r="E903" t="s">
        <v>16756</v>
      </c>
      <c r="F903" t="s">
        <v>16757</v>
      </c>
      <c r="G903" s="41">
        <v>45083</v>
      </c>
      <c r="H903" t="s">
        <v>7223</v>
      </c>
      <c r="I903" t="s">
        <v>16758</v>
      </c>
      <c r="J903" t="s">
        <v>21961</v>
      </c>
      <c r="K903" t="s">
        <v>21962</v>
      </c>
      <c r="L903" t="s">
        <v>21854</v>
      </c>
      <c r="M903" s="44">
        <v>-116112</v>
      </c>
      <c r="N903" s="44">
        <v>-116112</v>
      </c>
    </row>
    <row r="904" spans="2:14" x14ac:dyDescent="0.25">
      <c r="B904" s="49" t="s">
        <v>9326</v>
      </c>
      <c r="C904" s="53" t="str">
        <f>_xlfn.XLOOKUP(Tabla1[[#This Row],[txtDimensionFocus]],Tabla7[Columna1],Tabla7[Columna2])</f>
        <v>Cuentas Por Pagar Proveedores</v>
      </c>
      <c r="D904" s="43" t="s">
        <v>4469</v>
      </c>
      <c r="E904" t="s">
        <v>4468</v>
      </c>
      <c r="F904" t="s">
        <v>21737</v>
      </c>
      <c r="G904" s="41">
        <v>45313</v>
      </c>
      <c r="H904" t="s">
        <v>21738</v>
      </c>
      <c r="L904" t="s">
        <v>21854</v>
      </c>
      <c r="M904" s="44">
        <v>-114750</v>
      </c>
      <c r="N904" s="44">
        <v>-114750</v>
      </c>
    </row>
    <row r="905" spans="2:14" x14ac:dyDescent="0.25">
      <c r="B905" s="49" t="s">
        <v>9326</v>
      </c>
      <c r="C905" s="53" t="str">
        <f>_xlfn.XLOOKUP(Tabla1[[#This Row],[txtDimensionFocus]],Tabla7[Columna1],Tabla7[Columna2])</f>
        <v>Cuentas Por Pagar Proveedores</v>
      </c>
      <c r="D905" s="43" t="s">
        <v>8917</v>
      </c>
      <c r="E905" t="s">
        <v>8916</v>
      </c>
      <c r="F905" t="s">
        <v>16238</v>
      </c>
      <c r="G905" s="41">
        <v>44977</v>
      </c>
      <c r="H905" t="s">
        <v>8939</v>
      </c>
      <c r="I905" t="s">
        <v>8940</v>
      </c>
      <c r="K905" t="s">
        <v>22082</v>
      </c>
      <c r="L905" t="s">
        <v>21854</v>
      </c>
      <c r="M905" s="44">
        <v>-113368.5</v>
      </c>
      <c r="N905" s="44">
        <v>-113368.5</v>
      </c>
    </row>
    <row r="906" spans="2:14" x14ac:dyDescent="0.25">
      <c r="B906" s="49" t="s">
        <v>9326</v>
      </c>
      <c r="C906" s="53" t="str">
        <f>_xlfn.XLOOKUP(Tabla1[[#This Row],[txtDimensionFocus]],Tabla7[Columna1],Tabla7[Columna2])</f>
        <v>Cuentas Por Pagar Proveedores</v>
      </c>
      <c r="D906" s="43" t="s">
        <v>665</v>
      </c>
      <c r="E906" t="s">
        <v>664</v>
      </c>
      <c r="F906" t="s">
        <v>10297</v>
      </c>
      <c r="G906" s="41">
        <v>41340</v>
      </c>
      <c r="H906" t="s">
        <v>1267</v>
      </c>
      <c r="I906" t="s">
        <v>17797</v>
      </c>
      <c r="K906" t="s">
        <v>22275</v>
      </c>
      <c r="L906" t="s">
        <v>21854</v>
      </c>
      <c r="M906" s="44">
        <v>-112454</v>
      </c>
      <c r="N906" s="44">
        <v>-112454</v>
      </c>
    </row>
    <row r="907" spans="2:14" x14ac:dyDescent="0.25">
      <c r="B907" s="49" t="s">
        <v>9326</v>
      </c>
      <c r="C907" s="53" t="str">
        <f>_xlfn.XLOOKUP(Tabla1[[#This Row],[txtDimensionFocus]],Tabla7[Columna1],Tabla7[Columna2])</f>
        <v>Cuentas Por Pagar Proveedores</v>
      </c>
      <c r="D907" s="43" t="s">
        <v>1567</v>
      </c>
      <c r="E907" t="s">
        <v>1566</v>
      </c>
      <c r="F907" t="s">
        <v>11178</v>
      </c>
      <c r="G907" s="41">
        <v>41704</v>
      </c>
      <c r="H907" t="s">
        <v>2284</v>
      </c>
      <c r="L907" t="s">
        <v>21854</v>
      </c>
      <c r="M907" s="44">
        <v>-111996</v>
      </c>
      <c r="N907" s="44">
        <v>-111996</v>
      </c>
    </row>
    <row r="908" spans="2:14" x14ac:dyDescent="0.25">
      <c r="B908" s="49" t="s">
        <v>9326</v>
      </c>
      <c r="C908" s="53" t="str">
        <f>_xlfn.XLOOKUP(Tabla1[[#This Row],[txtDimensionFocus]],Tabla7[Columna1],Tabla7[Columna2])</f>
        <v>Cuentas Por Pagar Proveedores</v>
      </c>
      <c r="D908" s="43" t="s">
        <v>6768</v>
      </c>
      <c r="E908" t="s">
        <v>6767</v>
      </c>
      <c r="F908" t="s">
        <v>14680</v>
      </c>
      <c r="G908" s="41">
        <v>42955</v>
      </c>
      <c r="H908" t="s">
        <v>6871</v>
      </c>
      <c r="I908" t="s">
        <v>18070</v>
      </c>
      <c r="K908">
        <v>130732337</v>
      </c>
      <c r="L908" t="s">
        <v>21854</v>
      </c>
      <c r="M908" s="44">
        <v>-111215</v>
      </c>
      <c r="N908" s="44">
        <v>-111215</v>
      </c>
    </row>
    <row r="909" spans="2:14" x14ac:dyDescent="0.25">
      <c r="B909" s="49" t="s">
        <v>9326</v>
      </c>
      <c r="C909" s="53" t="str">
        <f>_xlfn.XLOOKUP(Tabla1[[#This Row],[txtDimensionFocus]],Tabla7[Columna1],Tabla7[Columna2])</f>
        <v>Cuentas Por Pagar Proveedores</v>
      </c>
      <c r="D909" s="43" t="s">
        <v>14397</v>
      </c>
      <c r="E909" t="s">
        <v>6516</v>
      </c>
      <c r="F909" t="s">
        <v>14398</v>
      </c>
      <c r="G909" s="41">
        <v>42746</v>
      </c>
      <c r="H909" t="s">
        <v>6517</v>
      </c>
      <c r="I909" t="s">
        <v>16883</v>
      </c>
      <c r="K909" t="s">
        <v>21994</v>
      </c>
      <c r="L909" t="s">
        <v>21854</v>
      </c>
      <c r="M909" s="44">
        <v>-7449995.4800000004</v>
      </c>
      <c r="N909" s="44">
        <v>-110689.16</v>
      </c>
    </row>
    <row r="910" spans="2:14" x14ac:dyDescent="0.25">
      <c r="B910" s="49" t="s">
        <v>23700</v>
      </c>
      <c r="C910" s="53" t="str">
        <f>_xlfn.XLOOKUP(Tabla1[[#This Row],[txtDimensionFocus]],Tabla7[Columna1],Tabla7[Columna2])</f>
        <v>Retencion por Pagar  de Impuesto Retenido</v>
      </c>
      <c r="D910" s="43" t="s">
        <v>17</v>
      </c>
      <c r="E910" t="s">
        <v>16</v>
      </c>
      <c r="F910" t="s">
        <v>23831</v>
      </c>
      <c r="G910" s="41">
        <v>41796</v>
      </c>
      <c r="L910" t="s">
        <v>21854</v>
      </c>
      <c r="M910" s="44">
        <v>-1109209.67</v>
      </c>
      <c r="N910" s="44">
        <v>-1109209.67</v>
      </c>
    </row>
    <row r="911" spans="2:14" x14ac:dyDescent="0.25">
      <c r="B911" s="49" t="s">
        <v>9326</v>
      </c>
      <c r="C911" s="53" t="str">
        <f>_xlfn.XLOOKUP(Tabla1[[#This Row],[txtDimensionFocus]],Tabla7[Columna1],Tabla7[Columna2])</f>
        <v>Cuentas Por Pagar Proveedores</v>
      </c>
      <c r="D911" s="43" t="s">
        <v>1622</v>
      </c>
      <c r="E911" t="s">
        <v>1621</v>
      </c>
      <c r="F911" t="s">
        <v>12311</v>
      </c>
      <c r="G911" s="41">
        <v>41791</v>
      </c>
      <c r="H911" t="s">
        <v>3790</v>
      </c>
      <c r="I911" t="s">
        <v>17232</v>
      </c>
      <c r="K911">
        <v>317</v>
      </c>
      <c r="L911" t="s">
        <v>21854</v>
      </c>
      <c r="M911" s="44">
        <v>-110684</v>
      </c>
      <c r="N911" s="44">
        <v>-110684</v>
      </c>
    </row>
    <row r="912" spans="2:14" x14ac:dyDescent="0.25">
      <c r="B912" s="49" t="s">
        <v>9326</v>
      </c>
      <c r="C912" s="53" t="str">
        <f>_xlfn.XLOOKUP(Tabla1[[#This Row],[txtDimensionFocus]],Tabla7[Columna1],Tabla7[Columna2])</f>
        <v>Cuentas Por Pagar Proveedores</v>
      </c>
      <c r="D912" s="43" t="s">
        <v>18713</v>
      </c>
      <c r="E912" t="s">
        <v>18714</v>
      </c>
      <c r="F912" t="s">
        <v>18730</v>
      </c>
      <c r="G912" s="41">
        <v>45289</v>
      </c>
      <c r="H912" t="s">
        <v>18153</v>
      </c>
      <c r="I912" t="s">
        <v>18721</v>
      </c>
      <c r="J912" t="s">
        <v>22373</v>
      </c>
      <c r="K912" t="s">
        <v>22690</v>
      </c>
      <c r="L912" t="s">
        <v>21854</v>
      </c>
      <c r="M912" s="44">
        <v>-138060</v>
      </c>
      <c r="N912" s="44">
        <v>-110448</v>
      </c>
    </row>
    <row r="913" spans="2:14" x14ac:dyDescent="0.25">
      <c r="B913" s="49" t="s">
        <v>9326</v>
      </c>
      <c r="C913" s="53" t="str">
        <f>_xlfn.XLOOKUP(Tabla1[[#This Row],[txtDimensionFocus]],Tabla7[Columna1],Tabla7[Columna2])</f>
        <v>Cuentas Por Pagar Proveedores</v>
      </c>
      <c r="D913" s="43" t="s">
        <v>704</v>
      </c>
      <c r="E913" t="s">
        <v>703</v>
      </c>
      <c r="F913" t="s">
        <v>17367</v>
      </c>
      <c r="G913" s="41">
        <v>45259</v>
      </c>
      <c r="H913" t="s">
        <v>17368</v>
      </c>
      <c r="L913" t="s">
        <v>21854</v>
      </c>
      <c r="M913" s="44">
        <v>-109521.7</v>
      </c>
      <c r="N913" s="44">
        <v>-109521.7</v>
      </c>
    </row>
    <row r="914" spans="2:14" x14ac:dyDescent="0.25">
      <c r="B914" s="49" t="s">
        <v>9326</v>
      </c>
      <c r="C914" s="53" t="str">
        <f>_xlfn.XLOOKUP(Tabla1[[#This Row],[txtDimensionFocus]],Tabla7[Columna1],Tabla7[Columna2])</f>
        <v>Cuentas Por Pagar Proveedores</v>
      </c>
      <c r="D914" s="43" t="s">
        <v>9258</v>
      </c>
      <c r="E914" t="s">
        <v>9257</v>
      </c>
      <c r="F914" t="s">
        <v>21756</v>
      </c>
      <c r="G914" s="41">
        <v>45313</v>
      </c>
      <c r="H914" t="s">
        <v>21757</v>
      </c>
      <c r="L914" t="s">
        <v>21854</v>
      </c>
      <c r="M914" s="44">
        <v>-109500</v>
      </c>
      <c r="N914" s="44">
        <v>-109500</v>
      </c>
    </row>
    <row r="915" spans="2:14" x14ac:dyDescent="0.25">
      <c r="B915" s="49" t="s">
        <v>9326</v>
      </c>
      <c r="C915" s="53" t="str">
        <f>_xlfn.XLOOKUP(Tabla1[[#This Row],[txtDimensionFocus]],Tabla7[Columna1],Tabla7[Columna2])</f>
        <v>Cuentas Por Pagar Proveedores</v>
      </c>
      <c r="D915" s="43" t="s">
        <v>7945</v>
      </c>
      <c r="E915" t="s">
        <v>7944</v>
      </c>
      <c r="F915" t="s">
        <v>22207</v>
      </c>
      <c r="G915" s="41">
        <v>45317</v>
      </c>
      <c r="H915" t="s">
        <v>21113</v>
      </c>
      <c r="I915" t="s">
        <v>22208</v>
      </c>
      <c r="K915" t="s">
        <v>22209</v>
      </c>
      <c r="L915" t="s">
        <v>21854</v>
      </c>
      <c r="M915" s="44">
        <v>-107380</v>
      </c>
      <c r="N915" s="44">
        <v>-107380</v>
      </c>
    </row>
    <row r="916" spans="2:14" x14ac:dyDescent="0.25">
      <c r="B916" s="49" t="s">
        <v>9326</v>
      </c>
      <c r="C916" s="53" t="str">
        <f>_xlfn.XLOOKUP(Tabla1[[#This Row],[txtDimensionFocus]],Tabla7[Columna1],Tabla7[Columna2])</f>
        <v>Cuentas Por Pagar Proveedores</v>
      </c>
      <c r="D916" s="43" t="s">
        <v>704</v>
      </c>
      <c r="E916" t="s">
        <v>703</v>
      </c>
      <c r="F916" t="s">
        <v>17399</v>
      </c>
      <c r="G916" s="41">
        <v>45259</v>
      </c>
      <c r="H916" t="s">
        <v>17400</v>
      </c>
      <c r="L916" t="s">
        <v>21854</v>
      </c>
      <c r="M916" s="44">
        <v>-107200.64</v>
      </c>
      <c r="N916" s="44">
        <v>-107200.64</v>
      </c>
    </row>
    <row r="917" spans="2:14" x14ac:dyDescent="0.25">
      <c r="B917" s="49" t="s">
        <v>9326</v>
      </c>
      <c r="C917" s="53" t="str">
        <f>_xlfn.XLOOKUP(Tabla1[[#This Row],[txtDimensionFocus]],Tabla7[Columna1],Tabla7[Columna2])</f>
        <v>Cuentas Por Pagar Proveedores</v>
      </c>
      <c r="D917" s="43" t="s">
        <v>16192</v>
      </c>
      <c r="E917" t="s">
        <v>8855</v>
      </c>
      <c r="F917" t="s">
        <v>16234</v>
      </c>
      <c r="G917" s="41">
        <v>44971</v>
      </c>
      <c r="H917" t="s">
        <v>8931</v>
      </c>
      <c r="I917" t="s">
        <v>8932</v>
      </c>
      <c r="L917" t="s">
        <v>21854</v>
      </c>
      <c r="M917" s="44">
        <v>-106200</v>
      </c>
      <c r="N917" s="44">
        <v>-106200</v>
      </c>
    </row>
    <row r="918" spans="2:14" x14ac:dyDescent="0.25">
      <c r="B918" s="49" t="s">
        <v>9326</v>
      </c>
      <c r="C918" s="53" t="str">
        <f>_xlfn.XLOOKUP(Tabla1[[#This Row],[txtDimensionFocus]],Tabla7[Columna1],Tabla7[Columna2])</f>
        <v>Cuentas Por Pagar Proveedores</v>
      </c>
      <c r="D918" s="43" t="s">
        <v>7025</v>
      </c>
      <c r="E918" t="s">
        <v>7024</v>
      </c>
      <c r="F918" t="s">
        <v>14792</v>
      </c>
      <c r="G918" s="41">
        <v>43173</v>
      </c>
      <c r="H918" t="s">
        <v>7026</v>
      </c>
      <c r="I918" t="s">
        <v>18437</v>
      </c>
      <c r="K918" t="s">
        <v>22604</v>
      </c>
      <c r="L918" t="s">
        <v>21854</v>
      </c>
      <c r="M918" s="44">
        <v>-106200</v>
      </c>
      <c r="N918" s="44">
        <v>-106200</v>
      </c>
    </row>
    <row r="919" spans="2:14" x14ac:dyDescent="0.25">
      <c r="B919" s="49" t="s">
        <v>9326</v>
      </c>
      <c r="C919" s="53" t="str">
        <f>_xlfn.XLOOKUP(Tabla1[[#This Row],[txtDimensionFocus]],Tabla7[Columna1],Tabla7[Columna2])</f>
        <v>Cuentas Por Pagar Proveedores</v>
      </c>
      <c r="D919" s="43" t="s">
        <v>7025</v>
      </c>
      <c r="E919" t="s">
        <v>7024</v>
      </c>
      <c r="F919" t="s">
        <v>14831</v>
      </c>
      <c r="G919" s="41">
        <v>43213</v>
      </c>
      <c r="H919" t="s">
        <v>7073</v>
      </c>
      <c r="I919" t="s">
        <v>18438</v>
      </c>
      <c r="K919" t="s">
        <v>22605</v>
      </c>
      <c r="L919" t="s">
        <v>21854</v>
      </c>
      <c r="M919" s="44">
        <v>-106200</v>
      </c>
      <c r="N919" s="44">
        <v>-106200</v>
      </c>
    </row>
    <row r="920" spans="2:14" x14ac:dyDescent="0.25">
      <c r="B920" s="49" t="s">
        <v>9326</v>
      </c>
      <c r="C920" s="53" t="str">
        <f>_xlfn.XLOOKUP(Tabla1[[#This Row],[txtDimensionFocus]],Tabla7[Columna1],Tabla7[Columna2])</f>
        <v>Cuentas Por Pagar Proveedores</v>
      </c>
      <c r="D920" s="43" t="s">
        <v>1065</v>
      </c>
      <c r="E920" t="s">
        <v>1064</v>
      </c>
      <c r="F920" t="s">
        <v>13866</v>
      </c>
      <c r="G920" s="41">
        <v>42306</v>
      </c>
      <c r="H920" t="s">
        <v>5799</v>
      </c>
      <c r="I920" t="s">
        <v>18129</v>
      </c>
      <c r="K920" t="s">
        <v>22445</v>
      </c>
      <c r="L920" t="s">
        <v>21854</v>
      </c>
      <c r="M920" s="44">
        <v>-2496290</v>
      </c>
      <c r="N920" s="44">
        <v>-105775</v>
      </c>
    </row>
    <row r="921" spans="2:14" x14ac:dyDescent="0.25">
      <c r="B921" s="49" t="s">
        <v>9326</v>
      </c>
      <c r="C921" s="53" t="str">
        <f>_xlfn.XLOOKUP(Tabla1[[#This Row],[txtDimensionFocus]],Tabla7[Columna1],Tabla7[Columna2])</f>
        <v>Cuentas Por Pagar Proveedores</v>
      </c>
      <c r="D921" s="43" t="s">
        <v>4490</v>
      </c>
      <c r="E921" t="s">
        <v>4489</v>
      </c>
      <c r="F921" t="s">
        <v>12830</v>
      </c>
      <c r="G921" s="41">
        <v>41981</v>
      </c>
      <c r="H921" t="s">
        <v>4491</v>
      </c>
      <c r="I921" t="s">
        <v>18330</v>
      </c>
      <c r="K921" t="s">
        <v>22560</v>
      </c>
      <c r="L921" t="s">
        <v>21854</v>
      </c>
      <c r="M921" s="44">
        <v>-105588.76</v>
      </c>
      <c r="N921" s="44">
        <v>-105588.76</v>
      </c>
    </row>
    <row r="922" spans="2:14" x14ac:dyDescent="0.25">
      <c r="B922" s="49" t="s">
        <v>9326</v>
      </c>
      <c r="C922" s="53" t="str">
        <f>_xlfn.XLOOKUP(Tabla1[[#This Row],[txtDimensionFocus]],Tabla7[Columna1],Tabla7[Columna2])</f>
        <v>Cuentas Por Pagar Proveedores</v>
      </c>
      <c r="D922" s="43" t="s">
        <v>1622</v>
      </c>
      <c r="E922" t="s">
        <v>1621</v>
      </c>
      <c r="F922" t="s">
        <v>17259</v>
      </c>
      <c r="G922" s="41">
        <v>45243</v>
      </c>
      <c r="H922" t="s">
        <v>17260</v>
      </c>
      <c r="I922" t="s">
        <v>17242</v>
      </c>
      <c r="J922" t="s">
        <v>22112</v>
      </c>
      <c r="K922" t="s">
        <v>22113</v>
      </c>
      <c r="L922" t="s">
        <v>21854</v>
      </c>
      <c r="M922" s="44">
        <v>-105110.03</v>
      </c>
      <c r="N922" s="44">
        <v>-105110.03</v>
      </c>
    </row>
    <row r="923" spans="2:14" x14ac:dyDescent="0.25">
      <c r="B923" s="49" t="s">
        <v>23866</v>
      </c>
      <c r="C923" s="53" t="str">
        <f>_xlfn.XLOOKUP(Tabla1[[#This Row],[txtDimensionFocus]],Tabla7[Columna1],Tabla7[Columna2])</f>
        <v>Reposicion/Reposicion Cajas Chicas/Fondos</v>
      </c>
      <c r="D923" s="43" t="s">
        <v>21163</v>
      </c>
      <c r="E923" t="s">
        <v>23919</v>
      </c>
      <c r="F923" t="s">
        <v>21164</v>
      </c>
      <c r="G923" s="41">
        <v>45299</v>
      </c>
      <c r="H923" t="s">
        <v>21165</v>
      </c>
      <c r="L923" t="s">
        <v>21854</v>
      </c>
      <c r="M923" s="44">
        <v>-1072316</v>
      </c>
      <c r="N923" s="44">
        <v>-1072316</v>
      </c>
    </row>
    <row r="924" spans="2:14" x14ac:dyDescent="0.25">
      <c r="B924" s="49" t="s">
        <v>9326</v>
      </c>
      <c r="C924" s="53" t="str">
        <f>_xlfn.XLOOKUP(Tabla1[[#This Row],[txtDimensionFocus]],Tabla7[Columna1],Tabla7[Columna2])</f>
        <v>Cuentas Por Pagar Proveedores</v>
      </c>
      <c r="D924" s="43" t="s">
        <v>8379</v>
      </c>
      <c r="E924" t="s">
        <v>8378</v>
      </c>
      <c r="F924" t="s">
        <v>18835</v>
      </c>
      <c r="G924" s="41">
        <v>45281</v>
      </c>
      <c r="H924" t="s">
        <v>18836</v>
      </c>
      <c r="L924" t="s">
        <v>21854</v>
      </c>
      <c r="M924" s="44">
        <v>-104850</v>
      </c>
      <c r="N924" s="44">
        <v>-104850</v>
      </c>
    </row>
    <row r="925" spans="2:14" x14ac:dyDescent="0.25">
      <c r="B925" s="49" t="s">
        <v>9326</v>
      </c>
      <c r="C925" s="53" t="str">
        <f>_xlfn.XLOOKUP(Tabla1[[#This Row],[txtDimensionFocus]],Tabla7[Columna1],Tabla7[Columna2])</f>
        <v>Cuentas Por Pagar Proveedores</v>
      </c>
      <c r="D925" s="43" t="s">
        <v>8379</v>
      </c>
      <c r="E925" t="s">
        <v>8378</v>
      </c>
      <c r="F925" t="s">
        <v>21742</v>
      </c>
      <c r="G925" s="41">
        <v>45313</v>
      </c>
      <c r="H925" t="s">
        <v>21057</v>
      </c>
      <c r="L925" t="s">
        <v>21854</v>
      </c>
      <c r="M925" s="44">
        <v>-104850</v>
      </c>
      <c r="N925" s="44">
        <v>-104850</v>
      </c>
    </row>
    <row r="926" spans="2:14" x14ac:dyDescent="0.25">
      <c r="B926" s="49" t="s">
        <v>9326</v>
      </c>
      <c r="C926" s="53" t="str">
        <f>_xlfn.XLOOKUP(Tabla1[[#This Row],[txtDimensionFocus]],Tabla7[Columna1],Tabla7[Columna2])</f>
        <v>Cuentas Por Pagar Proveedores</v>
      </c>
      <c r="D926" s="43" t="s">
        <v>9097</v>
      </c>
      <c r="E926" t="s">
        <v>9096</v>
      </c>
      <c r="F926" t="s">
        <v>21321</v>
      </c>
      <c r="G926" s="41">
        <v>45308</v>
      </c>
      <c r="H926" t="s">
        <v>21322</v>
      </c>
      <c r="L926" t="s">
        <v>21854</v>
      </c>
      <c r="M926" s="44">
        <v>-104731.9</v>
      </c>
      <c r="N926" s="44">
        <v>-104731.9</v>
      </c>
    </row>
    <row r="927" spans="2:14" x14ac:dyDescent="0.25">
      <c r="B927" s="49" t="s">
        <v>9326</v>
      </c>
      <c r="C927" s="53" t="str">
        <f>_xlfn.XLOOKUP(Tabla1[[#This Row],[txtDimensionFocus]],Tabla7[Columna1],Tabla7[Columna2])</f>
        <v>Cuentas Por Pagar Proveedores</v>
      </c>
      <c r="D927" s="43" t="s">
        <v>1622</v>
      </c>
      <c r="E927" t="s">
        <v>1621</v>
      </c>
      <c r="F927" t="s">
        <v>14169</v>
      </c>
      <c r="G927" s="41">
        <v>42587</v>
      </c>
      <c r="H927" t="s">
        <v>6235</v>
      </c>
      <c r="I927" t="s">
        <v>17244</v>
      </c>
      <c r="K927">
        <v>1896</v>
      </c>
      <c r="L927" t="s">
        <v>21854</v>
      </c>
      <c r="M927" s="44">
        <v>-104430.24</v>
      </c>
      <c r="N927" s="44">
        <v>-104430.24</v>
      </c>
    </row>
    <row r="928" spans="2:14" x14ac:dyDescent="0.25">
      <c r="B928" s="49" t="s">
        <v>9326</v>
      </c>
      <c r="C928" s="53" t="str">
        <f>_xlfn.XLOOKUP(Tabla1[[#This Row],[txtDimensionFocus]],Tabla7[Columna1],Tabla7[Columna2])</f>
        <v>Cuentas Por Pagar Proveedores</v>
      </c>
      <c r="D928" s="43" t="s">
        <v>1622</v>
      </c>
      <c r="E928" t="s">
        <v>1621</v>
      </c>
      <c r="F928" t="s">
        <v>14170</v>
      </c>
      <c r="G928" s="41">
        <v>42587</v>
      </c>
      <c r="H928" t="s">
        <v>6236</v>
      </c>
      <c r="I928" t="s">
        <v>17120</v>
      </c>
      <c r="K928">
        <v>1896</v>
      </c>
      <c r="L928" t="s">
        <v>21854</v>
      </c>
      <c r="M928" s="44">
        <v>-104430.24</v>
      </c>
      <c r="N928" s="44">
        <v>-104430.24</v>
      </c>
    </row>
    <row r="929" spans="2:14" x14ac:dyDescent="0.25">
      <c r="B929" s="49" t="s">
        <v>9326</v>
      </c>
      <c r="C929" s="53" t="str">
        <f>_xlfn.XLOOKUP(Tabla1[[#This Row],[txtDimensionFocus]],Tabla7[Columna1],Tabla7[Columna2])</f>
        <v>Cuentas Por Pagar Proveedores</v>
      </c>
      <c r="D929" s="43" t="s">
        <v>1622</v>
      </c>
      <c r="E929" t="s">
        <v>1621</v>
      </c>
      <c r="F929" t="s">
        <v>14171</v>
      </c>
      <c r="G929" s="41">
        <v>42587</v>
      </c>
      <c r="H929" t="s">
        <v>6237</v>
      </c>
      <c r="I929" t="s">
        <v>17120</v>
      </c>
      <c r="K929">
        <v>1896</v>
      </c>
      <c r="L929" t="s">
        <v>21854</v>
      </c>
      <c r="M929" s="44">
        <v>-104430.24</v>
      </c>
      <c r="N929" s="44">
        <v>-104430.24</v>
      </c>
    </row>
    <row r="930" spans="2:14" x14ac:dyDescent="0.25">
      <c r="B930" s="49" t="s">
        <v>9326</v>
      </c>
      <c r="C930" s="53" t="str">
        <f>_xlfn.XLOOKUP(Tabla1[[#This Row],[txtDimensionFocus]],Tabla7[Columna1],Tabla7[Columna2])</f>
        <v>Cuentas Por Pagar Proveedores</v>
      </c>
      <c r="D930" s="43" t="s">
        <v>1622</v>
      </c>
      <c r="E930" t="s">
        <v>1621</v>
      </c>
      <c r="F930" t="s">
        <v>14084</v>
      </c>
      <c r="G930" s="41">
        <v>42543</v>
      </c>
      <c r="H930" t="s">
        <v>6105</v>
      </c>
      <c r="I930" t="s">
        <v>17241</v>
      </c>
      <c r="J930" t="s">
        <v>22112</v>
      </c>
      <c r="K930" t="s">
        <v>22113</v>
      </c>
      <c r="L930" t="s">
        <v>21854</v>
      </c>
      <c r="M930" s="44">
        <v>-104430</v>
      </c>
      <c r="N930" s="44">
        <v>-104430</v>
      </c>
    </row>
    <row r="931" spans="2:14" x14ac:dyDescent="0.25">
      <c r="B931" s="49" t="s">
        <v>9326</v>
      </c>
      <c r="C931" s="53" t="str">
        <f>_xlfn.XLOOKUP(Tabla1[[#This Row],[txtDimensionFocus]],Tabla7[Columna1],Tabla7[Columna2])</f>
        <v>Cuentas Por Pagar Proveedores</v>
      </c>
      <c r="D931" s="43" t="s">
        <v>1622</v>
      </c>
      <c r="E931" t="s">
        <v>1621</v>
      </c>
      <c r="F931" t="s">
        <v>17251</v>
      </c>
      <c r="G931" s="41">
        <v>45243</v>
      </c>
      <c r="H931" t="s">
        <v>17252</v>
      </c>
      <c r="I931" t="s">
        <v>17242</v>
      </c>
      <c r="J931" t="s">
        <v>22112</v>
      </c>
      <c r="K931" t="s">
        <v>22113</v>
      </c>
      <c r="L931" t="s">
        <v>21854</v>
      </c>
      <c r="M931" s="44">
        <v>-104429.52</v>
      </c>
      <c r="N931" s="44">
        <v>-104429.52</v>
      </c>
    </row>
    <row r="932" spans="2:14" x14ac:dyDescent="0.25">
      <c r="B932" s="49" t="s">
        <v>9326</v>
      </c>
      <c r="C932" s="53" t="str">
        <f>_xlfn.XLOOKUP(Tabla1[[#This Row],[txtDimensionFocus]],Tabla7[Columna1],Tabla7[Columna2])</f>
        <v>Cuentas Por Pagar Proveedores</v>
      </c>
      <c r="D932" s="43" t="s">
        <v>1622</v>
      </c>
      <c r="E932" t="s">
        <v>1621</v>
      </c>
      <c r="F932" t="s">
        <v>17253</v>
      </c>
      <c r="G932" s="41">
        <v>45243</v>
      </c>
      <c r="H932" t="s">
        <v>17254</v>
      </c>
      <c r="I932" t="s">
        <v>17242</v>
      </c>
      <c r="J932" t="s">
        <v>22112</v>
      </c>
      <c r="K932" t="s">
        <v>22113</v>
      </c>
      <c r="L932" t="s">
        <v>21854</v>
      </c>
      <c r="M932" s="44">
        <v>-104429.52</v>
      </c>
      <c r="N932" s="44">
        <v>-104429.52</v>
      </c>
    </row>
    <row r="933" spans="2:14" x14ac:dyDescent="0.25">
      <c r="B933" s="49" t="s">
        <v>9326</v>
      </c>
      <c r="C933" s="53" t="str">
        <f>_xlfn.XLOOKUP(Tabla1[[#This Row],[txtDimensionFocus]],Tabla7[Columna1],Tabla7[Columna2])</f>
        <v>Cuentas Por Pagar Proveedores</v>
      </c>
      <c r="D933" s="43" t="s">
        <v>1622</v>
      </c>
      <c r="E933" t="s">
        <v>1621</v>
      </c>
      <c r="F933" t="s">
        <v>17257</v>
      </c>
      <c r="G933" s="41">
        <v>45243</v>
      </c>
      <c r="H933" t="s">
        <v>17258</v>
      </c>
      <c r="I933" t="s">
        <v>17242</v>
      </c>
      <c r="J933" t="s">
        <v>22112</v>
      </c>
      <c r="K933" t="s">
        <v>22113</v>
      </c>
      <c r="L933" t="s">
        <v>21854</v>
      </c>
      <c r="M933" s="44">
        <v>-104429.52</v>
      </c>
      <c r="N933" s="44">
        <v>-104429.52</v>
      </c>
    </row>
    <row r="934" spans="2:14" x14ac:dyDescent="0.25">
      <c r="B934" s="49" t="s">
        <v>9326</v>
      </c>
      <c r="C934" s="53" t="str">
        <f>_xlfn.XLOOKUP(Tabla1[[#This Row],[txtDimensionFocus]],Tabla7[Columna1],Tabla7[Columna2])</f>
        <v>Cuentas Por Pagar Proveedores</v>
      </c>
      <c r="D934" s="43" t="s">
        <v>856</v>
      </c>
      <c r="E934" t="s">
        <v>855</v>
      </c>
      <c r="F934" t="s">
        <v>12360</v>
      </c>
      <c r="G934" s="41">
        <v>41810</v>
      </c>
      <c r="H934" t="s">
        <v>3850</v>
      </c>
      <c r="L934" t="s">
        <v>21854</v>
      </c>
      <c r="M934" s="44">
        <v>-104399.91</v>
      </c>
      <c r="N934" s="44">
        <v>-104399.91</v>
      </c>
    </row>
    <row r="935" spans="2:14" x14ac:dyDescent="0.25">
      <c r="B935" s="49" t="s">
        <v>9326</v>
      </c>
      <c r="C935" s="53" t="str">
        <f>_xlfn.XLOOKUP(Tabla1[[#This Row],[txtDimensionFocus]],Tabla7[Columna1],Tabla7[Columna2])</f>
        <v>Cuentas Por Pagar Proveedores</v>
      </c>
      <c r="D935" s="43" t="s">
        <v>856</v>
      </c>
      <c r="E935" t="s">
        <v>855</v>
      </c>
      <c r="F935" t="s">
        <v>13392</v>
      </c>
      <c r="G935" s="41">
        <v>42020</v>
      </c>
      <c r="H935" t="s">
        <v>3850</v>
      </c>
      <c r="I935" t="s">
        <v>17718</v>
      </c>
      <c r="K935" t="s">
        <v>22234</v>
      </c>
      <c r="L935" t="s">
        <v>21854</v>
      </c>
      <c r="M935" s="44">
        <v>-104399.91</v>
      </c>
      <c r="N935" s="44">
        <v>-104399.91</v>
      </c>
    </row>
    <row r="936" spans="2:14" x14ac:dyDescent="0.25">
      <c r="B936" s="49" t="s">
        <v>9326</v>
      </c>
      <c r="C936" s="53" t="str">
        <f>_xlfn.XLOOKUP(Tabla1[[#This Row],[txtDimensionFocus]],Tabla7[Columna1],Tabla7[Columna2])</f>
        <v>Cuentas Por Pagar Proveedores</v>
      </c>
      <c r="D936" s="43" t="s">
        <v>856</v>
      </c>
      <c r="E936" t="s">
        <v>855</v>
      </c>
      <c r="F936" t="s">
        <v>13397</v>
      </c>
      <c r="G936" s="41">
        <v>42026</v>
      </c>
      <c r="H936" t="s">
        <v>5265</v>
      </c>
      <c r="I936" t="s">
        <v>17719</v>
      </c>
      <c r="K936">
        <v>1686</v>
      </c>
      <c r="L936" t="s">
        <v>21854</v>
      </c>
      <c r="M936" s="44">
        <v>-104399.91</v>
      </c>
      <c r="N936" s="44">
        <v>-104399.91</v>
      </c>
    </row>
    <row r="937" spans="2:14" x14ac:dyDescent="0.25">
      <c r="B937" s="49" t="s">
        <v>9326</v>
      </c>
      <c r="C937" s="53" t="str">
        <f>_xlfn.XLOOKUP(Tabla1[[#This Row],[txtDimensionFocus]],Tabla7[Columna1],Tabla7[Columna2])</f>
        <v>Cuentas Por Pagar Proveedores</v>
      </c>
      <c r="D937" s="43" t="s">
        <v>1622</v>
      </c>
      <c r="E937" t="s">
        <v>1621</v>
      </c>
      <c r="F937" t="s">
        <v>14167</v>
      </c>
      <c r="G937" s="41">
        <v>42587</v>
      </c>
      <c r="H937" t="s">
        <v>6233</v>
      </c>
      <c r="I937" t="s">
        <v>17120</v>
      </c>
      <c r="K937">
        <v>1896</v>
      </c>
      <c r="L937" t="s">
        <v>21854</v>
      </c>
      <c r="M937" s="44">
        <v>-103947.7</v>
      </c>
      <c r="N937" s="44">
        <v>-103947.7</v>
      </c>
    </row>
    <row r="938" spans="2:14" x14ac:dyDescent="0.25">
      <c r="B938" s="49" t="s">
        <v>9326</v>
      </c>
      <c r="C938" s="53" t="str">
        <f>_xlfn.XLOOKUP(Tabla1[[#This Row],[txtDimensionFocus]],Tabla7[Columna1],Tabla7[Columna2])</f>
        <v>Cuentas Por Pagar Proveedores</v>
      </c>
      <c r="D938" s="43" t="s">
        <v>5740</v>
      </c>
      <c r="E938" t="s">
        <v>5739</v>
      </c>
      <c r="F938" t="s">
        <v>13807</v>
      </c>
      <c r="G938" s="41">
        <v>42268</v>
      </c>
      <c r="H938" t="s">
        <v>5741</v>
      </c>
      <c r="I938" t="s">
        <v>18227</v>
      </c>
      <c r="K938" t="s">
        <v>22498</v>
      </c>
      <c r="L938" t="s">
        <v>21854</v>
      </c>
      <c r="M938" s="44">
        <v>-103604</v>
      </c>
      <c r="N938" s="44">
        <v>-103604</v>
      </c>
    </row>
    <row r="939" spans="2:14" x14ac:dyDescent="0.25">
      <c r="B939" s="49" t="s">
        <v>9326</v>
      </c>
      <c r="C939" s="53" t="str">
        <f>_xlfn.XLOOKUP(Tabla1[[#This Row],[txtDimensionFocus]],Tabla7[Columna1],Tabla7[Columna2])</f>
        <v>Cuentas Por Pagar Proveedores</v>
      </c>
      <c r="D939" s="43" t="s">
        <v>14359</v>
      </c>
      <c r="E939" t="s">
        <v>6454</v>
      </c>
      <c r="F939" t="s">
        <v>15068</v>
      </c>
      <c r="G939" s="41">
        <v>43545</v>
      </c>
      <c r="H939" t="s">
        <v>7379</v>
      </c>
      <c r="I939" t="s">
        <v>17025</v>
      </c>
      <c r="K939" t="s">
        <v>22064</v>
      </c>
      <c r="L939" t="s">
        <v>21854</v>
      </c>
      <c r="M939" s="44">
        <v>-677676.71</v>
      </c>
      <c r="N939" s="44">
        <v>-103374.41</v>
      </c>
    </row>
    <row r="940" spans="2:14" x14ac:dyDescent="0.25">
      <c r="B940" s="49" t="s">
        <v>9326</v>
      </c>
      <c r="C940" s="53" t="str">
        <f>_xlfn.XLOOKUP(Tabla1[[#This Row],[txtDimensionFocus]],Tabla7[Columna1],Tabla7[Columna2])</f>
        <v>Cuentas Por Pagar Proveedores</v>
      </c>
      <c r="D940" s="43" t="s">
        <v>2237</v>
      </c>
      <c r="E940" t="s">
        <v>2236</v>
      </c>
      <c r="F940" t="s">
        <v>12322</v>
      </c>
      <c r="G940" s="41">
        <v>41794</v>
      </c>
      <c r="H940" t="s">
        <v>3803</v>
      </c>
      <c r="I940" t="s">
        <v>18198</v>
      </c>
      <c r="K940" t="s">
        <v>22472</v>
      </c>
      <c r="L940" t="s">
        <v>21854</v>
      </c>
      <c r="M940" s="44">
        <v>-102483</v>
      </c>
      <c r="N940" s="44">
        <v>-102483</v>
      </c>
    </row>
    <row r="941" spans="2:14" x14ac:dyDescent="0.25">
      <c r="B941" s="49" t="s">
        <v>9326</v>
      </c>
      <c r="C941" s="53" t="str">
        <f>_xlfn.XLOOKUP(Tabla1[[#This Row],[txtDimensionFocus]],Tabla7[Columna1],Tabla7[Columna2])</f>
        <v>Cuentas Por Pagar Proveedores</v>
      </c>
      <c r="D941" s="43" t="s">
        <v>8740</v>
      </c>
      <c r="E941" t="s">
        <v>8739</v>
      </c>
      <c r="F941" t="s">
        <v>16086</v>
      </c>
      <c r="G941" s="41">
        <v>44743</v>
      </c>
      <c r="H941" t="s">
        <v>8741</v>
      </c>
      <c r="I941" t="s">
        <v>18407</v>
      </c>
      <c r="K941" t="s">
        <v>22597</v>
      </c>
      <c r="L941" t="s">
        <v>21854</v>
      </c>
      <c r="M941" s="44">
        <v>-127512.92</v>
      </c>
      <c r="N941" s="44">
        <v>-102010.33</v>
      </c>
    </row>
    <row r="942" spans="2:14" x14ac:dyDescent="0.25">
      <c r="B942" s="49" t="s">
        <v>9326</v>
      </c>
      <c r="C942" s="53" t="str">
        <f>_xlfn.XLOOKUP(Tabla1[[#This Row],[txtDimensionFocus]],Tabla7[Columna1],Tabla7[Columna2])</f>
        <v>Cuentas Por Pagar Proveedores</v>
      </c>
      <c r="D942" s="43" t="s">
        <v>17728</v>
      </c>
      <c r="E942" t="s">
        <v>17729</v>
      </c>
      <c r="F942" t="s">
        <v>17730</v>
      </c>
      <c r="G942" s="41">
        <v>45289</v>
      </c>
      <c r="H942" t="s">
        <v>17731</v>
      </c>
      <c r="I942" t="s">
        <v>17123</v>
      </c>
      <c r="J942" t="s">
        <v>22238</v>
      </c>
      <c r="K942" t="s">
        <v>22239</v>
      </c>
      <c r="L942" t="s">
        <v>21854</v>
      </c>
      <c r="M942" s="44">
        <v>-101956.96</v>
      </c>
      <c r="N942" s="44">
        <v>-101956.96</v>
      </c>
    </row>
    <row r="943" spans="2:14" x14ac:dyDescent="0.25">
      <c r="B943" s="49" t="s">
        <v>9326</v>
      </c>
      <c r="C943" s="53" t="str">
        <f>_xlfn.XLOOKUP(Tabla1[[#This Row],[txtDimensionFocus]],Tabla7[Columna1],Tabla7[Columna2])</f>
        <v>Cuentas Por Pagar Proveedores</v>
      </c>
      <c r="D943" s="43" t="s">
        <v>3174</v>
      </c>
      <c r="E943" t="s">
        <v>3173</v>
      </c>
      <c r="F943" t="s">
        <v>12378</v>
      </c>
      <c r="G943" s="41">
        <v>41815</v>
      </c>
      <c r="H943" t="s">
        <v>3875</v>
      </c>
      <c r="L943" t="s">
        <v>21854</v>
      </c>
      <c r="M943" s="44">
        <v>-101890.99</v>
      </c>
      <c r="N943" s="44">
        <v>-101890.99</v>
      </c>
    </row>
    <row r="944" spans="2:14" x14ac:dyDescent="0.25">
      <c r="B944" s="49" t="s">
        <v>9326</v>
      </c>
      <c r="C944" s="53" t="str">
        <f>_xlfn.XLOOKUP(Tabla1[[#This Row],[txtDimensionFocus]],Tabla7[Columna1],Tabla7[Columna2])</f>
        <v>Cuentas Por Pagar Proveedores</v>
      </c>
      <c r="D944" s="43" t="s">
        <v>3174</v>
      </c>
      <c r="E944" t="s">
        <v>3173</v>
      </c>
      <c r="F944" t="s">
        <v>11884</v>
      </c>
      <c r="G944" s="41">
        <v>41767</v>
      </c>
      <c r="H944" t="s">
        <v>3175</v>
      </c>
      <c r="L944" t="s">
        <v>21854</v>
      </c>
      <c r="M944" s="44">
        <v>-101365.75</v>
      </c>
      <c r="N944" s="44">
        <v>-101365.75</v>
      </c>
    </row>
    <row r="945" spans="2:14" x14ac:dyDescent="0.25">
      <c r="B945" s="49" t="s">
        <v>9326</v>
      </c>
      <c r="C945" s="53" t="str">
        <f>_xlfn.XLOOKUP(Tabla1[[#This Row],[txtDimensionFocus]],Tabla7[Columna1],Tabla7[Columna2])</f>
        <v>Cuentas Por Pagar Proveedores</v>
      </c>
      <c r="D945" s="43" t="s">
        <v>10278</v>
      </c>
      <c r="E945" t="s">
        <v>1236</v>
      </c>
      <c r="F945" t="s">
        <v>10279</v>
      </c>
      <c r="G945" s="41">
        <v>41323</v>
      </c>
      <c r="H945" t="s">
        <v>1237</v>
      </c>
      <c r="L945" t="s">
        <v>21854</v>
      </c>
      <c r="M945" s="44">
        <v>-100431</v>
      </c>
      <c r="N945" s="44">
        <v>-100431</v>
      </c>
    </row>
    <row r="946" spans="2:14" x14ac:dyDescent="0.25">
      <c r="B946" s="49" t="s">
        <v>9326</v>
      </c>
      <c r="C946" s="53" t="str">
        <f>_xlfn.XLOOKUP(Tabla1[[#This Row],[txtDimensionFocus]],Tabla7[Columna1],Tabla7[Columna2])</f>
        <v>Cuentas Por Pagar Proveedores</v>
      </c>
      <c r="D946" s="43" t="s">
        <v>433</v>
      </c>
      <c r="E946" t="s">
        <v>432</v>
      </c>
      <c r="F946" t="s">
        <v>14430</v>
      </c>
      <c r="G946" s="41">
        <v>42766</v>
      </c>
      <c r="H946" t="s">
        <v>6552</v>
      </c>
      <c r="I946" t="s">
        <v>17468</v>
      </c>
      <c r="K946" t="s">
        <v>22170</v>
      </c>
      <c r="L946" t="s">
        <v>21854</v>
      </c>
      <c r="M946" s="44">
        <v>-100355.7</v>
      </c>
      <c r="N946" s="44">
        <v>-100355.7</v>
      </c>
    </row>
    <row r="947" spans="2:14" x14ac:dyDescent="0.25">
      <c r="B947" s="49" t="s">
        <v>9326</v>
      </c>
      <c r="C947" s="53" t="str">
        <f>_xlfn.XLOOKUP(Tabla1[[#This Row],[txtDimensionFocus]],Tabla7[Columna1],Tabla7[Columna2])</f>
        <v>Cuentas Por Pagar Proveedores</v>
      </c>
      <c r="D947" s="43" t="s">
        <v>1824</v>
      </c>
      <c r="E947" t="s">
        <v>1823</v>
      </c>
      <c r="F947" t="s">
        <v>17287</v>
      </c>
      <c r="G947" s="41">
        <v>45219</v>
      </c>
      <c r="H947" t="s">
        <v>17288</v>
      </c>
      <c r="L947" t="s">
        <v>21854</v>
      </c>
      <c r="M947" s="44">
        <v>-34044084.490000002</v>
      </c>
      <c r="N947" s="44">
        <v>-100314.84</v>
      </c>
    </row>
    <row r="948" spans="2:14" x14ac:dyDescent="0.25">
      <c r="B948" s="49" t="s">
        <v>9326</v>
      </c>
      <c r="C948" s="53" t="str">
        <f>_xlfn.XLOOKUP(Tabla1[[#This Row],[txtDimensionFocus]],Tabla7[Columna1],Tabla7[Columna2])</f>
        <v>Cuentas Por Pagar Proveedores</v>
      </c>
      <c r="D948" s="43" t="s">
        <v>16576</v>
      </c>
      <c r="E948" t="s">
        <v>16577</v>
      </c>
      <c r="F948" t="s">
        <v>16578</v>
      </c>
      <c r="G948" s="41">
        <v>45267</v>
      </c>
      <c r="H948" t="s">
        <v>7173</v>
      </c>
      <c r="L948" t="s">
        <v>21854</v>
      </c>
      <c r="M948" s="44">
        <v>-100000</v>
      </c>
      <c r="N948" s="44">
        <v>-100000</v>
      </c>
    </row>
    <row r="949" spans="2:14" x14ac:dyDescent="0.25">
      <c r="B949" s="49" t="s">
        <v>9326</v>
      </c>
      <c r="C949" s="53" t="str">
        <f>_xlfn.XLOOKUP(Tabla1[[#This Row],[txtDimensionFocus]],Tabla7[Columna1],Tabla7[Columna2])</f>
        <v>Cuentas Por Pagar Proveedores</v>
      </c>
      <c r="D949" s="43" t="s">
        <v>9458</v>
      </c>
      <c r="E949" t="s">
        <v>221</v>
      </c>
      <c r="F949" t="s">
        <v>9459</v>
      </c>
      <c r="G949" s="41">
        <v>40557</v>
      </c>
      <c r="H949">
        <v>41</v>
      </c>
      <c r="L949" t="s">
        <v>21854</v>
      </c>
      <c r="M949" s="44">
        <v>-100000</v>
      </c>
      <c r="N949" s="44">
        <v>-100000</v>
      </c>
    </row>
    <row r="950" spans="2:14" x14ac:dyDescent="0.25">
      <c r="B950" s="49" t="s">
        <v>9326</v>
      </c>
      <c r="C950" s="53" t="str">
        <f>_xlfn.XLOOKUP(Tabla1[[#This Row],[txtDimensionFocus]],Tabla7[Columna1],Tabla7[Columna2])</f>
        <v>Cuentas Por Pagar Proveedores</v>
      </c>
      <c r="D950" s="43" t="s">
        <v>3061</v>
      </c>
      <c r="E950" t="s">
        <v>3060</v>
      </c>
      <c r="F950" t="s">
        <v>12523</v>
      </c>
      <c r="G950" s="41">
        <v>41858</v>
      </c>
      <c r="H950" t="s">
        <v>4088</v>
      </c>
      <c r="I950" t="s">
        <v>17954</v>
      </c>
      <c r="K950">
        <v>1218</v>
      </c>
      <c r="L950" t="s">
        <v>21854</v>
      </c>
      <c r="M950" s="44">
        <v>-100000</v>
      </c>
      <c r="N950" s="44">
        <v>-100000</v>
      </c>
    </row>
    <row r="951" spans="2:14" x14ac:dyDescent="0.25">
      <c r="B951" s="49" t="s">
        <v>9326</v>
      </c>
      <c r="C951" s="53" t="str">
        <f>_xlfn.XLOOKUP(Tabla1[[#This Row],[txtDimensionFocus]],Tabla7[Columna1],Tabla7[Columna2])</f>
        <v>Cuentas Por Pagar Proveedores</v>
      </c>
      <c r="D951" s="43" t="s">
        <v>520</v>
      </c>
      <c r="E951" t="s">
        <v>519</v>
      </c>
      <c r="F951" t="s">
        <v>9734</v>
      </c>
      <c r="G951" s="41">
        <v>40970</v>
      </c>
      <c r="H951">
        <v>1216</v>
      </c>
      <c r="L951" t="s">
        <v>21854</v>
      </c>
      <c r="M951" s="44">
        <v>-99245.22</v>
      </c>
      <c r="N951" s="44">
        <v>-99245.22</v>
      </c>
    </row>
    <row r="952" spans="2:14" x14ac:dyDescent="0.25">
      <c r="B952" s="49" t="s">
        <v>9326</v>
      </c>
      <c r="C952" s="53" t="str">
        <f>_xlfn.XLOOKUP(Tabla1[[#This Row],[txtDimensionFocus]],Tabla7[Columna1],Tabla7[Columna2])</f>
        <v>Cuentas Por Pagar Proveedores</v>
      </c>
      <c r="D952" s="43" t="s">
        <v>433</v>
      </c>
      <c r="E952" t="s">
        <v>432</v>
      </c>
      <c r="F952" t="s">
        <v>14428</v>
      </c>
      <c r="G952" s="41">
        <v>42766</v>
      </c>
      <c r="H952" t="s">
        <v>6550</v>
      </c>
      <c r="I952" t="s">
        <v>17468</v>
      </c>
      <c r="K952" t="s">
        <v>22170</v>
      </c>
      <c r="L952" t="s">
        <v>21854</v>
      </c>
      <c r="M952" s="44">
        <v>-98860.84</v>
      </c>
      <c r="N952" s="44">
        <v>-98860.84</v>
      </c>
    </row>
    <row r="953" spans="2:14" x14ac:dyDescent="0.25">
      <c r="B953" s="49" t="s">
        <v>9326</v>
      </c>
      <c r="C953" s="53" t="str">
        <f>_xlfn.XLOOKUP(Tabla1[[#This Row],[txtDimensionFocus]],Tabla7[Columna1],Tabla7[Columna2])</f>
        <v>Cuentas Por Pagar Proveedores</v>
      </c>
      <c r="D953" s="43" t="s">
        <v>704</v>
      </c>
      <c r="E953" t="s">
        <v>703</v>
      </c>
      <c r="F953" t="s">
        <v>9908</v>
      </c>
      <c r="G953" s="41">
        <v>41113</v>
      </c>
      <c r="H953" t="s">
        <v>717</v>
      </c>
      <c r="I953" t="s">
        <v>17319</v>
      </c>
      <c r="L953" t="s">
        <v>21854</v>
      </c>
      <c r="M953" s="44">
        <v>-98613.92</v>
      </c>
      <c r="N953" s="44">
        <v>-98613.92</v>
      </c>
    </row>
    <row r="954" spans="2:14" x14ac:dyDescent="0.25">
      <c r="B954" s="49" t="s">
        <v>9326</v>
      </c>
      <c r="C954" s="53" t="str">
        <f>_xlfn.XLOOKUP(Tabla1[[#This Row],[txtDimensionFocus]],Tabla7[Columna1],Tabla7[Columna2])</f>
        <v>Cuentas Por Pagar Proveedores</v>
      </c>
      <c r="D954" s="43" t="s">
        <v>433</v>
      </c>
      <c r="E954" t="s">
        <v>432</v>
      </c>
      <c r="F954" t="s">
        <v>10135</v>
      </c>
      <c r="G954" s="41">
        <v>41235</v>
      </c>
      <c r="H954" t="s">
        <v>1041</v>
      </c>
      <c r="I954" t="s">
        <v>17319</v>
      </c>
      <c r="K954" t="s">
        <v>22168</v>
      </c>
      <c r="L954" t="s">
        <v>21854</v>
      </c>
      <c r="M954" s="44">
        <v>-33029.46</v>
      </c>
      <c r="N954" s="44">
        <v>-97379.96</v>
      </c>
    </row>
    <row r="955" spans="2:14" x14ac:dyDescent="0.25">
      <c r="B955" s="49" t="s">
        <v>9326</v>
      </c>
      <c r="C955" s="53" t="str">
        <f>_xlfn.XLOOKUP(Tabla1[[#This Row],[txtDimensionFocus]],Tabla7[Columna1],Tabla7[Columna2])</f>
        <v>Cuentas Por Pagar Proveedores</v>
      </c>
      <c r="D955" s="43" t="s">
        <v>5945</v>
      </c>
      <c r="E955" t="s">
        <v>5944</v>
      </c>
      <c r="F955" t="s">
        <v>14127</v>
      </c>
      <c r="G955" s="41">
        <v>42559</v>
      </c>
      <c r="H955" t="s">
        <v>6171</v>
      </c>
      <c r="I955" t="s">
        <v>18114</v>
      </c>
      <c r="K955">
        <v>735</v>
      </c>
      <c r="L955" t="s">
        <v>21854</v>
      </c>
      <c r="M955" s="44">
        <v>-97359.4</v>
      </c>
      <c r="N955" s="44">
        <v>-97359.4</v>
      </c>
    </row>
    <row r="956" spans="2:14" x14ac:dyDescent="0.25">
      <c r="B956" s="49" t="s">
        <v>9326</v>
      </c>
      <c r="C956" s="53" t="str">
        <f>_xlfn.XLOOKUP(Tabla1[[#This Row],[txtDimensionFocus]],Tabla7[Columna1],Tabla7[Columna2])</f>
        <v>Cuentas Por Pagar Proveedores</v>
      </c>
      <c r="D956" s="43" t="s">
        <v>14640</v>
      </c>
      <c r="E956" t="s">
        <v>6820</v>
      </c>
      <c r="F956" t="s">
        <v>14641</v>
      </c>
      <c r="G956" s="41">
        <v>42918</v>
      </c>
      <c r="H956" t="s">
        <v>3879</v>
      </c>
      <c r="I956" t="s">
        <v>16427</v>
      </c>
      <c r="K956" t="s">
        <v>21869</v>
      </c>
      <c r="L956" t="s">
        <v>21854</v>
      </c>
      <c r="M956" s="44">
        <v>-97350</v>
      </c>
      <c r="N956" s="44">
        <v>-97350</v>
      </c>
    </row>
    <row r="957" spans="2:14" x14ac:dyDescent="0.25">
      <c r="B957" s="49" t="s">
        <v>9326</v>
      </c>
      <c r="C957" s="53" t="str">
        <f>_xlfn.XLOOKUP(Tabla1[[#This Row],[txtDimensionFocus]],Tabla7[Columna1],Tabla7[Columna2])</f>
        <v>Cuentas Por Pagar Proveedores</v>
      </c>
      <c r="D957" s="43" t="s">
        <v>18615</v>
      </c>
      <c r="E957" t="s">
        <v>18616</v>
      </c>
      <c r="F957" t="s">
        <v>21544</v>
      </c>
      <c r="G957" s="41">
        <v>45299</v>
      </c>
      <c r="H957" t="s">
        <v>21545</v>
      </c>
      <c r="I957" t="s">
        <v>21543</v>
      </c>
      <c r="J957" t="s">
        <v>22515</v>
      </c>
      <c r="K957" t="s">
        <v>22659</v>
      </c>
      <c r="L957" t="s">
        <v>21854</v>
      </c>
      <c r="M957" s="44">
        <v>-121570.02</v>
      </c>
      <c r="N957" s="44">
        <v>-97256.02</v>
      </c>
    </row>
    <row r="958" spans="2:14" x14ac:dyDescent="0.25">
      <c r="B958" s="49" t="s">
        <v>9326</v>
      </c>
      <c r="C958" s="53" t="str">
        <f>_xlfn.XLOOKUP(Tabla1[[#This Row],[txtDimensionFocus]],Tabla7[Columna1],Tabla7[Columna2])</f>
        <v>Cuentas Por Pagar Proveedores</v>
      </c>
      <c r="D958" s="43" t="s">
        <v>1824</v>
      </c>
      <c r="E958" t="s">
        <v>1823</v>
      </c>
      <c r="F958" t="s">
        <v>17279</v>
      </c>
      <c r="G958" s="41">
        <v>45135</v>
      </c>
      <c r="H958" t="s">
        <v>17280</v>
      </c>
      <c r="L958" t="s">
        <v>21854</v>
      </c>
      <c r="M958" s="44">
        <v>-8691585.1400000006</v>
      </c>
      <c r="N958" s="44">
        <v>-97217.03</v>
      </c>
    </row>
    <row r="959" spans="2:14" x14ac:dyDescent="0.25">
      <c r="B959" s="49" t="s">
        <v>9326</v>
      </c>
      <c r="C959" s="53" t="str">
        <f>_xlfn.XLOOKUP(Tabla1[[#This Row],[txtDimensionFocus]],Tabla7[Columna1],Tabla7[Columna2])</f>
        <v>Cuentas Por Pagar Proveedores</v>
      </c>
      <c r="D959" s="43" t="s">
        <v>12642</v>
      </c>
      <c r="E959" t="s">
        <v>1342</v>
      </c>
      <c r="F959" t="s">
        <v>12644</v>
      </c>
      <c r="G959" s="41">
        <v>41897</v>
      </c>
      <c r="H959" t="s">
        <v>4250</v>
      </c>
      <c r="I959" t="s">
        <v>16695</v>
      </c>
      <c r="K959" t="s">
        <v>21933</v>
      </c>
      <c r="L959" t="s">
        <v>21854</v>
      </c>
      <c r="M959" s="44">
        <v>-97102.2</v>
      </c>
      <c r="N959" s="44">
        <v>-97102.2</v>
      </c>
    </row>
    <row r="960" spans="2:14" x14ac:dyDescent="0.25">
      <c r="B960" s="49" t="s">
        <v>9326</v>
      </c>
      <c r="C960" s="53" t="str">
        <f>_xlfn.XLOOKUP(Tabla1[[#This Row],[txtDimensionFocus]],Tabla7[Columna1],Tabla7[Columna2])</f>
        <v>Cuentas Por Pagar Proveedores</v>
      </c>
      <c r="D960" s="43" t="s">
        <v>1824</v>
      </c>
      <c r="E960" t="s">
        <v>1823</v>
      </c>
      <c r="F960" t="s">
        <v>17277</v>
      </c>
      <c r="G960" s="41">
        <v>45134</v>
      </c>
      <c r="H960" t="s">
        <v>17278</v>
      </c>
      <c r="L960" t="s">
        <v>21854</v>
      </c>
      <c r="M960" s="44">
        <v>-8250170.4500000002</v>
      </c>
      <c r="N960" s="44">
        <v>-97075.88</v>
      </c>
    </row>
    <row r="961" spans="2:14" x14ac:dyDescent="0.25">
      <c r="B961" s="49" t="s">
        <v>9326</v>
      </c>
      <c r="C961" s="53" t="str">
        <f>_xlfn.XLOOKUP(Tabla1[[#This Row],[txtDimensionFocus]],Tabla7[Columna1],Tabla7[Columna2])</f>
        <v>Cuentas Por Pagar Proveedores</v>
      </c>
      <c r="D961" s="43" t="s">
        <v>1278</v>
      </c>
      <c r="E961" t="s">
        <v>1277</v>
      </c>
      <c r="F961" t="s">
        <v>10955</v>
      </c>
      <c r="G961" s="41">
        <v>41639</v>
      </c>
      <c r="H961" t="s">
        <v>2041</v>
      </c>
      <c r="L961" t="s">
        <v>21854</v>
      </c>
      <c r="M961" s="44">
        <v>96851.99</v>
      </c>
      <c r="N961" s="44">
        <v>-96851.99</v>
      </c>
    </row>
    <row r="962" spans="2:14" x14ac:dyDescent="0.25">
      <c r="B962" s="49" t="s">
        <v>9326</v>
      </c>
      <c r="C962" s="53" t="str">
        <f>_xlfn.XLOOKUP(Tabla1[[#This Row],[txtDimensionFocus]],Tabla7[Columna1],Tabla7[Columna2])</f>
        <v>Cuentas Por Pagar Proveedores</v>
      </c>
      <c r="D962" s="43" t="s">
        <v>6435</v>
      </c>
      <c r="E962" t="s">
        <v>6434</v>
      </c>
      <c r="F962" t="s">
        <v>14791</v>
      </c>
      <c r="G962" s="41">
        <v>43167</v>
      </c>
      <c r="H962" t="s">
        <v>7022</v>
      </c>
      <c r="L962" t="s">
        <v>21854</v>
      </c>
      <c r="M962" s="44">
        <v>-96600.94</v>
      </c>
      <c r="N962" s="44">
        <v>-96600.94</v>
      </c>
    </row>
    <row r="963" spans="2:14" x14ac:dyDescent="0.25">
      <c r="B963" s="49" t="s">
        <v>9326</v>
      </c>
      <c r="C963" s="53" t="str">
        <f>_xlfn.XLOOKUP(Tabla1[[#This Row],[txtDimensionFocus]],Tabla7[Columna1],Tabla7[Columna2])</f>
        <v>Cuentas Por Pagar Proveedores</v>
      </c>
      <c r="D963" s="43" t="s">
        <v>1177</v>
      </c>
      <c r="E963" t="s">
        <v>1176</v>
      </c>
      <c r="F963" t="s">
        <v>13435</v>
      </c>
      <c r="G963" s="41">
        <v>42054</v>
      </c>
      <c r="H963" t="s">
        <v>5315</v>
      </c>
      <c r="I963" t="s">
        <v>17117</v>
      </c>
      <c r="K963" t="s">
        <v>22086</v>
      </c>
      <c r="L963" t="s">
        <v>21854</v>
      </c>
      <c r="M963" s="44">
        <v>-95554.55</v>
      </c>
      <c r="N963" s="44">
        <v>-95554.55</v>
      </c>
    </row>
    <row r="964" spans="2:14" x14ac:dyDescent="0.25">
      <c r="B964" s="49" t="s">
        <v>9326</v>
      </c>
      <c r="C964" s="53" t="str">
        <f>_xlfn.XLOOKUP(Tabla1[[#This Row],[txtDimensionFocus]],Tabla7[Columna1],Tabla7[Columna2])</f>
        <v>Cuentas Por Pagar Proveedores</v>
      </c>
      <c r="D964" s="43" t="s">
        <v>6364</v>
      </c>
      <c r="E964" t="s">
        <v>6363</v>
      </c>
      <c r="F964" t="s">
        <v>14288</v>
      </c>
      <c r="G964" s="41">
        <v>42621</v>
      </c>
      <c r="H964" t="s">
        <v>6365</v>
      </c>
      <c r="I964" t="s">
        <v>18014</v>
      </c>
      <c r="K964" t="s">
        <v>22375</v>
      </c>
      <c r="L964" t="s">
        <v>21854</v>
      </c>
      <c r="M964" s="44">
        <v>-95522.18</v>
      </c>
      <c r="N964" s="44">
        <v>-95522.18</v>
      </c>
    </row>
    <row r="965" spans="2:14" x14ac:dyDescent="0.25">
      <c r="B965" s="49" t="s">
        <v>9326</v>
      </c>
      <c r="C965" s="53" t="str">
        <f>_xlfn.XLOOKUP(Tabla1[[#This Row],[txtDimensionFocus]],Tabla7[Columna1],Tabla7[Columna2])</f>
        <v>Cuentas Por Pagar Proveedores</v>
      </c>
      <c r="D965" s="43" t="s">
        <v>4515</v>
      </c>
      <c r="E965" t="s">
        <v>4514</v>
      </c>
      <c r="F965" t="s">
        <v>14696</v>
      </c>
      <c r="G965" s="41">
        <v>42982</v>
      </c>
      <c r="H965" t="s">
        <v>6892</v>
      </c>
      <c r="I965" t="s">
        <v>16959</v>
      </c>
      <c r="K965" t="s">
        <v>22272</v>
      </c>
      <c r="L965" t="s">
        <v>21854</v>
      </c>
      <c r="M965" s="44">
        <v>-95155.199999999997</v>
      </c>
      <c r="N965" s="44">
        <v>-95155.199999999997</v>
      </c>
    </row>
    <row r="966" spans="2:14" x14ac:dyDescent="0.25">
      <c r="B966" s="49" t="s">
        <v>9326</v>
      </c>
      <c r="C966" s="53" t="str">
        <f>_xlfn.XLOOKUP(Tabla1[[#This Row],[txtDimensionFocus]],Tabla7[Columna1],Tabla7[Columna2])</f>
        <v>Cuentas Por Pagar Proveedores</v>
      </c>
      <c r="D966" s="43" t="s">
        <v>1622</v>
      </c>
      <c r="E966" t="s">
        <v>1621</v>
      </c>
      <c r="F966" t="s">
        <v>14141</v>
      </c>
      <c r="G966" s="41">
        <v>42572</v>
      </c>
      <c r="H966" t="s">
        <v>6191</v>
      </c>
      <c r="I966" t="s">
        <v>17242</v>
      </c>
      <c r="K966">
        <v>2953</v>
      </c>
      <c r="L966" t="s">
        <v>21854</v>
      </c>
      <c r="M966" s="44">
        <v>-95133</v>
      </c>
      <c r="N966" s="44">
        <v>-95133</v>
      </c>
    </row>
    <row r="967" spans="2:14" x14ac:dyDescent="0.25">
      <c r="B967" s="49" t="s">
        <v>9326</v>
      </c>
      <c r="C967" s="53" t="str">
        <f>_xlfn.XLOOKUP(Tabla1[[#This Row],[txtDimensionFocus]],Tabla7[Columna1],Tabla7[Columna2])</f>
        <v>Cuentas Por Pagar Proveedores</v>
      </c>
      <c r="D967" s="43" t="s">
        <v>6712</v>
      </c>
      <c r="E967" t="s">
        <v>6711</v>
      </c>
      <c r="F967" t="s">
        <v>14568</v>
      </c>
      <c r="G967" s="41">
        <v>42815</v>
      </c>
      <c r="H967" t="s">
        <v>6715</v>
      </c>
      <c r="I967" t="s">
        <v>18276</v>
      </c>
      <c r="K967" t="s">
        <v>22535</v>
      </c>
      <c r="L967" t="s">
        <v>21854</v>
      </c>
      <c r="M967" s="44">
        <v>-94671.4</v>
      </c>
      <c r="N967" s="44">
        <v>-94671.4</v>
      </c>
    </row>
    <row r="968" spans="2:14" x14ac:dyDescent="0.25">
      <c r="B968" s="49" t="s">
        <v>9326</v>
      </c>
      <c r="C968" s="53" t="str">
        <f>_xlfn.XLOOKUP(Tabla1[[#This Row],[txtDimensionFocus]],Tabla7[Columna1],Tabla7[Columna2])</f>
        <v>Cuentas Por Pagar Proveedores</v>
      </c>
      <c r="D968" s="43" t="s">
        <v>16381</v>
      </c>
      <c r="E968" t="s">
        <v>9237</v>
      </c>
      <c r="F968" t="s">
        <v>16499</v>
      </c>
      <c r="G968" s="41">
        <v>45260</v>
      </c>
      <c r="H968" t="s">
        <v>16500</v>
      </c>
      <c r="I968" t="s">
        <v>16501</v>
      </c>
      <c r="K968" t="s">
        <v>21890</v>
      </c>
      <c r="L968" t="s">
        <v>21854</v>
      </c>
      <c r="M968" s="44">
        <v>-94400</v>
      </c>
      <c r="N968" s="44">
        <v>-94400</v>
      </c>
    </row>
    <row r="969" spans="2:14" x14ac:dyDescent="0.25">
      <c r="B969" s="49" t="s">
        <v>9326</v>
      </c>
      <c r="C969" s="53" t="str">
        <f>_xlfn.XLOOKUP(Tabla1[[#This Row],[txtDimensionFocus]],Tabla7[Columna1],Tabla7[Columna2])</f>
        <v>Cuentas Por Pagar Proveedores</v>
      </c>
      <c r="D969" s="43" t="s">
        <v>16843</v>
      </c>
      <c r="E969" t="s">
        <v>16844</v>
      </c>
      <c r="F969" t="s">
        <v>16851</v>
      </c>
      <c r="G969" s="41">
        <v>45254</v>
      </c>
      <c r="H969" t="s">
        <v>16852</v>
      </c>
      <c r="I969" t="s">
        <v>16853</v>
      </c>
      <c r="K969" t="s">
        <v>21986</v>
      </c>
      <c r="L969" t="s">
        <v>21854</v>
      </c>
      <c r="M969" s="44">
        <v>-94400</v>
      </c>
      <c r="N969" s="44">
        <v>-94400</v>
      </c>
    </row>
    <row r="970" spans="2:14" x14ac:dyDescent="0.25">
      <c r="B970" s="49" t="s">
        <v>9326</v>
      </c>
      <c r="C970" s="53" t="str">
        <f>_xlfn.XLOOKUP(Tabla1[[#This Row],[txtDimensionFocus]],Tabla7[Columna1],Tabla7[Columna2])</f>
        <v>Cuentas Por Pagar Proveedores</v>
      </c>
      <c r="D970" s="43" t="s">
        <v>816</v>
      </c>
      <c r="E970" t="s">
        <v>815</v>
      </c>
      <c r="F970" t="s">
        <v>11056</v>
      </c>
      <c r="G970" s="41">
        <v>41680</v>
      </c>
      <c r="L970" t="s">
        <v>21854</v>
      </c>
      <c r="M970" s="44">
        <v>-94270.399999999994</v>
      </c>
      <c r="N970" s="44">
        <v>-94270.399999999994</v>
      </c>
    </row>
    <row r="971" spans="2:14" x14ac:dyDescent="0.25">
      <c r="B971" s="49" t="s">
        <v>9326</v>
      </c>
      <c r="C971" s="53" t="str">
        <f>_xlfn.XLOOKUP(Tabla1[[#This Row],[txtDimensionFocus]],Tabla7[Columna1],Tabla7[Columna2])</f>
        <v>Cuentas Por Pagar Proveedores</v>
      </c>
      <c r="D971" s="43" t="s">
        <v>9881</v>
      </c>
      <c r="E971" t="s">
        <v>681</v>
      </c>
      <c r="F971" t="s">
        <v>9909</v>
      </c>
      <c r="G971" s="41">
        <v>41113</v>
      </c>
      <c r="H971" t="s">
        <v>718</v>
      </c>
      <c r="L971" t="s">
        <v>21854</v>
      </c>
      <c r="M971" s="44">
        <v>-93500</v>
      </c>
      <c r="N971" s="44">
        <v>-93500</v>
      </c>
    </row>
    <row r="972" spans="2:14" x14ac:dyDescent="0.25">
      <c r="B972" s="49" t="s">
        <v>9326</v>
      </c>
      <c r="C972" s="53" t="str">
        <f>_xlfn.XLOOKUP(Tabla1[[#This Row],[txtDimensionFocus]],Tabla7[Columna1],Tabla7[Columna2])</f>
        <v>Cuentas Por Pagar Proveedores</v>
      </c>
      <c r="D972" s="43" t="s">
        <v>1261</v>
      </c>
      <c r="E972" t="s">
        <v>1260</v>
      </c>
      <c r="F972" t="s">
        <v>11712</v>
      </c>
      <c r="G972" s="41">
        <v>41761</v>
      </c>
      <c r="H972" t="s">
        <v>2957</v>
      </c>
      <c r="I972" t="s">
        <v>17812</v>
      </c>
      <c r="K972" t="s">
        <v>22269</v>
      </c>
      <c r="L972" t="s">
        <v>21854</v>
      </c>
      <c r="M972" s="44">
        <v>-92400</v>
      </c>
      <c r="N972" s="44">
        <v>-92400</v>
      </c>
    </row>
    <row r="973" spans="2:14" x14ac:dyDescent="0.25">
      <c r="B973" s="49" t="s">
        <v>9326</v>
      </c>
      <c r="C973" s="53" t="str">
        <f>_xlfn.XLOOKUP(Tabla1[[#This Row],[txtDimensionFocus]],Tabla7[Columna1],Tabla7[Columna2])</f>
        <v>Cuentas Por Pagar Proveedores</v>
      </c>
      <c r="D973" s="43" t="s">
        <v>4197</v>
      </c>
      <c r="E973" t="s">
        <v>4196</v>
      </c>
      <c r="F973" t="s">
        <v>15897</v>
      </c>
      <c r="G973" s="41">
        <v>44495</v>
      </c>
      <c r="H973" t="s">
        <v>8475</v>
      </c>
      <c r="I973" t="s">
        <v>17996</v>
      </c>
      <c r="K973" t="s">
        <v>22366</v>
      </c>
      <c r="L973" t="s">
        <v>21854</v>
      </c>
      <c r="M973" s="44">
        <v>-91563.77</v>
      </c>
      <c r="N973" s="44">
        <v>-91563.77</v>
      </c>
    </row>
    <row r="974" spans="2:14" x14ac:dyDescent="0.25">
      <c r="B974" s="49" t="s">
        <v>9326</v>
      </c>
      <c r="C974" s="53" t="str">
        <f>_xlfn.XLOOKUP(Tabla1[[#This Row],[txtDimensionFocus]],Tabla7[Columna1],Tabla7[Columna2])</f>
        <v>Cuentas Por Pagar Proveedores</v>
      </c>
      <c r="D974" s="43" t="s">
        <v>5797</v>
      </c>
      <c r="E974" t="s">
        <v>5796</v>
      </c>
      <c r="F974" t="s">
        <v>13865</v>
      </c>
      <c r="G974" s="41">
        <v>42306</v>
      </c>
      <c r="H974" t="s">
        <v>5798</v>
      </c>
      <c r="I974" t="s">
        <v>16699</v>
      </c>
      <c r="K974" t="s">
        <v>22336</v>
      </c>
      <c r="L974" t="s">
        <v>21854</v>
      </c>
      <c r="M974" s="44">
        <v>-91456</v>
      </c>
      <c r="N974" s="44">
        <v>-91456</v>
      </c>
    </row>
    <row r="975" spans="2:14" x14ac:dyDescent="0.25">
      <c r="B975" s="49" t="s">
        <v>9326</v>
      </c>
      <c r="C975" s="53" t="str">
        <f>_xlfn.XLOOKUP(Tabla1[[#This Row],[txtDimensionFocus]],Tabla7[Columna1],Tabla7[Columna2])</f>
        <v>Cuentas Por Pagar Proveedores</v>
      </c>
      <c r="D975" s="43" t="s">
        <v>9172</v>
      </c>
      <c r="E975" t="s">
        <v>9171</v>
      </c>
      <c r="F975" t="s">
        <v>18517</v>
      </c>
      <c r="G975" s="41">
        <v>45201</v>
      </c>
      <c r="H975" t="s">
        <v>9297</v>
      </c>
      <c r="I975" t="s">
        <v>18518</v>
      </c>
      <c r="K975" t="s">
        <v>22632</v>
      </c>
      <c r="L975" t="s">
        <v>21854</v>
      </c>
      <c r="M975" s="44">
        <v>-91332</v>
      </c>
      <c r="N975" s="44">
        <v>-91332</v>
      </c>
    </row>
    <row r="976" spans="2:14" x14ac:dyDescent="0.25">
      <c r="B976" s="49" t="s">
        <v>9326</v>
      </c>
      <c r="C976" s="53" t="str">
        <f>_xlfn.XLOOKUP(Tabla1[[#This Row],[txtDimensionFocus]],Tabla7[Columna1],Tabla7[Columna2])</f>
        <v>Cuentas Por Pagar Proveedores</v>
      </c>
      <c r="D976" s="43" t="s">
        <v>1213</v>
      </c>
      <c r="E976" t="s">
        <v>1212</v>
      </c>
      <c r="F976" t="s">
        <v>10262</v>
      </c>
      <c r="G976" s="41">
        <v>41309</v>
      </c>
      <c r="H976" t="s">
        <v>1214</v>
      </c>
      <c r="I976" t="s">
        <v>17173</v>
      </c>
      <c r="L976" t="s">
        <v>21854</v>
      </c>
      <c r="M976" s="44">
        <v>-91118.37</v>
      </c>
      <c r="N976" s="44">
        <v>-91118.37</v>
      </c>
    </row>
    <row r="977" spans="2:14" x14ac:dyDescent="0.25">
      <c r="B977" s="49" t="s">
        <v>9326</v>
      </c>
      <c r="C977" s="53" t="str">
        <f>_xlfn.XLOOKUP(Tabla1[[#This Row],[txtDimensionFocus]],Tabla7[Columna1],Tabla7[Columna2])</f>
        <v>Cuentas Por Pagar Proveedores</v>
      </c>
      <c r="D977" s="43" t="s">
        <v>6712</v>
      </c>
      <c r="E977" t="s">
        <v>6711</v>
      </c>
      <c r="F977" t="s">
        <v>14569</v>
      </c>
      <c r="G977" s="41">
        <v>42815</v>
      </c>
      <c r="H977" t="s">
        <v>6716</v>
      </c>
      <c r="I977" t="s">
        <v>18276</v>
      </c>
      <c r="K977" t="s">
        <v>22535</v>
      </c>
      <c r="L977" t="s">
        <v>21854</v>
      </c>
      <c r="M977" s="44">
        <v>-90812.800000000003</v>
      </c>
      <c r="N977" s="44">
        <v>-90812.800000000003</v>
      </c>
    </row>
    <row r="978" spans="2:14" x14ac:dyDescent="0.25">
      <c r="B978" s="49" t="s">
        <v>9326</v>
      </c>
      <c r="C978" s="53" t="str">
        <f>_xlfn.XLOOKUP(Tabla1[[#This Row],[txtDimensionFocus]],Tabla7[Columna1],Tabla7[Columna2])</f>
        <v>Cuentas Por Pagar Proveedores</v>
      </c>
      <c r="D978" s="43" t="s">
        <v>5986</v>
      </c>
      <c r="E978" t="s">
        <v>5985</v>
      </c>
      <c r="F978" t="s">
        <v>16230</v>
      </c>
      <c r="G978" s="41">
        <v>44966</v>
      </c>
      <c r="H978" t="s">
        <v>8921</v>
      </c>
      <c r="L978" t="s">
        <v>21854</v>
      </c>
      <c r="M978" s="44">
        <v>-90694.8</v>
      </c>
      <c r="N978" s="44">
        <v>-90694.8</v>
      </c>
    </row>
    <row r="979" spans="2:14" x14ac:dyDescent="0.25">
      <c r="B979" s="49" t="s">
        <v>9326</v>
      </c>
      <c r="C979" s="53" t="str">
        <f>_xlfn.XLOOKUP(Tabla1[[#This Row],[txtDimensionFocus]],Tabla7[Columna1],Tabla7[Columna2])</f>
        <v>Cuentas Por Pagar Proveedores</v>
      </c>
      <c r="D979" s="43" t="s">
        <v>1177</v>
      </c>
      <c r="E979" t="s">
        <v>1176</v>
      </c>
      <c r="F979" t="s">
        <v>13433</v>
      </c>
      <c r="G979" s="41">
        <v>42054</v>
      </c>
      <c r="H979" t="s">
        <v>5313</v>
      </c>
      <c r="I979" t="s">
        <v>17117</v>
      </c>
      <c r="K979" t="s">
        <v>22086</v>
      </c>
      <c r="L979" t="s">
        <v>21854</v>
      </c>
      <c r="M979" s="44">
        <v>-90327.35</v>
      </c>
      <c r="N979" s="44">
        <v>-90327.35</v>
      </c>
    </row>
    <row r="980" spans="2:14" x14ac:dyDescent="0.25">
      <c r="B980" s="49" t="s">
        <v>9326</v>
      </c>
      <c r="C980" s="53" t="str">
        <f>_xlfn.XLOOKUP(Tabla1[[#This Row],[txtDimensionFocus]],Tabla7[Columna1],Tabla7[Columna2])</f>
        <v>Cuentas Por Pagar Proveedores</v>
      </c>
      <c r="D980" s="43" t="s">
        <v>3965</v>
      </c>
      <c r="E980" t="s">
        <v>3964</v>
      </c>
      <c r="F980" t="s">
        <v>12434</v>
      </c>
      <c r="G980" s="41">
        <v>41824</v>
      </c>
      <c r="H980" t="s">
        <v>3966</v>
      </c>
      <c r="I980" t="s">
        <v>18218</v>
      </c>
      <c r="K980">
        <v>1606</v>
      </c>
      <c r="L980" t="s">
        <v>21854</v>
      </c>
      <c r="M980" s="44">
        <v>-89680</v>
      </c>
      <c r="N980" s="44">
        <v>-89680</v>
      </c>
    </row>
    <row r="981" spans="2:14" x14ac:dyDescent="0.25">
      <c r="B981" s="49" t="s">
        <v>9326</v>
      </c>
      <c r="C981" s="53" t="str">
        <f>_xlfn.XLOOKUP(Tabla1[[#This Row],[txtDimensionFocus]],Tabla7[Columna1],Tabla7[Columna2])</f>
        <v>Cuentas Por Pagar Proveedores</v>
      </c>
      <c r="D981" s="43" t="s">
        <v>6202</v>
      </c>
      <c r="E981" t="s">
        <v>6201</v>
      </c>
      <c r="F981" t="s">
        <v>14148</v>
      </c>
      <c r="G981" s="41">
        <v>42576</v>
      </c>
      <c r="H981" t="s">
        <v>5650</v>
      </c>
      <c r="I981" t="s">
        <v>18376</v>
      </c>
      <c r="K981" t="s">
        <v>22584</v>
      </c>
      <c r="L981" t="s">
        <v>21854</v>
      </c>
      <c r="M981" s="44">
        <v>-89016.84</v>
      </c>
      <c r="N981" s="44">
        <v>-89016.84</v>
      </c>
    </row>
    <row r="982" spans="2:14" x14ac:dyDescent="0.25">
      <c r="B982" s="49" t="s">
        <v>9326</v>
      </c>
      <c r="C982" s="53" t="str">
        <f>_xlfn.XLOOKUP(Tabla1[[#This Row],[txtDimensionFocus]],Tabla7[Columna1],Tabla7[Columna2])</f>
        <v>Cuentas Por Pagar Proveedores</v>
      </c>
      <c r="D982" s="43" t="s">
        <v>816</v>
      </c>
      <c r="E982" t="s">
        <v>815</v>
      </c>
      <c r="F982" t="s">
        <v>11055</v>
      </c>
      <c r="G982" s="41">
        <v>41680</v>
      </c>
      <c r="L982" t="s">
        <v>21854</v>
      </c>
      <c r="M982" s="44">
        <v>-88998.7</v>
      </c>
      <c r="N982" s="44">
        <v>-88998.7</v>
      </c>
    </row>
    <row r="983" spans="2:14" x14ac:dyDescent="0.25">
      <c r="B983" s="49" t="s">
        <v>9326</v>
      </c>
      <c r="C983" s="53" t="str">
        <f>_xlfn.XLOOKUP(Tabla1[[#This Row],[txtDimensionFocus]],Tabla7[Columna1],Tabla7[Columna2])</f>
        <v>Cuentas Por Pagar Proveedores</v>
      </c>
      <c r="D983" s="43" t="s">
        <v>816</v>
      </c>
      <c r="E983" t="s">
        <v>815</v>
      </c>
      <c r="F983" t="s">
        <v>11070</v>
      </c>
      <c r="G983" s="41">
        <v>41680</v>
      </c>
      <c r="L983" t="s">
        <v>21854</v>
      </c>
      <c r="M983" s="44">
        <v>-88998.7</v>
      </c>
      <c r="N983" s="44">
        <v>-88998.7</v>
      </c>
    </row>
    <row r="984" spans="2:14" x14ac:dyDescent="0.25">
      <c r="B984" s="49" t="s">
        <v>9326</v>
      </c>
      <c r="C984" s="53" t="str">
        <f>_xlfn.XLOOKUP(Tabla1[[#This Row],[txtDimensionFocus]],Tabla7[Columna1],Tabla7[Columna2])</f>
        <v>Cuentas Por Pagar Proveedores</v>
      </c>
      <c r="D984" s="43" t="s">
        <v>4034</v>
      </c>
      <c r="E984" t="s">
        <v>4033</v>
      </c>
      <c r="F984" t="s">
        <v>13607</v>
      </c>
      <c r="G984" s="41">
        <v>42156</v>
      </c>
      <c r="H984" t="s">
        <v>5512</v>
      </c>
      <c r="I984" t="s">
        <v>17999</v>
      </c>
      <c r="K984" t="s">
        <v>22368</v>
      </c>
      <c r="L984" t="s">
        <v>21854</v>
      </c>
      <c r="M984" s="44">
        <v>-88500</v>
      </c>
      <c r="N984" s="44">
        <v>-88500</v>
      </c>
    </row>
    <row r="985" spans="2:14" x14ac:dyDescent="0.25">
      <c r="B985" s="49" t="s">
        <v>9326</v>
      </c>
      <c r="C985" s="53" t="str">
        <f>_xlfn.XLOOKUP(Tabla1[[#This Row],[txtDimensionFocus]],Tabla7[Columna1],Tabla7[Columna2])</f>
        <v>Cuentas Por Pagar Proveedores</v>
      </c>
      <c r="D985" s="43" t="s">
        <v>3847</v>
      </c>
      <c r="E985" t="s">
        <v>3846</v>
      </c>
      <c r="F985" t="s">
        <v>12358</v>
      </c>
      <c r="G985" s="41">
        <v>41804</v>
      </c>
      <c r="H985" t="s">
        <v>3848</v>
      </c>
      <c r="I985" t="s">
        <v>18280</v>
      </c>
      <c r="K985">
        <v>1306</v>
      </c>
      <c r="L985" t="s">
        <v>21854</v>
      </c>
      <c r="M985" s="44">
        <v>-88500</v>
      </c>
      <c r="N985" s="44">
        <v>-88500</v>
      </c>
    </row>
    <row r="986" spans="2:14" x14ac:dyDescent="0.25">
      <c r="B986" s="49" t="s">
        <v>9326</v>
      </c>
      <c r="C986" s="53" t="str">
        <f>_xlfn.XLOOKUP(Tabla1[[#This Row],[txtDimensionFocus]],Tabla7[Columna1],Tabla7[Columna2])</f>
        <v>Cuentas Por Pagar Proveedores</v>
      </c>
      <c r="D986" s="43" t="s">
        <v>3178</v>
      </c>
      <c r="E986" t="s">
        <v>3177</v>
      </c>
      <c r="F986" t="s">
        <v>13636</v>
      </c>
      <c r="G986" s="41">
        <v>42178</v>
      </c>
      <c r="H986" t="s">
        <v>5546</v>
      </c>
      <c r="I986" t="s">
        <v>16699</v>
      </c>
      <c r="K986" t="s">
        <v>22442</v>
      </c>
      <c r="L986" t="s">
        <v>21854</v>
      </c>
      <c r="M986" s="44">
        <v>-88028</v>
      </c>
      <c r="N986" s="44">
        <v>-88028</v>
      </c>
    </row>
    <row r="987" spans="2:14" x14ac:dyDescent="0.25">
      <c r="B987" s="49" t="s">
        <v>9326</v>
      </c>
      <c r="C987" s="53" t="str">
        <f>_xlfn.XLOOKUP(Tabla1[[#This Row],[txtDimensionFocus]],Tabla7[Columna1],Tabla7[Columna2])</f>
        <v>Cuentas Por Pagar Proveedores</v>
      </c>
      <c r="D987" s="43" t="s">
        <v>88</v>
      </c>
      <c r="E987" t="s">
        <v>87</v>
      </c>
      <c r="F987" t="s">
        <v>9374</v>
      </c>
      <c r="G987" s="41">
        <v>40294</v>
      </c>
      <c r="H987">
        <v>10</v>
      </c>
      <c r="L987" t="s">
        <v>21854</v>
      </c>
      <c r="M987" s="44">
        <v>-87500</v>
      </c>
      <c r="N987" s="44">
        <v>-87500</v>
      </c>
    </row>
    <row r="988" spans="2:14" x14ac:dyDescent="0.25">
      <c r="B988" s="49" t="s">
        <v>9326</v>
      </c>
      <c r="C988" s="53" t="str">
        <f>_xlfn.XLOOKUP(Tabla1[[#This Row],[txtDimensionFocus]],Tabla7[Columna1],Tabla7[Columna2])</f>
        <v>Cuentas Por Pagar Proveedores</v>
      </c>
      <c r="D988" s="43" t="s">
        <v>6448</v>
      </c>
      <c r="E988" t="s">
        <v>6447</v>
      </c>
      <c r="F988" t="s">
        <v>14353</v>
      </c>
      <c r="G988" s="41">
        <v>42681</v>
      </c>
      <c r="H988" t="s">
        <v>6449</v>
      </c>
      <c r="I988" t="s">
        <v>17538</v>
      </c>
      <c r="K988">
        <v>560</v>
      </c>
      <c r="L988" t="s">
        <v>21854</v>
      </c>
      <c r="M988" s="44">
        <v>-87500</v>
      </c>
      <c r="N988" s="44">
        <v>-87500</v>
      </c>
    </row>
    <row r="989" spans="2:14" x14ac:dyDescent="0.25">
      <c r="B989" s="49" t="s">
        <v>9326</v>
      </c>
      <c r="C989" s="53" t="str">
        <f>_xlfn.XLOOKUP(Tabla1[[#This Row],[txtDimensionFocus]],Tabla7[Columna1],Tabla7[Columna2])</f>
        <v>Cuentas Por Pagar Proveedores</v>
      </c>
      <c r="D989" s="43" t="s">
        <v>16337</v>
      </c>
      <c r="E989" t="s">
        <v>9134</v>
      </c>
      <c r="F989" t="s">
        <v>16710</v>
      </c>
      <c r="G989" s="41">
        <v>45223</v>
      </c>
      <c r="H989" t="s">
        <v>16711</v>
      </c>
      <c r="I989" t="s">
        <v>16712</v>
      </c>
      <c r="K989" t="s">
        <v>21943</v>
      </c>
      <c r="L989" t="s">
        <v>21854</v>
      </c>
      <c r="M989" s="44">
        <v>-87320</v>
      </c>
      <c r="N989" s="44">
        <v>-87320</v>
      </c>
    </row>
    <row r="990" spans="2:14" x14ac:dyDescent="0.25">
      <c r="B990" s="49" t="s">
        <v>9326</v>
      </c>
      <c r="C990" s="53" t="str">
        <f>_xlfn.XLOOKUP(Tabla1[[#This Row],[txtDimensionFocus]],Tabla7[Columna1],Tabla7[Columna2])</f>
        <v>Cuentas Por Pagar Proveedores</v>
      </c>
      <c r="D990" s="43" t="s">
        <v>6712</v>
      </c>
      <c r="E990" t="s">
        <v>6711</v>
      </c>
      <c r="F990" t="s">
        <v>14567</v>
      </c>
      <c r="G990" s="41">
        <v>42815</v>
      </c>
      <c r="H990" t="s">
        <v>6714</v>
      </c>
      <c r="I990" t="s">
        <v>18276</v>
      </c>
      <c r="K990" t="s">
        <v>22535</v>
      </c>
      <c r="L990" t="s">
        <v>21854</v>
      </c>
      <c r="M990" s="44">
        <v>-87036.800000000003</v>
      </c>
      <c r="N990" s="44">
        <v>-87036.800000000003</v>
      </c>
    </row>
    <row r="991" spans="2:14" x14ac:dyDescent="0.25">
      <c r="B991" s="49" t="s">
        <v>9326</v>
      </c>
      <c r="C991" s="53" t="str">
        <f>_xlfn.XLOOKUP(Tabla1[[#This Row],[txtDimensionFocus]],Tabla7[Columna1],Tabla7[Columna2])</f>
        <v>Cuentas Por Pagar Proveedores</v>
      </c>
      <c r="D991" s="43" t="s">
        <v>1356</v>
      </c>
      <c r="E991" t="s">
        <v>1355</v>
      </c>
      <c r="F991" t="s">
        <v>12544</v>
      </c>
      <c r="G991" s="41">
        <v>41869</v>
      </c>
      <c r="H991" t="s">
        <v>4117</v>
      </c>
      <c r="I991" t="s">
        <v>18841</v>
      </c>
      <c r="K991" t="s">
        <v>22742</v>
      </c>
      <c r="L991" t="s">
        <v>21854</v>
      </c>
      <c r="M991" s="44">
        <v>-86800</v>
      </c>
      <c r="N991" s="44">
        <v>-86800</v>
      </c>
    </row>
    <row r="992" spans="2:14" x14ac:dyDescent="0.25">
      <c r="B992" s="49" t="s">
        <v>9326</v>
      </c>
      <c r="C992" s="53" t="str">
        <f>_xlfn.XLOOKUP(Tabla1[[#This Row],[txtDimensionFocus]],Tabla7[Columna1],Tabla7[Columna2])</f>
        <v>Cuentas Por Pagar Proveedores</v>
      </c>
      <c r="D992" s="43" t="s">
        <v>9378</v>
      </c>
      <c r="E992" t="s">
        <v>94</v>
      </c>
      <c r="F992" t="s">
        <v>9379</v>
      </c>
      <c r="G992" s="41">
        <v>40308</v>
      </c>
      <c r="H992">
        <v>213</v>
      </c>
      <c r="L992" t="s">
        <v>21854</v>
      </c>
      <c r="M992" s="44">
        <v>-86133.6</v>
      </c>
      <c r="N992" s="44">
        <v>-86133.6</v>
      </c>
    </row>
    <row r="993" spans="2:14" x14ac:dyDescent="0.25">
      <c r="B993" s="49" t="s">
        <v>9326</v>
      </c>
      <c r="C993" s="53" t="str">
        <f>_xlfn.XLOOKUP(Tabla1[[#This Row],[txtDimensionFocus]],Tabla7[Columna1],Tabla7[Columna2])</f>
        <v>Cuentas Por Pagar Proveedores</v>
      </c>
      <c r="D993" s="43" t="s">
        <v>1185</v>
      </c>
      <c r="E993" t="s">
        <v>1184</v>
      </c>
      <c r="F993" t="s">
        <v>10242</v>
      </c>
      <c r="G993" s="41">
        <v>41274</v>
      </c>
      <c r="H993" t="s">
        <v>1188</v>
      </c>
      <c r="L993" t="s">
        <v>21854</v>
      </c>
      <c r="M993" s="44">
        <v>-85946.4</v>
      </c>
      <c r="N993" s="44">
        <v>-85946.4</v>
      </c>
    </row>
    <row r="994" spans="2:14" x14ac:dyDescent="0.25">
      <c r="B994" s="49" t="s">
        <v>9326</v>
      </c>
      <c r="C994" s="53" t="str">
        <f>_xlfn.XLOOKUP(Tabla1[[#This Row],[txtDimensionFocus]],Tabla7[Columna1],Tabla7[Columna2])</f>
        <v>Cuentas Por Pagar Proveedores</v>
      </c>
      <c r="D994" s="43" t="s">
        <v>1622</v>
      </c>
      <c r="E994" t="s">
        <v>1621</v>
      </c>
      <c r="F994" t="s">
        <v>12594</v>
      </c>
      <c r="G994" s="41">
        <v>41881</v>
      </c>
      <c r="H994" t="s">
        <v>4182</v>
      </c>
      <c r="I994" t="s">
        <v>17261</v>
      </c>
      <c r="K994">
        <v>806</v>
      </c>
      <c r="L994" t="s">
        <v>21854</v>
      </c>
      <c r="M994" s="44">
        <v>-85849.65</v>
      </c>
      <c r="N994" s="44">
        <v>-85849.65</v>
      </c>
    </row>
    <row r="995" spans="2:14" x14ac:dyDescent="0.25">
      <c r="B995" s="49" t="s">
        <v>9326</v>
      </c>
      <c r="C995" s="53" t="str">
        <f>_xlfn.XLOOKUP(Tabla1[[#This Row],[txtDimensionFocus]],Tabla7[Columna1],Tabla7[Columna2])</f>
        <v>Cuentas Por Pagar Proveedores</v>
      </c>
      <c r="D995" s="43" t="s">
        <v>18818</v>
      </c>
      <c r="E995" t="s">
        <v>18819</v>
      </c>
      <c r="F995" t="s">
        <v>21726</v>
      </c>
      <c r="G995" s="41">
        <v>45246</v>
      </c>
      <c r="H995" t="s">
        <v>21727</v>
      </c>
      <c r="L995" t="s">
        <v>21854</v>
      </c>
      <c r="M995" s="44">
        <v>-84600</v>
      </c>
      <c r="N995" s="44">
        <v>-84600</v>
      </c>
    </row>
    <row r="996" spans="2:14" x14ac:dyDescent="0.25">
      <c r="B996" s="49" t="s">
        <v>9326</v>
      </c>
      <c r="C996" s="53" t="str">
        <f>_xlfn.XLOOKUP(Tabla1[[#This Row],[txtDimensionFocus]],Tabla7[Columna1],Tabla7[Columna2])</f>
        <v>Cuentas Por Pagar Proveedores</v>
      </c>
      <c r="D996" s="43" t="s">
        <v>18818</v>
      </c>
      <c r="E996" t="s">
        <v>18819</v>
      </c>
      <c r="F996" t="s">
        <v>21728</v>
      </c>
      <c r="G996" s="41">
        <v>45246</v>
      </c>
      <c r="H996" t="s">
        <v>21729</v>
      </c>
      <c r="L996" t="s">
        <v>21854</v>
      </c>
      <c r="M996" s="44">
        <v>-84600</v>
      </c>
      <c r="N996" s="44">
        <v>-84600</v>
      </c>
    </row>
    <row r="997" spans="2:14" x14ac:dyDescent="0.25">
      <c r="B997" s="49" t="s">
        <v>9326</v>
      </c>
      <c r="C997" s="53" t="str">
        <f>_xlfn.XLOOKUP(Tabla1[[#This Row],[txtDimensionFocus]],Tabla7[Columna1],Tabla7[Columna2])</f>
        <v>Cuentas Por Pagar Proveedores</v>
      </c>
      <c r="D997" s="43" t="s">
        <v>18818</v>
      </c>
      <c r="E997" t="s">
        <v>18819</v>
      </c>
      <c r="F997" t="s">
        <v>21730</v>
      </c>
      <c r="G997" s="41">
        <v>45308</v>
      </c>
      <c r="H997" t="s">
        <v>21731</v>
      </c>
      <c r="L997" t="s">
        <v>21854</v>
      </c>
      <c r="M997" s="44">
        <v>-84600</v>
      </c>
      <c r="N997" s="44">
        <v>-84600</v>
      </c>
    </row>
    <row r="998" spans="2:14" x14ac:dyDescent="0.25">
      <c r="B998" s="49" t="s">
        <v>9326</v>
      </c>
      <c r="C998" s="53" t="str">
        <f>_xlfn.XLOOKUP(Tabla1[[#This Row],[txtDimensionFocus]],Tabla7[Columna1],Tabla7[Columna2])</f>
        <v>Cuentas Por Pagar Proveedores</v>
      </c>
      <c r="D998" s="43" t="s">
        <v>1428</v>
      </c>
      <c r="E998" t="s">
        <v>1427</v>
      </c>
      <c r="F998" t="s">
        <v>11683</v>
      </c>
      <c r="G998" s="41">
        <v>41759</v>
      </c>
      <c r="H998" t="s">
        <v>2914</v>
      </c>
      <c r="L998" t="s">
        <v>21854</v>
      </c>
      <c r="M998" s="44">
        <v>-84400</v>
      </c>
      <c r="N998" s="44">
        <v>-84400</v>
      </c>
    </row>
    <row r="999" spans="2:14" x14ac:dyDescent="0.25">
      <c r="B999" s="49" t="s">
        <v>9326</v>
      </c>
      <c r="C999" s="53" t="str">
        <f>_xlfn.XLOOKUP(Tabla1[[#This Row],[txtDimensionFocus]],Tabla7[Columna1],Tabla7[Columna2])</f>
        <v>Cuentas Por Pagar Proveedores</v>
      </c>
      <c r="D999" s="43" t="s">
        <v>433</v>
      </c>
      <c r="E999" t="s">
        <v>432</v>
      </c>
      <c r="F999" t="s">
        <v>10306</v>
      </c>
      <c r="G999" s="41">
        <v>41345</v>
      </c>
      <c r="H999">
        <v>9127</v>
      </c>
      <c r="L999" t="s">
        <v>21854</v>
      </c>
      <c r="M999" s="44">
        <v>-84267.34</v>
      </c>
      <c r="N999" s="44">
        <v>-84267.34</v>
      </c>
    </row>
    <row r="1000" spans="2:14" x14ac:dyDescent="0.25">
      <c r="B1000" s="49" t="s">
        <v>9326</v>
      </c>
      <c r="C1000" s="53" t="str">
        <f>_xlfn.XLOOKUP(Tabla1[[#This Row],[txtDimensionFocus]],Tabla7[Columna1],Tabla7[Columna2])</f>
        <v>Cuentas Por Pagar Proveedores</v>
      </c>
      <c r="D1000" s="43" t="s">
        <v>976</v>
      </c>
      <c r="E1000" t="s">
        <v>975</v>
      </c>
      <c r="F1000" t="s">
        <v>10088</v>
      </c>
      <c r="G1000" s="41">
        <v>41215</v>
      </c>
      <c r="H1000" t="s">
        <v>977</v>
      </c>
      <c r="L1000" t="s">
        <v>21854</v>
      </c>
      <c r="M1000" s="44">
        <v>-86810</v>
      </c>
      <c r="N1000" s="44">
        <v>-84205.7</v>
      </c>
    </row>
    <row r="1001" spans="2:14" x14ac:dyDescent="0.25">
      <c r="B1001" s="49" t="s">
        <v>9326</v>
      </c>
      <c r="C1001" s="53" t="str">
        <f>_xlfn.XLOOKUP(Tabla1[[#This Row],[txtDimensionFocus]],Tabla7[Columna1],Tabla7[Columna2])</f>
        <v>Cuentas Por Pagar Proveedores</v>
      </c>
      <c r="D1001" s="43" t="s">
        <v>17</v>
      </c>
      <c r="E1001" t="s">
        <v>16</v>
      </c>
      <c r="F1001" t="s">
        <v>9847</v>
      </c>
      <c r="G1001" s="41">
        <v>41074</v>
      </c>
      <c r="H1001">
        <v>103</v>
      </c>
      <c r="L1001" t="s">
        <v>21854</v>
      </c>
      <c r="M1001" s="44">
        <v>-84191</v>
      </c>
      <c r="N1001" s="44">
        <v>-84191</v>
      </c>
    </row>
    <row r="1002" spans="2:14" x14ac:dyDescent="0.25">
      <c r="B1002" s="49" t="s">
        <v>9326</v>
      </c>
      <c r="C1002" s="53" t="str">
        <f>_xlfn.XLOOKUP(Tabla1[[#This Row],[txtDimensionFocus]],Tabla7[Columna1],Tabla7[Columna2])</f>
        <v>Cuentas Por Pagar Proveedores</v>
      </c>
      <c r="D1002" s="43" t="s">
        <v>10228</v>
      </c>
      <c r="E1002" t="s">
        <v>1164</v>
      </c>
      <c r="F1002" t="s">
        <v>10229</v>
      </c>
      <c r="G1002" s="41">
        <v>41271</v>
      </c>
      <c r="H1002" t="s">
        <v>1165</v>
      </c>
      <c r="I1002" t="s">
        <v>16906</v>
      </c>
      <c r="K1002" t="s">
        <v>22008</v>
      </c>
      <c r="L1002" t="s">
        <v>21854</v>
      </c>
      <c r="M1002" s="44">
        <v>-84000</v>
      </c>
      <c r="N1002" s="44">
        <v>-84000</v>
      </c>
    </row>
    <row r="1003" spans="2:14" x14ac:dyDescent="0.25">
      <c r="B1003" s="49" t="s">
        <v>9326</v>
      </c>
      <c r="C1003" s="53" t="str">
        <f>_xlfn.XLOOKUP(Tabla1[[#This Row],[txtDimensionFocus]],Tabla7[Columna1],Tabla7[Columna2])</f>
        <v>Cuentas Por Pagar Proveedores</v>
      </c>
      <c r="D1003" s="43" t="s">
        <v>10096</v>
      </c>
      <c r="E1003" t="s">
        <v>991</v>
      </c>
      <c r="F1003" t="s">
        <v>10097</v>
      </c>
      <c r="G1003" s="41">
        <v>41220</v>
      </c>
      <c r="H1003" t="s">
        <v>992</v>
      </c>
      <c r="I1003" t="s">
        <v>17017</v>
      </c>
      <c r="K1003" t="s">
        <v>22055</v>
      </c>
      <c r="L1003" t="s">
        <v>21854</v>
      </c>
      <c r="M1003" s="44">
        <v>-84000</v>
      </c>
      <c r="N1003" s="44">
        <v>-84000</v>
      </c>
    </row>
    <row r="1004" spans="2:14" x14ac:dyDescent="0.25">
      <c r="B1004" s="49" t="s">
        <v>9326</v>
      </c>
      <c r="C1004" s="53" t="str">
        <f>_xlfn.XLOOKUP(Tabla1[[#This Row],[txtDimensionFocus]],Tabla7[Columna1],Tabla7[Columna2])</f>
        <v>Cuentas Por Pagar Proveedores</v>
      </c>
      <c r="D1004" s="43" t="s">
        <v>245</v>
      </c>
      <c r="E1004" t="s">
        <v>244</v>
      </c>
      <c r="F1004" t="s">
        <v>12428</v>
      </c>
      <c r="G1004" s="41">
        <v>41820</v>
      </c>
      <c r="H1004" t="s">
        <v>3953</v>
      </c>
      <c r="I1004" t="s">
        <v>17045</v>
      </c>
      <c r="K1004">
        <v>1762</v>
      </c>
      <c r="L1004" t="s">
        <v>21854</v>
      </c>
      <c r="M1004" s="44">
        <v>-83679.7</v>
      </c>
      <c r="N1004" s="44">
        <v>-83679.7</v>
      </c>
    </row>
    <row r="1005" spans="2:14" x14ac:dyDescent="0.25">
      <c r="B1005" s="49" t="s">
        <v>9326</v>
      </c>
      <c r="C1005" s="53" t="str">
        <f>_xlfn.XLOOKUP(Tabla1[[#This Row],[txtDimensionFocus]],Tabla7[Columna1],Tabla7[Columna2])</f>
        <v>Cuentas Por Pagar Proveedores</v>
      </c>
      <c r="D1005" s="43" t="s">
        <v>9530</v>
      </c>
      <c r="E1005" t="s">
        <v>323</v>
      </c>
      <c r="F1005" t="s">
        <v>9531</v>
      </c>
      <c r="G1005" s="41">
        <v>40595</v>
      </c>
      <c r="H1005">
        <v>51</v>
      </c>
      <c r="L1005" t="s">
        <v>21854</v>
      </c>
      <c r="M1005" s="44">
        <v>-83492.320000000007</v>
      </c>
      <c r="N1005" s="44">
        <v>-83492.320000000007</v>
      </c>
    </row>
    <row r="1006" spans="2:14" x14ac:dyDescent="0.25">
      <c r="B1006" s="49" t="s">
        <v>9326</v>
      </c>
      <c r="C1006" s="53" t="str">
        <f>_xlfn.XLOOKUP(Tabla1[[#This Row],[txtDimensionFocus]],Tabla7[Columna1],Tabla7[Columna2])</f>
        <v>Cuentas Por Pagar Proveedores</v>
      </c>
      <c r="D1006" s="43" t="s">
        <v>4034</v>
      </c>
      <c r="E1006" t="s">
        <v>4033</v>
      </c>
      <c r="F1006" t="s">
        <v>14344</v>
      </c>
      <c r="G1006" s="41">
        <v>42668</v>
      </c>
      <c r="H1006" t="s">
        <v>6431</v>
      </c>
      <c r="I1006" t="s">
        <v>18001</v>
      </c>
      <c r="K1006" t="s">
        <v>22371</v>
      </c>
      <c r="L1006" t="s">
        <v>21854</v>
      </c>
      <c r="M1006" s="44">
        <v>-82600</v>
      </c>
      <c r="N1006" s="44">
        <v>-82600</v>
      </c>
    </row>
    <row r="1007" spans="2:14" x14ac:dyDescent="0.25">
      <c r="B1007" s="49" t="s">
        <v>9326</v>
      </c>
      <c r="C1007" s="53" t="str">
        <f>_xlfn.XLOOKUP(Tabla1[[#This Row],[txtDimensionFocus]],Tabla7[Columna1],Tabla7[Columna2])</f>
        <v>Cuentas Por Pagar Proveedores</v>
      </c>
      <c r="D1007" s="43" t="s">
        <v>2476</v>
      </c>
      <c r="E1007" t="s">
        <v>2475</v>
      </c>
      <c r="F1007" t="s">
        <v>11360</v>
      </c>
      <c r="G1007" s="41">
        <v>41726</v>
      </c>
      <c r="H1007" t="s">
        <v>2477</v>
      </c>
      <c r="I1007" t="s">
        <v>16491</v>
      </c>
      <c r="K1007">
        <v>860</v>
      </c>
      <c r="L1007" t="s">
        <v>21854</v>
      </c>
      <c r="M1007" s="44">
        <v>-82600</v>
      </c>
      <c r="N1007" s="44">
        <v>-82600</v>
      </c>
    </row>
    <row r="1008" spans="2:14" x14ac:dyDescent="0.25">
      <c r="B1008" s="49" t="s">
        <v>9326</v>
      </c>
      <c r="C1008" s="53" t="str">
        <f>_xlfn.XLOOKUP(Tabla1[[#This Row],[txtDimensionFocus]],Tabla7[Columna1],Tabla7[Columna2])</f>
        <v>Cuentas Por Pagar Proveedores</v>
      </c>
      <c r="D1008" s="43" t="s">
        <v>12831</v>
      </c>
      <c r="E1008" t="s">
        <v>4492</v>
      </c>
      <c r="F1008" t="s">
        <v>12833</v>
      </c>
      <c r="G1008" s="41">
        <v>41982</v>
      </c>
      <c r="H1008" t="s">
        <v>4494</v>
      </c>
      <c r="I1008" t="s">
        <v>16957</v>
      </c>
      <c r="L1008" t="s">
        <v>21854</v>
      </c>
      <c r="M1008" s="44">
        <v>-82564.600000000006</v>
      </c>
      <c r="N1008" s="44">
        <v>-82564.600000000006</v>
      </c>
    </row>
    <row r="1009" spans="2:14" x14ac:dyDescent="0.25">
      <c r="B1009" s="49" t="s">
        <v>9326</v>
      </c>
      <c r="C1009" s="53" t="str">
        <f>_xlfn.XLOOKUP(Tabla1[[#This Row],[txtDimensionFocus]],Tabla7[Columna1],Tabla7[Columna2])</f>
        <v>Cuentas Por Pagar Proveedores</v>
      </c>
      <c r="D1009" s="43" t="s">
        <v>5649</v>
      </c>
      <c r="E1009" t="s">
        <v>5648</v>
      </c>
      <c r="F1009" t="s">
        <v>14257</v>
      </c>
      <c r="G1009" s="41">
        <v>42611</v>
      </c>
      <c r="H1009" t="s">
        <v>4214</v>
      </c>
      <c r="I1009" t="s">
        <v>18112</v>
      </c>
      <c r="K1009" t="s">
        <v>22431</v>
      </c>
      <c r="L1009" t="s">
        <v>21854</v>
      </c>
      <c r="M1009" s="44">
        <v>-82393.5</v>
      </c>
      <c r="N1009" s="44">
        <v>-82393.5</v>
      </c>
    </row>
    <row r="1010" spans="2:14" x14ac:dyDescent="0.25">
      <c r="B1010" s="49" t="s">
        <v>9326</v>
      </c>
      <c r="C1010" s="53" t="str">
        <f>_xlfn.XLOOKUP(Tabla1[[#This Row],[txtDimensionFocus]],Tabla7[Columna1],Tabla7[Columna2])</f>
        <v>Cuentas Por Pagar Proveedores</v>
      </c>
      <c r="D1010" s="43" t="s">
        <v>1065</v>
      </c>
      <c r="E1010" t="s">
        <v>1064</v>
      </c>
      <c r="F1010" t="s">
        <v>10153</v>
      </c>
      <c r="G1010" s="41">
        <v>41248</v>
      </c>
      <c r="H1010" t="s">
        <v>1067</v>
      </c>
      <c r="I1010" t="s">
        <v>17797</v>
      </c>
      <c r="K1010" t="s">
        <v>22444</v>
      </c>
      <c r="L1010" t="s">
        <v>21854</v>
      </c>
      <c r="M1010" s="44">
        <v>-86019.8</v>
      </c>
      <c r="N1010" s="44">
        <v>-82312.05</v>
      </c>
    </row>
    <row r="1011" spans="2:14" x14ac:dyDescent="0.25">
      <c r="B1011" s="49" t="s">
        <v>9326</v>
      </c>
      <c r="C1011" s="53" t="str">
        <f>_xlfn.XLOOKUP(Tabla1[[#This Row],[txtDimensionFocus]],Tabla7[Columna1],Tabla7[Columna2])</f>
        <v>Cuentas Por Pagar Proveedores</v>
      </c>
      <c r="D1011" s="43" t="s">
        <v>5649</v>
      </c>
      <c r="E1011" t="s">
        <v>5648</v>
      </c>
      <c r="F1011" t="s">
        <v>14290</v>
      </c>
      <c r="G1011" s="41">
        <v>42622</v>
      </c>
      <c r="H1011" t="s">
        <v>6368</v>
      </c>
      <c r="I1011" t="s">
        <v>18113</v>
      </c>
      <c r="K1011" t="s">
        <v>22428</v>
      </c>
      <c r="L1011" t="s">
        <v>21854</v>
      </c>
      <c r="M1011" s="44">
        <v>-82225.350000000006</v>
      </c>
      <c r="N1011" s="44">
        <v>-82225.350000000006</v>
      </c>
    </row>
    <row r="1012" spans="2:14" x14ac:dyDescent="0.25">
      <c r="B1012" s="49" t="s">
        <v>9326</v>
      </c>
      <c r="C1012" s="53" t="str">
        <f>_xlfn.XLOOKUP(Tabla1[[#This Row],[txtDimensionFocus]],Tabla7[Columna1],Tabla7[Columna2])</f>
        <v>Cuentas Por Pagar Proveedores</v>
      </c>
      <c r="D1012" s="43" t="s">
        <v>17</v>
      </c>
      <c r="E1012" t="s">
        <v>16</v>
      </c>
      <c r="F1012" t="s">
        <v>9855</v>
      </c>
      <c r="G1012" s="41">
        <v>41078</v>
      </c>
      <c r="H1012">
        <v>106</v>
      </c>
      <c r="L1012" t="s">
        <v>21854</v>
      </c>
      <c r="M1012" s="44">
        <v>-81963</v>
      </c>
      <c r="N1012" s="44">
        <v>-81963</v>
      </c>
    </row>
    <row r="1013" spans="2:14" x14ac:dyDescent="0.25">
      <c r="B1013" s="49" t="s">
        <v>9326</v>
      </c>
      <c r="C1013" s="53" t="str">
        <f>_xlfn.XLOOKUP(Tabla1[[#This Row],[txtDimensionFocus]],Tabla7[Columna1],Tabla7[Columna2])</f>
        <v>Cuentas Por Pagar Proveedores</v>
      </c>
      <c r="D1013" s="43" t="s">
        <v>3962</v>
      </c>
      <c r="E1013" t="s">
        <v>3961</v>
      </c>
      <c r="F1013" t="s">
        <v>12433</v>
      </c>
      <c r="G1013" s="41">
        <v>41823</v>
      </c>
      <c r="H1013" t="s">
        <v>3963</v>
      </c>
      <c r="I1013" t="s">
        <v>17793</v>
      </c>
      <c r="K1013" t="s">
        <v>22260</v>
      </c>
      <c r="L1013" t="s">
        <v>21854</v>
      </c>
      <c r="M1013" s="44">
        <v>-81304.41</v>
      </c>
      <c r="N1013" s="44">
        <v>-81304.41</v>
      </c>
    </row>
    <row r="1014" spans="2:14" x14ac:dyDescent="0.25">
      <c r="B1014" s="49" t="s">
        <v>9326</v>
      </c>
      <c r="C1014" s="53" t="str">
        <f>_xlfn.XLOOKUP(Tabla1[[#This Row],[txtDimensionFocus]],Tabla7[Columna1],Tabla7[Columna2])</f>
        <v>Cuentas Por Pagar Proveedores</v>
      </c>
      <c r="D1014" s="43" t="s">
        <v>433</v>
      </c>
      <c r="E1014" t="s">
        <v>432</v>
      </c>
      <c r="F1014" t="s">
        <v>14427</v>
      </c>
      <c r="G1014" s="41">
        <v>42766</v>
      </c>
      <c r="H1014" t="s">
        <v>6549</v>
      </c>
      <c r="I1014" t="s">
        <v>17468</v>
      </c>
      <c r="K1014" t="s">
        <v>22170</v>
      </c>
      <c r="L1014" t="s">
        <v>21854</v>
      </c>
      <c r="M1014" s="44">
        <v>-81261.88</v>
      </c>
      <c r="N1014" s="44">
        <v>-81261.88</v>
      </c>
    </row>
    <row r="1015" spans="2:14" x14ac:dyDescent="0.25">
      <c r="B1015" s="49" t="s">
        <v>9326</v>
      </c>
      <c r="C1015" s="53" t="str">
        <f>_xlfn.XLOOKUP(Tabla1[[#This Row],[txtDimensionFocus]],Tabla7[Columna1],Tabla7[Columna2])</f>
        <v>Cuentas Por Pagar Proveedores</v>
      </c>
      <c r="D1015" s="43" t="s">
        <v>6712</v>
      </c>
      <c r="E1015" t="s">
        <v>6711</v>
      </c>
      <c r="F1015" t="s">
        <v>14564</v>
      </c>
      <c r="G1015" s="41">
        <v>42815</v>
      </c>
      <c r="H1015" t="s">
        <v>4546</v>
      </c>
      <c r="I1015" t="s">
        <v>18276</v>
      </c>
      <c r="K1015" t="s">
        <v>22535</v>
      </c>
      <c r="L1015" t="s">
        <v>21854</v>
      </c>
      <c r="M1015" s="44">
        <v>-81207.600000000006</v>
      </c>
      <c r="N1015" s="44">
        <v>-81207.600000000006</v>
      </c>
    </row>
    <row r="1016" spans="2:14" x14ac:dyDescent="0.25">
      <c r="B1016" s="49" t="s">
        <v>9326</v>
      </c>
      <c r="C1016" s="53" t="str">
        <f>_xlfn.XLOOKUP(Tabla1[[#This Row],[txtDimensionFocus]],Tabla7[Columna1],Tabla7[Columna2])</f>
        <v>Cuentas Por Pagar Proveedores</v>
      </c>
      <c r="D1016" s="43" t="s">
        <v>18889</v>
      </c>
      <c r="E1016" t="s">
        <v>18890</v>
      </c>
      <c r="F1016" t="s">
        <v>18891</v>
      </c>
      <c r="G1016" s="41">
        <v>45280</v>
      </c>
      <c r="H1016" t="s">
        <v>7243</v>
      </c>
      <c r="L1016" t="s">
        <v>21854</v>
      </c>
      <c r="M1016" s="44">
        <v>-80850</v>
      </c>
      <c r="N1016" s="44">
        <v>-80850</v>
      </c>
    </row>
    <row r="1017" spans="2:14" x14ac:dyDescent="0.25">
      <c r="B1017" s="49" t="s">
        <v>9326</v>
      </c>
      <c r="C1017" s="53" t="str">
        <f>_xlfn.XLOOKUP(Tabla1[[#This Row],[txtDimensionFocus]],Tabla7[Columna1],Tabla7[Columna2])</f>
        <v>Cuentas Por Pagar Proveedores</v>
      </c>
      <c r="D1017" s="43" t="s">
        <v>12831</v>
      </c>
      <c r="E1017" t="s">
        <v>4492</v>
      </c>
      <c r="F1017" t="s">
        <v>12837</v>
      </c>
      <c r="G1017" s="41">
        <v>41982</v>
      </c>
      <c r="H1017" t="s">
        <v>4498</v>
      </c>
      <c r="I1017" t="s">
        <v>16957</v>
      </c>
      <c r="L1017" t="s">
        <v>21854</v>
      </c>
      <c r="M1017" s="44">
        <v>-80417</v>
      </c>
      <c r="N1017" s="44">
        <v>-80417</v>
      </c>
    </row>
    <row r="1018" spans="2:14" x14ac:dyDescent="0.25">
      <c r="B1018" s="49" t="s">
        <v>9326</v>
      </c>
      <c r="C1018" s="53" t="str">
        <f>_xlfn.XLOOKUP(Tabla1[[#This Row],[txtDimensionFocus]],Tabla7[Columna1],Tabla7[Columna2])</f>
        <v>Cuentas Por Pagar Proveedores</v>
      </c>
      <c r="D1018" s="43" t="s">
        <v>159</v>
      </c>
      <c r="E1018" t="s">
        <v>158</v>
      </c>
      <c r="F1018" t="s">
        <v>9420</v>
      </c>
      <c r="G1018" s="41">
        <v>40490</v>
      </c>
      <c r="H1018">
        <v>1393</v>
      </c>
      <c r="L1018" t="s">
        <v>21854</v>
      </c>
      <c r="M1018" s="44">
        <v>-80075.350000000006</v>
      </c>
      <c r="N1018" s="44">
        <v>-80075.350000000006</v>
      </c>
    </row>
    <row r="1019" spans="2:14" x14ac:dyDescent="0.25">
      <c r="B1019" s="49" t="s">
        <v>9326</v>
      </c>
      <c r="C1019" s="53" t="str">
        <f>_xlfn.XLOOKUP(Tabla1[[#This Row],[txtDimensionFocus]],Tabla7[Columna1],Tabla7[Columna2])</f>
        <v>Cuentas Por Pagar Proveedores</v>
      </c>
      <c r="D1019" s="43" t="s">
        <v>16843</v>
      </c>
      <c r="E1019" t="s">
        <v>16844</v>
      </c>
      <c r="F1019" t="s">
        <v>16845</v>
      </c>
      <c r="G1019" s="41">
        <v>45203</v>
      </c>
      <c r="H1019" t="s">
        <v>16846</v>
      </c>
      <c r="I1019" t="s">
        <v>16847</v>
      </c>
      <c r="K1019" t="s">
        <v>21986</v>
      </c>
      <c r="L1019" t="s">
        <v>21854</v>
      </c>
      <c r="M1019" s="44">
        <v>-80000</v>
      </c>
      <c r="N1019" s="44">
        <v>-80000</v>
      </c>
    </row>
    <row r="1020" spans="2:14" x14ac:dyDescent="0.25">
      <c r="B1020" s="49" t="s">
        <v>9326</v>
      </c>
      <c r="C1020" s="53" t="str">
        <f>_xlfn.XLOOKUP(Tabla1[[#This Row],[txtDimensionFocus]],Tabla7[Columna1],Tabla7[Columna2])</f>
        <v>Cuentas Por Pagar Proveedores</v>
      </c>
      <c r="D1020" s="43" t="s">
        <v>18874</v>
      </c>
      <c r="E1020" t="s">
        <v>18875</v>
      </c>
      <c r="F1020" t="s">
        <v>18876</v>
      </c>
      <c r="G1020" s="41">
        <v>45243</v>
      </c>
      <c r="H1020" t="s">
        <v>18877</v>
      </c>
      <c r="L1020" t="s">
        <v>21854</v>
      </c>
      <c r="M1020" s="44">
        <v>-80000</v>
      </c>
      <c r="N1020" s="44">
        <v>-80000</v>
      </c>
    </row>
    <row r="1021" spans="2:14" x14ac:dyDescent="0.25">
      <c r="B1021" s="49" t="s">
        <v>9326</v>
      </c>
      <c r="C1021" s="53" t="str">
        <f>_xlfn.XLOOKUP(Tabla1[[#This Row],[txtDimensionFocus]],Tabla7[Columna1],Tabla7[Columna2])</f>
        <v>Cuentas Por Pagar Proveedores</v>
      </c>
      <c r="D1021" s="43" t="s">
        <v>2494</v>
      </c>
      <c r="E1021" t="s">
        <v>2493</v>
      </c>
      <c r="F1021" t="s">
        <v>12619</v>
      </c>
      <c r="G1021" s="41">
        <v>41891</v>
      </c>
      <c r="H1021" t="s">
        <v>4223</v>
      </c>
      <c r="I1021" t="s">
        <v>18065</v>
      </c>
      <c r="K1021">
        <v>1759</v>
      </c>
      <c r="L1021" t="s">
        <v>21854</v>
      </c>
      <c r="M1021" s="44">
        <v>-79650</v>
      </c>
      <c r="N1021" s="44">
        <v>-79650</v>
      </c>
    </row>
    <row r="1022" spans="2:14" x14ac:dyDescent="0.25">
      <c r="B1022" s="49" t="s">
        <v>9326</v>
      </c>
      <c r="C1022" s="53" t="str">
        <f>_xlfn.XLOOKUP(Tabla1[[#This Row],[txtDimensionFocus]],Tabla7[Columna1],Tabla7[Columna2])</f>
        <v>Cuentas Por Pagar Proveedores</v>
      </c>
      <c r="D1022" s="43" t="s">
        <v>2494</v>
      </c>
      <c r="E1022" t="s">
        <v>2493</v>
      </c>
      <c r="F1022" t="s">
        <v>12562</v>
      </c>
      <c r="G1022" s="41">
        <v>41878</v>
      </c>
      <c r="H1022" t="s">
        <v>4142</v>
      </c>
      <c r="I1022" t="s">
        <v>18064</v>
      </c>
      <c r="K1022">
        <v>1674</v>
      </c>
      <c r="L1022" t="s">
        <v>21854</v>
      </c>
      <c r="M1022" s="44">
        <v>-79414</v>
      </c>
      <c r="N1022" s="44">
        <v>-79414</v>
      </c>
    </row>
    <row r="1023" spans="2:14" x14ac:dyDescent="0.25">
      <c r="B1023" s="49" t="s">
        <v>9326</v>
      </c>
      <c r="C1023" s="53" t="str">
        <f>_xlfn.XLOOKUP(Tabla1[[#This Row],[txtDimensionFocus]],Tabla7[Columna1],Tabla7[Columna2])</f>
        <v>Cuentas Por Pagar Proveedores</v>
      </c>
      <c r="D1023" s="43" t="s">
        <v>5649</v>
      </c>
      <c r="E1023" t="s">
        <v>5648</v>
      </c>
      <c r="F1023" t="s">
        <v>13716</v>
      </c>
      <c r="G1023" s="41">
        <v>42221</v>
      </c>
      <c r="H1023" t="s">
        <v>5650</v>
      </c>
      <c r="I1023" t="s">
        <v>18114</v>
      </c>
      <c r="K1023" t="s">
        <v>22427</v>
      </c>
      <c r="L1023" t="s">
        <v>21854</v>
      </c>
      <c r="M1023" s="44">
        <v>-79296</v>
      </c>
      <c r="N1023" s="44">
        <v>-79296</v>
      </c>
    </row>
    <row r="1024" spans="2:14" x14ac:dyDescent="0.25">
      <c r="B1024" s="49" t="s">
        <v>9326</v>
      </c>
      <c r="C1024" s="53" t="str">
        <f>_xlfn.XLOOKUP(Tabla1[[#This Row],[txtDimensionFocus]],Tabla7[Columna1],Tabla7[Columna2])</f>
        <v>Cuentas Por Pagar Proveedores</v>
      </c>
      <c r="D1024" s="43" t="s">
        <v>12867</v>
      </c>
      <c r="E1024" t="s">
        <v>4540</v>
      </c>
      <c r="F1024" t="s">
        <v>12868</v>
      </c>
      <c r="G1024" s="41">
        <v>41990</v>
      </c>
      <c r="H1024" t="s">
        <v>4541</v>
      </c>
      <c r="I1024" t="s">
        <v>16764</v>
      </c>
      <c r="K1024">
        <v>2425</v>
      </c>
      <c r="L1024" t="s">
        <v>21854</v>
      </c>
      <c r="M1024" s="44">
        <v>-78935</v>
      </c>
      <c r="N1024" s="44">
        <v>-78935</v>
      </c>
    </row>
    <row r="1025" spans="2:14" x14ac:dyDescent="0.25">
      <c r="B1025" s="49" t="s">
        <v>9326</v>
      </c>
      <c r="C1025" s="53" t="str">
        <f>_xlfn.XLOOKUP(Tabla1[[#This Row],[txtDimensionFocus]],Tabla7[Columna1],Tabla7[Columna2])</f>
        <v>Cuentas Por Pagar Proveedores</v>
      </c>
      <c r="D1025" s="43" t="s">
        <v>5945</v>
      </c>
      <c r="E1025" t="s">
        <v>5944</v>
      </c>
      <c r="F1025" t="s">
        <v>14292</v>
      </c>
      <c r="G1025" s="41">
        <v>42625</v>
      </c>
      <c r="H1025" t="s">
        <v>6370</v>
      </c>
      <c r="I1025" t="s">
        <v>18268</v>
      </c>
      <c r="K1025" t="s">
        <v>22526</v>
      </c>
      <c r="L1025" t="s">
        <v>21854</v>
      </c>
      <c r="M1025" s="44">
        <v>-78867</v>
      </c>
      <c r="N1025" s="44">
        <v>-78867</v>
      </c>
    </row>
    <row r="1026" spans="2:14" x14ac:dyDescent="0.25">
      <c r="B1026" s="49" t="s">
        <v>9326</v>
      </c>
      <c r="C1026" s="53" t="str">
        <f>_xlfn.XLOOKUP(Tabla1[[#This Row],[txtDimensionFocus]],Tabla7[Columna1],Tabla7[Columna2])</f>
        <v>Cuentas Por Pagar Proveedores</v>
      </c>
      <c r="D1026" s="43" t="s">
        <v>816</v>
      </c>
      <c r="E1026" t="s">
        <v>815</v>
      </c>
      <c r="F1026" t="s">
        <v>11351</v>
      </c>
      <c r="G1026" s="41">
        <v>41725</v>
      </c>
      <c r="L1026" t="s">
        <v>21854</v>
      </c>
      <c r="M1026" s="44">
        <v>-78228.92</v>
      </c>
      <c r="N1026" s="44">
        <v>-78228.92</v>
      </c>
    </row>
    <row r="1027" spans="2:14" x14ac:dyDescent="0.25">
      <c r="B1027" s="49" t="s">
        <v>9326</v>
      </c>
      <c r="C1027" s="53" t="str">
        <f>_xlfn.XLOOKUP(Tabla1[[#This Row],[txtDimensionFocus]],Tabla7[Columna1],Tabla7[Columna2])</f>
        <v>Cuentas Por Pagar Proveedores</v>
      </c>
      <c r="D1027" s="43" t="s">
        <v>21762</v>
      </c>
      <c r="E1027" t="s">
        <v>22746</v>
      </c>
      <c r="F1027" t="s">
        <v>21764</v>
      </c>
      <c r="G1027" s="41">
        <v>45261</v>
      </c>
      <c r="H1027" t="s">
        <v>7219</v>
      </c>
      <c r="L1027" t="s">
        <v>21854</v>
      </c>
      <c r="M1027" s="44">
        <v>-77550</v>
      </c>
      <c r="N1027" s="44">
        <v>-77550</v>
      </c>
    </row>
    <row r="1028" spans="2:14" x14ac:dyDescent="0.25">
      <c r="B1028" s="49" t="s">
        <v>9326</v>
      </c>
      <c r="C1028" s="53" t="str">
        <f>_xlfn.XLOOKUP(Tabla1[[#This Row],[txtDimensionFocus]],Tabla7[Columna1],Tabla7[Columna2])</f>
        <v>Cuentas Por Pagar Proveedores</v>
      </c>
      <c r="D1028" s="43" t="s">
        <v>816</v>
      </c>
      <c r="E1028" t="s">
        <v>815</v>
      </c>
      <c r="F1028" t="s">
        <v>11193</v>
      </c>
      <c r="G1028" s="41">
        <v>41704</v>
      </c>
      <c r="L1028" t="s">
        <v>21854</v>
      </c>
      <c r="M1028" s="44">
        <v>-77292</v>
      </c>
      <c r="N1028" s="44">
        <v>-77292</v>
      </c>
    </row>
    <row r="1029" spans="2:14" x14ac:dyDescent="0.25">
      <c r="B1029" s="49" t="s">
        <v>9326</v>
      </c>
      <c r="C1029" s="53" t="str">
        <f>_xlfn.XLOOKUP(Tabla1[[#This Row],[txtDimensionFocus]],Tabla7[Columna1],Tabla7[Columna2])</f>
        <v>Cuentas Por Pagar Proveedores</v>
      </c>
      <c r="D1029" s="43" t="s">
        <v>4462</v>
      </c>
      <c r="E1029" t="s">
        <v>4461</v>
      </c>
      <c r="F1029" t="s">
        <v>13557</v>
      </c>
      <c r="G1029" s="41">
        <v>42121</v>
      </c>
      <c r="H1029" t="s">
        <v>5446</v>
      </c>
      <c r="I1029" t="s">
        <v>17180</v>
      </c>
      <c r="K1029">
        <v>9</v>
      </c>
      <c r="L1029" t="s">
        <v>21854</v>
      </c>
      <c r="M1029" s="44">
        <v>-77277.679999999993</v>
      </c>
      <c r="N1029" s="44">
        <v>-77277.679999999993</v>
      </c>
    </row>
    <row r="1030" spans="2:14" x14ac:dyDescent="0.25">
      <c r="B1030" s="49" t="s">
        <v>9326</v>
      </c>
      <c r="C1030" s="53" t="str">
        <f>_xlfn.XLOOKUP(Tabla1[[#This Row],[txtDimensionFocus]],Tabla7[Columna1],Tabla7[Columna2])</f>
        <v>Cuentas Por Pagar Proveedores</v>
      </c>
      <c r="D1030" s="43" t="s">
        <v>195</v>
      </c>
      <c r="E1030" t="s">
        <v>194</v>
      </c>
      <c r="F1030" t="s">
        <v>10132</v>
      </c>
      <c r="G1030" s="41">
        <v>41235</v>
      </c>
      <c r="H1030" t="s">
        <v>1038</v>
      </c>
      <c r="I1030" t="s">
        <v>17093</v>
      </c>
      <c r="K1030">
        <v>864</v>
      </c>
      <c r="L1030" t="s">
        <v>21854</v>
      </c>
      <c r="M1030" s="44">
        <v>-76734</v>
      </c>
      <c r="N1030" s="44">
        <v>-76734</v>
      </c>
    </row>
    <row r="1031" spans="2:14" x14ac:dyDescent="0.25">
      <c r="B1031" s="49" t="s">
        <v>9326</v>
      </c>
      <c r="C1031" s="53" t="str">
        <f>_xlfn.XLOOKUP(Tabla1[[#This Row],[txtDimensionFocus]],Tabla7[Columna1],Tabla7[Columna2])</f>
        <v>Cuentas Por Pagar Proveedores</v>
      </c>
      <c r="D1031" s="43" t="s">
        <v>195</v>
      </c>
      <c r="E1031" t="s">
        <v>194</v>
      </c>
      <c r="F1031" t="s">
        <v>10139</v>
      </c>
      <c r="G1031" s="41">
        <v>41236</v>
      </c>
      <c r="H1031" t="s">
        <v>1047</v>
      </c>
      <c r="I1031" t="s">
        <v>17093</v>
      </c>
      <c r="K1031">
        <v>864</v>
      </c>
      <c r="L1031" t="s">
        <v>21854</v>
      </c>
      <c r="M1031" s="44">
        <v>-76734</v>
      </c>
      <c r="N1031" s="44">
        <v>-76734</v>
      </c>
    </row>
    <row r="1032" spans="2:14" x14ac:dyDescent="0.25">
      <c r="B1032" s="49" t="s">
        <v>9326</v>
      </c>
      <c r="C1032" s="53" t="str">
        <f>_xlfn.XLOOKUP(Tabla1[[#This Row],[txtDimensionFocus]],Tabla7[Columna1],Tabla7[Columna2])</f>
        <v>Cuentas Por Pagar Proveedores</v>
      </c>
      <c r="D1032" s="43" t="s">
        <v>3174</v>
      </c>
      <c r="E1032" t="s">
        <v>3173</v>
      </c>
      <c r="F1032" t="s">
        <v>12379</v>
      </c>
      <c r="G1032" s="41">
        <v>41815</v>
      </c>
      <c r="H1032" t="s">
        <v>3877</v>
      </c>
      <c r="L1032" t="s">
        <v>21854</v>
      </c>
      <c r="M1032" s="44">
        <v>-76418.240000000005</v>
      </c>
      <c r="N1032" s="44">
        <v>-76418.240000000005</v>
      </c>
    </row>
    <row r="1033" spans="2:14" x14ac:dyDescent="0.25">
      <c r="B1033" s="49" t="s">
        <v>9326</v>
      </c>
      <c r="C1033" s="53" t="str">
        <f>_xlfn.XLOOKUP(Tabla1[[#This Row],[txtDimensionFocus]],Tabla7[Columna1],Tabla7[Columna2])</f>
        <v>Cuentas Por Pagar Proveedores</v>
      </c>
      <c r="D1033" s="43" t="s">
        <v>1567</v>
      </c>
      <c r="E1033" t="s">
        <v>1566</v>
      </c>
      <c r="F1033" t="s">
        <v>11186</v>
      </c>
      <c r="G1033" s="41">
        <v>41704</v>
      </c>
      <c r="H1033" t="s">
        <v>2292</v>
      </c>
      <c r="L1033" t="s">
        <v>21854</v>
      </c>
      <c r="M1033" s="44">
        <v>-76128</v>
      </c>
      <c r="N1033" s="44">
        <v>-76128</v>
      </c>
    </row>
    <row r="1034" spans="2:14" x14ac:dyDescent="0.25">
      <c r="B1034" s="49" t="s">
        <v>9326</v>
      </c>
      <c r="C1034" s="53" t="str">
        <f>_xlfn.XLOOKUP(Tabla1[[#This Row],[txtDimensionFocus]],Tabla7[Columna1],Tabla7[Columna2])</f>
        <v>Cuentas Por Pagar Proveedores</v>
      </c>
      <c r="D1034" s="43" t="s">
        <v>1622</v>
      </c>
      <c r="E1034" t="s">
        <v>1621</v>
      </c>
      <c r="F1034" t="s">
        <v>12752</v>
      </c>
      <c r="G1034" s="41">
        <v>41941</v>
      </c>
      <c r="H1034" t="s">
        <v>4385</v>
      </c>
      <c r="I1034" t="s">
        <v>17234</v>
      </c>
      <c r="K1034" t="s">
        <v>22109</v>
      </c>
      <c r="L1034" t="s">
        <v>21854</v>
      </c>
      <c r="M1034" s="44">
        <v>-76110</v>
      </c>
      <c r="N1034" s="44">
        <v>-76110</v>
      </c>
    </row>
    <row r="1035" spans="2:14" x14ac:dyDescent="0.25">
      <c r="B1035" s="49" t="s">
        <v>9326</v>
      </c>
      <c r="C1035" s="53" t="str">
        <f>_xlfn.XLOOKUP(Tabla1[[#This Row],[txtDimensionFocus]],Tabla7[Columna1],Tabla7[Columna2])</f>
        <v>Cuentas Por Pagar Proveedores</v>
      </c>
      <c r="D1035" s="43" t="s">
        <v>11149</v>
      </c>
      <c r="E1035" t="s">
        <v>2250</v>
      </c>
      <c r="F1035" t="s">
        <v>11150</v>
      </c>
      <c r="G1035" s="41">
        <v>41699</v>
      </c>
      <c r="H1035" t="s">
        <v>2251</v>
      </c>
      <c r="I1035" t="s">
        <v>16521</v>
      </c>
      <c r="K1035">
        <v>2144</v>
      </c>
      <c r="L1035" t="s">
        <v>21854</v>
      </c>
      <c r="M1035" s="44">
        <v>-94400</v>
      </c>
      <c r="N1035" s="44">
        <v>-76000</v>
      </c>
    </row>
    <row r="1036" spans="2:14" x14ac:dyDescent="0.25">
      <c r="B1036" s="49" t="s">
        <v>9326</v>
      </c>
      <c r="C1036" s="53" t="str">
        <f>_xlfn.XLOOKUP(Tabla1[[#This Row],[txtDimensionFocus]],Tabla7[Columna1],Tabla7[Columna2])</f>
        <v>Cuentas Por Pagar Proveedores</v>
      </c>
      <c r="D1036" s="43" t="s">
        <v>4260</v>
      </c>
      <c r="E1036" t="s">
        <v>4259</v>
      </c>
      <c r="F1036" t="s">
        <v>12653</v>
      </c>
      <c r="G1036" s="41">
        <v>41899</v>
      </c>
      <c r="H1036" t="s">
        <v>4262</v>
      </c>
      <c r="I1036" t="s">
        <v>16459</v>
      </c>
      <c r="K1036" t="s">
        <v>22452</v>
      </c>
      <c r="L1036" t="s">
        <v>21854</v>
      </c>
      <c r="M1036" s="44">
        <v>-75921</v>
      </c>
      <c r="N1036" s="44">
        <v>-75921</v>
      </c>
    </row>
    <row r="1037" spans="2:14" x14ac:dyDescent="0.25">
      <c r="B1037" s="49" t="s">
        <v>9326</v>
      </c>
      <c r="C1037" s="53" t="str">
        <f>_xlfn.XLOOKUP(Tabla1[[#This Row],[txtDimensionFocus]],Tabla7[Columna1],Tabla7[Columna2])</f>
        <v>Cuentas Por Pagar Proveedores</v>
      </c>
      <c r="D1037" s="43" t="s">
        <v>2520</v>
      </c>
      <c r="E1037" t="s">
        <v>2519</v>
      </c>
      <c r="F1037" t="s">
        <v>11390</v>
      </c>
      <c r="G1037" s="41">
        <v>41732</v>
      </c>
      <c r="H1037" t="s">
        <v>2521</v>
      </c>
      <c r="I1037" t="s">
        <v>17808</v>
      </c>
      <c r="K1037">
        <v>1105</v>
      </c>
      <c r="L1037" t="s">
        <v>21854</v>
      </c>
      <c r="M1037" s="44">
        <v>-75520</v>
      </c>
      <c r="N1037" s="44">
        <v>-75520</v>
      </c>
    </row>
    <row r="1038" spans="2:14" x14ac:dyDescent="0.25">
      <c r="B1038" s="49" t="s">
        <v>9326</v>
      </c>
      <c r="C1038" s="53" t="str">
        <f>_xlfn.XLOOKUP(Tabla1[[#This Row],[txtDimensionFocus]],Tabla7[Columna1],Tabla7[Columna2])</f>
        <v>Cuentas Por Pagar Proveedores</v>
      </c>
      <c r="D1038" s="43" t="s">
        <v>5649</v>
      </c>
      <c r="E1038" t="s">
        <v>5648</v>
      </c>
      <c r="F1038" t="s">
        <v>14200</v>
      </c>
      <c r="G1038" s="41">
        <v>42604</v>
      </c>
      <c r="H1038" t="s">
        <v>4404</v>
      </c>
      <c r="I1038" t="s">
        <v>18111</v>
      </c>
      <c r="K1038" t="s">
        <v>22430</v>
      </c>
      <c r="L1038" t="s">
        <v>21854</v>
      </c>
      <c r="M1038" s="44">
        <v>-75331.199999999997</v>
      </c>
      <c r="N1038" s="44">
        <v>-75331.199999999997</v>
      </c>
    </row>
    <row r="1039" spans="2:14" x14ac:dyDescent="0.25">
      <c r="B1039" s="49" t="s">
        <v>9326</v>
      </c>
      <c r="C1039" s="53" t="str">
        <f>_xlfn.XLOOKUP(Tabla1[[#This Row],[txtDimensionFocus]],Tabla7[Columna1],Tabla7[Columna2])</f>
        <v>Cuentas Por Pagar Proveedores</v>
      </c>
      <c r="D1039" s="43" t="s">
        <v>1177</v>
      </c>
      <c r="E1039" t="s">
        <v>1176</v>
      </c>
      <c r="F1039" t="s">
        <v>13436</v>
      </c>
      <c r="G1039" s="41">
        <v>42054</v>
      </c>
      <c r="H1039" t="s">
        <v>5316</v>
      </c>
      <c r="I1039" t="s">
        <v>17117</v>
      </c>
      <c r="K1039" t="s">
        <v>22086</v>
      </c>
      <c r="L1039" t="s">
        <v>21854</v>
      </c>
      <c r="M1039" s="44">
        <v>-75278.37</v>
      </c>
      <c r="N1039" s="44">
        <v>-75278.37</v>
      </c>
    </row>
    <row r="1040" spans="2:14" x14ac:dyDescent="0.25">
      <c r="B1040" s="49" t="s">
        <v>9326</v>
      </c>
      <c r="C1040" s="53" t="str">
        <f>_xlfn.XLOOKUP(Tabla1[[#This Row],[txtDimensionFocus]],Tabla7[Columna1],Tabla7[Columna2])</f>
        <v>Cuentas Por Pagar Proveedores</v>
      </c>
      <c r="D1040" s="43" t="s">
        <v>14033</v>
      </c>
      <c r="E1040" t="s">
        <v>6040</v>
      </c>
      <c r="F1040" t="s">
        <v>14034</v>
      </c>
      <c r="G1040" s="41">
        <v>42496</v>
      </c>
      <c r="H1040" t="s">
        <v>6041</v>
      </c>
      <c r="I1040" t="s">
        <v>17012</v>
      </c>
      <c r="K1040" t="s">
        <v>22053</v>
      </c>
      <c r="L1040" t="s">
        <v>21854</v>
      </c>
      <c r="M1040" s="44">
        <v>-75048</v>
      </c>
      <c r="N1040" s="44">
        <v>-75048</v>
      </c>
    </row>
    <row r="1041" spans="2:14" x14ac:dyDescent="0.25">
      <c r="B1041" s="49" t="s">
        <v>9326</v>
      </c>
      <c r="C1041" s="53" t="str">
        <f>_xlfn.XLOOKUP(Tabla1[[#This Row],[txtDimensionFocus]],Tabla7[Columna1],Tabla7[Columna2])</f>
        <v>Cuentas Por Pagar Proveedores</v>
      </c>
      <c r="D1041" s="43" t="s">
        <v>1622</v>
      </c>
      <c r="E1041" t="s">
        <v>1621</v>
      </c>
      <c r="F1041" t="s">
        <v>11225</v>
      </c>
      <c r="G1041" s="41">
        <v>41706</v>
      </c>
      <c r="H1041" t="s">
        <v>2336</v>
      </c>
      <c r="I1041" t="s">
        <v>17236</v>
      </c>
      <c r="K1041">
        <v>450</v>
      </c>
      <c r="L1041" t="s">
        <v>21854</v>
      </c>
      <c r="M1041" s="44">
        <v>-74820.19</v>
      </c>
      <c r="N1041" s="44">
        <v>-74820.19</v>
      </c>
    </row>
    <row r="1042" spans="2:14" x14ac:dyDescent="0.25">
      <c r="B1042" s="49" t="s">
        <v>9326</v>
      </c>
      <c r="C1042" s="53" t="str">
        <f>_xlfn.XLOOKUP(Tabla1[[#This Row],[txtDimensionFocus]],Tabla7[Columna1],Tabla7[Columna2])</f>
        <v>Cuentas Por Pagar Proveedores</v>
      </c>
      <c r="D1042" s="43" t="s">
        <v>5945</v>
      </c>
      <c r="E1042" t="s">
        <v>5944</v>
      </c>
      <c r="F1042" t="s">
        <v>14013</v>
      </c>
      <c r="G1042" s="41">
        <v>42467</v>
      </c>
      <c r="H1042" t="s">
        <v>6007</v>
      </c>
      <c r="I1042" t="s">
        <v>18266</v>
      </c>
      <c r="K1042" t="s">
        <v>22522</v>
      </c>
      <c r="L1042" t="s">
        <v>21854</v>
      </c>
      <c r="M1042" s="44">
        <v>-74481.600000000006</v>
      </c>
      <c r="N1042" s="44">
        <v>-74481.600000000006</v>
      </c>
    </row>
    <row r="1043" spans="2:14" x14ac:dyDescent="0.25">
      <c r="B1043" s="49" t="s">
        <v>9326</v>
      </c>
      <c r="C1043" s="53" t="str">
        <f>_xlfn.XLOOKUP(Tabla1[[#This Row],[txtDimensionFocus]],Tabla7[Columna1],Tabla7[Columna2])</f>
        <v>Cuentas Por Pagar Proveedores</v>
      </c>
      <c r="D1043" s="43" t="s">
        <v>816</v>
      </c>
      <c r="E1043" t="s">
        <v>815</v>
      </c>
      <c r="F1043" t="s">
        <v>10928</v>
      </c>
      <c r="G1043" s="41">
        <v>41634</v>
      </c>
      <c r="L1043" t="s">
        <v>21854</v>
      </c>
      <c r="M1043" s="44">
        <v>-74343.199999999997</v>
      </c>
      <c r="N1043" s="44">
        <v>-74343.199999999997</v>
      </c>
    </row>
    <row r="1044" spans="2:14" x14ac:dyDescent="0.25">
      <c r="B1044" s="49" t="s">
        <v>9326</v>
      </c>
      <c r="C1044" s="53" t="str">
        <f>_xlfn.XLOOKUP(Tabla1[[#This Row],[txtDimensionFocus]],Tabla7[Columna1],Tabla7[Columna2])</f>
        <v>Cuentas Por Pagar Proveedores</v>
      </c>
      <c r="D1044" s="43" t="s">
        <v>16509</v>
      </c>
      <c r="E1044" t="s">
        <v>16510</v>
      </c>
      <c r="F1044" t="s">
        <v>16511</v>
      </c>
      <c r="G1044" s="41">
        <v>45261</v>
      </c>
      <c r="H1044" t="s">
        <v>7205</v>
      </c>
      <c r="L1044" t="s">
        <v>21854</v>
      </c>
      <c r="M1044" s="44">
        <v>-74340</v>
      </c>
      <c r="N1044" s="44">
        <v>-74340</v>
      </c>
    </row>
    <row r="1045" spans="2:14" x14ac:dyDescent="0.25">
      <c r="B1045" s="49" t="s">
        <v>9326</v>
      </c>
      <c r="C1045" s="53" t="str">
        <f>_xlfn.XLOOKUP(Tabla1[[#This Row],[txtDimensionFocus]],Tabla7[Columna1],Tabla7[Columna2])</f>
        <v>Cuentas Por Pagar Proveedores</v>
      </c>
      <c r="D1045" s="43" t="s">
        <v>816</v>
      </c>
      <c r="E1045" t="s">
        <v>815</v>
      </c>
      <c r="F1045" t="s">
        <v>11350</v>
      </c>
      <c r="G1045" s="41">
        <v>41725</v>
      </c>
      <c r="L1045" t="s">
        <v>21854</v>
      </c>
      <c r="M1045" s="44">
        <v>-73854.28</v>
      </c>
      <c r="N1045" s="44">
        <v>-73854.28</v>
      </c>
    </row>
    <row r="1046" spans="2:14" x14ac:dyDescent="0.25">
      <c r="B1046" s="49" t="s">
        <v>9326</v>
      </c>
      <c r="C1046" s="53" t="str">
        <f>_xlfn.XLOOKUP(Tabla1[[#This Row],[txtDimensionFocus]],Tabla7[Columna1],Tabla7[Columna2])</f>
        <v>Cuentas Por Pagar Proveedores</v>
      </c>
      <c r="D1046" s="43" t="s">
        <v>12642</v>
      </c>
      <c r="E1046" t="s">
        <v>1342</v>
      </c>
      <c r="F1046" t="s">
        <v>13701</v>
      </c>
      <c r="G1046" s="41">
        <v>42206</v>
      </c>
      <c r="H1046" t="s">
        <v>5627</v>
      </c>
      <c r="I1046" t="s">
        <v>16698</v>
      </c>
      <c r="K1046" t="s">
        <v>21936</v>
      </c>
      <c r="L1046" t="s">
        <v>21854</v>
      </c>
      <c r="M1046" s="44">
        <v>-73295.7</v>
      </c>
      <c r="N1046" s="44">
        <v>-73295.7</v>
      </c>
    </row>
    <row r="1047" spans="2:14" x14ac:dyDescent="0.25">
      <c r="B1047" s="49" t="s">
        <v>9326</v>
      </c>
      <c r="C1047" s="53" t="str">
        <f>_xlfn.XLOOKUP(Tabla1[[#This Row],[txtDimensionFocus]],Tabla7[Columna1],Tabla7[Columna2])</f>
        <v>Cuentas Por Pagar Proveedores</v>
      </c>
      <c r="D1047" s="43" t="s">
        <v>816</v>
      </c>
      <c r="E1047" t="s">
        <v>815</v>
      </c>
      <c r="F1047" t="s">
        <v>11192</v>
      </c>
      <c r="G1047" s="41">
        <v>41704</v>
      </c>
      <c r="L1047" t="s">
        <v>21854</v>
      </c>
      <c r="M1047" s="44">
        <v>-72969.75</v>
      </c>
      <c r="N1047" s="44">
        <v>-72969.75</v>
      </c>
    </row>
    <row r="1048" spans="2:14" x14ac:dyDescent="0.25">
      <c r="B1048" s="49" t="s">
        <v>9326</v>
      </c>
      <c r="C1048" s="53" t="str">
        <f>_xlfn.XLOOKUP(Tabla1[[#This Row],[txtDimensionFocus]],Tabla7[Columna1],Tabla7[Columna2])</f>
        <v>Cuentas Por Pagar Proveedores</v>
      </c>
      <c r="D1048" s="43" t="s">
        <v>17986</v>
      </c>
      <c r="E1048" t="s">
        <v>17987</v>
      </c>
      <c r="F1048" t="s">
        <v>17988</v>
      </c>
      <c r="G1048" s="41">
        <v>45187</v>
      </c>
      <c r="H1048" t="s">
        <v>17989</v>
      </c>
      <c r="I1048" t="s">
        <v>17990</v>
      </c>
      <c r="K1048" t="s">
        <v>22361</v>
      </c>
      <c r="L1048" t="s">
        <v>21854</v>
      </c>
      <c r="M1048" s="44">
        <v>-72640.800000000003</v>
      </c>
      <c r="N1048" s="44">
        <v>-72640.800000000003</v>
      </c>
    </row>
    <row r="1049" spans="2:14" x14ac:dyDescent="0.25">
      <c r="B1049" s="49" t="s">
        <v>9326</v>
      </c>
      <c r="C1049" s="53" t="str">
        <f>_xlfn.XLOOKUP(Tabla1[[#This Row],[txtDimensionFocus]],Tabla7[Columna1],Tabla7[Columna2])</f>
        <v>Cuentas Por Pagar Proveedores</v>
      </c>
      <c r="D1049" s="43" t="s">
        <v>1129</v>
      </c>
      <c r="E1049" t="s">
        <v>1128</v>
      </c>
      <c r="F1049" t="s">
        <v>17046</v>
      </c>
      <c r="G1049" s="41">
        <v>45205</v>
      </c>
      <c r="H1049" t="s">
        <v>17047</v>
      </c>
      <c r="L1049" t="s">
        <v>21854</v>
      </c>
      <c r="M1049" s="44">
        <v>-1880950.24</v>
      </c>
      <c r="N1049" s="44">
        <v>-72630.600000000006</v>
      </c>
    </row>
    <row r="1050" spans="2:14" x14ac:dyDescent="0.25">
      <c r="B1050" s="49" t="s">
        <v>9326</v>
      </c>
      <c r="C1050" s="53" t="str">
        <f>_xlfn.XLOOKUP(Tabla1[[#This Row],[txtDimensionFocus]],Tabla7[Columna1],Tabla7[Columna2])</f>
        <v>Cuentas Por Pagar Proveedores</v>
      </c>
      <c r="D1050" s="43" t="s">
        <v>224</v>
      </c>
      <c r="E1050" t="s">
        <v>223</v>
      </c>
      <c r="F1050" t="s">
        <v>9460</v>
      </c>
      <c r="G1050" s="41">
        <v>40560</v>
      </c>
      <c r="H1050">
        <v>50</v>
      </c>
      <c r="L1050" t="s">
        <v>21854</v>
      </c>
      <c r="M1050" s="44">
        <v>-72343.62</v>
      </c>
      <c r="N1050" s="44">
        <v>-72343.62</v>
      </c>
    </row>
    <row r="1051" spans="2:14" x14ac:dyDescent="0.25">
      <c r="B1051" s="49" t="s">
        <v>9326</v>
      </c>
      <c r="C1051" s="53" t="str">
        <f>_xlfn.XLOOKUP(Tabla1[[#This Row],[txtDimensionFocus]],Tabla7[Columna1],Tabla7[Columna2])</f>
        <v>Cuentas Por Pagar Proveedores</v>
      </c>
      <c r="D1051" s="43" t="s">
        <v>224</v>
      </c>
      <c r="E1051" t="s">
        <v>223</v>
      </c>
      <c r="F1051" t="s">
        <v>9461</v>
      </c>
      <c r="G1051" s="41">
        <v>40560</v>
      </c>
      <c r="H1051" t="s">
        <v>226</v>
      </c>
      <c r="L1051" t="s">
        <v>21854</v>
      </c>
      <c r="M1051" s="44">
        <v>-72343.62</v>
      </c>
      <c r="N1051" s="44">
        <v>-72343.62</v>
      </c>
    </row>
    <row r="1052" spans="2:14" x14ac:dyDescent="0.25">
      <c r="B1052" s="49" t="s">
        <v>9326</v>
      </c>
      <c r="C1052" s="53" t="str">
        <f>_xlfn.XLOOKUP(Tabla1[[#This Row],[txtDimensionFocus]],Tabla7[Columna1],Tabla7[Columna2])</f>
        <v>Cuentas Por Pagar Proveedores</v>
      </c>
      <c r="D1052" s="43" t="s">
        <v>1261</v>
      </c>
      <c r="E1052" t="s">
        <v>1260</v>
      </c>
      <c r="F1052" t="s">
        <v>12313</v>
      </c>
      <c r="G1052" s="41">
        <v>41792</v>
      </c>
      <c r="H1052" t="s">
        <v>3794</v>
      </c>
      <c r="I1052" t="s">
        <v>17812</v>
      </c>
      <c r="K1052">
        <v>188</v>
      </c>
      <c r="L1052" t="s">
        <v>21854</v>
      </c>
      <c r="M1052" s="44">
        <v>-72000</v>
      </c>
      <c r="N1052" s="44">
        <v>-72000</v>
      </c>
    </row>
    <row r="1053" spans="2:14" x14ac:dyDescent="0.25">
      <c r="B1053" s="49" t="s">
        <v>9326</v>
      </c>
      <c r="C1053" s="53" t="str">
        <f>_xlfn.XLOOKUP(Tabla1[[#This Row],[txtDimensionFocus]],Tabla7[Columna1],Tabla7[Columna2])</f>
        <v>Cuentas Por Pagar Proveedores</v>
      </c>
      <c r="D1053" s="43" t="s">
        <v>724</v>
      </c>
      <c r="E1053" t="s">
        <v>723</v>
      </c>
      <c r="F1053" t="s">
        <v>11384</v>
      </c>
      <c r="G1053" s="41">
        <v>41731</v>
      </c>
      <c r="H1053" t="s">
        <v>2509</v>
      </c>
      <c r="I1053" t="s">
        <v>17097</v>
      </c>
      <c r="K1053">
        <v>364</v>
      </c>
      <c r="L1053" t="s">
        <v>21854</v>
      </c>
      <c r="M1053" s="44">
        <v>-74995.25</v>
      </c>
      <c r="N1053" s="44">
        <v>-71817.48</v>
      </c>
    </row>
    <row r="1054" spans="2:14" x14ac:dyDescent="0.25">
      <c r="B1054" s="49" t="s">
        <v>9326</v>
      </c>
      <c r="C1054" s="53" t="str">
        <f>_xlfn.XLOOKUP(Tabla1[[#This Row],[txtDimensionFocus]],Tabla7[Columna1],Tabla7[Columna2])</f>
        <v>Cuentas Por Pagar Proveedores</v>
      </c>
      <c r="D1054" s="43" t="s">
        <v>9097</v>
      </c>
      <c r="E1054" t="s">
        <v>9096</v>
      </c>
      <c r="F1054" t="s">
        <v>17616</v>
      </c>
      <c r="G1054" s="41">
        <v>45280</v>
      </c>
      <c r="H1054" t="s">
        <v>17617</v>
      </c>
      <c r="L1054" t="s">
        <v>21854</v>
      </c>
      <c r="M1054" s="44">
        <v>-71685</v>
      </c>
      <c r="N1054" s="44">
        <v>-71685</v>
      </c>
    </row>
    <row r="1055" spans="2:14" x14ac:dyDescent="0.25">
      <c r="B1055" s="49" t="s">
        <v>9326</v>
      </c>
      <c r="C1055" s="53" t="str">
        <f>_xlfn.XLOOKUP(Tabla1[[#This Row],[txtDimensionFocus]],Tabla7[Columna1],Tabla7[Columna2])</f>
        <v>Cuentas Por Pagar Proveedores</v>
      </c>
      <c r="D1055" s="43" t="s">
        <v>2494</v>
      </c>
      <c r="E1055" t="s">
        <v>2493</v>
      </c>
      <c r="F1055" t="s">
        <v>12620</v>
      </c>
      <c r="G1055" s="41">
        <v>41891</v>
      </c>
      <c r="H1055" t="s">
        <v>4224</v>
      </c>
      <c r="I1055" t="s">
        <v>18065</v>
      </c>
      <c r="K1055" t="s">
        <v>22402</v>
      </c>
      <c r="L1055" t="s">
        <v>21854</v>
      </c>
      <c r="M1055" s="44">
        <v>-71213</v>
      </c>
      <c r="N1055" s="44">
        <v>-71213</v>
      </c>
    </row>
    <row r="1056" spans="2:14" x14ac:dyDescent="0.25">
      <c r="B1056" s="49" t="s">
        <v>9326</v>
      </c>
      <c r="C1056" s="53" t="str">
        <f>_xlfn.XLOOKUP(Tabla1[[#This Row],[txtDimensionFocus]],Tabla7[Columna1],Tabla7[Columna2])</f>
        <v>Cuentas Por Pagar Proveedores</v>
      </c>
      <c r="D1056" s="43" t="s">
        <v>16410</v>
      </c>
      <c r="E1056" t="s">
        <v>16411</v>
      </c>
      <c r="F1056" t="s">
        <v>16412</v>
      </c>
      <c r="G1056" s="41">
        <v>45279</v>
      </c>
      <c r="H1056" t="s">
        <v>7933</v>
      </c>
      <c r="L1056" t="s">
        <v>21854</v>
      </c>
      <c r="M1056" s="44">
        <v>-70800</v>
      </c>
      <c r="N1056" s="44">
        <v>-70800</v>
      </c>
    </row>
    <row r="1057" spans="2:14" x14ac:dyDescent="0.25">
      <c r="B1057" s="49" t="s">
        <v>9326</v>
      </c>
      <c r="C1057" s="53" t="str">
        <f>_xlfn.XLOOKUP(Tabla1[[#This Row],[txtDimensionFocus]],Tabla7[Columna1],Tabla7[Columna2])</f>
        <v>Cuentas Por Pagar Proveedores</v>
      </c>
      <c r="D1057" s="43" t="s">
        <v>11050</v>
      </c>
      <c r="E1057" t="s">
        <v>2143</v>
      </c>
      <c r="F1057" t="s">
        <v>11051</v>
      </c>
      <c r="G1057" s="41">
        <v>41673</v>
      </c>
      <c r="H1057" t="s">
        <v>2144</v>
      </c>
      <c r="I1057" t="s">
        <v>16520</v>
      </c>
      <c r="K1057">
        <v>746</v>
      </c>
      <c r="L1057" t="s">
        <v>21854</v>
      </c>
      <c r="M1057" s="44">
        <v>-70800</v>
      </c>
      <c r="N1057" s="44">
        <v>-70800</v>
      </c>
    </row>
    <row r="1058" spans="2:14" x14ac:dyDescent="0.25">
      <c r="B1058" s="49" t="s">
        <v>9326</v>
      </c>
      <c r="C1058" s="53" t="str">
        <f>_xlfn.XLOOKUP(Tabla1[[#This Row],[txtDimensionFocus]],Tabla7[Columna1],Tabla7[Columna2])</f>
        <v>Cuentas Por Pagar Proveedores</v>
      </c>
      <c r="D1058" s="43" t="s">
        <v>15047</v>
      </c>
      <c r="E1058" t="s">
        <v>7366</v>
      </c>
      <c r="F1058" t="s">
        <v>15048</v>
      </c>
      <c r="G1058" s="41">
        <v>43521</v>
      </c>
      <c r="H1058" t="s">
        <v>7115</v>
      </c>
      <c r="I1058" t="s">
        <v>16829</v>
      </c>
      <c r="K1058" t="s">
        <v>21979</v>
      </c>
      <c r="L1058" t="s">
        <v>21854</v>
      </c>
      <c r="M1058" s="44">
        <v>-70800</v>
      </c>
      <c r="N1058" s="44">
        <v>-70800</v>
      </c>
    </row>
    <row r="1059" spans="2:14" x14ac:dyDescent="0.25">
      <c r="B1059" s="49" t="s">
        <v>9326</v>
      </c>
      <c r="C1059" s="53" t="str">
        <f>_xlfn.XLOOKUP(Tabla1[[#This Row],[txtDimensionFocus]],Tabla7[Columna1],Tabla7[Columna2])</f>
        <v>Cuentas Por Pagar Proveedores</v>
      </c>
      <c r="D1059" s="43" t="s">
        <v>15073</v>
      </c>
      <c r="E1059" t="s">
        <v>7414</v>
      </c>
      <c r="F1059" t="s">
        <v>15074</v>
      </c>
      <c r="G1059" s="41">
        <v>43551</v>
      </c>
      <c r="H1059" t="s">
        <v>7415</v>
      </c>
      <c r="I1059" t="s">
        <v>16842</v>
      </c>
      <c r="K1059" t="s">
        <v>21985</v>
      </c>
      <c r="L1059" t="s">
        <v>21854</v>
      </c>
      <c r="M1059" s="44">
        <v>-70800</v>
      </c>
      <c r="N1059" s="44">
        <v>-70800</v>
      </c>
    </row>
    <row r="1060" spans="2:14" x14ac:dyDescent="0.25">
      <c r="B1060" s="49" t="s">
        <v>23866</v>
      </c>
      <c r="C1060" s="53" t="str">
        <f>_xlfn.XLOOKUP(Tabla1[[#This Row],[txtDimensionFocus]],Tabla7[Columna1],Tabla7[Columna2])</f>
        <v>Reposicion/Reposicion Cajas Chicas/Fondos</v>
      </c>
      <c r="D1060" s="43" t="s">
        <v>21231</v>
      </c>
      <c r="E1060" t="s">
        <v>23937</v>
      </c>
      <c r="F1060" t="s">
        <v>23938</v>
      </c>
      <c r="G1060" s="41">
        <v>44926</v>
      </c>
      <c r="H1060" t="s">
        <v>23939</v>
      </c>
      <c r="L1060" t="s">
        <v>21854</v>
      </c>
      <c r="M1060" s="44">
        <v>-849469.25</v>
      </c>
      <c r="N1060" s="44">
        <v>-849469.25</v>
      </c>
    </row>
    <row r="1061" spans="2:14" x14ac:dyDescent="0.25">
      <c r="B1061" s="49" t="s">
        <v>9326</v>
      </c>
      <c r="C1061" s="53" t="str">
        <f>_xlfn.XLOOKUP(Tabla1[[#This Row],[txtDimensionFocus]],Tabla7[Columna1],Tabla7[Columna2])</f>
        <v>Cuentas Por Pagar Proveedores</v>
      </c>
      <c r="D1061" s="43" t="s">
        <v>15079</v>
      </c>
      <c r="E1061" t="s">
        <v>7420</v>
      </c>
      <c r="F1061" t="s">
        <v>15080</v>
      </c>
      <c r="G1061" s="41">
        <v>43555</v>
      </c>
      <c r="H1061" t="s">
        <v>7421</v>
      </c>
      <c r="I1061" t="s">
        <v>16945</v>
      </c>
      <c r="K1061" t="s">
        <v>22020</v>
      </c>
      <c r="L1061" t="s">
        <v>21854</v>
      </c>
      <c r="M1061" s="44">
        <v>-70800</v>
      </c>
      <c r="N1061" s="44">
        <v>-70800</v>
      </c>
    </row>
    <row r="1062" spans="2:14" x14ac:dyDescent="0.25">
      <c r="B1062" s="49" t="s">
        <v>9326</v>
      </c>
      <c r="C1062" s="53" t="str">
        <f>_xlfn.XLOOKUP(Tabla1[[#This Row],[txtDimensionFocus]],Tabla7[Columna1],Tabla7[Columna2])</f>
        <v>Cuentas Por Pagar Proveedores</v>
      </c>
      <c r="D1062" s="43" t="s">
        <v>12726</v>
      </c>
      <c r="E1062" t="s">
        <v>4344</v>
      </c>
      <c r="F1062" t="s">
        <v>12727</v>
      </c>
      <c r="G1062" s="41">
        <v>41929</v>
      </c>
      <c r="H1062" t="s">
        <v>4214</v>
      </c>
      <c r="I1062" t="s">
        <v>17042</v>
      </c>
      <c r="K1062" t="s">
        <v>22067</v>
      </c>
      <c r="L1062" t="s">
        <v>21854</v>
      </c>
      <c r="M1062" s="44">
        <v>-70800</v>
      </c>
      <c r="N1062" s="44">
        <v>-70800</v>
      </c>
    </row>
    <row r="1063" spans="2:14" x14ac:dyDescent="0.25">
      <c r="B1063" s="49" t="s">
        <v>9326</v>
      </c>
      <c r="C1063" s="53" t="str">
        <f>_xlfn.XLOOKUP(Tabla1[[#This Row],[txtDimensionFocus]],Tabla7[Columna1],Tabla7[Columna2])</f>
        <v>Cuentas Por Pagar Proveedores</v>
      </c>
      <c r="D1063" s="43" t="s">
        <v>2338</v>
      </c>
      <c r="E1063" t="s">
        <v>2337</v>
      </c>
      <c r="F1063" t="s">
        <v>17156</v>
      </c>
      <c r="G1063" s="41">
        <v>45229</v>
      </c>
      <c r="H1063" t="s">
        <v>17157</v>
      </c>
      <c r="I1063" t="s">
        <v>17158</v>
      </c>
      <c r="J1063" t="s">
        <v>22083</v>
      </c>
      <c r="K1063" t="s">
        <v>22094</v>
      </c>
      <c r="L1063" t="s">
        <v>21854</v>
      </c>
      <c r="M1063" s="44">
        <v>-70800</v>
      </c>
      <c r="N1063" s="44">
        <v>-70800</v>
      </c>
    </row>
    <row r="1064" spans="2:14" x14ac:dyDescent="0.25">
      <c r="B1064" s="49" t="s">
        <v>9326</v>
      </c>
      <c r="C1064" s="53" t="str">
        <f>_xlfn.XLOOKUP(Tabla1[[#This Row],[txtDimensionFocus]],Tabla7[Columna1],Tabla7[Columna2])</f>
        <v>Cuentas Por Pagar Proveedores</v>
      </c>
      <c r="D1064" s="43" t="s">
        <v>2338</v>
      </c>
      <c r="E1064" t="s">
        <v>2337</v>
      </c>
      <c r="F1064" t="s">
        <v>17159</v>
      </c>
      <c r="G1064" s="41">
        <v>45229</v>
      </c>
      <c r="H1064" t="s">
        <v>17160</v>
      </c>
      <c r="I1064" t="s">
        <v>17161</v>
      </c>
      <c r="J1064" t="s">
        <v>22083</v>
      </c>
      <c r="K1064" t="s">
        <v>22094</v>
      </c>
      <c r="L1064" t="s">
        <v>21854</v>
      </c>
      <c r="M1064" s="44">
        <v>-70800</v>
      </c>
      <c r="N1064" s="44">
        <v>-70800</v>
      </c>
    </row>
    <row r="1065" spans="2:14" x14ac:dyDescent="0.25">
      <c r="B1065" s="49" t="s">
        <v>9326</v>
      </c>
      <c r="C1065" s="53" t="str">
        <f>_xlfn.XLOOKUP(Tabla1[[#This Row],[txtDimensionFocus]],Tabla7[Columna1],Tabla7[Columna2])</f>
        <v>Cuentas Por Pagar Proveedores</v>
      </c>
      <c r="D1065" s="43" t="s">
        <v>2338</v>
      </c>
      <c r="E1065" t="s">
        <v>2337</v>
      </c>
      <c r="F1065" t="s">
        <v>17162</v>
      </c>
      <c r="G1065" s="41">
        <v>45258</v>
      </c>
      <c r="H1065" t="s">
        <v>17163</v>
      </c>
      <c r="I1065" t="s">
        <v>17164</v>
      </c>
      <c r="J1065" t="s">
        <v>22083</v>
      </c>
      <c r="K1065" t="s">
        <v>22094</v>
      </c>
      <c r="L1065" t="s">
        <v>21854</v>
      </c>
      <c r="M1065" s="44">
        <v>-70800</v>
      </c>
      <c r="N1065" s="44">
        <v>-70800</v>
      </c>
    </row>
    <row r="1066" spans="2:14" x14ac:dyDescent="0.25">
      <c r="B1066" s="49" t="s">
        <v>9326</v>
      </c>
      <c r="C1066" s="53" t="str">
        <f>_xlfn.XLOOKUP(Tabla1[[#This Row],[txtDimensionFocus]],Tabla7[Columna1],Tabla7[Columna2])</f>
        <v>Cuentas Por Pagar Proveedores</v>
      </c>
      <c r="D1066" s="43" t="s">
        <v>2338</v>
      </c>
      <c r="E1066" t="s">
        <v>2337</v>
      </c>
      <c r="F1066" t="s">
        <v>17165</v>
      </c>
      <c r="G1066" s="41">
        <v>45258</v>
      </c>
      <c r="H1066" t="s">
        <v>17166</v>
      </c>
      <c r="I1066" t="s">
        <v>17164</v>
      </c>
      <c r="J1066" t="s">
        <v>22083</v>
      </c>
      <c r="K1066" t="s">
        <v>22094</v>
      </c>
      <c r="L1066" t="s">
        <v>21854</v>
      </c>
      <c r="M1066" s="44">
        <v>-70800</v>
      </c>
      <c r="N1066" s="44">
        <v>-70800</v>
      </c>
    </row>
    <row r="1067" spans="2:14" x14ac:dyDescent="0.25">
      <c r="B1067" s="49" t="s">
        <v>9326</v>
      </c>
      <c r="C1067" s="53" t="str">
        <f>_xlfn.XLOOKUP(Tabla1[[#This Row],[txtDimensionFocus]],Tabla7[Columna1],Tabla7[Columna2])</f>
        <v>Cuentas Por Pagar Proveedores</v>
      </c>
      <c r="D1067" s="43" t="s">
        <v>2338</v>
      </c>
      <c r="E1067" t="s">
        <v>2337</v>
      </c>
      <c r="F1067" t="s">
        <v>17167</v>
      </c>
      <c r="G1067" s="41">
        <v>45258</v>
      </c>
      <c r="H1067" t="s">
        <v>17168</v>
      </c>
      <c r="I1067" t="s">
        <v>17164</v>
      </c>
      <c r="J1067" t="s">
        <v>22083</v>
      </c>
      <c r="K1067" t="s">
        <v>22094</v>
      </c>
      <c r="L1067" t="s">
        <v>21854</v>
      </c>
      <c r="M1067" s="44">
        <v>-70800</v>
      </c>
      <c r="N1067" s="44">
        <v>-70800</v>
      </c>
    </row>
    <row r="1068" spans="2:14" x14ac:dyDescent="0.25">
      <c r="B1068" s="49" t="s">
        <v>9326</v>
      </c>
      <c r="C1068" s="53" t="str">
        <f>_xlfn.XLOOKUP(Tabla1[[#This Row],[txtDimensionFocus]],Tabla7[Columna1],Tabla7[Columna2])</f>
        <v>Cuentas Por Pagar Proveedores</v>
      </c>
      <c r="D1068" s="43" t="s">
        <v>7301</v>
      </c>
      <c r="E1068" t="s">
        <v>7300</v>
      </c>
      <c r="F1068" t="s">
        <v>14990</v>
      </c>
      <c r="G1068" s="41">
        <v>43431</v>
      </c>
      <c r="H1068" t="s">
        <v>7302</v>
      </c>
      <c r="I1068" t="s">
        <v>17337</v>
      </c>
      <c r="K1068" t="s">
        <v>22152</v>
      </c>
      <c r="L1068" t="s">
        <v>21854</v>
      </c>
      <c r="M1068" s="44">
        <v>-70800</v>
      </c>
      <c r="N1068" s="44">
        <v>-70800</v>
      </c>
    </row>
    <row r="1069" spans="2:14" x14ac:dyDescent="0.25">
      <c r="B1069" s="49" t="s">
        <v>9326</v>
      </c>
      <c r="C1069" s="53" t="str">
        <f>_xlfn.XLOOKUP(Tabla1[[#This Row],[txtDimensionFocus]],Tabla7[Columna1],Tabla7[Columna2])</f>
        <v>Cuentas Por Pagar Proveedores</v>
      </c>
      <c r="D1069" s="43" t="s">
        <v>7412</v>
      </c>
      <c r="E1069" t="s">
        <v>7411</v>
      </c>
      <c r="F1069" t="s">
        <v>15072</v>
      </c>
      <c r="G1069" s="41">
        <v>43549</v>
      </c>
      <c r="H1069" t="s">
        <v>7413</v>
      </c>
      <c r="I1069" t="s">
        <v>18103</v>
      </c>
      <c r="K1069" t="s">
        <v>22421</v>
      </c>
      <c r="L1069" t="s">
        <v>21854</v>
      </c>
      <c r="M1069" s="44">
        <v>-70800</v>
      </c>
      <c r="N1069" s="44">
        <v>-70800</v>
      </c>
    </row>
    <row r="1070" spans="2:14" x14ac:dyDescent="0.25">
      <c r="B1070" s="49" t="s">
        <v>9326</v>
      </c>
      <c r="C1070" s="53" t="str">
        <f>_xlfn.XLOOKUP(Tabla1[[#This Row],[txtDimensionFocus]],Tabla7[Columna1],Tabla7[Columna2])</f>
        <v>Cuentas Por Pagar Proveedores</v>
      </c>
      <c r="D1070" s="43" t="s">
        <v>7372</v>
      </c>
      <c r="E1070" t="s">
        <v>7371</v>
      </c>
      <c r="F1070" t="s">
        <v>15052</v>
      </c>
      <c r="G1070" s="41">
        <v>43522</v>
      </c>
      <c r="H1070" t="s">
        <v>7373</v>
      </c>
      <c r="I1070" t="s">
        <v>18465</v>
      </c>
      <c r="K1070" t="s">
        <v>22617</v>
      </c>
      <c r="L1070" t="s">
        <v>21854</v>
      </c>
      <c r="M1070" s="44">
        <v>-70800</v>
      </c>
      <c r="N1070" s="44">
        <v>-70800</v>
      </c>
    </row>
    <row r="1071" spans="2:14" x14ac:dyDescent="0.25">
      <c r="B1071" s="49" t="s">
        <v>9326</v>
      </c>
      <c r="C1071" s="53" t="str">
        <f>_xlfn.XLOOKUP(Tabla1[[#This Row],[txtDimensionFocus]],Tabla7[Columna1],Tabla7[Columna2])</f>
        <v>Cuentas Por Pagar Proveedores</v>
      </c>
      <c r="D1071" s="43" t="s">
        <v>7375</v>
      </c>
      <c r="E1071" t="s">
        <v>7374</v>
      </c>
      <c r="F1071" t="s">
        <v>15053</v>
      </c>
      <c r="G1071" s="41">
        <v>43524</v>
      </c>
      <c r="H1071" t="s">
        <v>7376</v>
      </c>
      <c r="I1071" t="s">
        <v>18474</v>
      </c>
      <c r="K1071" t="s">
        <v>22624</v>
      </c>
      <c r="L1071" t="s">
        <v>21854</v>
      </c>
      <c r="M1071" s="44">
        <v>-70800</v>
      </c>
      <c r="N1071" s="44">
        <v>-70800</v>
      </c>
    </row>
    <row r="1072" spans="2:14" x14ac:dyDescent="0.25">
      <c r="B1072" s="49" t="s">
        <v>9326</v>
      </c>
      <c r="C1072" s="53" t="str">
        <f>_xlfn.XLOOKUP(Tabla1[[#This Row],[txtDimensionFocus]],Tabla7[Columna1],Tabla7[Columna2])</f>
        <v>Cuentas Por Pagar Proveedores</v>
      </c>
      <c r="D1072" s="43" t="s">
        <v>15009</v>
      </c>
      <c r="E1072" t="s">
        <v>7322</v>
      </c>
      <c r="F1072" t="s">
        <v>15010</v>
      </c>
      <c r="G1072" s="41">
        <v>43448</v>
      </c>
      <c r="H1072" t="s">
        <v>7323</v>
      </c>
      <c r="I1072" t="s">
        <v>18768</v>
      </c>
      <c r="K1072" t="s">
        <v>22702</v>
      </c>
      <c r="L1072" t="s">
        <v>21854</v>
      </c>
      <c r="M1072" s="44">
        <v>-70800</v>
      </c>
      <c r="N1072" s="44">
        <v>-70800</v>
      </c>
    </row>
    <row r="1073" spans="2:14" x14ac:dyDescent="0.25">
      <c r="B1073" s="49" t="s">
        <v>9326</v>
      </c>
      <c r="C1073" s="53" t="str">
        <f>_xlfn.XLOOKUP(Tabla1[[#This Row],[txtDimensionFocus]],Tabla7[Columna1],Tabla7[Columna2])</f>
        <v>Cuentas Por Pagar Proveedores</v>
      </c>
      <c r="D1073" s="43" t="s">
        <v>1177</v>
      </c>
      <c r="E1073" t="s">
        <v>1176</v>
      </c>
      <c r="F1073" t="s">
        <v>13445</v>
      </c>
      <c r="G1073" s="41">
        <v>42054</v>
      </c>
      <c r="H1073" t="s">
        <v>5323</v>
      </c>
      <c r="I1073" t="s">
        <v>17117</v>
      </c>
      <c r="K1073" t="s">
        <v>22086</v>
      </c>
      <c r="L1073" t="s">
        <v>21854</v>
      </c>
      <c r="M1073" s="44">
        <v>-70562.55</v>
      </c>
      <c r="N1073" s="44">
        <v>-70562.55</v>
      </c>
    </row>
    <row r="1074" spans="2:14" x14ac:dyDescent="0.25">
      <c r="B1074" s="49" t="s">
        <v>9326</v>
      </c>
      <c r="C1074" s="53" t="str">
        <f>_xlfn.XLOOKUP(Tabla1[[#This Row],[txtDimensionFocus]],Tabla7[Columna1],Tabla7[Columna2])</f>
        <v>Cuentas Por Pagar Proveedores</v>
      </c>
      <c r="D1074" s="43" t="s">
        <v>5945</v>
      </c>
      <c r="E1074" t="s">
        <v>5944</v>
      </c>
      <c r="F1074" t="s">
        <v>14289</v>
      </c>
      <c r="G1074" s="41">
        <v>42621</v>
      </c>
      <c r="H1074" t="s">
        <v>6366</v>
      </c>
      <c r="I1074" t="s">
        <v>18114</v>
      </c>
      <c r="K1074" t="s">
        <v>22524</v>
      </c>
      <c r="L1074" t="s">
        <v>21854</v>
      </c>
      <c r="M1074" s="44">
        <v>-70269</v>
      </c>
      <c r="N1074" s="44">
        <v>-70269</v>
      </c>
    </row>
    <row r="1075" spans="2:14" x14ac:dyDescent="0.25">
      <c r="B1075" s="49" t="s">
        <v>9326</v>
      </c>
      <c r="C1075" s="53" t="str">
        <f>_xlfn.XLOOKUP(Tabla1[[#This Row],[txtDimensionFocus]],Tabla7[Columna1],Tabla7[Columna2])</f>
        <v>Cuentas Por Pagar Proveedores</v>
      </c>
      <c r="D1075" s="43" t="s">
        <v>5945</v>
      </c>
      <c r="E1075" t="s">
        <v>5944</v>
      </c>
      <c r="F1075" t="s">
        <v>14291</v>
      </c>
      <c r="G1075" s="41">
        <v>42622</v>
      </c>
      <c r="H1075" t="s">
        <v>6369</v>
      </c>
      <c r="I1075" t="s">
        <v>18113</v>
      </c>
      <c r="K1075" t="s">
        <v>22524</v>
      </c>
      <c r="L1075" t="s">
        <v>21854</v>
      </c>
      <c r="M1075" s="44">
        <v>-70269</v>
      </c>
      <c r="N1075" s="44">
        <v>-70269</v>
      </c>
    </row>
    <row r="1076" spans="2:14" x14ac:dyDescent="0.25">
      <c r="B1076" s="49" t="s">
        <v>9326</v>
      </c>
      <c r="C1076" s="53" t="str">
        <f>_xlfn.XLOOKUP(Tabla1[[#This Row],[txtDimensionFocus]],Tabla7[Columna1],Tabla7[Columna2])</f>
        <v>Cuentas Por Pagar Proveedores</v>
      </c>
      <c r="D1076" s="43" t="s">
        <v>816</v>
      </c>
      <c r="E1076" t="s">
        <v>815</v>
      </c>
      <c r="F1076" t="s">
        <v>10927</v>
      </c>
      <c r="G1076" s="41">
        <v>41634</v>
      </c>
      <c r="L1076" t="s">
        <v>21854</v>
      </c>
      <c r="M1076" s="44">
        <v>-70185.850000000006</v>
      </c>
      <c r="N1076" s="44">
        <v>-70185.850000000006</v>
      </c>
    </row>
    <row r="1077" spans="2:14" x14ac:dyDescent="0.25">
      <c r="B1077" s="49" t="s">
        <v>9326</v>
      </c>
      <c r="C1077" s="53" t="str">
        <f>_xlfn.XLOOKUP(Tabla1[[#This Row],[txtDimensionFocus]],Tabla7[Columna1],Tabla7[Columna2])</f>
        <v>Cuentas Por Pagar Proveedores</v>
      </c>
      <c r="D1077" s="43" t="s">
        <v>1177</v>
      </c>
      <c r="E1077" t="s">
        <v>1176</v>
      </c>
      <c r="F1077" t="s">
        <v>13434</v>
      </c>
      <c r="G1077" s="41">
        <v>42054</v>
      </c>
      <c r="H1077" t="s">
        <v>5314</v>
      </c>
      <c r="I1077" t="s">
        <v>17117</v>
      </c>
      <c r="K1077" t="s">
        <v>22086</v>
      </c>
      <c r="L1077" t="s">
        <v>21854</v>
      </c>
      <c r="M1077" s="44">
        <v>-70115.98</v>
      </c>
      <c r="N1077" s="44">
        <v>-70115.98</v>
      </c>
    </row>
    <row r="1078" spans="2:14" x14ac:dyDescent="0.25">
      <c r="B1078" s="49" t="s">
        <v>9326</v>
      </c>
      <c r="C1078" s="53" t="str">
        <f>_xlfn.XLOOKUP(Tabla1[[#This Row],[txtDimensionFocus]],Tabla7[Columna1],Tabla7[Columna2])</f>
        <v>Cuentas Por Pagar Proveedores</v>
      </c>
      <c r="D1078" s="43" t="s">
        <v>18733</v>
      </c>
      <c r="E1078" t="s">
        <v>18734</v>
      </c>
      <c r="F1078" t="s">
        <v>18735</v>
      </c>
      <c r="G1078" s="41">
        <v>45281</v>
      </c>
      <c r="H1078" t="s">
        <v>7132</v>
      </c>
      <c r="I1078" t="s">
        <v>18736</v>
      </c>
      <c r="J1078" t="s">
        <v>22691</v>
      </c>
      <c r="K1078" t="s">
        <v>22692</v>
      </c>
      <c r="L1078" t="s">
        <v>21854</v>
      </c>
      <c r="M1078" s="44">
        <v>-70000</v>
      </c>
      <c r="N1078" s="44">
        <v>-70000</v>
      </c>
    </row>
    <row r="1079" spans="2:14" x14ac:dyDescent="0.25">
      <c r="B1079" s="49" t="s">
        <v>9326</v>
      </c>
      <c r="C1079" s="53" t="str">
        <f>_xlfn.XLOOKUP(Tabla1[[#This Row],[txtDimensionFocus]],Tabla7[Columna1],Tabla7[Columna2])</f>
        <v>Cuentas Por Pagar Proveedores</v>
      </c>
      <c r="D1079" s="43" t="s">
        <v>816</v>
      </c>
      <c r="E1079" t="s">
        <v>815</v>
      </c>
      <c r="F1079" t="s">
        <v>10961</v>
      </c>
      <c r="G1079" s="41">
        <v>41639</v>
      </c>
      <c r="L1079" t="s">
        <v>21854</v>
      </c>
      <c r="M1079" s="44">
        <v>-69853.11</v>
      </c>
      <c r="N1079" s="44">
        <v>-69853.11</v>
      </c>
    </row>
    <row r="1080" spans="2:14" x14ac:dyDescent="0.25">
      <c r="B1080" s="49" t="s">
        <v>9326</v>
      </c>
      <c r="C1080" s="53" t="str">
        <f>_xlfn.XLOOKUP(Tabla1[[#This Row],[txtDimensionFocus]],Tabla7[Columna1],Tabla7[Columna2])</f>
        <v>Cuentas Por Pagar Proveedores</v>
      </c>
      <c r="D1080" s="43" t="s">
        <v>704</v>
      </c>
      <c r="E1080" t="s">
        <v>703</v>
      </c>
      <c r="F1080" t="s">
        <v>17373</v>
      </c>
      <c r="G1080" s="41">
        <v>45259</v>
      </c>
      <c r="H1080" t="s">
        <v>17374</v>
      </c>
      <c r="L1080" t="s">
        <v>21854</v>
      </c>
      <c r="M1080" s="44">
        <v>-69850.100000000006</v>
      </c>
      <c r="N1080" s="44">
        <v>-69850.100000000006</v>
      </c>
    </row>
    <row r="1081" spans="2:14" x14ac:dyDescent="0.25">
      <c r="B1081" s="49" t="s">
        <v>9326</v>
      </c>
      <c r="C1081" s="53" t="str">
        <f>_xlfn.XLOOKUP(Tabla1[[#This Row],[txtDimensionFocus]],Tabla7[Columna1],Tabla7[Columna2])</f>
        <v>Cuentas Por Pagar Proveedores</v>
      </c>
      <c r="D1081" s="43" t="s">
        <v>3965</v>
      </c>
      <c r="E1081" t="s">
        <v>3964</v>
      </c>
      <c r="F1081" t="s">
        <v>12435</v>
      </c>
      <c r="G1081" s="41">
        <v>41824</v>
      </c>
      <c r="H1081" t="s">
        <v>3967</v>
      </c>
      <c r="I1081" t="s">
        <v>18219</v>
      </c>
      <c r="K1081">
        <v>1604</v>
      </c>
      <c r="L1081" t="s">
        <v>21854</v>
      </c>
      <c r="M1081" s="44">
        <v>-69620</v>
      </c>
      <c r="N1081" s="44">
        <v>-69620</v>
      </c>
    </row>
    <row r="1082" spans="2:14" x14ac:dyDescent="0.25">
      <c r="B1082" s="49" t="s">
        <v>9326</v>
      </c>
      <c r="C1082" s="53" t="str">
        <f>_xlfn.XLOOKUP(Tabla1[[#This Row],[txtDimensionFocus]],Tabla7[Columna1],Tabla7[Columna2])</f>
        <v>Cuentas Por Pagar Proveedores</v>
      </c>
      <c r="D1082" s="43" t="s">
        <v>1177</v>
      </c>
      <c r="E1082" t="s">
        <v>1176</v>
      </c>
      <c r="F1082" t="s">
        <v>13453</v>
      </c>
      <c r="G1082" s="41">
        <v>42054</v>
      </c>
      <c r="H1082" t="s">
        <v>5331</v>
      </c>
      <c r="I1082" t="s">
        <v>17117</v>
      </c>
      <c r="K1082" t="s">
        <v>22086</v>
      </c>
      <c r="L1082" t="s">
        <v>21854</v>
      </c>
      <c r="M1082" s="44">
        <v>-69375.16</v>
      </c>
      <c r="N1082" s="44">
        <v>-69375.16</v>
      </c>
    </row>
    <row r="1083" spans="2:14" x14ac:dyDescent="0.25">
      <c r="B1083" s="49" t="s">
        <v>9326</v>
      </c>
      <c r="C1083" s="53" t="str">
        <f>_xlfn.XLOOKUP(Tabla1[[#This Row],[txtDimensionFocus]],Tabla7[Columna1],Tabla7[Columna2])</f>
        <v>Cuentas Por Pagar Proveedores</v>
      </c>
      <c r="D1083" s="43" t="s">
        <v>1177</v>
      </c>
      <c r="E1083" t="s">
        <v>1176</v>
      </c>
      <c r="F1083" t="s">
        <v>13454</v>
      </c>
      <c r="G1083" s="41">
        <v>42054</v>
      </c>
      <c r="H1083" t="s">
        <v>3951</v>
      </c>
      <c r="I1083" t="s">
        <v>17117</v>
      </c>
      <c r="K1083" t="s">
        <v>22086</v>
      </c>
      <c r="L1083" t="s">
        <v>21854</v>
      </c>
      <c r="M1083" s="44">
        <v>-69375.149999999994</v>
      </c>
      <c r="N1083" s="44">
        <v>-69375.149999999994</v>
      </c>
    </row>
    <row r="1084" spans="2:14" x14ac:dyDescent="0.25">
      <c r="B1084" s="49" t="s">
        <v>9326</v>
      </c>
      <c r="C1084" s="53" t="str">
        <f>_xlfn.XLOOKUP(Tabla1[[#This Row],[txtDimensionFocus]],Tabla7[Columna1],Tabla7[Columna2])</f>
        <v>Cuentas Por Pagar Proveedores</v>
      </c>
      <c r="D1084" s="43" t="s">
        <v>4109</v>
      </c>
      <c r="E1084" t="s">
        <v>4108</v>
      </c>
      <c r="F1084" t="s">
        <v>12539</v>
      </c>
      <c r="G1084" s="41">
        <v>41864</v>
      </c>
      <c r="H1084" t="s">
        <v>4110</v>
      </c>
      <c r="I1084" t="s">
        <v>18065</v>
      </c>
      <c r="K1084" t="s">
        <v>22414</v>
      </c>
      <c r="L1084" t="s">
        <v>21854</v>
      </c>
      <c r="M1084" s="44">
        <v>-69120</v>
      </c>
      <c r="N1084" s="44">
        <v>-69120</v>
      </c>
    </row>
    <row r="1085" spans="2:14" x14ac:dyDescent="0.25">
      <c r="B1085" s="49" t="s">
        <v>9326</v>
      </c>
      <c r="C1085" s="53" t="str">
        <f>_xlfn.XLOOKUP(Tabla1[[#This Row],[txtDimensionFocus]],Tabla7[Columna1],Tabla7[Columna2])</f>
        <v>Cuentas Por Pagar Proveedores</v>
      </c>
      <c r="D1085" s="43" t="s">
        <v>1177</v>
      </c>
      <c r="E1085" t="s">
        <v>1176</v>
      </c>
      <c r="F1085" t="s">
        <v>13452</v>
      </c>
      <c r="G1085" s="41">
        <v>42054</v>
      </c>
      <c r="H1085" t="s">
        <v>5330</v>
      </c>
      <c r="I1085" t="s">
        <v>17117</v>
      </c>
      <c r="K1085" t="s">
        <v>22086</v>
      </c>
      <c r="L1085" t="s">
        <v>21854</v>
      </c>
      <c r="M1085" s="44">
        <v>-69018.98</v>
      </c>
      <c r="N1085" s="44">
        <v>-69018.98</v>
      </c>
    </row>
    <row r="1086" spans="2:14" x14ac:dyDescent="0.25">
      <c r="B1086" s="49" t="s">
        <v>9326</v>
      </c>
      <c r="C1086" s="53" t="str">
        <f>_xlfn.XLOOKUP(Tabla1[[#This Row],[txtDimensionFocus]],Tabla7[Columna1],Tabla7[Columna2])</f>
        <v>Cuentas Por Pagar Proveedores</v>
      </c>
      <c r="D1086" s="43" t="s">
        <v>1177</v>
      </c>
      <c r="E1086" t="s">
        <v>1176</v>
      </c>
      <c r="F1086" t="s">
        <v>13459</v>
      </c>
      <c r="G1086" s="41">
        <v>42054</v>
      </c>
      <c r="H1086" t="s">
        <v>5335</v>
      </c>
      <c r="I1086" t="s">
        <v>17117</v>
      </c>
      <c r="K1086" t="s">
        <v>22086</v>
      </c>
      <c r="L1086" t="s">
        <v>21854</v>
      </c>
      <c r="M1086" s="44">
        <v>-69018.98</v>
      </c>
      <c r="N1086" s="44">
        <v>-69018.98</v>
      </c>
    </row>
    <row r="1087" spans="2:14" x14ac:dyDescent="0.25">
      <c r="B1087" s="49" t="s">
        <v>9326</v>
      </c>
      <c r="C1087" s="53" t="str">
        <f>_xlfn.XLOOKUP(Tabla1[[#This Row],[txtDimensionFocus]],Tabla7[Columna1],Tabla7[Columna2])</f>
        <v>Cuentas Por Pagar Proveedores</v>
      </c>
      <c r="D1087" s="43" t="s">
        <v>1177</v>
      </c>
      <c r="E1087" t="s">
        <v>1176</v>
      </c>
      <c r="F1087" t="s">
        <v>12793</v>
      </c>
      <c r="G1087" s="41">
        <v>41960</v>
      </c>
      <c r="H1087" t="s">
        <v>4433</v>
      </c>
      <c r="I1087" t="s">
        <v>17116</v>
      </c>
      <c r="L1087" t="s">
        <v>21854</v>
      </c>
      <c r="M1087" s="44">
        <v>-69008.759999999995</v>
      </c>
      <c r="N1087" s="44">
        <v>-69008.759999999995</v>
      </c>
    </row>
    <row r="1088" spans="2:14" x14ac:dyDescent="0.25">
      <c r="B1088" s="49" t="s">
        <v>9326</v>
      </c>
      <c r="C1088" s="53" t="str">
        <f>_xlfn.XLOOKUP(Tabla1[[#This Row],[txtDimensionFocus]],Tabla7[Columna1],Tabla7[Columna2])</f>
        <v>Cuentas Por Pagar Proveedores</v>
      </c>
      <c r="D1088" s="43" t="s">
        <v>1177</v>
      </c>
      <c r="E1088" t="s">
        <v>1176</v>
      </c>
      <c r="F1088" t="s">
        <v>12794</v>
      </c>
      <c r="G1088" s="41">
        <v>41960</v>
      </c>
      <c r="H1088" t="s">
        <v>4434</v>
      </c>
      <c r="I1088" t="s">
        <v>17116</v>
      </c>
      <c r="L1088" t="s">
        <v>21854</v>
      </c>
      <c r="M1088" s="44">
        <v>-69008.759999999995</v>
      </c>
      <c r="N1088" s="44">
        <v>-69008.759999999995</v>
      </c>
    </row>
    <row r="1089" spans="2:14" x14ac:dyDescent="0.25">
      <c r="B1089" s="49" t="s">
        <v>9326</v>
      </c>
      <c r="C1089" s="53" t="str">
        <f>_xlfn.XLOOKUP(Tabla1[[#This Row],[txtDimensionFocus]],Tabla7[Columna1],Tabla7[Columna2])</f>
        <v>Cuentas Por Pagar Proveedores</v>
      </c>
      <c r="D1089" s="43" t="s">
        <v>1177</v>
      </c>
      <c r="E1089" t="s">
        <v>1176</v>
      </c>
      <c r="F1089" t="s">
        <v>12795</v>
      </c>
      <c r="G1089" s="41">
        <v>41960</v>
      </c>
      <c r="H1089" t="s">
        <v>4435</v>
      </c>
      <c r="I1089" t="s">
        <v>17116</v>
      </c>
      <c r="L1089" t="s">
        <v>21854</v>
      </c>
      <c r="M1089" s="44">
        <v>-69008.759999999995</v>
      </c>
      <c r="N1089" s="44">
        <v>-69008.759999999995</v>
      </c>
    </row>
    <row r="1090" spans="2:14" x14ac:dyDescent="0.25">
      <c r="B1090" s="49" t="s">
        <v>9326</v>
      </c>
      <c r="C1090" s="53" t="str">
        <f>_xlfn.XLOOKUP(Tabla1[[#This Row],[txtDimensionFocus]],Tabla7[Columna1],Tabla7[Columna2])</f>
        <v>Cuentas Por Pagar Proveedores</v>
      </c>
      <c r="D1090" s="43" t="s">
        <v>1177</v>
      </c>
      <c r="E1090" t="s">
        <v>1176</v>
      </c>
      <c r="F1090" t="s">
        <v>12796</v>
      </c>
      <c r="G1090" s="41">
        <v>41960</v>
      </c>
      <c r="H1090" t="s">
        <v>4436</v>
      </c>
      <c r="I1090" t="s">
        <v>17116</v>
      </c>
      <c r="L1090" t="s">
        <v>21854</v>
      </c>
      <c r="M1090" s="44">
        <v>-69008.759999999995</v>
      </c>
      <c r="N1090" s="44">
        <v>-69008.759999999995</v>
      </c>
    </row>
    <row r="1091" spans="2:14" x14ac:dyDescent="0.25">
      <c r="B1091" s="49" t="s">
        <v>9326</v>
      </c>
      <c r="C1091" s="53" t="str">
        <f>_xlfn.XLOOKUP(Tabla1[[#This Row],[txtDimensionFocus]],Tabla7[Columna1],Tabla7[Columna2])</f>
        <v>Cuentas Por Pagar Proveedores</v>
      </c>
      <c r="D1091" s="43" t="s">
        <v>1177</v>
      </c>
      <c r="E1091" t="s">
        <v>1176</v>
      </c>
      <c r="F1091" t="s">
        <v>13448</v>
      </c>
      <c r="G1091" s="41">
        <v>42054</v>
      </c>
      <c r="H1091" t="s">
        <v>5326</v>
      </c>
      <c r="I1091" t="s">
        <v>17117</v>
      </c>
      <c r="K1091" t="s">
        <v>22086</v>
      </c>
      <c r="L1091" t="s">
        <v>21854</v>
      </c>
      <c r="M1091" s="44">
        <v>-68987.3</v>
      </c>
      <c r="N1091" s="44">
        <v>-68987.3</v>
      </c>
    </row>
    <row r="1092" spans="2:14" x14ac:dyDescent="0.25">
      <c r="B1092" s="49" t="s">
        <v>9326</v>
      </c>
      <c r="C1092" s="53" t="str">
        <f>_xlfn.XLOOKUP(Tabla1[[#This Row],[txtDimensionFocus]],Tabla7[Columna1],Tabla7[Columna2])</f>
        <v>Cuentas Por Pagar Proveedores</v>
      </c>
      <c r="D1092" s="43" t="s">
        <v>1177</v>
      </c>
      <c r="E1092" t="s">
        <v>1176</v>
      </c>
      <c r="F1092" t="s">
        <v>13449</v>
      </c>
      <c r="G1092" s="41">
        <v>42054</v>
      </c>
      <c r="H1092" t="s">
        <v>5327</v>
      </c>
      <c r="I1092" t="s">
        <v>17117</v>
      </c>
      <c r="K1092" t="s">
        <v>22086</v>
      </c>
      <c r="L1092" t="s">
        <v>21854</v>
      </c>
      <c r="M1092" s="44">
        <v>-68987.3</v>
      </c>
      <c r="N1092" s="44">
        <v>-68987.3</v>
      </c>
    </row>
    <row r="1093" spans="2:14" x14ac:dyDescent="0.25">
      <c r="B1093" s="49" t="s">
        <v>9326</v>
      </c>
      <c r="C1093" s="53" t="str">
        <f>_xlfn.XLOOKUP(Tabla1[[#This Row],[txtDimensionFocus]],Tabla7[Columna1],Tabla7[Columna2])</f>
        <v>Cuentas Por Pagar Proveedores</v>
      </c>
      <c r="D1093" s="43" t="s">
        <v>1177</v>
      </c>
      <c r="E1093" t="s">
        <v>1176</v>
      </c>
      <c r="F1093" t="s">
        <v>13450</v>
      </c>
      <c r="G1093" s="41">
        <v>42054</v>
      </c>
      <c r="H1093" t="s">
        <v>5328</v>
      </c>
      <c r="I1093" t="s">
        <v>17117</v>
      </c>
      <c r="K1093" t="s">
        <v>22086</v>
      </c>
      <c r="L1093" t="s">
        <v>21854</v>
      </c>
      <c r="M1093" s="44">
        <v>-68987.3</v>
      </c>
      <c r="N1093" s="44">
        <v>-68987.3</v>
      </c>
    </row>
    <row r="1094" spans="2:14" x14ac:dyDescent="0.25">
      <c r="B1094" s="49" t="s">
        <v>9326</v>
      </c>
      <c r="C1094" s="53" t="str">
        <f>_xlfn.XLOOKUP(Tabla1[[#This Row],[txtDimensionFocus]],Tabla7[Columna1],Tabla7[Columna2])</f>
        <v>Cuentas Por Pagar Proveedores</v>
      </c>
      <c r="D1094" s="43" t="s">
        <v>1177</v>
      </c>
      <c r="E1094" t="s">
        <v>1176</v>
      </c>
      <c r="F1094" t="s">
        <v>13458</v>
      </c>
      <c r="G1094" s="41">
        <v>42054</v>
      </c>
      <c r="H1094" t="s">
        <v>5334</v>
      </c>
      <c r="I1094" t="s">
        <v>17117</v>
      </c>
      <c r="K1094" t="s">
        <v>22086</v>
      </c>
      <c r="L1094" t="s">
        <v>21854</v>
      </c>
      <c r="M1094" s="44">
        <v>-68987.3</v>
      </c>
      <c r="N1094" s="44">
        <v>-68987.3</v>
      </c>
    </row>
    <row r="1095" spans="2:14" x14ac:dyDescent="0.25">
      <c r="B1095" s="49" t="s">
        <v>9326</v>
      </c>
      <c r="C1095" s="53" t="str">
        <f>_xlfn.XLOOKUP(Tabla1[[#This Row],[txtDimensionFocus]],Tabla7[Columna1],Tabla7[Columna2])</f>
        <v>Cuentas Por Pagar Proveedores</v>
      </c>
      <c r="D1095" s="43" t="s">
        <v>1177</v>
      </c>
      <c r="E1095" t="s">
        <v>1176</v>
      </c>
      <c r="F1095" t="s">
        <v>13460</v>
      </c>
      <c r="G1095" s="41">
        <v>42054</v>
      </c>
      <c r="H1095" t="s">
        <v>5336</v>
      </c>
      <c r="I1095" t="s">
        <v>17117</v>
      </c>
      <c r="K1095" t="s">
        <v>22086</v>
      </c>
      <c r="L1095" t="s">
        <v>21854</v>
      </c>
      <c r="M1095" s="44">
        <v>-68987.3</v>
      </c>
      <c r="N1095" s="44">
        <v>-68987.3</v>
      </c>
    </row>
    <row r="1096" spans="2:14" x14ac:dyDescent="0.25">
      <c r="B1096" s="49" t="s">
        <v>9326</v>
      </c>
      <c r="C1096" s="53" t="str">
        <f>_xlfn.XLOOKUP(Tabla1[[#This Row],[txtDimensionFocus]],Tabla7[Columna1],Tabla7[Columna2])</f>
        <v>Cuentas Por Pagar Proveedores</v>
      </c>
      <c r="D1096" s="43" t="s">
        <v>1177</v>
      </c>
      <c r="E1096" t="s">
        <v>1176</v>
      </c>
      <c r="F1096" t="s">
        <v>13461</v>
      </c>
      <c r="G1096" s="41">
        <v>42054</v>
      </c>
      <c r="H1096" t="s">
        <v>5337</v>
      </c>
      <c r="I1096" t="s">
        <v>17117</v>
      </c>
      <c r="K1096" t="s">
        <v>22086</v>
      </c>
      <c r="L1096" t="s">
        <v>21854</v>
      </c>
      <c r="M1096" s="44">
        <v>-68987.3</v>
      </c>
      <c r="N1096" s="44">
        <v>-68987.3</v>
      </c>
    </row>
    <row r="1097" spans="2:14" x14ac:dyDescent="0.25">
      <c r="B1097" s="49" t="s">
        <v>9326</v>
      </c>
      <c r="C1097" s="53" t="str">
        <f>_xlfn.XLOOKUP(Tabla1[[#This Row],[txtDimensionFocus]],Tabla7[Columna1],Tabla7[Columna2])</f>
        <v>Cuentas Por Pagar Proveedores</v>
      </c>
      <c r="D1097" s="43" t="s">
        <v>1177</v>
      </c>
      <c r="E1097" t="s">
        <v>1176</v>
      </c>
      <c r="F1097" t="s">
        <v>13446</v>
      </c>
      <c r="G1097" s="41">
        <v>42054</v>
      </c>
      <c r="H1097" t="s">
        <v>5324</v>
      </c>
      <c r="I1097" t="s">
        <v>17117</v>
      </c>
      <c r="K1097" t="s">
        <v>22086</v>
      </c>
      <c r="L1097" t="s">
        <v>21854</v>
      </c>
      <c r="M1097" s="44">
        <v>-68907.460000000006</v>
      </c>
      <c r="N1097" s="44">
        <v>-68907.460000000006</v>
      </c>
    </row>
    <row r="1098" spans="2:14" x14ac:dyDescent="0.25">
      <c r="B1098" s="49" t="s">
        <v>9326</v>
      </c>
      <c r="C1098" s="53" t="str">
        <f>_xlfn.XLOOKUP(Tabla1[[#This Row],[txtDimensionFocus]],Tabla7[Columna1],Tabla7[Columna2])</f>
        <v>Cuentas Por Pagar Proveedores</v>
      </c>
      <c r="D1098" s="43" t="s">
        <v>4490</v>
      </c>
      <c r="E1098" t="s">
        <v>4489</v>
      </c>
      <c r="F1098" t="s">
        <v>13894</v>
      </c>
      <c r="G1098" s="41">
        <v>42321</v>
      </c>
      <c r="H1098" t="s">
        <v>5844</v>
      </c>
      <c r="I1098" t="s">
        <v>18329</v>
      </c>
      <c r="K1098" t="s">
        <v>22561</v>
      </c>
      <c r="L1098" t="s">
        <v>21854</v>
      </c>
      <c r="M1098" s="44">
        <v>-68546.2</v>
      </c>
      <c r="N1098" s="44">
        <v>-68546.2</v>
      </c>
    </row>
    <row r="1099" spans="2:14" x14ac:dyDescent="0.25">
      <c r="B1099" s="49" t="s">
        <v>9326</v>
      </c>
      <c r="C1099" s="53" t="str">
        <f>_xlfn.XLOOKUP(Tabla1[[#This Row],[txtDimensionFocus]],Tabla7[Columna1],Tabla7[Columna2])</f>
        <v>Cuentas Por Pagar Proveedores</v>
      </c>
      <c r="D1099" s="43" t="s">
        <v>1177</v>
      </c>
      <c r="E1099" t="s">
        <v>1176</v>
      </c>
      <c r="F1099" t="s">
        <v>13442</v>
      </c>
      <c r="G1099" s="41">
        <v>42054</v>
      </c>
      <c r="H1099" t="s">
        <v>5321</v>
      </c>
      <c r="I1099" t="s">
        <v>17117</v>
      </c>
      <c r="K1099" t="s">
        <v>22086</v>
      </c>
      <c r="L1099" t="s">
        <v>21854</v>
      </c>
      <c r="M1099" s="44">
        <v>-68509.33</v>
      </c>
      <c r="N1099" s="44">
        <v>-68509.33</v>
      </c>
    </row>
    <row r="1100" spans="2:14" x14ac:dyDescent="0.25">
      <c r="B1100" s="49" t="s">
        <v>9326</v>
      </c>
      <c r="C1100" s="53" t="str">
        <f>_xlfn.XLOOKUP(Tabla1[[#This Row],[txtDimensionFocus]],Tabla7[Columna1],Tabla7[Columna2])</f>
        <v>Cuentas Por Pagar Proveedores</v>
      </c>
      <c r="D1100" s="43" t="s">
        <v>1177</v>
      </c>
      <c r="E1100" t="s">
        <v>1176</v>
      </c>
      <c r="F1100" t="s">
        <v>13406</v>
      </c>
      <c r="G1100" s="41">
        <v>42032</v>
      </c>
      <c r="H1100" t="s">
        <v>5276</v>
      </c>
      <c r="I1100" t="s">
        <v>17117</v>
      </c>
      <c r="K1100" t="s">
        <v>22086</v>
      </c>
      <c r="L1100" t="s">
        <v>21854</v>
      </c>
      <c r="M1100" s="44">
        <v>-68509.289999999994</v>
      </c>
      <c r="N1100" s="44">
        <v>-68509.289999999994</v>
      </c>
    </row>
    <row r="1101" spans="2:14" x14ac:dyDescent="0.25">
      <c r="B1101" s="49" t="s">
        <v>9326</v>
      </c>
      <c r="C1101" s="53" t="str">
        <f>_xlfn.XLOOKUP(Tabla1[[#This Row],[txtDimensionFocus]],Tabla7[Columna1],Tabla7[Columna2])</f>
        <v>Cuentas Por Pagar Proveedores</v>
      </c>
      <c r="D1101" s="43" t="s">
        <v>1177</v>
      </c>
      <c r="E1101" t="s">
        <v>1176</v>
      </c>
      <c r="F1101" t="s">
        <v>13439</v>
      </c>
      <c r="G1101" s="41">
        <v>42054</v>
      </c>
      <c r="H1101" t="s">
        <v>5319</v>
      </c>
      <c r="I1101" t="s">
        <v>17117</v>
      </c>
      <c r="K1101" t="s">
        <v>22086</v>
      </c>
      <c r="L1101" t="s">
        <v>21854</v>
      </c>
      <c r="M1101" s="44">
        <v>-68509.289999999994</v>
      </c>
      <c r="N1101" s="44">
        <v>-68509.289999999994</v>
      </c>
    </row>
    <row r="1102" spans="2:14" x14ac:dyDescent="0.25">
      <c r="B1102" s="49" t="s">
        <v>9326</v>
      </c>
      <c r="C1102" s="53" t="str">
        <f>_xlfn.XLOOKUP(Tabla1[[#This Row],[txtDimensionFocus]],Tabla7[Columna1],Tabla7[Columna2])</f>
        <v>Cuentas Por Pagar Proveedores</v>
      </c>
      <c r="D1102" s="43" t="s">
        <v>1177</v>
      </c>
      <c r="E1102" t="s">
        <v>1176</v>
      </c>
      <c r="F1102" t="s">
        <v>13437</v>
      </c>
      <c r="G1102" s="41">
        <v>42054</v>
      </c>
      <c r="H1102" t="s">
        <v>5317</v>
      </c>
      <c r="I1102" t="s">
        <v>17117</v>
      </c>
      <c r="K1102" t="s">
        <v>22086</v>
      </c>
      <c r="L1102" t="s">
        <v>21854</v>
      </c>
      <c r="M1102" s="44">
        <v>-68499</v>
      </c>
      <c r="N1102" s="44">
        <v>-68499</v>
      </c>
    </row>
    <row r="1103" spans="2:14" x14ac:dyDescent="0.25">
      <c r="B1103" s="49" t="s">
        <v>9326</v>
      </c>
      <c r="C1103" s="53" t="str">
        <f>_xlfn.XLOOKUP(Tabla1[[#This Row],[txtDimensionFocus]],Tabla7[Columna1],Tabla7[Columna2])</f>
        <v>Cuentas Por Pagar Proveedores</v>
      </c>
      <c r="D1103" s="43" t="s">
        <v>1177</v>
      </c>
      <c r="E1103" t="s">
        <v>1176</v>
      </c>
      <c r="F1103" t="s">
        <v>13438</v>
      </c>
      <c r="G1103" s="41">
        <v>42054</v>
      </c>
      <c r="H1103" t="s">
        <v>5318</v>
      </c>
      <c r="I1103" t="s">
        <v>17117</v>
      </c>
      <c r="K1103" t="s">
        <v>22086</v>
      </c>
      <c r="L1103" t="s">
        <v>21854</v>
      </c>
      <c r="M1103" s="44">
        <v>-68499</v>
      </c>
      <c r="N1103" s="44">
        <v>-68499</v>
      </c>
    </row>
    <row r="1104" spans="2:14" x14ac:dyDescent="0.25">
      <c r="B1104" s="49" t="s">
        <v>9326</v>
      </c>
      <c r="C1104" s="53" t="str">
        <f>_xlfn.XLOOKUP(Tabla1[[#This Row],[txtDimensionFocus]],Tabla7[Columna1],Tabla7[Columna2])</f>
        <v>Cuentas Por Pagar Proveedores</v>
      </c>
      <c r="D1104" s="43" t="s">
        <v>1177</v>
      </c>
      <c r="E1104" t="s">
        <v>1176</v>
      </c>
      <c r="F1104" t="s">
        <v>13440</v>
      </c>
      <c r="G1104" s="41">
        <v>42054</v>
      </c>
      <c r="H1104" t="s">
        <v>4219</v>
      </c>
      <c r="I1104" t="s">
        <v>17117</v>
      </c>
      <c r="K1104" t="s">
        <v>22086</v>
      </c>
      <c r="L1104" t="s">
        <v>21854</v>
      </c>
      <c r="M1104" s="44">
        <v>-68499</v>
      </c>
      <c r="N1104" s="44">
        <v>-68499</v>
      </c>
    </row>
    <row r="1105" spans="2:14" x14ac:dyDescent="0.25">
      <c r="B1105" s="49" t="s">
        <v>9326</v>
      </c>
      <c r="C1105" s="53" t="str">
        <f>_xlfn.XLOOKUP(Tabla1[[#This Row],[txtDimensionFocus]],Tabla7[Columna1],Tabla7[Columna2])</f>
        <v>Cuentas Por Pagar Proveedores</v>
      </c>
      <c r="D1105" s="43" t="s">
        <v>1177</v>
      </c>
      <c r="E1105" t="s">
        <v>1176</v>
      </c>
      <c r="F1105" t="s">
        <v>13441</v>
      </c>
      <c r="G1105" s="41">
        <v>42054</v>
      </c>
      <c r="H1105" t="s">
        <v>5320</v>
      </c>
      <c r="I1105" t="s">
        <v>17117</v>
      </c>
      <c r="K1105" t="s">
        <v>22086</v>
      </c>
      <c r="L1105" t="s">
        <v>21854</v>
      </c>
      <c r="M1105" s="44">
        <v>-68499</v>
      </c>
      <c r="N1105" s="44">
        <v>-68499</v>
      </c>
    </row>
    <row r="1106" spans="2:14" x14ac:dyDescent="0.25">
      <c r="B1106" s="49" t="s">
        <v>9326</v>
      </c>
      <c r="C1106" s="53" t="str">
        <f>_xlfn.XLOOKUP(Tabla1[[#This Row],[txtDimensionFocus]],Tabla7[Columna1],Tabla7[Columna2])</f>
        <v>Cuentas Por Pagar Proveedores</v>
      </c>
      <c r="D1106" s="43" t="s">
        <v>1177</v>
      </c>
      <c r="E1106" t="s">
        <v>1176</v>
      </c>
      <c r="F1106" t="s">
        <v>13443</v>
      </c>
      <c r="G1106" s="41">
        <v>42054</v>
      </c>
      <c r="H1106" t="s">
        <v>5322</v>
      </c>
      <c r="I1106" t="s">
        <v>17117</v>
      </c>
      <c r="K1106" t="s">
        <v>22086</v>
      </c>
      <c r="L1106" t="s">
        <v>21854</v>
      </c>
      <c r="M1106" s="44">
        <v>-68170.22</v>
      </c>
      <c r="N1106" s="44">
        <v>-68170.22</v>
      </c>
    </row>
    <row r="1107" spans="2:14" x14ac:dyDescent="0.25">
      <c r="B1107" s="49" t="s">
        <v>23866</v>
      </c>
      <c r="C1107" s="53" t="str">
        <f>_xlfn.XLOOKUP(Tabla1[[#This Row],[txtDimensionFocus]],Tabla7[Columna1],Tabla7[Columna2])</f>
        <v>Reposicion/Reposicion Cajas Chicas/Fondos</v>
      </c>
      <c r="D1107" s="43" t="s">
        <v>21231</v>
      </c>
      <c r="E1107" t="s">
        <v>23937</v>
      </c>
      <c r="F1107" t="s">
        <v>21232</v>
      </c>
      <c r="G1107" s="41">
        <v>45303</v>
      </c>
      <c r="H1107" t="s">
        <v>21233</v>
      </c>
      <c r="L1107" t="s">
        <v>21854</v>
      </c>
      <c r="M1107" s="44">
        <v>-762670.01</v>
      </c>
      <c r="N1107" s="44">
        <v>-762670.01</v>
      </c>
    </row>
    <row r="1108" spans="2:14" x14ac:dyDescent="0.25">
      <c r="B1108" s="49" t="s">
        <v>9326</v>
      </c>
      <c r="C1108" s="53" t="str">
        <f>_xlfn.XLOOKUP(Tabla1[[#This Row],[txtDimensionFocus]],Tabla7[Columna1],Tabla7[Columna2])</f>
        <v>Cuentas Por Pagar Proveedores</v>
      </c>
      <c r="D1108" s="43" t="s">
        <v>1177</v>
      </c>
      <c r="E1108" t="s">
        <v>1176</v>
      </c>
      <c r="F1108" t="s">
        <v>13483</v>
      </c>
      <c r="G1108" s="41">
        <v>42074</v>
      </c>
      <c r="H1108" t="s">
        <v>5366</v>
      </c>
      <c r="I1108" t="s">
        <v>17118</v>
      </c>
      <c r="K1108" t="s">
        <v>22086</v>
      </c>
      <c r="L1108" t="s">
        <v>21854</v>
      </c>
      <c r="M1108" s="44">
        <v>-68110.98</v>
      </c>
      <c r="N1108" s="44">
        <v>-68110.98</v>
      </c>
    </row>
    <row r="1109" spans="2:14" x14ac:dyDescent="0.25">
      <c r="B1109" s="49" t="s">
        <v>9326</v>
      </c>
      <c r="C1109" s="53" t="str">
        <f>_xlfn.XLOOKUP(Tabla1[[#This Row],[txtDimensionFocus]],Tabla7[Columna1],Tabla7[Columna2])</f>
        <v>Cuentas Por Pagar Proveedores</v>
      </c>
      <c r="D1109" s="43" t="s">
        <v>433</v>
      </c>
      <c r="E1109" t="s">
        <v>432</v>
      </c>
      <c r="F1109" t="s">
        <v>10015</v>
      </c>
      <c r="G1109" s="41">
        <v>41166</v>
      </c>
      <c r="H1109" t="s">
        <v>883</v>
      </c>
      <c r="I1109" t="s">
        <v>17319</v>
      </c>
      <c r="K1109" t="s">
        <v>22167</v>
      </c>
      <c r="L1109" t="s">
        <v>21854</v>
      </c>
      <c r="M1109" s="44">
        <v>-69840.12</v>
      </c>
      <c r="N1109" s="44">
        <v>-68033.91</v>
      </c>
    </row>
    <row r="1110" spans="2:14" x14ac:dyDescent="0.25">
      <c r="B1110" s="49" t="s">
        <v>9326</v>
      </c>
      <c r="C1110" s="53" t="str">
        <f>_xlfn.XLOOKUP(Tabla1[[#This Row],[txtDimensionFocus]],Tabla7[Columna1],Tabla7[Columna2])</f>
        <v>Cuentas Por Pagar Proveedores</v>
      </c>
      <c r="D1110" s="43" t="s">
        <v>4045</v>
      </c>
      <c r="E1110" t="s">
        <v>4044</v>
      </c>
      <c r="F1110" t="s">
        <v>12617</v>
      </c>
      <c r="G1110" s="41">
        <v>41891</v>
      </c>
      <c r="H1110" t="s">
        <v>4219</v>
      </c>
      <c r="I1110" t="s">
        <v>16459</v>
      </c>
      <c r="K1110" t="s">
        <v>22228</v>
      </c>
      <c r="L1110" t="s">
        <v>21854</v>
      </c>
      <c r="M1110" s="44">
        <v>-67873.600000000006</v>
      </c>
      <c r="N1110" s="44">
        <v>-67873.600000000006</v>
      </c>
    </row>
    <row r="1111" spans="2:14" x14ac:dyDescent="0.25">
      <c r="B1111" s="49" t="s">
        <v>9326</v>
      </c>
      <c r="C1111" s="53" t="str">
        <f>_xlfn.XLOOKUP(Tabla1[[#This Row],[txtDimensionFocus]],Tabla7[Columna1],Tabla7[Columna2])</f>
        <v>Cuentas Por Pagar Proveedores</v>
      </c>
      <c r="D1111" s="43" t="s">
        <v>1177</v>
      </c>
      <c r="E1111" t="s">
        <v>1176</v>
      </c>
      <c r="F1111" t="s">
        <v>13714</v>
      </c>
      <c r="G1111" s="41">
        <v>42219</v>
      </c>
      <c r="H1111" t="s">
        <v>5645</v>
      </c>
      <c r="I1111" t="s">
        <v>17119</v>
      </c>
      <c r="K1111" t="s">
        <v>22086</v>
      </c>
      <c r="L1111" t="s">
        <v>21854</v>
      </c>
      <c r="M1111" s="44">
        <v>-67837.48</v>
      </c>
      <c r="N1111" s="44">
        <v>-67837.48</v>
      </c>
    </row>
    <row r="1112" spans="2:14" x14ac:dyDescent="0.25">
      <c r="B1112" s="49" t="s">
        <v>9326</v>
      </c>
      <c r="C1112" s="53" t="str">
        <f>_xlfn.XLOOKUP(Tabla1[[#This Row],[txtDimensionFocus]],Tabla7[Columna1],Tabla7[Columna2])</f>
        <v>Cuentas Por Pagar Proveedores</v>
      </c>
      <c r="D1112" s="43" t="s">
        <v>1177</v>
      </c>
      <c r="E1112" t="s">
        <v>1176</v>
      </c>
      <c r="F1112" t="s">
        <v>13484</v>
      </c>
      <c r="G1112" s="41">
        <v>42074</v>
      </c>
      <c r="H1112" t="s">
        <v>5368</v>
      </c>
      <c r="I1112" t="s">
        <v>17118</v>
      </c>
      <c r="K1112" t="s">
        <v>22086</v>
      </c>
      <c r="L1112" t="s">
        <v>21854</v>
      </c>
      <c r="M1112" s="44">
        <v>-67792.19</v>
      </c>
      <c r="N1112" s="44">
        <v>-67792.19</v>
      </c>
    </row>
    <row r="1113" spans="2:14" x14ac:dyDescent="0.25">
      <c r="B1113" s="49" t="s">
        <v>9326</v>
      </c>
      <c r="C1113" s="53" t="str">
        <f>_xlfn.XLOOKUP(Tabla1[[#This Row],[txtDimensionFocus]],Tabla7[Columna1],Tabla7[Columna2])</f>
        <v>Cuentas Por Pagar Proveedores</v>
      </c>
      <c r="D1113" s="43" t="s">
        <v>1622</v>
      </c>
      <c r="E1113" t="s">
        <v>1621</v>
      </c>
      <c r="F1113" t="s">
        <v>12580</v>
      </c>
      <c r="G1113" s="41">
        <v>41881</v>
      </c>
      <c r="H1113" t="s">
        <v>4168</v>
      </c>
      <c r="I1113" t="s">
        <v>17261</v>
      </c>
      <c r="K1113">
        <v>806</v>
      </c>
      <c r="L1113" t="s">
        <v>21854</v>
      </c>
      <c r="M1113" s="44">
        <v>-67246.12</v>
      </c>
      <c r="N1113" s="44">
        <v>-67246.12</v>
      </c>
    </row>
    <row r="1114" spans="2:14" x14ac:dyDescent="0.25">
      <c r="B1114" s="49" t="s">
        <v>23700</v>
      </c>
      <c r="C1114" s="53" t="str">
        <f>_xlfn.XLOOKUP(Tabla1[[#This Row],[txtDimensionFocus]],Tabla7[Columna1],Tabla7[Columna2])</f>
        <v>Retencion por Pagar  de Impuesto Retenido</v>
      </c>
      <c r="D1114" s="43" t="s">
        <v>17</v>
      </c>
      <c r="E1114" t="s">
        <v>16</v>
      </c>
      <c r="F1114" t="s">
        <v>23835</v>
      </c>
      <c r="G1114" s="41">
        <v>41796</v>
      </c>
      <c r="L1114" t="s">
        <v>21854</v>
      </c>
      <c r="M1114" s="44">
        <v>-748507.64</v>
      </c>
      <c r="N1114" s="44">
        <v>-748507.64</v>
      </c>
    </row>
    <row r="1115" spans="2:14" x14ac:dyDescent="0.25">
      <c r="B1115" s="49" t="s">
        <v>9326</v>
      </c>
      <c r="C1115" s="53" t="str">
        <f>_xlfn.XLOOKUP(Tabla1[[#This Row],[txtDimensionFocus]],Tabla7[Columna1],Tabla7[Columna2])</f>
        <v>Cuentas Por Pagar Proveedores</v>
      </c>
      <c r="D1115" s="43" t="s">
        <v>1622</v>
      </c>
      <c r="E1115" t="s">
        <v>1621</v>
      </c>
      <c r="F1115" t="s">
        <v>12584</v>
      </c>
      <c r="G1115" s="41">
        <v>41881</v>
      </c>
      <c r="H1115" t="s">
        <v>4172</v>
      </c>
      <c r="I1115" t="s">
        <v>17261</v>
      </c>
      <c r="K1115">
        <v>806</v>
      </c>
      <c r="L1115" t="s">
        <v>21854</v>
      </c>
      <c r="M1115" s="44">
        <v>-67246.12</v>
      </c>
      <c r="N1115" s="44">
        <v>-67246.12</v>
      </c>
    </row>
    <row r="1116" spans="2:14" x14ac:dyDescent="0.25">
      <c r="B1116" s="49" t="s">
        <v>9326</v>
      </c>
      <c r="C1116" s="53" t="str">
        <f>_xlfn.XLOOKUP(Tabla1[[#This Row],[txtDimensionFocus]],Tabla7[Columna1],Tabla7[Columna2])</f>
        <v>Cuentas Por Pagar Proveedores</v>
      </c>
      <c r="D1116" s="43" t="s">
        <v>1622</v>
      </c>
      <c r="E1116" t="s">
        <v>1621</v>
      </c>
      <c r="F1116" t="s">
        <v>12585</v>
      </c>
      <c r="G1116" s="41">
        <v>41881</v>
      </c>
      <c r="H1116" t="s">
        <v>4173</v>
      </c>
      <c r="I1116" t="s">
        <v>17261</v>
      </c>
      <c r="K1116">
        <v>806</v>
      </c>
      <c r="L1116" t="s">
        <v>21854</v>
      </c>
      <c r="M1116" s="44">
        <v>-67246.12</v>
      </c>
      <c r="N1116" s="44">
        <v>-67246.12</v>
      </c>
    </row>
    <row r="1117" spans="2:14" x14ac:dyDescent="0.25">
      <c r="B1117" s="49" t="s">
        <v>9326</v>
      </c>
      <c r="C1117" s="53" t="str">
        <f>_xlfn.XLOOKUP(Tabla1[[#This Row],[txtDimensionFocus]],Tabla7[Columna1],Tabla7[Columna2])</f>
        <v>Cuentas Por Pagar Proveedores</v>
      </c>
      <c r="D1117" s="43" t="s">
        <v>1622</v>
      </c>
      <c r="E1117" t="s">
        <v>1621</v>
      </c>
      <c r="F1117" t="s">
        <v>12586</v>
      </c>
      <c r="G1117" s="41">
        <v>41881</v>
      </c>
      <c r="H1117" t="s">
        <v>4174</v>
      </c>
      <c r="I1117" t="s">
        <v>17261</v>
      </c>
      <c r="K1117">
        <v>806</v>
      </c>
      <c r="L1117" t="s">
        <v>21854</v>
      </c>
      <c r="M1117" s="44">
        <v>-67246.12</v>
      </c>
      <c r="N1117" s="44">
        <v>-67246.12</v>
      </c>
    </row>
    <row r="1118" spans="2:14" x14ac:dyDescent="0.25">
      <c r="B1118" s="49" t="s">
        <v>9326</v>
      </c>
      <c r="C1118" s="53" t="str">
        <f>_xlfn.XLOOKUP(Tabla1[[#This Row],[txtDimensionFocus]],Tabla7[Columna1],Tabla7[Columna2])</f>
        <v>Cuentas Por Pagar Proveedores</v>
      </c>
      <c r="D1118" s="43" t="s">
        <v>1622</v>
      </c>
      <c r="E1118" t="s">
        <v>1621</v>
      </c>
      <c r="F1118" t="s">
        <v>12587</v>
      </c>
      <c r="G1118" s="41">
        <v>41881</v>
      </c>
      <c r="H1118" t="s">
        <v>4175</v>
      </c>
      <c r="I1118" t="s">
        <v>17261</v>
      </c>
      <c r="K1118">
        <v>806</v>
      </c>
      <c r="L1118" t="s">
        <v>21854</v>
      </c>
      <c r="M1118" s="44">
        <v>-67246.12</v>
      </c>
      <c r="N1118" s="44">
        <v>-67246.12</v>
      </c>
    </row>
    <row r="1119" spans="2:14" x14ac:dyDescent="0.25">
      <c r="B1119" s="49" t="s">
        <v>9326</v>
      </c>
      <c r="C1119" s="53" t="str">
        <f>_xlfn.XLOOKUP(Tabla1[[#This Row],[txtDimensionFocus]],Tabla7[Columna1],Tabla7[Columna2])</f>
        <v>Cuentas Por Pagar Proveedores</v>
      </c>
      <c r="D1119" s="43" t="s">
        <v>1622</v>
      </c>
      <c r="E1119" t="s">
        <v>1621</v>
      </c>
      <c r="F1119" t="s">
        <v>12588</v>
      </c>
      <c r="G1119" s="41">
        <v>41881</v>
      </c>
      <c r="H1119" t="s">
        <v>4176</v>
      </c>
      <c r="I1119" t="s">
        <v>17261</v>
      </c>
      <c r="K1119">
        <v>806</v>
      </c>
      <c r="L1119" t="s">
        <v>21854</v>
      </c>
      <c r="M1119" s="44">
        <v>-67246.12</v>
      </c>
      <c r="N1119" s="44">
        <v>-67246.12</v>
      </c>
    </row>
    <row r="1120" spans="2:14" x14ac:dyDescent="0.25">
      <c r="B1120" s="49" t="s">
        <v>9326</v>
      </c>
      <c r="C1120" s="53" t="str">
        <f>_xlfn.XLOOKUP(Tabla1[[#This Row],[txtDimensionFocus]],Tabla7[Columna1],Tabla7[Columna2])</f>
        <v>Cuentas Por Pagar Proveedores</v>
      </c>
      <c r="D1120" s="43" t="s">
        <v>1622</v>
      </c>
      <c r="E1120" t="s">
        <v>1621</v>
      </c>
      <c r="F1120" t="s">
        <v>12589</v>
      </c>
      <c r="G1120" s="41">
        <v>41881</v>
      </c>
      <c r="H1120" t="s">
        <v>4177</v>
      </c>
      <c r="I1120" t="s">
        <v>17261</v>
      </c>
      <c r="K1120">
        <v>806</v>
      </c>
      <c r="L1120" t="s">
        <v>21854</v>
      </c>
      <c r="M1120" s="44">
        <v>-67246.12</v>
      </c>
      <c r="N1120" s="44">
        <v>-67246.12</v>
      </c>
    </row>
    <row r="1121" spans="2:14" x14ac:dyDescent="0.25">
      <c r="B1121" s="49" t="s">
        <v>9326</v>
      </c>
      <c r="C1121" s="53" t="str">
        <f>_xlfn.XLOOKUP(Tabla1[[#This Row],[txtDimensionFocus]],Tabla7[Columna1],Tabla7[Columna2])</f>
        <v>Cuentas Por Pagar Proveedores</v>
      </c>
      <c r="D1121" s="43" t="s">
        <v>1622</v>
      </c>
      <c r="E1121" t="s">
        <v>1621</v>
      </c>
      <c r="F1121" t="s">
        <v>12590</v>
      </c>
      <c r="G1121" s="41">
        <v>41881</v>
      </c>
      <c r="H1121" t="s">
        <v>4178</v>
      </c>
      <c r="I1121" t="s">
        <v>17261</v>
      </c>
      <c r="K1121">
        <v>806</v>
      </c>
      <c r="L1121" t="s">
        <v>21854</v>
      </c>
      <c r="M1121" s="44">
        <v>-67246.12</v>
      </c>
      <c r="N1121" s="44">
        <v>-67246.12</v>
      </c>
    </row>
    <row r="1122" spans="2:14" x14ac:dyDescent="0.25">
      <c r="B1122" s="49" t="s">
        <v>9326</v>
      </c>
      <c r="C1122" s="53" t="str">
        <f>_xlfn.XLOOKUP(Tabla1[[#This Row],[txtDimensionFocus]],Tabla7[Columna1],Tabla7[Columna2])</f>
        <v>Cuentas Por Pagar Proveedores</v>
      </c>
      <c r="D1122" s="43" t="s">
        <v>1622</v>
      </c>
      <c r="E1122" t="s">
        <v>1621</v>
      </c>
      <c r="F1122" t="s">
        <v>12591</v>
      </c>
      <c r="G1122" s="41">
        <v>41881</v>
      </c>
      <c r="H1122" t="s">
        <v>4179</v>
      </c>
      <c r="I1122" t="s">
        <v>17261</v>
      </c>
      <c r="K1122">
        <v>806</v>
      </c>
      <c r="L1122" t="s">
        <v>21854</v>
      </c>
      <c r="M1122" s="44">
        <v>-67246.12</v>
      </c>
      <c r="N1122" s="44">
        <v>-67246.12</v>
      </c>
    </row>
    <row r="1123" spans="2:14" x14ac:dyDescent="0.25">
      <c r="B1123" s="49" t="s">
        <v>9326</v>
      </c>
      <c r="C1123" s="53" t="str">
        <f>_xlfn.XLOOKUP(Tabla1[[#This Row],[txtDimensionFocus]],Tabla7[Columna1],Tabla7[Columna2])</f>
        <v>Cuentas Por Pagar Proveedores</v>
      </c>
      <c r="D1123" s="43" t="s">
        <v>8477</v>
      </c>
      <c r="E1123" t="s">
        <v>8476</v>
      </c>
      <c r="F1123" t="s">
        <v>15898</v>
      </c>
      <c r="G1123" s="41">
        <v>44497</v>
      </c>
      <c r="H1123" t="s">
        <v>8478</v>
      </c>
      <c r="L1123" t="s">
        <v>21854</v>
      </c>
      <c r="M1123" s="44">
        <v>-67000</v>
      </c>
      <c r="N1123" s="44">
        <v>-67000</v>
      </c>
    </row>
    <row r="1124" spans="2:14" x14ac:dyDescent="0.25">
      <c r="B1124" s="49" t="s">
        <v>9326</v>
      </c>
      <c r="C1124" s="53" t="str">
        <f>_xlfn.XLOOKUP(Tabla1[[#This Row],[txtDimensionFocus]],Tabla7[Columna1],Tabla7[Columna2])</f>
        <v>Cuentas Por Pagar Proveedores</v>
      </c>
      <c r="D1124" s="43" t="s">
        <v>6409</v>
      </c>
      <c r="E1124" t="s">
        <v>6408</v>
      </c>
      <c r="F1124" t="s">
        <v>14321</v>
      </c>
      <c r="G1124" s="41">
        <v>42636</v>
      </c>
      <c r="H1124" t="s">
        <v>6410</v>
      </c>
      <c r="L1124" t="s">
        <v>21854</v>
      </c>
      <c r="M1124" s="44">
        <v>-66486.75</v>
      </c>
      <c r="N1124" s="44">
        <v>-66486.75</v>
      </c>
    </row>
    <row r="1125" spans="2:14" x14ac:dyDescent="0.25">
      <c r="B1125" s="49" t="s">
        <v>9326</v>
      </c>
      <c r="C1125" s="53" t="str">
        <f>_xlfn.XLOOKUP(Tabla1[[#This Row],[txtDimensionFocus]],Tabla7[Columna1],Tabla7[Columna2])</f>
        <v>Cuentas Por Pagar Proveedores</v>
      </c>
      <c r="D1125" s="43" t="s">
        <v>5740</v>
      </c>
      <c r="E1125" t="s">
        <v>5739</v>
      </c>
      <c r="F1125" t="s">
        <v>13887</v>
      </c>
      <c r="G1125" s="41">
        <v>42319</v>
      </c>
      <c r="H1125" t="s">
        <v>5833</v>
      </c>
      <c r="I1125" t="s">
        <v>18228</v>
      </c>
      <c r="K1125" t="s">
        <v>22497</v>
      </c>
      <c r="L1125" t="s">
        <v>21854</v>
      </c>
      <c r="M1125" s="44">
        <v>-66195.64</v>
      </c>
      <c r="N1125" s="44">
        <v>-66195.64</v>
      </c>
    </row>
    <row r="1126" spans="2:14" x14ac:dyDescent="0.25">
      <c r="B1126" s="49" t="s">
        <v>9326</v>
      </c>
      <c r="C1126" s="53" t="str">
        <f>_xlfn.XLOOKUP(Tabla1[[#This Row],[txtDimensionFocus]],Tabla7[Columna1],Tabla7[Columna2])</f>
        <v>Cuentas Por Pagar Proveedores</v>
      </c>
      <c r="D1126" s="43" t="s">
        <v>1622</v>
      </c>
      <c r="E1126" t="s">
        <v>1621</v>
      </c>
      <c r="F1126" t="s">
        <v>17255</v>
      </c>
      <c r="G1126" s="41">
        <v>45243</v>
      </c>
      <c r="H1126" t="s">
        <v>17256</v>
      </c>
      <c r="I1126" t="s">
        <v>17242</v>
      </c>
      <c r="J1126" t="s">
        <v>22112</v>
      </c>
      <c r="K1126" t="s">
        <v>22113</v>
      </c>
      <c r="L1126" t="s">
        <v>21854</v>
      </c>
      <c r="M1126" s="44">
        <v>-66170.03</v>
      </c>
      <c r="N1126" s="44">
        <v>-66170.03</v>
      </c>
    </row>
    <row r="1127" spans="2:14" x14ac:dyDescent="0.25">
      <c r="B1127" s="49" t="s">
        <v>9326</v>
      </c>
      <c r="C1127" s="53" t="str">
        <f>_xlfn.XLOOKUP(Tabla1[[#This Row],[txtDimensionFocus]],Tabla7[Columna1],Tabla7[Columna2])</f>
        <v>Cuentas Por Pagar Proveedores</v>
      </c>
      <c r="D1127" s="43" t="s">
        <v>10243</v>
      </c>
      <c r="E1127" t="s">
        <v>1190</v>
      </c>
      <c r="F1127" t="s">
        <v>14391</v>
      </c>
      <c r="G1127" s="41">
        <v>42725</v>
      </c>
      <c r="H1127" t="s">
        <v>6500</v>
      </c>
      <c r="L1127" t="s">
        <v>21854</v>
      </c>
      <c r="M1127" s="44">
        <v>-66080</v>
      </c>
      <c r="N1127" s="44">
        <v>-66080</v>
      </c>
    </row>
    <row r="1128" spans="2:14" x14ac:dyDescent="0.25">
      <c r="B1128" s="49" t="s">
        <v>9326</v>
      </c>
      <c r="C1128" s="53" t="str">
        <f>_xlfn.XLOOKUP(Tabla1[[#This Row],[txtDimensionFocus]],Tabla7[Columna1],Tabla7[Columna2])</f>
        <v>Cuentas Por Pagar Proveedores</v>
      </c>
      <c r="D1128" s="43" t="s">
        <v>816</v>
      </c>
      <c r="E1128" t="s">
        <v>815</v>
      </c>
      <c r="F1128" t="s">
        <v>10960</v>
      </c>
      <c r="G1128" s="41">
        <v>41639</v>
      </c>
      <c r="L1128" t="s">
        <v>21854</v>
      </c>
      <c r="M1128" s="44">
        <v>-65946.850000000006</v>
      </c>
      <c r="N1128" s="44">
        <v>-65946.850000000006</v>
      </c>
    </row>
    <row r="1129" spans="2:14" x14ac:dyDescent="0.25">
      <c r="B1129" s="49" t="s">
        <v>9326</v>
      </c>
      <c r="C1129" s="53" t="str">
        <f>_xlfn.XLOOKUP(Tabla1[[#This Row],[txtDimensionFocus]],Tabla7[Columna1],Tabla7[Columna2])</f>
        <v>Cuentas Por Pagar Proveedores</v>
      </c>
      <c r="D1129" s="43" t="s">
        <v>4260</v>
      </c>
      <c r="E1129" t="s">
        <v>4259</v>
      </c>
      <c r="F1129" t="s">
        <v>12652</v>
      </c>
      <c r="G1129" s="41">
        <v>41899</v>
      </c>
      <c r="H1129" t="s">
        <v>4261</v>
      </c>
      <c r="I1129" t="s">
        <v>16459</v>
      </c>
      <c r="K1129" t="s">
        <v>22451</v>
      </c>
      <c r="L1129" t="s">
        <v>21854</v>
      </c>
      <c r="M1129" s="44">
        <v>-65869</v>
      </c>
      <c r="N1129" s="44">
        <v>-65869</v>
      </c>
    </row>
    <row r="1130" spans="2:14" x14ac:dyDescent="0.25">
      <c r="B1130" s="49" t="s">
        <v>9326</v>
      </c>
      <c r="C1130" s="53" t="str">
        <f>_xlfn.XLOOKUP(Tabla1[[#This Row],[txtDimensionFocus]],Tabla7[Columna1],Tabla7[Columna2])</f>
        <v>Cuentas Por Pagar Proveedores</v>
      </c>
      <c r="D1130" s="43" t="s">
        <v>9848</v>
      </c>
      <c r="E1130" t="s">
        <v>632</v>
      </c>
      <c r="F1130" t="s">
        <v>9849</v>
      </c>
      <c r="G1130" s="41">
        <v>41075</v>
      </c>
      <c r="H1130" t="s">
        <v>633</v>
      </c>
      <c r="I1130" t="s">
        <v>16618</v>
      </c>
      <c r="K1130" t="s">
        <v>21914</v>
      </c>
      <c r="L1130" t="s">
        <v>21854</v>
      </c>
      <c r="M1130" s="44">
        <v>-22660.47</v>
      </c>
      <c r="N1130" s="44">
        <v>-65715.350000000006</v>
      </c>
    </row>
    <row r="1131" spans="2:14" x14ac:dyDescent="0.25">
      <c r="B1131" s="49" t="s">
        <v>9326</v>
      </c>
      <c r="C1131" s="53" t="str">
        <f>_xlfn.XLOOKUP(Tabla1[[#This Row],[txtDimensionFocus]],Tabla7[Columna1],Tabla7[Columna2])</f>
        <v>Cuentas Por Pagar Proveedores</v>
      </c>
      <c r="D1131" s="43" t="s">
        <v>1622</v>
      </c>
      <c r="E1131" t="s">
        <v>1621</v>
      </c>
      <c r="F1131" t="s">
        <v>14147</v>
      </c>
      <c r="G1131" s="41">
        <v>42576</v>
      </c>
      <c r="H1131" t="s">
        <v>6200</v>
      </c>
      <c r="I1131" t="s">
        <v>17120</v>
      </c>
      <c r="K1131">
        <v>678</v>
      </c>
      <c r="L1131" t="s">
        <v>21854</v>
      </c>
      <c r="M1131" s="44">
        <v>-65490.12</v>
      </c>
      <c r="N1131" s="44">
        <v>-65490.12</v>
      </c>
    </row>
    <row r="1132" spans="2:14" x14ac:dyDescent="0.25">
      <c r="B1132" s="49" t="s">
        <v>9326</v>
      </c>
      <c r="C1132" s="53" t="str">
        <f>_xlfn.XLOOKUP(Tabla1[[#This Row],[txtDimensionFocus]],Tabla7[Columna1],Tabla7[Columna2])</f>
        <v>Cuentas Por Pagar Proveedores</v>
      </c>
      <c r="D1132" s="43" t="s">
        <v>1622</v>
      </c>
      <c r="E1132" t="s">
        <v>1621</v>
      </c>
      <c r="F1132" t="s">
        <v>14168</v>
      </c>
      <c r="G1132" s="41">
        <v>42587</v>
      </c>
      <c r="H1132" t="s">
        <v>6234</v>
      </c>
      <c r="I1132" t="s">
        <v>17244</v>
      </c>
      <c r="K1132">
        <v>1896</v>
      </c>
      <c r="L1132" t="s">
        <v>21854</v>
      </c>
      <c r="M1132" s="44">
        <v>-65490.11</v>
      </c>
      <c r="N1132" s="44">
        <v>-65490.11</v>
      </c>
    </row>
    <row r="1133" spans="2:14" x14ac:dyDescent="0.25">
      <c r="B1133" s="49" t="s">
        <v>9326</v>
      </c>
      <c r="C1133" s="53" t="str">
        <f>_xlfn.XLOOKUP(Tabla1[[#This Row],[txtDimensionFocus]],Tabla7[Columna1],Tabla7[Columna2])</f>
        <v>Cuentas Por Pagar Proveedores</v>
      </c>
      <c r="D1133" s="43" t="s">
        <v>1622</v>
      </c>
      <c r="E1133" t="s">
        <v>1621</v>
      </c>
      <c r="F1133" t="s">
        <v>12751</v>
      </c>
      <c r="G1133" s="41">
        <v>41941</v>
      </c>
      <c r="H1133" t="s">
        <v>4384</v>
      </c>
      <c r="I1133" t="s">
        <v>17234</v>
      </c>
      <c r="K1133" t="s">
        <v>22109</v>
      </c>
      <c r="L1133" t="s">
        <v>21854</v>
      </c>
      <c r="M1133" s="44">
        <v>-65490</v>
      </c>
      <c r="N1133" s="44">
        <v>-65490</v>
      </c>
    </row>
    <row r="1134" spans="2:14" x14ac:dyDescent="0.25">
      <c r="B1134" s="49" t="s">
        <v>9326</v>
      </c>
      <c r="C1134" s="53" t="str">
        <f>_xlfn.XLOOKUP(Tabla1[[#This Row],[txtDimensionFocus]],Tabla7[Columna1],Tabla7[Columna2])</f>
        <v>Cuentas Por Pagar Proveedores</v>
      </c>
      <c r="D1134" s="43" t="s">
        <v>1622</v>
      </c>
      <c r="E1134" t="s">
        <v>1621</v>
      </c>
      <c r="F1134" t="s">
        <v>12762</v>
      </c>
      <c r="G1134" s="41">
        <v>41943</v>
      </c>
      <c r="H1134" t="s">
        <v>4399</v>
      </c>
      <c r="I1134" t="s">
        <v>17234</v>
      </c>
      <c r="K1134" t="s">
        <v>22109</v>
      </c>
      <c r="L1134" t="s">
        <v>21854</v>
      </c>
      <c r="M1134" s="44">
        <v>-65490</v>
      </c>
      <c r="N1134" s="44">
        <v>-65490</v>
      </c>
    </row>
    <row r="1135" spans="2:14" x14ac:dyDescent="0.25">
      <c r="B1135" s="49" t="s">
        <v>9326</v>
      </c>
      <c r="C1135" s="53" t="str">
        <f>_xlfn.XLOOKUP(Tabla1[[#This Row],[txtDimensionFocus]],Tabla7[Columna1],Tabla7[Columna2])</f>
        <v>Cuentas Por Pagar Proveedores</v>
      </c>
      <c r="D1135" s="43" t="s">
        <v>1622</v>
      </c>
      <c r="E1135" t="s">
        <v>1621</v>
      </c>
      <c r="F1135" t="s">
        <v>14146</v>
      </c>
      <c r="G1135" s="41">
        <v>42576</v>
      </c>
      <c r="H1135" t="s">
        <v>6199</v>
      </c>
      <c r="I1135" t="s">
        <v>17243</v>
      </c>
      <c r="K1135">
        <v>678</v>
      </c>
      <c r="L1135" t="s">
        <v>21854</v>
      </c>
      <c r="M1135" s="44">
        <v>-65489.61</v>
      </c>
      <c r="N1135" s="44">
        <v>-65489.61</v>
      </c>
    </row>
    <row r="1136" spans="2:14" x14ac:dyDescent="0.25">
      <c r="B1136" s="49" t="s">
        <v>9326</v>
      </c>
      <c r="C1136" s="53" t="str">
        <f>_xlfn.XLOOKUP(Tabla1[[#This Row],[txtDimensionFocus]],Tabla7[Columna1],Tabla7[Columna2])</f>
        <v>Cuentas Por Pagar Proveedores</v>
      </c>
      <c r="D1136" s="43" t="s">
        <v>1622</v>
      </c>
      <c r="E1136" t="s">
        <v>1621</v>
      </c>
      <c r="F1136" t="s">
        <v>14173</v>
      </c>
      <c r="G1136" s="41">
        <v>42590</v>
      </c>
      <c r="H1136" t="s">
        <v>6241</v>
      </c>
      <c r="I1136" t="s">
        <v>17245</v>
      </c>
      <c r="K1136">
        <v>1896</v>
      </c>
      <c r="L1136" t="s">
        <v>21854</v>
      </c>
      <c r="M1136" s="44">
        <v>-65489.61</v>
      </c>
      <c r="N1136" s="44">
        <v>-65489.61</v>
      </c>
    </row>
    <row r="1137" spans="2:14" x14ac:dyDescent="0.25">
      <c r="B1137" s="49" t="s">
        <v>9326</v>
      </c>
      <c r="C1137" s="53" t="str">
        <f>_xlfn.XLOOKUP(Tabla1[[#This Row],[txtDimensionFocus]],Tabla7[Columna1],Tabla7[Columna2])</f>
        <v>Cuentas Por Pagar Proveedores</v>
      </c>
      <c r="D1137" s="43" t="s">
        <v>1622</v>
      </c>
      <c r="E1137" t="s">
        <v>1621</v>
      </c>
      <c r="F1137" t="s">
        <v>14174</v>
      </c>
      <c r="G1137" s="41">
        <v>42590</v>
      </c>
      <c r="H1137" t="s">
        <v>6242</v>
      </c>
      <c r="I1137" t="s">
        <v>17245</v>
      </c>
      <c r="K1137">
        <v>1896</v>
      </c>
      <c r="L1137" t="s">
        <v>21854</v>
      </c>
      <c r="M1137" s="44">
        <v>-65489.61</v>
      </c>
      <c r="N1137" s="44">
        <v>-65489.61</v>
      </c>
    </row>
    <row r="1138" spans="2:14" x14ac:dyDescent="0.25">
      <c r="B1138" s="49" t="s">
        <v>9326</v>
      </c>
      <c r="C1138" s="53" t="str">
        <f>_xlfn.XLOOKUP(Tabla1[[#This Row],[txtDimensionFocus]],Tabla7[Columna1],Tabla7[Columna2])</f>
        <v>Cuentas Por Pagar Proveedores</v>
      </c>
      <c r="D1138" s="43" t="s">
        <v>1622</v>
      </c>
      <c r="E1138" t="s">
        <v>1621</v>
      </c>
      <c r="F1138" t="s">
        <v>11209</v>
      </c>
      <c r="G1138" s="41">
        <v>41705</v>
      </c>
      <c r="H1138" t="s">
        <v>2320</v>
      </c>
      <c r="I1138" t="s">
        <v>17236</v>
      </c>
      <c r="K1138">
        <v>450</v>
      </c>
      <c r="L1138" t="s">
        <v>21854</v>
      </c>
      <c r="M1138" s="44">
        <v>-65489.61</v>
      </c>
      <c r="N1138" s="44">
        <v>-65489.61</v>
      </c>
    </row>
    <row r="1139" spans="2:14" x14ac:dyDescent="0.25">
      <c r="B1139" s="49" t="s">
        <v>9326</v>
      </c>
      <c r="C1139" s="53" t="str">
        <f>_xlfn.XLOOKUP(Tabla1[[#This Row],[txtDimensionFocus]],Tabla7[Columna1],Tabla7[Columna2])</f>
        <v>Cuentas Por Pagar Proveedores</v>
      </c>
      <c r="D1139" s="43" t="s">
        <v>1622</v>
      </c>
      <c r="E1139" t="s">
        <v>1621</v>
      </c>
      <c r="F1139" t="s">
        <v>17249</v>
      </c>
      <c r="G1139" s="41">
        <v>45243</v>
      </c>
      <c r="H1139" t="s">
        <v>17250</v>
      </c>
      <c r="I1139" t="s">
        <v>17242</v>
      </c>
      <c r="J1139" t="s">
        <v>22112</v>
      </c>
      <c r="K1139" t="s">
        <v>22113</v>
      </c>
      <c r="L1139" t="s">
        <v>21854</v>
      </c>
      <c r="M1139" s="44">
        <v>-65485.04</v>
      </c>
      <c r="N1139" s="44">
        <v>-65485.04</v>
      </c>
    </row>
    <row r="1140" spans="2:14" x14ac:dyDescent="0.25">
      <c r="B1140" s="49" t="s">
        <v>9326</v>
      </c>
      <c r="C1140" s="53" t="str">
        <f>_xlfn.XLOOKUP(Tabla1[[#This Row],[txtDimensionFocus]],Tabla7[Columna1],Tabla7[Columna2])</f>
        <v>Cuentas Por Pagar Proveedores</v>
      </c>
      <c r="D1140" s="43" t="s">
        <v>1622</v>
      </c>
      <c r="E1140" t="s">
        <v>1621</v>
      </c>
      <c r="F1140" t="s">
        <v>14142</v>
      </c>
      <c r="G1140" s="41">
        <v>42572</v>
      </c>
      <c r="H1140" t="s">
        <v>6192</v>
      </c>
      <c r="I1140" t="s">
        <v>17242</v>
      </c>
      <c r="K1140">
        <v>2953</v>
      </c>
      <c r="L1140" t="s">
        <v>21854</v>
      </c>
      <c r="M1140" s="44">
        <v>-65183.839999999997</v>
      </c>
      <c r="N1140" s="44">
        <v>-65183.839999999997</v>
      </c>
    </row>
    <row r="1141" spans="2:14" x14ac:dyDescent="0.25">
      <c r="B1141" s="49" t="s">
        <v>9326</v>
      </c>
      <c r="C1141" s="53" t="str">
        <f>_xlfn.XLOOKUP(Tabla1[[#This Row],[txtDimensionFocus]],Tabla7[Columna1],Tabla7[Columna2])</f>
        <v>Cuentas Por Pagar Proveedores</v>
      </c>
      <c r="D1141" s="43" t="s">
        <v>304</v>
      </c>
      <c r="E1141" t="s">
        <v>303</v>
      </c>
      <c r="F1141" t="s">
        <v>9517</v>
      </c>
      <c r="G1141" s="41">
        <v>40588</v>
      </c>
      <c r="H1141">
        <v>93</v>
      </c>
      <c r="L1141" t="s">
        <v>21854</v>
      </c>
      <c r="M1141" s="44">
        <v>-65100</v>
      </c>
      <c r="N1141" s="44">
        <v>-65100</v>
      </c>
    </row>
    <row r="1142" spans="2:14" x14ac:dyDescent="0.25">
      <c r="B1142" s="49" t="s">
        <v>9326</v>
      </c>
      <c r="C1142" s="53" t="str">
        <f>_xlfn.XLOOKUP(Tabla1[[#This Row],[txtDimensionFocus]],Tabla7[Columna1],Tabla7[Columna2])</f>
        <v>Cuentas Por Pagar Proveedores</v>
      </c>
      <c r="D1142" s="43" t="s">
        <v>1129</v>
      </c>
      <c r="E1142" t="s">
        <v>1128</v>
      </c>
      <c r="F1142" t="s">
        <v>17050</v>
      </c>
      <c r="G1142" s="41">
        <v>45226</v>
      </c>
      <c r="H1142" t="s">
        <v>17051</v>
      </c>
      <c r="L1142" t="s">
        <v>21854</v>
      </c>
      <c r="M1142" s="44">
        <v>-65032.3</v>
      </c>
      <c r="N1142" s="44">
        <v>-65032.3</v>
      </c>
    </row>
    <row r="1143" spans="2:14" x14ac:dyDescent="0.25">
      <c r="B1143" s="49" t="s">
        <v>9326</v>
      </c>
      <c r="C1143" s="53" t="str">
        <f>_xlfn.XLOOKUP(Tabla1[[#This Row],[txtDimensionFocus]],Tabla7[Columna1],Tabla7[Columna2])</f>
        <v>Cuentas Por Pagar Proveedores</v>
      </c>
      <c r="D1143" s="43" t="s">
        <v>9587</v>
      </c>
      <c r="E1143" t="s">
        <v>375</v>
      </c>
      <c r="F1143" t="s">
        <v>9839</v>
      </c>
      <c r="G1143" s="41">
        <v>41068</v>
      </c>
      <c r="H1143">
        <v>198</v>
      </c>
      <c r="L1143" t="s">
        <v>21854</v>
      </c>
      <c r="M1143" s="44">
        <v>-65000</v>
      </c>
      <c r="N1143" s="44">
        <v>-65000</v>
      </c>
    </row>
    <row r="1144" spans="2:14" x14ac:dyDescent="0.25">
      <c r="B1144" s="49" t="s">
        <v>9326</v>
      </c>
      <c r="C1144" s="53" t="str">
        <f>_xlfn.XLOOKUP(Tabla1[[#This Row],[txtDimensionFocus]],Tabla7[Columna1],Tabla7[Columna2])</f>
        <v>Cuentas Por Pagar Proveedores</v>
      </c>
      <c r="D1144" s="43" t="s">
        <v>104</v>
      </c>
      <c r="E1144" t="s">
        <v>103</v>
      </c>
      <c r="F1144" t="s">
        <v>9385</v>
      </c>
      <c r="G1144" s="41">
        <v>40352</v>
      </c>
      <c r="H1144">
        <v>1344</v>
      </c>
      <c r="L1144" t="s">
        <v>21854</v>
      </c>
      <c r="M1144" s="44">
        <v>-64850</v>
      </c>
      <c r="N1144" s="44">
        <v>-64850</v>
      </c>
    </row>
    <row r="1145" spans="2:14" x14ac:dyDescent="0.25">
      <c r="B1145" s="49" t="s">
        <v>9326</v>
      </c>
      <c r="C1145" s="53" t="str">
        <f>_xlfn.XLOOKUP(Tabla1[[#This Row],[txtDimensionFocus]],Tabla7[Columna1],Tabla7[Columna2])</f>
        <v>Cuentas Por Pagar Proveedores</v>
      </c>
      <c r="D1145" s="43" t="s">
        <v>1129</v>
      </c>
      <c r="E1145" t="s">
        <v>1128</v>
      </c>
      <c r="F1145" t="s">
        <v>17052</v>
      </c>
      <c r="G1145" s="41">
        <v>45226</v>
      </c>
      <c r="H1145" t="s">
        <v>17051</v>
      </c>
      <c r="L1145" t="s">
        <v>21854</v>
      </c>
      <c r="M1145" s="44">
        <v>-63972.79</v>
      </c>
      <c r="N1145" s="44">
        <v>-63972.79</v>
      </c>
    </row>
    <row r="1146" spans="2:14" x14ac:dyDescent="0.25">
      <c r="B1146" s="49" t="s">
        <v>9326</v>
      </c>
      <c r="C1146" s="53" t="str">
        <f>_xlfn.XLOOKUP(Tabla1[[#This Row],[txtDimensionFocus]],Tabla7[Columna1],Tabla7[Columna2])</f>
        <v>Cuentas Por Pagar Proveedores</v>
      </c>
      <c r="D1146" s="43" t="s">
        <v>169</v>
      </c>
      <c r="E1146" t="s">
        <v>168</v>
      </c>
      <c r="F1146" t="s">
        <v>9425</v>
      </c>
      <c r="G1146" s="41">
        <v>40501</v>
      </c>
      <c r="H1146">
        <v>510</v>
      </c>
      <c r="L1146" t="s">
        <v>21854</v>
      </c>
      <c r="M1146" s="44">
        <v>-63684</v>
      </c>
      <c r="N1146" s="44">
        <v>-63684</v>
      </c>
    </row>
    <row r="1147" spans="2:14" x14ac:dyDescent="0.25">
      <c r="B1147" s="49" t="s">
        <v>9326</v>
      </c>
      <c r="C1147" s="53" t="str">
        <f>_xlfn.XLOOKUP(Tabla1[[#This Row],[txtDimensionFocus]],Tabla7[Columna1],Tabla7[Columna2])</f>
        <v>Cuentas Por Pagar Proveedores</v>
      </c>
      <c r="D1147" s="43" t="s">
        <v>7554</v>
      </c>
      <c r="E1147" t="s">
        <v>7553</v>
      </c>
      <c r="F1147" t="s">
        <v>15164</v>
      </c>
      <c r="G1147" s="41">
        <v>43763</v>
      </c>
      <c r="H1147" t="s">
        <v>7555</v>
      </c>
      <c r="I1147" t="s">
        <v>18231</v>
      </c>
      <c r="K1147" t="s">
        <v>22500</v>
      </c>
      <c r="L1147" t="s">
        <v>21854</v>
      </c>
      <c r="M1147" s="44">
        <v>-63012</v>
      </c>
      <c r="N1147" s="44">
        <v>-63012</v>
      </c>
    </row>
    <row r="1148" spans="2:14" x14ac:dyDescent="0.25">
      <c r="B1148" s="49" t="s">
        <v>9326</v>
      </c>
      <c r="C1148" s="53" t="str">
        <f>_xlfn.XLOOKUP(Tabla1[[#This Row],[txtDimensionFocus]],Tabla7[Columna1],Tabla7[Columna2])</f>
        <v>Cuentas Por Pagar Proveedores</v>
      </c>
      <c r="D1148" s="43" t="s">
        <v>2494</v>
      </c>
      <c r="E1148" t="s">
        <v>2493</v>
      </c>
      <c r="F1148" t="s">
        <v>12561</v>
      </c>
      <c r="G1148" s="41">
        <v>41878</v>
      </c>
      <c r="H1148" t="s">
        <v>4141</v>
      </c>
      <c r="I1148" t="s">
        <v>18064</v>
      </c>
      <c r="K1148" t="s">
        <v>22401</v>
      </c>
      <c r="L1148" t="s">
        <v>21854</v>
      </c>
      <c r="M1148" s="44">
        <v>-62658</v>
      </c>
      <c r="N1148" s="44">
        <v>-62658</v>
      </c>
    </row>
    <row r="1149" spans="2:14" x14ac:dyDescent="0.25">
      <c r="B1149" s="49" t="s">
        <v>9326</v>
      </c>
      <c r="C1149" s="53" t="str">
        <f>_xlfn.XLOOKUP(Tabla1[[#This Row],[txtDimensionFocus]],Tabla7[Columna1],Tabla7[Columna2])</f>
        <v>Cuentas Por Pagar Proveedores</v>
      </c>
      <c r="D1149" s="43" t="s">
        <v>12487</v>
      </c>
      <c r="E1149" t="s">
        <v>4040</v>
      </c>
      <c r="F1149" t="s">
        <v>12488</v>
      </c>
      <c r="G1149" s="41">
        <v>41841</v>
      </c>
      <c r="H1149" t="s">
        <v>4041</v>
      </c>
      <c r="I1149" t="s">
        <v>16421</v>
      </c>
      <c r="K1149" t="s">
        <v>21868</v>
      </c>
      <c r="L1149" t="s">
        <v>21854</v>
      </c>
      <c r="M1149" s="44">
        <v>-82005.47</v>
      </c>
      <c r="N1149" s="44">
        <v>-62546.54</v>
      </c>
    </row>
    <row r="1150" spans="2:14" x14ac:dyDescent="0.25">
      <c r="B1150" s="49" t="s">
        <v>9326</v>
      </c>
      <c r="C1150" s="53" t="str">
        <f>_xlfn.XLOOKUP(Tabla1[[#This Row],[txtDimensionFocus]],Tabla7[Columna1],Tabla7[Columna2])</f>
        <v>Cuentas Por Pagar Proveedores</v>
      </c>
      <c r="D1150" s="43" t="s">
        <v>9853</v>
      </c>
      <c r="E1150" t="s">
        <v>637</v>
      </c>
      <c r="F1150" t="s">
        <v>9854</v>
      </c>
      <c r="G1150" s="41">
        <v>41078</v>
      </c>
      <c r="H1150">
        <v>462</v>
      </c>
      <c r="L1150" t="s">
        <v>21854</v>
      </c>
      <c r="M1150" s="44">
        <v>-61429.96</v>
      </c>
      <c r="N1150" s="44">
        <v>-61429.96</v>
      </c>
    </row>
    <row r="1151" spans="2:14" x14ac:dyDescent="0.25">
      <c r="B1151" s="49" t="s">
        <v>9326</v>
      </c>
      <c r="C1151" s="53" t="str">
        <f>_xlfn.XLOOKUP(Tabla1[[#This Row],[txtDimensionFocus]],Tabla7[Columna1],Tabla7[Columna2])</f>
        <v>Cuentas Por Pagar Proveedores</v>
      </c>
      <c r="D1151" s="43" t="s">
        <v>402</v>
      </c>
      <c r="E1151" t="s">
        <v>401</v>
      </c>
      <c r="F1151" t="s">
        <v>9607</v>
      </c>
      <c r="G1151" s="41">
        <v>40862</v>
      </c>
      <c r="H1151">
        <v>134</v>
      </c>
      <c r="L1151" t="s">
        <v>21854</v>
      </c>
      <c r="M1151" s="44">
        <v>-60586.8</v>
      </c>
      <c r="N1151" s="44">
        <v>-60586.8</v>
      </c>
    </row>
    <row r="1152" spans="2:14" x14ac:dyDescent="0.25">
      <c r="B1152" s="49" t="s">
        <v>9326</v>
      </c>
      <c r="C1152" s="53" t="str">
        <f>_xlfn.XLOOKUP(Tabla1[[#This Row],[txtDimensionFocus]],Tabla7[Columna1],Tabla7[Columna2])</f>
        <v>Cuentas Por Pagar Proveedores</v>
      </c>
      <c r="D1152" s="43" t="s">
        <v>9336</v>
      </c>
      <c r="E1152" t="s">
        <v>23</v>
      </c>
      <c r="F1152" t="s">
        <v>9337</v>
      </c>
      <c r="G1152" s="41">
        <v>40155</v>
      </c>
      <c r="H1152">
        <v>752</v>
      </c>
      <c r="L1152" t="s">
        <v>21854</v>
      </c>
      <c r="M1152" s="44">
        <v>-60540.68</v>
      </c>
      <c r="N1152" s="44">
        <v>-60540.68</v>
      </c>
    </row>
    <row r="1153" spans="2:14" x14ac:dyDescent="0.25">
      <c r="B1153" s="49" t="s">
        <v>9326</v>
      </c>
      <c r="C1153" s="53" t="str">
        <f>_xlfn.XLOOKUP(Tabla1[[#This Row],[txtDimensionFocus]],Tabla7[Columna1],Tabla7[Columna2])</f>
        <v>Cuentas Por Pagar Proveedores</v>
      </c>
      <c r="D1153" s="43" t="s">
        <v>1065</v>
      </c>
      <c r="E1153" t="s">
        <v>1064</v>
      </c>
      <c r="F1153" t="s">
        <v>14728</v>
      </c>
      <c r="G1153" s="41">
        <v>43024</v>
      </c>
      <c r="H1153" t="s">
        <v>6939</v>
      </c>
      <c r="I1153" t="s">
        <v>18130</v>
      </c>
      <c r="K1153" t="s">
        <v>22447</v>
      </c>
      <c r="L1153" t="s">
        <v>21854</v>
      </c>
      <c r="M1153" s="44">
        <v>-60171.74</v>
      </c>
      <c r="N1153" s="44">
        <v>-60171.74</v>
      </c>
    </row>
    <row r="1154" spans="2:14" x14ac:dyDescent="0.25">
      <c r="B1154" s="49" t="s">
        <v>9326</v>
      </c>
      <c r="C1154" s="53" t="str">
        <f>_xlfn.XLOOKUP(Tabla1[[#This Row],[txtDimensionFocus]],Tabla7[Columna1],Tabla7[Columna2])</f>
        <v>Cuentas Por Pagar Proveedores</v>
      </c>
      <c r="D1154" s="43" t="s">
        <v>10410</v>
      </c>
      <c r="E1154" t="s">
        <v>1413</v>
      </c>
      <c r="F1154" t="s">
        <v>10411</v>
      </c>
      <c r="G1154" s="41">
        <v>41460</v>
      </c>
      <c r="H1154" s="50" t="s">
        <v>1414</v>
      </c>
      <c r="L1154" t="s">
        <v>21854</v>
      </c>
      <c r="M1154" s="44">
        <v>-60000.17</v>
      </c>
      <c r="N1154" s="44">
        <v>-60000.17</v>
      </c>
    </row>
    <row r="1155" spans="2:14" x14ac:dyDescent="0.25">
      <c r="B1155" s="49" t="s">
        <v>9326</v>
      </c>
      <c r="C1155" s="53" t="str">
        <f>_xlfn.XLOOKUP(Tabla1[[#This Row],[txtDimensionFocus]],Tabla7[Columna1],Tabla7[Columna2])</f>
        <v>Cuentas Por Pagar Proveedores</v>
      </c>
      <c r="D1155" s="43" t="s">
        <v>6174</v>
      </c>
      <c r="E1155" t="s">
        <v>6173</v>
      </c>
      <c r="F1155" t="s">
        <v>14129</v>
      </c>
      <c r="G1155" s="41">
        <v>42563</v>
      </c>
      <c r="H1155" t="s">
        <v>5992</v>
      </c>
      <c r="I1155" t="s">
        <v>17958</v>
      </c>
      <c r="K1155" t="s">
        <v>22349</v>
      </c>
      <c r="L1155" t="s">
        <v>21854</v>
      </c>
      <c r="M1155" s="44">
        <v>-59726.879999999997</v>
      </c>
      <c r="N1155" s="44">
        <v>-59726.879999999997</v>
      </c>
    </row>
    <row r="1156" spans="2:14" x14ac:dyDescent="0.25">
      <c r="B1156" s="49" t="s">
        <v>9326</v>
      </c>
      <c r="C1156" s="53" t="str">
        <f>_xlfn.XLOOKUP(Tabla1[[#This Row],[txtDimensionFocus]],Tabla7[Columna1],Tabla7[Columna2])</f>
        <v>Cuentas Por Pagar Proveedores</v>
      </c>
      <c r="D1156" s="43" t="s">
        <v>418</v>
      </c>
      <c r="E1156" t="s">
        <v>417</v>
      </c>
      <c r="F1156" t="s">
        <v>9616</v>
      </c>
      <c r="G1156" s="41">
        <v>40882</v>
      </c>
      <c r="H1156">
        <v>6261</v>
      </c>
      <c r="L1156" t="s">
        <v>21854</v>
      </c>
      <c r="M1156" s="44">
        <v>-59709.27</v>
      </c>
      <c r="N1156" s="44">
        <v>-59709.27</v>
      </c>
    </row>
    <row r="1157" spans="2:14" x14ac:dyDescent="0.25">
      <c r="B1157" s="49" t="s">
        <v>9326</v>
      </c>
      <c r="C1157" s="53" t="str">
        <f>_xlfn.XLOOKUP(Tabla1[[#This Row],[txtDimensionFocus]],Tabla7[Columna1],Tabla7[Columna2])</f>
        <v>Cuentas Por Pagar Proveedores</v>
      </c>
      <c r="D1157" s="43" t="s">
        <v>6446</v>
      </c>
      <c r="E1157" t="s">
        <v>6445</v>
      </c>
      <c r="F1157" t="s">
        <v>14352</v>
      </c>
      <c r="G1157" s="41">
        <v>42678</v>
      </c>
      <c r="H1157" t="s">
        <v>6197</v>
      </c>
      <c r="I1157" t="s">
        <v>18097</v>
      </c>
      <c r="K1157" t="s">
        <v>22418</v>
      </c>
      <c r="L1157" t="s">
        <v>21854</v>
      </c>
      <c r="M1157" s="44">
        <v>-59613.599999999999</v>
      </c>
      <c r="N1157" s="44">
        <v>-59613.599999999999</v>
      </c>
    </row>
    <row r="1158" spans="2:14" x14ac:dyDescent="0.25">
      <c r="B1158" s="49" t="s">
        <v>9326</v>
      </c>
      <c r="C1158" s="53" t="str">
        <f>_xlfn.XLOOKUP(Tabla1[[#This Row],[txtDimensionFocus]],Tabla7[Columna1],Tabla7[Columna2])</f>
        <v>Cuentas Por Pagar Proveedores</v>
      </c>
      <c r="D1158" s="43" t="s">
        <v>18892</v>
      </c>
      <c r="E1158" t="s">
        <v>18893</v>
      </c>
      <c r="F1158" t="s">
        <v>18895</v>
      </c>
      <c r="G1158" s="41">
        <v>45275</v>
      </c>
      <c r="H1158" t="s">
        <v>7115</v>
      </c>
      <c r="L1158" t="s">
        <v>21854</v>
      </c>
      <c r="M1158" s="44">
        <v>-59400</v>
      </c>
      <c r="N1158" s="44">
        <v>-59400</v>
      </c>
    </row>
    <row r="1159" spans="2:14" x14ac:dyDescent="0.25">
      <c r="B1159" s="49" t="s">
        <v>9326</v>
      </c>
      <c r="C1159" s="53" t="str">
        <f>_xlfn.XLOOKUP(Tabla1[[#This Row],[txtDimensionFocus]],Tabla7[Columna1],Tabla7[Columna2])</f>
        <v>Cuentas Por Pagar Proveedores</v>
      </c>
      <c r="D1159" s="43" t="s">
        <v>14905</v>
      </c>
      <c r="E1159" t="s">
        <v>7172</v>
      </c>
      <c r="F1159" t="s">
        <v>14906</v>
      </c>
      <c r="G1159" s="41">
        <v>43306</v>
      </c>
      <c r="H1159" t="s">
        <v>7173</v>
      </c>
      <c r="I1159" t="s">
        <v>16396</v>
      </c>
      <c r="K1159" t="s">
        <v>21863</v>
      </c>
      <c r="L1159" t="s">
        <v>21854</v>
      </c>
      <c r="M1159" s="44">
        <v>-59000</v>
      </c>
      <c r="N1159" s="44">
        <v>-59000</v>
      </c>
    </row>
    <row r="1160" spans="2:14" x14ac:dyDescent="0.25">
      <c r="B1160" s="49" t="s">
        <v>9326</v>
      </c>
      <c r="C1160" s="53" t="str">
        <f>_xlfn.XLOOKUP(Tabla1[[#This Row],[txtDimensionFocus]],Tabla7[Columna1],Tabla7[Columna2])</f>
        <v>Cuentas Por Pagar Proveedores</v>
      </c>
      <c r="D1160" s="43" t="s">
        <v>16401</v>
      </c>
      <c r="E1160" t="s">
        <v>16402</v>
      </c>
      <c r="F1160" t="s">
        <v>16403</v>
      </c>
      <c r="G1160" s="41">
        <v>45282</v>
      </c>
      <c r="H1160" t="s">
        <v>16404</v>
      </c>
      <c r="L1160" t="s">
        <v>21854</v>
      </c>
      <c r="M1160" s="44">
        <v>-59000</v>
      </c>
      <c r="N1160" s="44">
        <v>-59000</v>
      </c>
    </row>
    <row r="1161" spans="2:14" x14ac:dyDescent="0.25">
      <c r="B1161" s="49" t="s">
        <v>9326</v>
      </c>
      <c r="C1161" s="53" t="str">
        <f>_xlfn.XLOOKUP(Tabla1[[#This Row],[txtDimensionFocus]],Tabla7[Columna1],Tabla7[Columna2])</f>
        <v>Cuentas Por Pagar Proveedores</v>
      </c>
      <c r="D1161" s="43" t="s">
        <v>16405</v>
      </c>
      <c r="E1161" t="s">
        <v>16406</v>
      </c>
      <c r="F1161" t="s">
        <v>16407</v>
      </c>
      <c r="G1161" s="41">
        <v>45282</v>
      </c>
      <c r="H1161" t="s">
        <v>7115</v>
      </c>
      <c r="L1161" t="s">
        <v>21854</v>
      </c>
      <c r="M1161" s="44">
        <v>-59000</v>
      </c>
      <c r="N1161" s="44">
        <v>-59000</v>
      </c>
    </row>
    <row r="1162" spans="2:14" x14ac:dyDescent="0.25">
      <c r="B1162" s="49" t="s">
        <v>9326</v>
      </c>
      <c r="C1162" s="53" t="str">
        <f>_xlfn.XLOOKUP(Tabla1[[#This Row],[txtDimensionFocus]],Tabla7[Columna1],Tabla7[Columna2])</f>
        <v>Cuentas Por Pagar Proveedores</v>
      </c>
      <c r="D1162" s="43" t="s">
        <v>16450</v>
      </c>
      <c r="E1162" t="s">
        <v>16451</v>
      </c>
      <c r="F1162" t="s">
        <v>16452</v>
      </c>
      <c r="G1162" s="41">
        <v>45280</v>
      </c>
      <c r="H1162" t="s">
        <v>16453</v>
      </c>
      <c r="L1162" t="s">
        <v>21854</v>
      </c>
      <c r="M1162" s="44">
        <v>-59000</v>
      </c>
      <c r="N1162" s="44">
        <v>-59000</v>
      </c>
    </row>
    <row r="1163" spans="2:14" x14ac:dyDescent="0.25">
      <c r="B1163" s="49" t="s">
        <v>9326</v>
      </c>
      <c r="C1163" s="53" t="str">
        <f>_xlfn.XLOOKUP(Tabla1[[#This Row],[txtDimensionFocus]],Tabla7[Columna1],Tabla7[Columna2])</f>
        <v>Cuentas Por Pagar Proveedores</v>
      </c>
      <c r="D1163" s="43" t="s">
        <v>16461</v>
      </c>
      <c r="E1163" t="s">
        <v>16462</v>
      </c>
      <c r="F1163" t="s">
        <v>16463</v>
      </c>
      <c r="G1163" s="41">
        <v>45267</v>
      </c>
      <c r="H1163" t="s">
        <v>7243</v>
      </c>
      <c r="L1163" t="s">
        <v>21854</v>
      </c>
      <c r="M1163" s="44">
        <v>-59000</v>
      </c>
      <c r="N1163" s="44">
        <v>-59000</v>
      </c>
    </row>
    <row r="1164" spans="2:14" x14ac:dyDescent="0.25">
      <c r="B1164" s="49" t="s">
        <v>9326</v>
      </c>
      <c r="C1164" s="53" t="str">
        <f>_xlfn.XLOOKUP(Tabla1[[#This Row],[txtDimensionFocus]],Tabla7[Columna1],Tabla7[Columna2])</f>
        <v>Cuentas Por Pagar Proveedores</v>
      </c>
      <c r="D1164" s="43" t="s">
        <v>16461</v>
      </c>
      <c r="E1164" t="s">
        <v>16462</v>
      </c>
      <c r="F1164" t="s">
        <v>16464</v>
      </c>
      <c r="G1164" s="41">
        <v>45279</v>
      </c>
      <c r="H1164" t="s">
        <v>7115</v>
      </c>
      <c r="L1164" t="s">
        <v>21854</v>
      </c>
      <c r="M1164" s="44">
        <v>-59000</v>
      </c>
      <c r="N1164" s="44">
        <v>-59000</v>
      </c>
    </row>
    <row r="1165" spans="2:14" x14ac:dyDescent="0.25">
      <c r="B1165" s="49" t="s">
        <v>9326</v>
      </c>
      <c r="C1165" s="53" t="str">
        <f>_xlfn.XLOOKUP(Tabla1[[#This Row],[txtDimensionFocus]],Tabla7[Columna1],Tabla7[Columna2])</f>
        <v>Cuentas Por Pagar Proveedores</v>
      </c>
      <c r="D1165" s="43" t="s">
        <v>16542</v>
      </c>
      <c r="E1165" t="s">
        <v>16543</v>
      </c>
      <c r="F1165" t="s">
        <v>16544</v>
      </c>
      <c r="G1165" s="41">
        <v>45281</v>
      </c>
      <c r="H1165" t="s">
        <v>16545</v>
      </c>
      <c r="L1165" t="s">
        <v>21854</v>
      </c>
      <c r="M1165" s="44">
        <v>-59000</v>
      </c>
      <c r="N1165" s="44">
        <v>-59000</v>
      </c>
    </row>
    <row r="1166" spans="2:14" x14ac:dyDescent="0.25">
      <c r="B1166" s="49" t="s">
        <v>9326</v>
      </c>
      <c r="C1166" s="53" t="str">
        <f>_xlfn.XLOOKUP(Tabla1[[#This Row],[txtDimensionFocus]],Tabla7[Columna1],Tabla7[Columna2])</f>
        <v>Cuentas Por Pagar Proveedores</v>
      </c>
      <c r="D1166" s="43" t="s">
        <v>21105</v>
      </c>
      <c r="E1166" t="s">
        <v>21917</v>
      </c>
      <c r="F1166" t="s">
        <v>21106</v>
      </c>
      <c r="G1166" s="41">
        <v>45274</v>
      </c>
      <c r="H1166" t="s">
        <v>8745</v>
      </c>
      <c r="L1166" t="s">
        <v>21854</v>
      </c>
      <c r="M1166" s="44">
        <v>-59000</v>
      </c>
      <c r="N1166" s="44">
        <v>-59000</v>
      </c>
    </row>
    <row r="1167" spans="2:14" x14ac:dyDescent="0.25">
      <c r="B1167" s="49" t="s">
        <v>9326</v>
      </c>
      <c r="C1167" s="53" t="str">
        <f>_xlfn.XLOOKUP(Tabla1[[#This Row],[txtDimensionFocus]],Tabla7[Columna1],Tabla7[Columna2])</f>
        <v>Cuentas Por Pagar Proveedores</v>
      </c>
      <c r="D1167" s="43" t="s">
        <v>16626</v>
      </c>
      <c r="E1167" t="s">
        <v>16627</v>
      </c>
      <c r="F1167" t="s">
        <v>16630</v>
      </c>
      <c r="G1167" s="41">
        <v>45281</v>
      </c>
      <c r="H1167" t="s">
        <v>16631</v>
      </c>
      <c r="L1167" t="s">
        <v>21854</v>
      </c>
      <c r="M1167" s="44">
        <v>-59000</v>
      </c>
      <c r="N1167" s="44">
        <v>-59000</v>
      </c>
    </row>
    <row r="1168" spans="2:14" x14ac:dyDescent="0.25">
      <c r="B1168" s="49" t="s">
        <v>9326</v>
      </c>
      <c r="C1168" s="53" t="str">
        <f>_xlfn.XLOOKUP(Tabla1[[#This Row],[txtDimensionFocus]],Tabla7[Columna1],Tabla7[Columna2])</f>
        <v>Cuentas Por Pagar Proveedores</v>
      </c>
      <c r="D1168" s="43" t="s">
        <v>16391</v>
      </c>
      <c r="E1168" t="s">
        <v>9298</v>
      </c>
      <c r="F1168" t="s">
        <v>16639</v>
      </c>
      <c r="G1168" s="41">
        <v>45280</v>
      </c>
      <c r="H1168" t="s">
        <v>7205</v>
      </c>
      <c r="L1168" t="s">
        <v>21854</v>
      </c>
      <c r="M1168" s="44">
        <v>-59000</v>
      </c>
      <c r="N1168" s="44">
        <v>-59000</v>
      </c>
    </row>
    <row r="1169" spans="2:14" x14ac:dyDescent="0.25">
      <c r="B1169" s="49" t="s">
        <v>9326</v>
      </c>
      <c r="C1169" s="53" t="str">
        <f>_xlfn.XLOOKUP(Tabla1[[#This Row],[txtDimensionFocus]],Tabla7[Columna1],Tabla7[Columna2])</f>
        <v>Cuentas Por Pagar Proveedores</v>
      </c>
      <c r="D1169" s="43" t="s">
        <v>14907</v>
      </c>
      <c r="E1169" t="s">
        <v>7174</v>
      </c>
      <c r="F1169" t="s">
        <v>14908</v>
      </c>
      <c r="G1169" s="41">
        <v>43306</v>
      </c>
      <c r="H1169" t="s">
        <v>7173</v>
      </c>
      <c r="I1169" t="s">
        <v>16723</v>
      </c>
      <c r="L1169" t="s">
        <v>21854</v>
      </c>
      <c r="M1169" s="44">
        <v>-59000</v>
      </c>
      <c r="N1169" s="44">
        <v>-59000</v>
      </c>
    </row>
    <row r="1170" spans="2:14" x14ac:dyDescent="0.25">
      <c r="B1170" s="49" t="s">
        <v>9326</v>
      </c>
      <c r="C1170" s="53" t="str">
        <f>_xlfn.XLOOKUP(Tabla1[[#This Row],[txtDimensionFocus]],Tabla7[Columna1],Tabla7[Columna2])</f>
        <v>Cuentas Por Pagar Proveedores</v>
      </c>
      <c r="D1170" s="43" t="s">
        <v>11267</v>
      </c>
      <c r="E1170" t="s">
        <v>2374</v>
      </c>
      <c r="F1170" t="s">
        <v>11268</v>
      </c>
      <c r="G1170" s="41">
        <v>41711</v>
      </c>
      <c r="H1170" t="s">
        <v>2375</v>
      </c>
      <c r="I1170" t="s">
        <v>16520</v>
      </c>
      <c r="K1170">
        <v>708</v>
      </c>
      <c r="L1170" t="s">
        <v>21854</v>
      </c>
      <c r="M1170" s="44">
        <v>-59000</v>
      </c>
      <c r="N1170" s="44">
        <v>-59000</v>
      </c>
    </row>
    <row r="1171" spans="2:14" x14ac:dyDescent="0.25">
      <c r="B1171" s="49" t="s">
        <v>9326</v>
      </c>
      <c r="C1171" s="53" t="str">
        <f>_xlfn.XLOOKUP(Tabla1[[#This Row],[txtDimensionFocus]],Tabla7[Columna1],Tabla7[Columna2])</f>
        <v>Cuentas Por Pagar Proveedores</v>
      </c>
      <c r="D1171" s="43" t="s">
        <v>12814</v>
      </c>
      <c r="E1171" t="s">
        <v>4466</v>
      </c>
      <c r="F1171" t="s">
        <v>16162</v>
      </c>
      <c r="G1171" s="41">
        <v>44858</v>
      </c>
      <c r="H1171" t="s">
        <v>8813</v>
      </c>
      <c r="I1171" t="s">
        <v>16899</v>
      </c>
      <c r="K1171" t="s">
        <v>22003</v>
      </c>
      <c r="L1171" t="s">
        <v>21854</v>
      </c>
      <c r="M1171" s="44">
        <v>-59000</v>
      </c>
      <c r="N1171" s="44">
        <v>-59000</v>
      </c>
    </row>
    <row r="1172" spans="2:14" x14ac:dyDescent="0.25">
      <c r="B1172" s="49" t="s">
        <v>9326</v>
      </c>
      <c r="C1172" s="53" t="str">
        <f>_xlfn.XLOOKUP(Tabla1[[#This Row],[txtDimensionFocus]],Tabla7[Columna1],Tabla7[Columna2])</f>
        <v>Cuentas Por Pagar Proveedores</v>
      </c>
      <c r="D1172" s="43" t="s">
        <v>21207</v>
      </c>
      <c r="E1172" t="s">
        <v>22005</v>
      </c>
      <c r="F1172" t="s">
        <v>21208</v>
      </c>
      <c r="G1172" s="41">
        <v>45301</v>
      </c>
      <c r="H1172" t="s">
        <v>7120</v>
      </c>
      <c r="L1172" t="s">
        <v>21854</v>
      </c>
      <c r="M1172" s="44">
        <v>-59000</v>
      </c>
      <c r="N1172" s="44">
        <v>-59000</v>
      </c>
    </row>
    <row r="1173" spans="2:14" x14ac:dyDescent="0.25">
      <c r="B1173" s="49" t="s">
        <v>9326</v>
      </c>
      <c r="C1173" s="53" t="str">
        <f>_xlfn.XLOOKUP(Tabla1[[#This Row],[txtDimensionFocus]],Tabla7[Columna1],Tabla7[Columna2])</f>
        <v>Cuentas Por Pagar Proveedores</v>
      </c>
      <c r="D1173" s="43" t="s">
        <v>15070</v>
      </c>
      <c r="E1173" t="s">
        <v>7410</v>
      </c>
      <c r="F1173" t="s">
        <v>15071</v>
      </c>
      <c r="G1173" s="41">
        <v>43549</v>
      </c>
      <c r="H1173" t="s">
        <v>7147</v>
      </c>
      <c r="I1173" t="s">
        <v>16905</v>
      </c>
      <c r="K1173" t="s">
        <v>22007</v>
      </c>
      <c r="L1173" t="s">
        <v>21854</v>
      </c>
      <c r="M1173" s="44">
        <v>-59000</v>
      </c>
      <c r="N1173" s="44">
        <v>-59000</v>
      </c>
    </row>
    <row r="1174" spans="2:14" x14ac:dyDescent="0.25">
      <c r="B1174" s="49" t="s">
        <v>9326</v>
      </c>
      <c r="C1174" s="53" t="str">
        <f>_xlfn.XLOOKUP(Tabla1[[#This Row],[txtDimensionFocus]],Tabla7[Columna1],Tabla7[Columna2])</f>
        <v>Cuentas Por Pagar Proveedores</v>
      </c>
      <c r="D1174" s="43" t="s">
        <v>7299</v>
      </c>
      <c r="E1174" t="s">
        <v>7298</v>
      </c>
      <c r="F1174" t="s">
        <v>14989</v>
      </c>
      <c r="G1174" s="41">
        <v>43430</v>
      </c>
      <c r="H1174" t="s">
        <v>7147</v>
      </c>
      <c r="I1174" t="s">
        <v>17536</v>
      </c>
      <c r="K1174" t="s">
        <v>22182</v>
      </c>
      <c r="L1174" t="s">
        <v>21854</v>
      </c>
      <c r="M1174" s="44">
        <v>-59000</v>
      </c>
      <c r="N1174" s="44">
        <v>-59000</v>
      </c>
    </row>
    <row r="1175" spans="2:14" x14ac:dyDescent="0.25">
      <c r="B1175" s="49" t="s">
        <v>9326</v>
      </c>
      <c r="C1175" s="53" t="str">
        <f>_xlfn.XLOOKUP(Tabla1[[#This Row],[txtDimensionFocus]],Tabla7[Columna1],Tabla7[Columna2])</f>
        <v>Cuentas Por Pagar Proveedores</v>
      </c>
      <c r="D1175" s="43" t="s">
        <v>1665</v>
      </c>
      <c r="E1175" t="s">
        <v>1664</v>
      </c>
      <c r="F1175" t="s">
        <v>10599</v>
      </c>
      <c r="G1175" s="41">
        <v>41572</v>
      </c>
      <c r="H1175" t="s">
        <v>1666</v>
      </c>
      <c r="I1175" t="s">
        <v>17764</v>
      </c>
      <c r="K1175">
        <v>1828</v>
      </c>
      <c r="L1175" t="s">
        <v>21854</v>
      </c>
      <c r="M1175" s="44">
        <v>-59000</v>
      </c>
      <c r="N1175" s="44">
        <v>-59000</v>
      </c>
    </row>
    <row r="1176" spans="2:14" x14ac:dyDescent="0.25">
      <c r="B1176" s="49" t="s">
        <v>9326</v>
      </c>
      <c r="C1176" s="53" t="str">
        <f>_xlfn.XLOOKUP(Tabla1[[#This Row],[txtDimensionFocus]],Tabla7[Columna1],Tabla7[Columna2])</f>
        <v>Cuentas Por Pagar Proveedores</v>
      </c>
      <c r="D1176" s="43" t="s">
        <v>1665</v>
      </c>
      <c r="E1176" t="s">
        <v>1664</v>
      </c>
      <c r="F1176" t="s">
        <v>10664</v>
      </c>
      <c r="G1176" s="41">
        <v>41603</v>
      </c>
      <c r="H1176" t="s">
        <v>1734</v>
      </c>
      <c r="I1176" t="s">
        <v>17765</v>
      </c>
      <c r="K1176">
        <v>1898</v>
      </c>
      <c r="L1176" t="s">
        <v>21854</v>
      </c>
      <c r="M1176" s="44">
        <v>-59000</v>
      </c>
      <c r="N1176" s="44">
        <v>-59000</v>
      </c>
    </row>
    <row r="1177" spans="2:14" x14ac:dyDescent="0.25">
      <c r="B1177" s="49" t="s">
        <v>9326</v>
      </c>
      <c r="C1177" s="53" t="str">
        <f>_xlfn.XLOOKUP(Tabla1[[#This Row],[txtDimensionFocus]],Tabla7[Columna1],Tabla7[Columna2])</f>
        <v>Cuentas Por Pagar Proveedores</v>
      </c>
      <c r="D1177" s="43" t="s">
        <v>7378</v>
      </c>
      <c r="E1177" t="s">
        <v>7377</v>
      </c>
      <c r="F1177" t="s">
        <v>15054</v>
      </c>
      <c r="G1177" s="41">
        <v>43524</v>
      </c>
      <c r="H1177" t="s">
        <v>7379</v>
      </c>
      <c r="I1177" t="s">
        <v>18465</v>
      </c>
      <c r="K1177" t="s">
        <v>22649</v>
      </c>
      <c r="L1177" t="s">
        <v>21854</v>
      </c>
      <c r="M1177" s="44">
        <v>-59000</v>
      </c>
      <c r="N1177" s="44">
        <v>-59000</v>
      </c>
    </row>
    <row r="1178" spans="2:14" x14ac:dyDescent="0.25">
      <c r="B1178" s="49" t="s">
        <v>9326</v>
      </c>
      <c r="C1178" s="53" t="str">
        <f>_xlfn.XLOOKUP(Tabla1[[#This Row],[txtDimensionFocus]],Tabla7[Columna1],Tabla7[Columna2])</f>
        <v>Cuentas Por Pagar Proveedores</v>
      </c>
      <c r="D1178" s="43" t="s">
        <v>10777</v>
      </c>
      <c r="E1178" t="s">
        <v>1867</v>
      </c>
      <c r="F1178" t="s">
        <v>10778</v>
      </c>
      <c r="G1178" s="41">
        <v>41614</v>
      </c>
      <c r="H1178" t="s">
        <v>1868</v>
      </c>
      <c r="I1178" t="s">
        <v>18786</v>
      </c>
      <c r="K1178">
        <v>53</v>
      </c>
      <c r="L1178" t="s">
        <v>21854</v>
      </c>
      <c r="M1178" s="44">
        <v>-59000</v>
      </c>
      <c r="N1178" s="44">
        <v>-59000</v>
      </c>
    </row>
    <row r="1179" spans="2:14" x14ac:dyDescent="0.25">
      <c r="B1179" s="49" t="s">
        <v>9326</v>
      </c>
      <c r="C1179" s="53" t="str">
        <f>_xlfn.XLOOKUP(Tabla1[[#This Row],[txtDimensionFocus]],Tabla7[Columna1],Tabla7[Columna2])</f>
        <v>Cuentas Por Pagar Proveedores</v>
      </c>
      <c r="D1179" s="43" t="s">
        <v>6174</v>
      </c>
      <c r="E1179" t="s">
        <v>6173</v>
      </c>
      <c r="F1179" t="s">
        <v>14128</v>
      </c>
      <c r="G1179" s="41">
        <v>42562</v>
      </c>
      <c r="H1179" t="s">
        <v>6175</v>
      </c>
      <c r="I1179" t="s">
        <v>17957</v>
      </c>
      <c r="K1179" t="s">
        <v>22348</v>
      </c>
      <c r="L1179" t="s">
        <v>21854</v>
      </c>
      <c r="M1179" s="44">
        <v>-58144.5</v>
      </c>
      <c r="N1179" s="44">
        <v>-58144.5</v>
      </c>
    </row>
    <row r="1180" spans="2:14" x14ac:dyDescent="0.25">
      <c r="B1180" s="49" t="s">
        <v>9326</v>
      </c>
      <c r="C1180" s="53" t="str">
        <f>_xlfn.XLOOKUP(Tabla1[[#This Row],[txtDimensionFocus]],Tabla7[Columna1],Tabla7[Columna2])</f>
        <v>Cuentas Por Pagar Proveedores</v>
      </c>
      <c r="D1180" s="43" t="s">
        <v>526</v>
      </c>
      <c r="E1180" t="s">
        <v>525</v>
      </c>
      <c r="F1180" t="s">
        <v>9744</v>
      </c>
      <c r="G1180" s="41">
        <v>40982</v>
      </c>
      <c r="H1180">
        <v>1554360</v>
      </c>
      <c r="L1180" t="s">
        <v>21854</v>
      </c>
      <c r="M1180" s="44">
        <v>-58130.85</v>
      </c>
      <c r="N1180" s="44">
        <v>-58130.85</v>
      </c>
    </row>
    <row r="1181" spans="2:14" x14ac:dyDescent="0.25">
      <c r="B1181" s="49" t="s">
        <v>9326</v>
      </c>
      <c r="C1181" s="53" t="str">
        <f>_xlfn.XLOOKUP(Tabla1[[#This Row],[txtDimensionFocus]],Tabla7[Columna1],Tabla7[Columna2])</f>
        <v>Cuentas Por Pagar Proveedores</v>
      </c>
      <c r="D1181" s="43" t="s">
        <v>12831</v>
      </c>
      <c r="E1181" t="s">
        <v>4492</v>
      </c>
      <c r="F1181" t="s">
        <v>14063</v>
      </c>
      <c r="G1181" s="41">
        <v>42529</v>
      </c>
      <c r="H1181" t="s">
        <v>6079</v>
      </c>
      <c r="I1181" t="s">
        <v>16958</v>
      </c>
      <c r="K1181" t="s">
        <v>22023</v>
      </c>
      <c r="L1181" t="s">
        <v>21854</v>
      </c>
      <c r="M1181" s="44">
        <v>-57991.1</v>
      </c>
      <c r="N1181" s="44">
        <v>-57991.1</v>
      </c>
    </row>
    <row r="1182" spans="2:14" x14ac:dyDescent="0.25">
      <c r="B1182" s="49" t="s">
        <v>9326</v>
      </c>
      <c r="C1182" s="53" t="str">
        <f>_xlfn.XLOOKUP(Tabla1[[#This Row],[txtDimensionFocus]],Tabla7[Columna1],Tabla7[Columna2])</f>
        <v>Cuentas Por Pagar Proveedores</v>
      </c>
      <c r="D1182" s="43" t="s">
        <v>607</v>
      </c>
      <c r="E1182" t="s">
        <v>606</v>
      </c>
      <c r="F1182" t="s">
        <v>9829</v>
      </c>
      <c r="G1182" s="41">
        <v>41031</v>
      </c>
      <c r="H1182">
        <v>223</v>
      </c>
      <c r="L1182" t="s">
        <v>21854</v>
      </c>
      <c r="M1182" s="44">
        <v>-56985</v>
      </c>
      <c r="N1182" s="44">
        <v>-56985</v>
      </c>
    </row>
    <row r="1183" spans="2:14" x14ac:dyDescent="0.25">
      <c r="B1183" s="49" t="s">
        <v>9326</v>
      </c>
      <c r="C1183" s="53" t="str">
        <f>_xlfn.XLOOKUP(Tabla1[[#This Row],[txtDimensionFocus]],Tabla7[Columna1],Tabla7[Columna2])</f>
        <v>Cuentas Por Pagar Proveedores</v>
      </c>
      <c r="D1183" s="43" t="s">
        <v>172</v>
      </c>
      <c r="E1183" t="s">
        <v>171</v>
      </c>
      <c r="F1183" t="s">
        <v>9426</v>
      </c>
      <c r="G1183" s="41">
        <v>40514</v>
      </c>
      <c r="H1183">
        <v>410</v>
      </c>
      <c r="L1183" t="s">
        <v>21854</v>
      </c>
      <c r="M1183" s="44">
        <v>-56600</v>
      </c>
      <c r="N1183" s="44">
        <v>-56600</v>
      </c>
    </row>
    <row r="1184" spans="2:14" x14ac:dyDescent="0.25">
      <c r="B1184" s="49" t="s">
        <v>9326</v>
      </c>
      <c r="C1184" s="53" t="str">
        <f>_xlfn.XLOOKUP(Tabla1[[#This Row],[txtDimensionFocus]],Tabla7[Columna1],Tabla7[Columna2])</f>
        <v>Cuentas Por Pagar Proveedores</v>
      </c>
      <c r="D1184" s="43" t="s">
        <v>433</v>
      </c>
      <c r="E1184" t="s">
        <v>432</v>
      </c>
      <c r="F1184" t="s">
        <v>9997</v>
      </c>
      <c r="G1184" s="41">
        <v>41159</v>
      </c>
      <c r="H1184" t="s">
        <v>846</v>
      </c>
      <c r="I1184" t="s">
        <v>17319</v>
      </c>
      <c r="K1184" t="s">
        <v>22167</v>
      </c>
      <c r="L1184" t="s">
        <v>21854</v>
      </c>
      <c r="M1184" s="44">
        <v>-57749.440000000002</v>
      </c>
      <c r="N1184" s="44">
        <v>-56255.92</v>
      </c>
    </row>
    <row r="1185" spans="2:14" x14ac:dyDescent="0.25">
      <c r="B1185" s="49" t="s">
        <v>9326</v>
      </c>
      <c r="C1185" s="53" t="str">
        <f>_xlfn.XLOOKUP(Tabla1[[#This Row],[txtDimensionFocus]],Tabla7[Columna1],Tabla7[Columna2])</f>
        <v>Cuentas Por Pagar Proveedores</v>
      </c>
      <c r="D1185" s="43" t="s">
        <v>358</v>
      </c>
      <c r="E1185" t="s">
        <v>357</v>
      </c>
      <c r="F1185" t="s">
        <v>9574</v>
      </c>
      <c r="G1185" s="41">
        <v>40718</v>
      </c>
      <c r="H1185">
        <v>4458</v>
      </c>
      <c r="L1185" t="s">
        <v>21854</v>
      </c>
      <c r="M1185" s="44">
        <v>-56202</v>
      </c>
      <c r="N1185" s="44">
        <v>-56202</v>
      </c>
    </row>
    <row r="1186" spans="2:14" x14ac:dyDescent="0.25">
      <c r="B1186" s="49" t="s">
        <v>9326</v>
      </c>
      <c r="C1186" s="53" t="str">
        <f>_xlfn.XLOOKUP(Tabla1[[#This Row],[txtDimensionFocus]],Tabla7[Columna1],Tabla7[Columna2])</f>
        <v>Cuentas Por Pagar Proveedores</v>
      </c>
      <c r="D1186" s="43" t="s">
        <v>5621</v>
      </c>
      <c r="E1186" t="s">
        <v>5620</v>
      </c>
      <c r="F1186" t="s">
        <v>13696</v>
      </c>
      <c r="G1186" s="41">
        <v>42200</v>
      </c>
      <c r="H1186" t="s">
        <v>5622</v>
      </c>
      <c r="I1186" t="s">
        <v>17726</v>
      </c>
      <c r="K1186" t="s">
        <v>22237</v>
      </c>
      <c r="L1186" t="s">
        <v>21854</v>
      </c>
      <c r="M1186" s="44">
        <v>-56000</v>
      </c>
      <c r="N1186" s="44">
        <v>-56000</v>
      </c>
    </row>
    <row r="1187" spans="2:14" x14ac:dyDescent="0.25">
      <c r="B1187" s="49" t="s">
        <v>9326</v>
      </c>
      <c r="C1187" s="53" t="str">
        <f>_xlfn.XLOOKUP(Tabla1[[#This Row],[txtDimensionFocus]],Tabla7[Columna1],Tabla7[Columna2])</f>
        <v>Cuentas Por Pagar Proveedores</v>
      </c>
      <c r="D1187" s="43" t="s">
        <v>12831</v>
      </c>
      <c r="E1187" t="s">
        <v>4492</v>
      </c>
      <c r="F1187" t="s">
        <v>14062</v>
      </c>
      <c r="G1187" s="41">
        <v>42529</v>
      </c>
      <c r="H1187" t="s">
        <v>6078</v>
      </c>
      <c r="I1187" t="s">
        <v>16958</v>
      </c>
      <c r="K1187" t="s">
        <v>22023</v>
      </c>
      <c r="L1187" t="s">
        <v>21854</v>
      </c>
      <c r="M1187" s="44">
        <v>-55808.1</v>
      </c>
      <c r="N1187" s="44">
        <v>-55808.1</v>
      </c>
    </row>
    <row r="1188" spans="2:14" x14ac:dyDescent="0.25">
      <c r="B1188" s="49" t="s">
        <v>9326</v>
      </c>
      <c r="C1188" s="53" t="str">
        <f>_xlfn.XLOOKUP(Tabla1[[#This Row],[txtDimensionFocus]],Tabla7[Columna1],Tabla7[Columna2])</f>
        <v>Cuentas Por Pagar Proveedores</v>
      </c>
      <c r="D1188" s="43" t="s">
        <v>2494</v>
      </c>
      <c r="E1188" t="s">
        <v>2493</v>
      </c>
      <c r="F1188" t="s">
        <v>12511</v>
      </c>
      <c r="G1188" s="41">
        <v>41853</v>
      </c>
      <c r="H1188" t="s">
        <v>4073</v>
      </c>
      <c r="I1188" t="s">
        <v>18066</v>
      </c>
      <c r="K1188">
        <v>1720</v>
      </c>
      <c r="L1188" t="s">
        <v>21854</v>
      </c>
      <c r="M1188" s="44">
        <v>-55460</v>
      </c>
      <c r="N1188" s="44">
        <v>-55460</v>
      </c>
    </row>
    <row r="1189" spans="2:14" x14ac:dyDescent="0.25">
      <c r="B1189" s="49" t="s">
        <v>9326</v>
      </c>
      <c r="C1189" s="53" t="str">
        <f>_xlfn.XLOOKUP(Tabla1[[#This Row],[txtDimensionFocus]],Tabla7[Columna1],Tabla7[Columna2])</f>
        <v>Cuentas Por Pagar Proveedores</v>
      </c>
      <c r="D1189" s="43" t="s">
        <v>6709</v>
      </c>
      <c r="E1189" t="s">
        <v>6708</v>
      </c>
      <c r="F1189" t="s">
        <v>14562</v>
      </c>
      <c r="G1189" s="41">
        <v>42815</v>
      </c>
      <c r="H1189" t="s">
        <v>4049</v>
      </c>
      <c r="I1189" t="s">
        <v>18165</v>
      </c>
      <c r="K1189" t="s">
        <v>22455</v>
      </c>
      <c r="L1189" t="s">
        <v>21854</v>
      </c>
      <c r="M1189" s="44">
        <v>-55430.5</v>
      </c>
      <c r="N1189" s="44">
        <v>-55430.5</v>
      </c>
    </row>
    <row r="1190" spans="2:14" x14ac:dyDescent="0.25">
      <c r="B1190" s="49" t="s">
        <v>9326</v>
      </c>
      <c r="C1190" s="53" t="str">
        <f>_xlfn.XLOOKUP(Tabla1[[#This Row],[txtDimensionFocus]],Tabla7[Columna1],Tabla7[Columna2])</f>
        <v>Cuentas Por Pagar Proveedores</v>
      </c>
      <c r="D1190" s="43" t="s">
        <v>153</v>
      </c>
      <c r="E1190" t="s">
        <v>152</v>
      </c>
      <c r="F1190" t="s">
        <v>9417</v>
      </c>
      <c r="G1190" s="41">
        <v>40483</v>
      </c>
      <c r="H1190">
        <v>163</v>
      </c>
      <c r="L1190" t="s">
        <v>21854</v>
      </c>
      <c r="M1190" s="44">
        <v>-55200</v>
      </c>
      <c r="N1190" s="44">
        <v>-55200</v>
      </c>
    </row>
    <row r="1191" spans="2:14" x14ac:dyDescent="0.25">
      <c r="B1191" s="49" t="s">
        <v>9326</v>
      </c>
      <c r="C1191" s="53" t="str">
        <f>_xlfn.XLOOKUP(Tabla1[[#This Row],[txtDimensionFocus]],Tabla7[Columna1],Tabla7[Columna2])</f>
        <v>Cuentas Por Pagar Proveedores</v>
      </c>
      <c r="D1191" s="43" t="s">
        <v>8736</v>
      </c>
      <c r="E1191" t="s">
        <v>8735</v>
      </c>
      <c r="F1191" t="s">
        <v>18644</v>
      </c>
      <c r="G1191" s="41">
        <v>45247</v>
      </c>
      <c r="H1191" t="s">
        <v>9294</v>
      </c>
      <c r="I1191" t="s">
        <v>18645</v>
      </c>
      <c r="J1191" t="s">
        <v>22669</v>
      </c>
      <c r="K1191" t="s">
        <v>22670</v>
      </c>
      <c r="L1191" t="s">
        <v>21854</v>
      </c>
      <c r="M1191" s="44">
        <v>-54656.03</v>
      </c>
      <c r="N1191" s="44">
        <v>-54656.03</v>
      </c>
    </row>
    <row r="1192" spans="2:14" x14ac:dyDescent="0.25">
      <c r="B1192" s="49" t="s">
        <v>9326</v>
      </c>
      <c r="C1192" s="53" t="str">
        <f>_xlfn.XLOOKUP(Tabla1[[#This Row],[txtDimensionFocus]],Tabla7[Columna1],Tabla7[Columna2])</f>
        <v>Cuentas Por Pagar Proveedores</v>
      </c>
      <c r="D1192" s="43" t="s">
        <v>433</v>
      </c>
      <c r="E1192" t="s">
        <v>432</v>
      </c>
      <c r="F1192" t="s">
        <v>14410</v>
      </c>
      <c r="G1192" s="41">
        <v>42766</v>
      </c>
      <c r="H1192" t="s">
        <v>6532</v>
      </c>
      <c r="I1192" t="s">
        <v>17468</v>
      </c>
      <c r="K1192" t="s">
        <v>22170</v>
      </c>
      <c r="L1192" t="s">
        <v>21854</v>
      </c>
      <c r="M1192" s="44">
        <v>-54012.85</v>
      </c>
      <c r="N1192" s="44">
        <v>-54012.85</v>
      </c>
    </row>
    <row r="1193" spans="2:14" x14ac:dyDescent="0.25">
      <c r="B1193" s="49" t="s">
        <v>9326</v>
      </c>
      <c r="C1193" s="53" t="str">
        <f>_xlfn.XLOOKUP(Tabla1[[#This Row],[txtDimensionFocus]],Tabla7[Columna1],Tabla7[Columna2])</f>
        <v>Cuentas Por Pagar Proveedores</v>
      </c>
      <c r="D1193" s="43" t="s">
        <v>7492</v>
      </c>
      <c r="E1193" t="s">
        <v>7491</v>
      </c>
      <c r="F1193" t="s">
        <v>15391</v>
      </c>
      <c r="G1193" s="41">
        <v>44365</v>
      </c>
      <c r="H1193" t="s">
        <v>7874</v>
      </c>
      <c r="I1193" t="s">
        <v>18002</v>
      </c>
      <c r="K1193" t="s">
        <v>22372</v>
      </c>
      <c r="L1193" t="s">
        <v>21854</v>
      </c>
      <c r="M1193" s="44">
        <v>-54000</v>
      </c>
      <c r="N1193" s="44">
        <v>-54000</v>
      </c>
    </row>
    <row r="1194" spans="2:14" x14ac:dyDescent="0.25">
      <c r="B1194" s="49" t="s">
        <v>9326</v>
      </c>
      <c r="C1194" s="53" t="str">
        <f>_xlfn.XLOOKUP(Tabla1[[#This Row],[txtDimensionFocus]],Tabla7[Columna1],Tabla7[Columna2])</f>
        <v>Cuentas Por Pagar Proveedores</v>
      </c>
      <c r="D1194" s="43" t="s">
        <v>8771</v>
      </c>
      <c r="E1194" t="s">
        <v>8770</v>
      </c>
      <c r="F1194" t="s">
        <v>16132</v>
      </c>
      <c r="G1194" s="41">
        <v>44778</v>
      </c>
      <c r="H1194" t="s">
        <v>8772</v>
      </c>
      <c r="L1194" t="s">
        <v>21854</v>
      </c>
      <c r="M1194" s="44">
        <v>-53850</v>
      </c>
      <c r="N1194" s="44">
        <v>-53850</v>
      </c>
    </row>
    <row r="1195" spans="2:14" x14ac:dyDescent="0.25">
      <c r="B1195" s="49" t="s">
        <v>9326</v>
      </c>
      <c r="C1195" s="53" t="str">
        <f>_xlfn.XLOOKUP(Tabla1[[#This Row],[txtDimensionFocus]],Tabla7[Columna1],Tabla7[Columna2])</f>
        <v>Cuentas Por Pagar Proveedores</v>
      </c>
      <c r="D1195" s="43" t="s">
        <v>2494</v>
      </c>
      <c r="E1195" t="s">
        <v>2493</v>
      </c>
      <c r="F1195" t="s">
        <v>14580</v>
      </c>
      <c r="G1195" s="41">
        <v>42836</v>
      </c>
      <c r="H1195" t="s">
        <v>6733</v>
      </c>
      <c r="I1195" t="s">
        <v>18068</v>
      </c>
      <c r="K1195" t="s">
        <v>22403</v>
      </c>
      <c r="L1195" t="s">
        <v>21854</v>
      </c>
      <c r="M1195" s="44">
        <v>-53247.5</v>
      </c>
      <c r="N1195" s="44">
        <v>-53247.5</v>
      </c>
    </row>
    <row r="1196" spans="2:14" x14ac:dyDescent="0.25">
      <c r="B1196" s="49" t="s">
        <v>9326</v>
      </c>
      <c r="C1196" s="53" t="str">
        <f>_xlfn.XLOOKUP(Tabla1[[#This Row],[txtDimensionFocus]],Tabla7[Columna1],Tabla7[Columna2])</f>
        <v>Cuentas Por Pagar Proveedores</v>
      </c>
      <c r="D1196" s="43" t="s">
        <v>5853</v>
      </c>
      <c r="E1196" t="s">
        <v>5852</v>
      </c>
      <c r="F1196" t="s">
        <v>13901</v>
      </c>
      <c r="G1196" s="41">
        <v>42339</v>
      </c>
      <c r="H1196" t="s">
        <v>5854</v>
      </c>
      <c r="I1196" t="s">
        <v>18401</v>
      </c>
      <c r="K1196" t="s">
        <v>22588</v>
      </c>
      <c r="L1196" t="s">
        <v>21854</v>
      </c>
      <c r="M1196" s="44">
        <v>-53166.91</v>
      </c>
      <c r="N1196" s="44">
        <v>-53166.91</v>
      </c>
    </row>
    <row r="1197" spans="2:14" x14ac:dyDescent="0.25">
      <c r="B1197" s="49" t="s">
        <v>9326</v>
      </c>
      <c r="C1197" s="53" t="str">
        <f>_xlfn.XLOOKUP(Tabla1[[#This Row],[txtDimensionFocus]],Tabla7[Columna1],Tabla7[Columna2])</f>
        <v>Cuentas Por Pagar Proveedores</v>
      </c>
      <c r="D1197" s="43" t="s">
        <v>797</v>
      </c>
      <c r="E1197" t="s">
        <v>796</v>
      </c>
      <c r="F1197" t="s">
        <v>9965</v>
      </c>
      <c r="G1197" s="41">
        <v>41142</v>
      </c>
      <c r="H1197" t="s">
        <v>798</v>
      </c>
      <c r="I1197" t="s">
        <v>17319</v>
      </c>
      <c r="K1197" t="s">
        <v>22138</v>
      </c>
      <c r="L1197" t="s">
        <v>21854</v>
      </c>
      <c r="M1197" s="44">
        <v>-54009.26</v>
      </c>
      <c r="N1197" s="44">
        <v>-52612.47</v>
      </c>
    </row>
    <row r="1198" spans="2:14" x14ac:dyDescent="0.25">
      <c r="B1198" s="49" t="s">
        <v>9326</v>
      </c>
      <c r="C1198" s="53" t="str">
        <f>_xlfn.XLOOKUP(Tabla1[[#This Row],[txtDimensionFocus]],Tabla7[Columna1],Tabla7[Columna2])</f>
        <v>Cuentas Por Pagar Proveedores</v>
      </c>
      <c r="D1198" s="43" t="s">
        <v>4501</v>
      </c>
      <c r="E1198" t="s">
        <v>4500</v>
      </c>
      <c r="F1198" t="s">
        <v>12839</v>
      </c>
      <c r="G1198" s="41">
        <v>41982</v>
      </c>
      <c r="H1198" t="s">
        <v>3879</v>
      </c>
      <c r="I1198" t="s">
        <v>18274</v>
      </c>
      <c r="K1198" t="s">
        <v>22534</v>
      </c>
      <c r="L1198" t="s">
        <v>21854</v>
      </c>
      <c r="M1198" s="44">
        <v>-52510</v>
      </c>
      <c r="N1198" s="44">
        <v>-52510</v>
      </c>
    </row>
    <row r="1199" spans="2:14" x14ac:dyDescent="0.25">
      <c r="B1199" s="49" t="s">
        <v>9326</v>
      </c>
      <c r="C1199" s="53" t="str">
        <f>_xlfn.XLOOKUP(Tabla1[[#This Row],[txtDimensionFocus]],Tabla7[Columna1],Tabla7[Columna2])</f>
        <v>Cuentas Por Pagar Proveedores</v>
      </c>
      <c r="D1199" s="43" t="s">
        <v>1177</v>
      </c>
      <c r="E1199" t="s">
        <v>1176</v>
      </c>
      <c r="F1199" t="s">
        <v>14259</v>
      </c>
      <c r="G1199" s="41">
        <v>42612</v>
      </c>
      <c r="H1199" t="s">
        <v>6334</v>
      </c>
      <c r="I1199" t="s">
        <v>17120</v>
      </c>
      <c r="K1199">
        <v>2487</v>
      </c>
      <c r="L1199" t="s">
        <v>21854</v>
      </c>
      <c r="M1199" s="44">
        <v>-54489.3</v>
      </c>
      <c r="N1199" s="44">
        <v>-52180.43</v>
      </c>
    </row>
    <row r="1200" spans="2:14" x14ac:dyDescent="0.25">
      <c r="B1200" s="49" t="s">
        <v>9326</v>
      </c>
      <c r="C1200" s="53" t="str">
        <f>_xlfn.XLOOKUP(Tabla1[[#This Row],[txtDimensionFocus]],Tabla7[Columna1],Tabla7[Columna2])</f>
        <v>Cuentas Por Pagar Proveedores</v>
      </c>
      <c r="D1200" s="43" t="s">
        <v>9617</v>
      </c>
      <c r="E1200" t="s">
        <v>419</v>
      </c>
      <c r="F1200" t="s">
        <v>9618</v>
      </c>
      <c r="G1200" s="41">
        <v>40884</v>
      </c>
      <c r="H1200">
        <v>6350</v>
      </c>
      <c r="L1200" t="s">
        <v>21854</v>
      </c>
      <c r="M1200" s="44">
        <v>-51993</v>
      </c>
      <c r="N1200" s="44">
        <v>-51993</v>
      </c>
    </row>
    <row r="1201" spans="2:14" x14ac:dyDescent="0.25">
      <c r="B1201" s="49" t="s">
        <v>9326</v>
      </c>
      <c r="C1201" s="53" t="str">
        <f>_xlfn.XLOOKUP(Tabla1[[#This Row],[txtDimensionFocus]],Tabla7[Columna1],Tabla7[Columna2])</f>
        <v>Cuentas Por Pagar Proveedores</v>
      </c>
      <c r="D1201" s="43" t="s">
        <v>195</v>
      </c>
      <c r="E1201" t="s">
        <v>194</v>
      </c>
      <c r="F1201" t="s">
        <v>14639</v>
      </c>
      <c r="G1201" s="41">
        <v>42917</v>
      </c>
      <c r="H1201" t="s">
        <v>6818</v>
      </c>
      <c r="L1201" t="s">
        <v>21854</v>
      </c>
      <c r="M1201" s="44">
        <v>-51900</v>
      </c>
      <c r="N1201" s="44">
        <v>-51900</v>
      </c>
    </row>
    <row r="1202" spans="2:14" x14ac:dyDescent="0.25">
      <c r="B1202" s="49" t="s">
        <v>9326</v>
      </c>
      <c r="C1202" s="53" t="str">
        <f>_xlfn.XLOOKUP(Tabla1[[#This Row],[txtDimensionFocus]],Tabla7[Columna1],Tabla7[Columna2])</f>
        <v>Cuentas Por Pagar Proveedores</v>
      </c>
      <c r="D1202" s="43" t="s">
        <v>3178</v>
      </c>
      <c r="E1202" t="s">
        <v>3177</v>
      </c>
      <c r="F1202" t="s">
        <v>13590</v>
      </c>
      <c r="G1202" s="41">
        <v>42144</v>
      </c>
      <c r="H1202" t="s">
        <v>5491</v>
      </c>
      <c r="I1202" t="s">
        <v>18127</v>
      </c>
      <c r="K1202" t="s">
        <v>22441</v>
      </c>
      <c r="L1202" t="s">
        <v>21854</v>
      </c>
      <c r="M1202" s="44">
        <v>-53926</v>
      </c>
      <c r="N1202" s="44">
        <v>-51641</v>
      </c>
    </row>
    <row r="1203" spans="2:14" x14ac:dyDescent="0.25">
      <c r="B1203" s="49" t="s">
        <v>9326</v>
      </c>
      <c r="C1203" s="53" t="str">
        <f>_xlfn.XLOOKUP(Tabla1[[#This Row],[txtDimensionFocus]],Tabla7[Columna1],Tabla7[Columna2])</f>
        <v>Cuentas Por Pagar Proveedores</v>
      </c>
      <c r="D1203" s="43" t="s">
        <v>816</v>
      </c>
      <c r="E1203" t="s">
        <v>815</v>
      </c>
      <c r="F1203" t="s">
        <v>12894</v>
      </c>
      <c r="G1203" s="41">
        <v>42002</v>
      </c>
      <c r="L1203" t="s">
        <v>21854</v>
      </c>
      <c r="M1203" s="44">
        <v>-51491.87</v>
      </c>
      <c r="N1203" s="44">
        <v>-51491.87</v>
      </c>
    </row>
    <row r="1204" spans="2:14" x14ac:dyDescent="0.25">
      <c r="B1204" s="49" t="s">
        <v>9326</v>
      </c>
      <c r="C1204" s="53" t="str">
        <f>_xlfn.XLOOKUP(Tabla1[[#This Row],[txtDimensionFocus]],Tabla7[Columna1],Tabla7[Columna2])</f>
        <v>Cuentas Por Pagar Proveedores</v>
      </c>
      <c r="D1204" s="43" t="s">
        <v>1356</v>
      </c>
      <c r="E1204" t="s">
        <v>1355</v>
      </c>
      <c r="F1204" t="s">
        <v>12543</v>
      </c>
      <c r="G1204" s="41">
        <v>41869</v>
      </c>
      <c r="H1204" t="s">
        <v>4116</v>
      </c>
      <c r="I1204" t="s">
        <v>18841</v>
      </c>
      <c r="K1204" t="s">
        <v>22741</v>
      </c>
      <c r="L1204" t="s">
        <v>21854</v>
      </c>
      <c r="M1204" s="44">
        <v>-51400</v>
      </c>
      <c r="N1204" s="44">
        <v>-51400</v>
      </c>
    </row>
    <row r="1205" spans="2:14" x14ac:dyDescent="0.25">
      <c r="B1205" s="49" t="s">
        <v>9326</v>
      </c>
      <c r="C1205" s="53" t="str">
        <f>_xlfn.XLOOKUP(Tabla1[[#This Row],[txtDimensionFocus]],Tabla7[Columna1],Tabla7[Columna2])</f>
        <v>Cuentas Por Pagar Proveedores</v>
      </c>
      <c r="D1205" s="43" t="s">
        <v>2237</v>
      </c>
      <c r="E1205" t="s">
        <v>2236</v>
      </c>
      <c r="F1205" t="s">
        <v>14162</v>
      </c>
      <c r="G1205" s="41">
        <v>42580</v>
      </c>
      <c r="H1205" t="s">
        <v>6225</v>
      </c>
      <c r="I1205" t="s">
        <v>18111</v>
      </c>
      <c r="K1205" t="s">
        <v>22483</v>
      </c>
      <c r="L1205" t="s">
        <v>21854</v>
      </c>
      <c r="M1205" s="44">
        <v>-51330</v>
      </c>
      <c r="N1205" s="44">
        <v>-51330</v>
      </c>
    </row>
    <row r="1206" spans="2:14" x14ac:dyDescent="0.25">
      <c r="B1206" s="49" t="s">
        <v>9326</v>
      </c>
      <c r="C1206" s="53" t="str">
        <f>_xlfn.XLOOKUP(Tabla1[[#This Row],[txtDimensionFocus]],Tabla7[Columna1],Tabla7[Columna2])</f>
        <v>Cuentas Por Pagar Proveedores</v>
      </c>
      <c r="D1206" s="43" t="s">
        <v>768</v>
      </c>
      <c r="E1206" t="s">
        <v>767</v>
      </c>
      <c r="F1206" t="s">
        <v>9948</v>
      </c>
      <c r="G1206" s="41">
        <v>41131</v>
      </c>
      <c r="H1206" t="s">
        <v>769</v>
      </c>
      <c r="L1206" t="s">
        <v>21854</v>
      </c>
      <c r="M1206" s="44">
        <v>-51262.67</v>
      </c>
      <c r="N1206" s="44">
        <v>-51262.67</v>
      </c>
    </row>
    <row r="1207" spans="2:14" x14ac:dyDescent="0.25">
      <c r="B1207" s="49" t="s">
        <v>9326</v>
      </c>
      <c r="C1207" s="53" t="str">
        <f>_xlfn.XLOOKUP(Tabla1[[#This Row],[txtDimensionFocus]],Tabla7[Columna1],Tabla7[Columna2])</f>
        <v>Cuentas Por Pagar Proveedores</v>
      </c>
      <c r="D1207" s="43" t="s">
        <v>12642</v>
      </c>
      <c r="E1207" t="s">
        <v>1342</v>
      </c>
      <c r="F1207" t="s">
        <v>13621</v>
      </c>
      <c r="G1207" s="41">
        <v>42167</v>
      </c>
      <c r="H1207" t="s">
        <v>5532</v>
      </c>
      <c r="I1207" t="s">
        <v>16697</v>
      </c>
      <c r="K1207" t="s">
        <v>21935</v>
      </c>
      <c r="L1207" t="s">
        <v>21854</v>
      </c>
      <c r="M1207" s="44">
        <v>-50893.4</v>
      </c>
      <c r="N1207" s="44">
        <v>-50893.4</v>
      </c>
    </row>
    <row r="1208" spans="2:14" x14ac:dyDescent="0.25">
      <c r="B1208" s="49" t="s">
        <v>9326</v>
      </c>
      <c r="C1208" s="53" t="str">
        <f>_xlfn.XLOOKUP(Tabla1[[#This Row],[txtDimensionFocus]],Tabla7[Columna1],Tabla7[Columna2])</f>
        <v>Cuentas Por Pagar Proveedores</v>
      </c>
      <c r="D1208" s="43" t="s">
        <v>433</v>
      </c>
      <c r="E1208" t="s">
        <v>432</v>
      </c>
      <c r="F1208" t="s">
        <v>10304</v>
      </c>
      <c r="G1208" s="41">
        <v>41345</v>
      </c>
      <c r="H1208">
        <v>9125</v>
      </c>
      <c r="L1208" t="s">
        <v>21854</v>
      </c>
      <c r="M1208" s="44">
        <v>-50478.04</v>
      </c>
      <c r="N1208" s="44">
        <v>-50478.04</v>
      </c>
    </row>
    <row r="1209" spans="2:14" x14ac:dyDescent="0.25">
      <c r="B1209" s="49" t="s">
        <v>9326</v>
      </c>
      <c r="C1209" s="53" t="str">
        <f>_xlfn.XLOOKUP(Tabla1[[#This Row],[txtDimensionFocus]],Tabla7[Columna1],Tabla7[Columna2])</f>
        <v>Cuentas Por Pagar Proveedores</v>
      </c>
      <c r="D1209" s="43" t="s">
        <v>12642</v>
      </c>
      <c r="E1209" t="s">
        <v>1342</v>
      </c>
      <c r="F1209" t="s">
        <v>12643</v>
      </c>
      <c r="G1209" s="41">
        <v>41897</v>
      </c>
      <c r="H1209" t="s">
        <v>4249</v>
      </c>
      <c r="I1209" t="s">
        <v>16694</v>
      </c>
      <c r="K1209" t="s">
        <v>21932</v>
      </c>
      <c r="L1209" t="s">
        <v>21854</v>
      </c>
      <c r="M1209" s="44">
        <v>-50380.1</v>
      </c>
      <c r="N1209" s="44">
        <v>-50380.1</v>
      </c>
    </row>
    <row r="1210" spans="2:14" x14ac:dyDescent="0.25">
      <c r="B1210" s="49" t="s">
        <v>9326</v>
      </c>
      <c r="C1210" s="53" t="str">
        <f>_xlfn.XLOOKUP(Tabla1[[#This Row],[txtDimensionFocus]],Tabla7[Columna1],Tabla7[Columna2])</f>
        <v>Cuentas Por Pagar Proveedores</v>
      </c>
      <c r="D1210" s="43" t="s">
        <v>263</v>
      </c>
      <c r="E1210" t="s">
        <v>262</v>
      </c>
      <c r="F1210" t="s">
        <v>9489</v>
      </c>
      <c r="G1210" s="41">
        <v>40576</v>
      </c>
      <c r="H1210">
        <v>15</v>
      </c>
      <c r="L1210" t="s">
        <v>21854</v>
      </c>
      <c r="M1210" s="44">
        <v>-50000</v>
      </c>
      <c r="N1210" s="44">
        <v>-50000</v>
      </c>
    </row>
    <row r="1211" spans="2:14" x14ac:dyDescent="0.25">
      <c r="B1211" s="49" t="s">
        <v>9326</v>
      </c>
      <c r="C1211" s="53" t="str">
        <f>_xlfn.XLOOKUP(Tabla1[[#This Row],[txtDimensionFocus]],Tabla7[Columna1],Tabla7[Columna2])</f>
        <v>Cuentas Por Pagar Proveedores</v>
      </c>
      <c r="D1211" s="43" t="s">
        <v>386</v>
      </c>
      <c r="E1211" t="s">
        <v>385</v>
      </c>
      <c r="F1211" t="s">
        <v>9595</v>
      </c>
      <c r="G1211" s="41">
        <v>40802</v>
      </c>
      <c r="H1211" t="s">
        <v>387</v>
      </c>
      <c r="L1211" t="s">
        <v>21854</v>
      </c>
      <c r="M1211" s="44">
        <v>-50000</v>
      </c>
      <c r="N1211" s="44">
        <v>-50000</v>
      </c>
    </row>
    <row r="1212" spans="2:14" x14ac:dyDescent="0.25">
      <c r="B1212" s="49" t="s">
        <v>9326</v>
      </c>
      <c r="C1212" s="53" t="str">
        <f>_xlfn.XLOOKUP(Tabla1[[#This Row],[txtDimensionFocus]],Tabla7[Columna1],Tabla7[Columna2])</f>
        <v>Cuentas Por Pagar Proveedores</v>
      </c>
      <c r="D1212" s="43" t="s">
        <v>506</v>
      </c>
      <c r="E1212" t="s">
        <v>505</v>
      </c>
      <c r="F1212" t="s">
        <v>9717</v>
      </c>
      <c r="G1212" s="41">
        <v>40963</v>
      </c>
      <c r="H1212">
        <v>50</v>
      </c>
      <c r="L1212" t="s">
        <v>21854</v>
      </c>
      <c r="M1212" s="44">
        <v>-50000</v>
      </c>
      <c r="N1212" s="44">
        <v>-50000</v>
      </c>
    </row>
    <row r="1213" spans="2:14" x14ac:dyDescent="0.25">
      <c r="B1213" s="49" t="s">
        <v>9326</v>
      </c>
      <c r="C1213" s="53" t="str">
        <f>_xlfn.XLOOKUP(Tabla1[[#This Row],[txtDimensionFocus]],Tabla7[Columna1],Tabla7[Columna2])</f>
        <v>Cuentas Por Pagar Proveedores</v>
      </c>
      <c r="D1213" s="43" t="s">
        <v>5849</v>
      </c>
      <c r="E1213" t="s">
        <v>5848</v>
      </c>
      <c r="F1213" t="s">
        <v>13898</v>
      </c>
      <c r="G1213" s="41">
        <v>42326</v>
      </c>
      <c r="H1213" t="s">
        <v>5850</v>
      </c>
      <c r="I1213" t="s">
        <v>17900</v>
      </c>
      <c r="K1213">
        <v>824</v>
      </c>
      <c r="L1213" t="s">
        <v>21854</v>
      </c>
      <c r="M1213" s="44">
        <v>-49560</v>
      </c>
      <c r="N1213" s="44">
        <v>-49560</v>
      </c>
    </row>
    <row r="1214" spans="2:14" x14ac:dyDescent="0.25">
      <c r="B1214" s="49" t="s">
        <v>9326</v>
      </c>
      <c r="C1214" s="53" t="str">
        <f>_xlfn.XLOOKUP(Tabla1[[#This Row],[txtDimensionFocus]],Tabla7[Columna1],Tabla7[Columna2])</f>
        <v>Cuentas Por Pagar Proveedores</v>
      </c>
      <c r="D1214" s="43" t="s">
        <v>9612</v>
      </c>
      <c r="E1214" t="s">
        <v>413</v>
      </c>
      <c r="F1214" t="s">
        <v>9613</v>
      </c>
      <c r="G1214" s="41">
        <v>40882</v>
      </c>
      <c r="H1214">
        <v>6274</v>
      </c>
      <c r="L1214" t="s">
        <v>21854</v>
      </c>
      <c r="M1214" s="44">
        <v>-49318.51</v>
      </c>
      <c r="N1214" s="44">
        <v>-49318.51</v>
      </c>
    </row>
    <row r="1215" spans="2:14" x14ac:dyDescent="0.25">
      <c r="B1215" s="49" t="s">
        <v>9326</v>
      </c>
      <c r="C1215" s="53" t="str">
        <f>_xlfn.XLOOKUP(Tabla1[[#This Row],[txtDimensionFocus]],Tabla7[Columna1],Tabla7[Columna2])</f>
        <v>Cuentas Por Pagar Proveedores</v>
      </c>
      <c r="D1215" s="43" t="s">
        <v>760</v>
      </c>
      <c r="E1215" t="s">
        <v>759</v>
      </c>
      <c r="F1215" t="s">
        <v>9991</v>
      </c>
      <c r="G1215" s="41">
        <v>41157</v>
      </c>
      <c r="H1215" t="s">
        <v>838</v>
      </c>
      <c r="L1215" t="s">
        <v>21854</v>
      </c>
      <c r="M1215" s="44">
        <v>-49300</v>
      </c>
      <c r="N1215" s="44">
        <v>-49300</v>
      </c>
    </row>
    <row r="1216" spans="2:14" x14ac:dyDescent="0.25">
      <c r="B1216" s="49" t="s">
        <v>9326</v>
      </c>
      <c r="C1216" s="53" t="str">
        <f>_xlfn.XLOOKUP(Tabla1[[#This Row],[txtDimensionFocus]],Tabla7[Columna1],Tabla7[Columna2])</f>
        <v>Cuentas Por Pagar Proveedores</v>
      </c>
      <c r="D1216" s="43" t="s">
        <v>12831</v>
      </c>
      <c r="E1216" t="s">
        <v>4492</v>
      </c>
      <c r="F1216" t="s">
        <v>14056</v>
      </c>
      <c r="G1216" s="41">
        <v>42529</v>
      </c>
      <c r="H1216" t="s">
        <v>6072</v>
      </c>
      <c r="I1216" t="s">
        <v>16958</v>
      </c>
      <c r="K1216" t="s">
        <v>22023</v>
      </c>
      <c r="L1216" t="s">
        <v>21854</v>
      </c>
      <c r="M1216" s="44">
        <v>-49276.800000000003</v>
      </c>
      <c r="N1216" s="44">
        <v>-49276.800000000003</v>
      </c>
    </row>
    <row r="1217" spans="2:14" x14ac:dyDescent="0.25">
      <c r="B1217" s="49" t="s">
        <v>9326</v>
      </c>
      <c r="C1217" s="53" t="str">
        <f>_xlfn.XLOOKUP(Tabla1[[#This Row],[txtDimensionFocus]],Tabla7[Columna1],Tabla7[Columna2])</f>
        <v>Cuentas Por Pagar Proveedores</v>
      </c>
      <c r="D1217" s="43" t="s">
        <v>668</v>
      </c>
      <c r="E1217" t="s">
        <v>667</v>
      </c>
      <c r="F1217" t="s">
        <v>9873</v>
      </c>
      <c r="G1217" s="41">
        <v>41092</v>
      </c>
      <c r="H1217" t="s">
        <v>669</v>
      </c>
      <c r="L1217" t="s">
        <v>21854</v>
      </c>
      <c r="M1217" s="44">
        <v>-49091.199999999997</v>
      </c>
      <c r="N1217" s="44">
        <v>-49091.199999999997</v>
      </c>
    </row>
    <row r="1218" spans="2:14" x14ac:dyDescent="0.25">
      <c r="B1218" s="49" t="s">
        <v>9326</v>
      </c>
      <c r="C1218" s="53" t="str">
        <f>_xlfn.XLOOKUP(Tabla1[[#This Row],[txtDimensionFocus]],Tabla7[Columna1],Tabla7[Columna2])</f>
        <v>Cuentas Por Pagar Proveedores</v>
      </c>
      <c r="D1218" s="43" t="s">
        <v>6179</v>
      </c>
      <c r="E1218" t="s">
        <v>6178</v>
      </c>
      <c r="F1218" t="s">
        <v>14131</v>
      </c>
      <c r="G1218" s="41">
        <v>42570</v>
      </c>
      <c r="H1218" t="s">
        <v>5570</v>
      </c>
      <c r="I1218" t="s">
        <v>18441</v>
      </c>
      <c r="K1218" t="s">
        <v>22609</v>
      </c>
      <c r="L1218" t="s">
        <v>21854</v>
      </c>
      <c r="M1218" s="44">
        <v>-49088</v>
      </c>
      <c r="N1218" s="44">
        <v>-49088</v>
      </c>
    </row>
    <row r="1219" spans="2:14" x14ac:dyDescent="0.25">
      <c r="B1219" s="49" t="s">
        <v>9326</v>
      </c>
      <c r="C1219" s="53" t="str">
        <f>_xlfn.XLOOKUP(Tabla1[[#This Row],[txtDimensionFocus]],Tabla7[Columna1],Tabla7[Columna2])</f>
        <v>Cuentas Por Pagar Proveedores</v>
      </c>
      <c r="D1219" s="43" t="s">
        <v>6179</v>
      </c>
      <c r="E1219" t="s">
        <v>6178</v>
      </c>
      <c r="F1219" t="s">
        <v>14139</v>
      </c>
      <c r="G1219" s="41">
        <v>42571</v>
      </c>
      <c r="H1219" t="s">
        <v>6189</v>
      </c>
      <c r="I1219" t="s">
        <v>18442</v>
      </c>
      <c r="K1219" t="s">
        <v>22609</v>
      </c>
      <c r="L1219" t="s">
        <v>21854</v>
      </c>
      <c r="M1219" s="44">
        <v>-49088</v>
      </c>
      <c r="N1219" s="44">
        <v>-49088</v>
      </c>
    </row>
    <row r="1220" spans="2:14" x14ac:dyDescent="0.25">
      <c r="B1220" s="49" t="s">
        <v>9326</v>
      </c>
      <c r="C1220" s="53" t="str">
        <f>_xlfn.XLOOKUP(Tabla1[[#This Row],[txtDimensionFocus]],Tabla7[Columna1],Tabla7[Columna2])</f>
        <v>Cuentas Por Pagar Proveedores</v>
      </c>
      <c r="D1220" s="43" t="s">
        <v>9614</v>
      </c>
      <c r="E1220" t="s">
        <v>415</v>
      </c>
      <c r="F1220" t="s">
        <v>9615</v>
      </c>
      <c r="G1220" s="41">
        <v>40882</v>
      </c>
      <c r="H1220">
        <v>6279</v>
      </c>
      <c r="L1220" t="s">
        <v>21854</v>
      </c>
      <c r="M1220" s="44">
        <v>-49068.88</v>
      </c>
      <c r="N1220" s="44">
        <v>-49068.88</v>
      </c>
    </row>
    <row r="1221" spans="2:14" x14ac:dyDescent="0.25">
      <c r="B1221" s="49" t="s">
        <v>9326</v>
      </c>
      <c r="C1221" s="53" t="str">
        <f>_xlfn.XLOOKUP(Tabla1[[#This Row],[txtDimensionFocus]],Tabla7[Columna1],Tabla7[Columna2])</f>
        <v>Cuentas Por Pagar Proveedores</v>
      </c>
      <c r="D1221" s="43" t="s">
        <v>18664</v>
      </c>
      <c r="E1221" t="s">
        <v>18665</v>
      </c>
      <c r="F1221" t="s">
        <v>18668</v>
      </c>
      <c r="G1221" s="41">
        <v>45282</v>
      </c>
      <c r="H1221" t="s">
        <v>7231</v>
      </c>
      <c r="I1221" t="s">
        <v>18667</v>
      </c>
      <c r="L1221" t="s">
        <v>21854</v>
      </c>
      <c r="M1221" s="44">
        <v>-48800</v>
      </c>
      <c r="N1221" s="44">
        <v>-48800</v>
      </c>
    </row>
    <row r="1222" spans="2:14" x14ac:dyDescent="0.25">
      <c r="B1222" s="49" t="s">
        <v>9326</v>
      </c>
      <c r="C1222" s="53" t="str">
        <f>_xlfn.XLOOKUP(Tabla1[[#This Row],[txtDimensionFocus]],Tabla7[Columna1],Tabla7[Columna2])</f>
        <v>Cuentas Por Pagar Proveedores</v>
      </c>
      <c r="D1222" s="43" t="s">
        <v>433</v>
      </c>
      <c r="E1222" t="s">
        <v>432</v>
      </c>
      <c r="F1222" t="s">
        <v>10305</v>
      </c>
      <c r="G1222" s="41">
        <v>41345</v>
      </c>
      <c r="H1222">
        <v>9126</v>
      </c>
      <c r="L1222" t="s">
        <v>21854</v>
      </c>
      <c r="M1222" s="44">
        <v>-48613.64</v>
      </c>
      <c r="N1222" s="44">
        <v>-48613.64</v>
      </c>
    </row>
    <row r="1223" spans="2:14" x14ac:dyDescent="0.25">
      <c r="B1223" s="49" t="s">
        <v>9326</v>
      </c>
      <c r="C1223" s="53" t="str">
        <f>_xlfn.XLOOKUP(Tabla1[[#This Row],[txtDimensionFocus]],Tabla7[Columna1],Tabla7[Columna2])</f>
        <v>Cuentas Por Pagar Proveedores</v>
      </c>
      <c r="D1223" s="43" t="s">
        <v>433</v>
      </c>
      <c r="E1223" t="s">
        <v>432</v>
      </c>
      <c r="F1223" t="s">
        <v>10308</v>
      </c>
      <c r="G1223" s="41">
        <v>41345</v>
      </c>
      <c r="H1223">
        <v>9129</v>
      </c>
      <c r="L1223" t="s">
        <v>21854</v>
      </c>
      <c r="M1223" s="44">
        <v>-48518.06</v>
      </c>
      <c r="N1223" s="44">
        <v>-48518.06</v>
      </c>
    </row>
    <row r="1224" spans="2:14" x14ac:dyDescent="0.25">
      <c r="B1224" s="49" t="s">
        <v>9326</v>
      </c>
      <c r="C1224" s="53" t="str">
        <f>_xlfn.XLOOKUP(Tabla1[[#This Row],[txtDimensionFocus]],Tabla7[Columna1],Tabla7[Columna2])</f>
        <v>Cuentas Por Pagar Proveedores</v>
      </c>
      <c r="D1224" s="43" t="s">
        <v>1065</v>
      </c>
      <c r="E1224" t="s">
        <v>1064</v>
      </c>
      <c r="F1224" t="s">
        <v>10156</v>
      </c>
      <c r="G1224" s="41">
        <v>41248</v>
      </c>
      <c r="H1224" t="s">
        <v>705</v>
      </c>
      <c r="I1224" t="s">
        <v>17797</v>
      </c>
      <c r="K1224" t="s">
        <v>22444</v>
      </c>
      <c r="L1224" t="s">
        <v>21854</v>
      </c>
      <c r="M1224" s="44">
        <v>-50692</v>
      </c>
      <c r="N1224" s="44">
        <v>-48507</v>
      </c>
    </row>
    <row r="1225" spans="2:14" x14ac:dyDescent="0.25">
      <c r="B1225" s="49" t="s">
        <v>9326</v>
      </c>
      <c r="C1225" s="53" t="str">
        <f>_xlfn.XLOOKUP(Tabla1[[#This Row],[txtDimensionFocus]],Tabla7[Columna1],Tabla7[Columna2])</f>
        <v>Cuentas Por Pagar Proveedores</v>
      </c>
      <c r="D1225" s="43" t="s">
        <v>1172</v>
      </c>
      <c r="E1225" t="s">
        <v>1171</v>
      </c>
      <c r="F1225" t="s">
        <v>10233</v>
      </c>
      <c r="G1225" s="41">
        <v>41272</v>
      </c>
      <c r="H1225" t="s">
        <v>1173</v>
      </c>
      <c r="I1225" t="s">
        <v>17415</v>
      </c>
      <c r="K1225" t="s">
        <v>22157</v>
      </c>
      <c r="L1225" t="s">
        <v>21854</v>
      </c>
      <c r="M1225" s="44">
        <v>-48140</v>
      </c>
      <c r="N1225" s="44">
        <v>-48140</v>
      </c>
    </row>
    <row r="1226" spans="2:14" x14ac:dyDescent="0.25">
      <c r="B1226" s="49" t="s">
        <v>9326</v>
      </c>
      <c r="C1226" s="53" t="str">
        <f>_xlfn.XLOOKUP(Tabla1[[#This Row],[txtDimensionFocus]],Tabla7[Columna1],Tabla7[Columna2])</f>
        <v>Cuentas Por Pagar Proveedores</v>
      </c>
      <c r="D1226" s="43" t="s">
        <v>6822</v>
      </c>
      <c r="E1226" t="s">
        <v>6821</v>
      </c>
      <c r="F1226" t="s">
        <v>14642</v>
      </c>
      <c r="G1226" s="41">
        <v>42919</v>
      </c>
      <c r="H1226" t="s">
        <v>6823</v>
      </c>
      <c r="I1226" t="s">
        <v>17314</v>
      </c>
      <c r="K1226" t="s">
        <v>22135</v>
      </c>
      <c r="L1226" t="s">
        <v>21854</v>
      </c>
      <c r="M1226" s="44">
        <v>-48073.2</v>
      </c>
      <c r="N1226" s="44">
        <v>-48073.2</v>
      </c>
    </row>
    <row r="1227" spans="2:14" x14ac:dyDescent="0.25">
      <c r="B1227" s="49" t="s">
        <v>24086</v>
      </c>
      <c r="C1227" s="53" t="str">
        <f>_xlfn.XLOOKUP(Tabla1[[#This Row],[txtDimensionFocus]],Tabla7[Columna1],Tabla7[Columna2])</f>
        <v>Transferencia corriente por Pagar/Regionales, Distritos y Ce</v>
      </c>
      <c r="D1227" s="43" t="s">
        <v>24087</v>
      </c>
      <c r="E1227" t="s">
        <v>24088</v>
      </c>
      <c r="F1227" t="s">
        <v>24089</v>
      </c>
      <c r="G1227" s="41">
        <v>42538</v>
      </c>
      <c r="H1227" t="s">
        <v>24090</v>
      </c>
      <c r="I1227" t="s">
        <v>24091</v>
      </c>
      <c r="K1227" t="s">
        <v>24092</v>
      </c>
      <c r="L1227" t="s">
        <v>21854</v>
      </c>
      <c r="M1227" s="44">
        <v>-611974.40000000002</v>
      </c>
      <c r="N1227" s="44">
        <v>-611974.40000000002</v>
      </c>
    </row>
    <row r="1228" spans="2:14" x14ac:dyDescent="0.25">
      <c r="B1228" s="49" t="s">
        <v>9326</v>
      </c>
      <c r="C1228" s="53" t="str">
        <f>_xlfn.XLOOKUP(Tabla1[[#This Row],[txtDimensionFocus]],Tabla7[Columna1],Tabla7[Columna2])</f>
        <v>Cuentas Por Pagar Proveedores</v>
      </c>
      <c r="D1228" s="43" t="s">
        <v>816</v>
      </c>
      <c r="E1228" t="s">
        <v>815</v>
      </c>
      <c r="F1228" t="s">
        <v>10798</v>
      </c>
      <c r="G1228" s="41">
        <v>41617</v>
      </c>
      <c r="L1228" t="s">
        <v>21854</v>
      </c>
      <c r="M1228" s="44">
        <v>-47400.62</v>
      </c>
      <c r="N1228" s="44">
        <v>-47400.62</v>
      </c>
    </row>
    <row r="1229" spans="2:14" x14ac:dyDescent="0.25">
      <c r="B1229" s="49" t="s">
        <v>9326</v>
      </c>
      <c r="C1229" s="53" t="str">
        <f>_xlfn.XLOOKUP(Tabla1[[#This Row],[txtDimensionFocus]],Tabla7[Columna1],Tabla7[Columna2])</f>
        <v>Cuentas Por Pagar Proveedores</v>
      </c>
      <c r="D1229" s="43" t="s">
        <v>11675</v>
      </c>
      <c r="E1229" t="s">
        <v>2905</v>
      </c>
      <c r="F1229" t="s">
        <v>11883</v>
      </c>
      <c r="G1229" s="41">
        <v>41767</v>
      </c>
      <c r="H1229" t="s">
        <v>3172</v>
      </c>
      <c r="I1229" t="s">
        <v>16491</v>
      </c>
      <c r="K1229">
        <v>853</v>
      </c>
      <c r="L1229" t="s">
        <v>21854</v>
      </c>
      <c r="M1229" s="44">
        <v>-47200</v>
      </c>
      <c r="N1229" s="44">
        <v>-47200</v>
      </c>
    </row>
    <row r="1230" spans="2:14" x14ac:dyDescent="0.25">
      <c r="B1230" s="49" t="s">
        <v>9326</v>
      </c>
      <c r="C1230" s="53" t="str">
        <f>_xlfn.XLOOKUP(Tabla1[[#This Row],[txtDimensionFocus]],Tabla7[Columna1],Tabla7[Columna2])</f>
        <v>Cuentas Por Pagar Proveedores</v>
      </c>
      <c r="D1230" s="43" t="s">
        <v>16552</v>
      </c>
      <c r="E1230" t="s">
        <v>16553</v>
      </c>
      <c r="F1230" t="s">
        <v>16554</v>
      </c>
      <c r="G1230" s="41">
        <v>45280</v>
      </c>
      <c r="H1230" t="s">
        <v>8910</v>
      </c>
      <c r="L1230" t="s">
        <v>21854</v>
      </c>
      <c r="M1230" s="44">
        <v>-47200</v>
      </c>
      <c r="N1230" s="44">
        <v>-47200</v>
      </c>
    </row>
    <row r="1231" spans="2:14" x14ac:dyDescent="0.25">
      <c r="B1231" s="49" t="s">
        <v>9326</v>
      </c>
      <c r="C1231" s="53" t="str">
        <f>_xlfn.XLOOKUP(Tabla1[[#This Row],[txtDimensionFocus]],Tabla7[Columna1],Tabla7[Columna2])</f>
        <v>Cuentas Por Pagar Proveedores</v>
      </c>
      <c r="D1231" s="43" t="s">
        <v>11426</v>
      </c>
      <c r="E1231" t="s">
        <v>2567</v>
      </c>
      <c r="F1231" t="s">
        <v>11427</v>
      </c>
      <c r="G1231" s="41">
        <v>41737</v>
      </c>
      <c r="H1231" t="s">
        <v>2568</v>
      </c>
      <c r="I1231" t="s">
        <v>16527</v>
      </c>
      <c r="K1231">
        <v>890</v>
      </c>
      <c r="L1231" t="s">
        <v>21854</v>
      </c>
      <c r="M1231" s="44">
        <v>-47200</v>
      </c>
      <c r="N1231" s="44">
        <v>-47200</v>
      </c>
    </row>
    <row r="1232" spans="2:14" x14ac:dyDescent="0.25">
      <c r="B1232" s="49" t="s">
        <v>9326</v>
      </c>
      <c r="C1232" s="53" t="str">
        <f>_xlfn.XLOOKUP(Tabla1[[#This Row],[txtDimensionFocus]],Tabla7[Columna1],Tabla7[Columna2])</f>
        <v>Cuentas Por Pagar Proveedores</v>
      </c>
      <c r="D1232" s="43" t="s">
        <v>11171</v>
      </c>
      <c r="E1232" t="s">
        <v>2276</v>
      </c>
      <c r="F1232" t="s">
        <v>11359</v>
      </c>
      <c r="G1232" s="41">
        <v>41726</v>
      </c>
      <c r="H1232" t="s">
        <v>2474</v>
      </c>
      <c r="I1232" t="s">
        <v>16521</v>
      </c>
      <c r="K1232">
        <v>937</v>
      </c>
      <c r="L1232" t="s">
        <v>21854</v>
      </c>
      <c r="M1232" s="44">
        <v>-47200</v>
      </c>
      <c r="N1232" s="44">
        <v>-47200</v>
      </c>
    </row>
    <row r="1233" spans="2:14" x14ac:dyDescent="0.25">
      <c r="B1233" s="49" t="s">
        <v>23700</v>
      </c>
      <c r="C1233" s="53" t="str">
        <f>_xlfn.XLOOKUP(Tabla1[[#This Row],[txtDimensionFocus]],Tabla7[Columna1],Tabla7[Columna2])</f>
        <v>Retencion por Pagar  de Impuesto Retenido</v>
      </c>
      <c r="D1233" s="43" t="s">
        <v>17</v>
      </c>
      <c r="E1233" t="s">
        <v>16</v>
      </c>
      <c r="F1233" t="s">
        <v>23836</v>
      </c>
      <c r="G1233" s="41">
        <v>41796</v>
      </c>
      <c r="L1233" t="s">
        <v>21854</v>
      </c>
      <c r="M1233" s="44">
        <v>-602771.34</v>
      </c>
      <c r="N1233" s="44">
        <v>-602771.34</v>
      </c>
    </row>
    <row r="1234" spans="2:14" x14ac:dyDescent="0.25">
      <c r="B1234" s="49" t="s">
        <v>9326</v>
      </c>
      <c r="C1234" s="53" t="str">
        <f>_xlfn.XLOOKUP(Tabla1[[#This Row],[txtDimensionFocus]],Tabla7[Columna1],Tabla7[Columna2])</f>
        <v>Cuentas Por Pagar Proveedores</v>
      </c>
      <c r="D1234" s="43" t="s">
        <v>13388</v>
      </c>
      <c r="E1234" t="s">
        <v>5256</v>
      </c>
      <c r="F1234" t="s">
        <v>13389</v>
      </c>
      <c r="G1234" s="41">
        <v>42019</v>
      </c>
      <c r="H1234" t="s">
        <v>5257</v>
      </c>
      <c r="I1234" t="s">
        <v>16521</v>
      </c>
      <c r="K1234">
        <v>2350</v>
      </c>
      <c r="L1234" t="s">
        <v>21854</v>
      </c>
      <c r="M1234" s="44">
        <v>-47200</v>
      </c>
      <c r="N1234" s="44">
        <v>-47200</v>
      </c>
    </row>
    <row r="1235" spans="2:14" x14ac:dyDescent="0.25">
      <c r="B1235" s="49" t="s">
        <v>9326</v>
      </c>
      <c r="C1235" s="53" t="str">
        <f>_xlfn.XLOOKUP(Tabla1[[#This Row],[txtDimensionFocus]],Tabla7[Columna1],Tabla7[Columna2])</f>
        <v>Cuentas Por Pagar Proveedores</v>
      </c>
      <c r="D1235" s="43" t="s">
        <v>15050</v>
      </c>
      <c r="E1235" t="s">
        <v>7370</v>
      </c>
      <c r="F1235" t="s">
        <v>15051</v>
      </c>
      <c r="G1235" s="41">
        <v>43522</v>
      </c>
      <c r="H1235" t="s">
        <v>7173</v>
      </c>
      <c r="I1235" t="s">
        <v>16994</v>
      </c>
      <c r="K1235" t="s">
        <v>22046</v>
      </c>
      <c r="L1235" t="s">
        <v>21854</v>
      </c>
      <c r="M1235" s="44">
        <v>-47200</v>
      </c>
      <c r="N1235" s="44">
        <v>-47200</v>
      </c>
    </row>
    <row r="1236" spans="2:14" x14ac:dyDescent="0.25">
      <c r="B1236" s="49" t="s">
        <v>9326</v>
      </c>
      <c r="C1236" s="53" t="str">
        <f>_xlfn.XLOOKUP(Tabla1[[#This Row],[txtDimensionFocus]],Tabla7[Columna1],Tabla7[Columna2])</f>
        <v>Cuentas Por Pagar Proveedores</v>
      </c>
      <c r="D1236" s="43" t="s">
        <v>2352</v>
      </c>
      <c r="E1236" t="s">
        <v>2351</v>
      </c>
      <c r="F1236" t="s">
        <v>17090</v>
      </c>
      <c r="G1236" s="41">
        <v>45280</v>
      </c>
      <c r="H1236" t="s">
        <v>17091</v>
      </c>
      <c r="I1236" t="s">
        <v>17092</v>
      </c>
      <c r="J1236" t="s">
        <v>22070</v>
      </c>
      <c r="K1236" t="s">
        <v>22071</v>
      </c>
      <c r="L1236" t="s">
        <v>21854</v>
      </c>
      <c r="M1236" s="44">
        <v>-47200</v>
      </c>
      <c r="N1236" s="44">
        <v>-47200</v>
      </c>
    </row>
    <row r="1237" spans="2:14" x14ac:dyDescent="0.25">
      <c r="B1237" s="49" t="s">
        <v>9326</v>
      </c>
      <c r="C1237" s="53" t="str">
        <f>_xlfn.XLOOKUP(Tabla1[[#This Row],[txtDimensionFocus]],Tabla7[Columna1],Tabla7[Columna2])</f>
        <v>Cuentas Por Pagar Proveedores</v>
      </c>
      <c r="D1237" s="43" t="s">
        <v>2506</v>
      </c>
      <c r="E1237" t="s">
        <v>2505</v>
      </c>
      <c r="F1237" t="s">
        <v>11382</v>
      </c>
      <c r="G1237" s="41">
        <v>41730</v>
      </c>
      <c r="H1237" t="s">
        <v>2507</v>
      </c>
      <c r="I1237" t="s">
        <v>16858</v>
      </c>
      <c r="K1237">
        <v>840</v>
      </c>
      <c r="L1237" t="s">
        <v>21854</v>
      </c>
      <c r="M1237" s="44">
        <v>-47200</v>
      </c>
      <c r="N1237" s="44">
        <v>-47200</v>
      </c>
    </row>
    <row r="1238" spans="2:14" x14ac:dyDescent="0.25">
      <c r="B1238" s="49" t="s">
        <v>9326</v>
      </c>
      <c r="C1238" s="53" t="str">
        <f>_xlfn.XLOOKUP(Tabla1[[#This Row],[txtDimensionFocus]],Tabla7[Columna1],Tabla7[Columna2])</f>
        <v>Cuentas Por Pagar Proveedores</v>
      </c>
      <c r="D1238" s="43" t="s">
        <v>2506</v>
      </c>
      <c r="E1238" t="s">
        <v>2505</v>
      </c>
      <c r="F1238" t="s">
        <v>11383</v>
      </c>
      <c r="G1238" s="41">
        <v>41730</v>
      </c>
      <c r="H1238" t="s">
        <v>2508</v>
      </c>
      <c r="I1238" t="s">
        <v>16527</v>
      </c>
      <c r="K1238">
        <v>861</v>
      </c>
      <c r="L1238" t="s">
        <v>21854</v>
      </c>
      <c r="M1238" s="44">
        <v>-47200</v>
      </c>
      <c r="N1238" s="44">
        <v>-47200</v>
      </c>
    </row>
    <row r="1239" spans="2:14" x14ac:dyDescent="0.25">
      <c r="B1239" s="49" t="s">
        <v>9326</v>
      </c>
      <c r="C1239" s="53" t="str">
        <f>_xlfn.XLOOKUP(Tabla1[[#This Row],[txtDimensionFocus]],Tabla7[Columna1],Tabla7[Columna2])</f>
        <v>Cuentas Por Pagar Proveedores</v>
      </c>
      <c r="D1239" s="43" t="s">
        <v>2506</v>
      </c>
      <c r="E1239" t="s">
        <v>2505</v>
      </c>
      <c r="F1239" t="s">
        <v>12381</v>
      </c>
      <c r="G1239" s="41">
        <v>41815</v>
      </c>
      <c r="H1239" t="s">
        <v>3880</v>
      </c>
      <c r="I1239" t="s">
        <v>16521</v>
      </c>
      <c r="K1239" t="s">
        <v>22252</v>
      </c>
      <c r="L1239" t="s">
        <v>21854</v>
      </c>
      <c r="M1239" s="44">
        <v>-47200</v>
      </c>
      <c r="N1239" s="44">
        <v>-47200</v>
      </c>
    </row>
    <row r="1240" spans="2:14" x14ac:dyDescent="0.25">
      <c r="B1240" s="49" t="s">
        <v>23700</v>
      </c>
      <c r="C1240" s="53" t="str">
        <f>_xlfn.XLOOKUP(Tabla1[[#This Row],[txtDimensionFocus]],Tabla7[Columna1],Tabla7[Columna2])</f>
        <v>Retencion por Pagar  de Impuesto Retenido</v>
      </c>
      <c r="D1240" s="43" t="s">
        <v>17</v>
      </c>
      <c r="E1240" t="s">
        <v>16</v>
      </c>
      <c r="F1240" t="s">
        <v>23829</v>
      </c>
      <c r="G1240" s="41">
        <v>41796</v>
      </c>
      <c r="L1240" t="s">
        <v>21854</v>
      </c>
      <c r="M1240" s="44">
        <v>-599486.23</v>
      </c>
      <c r="N1240" s="44">
        <v>-599486.23</v>
      </c>
    </row>
    <row r="1241" spans="2:14" x14ac:dyDescent="0.25">
      <c r="B1241" s="49" t="s">
        <v>9326</v>
      </c>
      <c r="C1241" s="53" t="str">
        <f>_xlfn.XLOOKUP(Tabla1[[#This Row],[txtDimensionFocus]],Tabla7[Columna1],Tabla7[Columna2])</f>
        <v>Cuentas Por Pagar Proveedores</v>
      </c>
      <c r="D1241" s="43" t="s">
        <v>4034</v>
      </c>
      <c r="E1241" t="s">
        <v>4033</v>
      </c>
      <c r="F1241" t="s">
        <v>14035</v>
      </c>
      <c r="G1241" s="41">
        <v>42501</v>
      </c>
      <c r="H1241" t="s">
        <v>6042</v>
      </c>
      <c r="I1241" t="s">
        <v>18000</v>
      </c>
      <c r="K1241" t="s">
        <v>22370</v>
      </c>
      <c r="L1241" t="s">
        <v>21854</v>
      </c>
      <c r="M1241" s="44">
        <v>-47200</v>
      </c>
      <c r="N1241" s="44">
        <v>-47200</v>
      </c>
    </row>
    <row r="1242" spans="2:14" x14ac:dyDescent="0.25">
      <c r="B1242" s="49" t="s">
        <v>9326</v>
      </c>
      <c r="C1242" s="53" t="str">
        <f>_xlfn.XLOOKUP(Tabla1[[#This Row],[txtDimensionFocus]],Tabla7[Columna1],Tabla7[Columna2])</f>
        <v>Cuentas Por Pagar Proveedores</v>
      </c>
      <c r="D1242" s="43" t="s">
        <v>4439</v>
      </c>
      <c r="E1242" t="s">
        <v>4438</v>
      </c>
      <c r="F1242" t="s">
        <v>12798</v>
      </c>
      <c r="G1242" s="41">
        <v>41962</v>
      </c>
      <c r="H1242" t="s">
        <v>4151</v>
      </c>
      <c r="I1242" t="s">
        <v>18164</v>
      </c>
      <c r="K1242">
        <v>2093</v>
      </c>
      <c r="L1242" t="s">
        <v>21854</v>
      </c>
      <c r="M1242" s="44">
        <v>-47200</v>
      </c>
      <c r="N1242" s="44">
        <v>-47200</v>
      </c>
    </row>
    <row r="1243" spans="2:14" x14ac:dyDescent="0.25">
      <c r="B1243" s="49" t="s">
        <v>9326</v>
      </c>
      <c r="C1243" s="53" t="str">
        <f>_xlfn.XLOOKUP(Tabla1[[#This Row],[txtDimensionFocus]],Tabla7[Columna1],Tabla7[Columna2])</f>
        <v>Cuentas Por Pagar Proveedores</v>
      </c>
      <c r="D1243" s="43" t="s">
        <v>1065</v>
      </c>
      <c r="E1243" t="s">
        <v>1064</v>
      </c>
      <c r="F1243" t="s">
        <v>10155</v>
      </c>
      <c r="G1243" s="41">
        <v>41248</v>
      </c>
      <c r="H1243" t="s">
        <v>1069</v>
      </c>
      <c r="I1243" t="s">
        <v>17797</v>
      </c>
      <c r="K1243" t="s">
        <v>22444</v>
      </c>
      <c r="L1243" t="s">
        <v>21854</v>
      </c>
      <c r="M1243" s="44">
        <v>-49126</v>
      </c>
      <c r="N1243" s="44">
        <v>-47008.5</v>
      </c>
    </row>
    <row r="1244" spans="2:14" x14ac:dyDescent="0.25">
      <c r="B1244" s="49" t="s">
        <v>9326</v>
      </c>
      <c r="C1244" s="53" t="str">
        <f>_xlfn.XLOOKUP(Tabla1[[#This Row],[txtDimensionFocus]],Tabla7[Columna1],Tabla7[Columna2])</f>
        <v>Cuentas Por Pagar Proveedores</v>
      </c>
      <c r="D1244" s="43" t="s">
        <v>1622</v>
      </c>
      <c r="E1244" t="s">
        <v>1621</v>
      </c>
      <c r="F1244" t="s">
        <v>12570</v>
      </c>
      <c r="G1244" s="41">
        <v>41881</v>
      </c>
      <c r="H1244" t="s">
        <v>4158</v>
      </c>
      <c r="I1244" t="s">
        <v>17262</v>
      </c>
      <c r="K1244">
        <v>806</v>
      </c>
      <c r="L1244" t="s">
        <v>21854</v>
      </c>
      <c r="M1244" s="44">
        <v>-46957.23</v>
      </c>
      <c r="N1244" s="44">
        <v>-46957.23</v>
      </c>
    </row>
    <row r="1245" spans="2:14" x14ac:dyDescent="0.25">
      <c r="B1245" s="49" t="s">
        <v>9326</v>
      </c>
      <c r="C1245" s="53" t="str">
        <f>_xlfn.XLOOKUP(Tabla1[[#This Row],[txtDimensionFocus]],Tabla7[Columna1],Tabla7[Columna2])</f>
        <v>Cuentas Por Pagar Proveedores</v>
      </c>
      <c r="D1245" s="43" t="s">
        <v>1622</v>
      </c>
      <c r="E1245" t="s">
        <v>1621</v>
      </c>
      <c r="F1245" t="s">
        <v>12571</v>
      </c>
      <c r="G1245" s="41">
        <v>41881</v>
      </c>
      <c r="H1245" t="s">
        <v>4159</v>
      </c>
      <c r="I1245" t="s">
        <v>17262</v>
      </c>
      <c r="K1245">
        <v>806</v>
      </c>
      <c r="L1245" t="s">
        <v>21854</v>
      </c>
      <c r="M1245" s="44">
        <v>-46957.23</v>
      </c>
      <c r="N1245" s="44">
        <v>-46957.23</v>
      </c>
    </row>
    <row r="1246" spans="2:14" x14ac:dyDescent="0.25">
      <c r="B1246" s="49" t="s">
        <v>9326</v>
      </c>
      <c r="C1246" s="53" t="str">
        <f>_xlfn.XLOOKUP(Tabla1[[#This Row],[txtDimensionFocus]],Tabla7[Columna1],Tabla7[Columna2])</f>
        <v>Cuentas Por Pagar Proveedores</v>
      </c>
      <c r="D1246" s="43" t="s">
        <v>1622</v>
      </c>
      <c r="E1246" t="s">
        <v>1621</v>
      </c>
      <c r="F1246" t="s">
        <v>12569</v>
      </c>
      <c r="G1246" s="41">
        <v>41881</v>
      </c>
      <c r="H1246" t="s">
        <v>4157</v>
      </c>
      <c r="I1246" t="s">
        <v>17262</v>
      </c>
      <c r="K1246">
        <v>806</v>
      </c>
      <c r="L1246" t="s">
        <v>21854</v>
      </c>
      <c r="M1246" s="44">
        <v>-46729.27</v>
      </c>
      <c r="N1246" s="44">
        <v>-46729.27</v>
      </c>
    </row>
    <row r="1247" spans="2:14" x14ac:dyDescent="0.25">
      <c r="B1247" s="49" t="s">
        <v>9326</v>
      </c>
      <c r="C1247" s="53" t="str">
        <f>_xlfn.XLOOKUP(Tabla1[[#This Row],[txtDimensionFocus]],Tabla7[Columna1],Tabla7[Columna2])</f>
        <v>Cuentas Por Pagar Proveedores</v>
      </c>
      <c r="D1247" s="43" t="s">
        <v>1622</v>
      </c>
      <c r="E1247" t="s">
        <v>1621</v>
      </c>
      <c r="F1247" t="s">
        <v>12574</v>
      </c>
      <c r="G1247" s="41">
        <v>41881</v>
      </c>
      <c r="H1247" t="s">
        <v>4162</v>
      </c>
      <c r="I1247" t="s">
        <v>17261</v>
      </c>
      <c r="K1247">
        <v>806</v>
      </c>
      <c r="L1247" t="s">
        <v>21854</v>
      </c>
      <c r="M1247" s="44">
        <v>-46729.27</v>
      </c>
      <c r="N1247" s="44">
        <v>-46729.27</v>
      </c>
    </row>
    <row r="1248" spans="2:14" x14ac:dyDescent="0.25">
      <c r="B1248" s="49" t="s">
        <v>9326</v>
      </c>
      <c r="C1248" s="53" t="str">
        <f>_xlfn.XLOOKUP(Tabla1[[#This Row],[txtDimensionFocus]],Tabla7[Columna1],Tabla7[Columna2])</f>
        <v>Cuentas Por Pagar Proveedores</v>
      </c>
      <c r="D1248" s="43" t="s">
        <v>1567</v>
      </c>
      <c r="E1248" t="s">
        <v>1566</v>
      </c>
      <c r="F1248" t="s">
        <v>11181</v>
      </c>
      <c r="G1248" s="41">
        <v>41704</v>
      </c>
      <c r="H1248" t="s">
        <v>2287</v>
      </c>
      <c r="L1248" t="s">
        <v>21854</v>
      </c>
      <c r="M1248" s="44">
        <v>-46534.12</v>
      </c>
      <c r="N1248" s="44">
        <v>-46534.12</v>
      </c>
    </row>
    <row r="1249" spans="2:14" x14ac:dyDescent="0.25">
      <c r="B1249" s="49" t="s">
        <v>9326</v>
      </c>
      <c r="C1249" s="53" t="str">
        <f>_xlfn.XLOOKUP(Tabla1[[#This Row],[txtDimensionFocus]],Tabla7[Columna1],Tabla7[Columna2])</f>
        <v>Cuentas Por Pagar Proveedores</v>
      </c>
      <c r="D1249" s="43" t="s">
        <v>6709</v>
      </c>
      <c r="E1249" t="s">
        <v>6708</v>
      </c>
      <c r="F1249" t="s">
        <v>14560</v>
      </c>
      <c r="G1249" s="41">
        <v>42815</v>
      </c>
      <c r="H1249" t="s">
        <v>6710</v>
      </c>
      <c r="I1249" t="s">
        <v>18165</v>
      </c>
      <c r="K1249" t="s">
        <v>22455</v>
      </c>
      <c r="L1249" t="s">
        <v>21854</v>
      </c>
      <c r="M1249" s="44">
        <v>-46480.2</v>
      </c>
      <c r="N1249" s="44">
        <v>-46480.2</v>
      </c>
    </row>
    <row r="1250" spans="2:14" x14ac:dyDescent="0.25">
      <c r="B1250" s="49" t="s">
        <v>23866</v>
      </c>
      <c r="C1250" s="53" t="str">
        <f>_xlfn.XLOOKUP(Tabla1[[#This Row],[txtDimensionFocus]],Tabla7[Columna1],Tabla7[Columna2])</f>
        <v>Reposicion/Reposicion Cajas Chicas/Fondos</v>
      </c>
      <c r="D1250" s="43" t="s">
        <v>21120</v>
      </c>
      <c r="E1250" t="s">
        <v>23889</v>
      </c>
      <c r="F1250" t="s">
        <v>21121</v>
      </c>
      <c r="G1250" s="41">
        <v>45300</v>
      </c>
      <c r="H1250" t="s">
        <v>21122</v>
      </c>
      <c r="L1250" t="s">
        <v>21854</v>
      </c>
      <c r="M1250" s="44">
        <v>-585483.34</v>
      </c>
      <c r="N1250" s="44">
        <v>-585483.34</v>
      </c>
    </row>
    <row r="1251" spans="2:14" x14ac:dyDescent="0.25">
      <c r="B1251" s="49" t="s">
        <v>9326</v>
      </c>
      <c r="C1251" s="53" t="str">
        <f>_xlfn.XLOOKUP(Tabla1[[#This Row],[txtDimensionFocus]],Tabla7[Columna1],Tabla7[Columna2])</f>
        <v>Cuentas Por Pagar Proveedores</v>
      </c>
      <c r="D1251" s="43" t="s">
        <v>704</v>
      </c>
      <c r="E1251" t="s">
        <v>703</v>
      </c>
      <c r="F1251" t="s">
        <v>17362</v>
      </c>
      <c r="G1251" s="41">
        <v>45259</v>
      </c>
      <c r="H1251" t="s">
        <v>6240</v>
      </c>
      <c r="L1251" t="s">
        <v>21854</v>
      </c>
      <c r="M1251" s="44">
        <v>-45736.800000000003</v>
      </c>
      <c r="N1251" s="44">
        <v>-45736.800000000003</v>
      </c>
    </row>
    <row r="1252" spans="2:14" x14ac:dyDescent="0.25">
      <c r="B1252" s="49" t="s">
        <v>9326</v>
      </c>
      <c r="C1252" s="53" t="str">
        <f>_xlfn.XLOOKUP(Tabla1[[#This Row],[txtDimensionFocus]],Tabla7[Columna1],Tabla7[Columna2])</f>
        <v>Cuentas Por Pagar Proveedores</v>
      </c>
      <c r="D1252" s="43" t="s">
        <v>816</v>
      </c>
      <c r="E1252" t="s">
        <v>815</v>
      </c>
      <c r="F1252" t="s">
        <v>10886</v>
      </c>
      <c r="G1252" s="41">
        <v>41626</v>
      </c>
      <c r="L1252" t="s">
        <v>21854</v>
      </c>
      <c r="M1252" s="44">
        <v>-45706.400000000001</v>
      </c>
      <c r="N1252" s="44">
        <v>-45706.400000000001</v>
      </c>
    </row>
    <row r="1253" spans="2:14" x14ac:dyDescent="0.25">
      <c r="B1253" s="49" t="s">
        <v>9326</v>
      </c>
      <c r="C1253" s="53" t="str">
        <f>_xlfn.XLOOKUP(Tabla1[[#This Row],[txtDimensionFocus]],Tabla7[Columna1],Tabla7[Columna2])</f>
        <v>Cuentas Por Pagar Proveedores</v>
      </c>
      <c r="D1253" s="43" t="s">
        <v>2043</v>
      </c>
      <c r="E1253" t="s">
        <v>2042</v>
      </c>
      <c r="F1253" t="s">
        <v>10957</v>
      </c>
      <c r="G1253" s="41">
        <v>41639</v>
      </c>
      <c r="H1253" t="s">
        <v>2044</v>
      </c>
      <c r="L1253" t="s">
        <v>21854</v>
      </c>
      <c r="M1253" s="44">
        <v>-45430</v>
      </c>
      <c r="N1253" s="44">
        <v>-45430</v>
      </c>
    </row>
    <row r="1254" spans="2:14" x14ac:dyDescent="0.25">
      <c r="B1254" s="49" t="s">
        <v>9326</v>
      </c>
      <c r="C1254" s="53" t="str">
        <f>_xlfn.XLOOKUP(Tabla1[[#This Row],[txtDimensionFocus]],Tabla7[Columna1],Tabla7[Columna2])</f>
        <v>Cuentas Por Pagar Proveedores</v>
      </c>
      <c r="D1254" s="43" t="s">
        <v>9768</v>
      </c>
      <c r="E1254" t="s">
        <v>543</v>
      </c>
      <c r="F1254" t="s">
        <v>9769</v>
      </c>
      <c r="G1254" s="41">
        <v>41008</v>
      </c>
      <c r="H1254">
        <v>293</v>
      </c>
      <c r="L1254" t="s">
        <v>21854</v>
      </c>
      <c r="M1254" s="44">
        <v>-44996.04</v>
      </c>
      <c r="N1254" s="44">
        <v>-44996.04</v>
      </c>
    </row>
    <row r="1255" spans="2:14" x14ac:dyDescent="0.25">
      <c r="B1255" s="49" t="s">
        <v>9326</v>
      </c>
      <c r="C1255" s="53" t="str">
        <f>_xlfn.XLOOKUP(Tabla1[[#This Row],[txtDimensionFocus]],Tabla7[Columna1],Tabla7[Columna2])</f>
        <v>Cuentas Por Pagar Proveedores</v>
      </c>
      <c r="D1255" s="43" t="s">
        <v>816</v>
      </c>
      <c r="E1255" t="s">
        <v>815</v>
      </c>
      <c r="F1255" t="s">
        <v>10797</v>
      </c>
      <c r="G1255" s="41">
        <v>41617</v>
      </c>
      <c r="L1255" t="s">
        <v>21854</v>
      </c>
      <c r="M1255" s="44">
        <v>-44749.93</v>
      </c>
      <c r="N1255" s="44">
        <v>-44749.93</v>
      </c>
    </row>
    <row r="1256" spans="2:14" x14ac:dyDescent="0.25">
      <c r="B1256" s="49" t="s">
        <v>9326</v>
      </c>
      <c r="C1256" s="53" t="str">
        <f>_xlfn.XLOOKUP(Tabla1[[#This Row],[txtDimensionFocus]],Tabla7[Columna1],Tabla7[Columna2])</f>
        <v>Cuentas Por Pagar Proveedores</v>
      </c>
      <c r="D1256" s="43" t="s">
        <v>66</v>
      </c>
      <c r="E1256" t="s">
        <v>65</v>
      </c>
      <c r="F1256" t="s">
        <v>9412</v>
      </c>
      <c r="G1256" s="41">
        <v>40449</v>
      </c>
      <c r="H1256">
        <v>1097</v>
      </c>
      <c r="L1256" t="s">
        <v>21854</v>
      </c>
      <c r="M1256" s="44">
        <v>-44168.83</v>
      </c>
      <c r="N1256" s="44">
        <v>-44168.83</v>
      </c>
    </row>
    <row r="1257" spans="2:14" x14ac:dyDescent="0.25">
      <c r="B1257" s="49" t="s">
        <v>9326</v>
      </c>
      <c r="C1257" s="53" t="str">
        <f>_xlfn.XLOOKUP(Tabla1[[#This Row],[txtDimensionFocus]],Tabla7[Columna1],Tabla7[Columna2])</f>
        <v>Cuentas Por Pagar Proveedores</v>
      </c>
      <c r="D1257" s="43" t="s">
        <v>128</v>
      </c>
      <c r="E1257" t="s">
        <v>127</v>
      </c>
      <c r="F1257" t="s">
        <v>9401</v>
      </c>
      <c r="G1257" s="41">
        <v>40420</v>
      </c>
      <c r="H1257">
        <v>4675</v>
      </c>
      <c r="L1257" t="s">
        <v>21854</v>
      </c>
      <c r="M1257" s="44">
        <v>-44080</v>
      </c>
      <c r="N1257" s="44">
        <v>-44080</v>
      </c>
    </row>
    <row r="1258" spans="2:14" x14ac:dyDescent="0.25">
      <c r="B1258" s="49" t="s">
        <v>9326</v>
      </c>
      <c r="C1258" s="53" t="str">
        <f>_xlfn.XLOOKUP(Tabla1[[#This Row],[txtDimensionFocus]],Tabla7[Columna1],Tabla7[Columna2])</f>
        <v>Cuentas Por Pagar Proveedores</v>
      </c>
      <c r="D1258" s="43" t="s">
        <v>7667</v>
      </c>
      <c r="E1258" t="s">
        <v>7666</v>
      </c>
      <c r="F1258" t="s">
        <v>18078</v>
      </c>
      <c r="G1258" s="41">
        <v>45183</v>
      </c>
      <c r="H1258" t="s">
        <v>18079</v>
      </c>
      <c r="I1258" t="s">
        <v>18080</v>
      </c>
      <c r="J1258" t="s">
        <v>22398</v>
      </c>
      <c r="K1258" t="s">
        <v>22406</v>
      </c>
      <c r="L1258" t="s">
        <v>21854</v>
      </c>
      <c r="M1258" s="44">
        <v>-54890.95</v>
      </c>
      <c r="N1258" s="44">
        <v>-43912.76</v>
      </c>
    </row>
    <row r="1259" spans="2:14" x14ac:dyDescent="0.25">
      <c r="B1259" s="49" t="s">
        <v>9326</v>
      </c>
      <c r="C1259" s="53" t="str">
        <f>_xlfn.XLOOKUP(Tabla1[[#This Row],[txtDimensionFocus]],Tabla7[Columna1],Tabla7[Columna2])</f>
        <v>Cuentas Por Pagar Proveedores</v>
      </c>
      <c r="D1259" s="43" t="s">
        <v>195</v>
      </c>
      <c r="E1259" t="s">
        <v>194</v>
      </c>
      <c r="F1259" t="s">
        <v>9437</v>
      </c>
      <c r="G1259" s="41">
        <v>40540</v>
      </c>
      <c r="H1259">
        <v>636</v>
      </c>
      <c r="L1259" t="s">
        <v>21854</v>
      </c>
      <c r="M1259" s="44">
        <v>-43848</v>
      </c>
      <c r="N1259" s="44">
        <v>-43848</v>
      </c>
    </row>
    <row r="1260" spans="2:14" x14ac:dyDescent="0.25">
      <c r="B1260" s="49" t="s">
        <v>9326</v>
      </c>
      <c r="C1260" s="53" t="str">
        <f>_xlfn.XLOOKUP(Tabla1[[#This Row],[txtDimensionFocus]],Tabla7[Columna1],Tabla7[Columna2])</f>
        <v>Cuentas Por Pagar Proveedores</v>
      </c>
      <c r="D1260" s="43" t="s">
        <v>12831</v>
      </c>
      <c r="E1260" t="s">
        <v>4492</v>
      </c>
      <c r="F1260" t="s">
        <v>14095</v>
      </c>
      <c r="G1260" s="41">
        <v>42548</v>
      </c>
      <c r="H1260" t="s">
        <v>6117</v>
      </c>
      <c r="I1260" t="s">
        <v>16959</v>
      </c>
      <c r="K1260" t="s">
        <v>22024</v>
      </c>
      <c r="L1260" t="s">
        <v>21854</v>
      </c>
      <c r="M1260" s="44">
        <v>-43754.400000000001</v>
      </c>
      <c r="N1260" s="44">
        <v>-43754.400000000001</v>
      </c>
    </row>
    <row r="1261" spans="2:14" x14ac:dyDescent="0.25">
      <c r="B1261" s="49" t="s">
        <v>9326</v>
      </c>
      <c r="C1261" s="53" t="str">
        <f>_xlfn.XLOOKUP(Tabla1[[#This Row],[txtDimensionFocus]],Tabla7[Columna1],Tabla7[Columna2])</f>
        <v>Cuentas Por Pagar Proveedores</v>
      </c>
      <c r="D1261" s="43" t="s">
        <v>16337</v>
      </c>
      <c r="E1261" t="s">
        <v>9134</v>
      </c>
      <c r="F1261" t="s">
        <v>16707</v>
      </c>
      <c r="G1261" s="41">
        <v>45190</v>
      </c>
      <c r="H1261" t="s">
        <v>16708</v>
      </c>
      <c r="I1261" t="s">
        <v>16709</v>
      </c>
      <c r="K1261" t="s">
        <v>21943</v>
      </c>
      <c r="L1261" t="s">
        <v>21854</v>
      </c>
      <c r="M1261" s="44">
        <v>-43660</v>
      </c>
      <c r="N1261" s="44">
        <v>-43660</v>
      </c>
    </row>
    <row r="1262" spans="2:14" x14ac:dyDescent="0.25">
      <c r="B1262" s="49" t="s">
        <v>9326</v>
      </c>
      <c r="C1262" s="53" t="str">
        <f>_xlfn.XLOOKUP(Tabla1[[#This Row],[txtDimensionFocus]],Tabla7[Columna1],Tabla7[Columna2])</f>
        <v>Cuentas Por Pagar Proveedores</v>
      </c>
      <c r="D1262" s="43" t="s">
        <v>1622</v>
      </c>
      <c r="E1262" t="s">
        <v>1621</v>
      </c>
      <c r="F1262" t="s">
        <v>14145</v>
      </c>
      <c r="G1262" s="41">
        <v>42576</v>
      </c>
      <c r="H1262" t="s">
        <v>6198</v>
      </c>
      <c r="I1262" t="s">
        <v>17242</v>
      </c>
      <c r="K1262">
        <v>678</v>
      </c>
      <c r="L1262" t="s">
        <v>21854</v>
      </c>
      <c r="M1262" s="44">
        <v>-43659.74</v>
      </c>
      <c r="N1262" s="44">
        <v>-43659.74</v>
      </c>
    </row>
    <row r="1263" spans="2:14" x14ac:dyDescent="0.25">
      <c r="B1263" s="49" t="s">
        <v>9326</v>
      </c>
      <c r="C1263" s="53" t="str">
        <f>_xlfn.XLOOKUP(Tabla1[[#This Row],[txtDimensionFocus]],Tabla7[Columna1],Tabla7[Columna2])</f>
        <v>Cuentas Por Pagar Proveedores</v>
      </c>
      <c r="D1263" s="43" t="s">
        <v>531</v>
      </c>
      <c r="E1263" t="s">
        <v>530</v>
      </c>
      <c r="F1263" t="s">
        <v>9743</v>
      </c>
      <c r="G1263" s="41">
        <v>40977</v>
      </c>
      <c r="H1263">
        <v>1464</v>
      </c>
      <c r="L1263" t="s">
        <v>21854</v>
      </c>
      <c r="M1263" s="44">
        <v>-43625.7</v>
      </c>
      <c r="N1263" s="44">
        <v>-43625.7</v>
      </c>
    </row>
    <row r="1264" spans="2:14" x14ac:dyDescent="0.25">
      <c r="B1264" s="49" t="s">
        <v>9326</v>
      </c>
      <c r="C1264" s="53" t="str">
        <f>_xlfn.XLOOKUP(Tabla1[[#This Row],[txtDimensionFocus]],Tabla7[Columna1],Tabla7[Columna2])</f>
        <v>Cuentas Por Pagar Proveedores</v>
      </c>
      <c r="D1264" s="43" t="s">
        <v>12831</v>
      </c>
      <c r="E1264" t="s">
        <v>4492</v>
      </c>
      <c r="F1264" t="s">
        <v>14093</v>
      </c>
      <c r="G1264" s="41">
        <v>42548</v>
      </c>
      <c r="H1264" t="s">
        <v>6115</v>
      </c>
      <c r="I1264" t="s">
        <v>16959</v>
      </c>
      <c r="K1264" t="s">
        <v>22024</v>
      </c>
      <c r="L1264" t="s">
        <v>21854</v>
      </c>
      <c r="M1264" s="44">
        <v>-43483</v>
      </c>
      <c r="N1264" s="44">
        <v>-43483</v>
      </c>
    </row>
    <row r="1265" spans="2:14" x14ac:dyDescent="0.25">
      <c r="B1265" s="49" t="s">
        <v>9326</v>
      </c>
      <c r="C1265" s="53" t="str">
        <f>_xlfn.XLOOKUP(Tabla1[[#This Row],[txtDimensionFocus]],Tabla7[Columna1],Tabla7[Columna2])</f>
        <v>Cuentas Por Pagar Proveedores</v>
      </c>
      <c r="D1265" s="43" t="s">
        <v>9097</v>
      </c>
      <c r="E1265" t="s">
        <v>9096</v>
      </c>
      <c r="F1265" t="s">
        <v>17573</v>
      </c>
      <c r="G1265" s="41">
        <v>45159</v>
      </c>
      <c r="H1265" t="s">
        <v>9114</v>
      </c>
      <c r="L1265" t="s">
        <v>21854</v>
      </c>
      <c r="M1265" s="44">
        <v>-43343.76</v>
      </c>
      <c r="N1265" s="44">
        <v>-43343.76</v>
      </c>
    </row>
    <row r="1266" spans="2:14" x14ac:dyDescent="0.25">
      <c r="B1266" s="49" t="s">
        <v>9326</v>
      </c>
      <c r="C1266" s="53" t="str">
        <f>_xlfn.XLOOKUP(Tabla1[[#This Row],[txtDimensionFocus]],Tabla7[Columna1],Tabla7[Columna2])</f>
        <v>Cuentas Por Pagar Proveedores</v>
      </c>
      <c r="D1266" s="43" t="s">
        <v>704</v>
      </c>
      <c r="E1266" t="s">
        <v>703</v>
      </c>
      <c r="F1266" t="s">
        <v>17356</v>
      </c>
      <c r="G1266" s="41">
        <v>45259</v>
      </c>
      <c r="H1266" t="s">
        <v>17357</v>
      </c>
      <c r="L1266" t="s">
        <v>21854</v>
      </c>
      <c r="M1266" s="44">
        <v>-43306</v>
      </c>
      <c r="N1266" s="44">
        <v>-43306</v>
      </c>
    </row>
    <row r="1267" spans="2:14" x14ac:dyDescent="0.25">
      <c r="B1267" s="49" t="s">
        <v>9326</v>
      </c>
      <c r="C1267" s="53" t="str">
        <f>_xlfn.XLOOKUP(Tabla1[[#This Row],[txtDimensionFocus]],Tabla7[Columna1],Tabla7[Columna2])</f>
        <v>Cuentas Por Pagar Proveedores</v>
      </c>
      <c r="D1267" s="43" t="s">
        <v>9628</v>
      </c>
      <c r="E1267" t="s">
        <v>435</v>
      </c>
      <c r="F1267" t="s">
        <v>9629</v>
      </c>
      <c r="G1267" s="41">
        <v>40925</v>
      </c>
      <c r="H1267">
        <v>40</v>
      </c>
      <c r="L1267" t="s">
        <v>21854</v>
      </c>
      <c r="M1267" s="44">
        <v>-43206</v>
      </c>
      <c r="N1267" s="44">
        <v>-43206</v>
      </c>
    </row>
    <row r="1268" spans="2:14" x14ac:dyDescent="0.25">
      <c r="B1268" s="49" t="s">
        <v>9326</v>
      </c>
      <c r="C1268" s="53" t="str">
        <f>_xlfn.XLOOKUP(Tabla1[[#This Row],[txtDimensionFocus]],Tabla7[Columna1],Tabla7[Columna2])</f>
        <v>Cuentas Por Pagar Proveedores</v>
      </c>
      <c r="D1268" s="43" t="s">
        <v>458</v>
      </c>
      <c r="E1268" t="s">
        <v>435</v>
      </c>
      <c r="F1268" t="s">
        <v>9656</v>
      </c>
      <c r="G1268" s="41">
        <v>40925</v>
      </c>
      <c r="H1268">
        <v>40</v>
      </c>
      <c r="L1268" t="s">
        <v>21854</v>
      </c>
      <c r="M1268" s="44">
        <v>43206</v>
      </c>
      <c r="N1268" s="44">
        <v>-43206</v>
      </c>
    </row>
    <row r="1269" spans="2:14" x14ac:dyDescent="0.25">
      <c r="B1269" s="49" t="s">
        <v>9326</v>
      </c>
      <c r="C1269" s="53" t="str">
        <f>_xlfn.XLOOKUP(Tabla1[[#This Row],[txtDimensionFocus]],Tabla7[Columna1],Tabla7[Columna2])</f>
        <v>Cuentas Por Pagar Proveedores</v>
      </c>
      <c r="D1269" s="43" t="s">
        <v>8917</v>
      </c>
      <c r="E1269" t="s">
        <v>8916</v>
      </c>
      <c r="F1269" t="s">
        <v>17109</v>
      </c>
      <c r="G1269" s="41">
        <v>45280</v>
      </c>
      <c r="H1269" t="s">
        <v>17110</v>
      </c>
      <c r="I1269" t="s">
        <v>17111</v>
      </c>
      <c r="J1269" t="s">
        <v>22083</v>
      </c>
      <c r="K1269" t="s">
        <v>22084</v>
      </c>
      <c r="L1269" t="s">
        <v>21854</v>
      </c>
      <c r="M1269" s="44">
        <v>-43194.51</v>
      </c>
      <c r="N1269" s="44">
        <v>-43194.51</v>
      </c>
    </row>
    <row r="1270" spans="2:14" x14ac:dyDescent="0.25">
      <c r="B1270" s="49" t="s">
        <v>9326</v>
      </c>
      <c r="C1270" s="53" t="str">
        <f>_xlfn.XLOOKUP(Tabla1[[#This Row],[txtDimensionFocus]],Tabla7[Columna1],Tabla7[Columna2])</f>
        <v>Cuentas Por Pagar Proveedores</v>
      </c>
      <c r="D1270" s="43" t="s">
        <v>1337</v>
      </c>
      <c r="E1270" t="s">
        <v>1336</v>
      </c>
      <c r="F1270" t="s">
        <v>10355</v>
      </c>
      <c r="G1270" s="41">
        <v>41400</v>
      </c>
      <c r="H1270" t="s">
        <v>1338</v>
      </c>
      <c r="I1270" t="s">
        <v>17124</v>
      </c>
      <c r="K1270" t="s">
        <v>22089</v>
      </c>
      <c r="L1270" t="s">
        <v>21854</v>
      </c>
      <c r="M1270" s="44">
        <v>-43185</v>
      </c>
      <c r="N1270" s="44">
        <v>-43185</v>
      </c>
    </row>
    <row r="1271" spans="2:14" x14ac:dyDescent="0.25">
      <c r="B1271" s="49" t="s">
        <v>9326</v>
      </c>
      <c r="C1271" s="53" t="str">
        <f>_xlfn.XLOOKUP(Tabla1[[#This Row],[txtDimensionFocus]],Tabla7[Columna1],Tabla7[Columna2])</f>
        <v>Cuentas Por Pagar Proveedores</v>
      </c>
      <c r="D1271" s="43" t="s">
        <v>816</v>
      </c>
      <c r="E1271" t="s">
        <v>815</v>
      </c>
      <c r="F1271" t="s">
        <v>10885</v>
      </c>
      <c r="G1271" s="41">
        <v>41626</v>
      </c>
      <c r="L1271" t="s">
        <v>21854</v>
      </c>
      <c r="M1271" s="44">
        <v>-43150.45</v>
      </c>
      <c r="N1271" s="44">
        <v>-43150.45</v>
      </c>
    </row>
    <row r="1272" spans="2:14" x14ac:dyDescent="0.25">
      <c r="B1272" s="49" t="s">
        <v>9326</v>
      </c>
      <c r="C1272" s="53" t="str">
        <f>_xlfn.XLOOKUP(Tabla1[[#This Row],[txtDimensionFocus]],Tabla7[Columna1],Tabla7[Columna2])</f>
        <v>Cuentas Por Pagar Proveedores</v>
      </c>
      <c r="D1272" s="43" t="s">
        <v>2550</v>
      </c>
      <c r="E1272" t="s">
        <v>2549</v>
      </c>
      <c r="F1272" t="s">
        <v>11412</v>
      </c>
      <c r="G1272" s="41">
        <v>41737</v>
      </c>
      <c r="H1272" t="s">
        <v>2551</v>
      </c>
      <c r="I1272" t="s">
        <v>16491</v>
      </c>
      <c r="K1272">
        <v>889</v>
      </c>
      <c r="L1272" t="s">
        <v>21854</v>
      </c>
      <c r="M1272" s="44">
        <v>-47200</v>
      </c>
      <c r="N1272" s="44">
        <v>-43040</v>
      </c>
    </row>
    <row r="1273" spans="2:14" x14ac:dyDescent="0.25">
      <c r="B1273" s="49" t="s">
        <v>9326</v>
      </c>
      <c r="C1273" s="53" t="str">
        <f>_xlfn.XLOOKUP(Tabla1[[#This Row],[txtDimensionFocus]],Tabla7[Columna1],Tabla7[Columna2])</f>
        <v>Cuentas Por Pagar Proveedores</v>
      </c>
      <c r="D1273" s="43" t="s">
        <v>2550</v>
      </c>
      <c r="E1273" t="s">
        <v>2549</v>
      </c>
      <c r="F1273" t="s">
        <v>11413</v>
      </c>
      <c r="G1273" s="41">
        <v>41737</v>
      </c>
      <c r="H1273" t="s">
        <v>2553</v>
      </c>
      <c r="I1273" t="s">
        <v>16491</v>
      </c>
      <c r="K1273">
        <v>889</v>
      </c>
      <c r="L1273" t="s">
        <v>21854</v>
      </c>
      <c r="M1273" s="44">
        <v>-47200</v>
      </c>
      <c r="N1273" s="44">
        <v>-43040</v>
      </c>
    </row>
    <row r="1274" spans="2:14" x14ac:dyDescent="0.25">
      <c r="B1274" s="49" t="s">
        <v>23866</v>
      </c>
      <c r="C1274" s="53" t="str">
        <f>_xlfn.XLOOKUP(Tabla1[[#This Row],[txtDimensionFocus]],Tabla7[Columna1],Tabla7[Columna2])</f>
        <v>Reposicion/Reposicion Cajas Chicas/Fondos</v>
      </c>
      <c r="D1274" s="43" t="s">
        <v>21063</v>
      </c>
      <c r="E1274" t="s">
        <v>23878</v>
      </c>
      <c r="F1274" t="s">
        <v>21064</v>
      </c>
      <c r="G1274" s="41">
        <v>45289</v>
      </c>
      <c r="H1274" t="s">
        <v>21065</v>
      </c>
      <c r="L1274" t="s">
        <v>21854</v>
      </c>
      <c r="M1274" s="44">
        <v>-558980.49</v>
      </c>
      <c r="N1274" s="44">
        <v>-558980.49</v>
      </c>
    </row>
    <row r="1275" spans="2:14" x14ac:dyDescent="0.25">
      <c r="B1275" s="49" t="s">
        <v>9326</v>
      </c>
      <c r="C1275" s="53" t="str">
        <f>_xlfn.XLOOKUP(Tabla1[[#This Row],[txtDimensionFocus]],Tabla7[Columna1],Tabla7[Columna2])</f>
        <v>Cuentas Por Pagar Proveedores</v>
      </c>
      <c r="D1275" s="43" t="s">
        <v>704</v>
      </c>
      <c r="E1275" t="s">
        <v>703</v>
      </c>
      <c r="F1275" t="s">
        <v>17358</v>
      </c>
      <c r="G1275" s="41">
        <v>45259</v>
      </c>
      <c r="H1275" t="s">
        <v>17359</v>
      </c>
      <c r="L1275" t="s">
        <v>21854</v>
      </c>
      <c r="M1275" s="44">
        <v>-43028.7</v>
      </c>
      <c r="N1275" s="44">
        <v>-43028.7</v>
      </c>
    </row>
    <row r="1276" spans="2:14" x14ac:dyDescent="0.25">
      <c r="B1276" s="49" t="s">
        <v>9326</v>
      </c>
      <c r="C1276" s="53" t="str">
        <f>_xlfn.XLOOKUP(Tabla1[[#This Row],[txtDimensionFocus]],Tabla7[Columna1],Tabla7[Columna2])</f>
        <v>Cuentas Por Pagar Proveedores</v>
      </c>
      <c r="D1276" s="43" t="s">
        <v>124</v>
      </c>
      <c r="E1276" t="s">
        <v>123</v>
      </c>
      <c r="F1276" t="s">
        <v>9396</v>
      </c>
      <c r="G1276" s="41">
        <v>40387</v>
      </c>
      <c r="H1276">
        <v>1167</v>
      </c>
      <c r="L1276" t="s">
        <v>21854</v>
      </c>
      <c r="M1276" s="44">
        <v>-43000</v>
      </c>
      <c r="N1276" s="44">
        <v>-43000</v>
      </c>
    </row>
    <row r="1277" spans="2:14" x14ac:dyDescent="0.25">
      <c r="B1277" s="49" t="s">
        <v>9326</v>
      </c>
      <c r="C1277" s="53" t="str">
        <f>_xlfn.XLOOKUP(Tabla1[[#This Row],[txtDimensionFocus]],Tabla7[Columna1],Tabla7[Columna2])</f>
        <v>Cuentas Por Pagar Proveedores</v>
      </c>
      <c r="D1277" s="43" t="s">
        <v>6015</v>
      </c>
      <c r="E1277" t="s">
        <v>6014</v>
      </c>
      <c r="F1277" t="s">
        <v>14017</v>
      </c>
      <c r="G1277" s="41">
        <v>42473</v>
      </c>
      <c r="H1277" t="s">
        <v>6016</v>
      </c>
      <c r="I1277" t="s">
        <v>18371</v>
      </c>
      <c r="K1277" t="s">
        <v>22583</v>
      </c>
      <c r="L1277" t="s">
        <v>21854</v>
      </c>
      <c r="M1277" s="44">
        <v>-42916.6</v>
      </c>
      <c r="N1277" s="44">
        <v>-42916.6</v>
      </c>
    </row>
    <row r="1278" spans="2:14" x14ac:dyDescent="0.25">
      <c r="B1278" s="49" t="s">
        <v>9326</v>
      </c>
      <c r="C1278" s="53" t="str">
        <f>_xlfn.XLOOKUP(Tabla1[[#This Row],[txtDimensionFocus]],Tabla7[Columna1],Tabla7[Columna2])</f>
        <v>Cuentas Por Pagar Proveedores</v>
      </c>
      <c r="D1278" s="43" t="s">
        <v>433</v>
      </c>
      <c r="E1278" t="s">
        <v>432</v>
      </c>
      <c r="F1278" t="s">
        <v>14429</v>
      </c>
      <c r="G1278" s="41">
        <v>42766</v>
      </c>
      <c r="H1278" t="s">
        <v>6551</v>
      </c>
      <c r="I1278" t="s">
        <v>17468</v>
      </c>
      <c r="K1278" t="s">
        <v>22170</v>
      </c>
      <c r="L1278" t="s">
        <v>21854</v>
      </c>
      <c r="M1278" s="44">
        <v>-42910.7</v>
      </c>
      <c r="N1278" s="44">
        <v>-42910.7</v>
      </c>
    </row>
    <row r="1279" spans="2:14" x14ac:dyDescent="0.25">
      <c r="B1279" s="49" t="s">
        <v>9326</v>
      </c>
      <c r="C1279" s="53" t="str">
        <f>_xlfn.XLOOKUP(Tabla1[[#This Row],[txtDimensionFocus]],Tabla7[Columna1],Tabla7[Columna2])</f>
        <v>Cuentas Por Pagar Proveedores</v>
      </c>
      <c r="D1279" s="43" t="s">
        <v>9905</v>
      </c>
      <c r="E1279" t="s">
        <v>713</v>
      </c>
      <c r="F1279" t="s">
        <v>9906</v>
      </c>
      <c r="G1279" s="41">
        <v>41110</v>
      </c>
      <c r="H1279" t="s">
        <v>714</v>
      </c>
      <c r="L1279" t="s">
        <v>21854</v>
      </c>
      <c r="M1279" s="44">
        <v>-42485.9</v>
      </c>
      <c r="N1279" s="44">
        <v>-42485.9</v>
      </c>
    </row>
    <row r="1280" spans="2:14" x14ac:dyDescent="0.25">
      <c r="B1280" s="49" t="s">
        <v>9326</v>
      </c>
      <c r="C1280" s="53" t="str">
        <f>_xlfn.XLOOKUP(Tabla1[[#This Row],[txtDimensionFocus]],Tabla7[Columna1],Tabla7[Columna2])</f>
        <v>Cuentas Por Pagar Proveedores</v>
      </c>
      <c r="D1280" s="43" t="s">
        <v>9654</v>
      </c>
      <c r="E1280" t="s">
        <v>456</v>
      </c>
      <c r="F1280" t="s">
        <v>9655</v>
      </c>
      <c r="G1280" s="41">
        <v>40925</v>
      </c>
      <c r="H1280">
        <v>40</v>
      </c>
      <c r="L1280" t="s">
        <v>21854</v>
      </c>
      <c r="M1280" s="44">
        <v>-42485.9</v>
      </c>
      <c r="N1280" s="44">
        <v>-42485.9</v>
      </c>
    </row>
    <row r="1281" spans="2:14" x14ac:dyDescent="0.25">
      <c r="B1281" s="49" t="s">
        <v>9326</v>
      </c>
      <c r="C1281" s="53" t="str">
        <f>_xlfn.XLOOKUP(Tabla1[[#This Row],[txtDimensionFocus]],Tabla7[Columna1],Tabla7[Columna2])</f>
        <v>Cuentas Por Pagar Proveedores</v>
      </c>
      <c r="D1281" s="43" t="s">
        <v>82</v>
      </c>
      <c r="E1281" t="s">
        <v>81</v>
      </c>
      <c r="F1281" t="s">
        <v>9372</v>
      </c>
      <c r="G1281" s="41">
        <v>40290</v>
      </c>
      <c r="H1281">
        <v>4309</v>
      </c>
      <c r="L1281" t="s">
        <v>21854</v>
      </c>
      <c r="M1281" s="44">
        <v>-42456</v>
      </c>
      <c r="N1281" s="44">
        <v>-42456</v>
      </c>
    </row>
    <row r="1282" spans="2:14" x14ac:dyDescent="0.25">
      <c r="B1282" s="49" t="s">
        <v>9326</v>
      </c>
      <c r="C1282" s="53" t="str">
        <f>_xlfn.XLOOKUP(Tabla1[[#This Row],[txtDimensionFocus]],Tabla7[Columna1],Tabla7[Columna2])</f>
        <v>Cuentas Por Pagar Proveedores</v>
      </c>
      <c r="D1282" s="43" t="s">
        <v>6712</v>
      </c>
      <c r="E1282" t="s">
        <v>6711</v>
      </c>
      <c r="F1282" t="s">
        <v>14566</v>
      </c>
      <c r="G1282" s="41">
        <v>42815</v>
      </c>
      <c r="H1282" t="s">
        <v>3967</v>
      </c>
      <c r="I1282" t="s">
        <v>18276</v>
      </c>
      <c r="K1282" t="s">
        <v>22535</v>
      </c>
      <c r="L1282" t="s">
        <v>21854</v>
      </c>
      <c r="M1282" s="44">
        <v>-69248.3</v>
      </c>
      <c r="N1282" s="44">
        <v>-42369.33</v>
      </c>
    </row>
    <row r="1283" spans="2:14" x14ac:dyDescent="0.25">
      <c r="B1283" s="49" t="s">
        <v>9326</v>
      </c>
      <c r="C1283" s="53" t="str">
        <f>_xlfn.XLOOKUP(Tabla1[[#This Row],[txtDimensionFocus]],Tabla7[Columna1],Tabla7[Columna2])</f>
        <v>Cuentas Por Pagar Proveedores</v>
      </c>
      <c r="D1283" s="43" t="s">
        <v>21762</v>
      </c>
      <c r="E1283" t="s">
        <v>22746</v>
      </c>
      <c r="F1283" t="s">
        <v>21763</v>
      </c>
      <c r="G1283" s="41">
        <v>45259</v>
      </c>
      <c r="H1283" t="s">
        <v>21425</v>
      </c>
      <c r="L1283" t="s">
        <v>21854</v>
      </c>
      <c r="M1283" s="44">
        <v>-42300</v>
      </c>
      <c r="N1283" s="44">
        <v>-42300</v>
      </c>
    </row>
    <row r="1284" spans="2:14" x14ac:dyDescent="0.25">
      <c r="B1284" s="49" t="s">
        <v>9326</v>
      </c>
      <c r="C1284" s="53" t="str">
        <f>_xlfn.XLOOKUP(Tabla1[[#This Row],[txtDimensionFocus]],Tabla7[Columna1],Tabla7[Columna2])</f>
        <v>Cuentas Por Pagar Proveedores</v>
      </c>
      <c r="D1284" s="43" t="s">
        <v>1581</v>
      </c>
      <c r="E1284" t="s">
        <v>1580</v>
      </c>
      <c r="F1284" t="s">
        <v>10529</v>
      </c>
      <c r="G1284" s="41">
        <v>41537</v>
      </c>
      <c r="H1284" t="s">
        <v>1582</v>
      </c>
      <c r="I1284" t="s">
        <v>17914</v>
      </c>
      <c r="K1284">
        <v>452</v>
      </c>
      <c r="L1284" t="s">
        <v>21854</v>
      </c>
      <c r="M1284" s="44">
        <v>-42139.27</v>
      </c>
      <c r="N1284" s="44">
        <v>-42139.27</v>
      </c>
    </row>
    <row r="1285" spans="2:14" x14ac:dyDescent="0.25">
      <c r="B1285" s="49" t="s">
        <v>9326</v>
      </c>
      <c r="C1285" s="53" t="str">
        <f>_xlfn.XLOOKUP(Tabla1[[#This Row],[txtDimensionFocus]],Tabla7[Columna1],Tabla7[Columna2])</f>
        <v>Cuentas Por Pagar Proveedores</v>
      </c>
      <c r="D1285" s="43" t="s">
        <v>12831</v>
      </c>
      <c r="E1285" t="s">
        <v>4492</v>
      </c>
      <c r="F1285" t="s">
        <v>14065</v>
      </c>
      <c r="G1285" s="41">
        <v>42529</v>
      </c>
      <c r="H1285" t="s">
        <v>6081</v>
      </c>
      <c r="I1285" t="s">
        <v>16958</v>
      </c>
      <c r="K1285" t="s">
        <v>22023</v>
      </c>
      <c r="L1285" t="s">
        <v>21854</v>
      </c>
      <c r="M1285" s="44">
        <v>-41895.9</v>
      </c>
      <c r="N1285" s="44">
        <v>-41895.9</v>
      </c>
    </row>
    <row r="1286" spans="2:14" x14ac:dyDescent="0.25">
      <c r="B1286" s="49" t="s">
        <v>9326</v>
      </c>
      <c r="C1286" s="53" t="str">
        <f>_xlfn.XLOOKUP(Tabla1[[#This Row],[txtDimensionFocus]],Tabla7[Columna1],Tabla7[Columna2])</f>
        <v>Cuentas Por Pagar Proveedores</v>
      </c>
      <c r="D1286" s="43" t="s">
        <v>12831</v>
      </c>
      <c r="E1286" t="s">
        <v>4492</v>
      </c>
      <c r="F1286" t="s">
        <v>12835</v>
      </c>
      <c r="G1286" s="41">
        <v>41982</v>
      </c>
      <c r="H1286" t="s">
        <v>4496</v>
      </c>
      <c r="I1286" t="s">
        <v>16957</v>
      </c>
      <c r="L1286" t="s">
        <v>21854</v>
      </c>
      <c r="M1286" s="44">
        <v>-41789.699999999997</v>
      </c>
      <c r="N1286" s="44">
        <v>-41789.699999999997</v>
      </c>
    </row>
    <row r="1287" spans="2:14" x14ac:dyDescent="0.25">
      <c r="B1287" s="49" t="s">
        <v>9326</v>
      </c>
      <c r="C1287" s="53" t="str">
        <f>_xlfn.XLOOKUP(Tabla1[[#This Row],[txtDimensionFocus]],Tabla7[Columna1],Tabla7[Columna2])</f>
        <v>Cuentas Por Pagar Proveedores</v>
      </c>
      <c r="D1287" s="43" t="s">
        <v>1203</v>
      </c>
      <c r="E1287" t="s">
        <v>1202</v>
      </c>
      <c r="F1287" t="s">
        <v>10255</v>
      </c>
      <c r="G1287" s="41">
        <v>41297</v>
      </c>
      <c r="H1287" t="s">
        <v>1204</v>
      </c>
      <c r="I1287" t="s">
        <v>17854</v>
      </c>
      <c r="K1287">
        <v>797</v>
      </c>
      <c r="L1287" t="s">
        <v>21854</v>
      </c>
      <c r="M1287" s="44">
        <v>-41647.64</v>
      </c>
      <c r="N1287" s="44">
        <v>-41647.64</v>
      </c>
    </row>
    <row r="1288" spans="2:14" x14ac:dyDescent="0.25">
      <c r="B1288" s="49" t="s">
        <v>9326</v>
      </c>
      <c r="C1288" s="53" t="str">
        <f>_xlfn.XLOOKUP(Tabla1[[#This Row],[txtDimensionFocus]],Tabla7[Columna1],Tabla7[Columna2])</f>
        <v>Cuentas Por Pagar Proveedores</v>
      </c>
      <c r="D1288" s="43" t="s">
        <v>1177</v>
      </c>
      <c r="E1288" t="s">
        <v>1176</v>
      </c>
      <c r="F1288" t="s">
        <v>13455</v>
      </c>
      <c r="G1288" s="41">
        <v>42054</v>
      </c>
      <c r="H1288" t="s">
        <v>4307</v>
      </c>
      <c r="I1288" t="s">
        <v>17117</v>
      </c>
      <c r="K1288" t="s">
        <v>22086</v>
      </c>
      <c r="L1288" t="s">
        <v>21854</v>
      </c>
      <c r="M1288" s="44">
        <v>-41625.089999999997</v>
      </c>
      <c r="N1288" s="44">
        <v>-41625.089999999997</v>
      </c>
    </row>
    <row r="1289" spans="2:14" x14ac:dyDescent="0.25">
      <c r="B1289" s="49" t="s">
        <v>9326</v>
      </c>
      <c r="C1289" s="53" t="str">
        <f>_xlfn.XLOOKUP(Tabla1[[#This Row],[txtDimensionFocus]],Tabla7[Columna1],Tabla7[Columna2])</f>
        <v>Cuentas Por Pagar Proveedores</v>
      </c>
      <c r="D1289" s="43" t="s">
        <v>8917</v>
      </c>
      <c r="E1289" t="s">
        <v>8916</v>
      </c>
      <c r="F1289" t="s">
        <v>16228</v>
      </c>
      <c r="G1289" s="41">
        <v>44953</v>
      </c>
      <c r="H1289" t="s">
        <v>8918</v>
      </c>
      <c r="L1289" t="s">
        <v>21854</v>
      </c>
      <c r="M1289" s="44">
        <v>-41400</v>
      </c>
      <c r="N1289" s="44">
        <v>-41400</v>
      </c>
    </row>
    <row r="1290" spans="2:14" x14ac:dyDescent="0.25">
      <c r="B1290" s="49" t="s">
        <v>9326</v>
      </c>
      <c r="C1290" s="53" t="str">
        <f>_xlfn.XLOOKUP(Tabla1[[#This Row],[txtDimensionFocus]],Tabla7[Columna1],Tabla7[Columna2])</f>
        <v>Cuentas Por Pagar Proveedores</v>
      </c>
      <c r="D1290" s="43" t="s">
        <v>16477</v>
      </c>
      <c r="E1290" t="s">
        <v>16478</v>
      </c>
      <c r="F1290" t="s">
        <v>16479</v>
      </c>
      <c r="G1290" s="41">
        <v>45273</v>
      </c>
      <c r="H1290" t="s">
        <v>7241</v>
      </c>
      <c r="L1290" t="s">
        <v>21854</v>
      </c>
      <c r="M1290" s="44">
        <v>-41300</v>
      </c>
      <c r="N1290" s="44">
        <v>-41300</v>
      </c>
    </row>
    <row r="1291" spans="2:14" x14ac:dyDescent="0.25">
      <c r="B1291" s="49" t="s">
        <v>9326</v>
      </c>
      <c r="C1291" s="53" t="str">
        <f>_xlfn.XLOOKUP(Tabla1[[#This Row],[txtDimensionFocus]],Tabla7[Columna1],Tabla7[Columna2])</f>
        <v>Cuentas Por Pagar Proveedores</v>
      </c>
      <c r="D1291" s="43" t="s">
        <v>16584</v>
      </c>
      <c r="E1291" t="s">
        <v>16585</v>
      </c>
      <c r="F1291" t="s">
        <v>16586</v>
      </c>
      <c r="G1291" s="41">
        <v>45280</v>
      </c>
      <c r="H1291" t="s">
        <v>16587</v>
      </c>
      <c r="L1291" t="s">
        <v>21854</v>
      </c>
      <c r="M1291" s="44">
        <v>-41300</v>
      </c>
      <c r="N1291" s="44">
        <v>-41300</v>
      </c>
    </row>
    <row r="1292" spans="2:14" x14ac:dyDescent="0.25">
      <c r="B1292" s="49" t="s">
        <v>24100</v>
      </c>
      <c r="C1292" s="53" t="str">
        <f>_xlfn.XLOOKUP(Tabla1[[#This Row],[txtDimensionFocus]],Tabla7[Columna1],Tabla7[Columna2])</f>
        <v>Transferencias Fondo-FEA-CxP- Por Excepción a Rendir TN</v>
      </c>
      <c r="D1292" s="43" t="s">
        <v>21789</v>
      </c>
      <c r="E1292" t="s">
        <v>24101</v>
      </c>
      <c r="F1292" t="s">
        <v>24102</v>
      </c>
      <c r="G1292" s="41">
        <v>43684</v>
      </c>
      <c r="H1292" t="s">
        <v>24103</v>
      </c>
      <c r="L1292" t="s">
        <v>21854</v>
      </c>
      <c r="M1292">
        <v>0</v>
      </c>
      <c r="N1292" s="44">
        <v>-536325.84</v>
      </c>
    </row>
    <row r="1293" spans="2:14" x14ac:dyDescent="0.25">
      <c r="B1293" s="49" t="s">
        <v>9326</v>
      </c>
      <c r="C1293" s="53" t="str">
        <f>_xlfn.XLOOKUP(Tabla1[[#This Row],[txtDimensionFocus]],Tabla7[Columna1],Tabla7[Columna2])</f>
        <v>Cuentas Por Pagar Proveedores</v>
      </c>
      <c r="D1293" s="43" t="s">
        <v>9244</v>
      </c>
      <c r="E1293" t="s">
        <v>9243</v>
      </c>
      <c r="F1293" t="s">
        <v>18750</v>
      </c>
      <c r="G1293" s="41">
        <v>45202</v>
      </c>
      <c r="H1293" t="s">
        <v>7548</v>
      </c>
      <c r="L1293" t="s">
        <v>21854</v>
      </c>
      <c r="M1293" s="44">
        <v>-41300</v>
      </c>
      <c r="N1293" s="44">
        <v>-41300</v>
      </c>
    </row>
    <row r="1294" spans="2:14" x14ac:dyDescent="0.25">
      <c r="B1294" s="49" t="s">
        <v>9326</v>
      </c>
      <c r="C1294" s="53" t="str">
        <f>_xlfn.XLOOKUP(Tabla1[[#This Row],[txtDimensionFocus]],Tabla7[Columna1],Tabla7[Columna2])</f>
        <v>Cuentas Por Pagar Proveedores</v>
      </c>
      <c r="D1294" s="43" t="s">
        <v>1622</v>
      </c>
      <c r="E1294" t="s">
        <v>1621</v>
      </c>
      <c r="F1294" t="s">
        <v>12671</v>
      </c>
      <c r="G1294" s="41">
        <v>41911</v>
      </c>
      <c r="H1294" t="s">
        <v>4281</v>
      </c>
      <c r="I1294" t="s">
        <v>17229</v>
      </c>
      <c r="K1294">
        <v>1848</v>
      </c>
      <c r="L1294" t="s">
        <v>21854</v>
      </c>
      <c r="M1294" s="44">
        <v>-41049.620000000003</v>
      </c>
      <c r="N1294" s="44">
        <v>-41049.620000000003</v>
      </c>
    </row>
    <row r="1295" spans="2:14" x14ac:dyDescent="0.25">
      <c r="B1295" s="49" t="s">
        <v>9326</v>
      </c>
      <c r="C1295" s="53" t="str">
        <f>_xlfn.XLOOKUP(Tabla1[[#This Row],[txtDimensionFocus]],Tabla7[Columna1],Tabla7[Columna2])</f>
        <v>Cuentas Por Pagar Proveedores</v>
      </c>
      <c r="D1295" s="43" t="s">
        <v>433</v>
      </c>
      <c r="E1295" t="s">
        <v>432</v>
      </c>
      <c r="F1295" t="s">
        <v>9987</v>
      </c>
      <c r="G1295" s="41">
        <v>41153</v>
      </c>
      <c r="H1295" t="s">
        <v>832</v>
      </c>
      <c r="I1295" t="s">
        <v>17319</v>
      </c>
      <c r="K1295" t="s">
        <v>22167</v>
      </c>
      <c r="L1295" t="s">
        <v>21854</v>
      </c>
      <c r="M1295" s="44">
        <v>-41927.040000000001</v>
      </c>
      <c r="N1295" s="44">
        <v>-40842.720000000001</v>
      </c>
    </row>
    <row r="1296" spans="2:14" x14ac:dyDescent="0.25">
      <c r="B1296" s="49" t="s">
        <v>9326</v>
      </c>
      <c r="C1296" s="53" t="str">
        <f>_xlfn.XLOOKUP(Tabla1[[#This Row],[txtDimensionFocus]],Tabla7[Columna1],Tabla7[Columna2])</f>
        <v>Cuentas Por Pagar Proveedores</v>
      </c>
      <c r="D1296" s="43" t="s">
        <v>2237</v>
      </c>
      <c r="E1296" t="s">
        <v>2236</v>
      </c>
      <c r="F1296" t="s">
        <v>14004</v>
      </c>
      <c r="G1296" s="41">
        <v>42460</v>
      </c>
      <c r="H1296" t="s">
        <v>5743</v>
      </c>
      <c r="I1296" t="s">
        <v>18203</v>
      </c>
      <c r="K1296" t="s">
        <v>22482</v>
      </c>
      <c r="L1296" t="s">
        <v>21854</v>
      </c>
      <c r="M1296" s="44">
        <v>-40710</v>
      </c>
      <c r="N1296" s="44">
        <v>-40710</v>
      </c>
    </row>
    <row r="1297" spans="2:14" x14ac:dyDescent="0.25">
      <c r="B1297" s="49" t="s">
        <v>9326</v>
      </c>
      <c r="C1297" s="53" t="str">
        <f>_xlfn.XLOOKUP(Tabla1[[#This Row],[txtDimensionFocus]],Tabla7[Columna1],Tabla7[Columna2])</f>
        <v>Cuentas Por Pagar Proveedores</v>
      </c>
      <c r="D1297" s="43" t="s">
        <v>21759</v>
      </c>
      <c r="E1297" t="s">
        <v>22745</v>
      </c>
      <c r="F1297" t="s">
        <v>21761</v>
      </c>
      <c r="G1297" s="41">
        <v>45308</v>
      </c>
      <c r="H1297" t="s">
        <v>21344</v>
      </c>
      <c r="L1297" t="s">
        <v>21854</v>
      </c>
      <c r="M1297" s="44">
        <v>-40500</v>
      </c>
      <c r="N1297" s="44">
        <v>-40500</v>
      </c>
    </row>
    <row r="1298" spans="2:14" x14ac:dyDescent="0.25">
      <c r="B1298" s="49" t="s">
        <v>9326</v>
      </c>
      <c r="C1298" s="53" t="str">
        <f>_xlfn.XLOOKUP(Tabla1[[#This Row],[txtDimensionFocus]],Tabla7[Columna1],Tabla7[Columna2])</f>
        <v>Cuentas Por Pagar Proveedores</v>
      </c>
      <c r="D1298" s="43" t="s">
        <v>9578</v>
      </c>
      <c r="E1298" t="s">
        <v>365</v>
      </c>
      <c r="F1298" t="s">
        <v>9579</v>
      </c>
      <c r="G1298" s="41">
        <v>40729</v>
      </c>
      <c r="H1298">
        <v>481</v>
      </c>
      <c r="L1298" t="s">
        <v>21854</v>
      </c>
      <c r="M1298" s="44">
        <v>-40000</v>
      </c>
      <c r="N1298" s="44">
        <v>-40000</v>
      </c>
    </row>
    <row r="1299" spans="2:14" x14ac:dyDescent="0.25">
      <c r="B1299" s="49" t="s">
        <v>9326</v>
      </c>
      <c r="C1299" s="53" t="str">
        <f>_xlfn.XLOOKUP(Tabla1[[#This Row],[txtDimensionFocus]],Tabla7[Columna1],Tabla7[Columna2])</f>
        <v>Cuentas Por Pagar Proveedores</v>
      </c>
      <c r="D1299" s="43" t="s">
        <v>139</v>
      </c>
      <c r="E1299" t="s">
        <v>138</v>
      </c>
      <c r="F1299" t="s">
        <v>9409</v>
      </c>
      <c r="G1299" s="41">
        <v>40428</v>
      </c>
      <c r="H1299">
        <v>1473</v>
      </c>
      <c r="L1299" t="s">
        <v>21854</v>
      </c>
      <c r="M1299" s="44">
        <v>-40000</v>
      </c>
      <c r="N1299" s="44">
        <v>-40000</v>
      </c>
    </row>
    <row r="1300" spans="2:14" x14ac:dyDescent="0.25">
      <c r="B1300" s="49" t="s">
        <v>9326</v>
      </c>
      <c r="C1300" s="53" t="str">
        <f>_xlfn.XLOOKUP(Tabla1[[#This Row],[txtDimensionFocus]],Tabla7[Columna1],Tabla7[Columna2])</f>
        <v>Cuentas Por Pagar Proveedores</v>
      </c>
      <c r="D1300" s="43" t="s">
        <v>181</v>
      </c>
      <c r="E1300" t="s">
        <v>180</v>
      </c>
      <c r="F1300" t="s">
        <v>9429</v>
      </c>
      <c r="G1300" s="41">
        <v>40518</v>
      </c>
      <c r="H1300">
        <v>274</v>
      </c>
      <c r="L1300" t="s">
        <v>21854</v>
      </c>
      <c r="M1300" s="44">
        <v>-40000</v>
      </c>
      <c r="N1300" s="44">
        <v>-40000</v>
      </c>
    </row>
    <row r="1301" spans="2:14" x14ac:dyDescent="0.25">
      <c r="B1301" s="49" t="s">
        <v>9326</v>
      </c>
      <c r="C1301" s="53" t="str">
        <f>_xlfn.XLOOKUP(Tabla1[[#This Row],[txtDimensionFocus]],Tabla7[Columna1],Tabla7[Columna2])</f>
        <v>Cuentas Por Pagar Proveedores</v>
      </c>
      <c r="D1301" s="43" t="s">
        <v>526</v>
      </c>
      <c r="E1301" t="s">
        <v>525</v>
      </c>
      <c r="F1301" t="s">
        <v>9740</v>
      </c>
      <c r="G1301" s="41">
        <v>40974</v>
      </c>
      <c r="H1301">
        <v>1554357</v>
      </c>
      <c r="L1301" t="s">
        <v>21854</v>
      </c>
      <c r="M1301" s="44">
        <v>-39811.199999999997</v>
      </c>
      <c r="N1301" s="44">
        <v>-39811.199999999997</v>
      </c>
    </row>
    <row r="1302" spans="2:14" x14ac:dyDescent="0.25">
      <c r="B1302" s="49" t="s">
        <v>9326</v>
      </c>
      <c r="C1302" s="53" t="str">
        <f>_xlfn.XLOOKUP(Tabla1[[#This Row],[txtDimensionFocus]],Tabla7[Columna1],Tabla7[Columna2])</f>
        <v>Cuentas Por Pagar Proveedores</v>
      </c>
      <c r="D1302" s="43" t="s">
        <v>12831</v>
      </c>
      <c r="E1302" t="s">
        <v>4492</v>
      </c>
      <c r="F1302" t="s">
        <v>14060</v>
      </c>
      <c r="G1302" s="41">
        <v>42529</v>
      </c>
      <c r="H1302" t="s">
        <v>6076</v>
      </c>
      <c r="I1302" t="s">
        <v>16958</v>
      </c>
      <c r="K1302" t="s">
        <v>22023</v>
      </c>
      <c r="L1302" t="s">
        <v>21854</v>
      </c>
      <c r="M1302" s="44">
        <v>-39766</v>
      </c>
      <c r="N1302" s="44">
        <v>-39766</v>
      </c>
    </row>
    <row r="1303" spans="2:14" x14ac:dyDescent="0.25">
      <c r="B1303" s="49" t="s">
        <v>23978</v>
      </c>
      <c r="C1303" s="53" t="str">
        <f>_xlfn.XLOOKUP(Tabla1[[#This Row],[txtDimensionFocus]],Tabla7[Columna1],Tabla7[Columna2])</f>
        <v>Cuenta Por Pagar Aportes Corrientes.</v>
      </c>
      <c r="D1303" s="43" t="s">
        <v>21755</v>
      </c>
      <c r="E1303" t="s">
        <v>24064</v>
      </c>
      <c r="F1303" t="s">
        <v>24067</v>
      </c>
      <c r="G1303" s="41">
        <v>43866</v>
      </c>
      <c r="H1303" t="s">
        <v>24068</v>
      </c>
      <c r="L1303" t="s">
        <v>21854</v>
      </c>
      <c r="M1303" s="44">
        <v>-519148</v>
      </c>
      <c r="N1303" s="44">
        <v>-519148</v>
      </c>
    </row>
    <row r="1304" spans="2:14" x14ac:dyDescent="0.25">
      <c r="B1304" s="49" t="s">
        <v>9326</v>
      </c>
      <c r="C1304" s="53" t="str">
        <f>_xlfn.XLOOKUP(Tabla1[[#This Row],[txtDimensionFocus]],Tabla7[Columna1],Tabla7[Columna2])</f>
        <v>Cuentas Por Pagar Proveedores</v>
      </c>
      <c r="D1304" s="43" t="s">
        <v>562</v>
      </c>
      <c r="E1304" t="s">
        <v>561</v>
      </c>
      <c r="F1304" t="s">
        <v>9787</v>
      </c>
      <c r="G1304" s="41">
        <v>41008</v>
      </c>
      <c r="H1304">
        <v>293</v>
      </c>
      <c r="L1304" t="s">
        <v>21854</v>
      </c>
      <c r="M1304" s="44">
        <v>-39605.5</v>
      </c>
      <c r="N1304" s="44">
        <v>-39605.5</v>
      </c>
    </row>
    <row r="1305" spans="2:14" x14ac:dyDescent="0.25">
      <c r="B1305" s="49" t="s">
        <v>9326</v>
      </c>
      <c r="C1305" s="53" t="str">
        <f>_xlfn.XLOOKUP(Tabla1[[#This Row],[txtDimensionFocus]],Tabla7[Columna1],Tabla7[Columna2])</f>
        <v>Cuentas Por Pagar Proveedores</v>
      </c>
      <c r="D1305" s="43" t="s">
        <v>17858</v>
      </c>
      <c r="E1305" t="s">
        <v>17859</v>
      </c>
      <c r="F1305" t="s">
        <v>17860</v>
      </c>
      <c r="G1305" s="41">
        <v>45258</v>
      </c>
      <c r="H1305" t="s">
        <v>17861</v>
      </c>
      <c r="I1305" t="s">
        <v>17862</v>
      </c>
      <c r="J1305" t="s">
        <v>22279</v>
      </c>
      <c r="K1305" t="s">
        <v>22280</v>
      </c>
      <c r="L1305" t="s">
        <v>21854</v>
      </c>
      <c r="M1305" s="44">
        <v>-39583.58</v>
      </c>
      <c r="N1305" s="44">
        <v>-39583.58</v>
      </c>
    </row>
    <row r="1306" spans="2:14" x14ac:dyDescent="0.25">
      <c r="B1306" s="49" t="s">
        <v>9326</v>
      </c>
      <c r="C1306" s="53" t="str">
        <f>_xlfn.XLOOKUP(Tabla1[[#This Row],[txtDimensionFocus]],Tabla7[Columna1],Tabla7[Columna2])</f>
        <v>Cuentas Por Pagar Proveedores</v>
      </c>
      <c r="D1306" s="43" t="s">
        <v>2352</v>
      </c>
      <c r="E1306" t="s">
        <v>2351</v>
      </c>
      <c r="F1306" t="s">
        <v>12525</v>
      </c>
      <c r="G1306" s="41">
        <v>41862</v>
      </c>
      <c r="H1306" t="s">
        <v>4093</v>
      </c>
      <c r="I1306" t="s">
        <v>17089</v>
      </c>
      <c r="K1306" t="s">
        <v>22069</v>
      </c>
      <c r="L1306" t="s">
        <v>21854</v>
      </c>
      <c r="M1306" s="44">
        <v>-39268.04</v>
      </c>
      <c r="N1306" s="44">
        <v>-39268.04</v>
      </c>
    </row>
    <row r="1307" spans="2:14" x14ac:dyDescent="0.25">
      <c r="B1307" s="49" t="s">
        <v>9326</v>
      </c>
      <c r="C1307" s="53" t="str">
        <f>_xlfn.XLOOKUP(Tabla1[[#This Row],[txtDimensionFocus]],Tabla7[Columna1],Tabla7[Columna2])</f>
        <v>Cuentas Por Pagar Proveedores</v>
      </c>
      <c r="D1307" s="43" t="s">
        <v>2352</v>
      </c>
      <c r="E1307" t="s">
        <v>2351</v>
      </c>
      <c r="F1307" t="s">
        <v>12526</v>
      </c>
      <c r="G1307" s="41">
        <v>41862</v>
      </c>
      <c r="H1307" t="s">
        <v>4094</v>
      </c>
      <c r="I1307" t="s">
        <v>17089</v>
      </c>
      <c r="K1307" t="s">
        <v>22069</v>
      </c>
      <c r="L1307" t="s">
        <v>21854</v>
      </c>
      <c r="M1307" s="44">
        <v>-39268.04</v>
      </c>
      <c r="N1307" s="44">
        <v>-39268.04</v>
      </c>
    </row>
    <row r="1308" spans="2:14" x14ac:dyDescent="0.25">
      <c r="B1308" s="49" t="s">
        <v>9326</v>
      </c>
      <c r="C1308" s="53" t="str">
        <f>_xlfn.XLOOKUP(Tabla1[[#This Row],[txtDimensionFocus]],Tabla7[Columna1],Tabla7[Columna2])</f>
        <v>Cuentas Por Pagar Proveedores</v>
      </c>
      <c r="D1308" s="43" t="s">
        <v>195</v>
      </c>
      <c r="E1308" t="s">
        <v>194</v>
      </c>
      <c r="F1308" t="s">
        <v>11271</v>
      </c>
      <c r="G1308" s="41">
        <v>41712</v>
      </c>
      <c r="H1308" t="s">
        <v>2378</v>
      </c>
      <c r="I1308" t="s">
        <v>17088</v>
      </c>
      <c r="K1308">
        <v>785</v>
      </c>
      <c r="L1308" t="s">
        <v>21854</v>
      </c>
      <c r="M1308" s="44">
        <v>-42993.3</v>
      </c>
      <c r="N1308" s="44">
        <v>-39204.06</v>
      </c>
    </row>
    <row r="1309" spans="2:14" x14ac:dyDescent="0.25">
      <c r="B1309" s="49" t="s">
        <v>9326</v>
      </c>
      <c r="C1309" s="53" t="str">
        <f>_xlfn.XLOOKUP(Tabla1[[#This Row],[txtDimensionFocus]],Tabla7[Columna1],Tabla7[Columna2])</f>
        <v>Cuentas Por Pagar Proveedores</v>
      </c>
      <c r="D1309" s="43" t="s">
        <v>195</v>
      </c>
      <c r="E1309" t="s">
        <v>194</v>
      </c>
      <c r="F1309" t="s">
        <v>11272</v>
      </c>
      <c r="G1309" s="41">
        <v>41714</v>
      </c>
      <c r="H1309" t="s">
        <v>2380</v>
      </c>
      <c r="I1309" t="s">
        <v>17088</v>
      </c>
      <c r="K1309">
        <v>785</v>
      </c>
      <c r="L1309" t="s">
        <v>21854</v>
      </c>
      <c r="M1309" s="44">
        <v>-42993.3</v>
      </c>
      <c r="N1309" s="44">
        <v>-39204.06</v>
      </c>
    </row>
    <row r="1310" spans="2:14" x14ac:dyDescent="0.25">
      <c r="B1310" s="49" t="s">
        <v>9326</v>
      </c>
      <c r="C1310" s="53" t="str">
        <f>_xlfn.XLOOKUP(Tabla1[[#This Row],[txtDimensionFocus]],Tabla7[Columna1],Tabla7[Columna2])</f>
        <v>Cuentas Por Pagar Proveedores</v>
      </c>
      <c r="D1310" s="43" t="s">
        <v>195</v>
      </c>
      <c r="E1310" t="s">
        <v>194</v>
      </c>
      <c r="F1310" t="s">
        <v>11299</v>
      </c>
      <c r="G1310" s="41">
        <v>41717</v>
      </c>
      <c r="H1310" t="s">
        <v>2410</v>
      </c>
      <c r="I1310" t="s">
        <v>17088</v>
      </c>
      <c r="K1310">
        <v>785</v>
      </c>
      <c r="L1310" t="s">
        <v>21854</v>
      </c>
      <c r="M1310" s="44">
        <v>-42993.3</v>
      </c>
      <c r="N1310" s="44">
        <v>-39204.06</v>
      </c>
    </row>
    <row r="1311" spans="2:14" x14ac:dyDescent="0.25">
      <c r="B1311" s="49" t="s">
        <v>23866</v>
      </c>
      <c r="C1311" s="53" t="str">
        <f>_xlfn.XLOOKUP(Tabla1[[#This Row],[txtDimensionFocus]],Tabla7[Columna1],Tabla7[Columna2])</f>
        <v>Reposicion/Reposicion Cajas Chicas/Fondos</v>
      </c>
      <c r="D1311" s="43" t="s">
        <v>21158</v>
      </c>
      <c r="E1311" t="s">
        <v>23914</v>
      </c>
      <c r="F1311" t="s">
        <v>21161</v>
      </c>
      <c r="G1311" s="41">
        <v>45301</v>
      </c>
      <c r="H1311" t="s">
        <v>21162</v>
      </c>
      <c r="L1311" t="s">
        <v>21854</v>
      </c>
      <c r="M1311" s="44">
        <v>-513332.5</v>
      </c>
      <c r="N1311" s="44">
        <v>-513332.5</v>
      </c>
    </row>
    <row r="1312" spans="2:14" x14ac:dyDescent="0.25">
      <c r="B1312" s="49" t="s">
        <v>9326</v>
      </c>
      <c r="C1312" s="53" t="str">
        <f>_xlfn.XLOOKUP(Tabla1[[#This Row],[txtDimensionFocus]],Tabla7[Columna1],Tabla7[Columna2])</f>
        <v>Cuentas Por Pagar Proveedores</v>
      </c>
      <c r="D1312" s="43" t="s">
        <v>5649</v>
      </c>
      <c r="E1312" t="s">
        <v>5648</v>
      </c>
      <c r="F1312" t="s">
        <v>14199</v>
      </c>
      <c r="G1312" s="41">
        <v>42604</v>
      </c>
      <c r="H1312" t="s">
        <v>6287</v>
      </c>
      <c r="I1312" t="s">
        <v>18110</v>
      </c>
      <c r="K1312" t="s">
        <v>22429</v>
      </c>
      <c r="L1312" t="s">
        <v>21854</v>
      </c>
      <c r="M1312" s="44">
        <v>-39178.949999999997</v>
      </c>
      <c r="N1312" s="44">
        <v>-39178.949999999997</v>
      </c>
    </row>
    <row r="1313" spans="2:14" x14ac:dyDescent="0.25">
      <c r="B1313" s="49" t="s">
        <v>9326</v>
      </c>
      <c r="C1313" s="53" t="str">
        <f>_xlfn.XLOOKUP(Tabla1[[#This Row],[txtDimensionFocus]],Tabla7[Columna1],Tabla7[Columna2])</f>
        <v>Cuentas Por Pagar Proveedores</v>
      </c>
      <c r="D1313" s="43" t="s">
        <v>11641</v>
      </c>
      <c r="E1313" t="s">
        <v>2861</v>
      </c>
      <c r="F1313" t="s">
        <v>16596</v>
      </c>
      <c r="G1313" s="41">
        <v>45197</v>
      </c>
      <c r="H1313" t="s">
        <v>16597</v>
      </c>
      <c r="I1313" t="s">
        <v>16598</v>
      </c>
      <c r="K1313" t="s">
        <v>21912</v>
      </c>
      <c r="L1313" t="s">
        <v>21854</v>
      </c>
      <c r="M1313" s="44">
        <v>-38940</v>
      </c>
      <c r="N1313" s="44">
        <v>-38940</v>
      </c>
    </row>
    <row r="1314" spans="2:14" x14ac:dyDescent="0.25">
      <c r="B1314" s="49" t="s">
        <v>9326</v>
      </c>
      <c r="C1314" s="53" t="str">
        <f>_xlfn.XLOOKUP(Tabla1[[#This Row],[txtDimensionFocus]],Tabla7[Columna1],Tabla7[Columna2])</f>
        <v>Cuentas Por Pagar Proveedores</v>
      </c>
      <c r="D1314" s="43" t="s">
        <v>11641</v>
      </c>
      <c r="E1314" t="s">
        <v>2861</v>
      </c>
      <c r="F1314" t="s">
        <v>16599</v>
      </c>
      <c r="G1314" s="41">
        <v>45254</v>
      </c>
      <c r="H1314" t="s">
        <v>16600</v>
      </c>
      <c r="I1314" t="s">
        <v>16601</v>
      </c>
      <c r="K1314" t="s">
        <v>21912</v>
      </c>
      <c r="L1314" t="s">
        <v>21854</v>
      </c>
      <c r="M1314" s="44">
        <v>-38940</v>
      </c>
      <c r="N1314" s="44">
        <v>-38940</v>
      </c>
    </row>
    <row r="1315" spans="2:14" x14ac:dyDescent="0.25">
      <c r="B1315" s="49" t="s">
        <v>9326</v>
      </c>
      <c r="C1315" s="53" t="str">
        <f>_xlfn.XLOOKUP(Tabla1[[#This Row],[txtDimensionFocus]],Tabla7[Columna1],Tabla7[Columna2])</f>
        <v>Cuentas Por Pagar Proveedores</v>
      </c>
      <c r="D1315" s="43" t="s">
        <v>559</v>
      </c>
      <c r="E1315" t="s">
        <v>558</v>
      </c>
      <c r="F1315" t="s">
        <v>9786</v>
      </c>
      <c r="G1315" s="41">
        <v>41008</v>
      </c>
      <c r="H1315">
        <v>293</v>
      </c>
      <c r="L1315" t="s">
        <v>21854</v>
      </c>
      <c r="M1315" s="44">
        <v>-38885.4</v>
      </c>
      <c r="N1315" s="44">
        <v>-38885.4</v>
      </c>
    </row>
    <row r="1316" spans="2:14" x14ac:dyDescent="0.25">
      <c r="B1316" s="49" t="s">
        <v>9326</v>
      </c>
      <c r="C1316" s="53" t="str">
        <f>_xlfn.XLOOKUP(Tabla1[[#This Row],[txtDimensionFocus]],Tabla7[Columna1],Tabla7[Columna2])</f>
        <v>Cuentas Por Pagar Proveedores</v>
      </c>
      <c r="D1316" s="43" t="s">
        <v>18556</v>
      </c>
      <c r="E1316" t="s">
        <v>18557</v>
      </c>
      <c r="F1316" t="s">
        <v>18558</v>
      </c>
      <c r="G1316" s="41">
        <v>45216</v>
      </c>
      <c r="H1316" t="s">
        <v>9242</v>
      </c>
      <c r="I1316" t="s">
        <v>18559</v>
      </c>
      <c r="K1316" t="s">
        <v>22646</v>
      </c>
      <c r="L1316" t="s">
        <v>21854</v>
      </c>
      <c r="M1316" s="44">
        <v>-38708.129999999997</v>
      </c>
      <c r="N1316" s="44">
        <v>-38708.129999999997</v>
      </c>
    </row>
    <row r="1317" spans="2:14" x14ac:dyDescent="0.25">
      <c r="B1317" s="49" t="s">
        <v>9326</v>
      </c>
      <c r="C1317" s="53" t="str">
        <f>_xlfn.XLOOKUP(Tabla1[[#This Row],[txtDimensionFocus]],Tabla7[Columna1],Tabla7[Columna2])</f>
        <v>Cuentas Por Pagar Proveedores</v>
      </c>
      <c r="D1317" s="43" t="s">
        <v>319</v>
      </c>
      <c r="E1317" t="s">
        <v>318</v>
      </c>
      <c r="F1317" t="s">
        <v>9527</v>
      </c>
      <c r="G1317" s="41">
        <v>40591</v>
      </c>
      <c r="H1317">
        <v>92</v>
      </c>
      <c r="L1317" t="s">
        <v>21854</v>
      </c>
      <c r="M1317" s="44">
        <v>-38672.68</v>
      </c>
      <c r="N1317" s="44">
        <v>-38672.68</v>
      </c>
    </row>
    <row r="1318" spans="2:14" x14ac:dyDescent="0.25">
      <c r="B1318" s="49" t="s">
        <v>9326</v>
      </c>
      <c r="C1318" s="53" t="str">
        <f>_xlfn.XLOOKUP(Tabla1[[#This Row],[txtDimensionFocus]],Tabla7[Columna1],Tabla7[Columna2])</f>
        <v>Cuentas Por Pagar Proveedores</v>
      </c>
      <c r="D1318" s="43" t="s">
        <v>484</v>
      </c>
      <c r="E1318" t="s">
        <v>483</v>
      </c>
      <c r="F1318" t="s">
        <v>9805</v>
      </c>
      <c r="G1318" s="41">
        <v>41025</v>
      </c>
      <c r="H1318">
        <v>1028</v>
      </c>
      <c r="L1318" t="s">
        <v>21854</v>
      </c>
      <c r="M1318" s="44">
        <v>-38604.800000000003</v>
      </c>
      <c r="N1318" s="44">
        <v>-38604.800000000003</v>
      </c>
    </row>
    <row r="1319" spans="2:14" x14ac:dyDescent="0.25">
      <c r="B1319" s="49" t="s">
        <v>9326</v>
      </c>
      <c r="C1319" s="53" t="str">
        <f>_xlfn.XLOOKUP(Tabla1[[#This Row],[txtDimensionFocus]],Tabla7[Columna1],Tabla7[Columna2])</f>
        <v>Cuentas Por Pagar Proveedores</v>
      </c>
      <c r="D1319" s="43" t="s">
        <v>1622</v>
      </c>
      <c r="E1319" t="s">
        <v>1621</v>
      </c>
      <c r="F1319" t="s">
        <v>12674</v>
      </c>
      <c r="G1319" s="41">
        <v>41911</v>
      </c>
      <c r="H1319" t="s">
        <v>4284</v>
      </c>
      <c r="I1319" t="s">
        <v>17229</v>
      </c>
      <c r="K1319">
        <v>1848</v>
      </c>
      <c r="L1319" t="s">
        <v>21854</v>
      </c>
      <c r="M1319" s="44">
        <v>-38564.699999999997</v>
      </c>
      <c r="N1319" s="44">
        <v>-38564.699999999997</v>
      </c>
    </row>
    <row r="1320" spans="2:14" x14ac:dyDescent="0.25">
      <c r="B1320" s="49" t="s">
        <v>9326</v>
      </c>
      <c r="C1320" s="53" t="str">
        <f>_xlfn.XLOOKUP(Tabla1[[#This Row],[txtDimensionFocus]],Tabla7[Columna1],Tabla7[Columna2])</f>
        <v>Cuentas Por Pagar Proveedores</v>
      </c>
      <c r="D1320" s="43" t="s">
        <v>1622</v>
      </c>
      <c r="E1320" t="s">
        <v>1621</v>
      </c>
      <c r="F1320" t="s">
        <v>12676</v>
      </c>
      <c r="G1320" s="41">
        <v>41911</v>
      </c>
      <c r="H1320" t="s">
        <v>4286</v>
      </c>
      <c r="I1320" t="s">
        <v>17229</v>
      </c>
      <c r="K1320">
        <v>1848</v>
      </c>
      <c r="L1320" t="s">
        <v>21854</v>
      </c>
      <c r="M1320" s="44">
        <v>-38564.699999999997</v>
      </c>
      <c r="N1320" s="44">
        <v>-38564.699999999997</v>
      </c>
    </row>
    <row r="1321" spans="2:14" x14ac:dyDescent="0.25">
      <c r="B1321" s="49" t="s">
        <v>9326</v>
      </c>
      <c r="C1321" s="53" t="str">
        <f>_xlfn.XLOOKUP(Tabla1[[#This Row],[txtDimensionFocus]],Tabla7[Columna1],Tabla7[Columna2])</f>
        <v>Cuentas Por Pagar Proveedores</v>
      </c>
      <c r="D1321" s="43" t="s">
        <v>1622</v>
      </c>
      <c r="E1321" t="s">
        <v>1621</v>
      </c>
      <c r="F1321" t="s">
        <v>12678</v>
      </c>
      <c r="G1321" s="41">
        <v>41911</v>
      </c>
      <c r="H1321" t="s">
        <v>4288</v>
      </c>
      <c r="I1321" t="s">
        <v>17229</v>
      </c>
      <c r="K1321">
        <v>1848</v>
      </c>
      <c r="L1321" t="s">
        <v>21854</v>
      </c>
      <c r="M1321" s="44">
        <v>-38564.699999999997</v>
      </c>
      <c r="N1321" s="44">
        <v>-38564.699999999997</v>
      </c>
    </row>
    <row r="1322" spans="2:14" x14ac:dyDescent="0.25">
      <c r="B1322" s="49" t="s">
        <v>9326</v>
      </c>
      <c r="C1322" s="53" t="str">
        <f>_xlfn.XLOOKUP(Tabla1[[#This Row],[txtDimensionFocus]],Tabla7[Columna1],Tabla7[Columna2])</f>
        <v>Cuentas Por Pagar Proveedores</v>
      </c>
      <c r="D1322" s="43" t="s">
        <v>1622</v>
      </c>
      <c r="E1322" t="s">
        <v>1621</v>
      </c>
      <c r="F1322" t="s">
        <v>12679</v>
      </c>
      <c r="G1322" s="41">
        <v>41911</v>
      </c>
      <c r="H1322" t="s">
        <v>4289</v>
      </c>
      <c r="I1322" t="s">
        <v>17229</v>
      </c>
      <c r="K1322">
        <v>1848</v>
      </c>
      <c r="L1322" t="s">
        <v>21854</v>
      </c>
      <c r="M1322" s="44">
        <v>-38564.699999999997</v>
      </c>
      <c r="N1322" s="44">
        <v>-38564.699999999997</v>
      </c>
    </row>
    <row r="1323" spans="2:14" x14ac:dyDescent="0.25">
      <c r="B1323" s="49" t="s">
        <v>9326</v>
      </c>
      <c r="C1323" s="53" t="str">
        <f>_xlfn.XLOOKUP(Tabla1[[#This Row],[txtDimensionFocus]],Tabla7[Columna1],Tabla7[Columna2])</f>
        <v>Cuentas Por Pagar Proveedores</v>
      </c>
      <c r="D1323" s="43" t="s">
        <v>1622</v>
      </c>
      <c r="E1323" t="s">
        <v>1621</v>
      </c>
      <c r="F1323" t="s">
        <v>12680</v>
      </c>
      <c r="G1323" s="41">
        <v>41911</v>
      </c>
      <c r="H1323" t="s">
        <v>4290</v>
      </c>
      <c r="I1323" t="s">
        <v>17229</v>
      </c>
      <c r="K1323">
        <v>1848</v>
      </c>
      <c r="L1323" t="s">
        <v>21854</v>
      </c>
      <c r="M1323" s="44">
        <v>-38564.699999999997</v>
      </c>
      <c r="N1323" s="44">
        <v>-38564.699999999997</v>
      </c>
    </row>
    <row r="1324" spans="2:14" x14ac:dyDescent="0.25">
      <c r="B1324" s="49" t="s">
        <v>23866</v>
      </c>
      <c r="C1324" s="53" t="str">
        <f>_xlfn.XLOOKUP(Tabla1[[#This Row],[txtDimensionFocus]],Tabla7[Columna1],Tabla7[Columna2])</f>
        <v>Reposicion/Reposicion Cajas Chicas/Fondos</v>
      </c>
      <c r="D1324" s="43" t="s">
        <v>23924</v>
      </c>
      <c r="E1324" t="s">
        <v>23925</v>
      </c>
      <c r="F1324" t="s">
        <v>23926</v>
      </c>
      <c r="G1324" s="41">
        <v>44816</v>
      </c>
      <c r="H1324" t="s">
        <v>23927</v>
      </c>
      <c r="L1324" t="s">
        <v>21854</v>
      </c>
      <c r="M1324" s="44">
        <v>-500000</v>
      </c>
      <c r="N1324" s="44">
        <v>-500000</v>
      </c>
    </row>
    <row r="1325" spans="2:14" x14ac:dyDescent="0.25">
      <c r="B1325" s="49" t="s">
        <v>9326</v>
      </c>
      <c r="C1325" s="53" t="str">
        <f>_xlfn.XLOOKUP(Tabla1[[#This Row],[txtDimensionFocus]],Tabla7[Columna1],Tabla7[Columna2])</f>
        <v>Cuentas Por Pagar Proveedores</v>
      </c>
      <c r="D1325" s="43" t="s">
        <v>1622</v>
      </c>
      <c r="E1325" t="s">
        <v>1621</v>
      </c>
      <c r="F1325" t="s">
        <v>12681</v>
      </c>
      <c r="G1325" s="41">
        <v>41911</v>
      </c>
      <c r="H1325" t="s">
        <v>4291</v>
      </c>
      <c r="I1325" t="s">
        <v>17229</v>
      </c>
      <c r="K1325">
        <v>1848</v>
      </c>
      <c r="L1325" t="s">
        <v>21854</v>
      </c>
      <c r="M1325" s="44">
        <v>-38564.699999999997</v>
      </c>
      <c r="N1325" s="44">
        <v>-38564.699999999997</v>
      </c>
    </row>
    <row r="1326" spans="2:14" x14ac:dyDescent="0.25">
      <c r="B1326" s="49" t="s">
        <v>9326</v>
      </c>
      <c r="C1326" s="53" t="str">
        <f>_xlfn.XLOOKUP(Tabla1[[#This Row],[txtDimensionFocus]],Tabla7[Columna1],Tabla7[Columna2])</f>
        <v>Cuentas Por Pagar Proveedores</v>
      </c>
      <c r="D1326" s="43" t="s">
        <v>1622</v>
      </c>
      <c r="E1326" t="s">
        <v>1621</v>
      </c>
      <c r="F1326" t="s">
        <v>12682</v>
      </c>
      <c r="G1326" s="41">
        <v>41911</v>
      </c>
      <c r="H1326" t="s">
        <v>4292</v>
      </c>
      <c r="I1326" t="s">
        <v>17229</v>
      </c>
      <c r="K1326">
        <v>1848</v>
      </c>
      <c r="L1326" t="s">
        <v>21854</v>
      </c>
      <c r="M1326" s="44">
        <v>-38564.699999999997</v>
      </c>
      <c r="N1326" s="44">
        <v>-38564.699999999997</v>
      </c>
    </row>
    <row r="1327" spans="2:14" x14ac:dyDescent="0.25">
      <c r="B1327" s="49" t="s">
        <v>9326</v>
      </c>
      <c r="C1327" s="53" t="str">
        <f>_xlfn.XLOOKUP(Tabla1[[#This Row],[txtDimensionFocus]],Tabla7[Columna1],Tabla7[Columna2])</f>
        <v>Cuentas Por Pagar Proveedores</v>
      </c>
      <c r="D1327" s="43" t="s">
        <v>1622</v>
      </c>
      <c r="E1327" t="s">
        <v>1621</v>
      </c>
      <c r="F1327" t="s">
        <v>12683</v>
      </c>
      <c r="G1327" s="41">
        <v>41911</v>
      </c>
      <c r="H1327" t="s">
        <v>4293</v>
      </c>
      <c r="I1327" t="s">
        <v>17229</v>
      </c>
      <c r="K1327">
        <v>1848</v>
      </c>
      <c r="L1327" t="s">
        <v>21854</v>
      </c>
      <c r="M1327" s="44">
        <v>-38564.699999999997</v>
      </c>
      <c r="N1327" s="44">
        <v>-38564.699999999997</v>
      </c>
    </row>
    <row r="1328" spans="2:14" x14ac:dyDescent="0.25">
      <c r="B1328" s="49" t="s">
        <v>9326</v>
      </c>
      <c r="C1328" s="53" t="str">
        <f>_xlfn.XLOOKUP(Tabla1[[#This Row],[txtDimensionFocus]],Tabla7[Columna1],Tabla7[Columna2])</f>
        <v>Cuentas Por Pagar Proveedores</v>
      </c>
      <c r="D1328" s="43" t="s">
        <v>1622</v>
      </c>
      <c r="E1328" t="s">
        <v>1621</v>
      </c>
      <c r="F1328" t="s">
        <v>12684</v>
      </c>
      <c r="G1328" s="41">
        <v>41911</v>
      </c>
      <c r="H1328" t="s">
        <v>4294</v>
      </c>
      <c r="I1328" t="s">
        <v>17229</v>
      </c>
      <c r="K1328">
        <v>1848</v>
      </c>
      <c r="L1328" t="s">
        <v>21854</v>
      </c>
      <c r="M1328" s="44">
        <v>-38564.699999999997</v>
      </c>
      <c r="N1328" s="44">
        <v>-38564.699999999997</v>
      </c>
    </row>
    <row r="1329" spans="2:14" x14ac:dyDescent="0.25">
      <c r="B1329" s="49" t="s">
        <v>9326</v>
      </c>
      <c r="C1329" s="53" t="str">
        <f>_xlfn.XLOOKUP(Tabla1[[#This Row],[txtDimensionFocus]],Tabla7[Columna1],Tabla7[Columna2])</f>
        <v>Cuentas Por Pagar Proveedores</v>
      </c>
      <c r="D1329" s="43" t="s">
        <v>36</v>
      </c>
      <c r="E1329" t="s">
        <v>35</v>
      </c>
      <c r="F1329" t="s">
        <v>9345</v>
      </c>
      <c r="G1329" s="41">
        <v>40219</v>
      </c>
      <c r="H1329">
        <v>153</v>
      </c>
      <c r="L1329" t="s">
        <v>21854</v>
      </c>
      <c r="M1329" s="44">
        <v>-38500</v>
      </c>
      <c r="N1329" s="44">
        <v>-38500</v>
      </c>
    </row>
    <row r="1330" spans="2:14" x14ac:dyDescent="0.25">
      <c r="B1330" s="49" t="s">
        <v>9326</v>
      </c>
      <c r="C1330" s="53" t="str">
        <f>_xlfn.XLOOKUP(Tabla1[[#This Row],[txtDimensionFocus]],Tabla7[Columna1],Tabla7[Columna2])</f>
        <v>Cuentas Por Pagar Proveedores</v>
      </c>
      <c r="D1330" s="43" t="s">
        <v>2043</v>
      </c>
      <c r="E1330" t="s">
        <v>2042</v>
      </c>
      <c r="F1330" t="s">
        <v>12886</v>
      </c>
      <c r="G1330" s="41">
        <v>41999</v>
      </c>
      <c r="H1330" t="s">
        <v>4564</v>
      </c>
      <c r="L1330" t="s">
        <v>21854</v>
      </c>
      <c r="M1330" s="44">
        <v>-38500</v>
      </c>
      <c r="N1330" s="44">
        <v>-38500</v>
      </c>
    </row>
    <row r="1331" spans="2:14" x14ac:dyDescent="0.25">
      <c r="B1331" s="49" t="s">
        <v>9326</v>
      </c>
      <c r="C1331" s="53" t="str">
        <f>_xlfn.XLOOKUP(Tabla1[[#This Row],[txtDimensionFocus]],Tabla7[Columna1],Tabla7[Columna2])</f>
        <v>Cuentas Por Pagar Proveedores</v>
      </c>
      <c r="D1331" s="43" t="s">
        <v>12831</v>
      </c>
      <c r="E1331" t="s">
        <v>4492</v>
      </c>
      <c r="F1331" t="s">
        <v>14059</v>
      </c>
      <c r="G1331" s="41">
        <v>42529</v>
      </c>
      <c r="H1331" t="s">
        <v>6075</v>
      </c>
      <c r="I1331" t="s">
        <v>16958</v>
      </c>
      <c r="K1331" t="s">
        <v>22023</v>
      </c>
      <c r="L1331" t="s">
        <v>21854</v>
      </c>
      <c r="M1331" s="44">
        <v>-38468</v>
      </c>
      <c r="N1331" s="44">
        <v>-38468</v>
      </c>
    </row>
    <row r="1332" spans="2:14" x14ac:dyDescent="0.25">
      <c r="B1332" s="49" t="s">
        <v>9326</v>
      </c>
      <c r="C1332" s="53" t="str">
        <f>_xlfn.XLOOKUP(Tabla1[[#This Row],[txtDimensionFocus]],Tabla7[Columna1],Tabla7[Columna2])</f>
        <v>Cuentas Por Pagar Proveedores</v>
      </c>
      <c r="D1332" s="43" t="s">
        <v>195</v>
      </c>
      <c r="E1332" t="s">
        <v>194</v>
      </c>
      <c r="F1332" t="s">
        <v>10239</v>
      </c>
      <c r="G1332" s="41">
        <v>41274</v>
      </c>
      <c r="H1332" t="s">
        <v>1181</v>
      </c>
      <c r="L1332" t="s">
        <v>21854</v>
      </c>
      <c r="M1332" s="44">
        <v>-38367</v>
      </c>
      <c r="N1332" s="44">
        <v>-38367</v>
      </c>
    </row>
    <row r="1333" spans="2:14" x14ac:dyDescent="0.25">
      <c r="B1333" s="49" t="s">
        <v>9326</v>
      </c>
      <c r="C1333" s="53" t="str">
        <f>_xlfn.XLOOKUP(Tabla1[[#This Row],[txtDimensionFocus]],Tabla7[Columna1],Tabla7[Columna2])</f>
        <v>Cuentas Por Pagar Proveedores</v>
      </c>
      <c r="D1333" s="43" t="s">
        <v>195</v>
      </c>
      <c r="E1333" t="s">
        <v>194</v>
      </c>
      <c r="F1333" t="s">
        <v>9846</v>
      </c>
      <c r="G1333" s="41">
        <v>41074</v>
      </c>
      <c r="H1333">
        <v>5631</v>
      </c>
      <c r="L1333" t="s">
        <v>21854</v>
      </c>
      <c r="M1333" s="44">
        <v>-38367</v>
      </c>
      <c r="N1333" s="44">
        <v>-38367</v>
      </c>
    </row>
    <row r="1334" spans="2:14" x14ac:dyDescent="0.25">
      <c r="B1334" s="49" t="s">
        <v>9326</v>
      </c>
      <c r="C1334" s="53" t="str">
        <f>_xlfn.XLOOKUP(Tabla1[[#This Row],[txtDimensionFocus]],Tabla7[Columna1],Tabla7[Columna2])</f>
        <v>Cuentas Por Pagar Proveedores</v>
      </c>
      <c r="D1334" s="43" t="s">
        <v>433</v>
      </c>
      <c r="E1334" t="s">
        <v>432</v>
      </c>
      <c r="F1334" t="s">
        <v>9972</v>
      </c>
      <c r="G1334" s="41">
        <v>41150</v>
      </c>
      <c r="H1334" t="s">
        <v>811</v>
      </c>
      <c r="I1334" t="s">
        <v>17319</v>
      </c>
      <c r="K1334" t="s">
        <v>22167</v>
      </c>
      <c r="L1334" t="s">
        <v>21854</v>
      </c>
      <c r="M1334" s="44">
        <v>-39373.879999999997</v>
      </c>
      <c r="N1334" s="44">
        <v>-38355.589999999997</v>
      </c>
    </row>
    <row r="1335" spans="2:14" x14ac:dyDescent="0.25">
      <c r="B1335" s="49" t="s">
        <v>9326</v>
      </c>
      <c r="C1335" s="53" t="str">
        <f>_xlfn.XLOOKUP(Tabla1[[#This Row],[txtDimensionFocus]],Tabla7[Columna1],Tabla7[Columna2])</f>
        <v>Cuentas Por Pagar Proveedores</v>
      </c>
      <c r="D1335" s="43" t="s">
        <v>9636</v>
      </c>
      <c r="E1335" t="s">
        <v>439</v>
      </c>
      <c r="F1335" t="s">
        <v>9637</v>
      </c>
      <c r="G1335" s="41">
        <v>40925</v>
      </c>
      <c r="H1335">
        <v>40</v>
      </c>
      <c r="L1335" t="s">
        <v>21854</v>
      </c>
      <c r="M1335" s="44">
        <v>-38165.300000000003</v>
      </c>
      <c r="N1335" s="44">
        <v>-38165.300000000003</v>
      </c>
    </row>
    <row r="1336" spans="2:14" x14ac:dyDescent="0.25">
      <c r="B1336" s="49" t="s">
        <v>9326</v>
      </c>
      <c r="C1336" s="53" t="str">
        <f>_xlfn.XLOOKUP(Tabla1[[#This Row],[txtDimensionFocus]],Tabla7[Columna1],Tabla7[Columna2])</f>
        <v>Cuentas Por Pagar Proveedores</v>
      </c>
      <c r="D1336" s="43" t="s">
        <v>816</v>
      </c>
      <c r="E1336" t="s">
        <v>815</v>
      </c>
      <c r="F1336" t="s">
        <v>12516</v>
      </c>
      <c r="G1336" s="41">
        <v>41856</v>
      </c>
      <c r="L1336" t="s">
        <v>21854</v>
      </c>
      <c r="M1336" s="44">
        <v>-38106.11</v>
      </c>
      <c r="N1336" s="44">
        <v>-38106.11</v>
      </c>
    </row>
    <row r="1337" spans="2:14" x14ac:dyDescent="0.25">
      <c r="B1337" s="49" t="s">
        <v>23866</v>
      </c>
      <c r="C1337" s="53" t="str">
        <f>_xlfn.XLOOKUP(Tabla1[[#This Row],[txtDimensionFocus]],Tabla7[Columna1],Tabla7[Columna2])</f>
        <v>Reposicion/Reposicion Cajas Chicas/Fondos</v>
      </c>
      <c r="D1337" s="43" t="s">
        <v>23905</v>
      </c>
      <c r="E1337" t="s">
        <v>23906</v>
      </c>
      <c r="F1337" t="s">
        <v>23907</v>
      </c>
      <c r="G1337" s="41">
        <v>45315</v>
      </c>
      <c r="H1337" t="s">
        <v>23908</v>
      </c>
      <c r="L1337" t="s">
        <v>21854</v>
      </c>
      <c r="M1337" s="44">
        <v>-486772.05</v>
      </c>
      <c r="N1337" s="44">
        <v>-486772.05</v>
      </c>
    </row>
    <row r="1338" spans="2:14" x14ac:dyDescent="0.25">
      <c r="B1338" s="49" t="s">
        <v>9326</v>
      </c>
      <c r="C1338" s="53" t="str">
        <f>_xlfn.XLOOKUP(Tabla1[[#This Row],[txtDimensionFocus]],Tabla7[Columna1],Tabla7[Columna2])</f>
        <v>Cuentas Por Pagar Proveedores</v>
      </c>
      <c r="D1338" s="43" t="s">
        <v>9556</v>
      </c>
      <c r="E1338" t="s">
        <v>341</v>
      </c>
      <c r="F1338" t="s">
        <v>9557</v>
      </c>
      <c r="G1338" s="41">
        <v>40694</v>
      </c>
      <c r="H1338">
        <v>375</v>
      </c>
      <c r="L1338" t="s">
        <v>21854</v>
      </c>
      <c r="M1338" s="44">
        <v>-37857</v>
      </c>
      <c r="N1338" s="44">
        <v>-37857</v>
      </c>
    </row>
    <row r="1339" spans="2:14" x14ac:dyDescent="0.25">
      <c r="B1339" s="49" t="s">
        <v>9326</v>
      </c>
      <c r="C1339" s="53" t="str">
        <f>_xlfn.XLOOKUP(Tabla1[[#This Row],[txtDimensionFocus]],Tabla7[Columna1],Tabla7[Columna2])</f>
        <v>Cuentas Por Pagar Proveedores</v>
      </c>
      <c r="D1339" s="43" t="s">
        <v>704</v>
      </c>
      <c r="E1339" t="s">
        <v>703</v>
      </c>
      <c r="F1339" t="s">
        <v>17413</v>
      </c>
      <c r="G1339" s="41">
        <v>45260</v>
      </c>
      <c r="H1339" t="s">
        <v>17414</v>
      </c>
      <c r="L1339" t="s">
        <v>21854</v>
      </c>
      <c r="M1339" s="44">
        <v>-37789.5</v>
      </c>
      <c r="N1339" s="44">
        <v>-37789.5</v>
      </c>
    </row>
    <row r="1340" spans="2:14" x14ac:dyDescent="0.25">
      <c r="B1340" s="49" t="s">
        <v>9326</v>
      </c>
      <c r="C1340" s="53" t="str">
        <f>_xlfn.XLOOKUP(Tabla1[[#This Row],[txtDimensionFocus]],Tabla7[Columna1],Tabla7[Columna2])</f>
        <v>Cuentas Por Pagar Proveedores</v>
      </c>
      <c r="D1340" s="43" t="s">
        <v>18585</v>
      </c>
      <c r="E1340" t="s">
        <v>18586</v>
      </c>
      <c r="F1340" t="s">
        <v>18587</v>
      </c>
      <c r="G1340" s="41">
        <v>45272</v>
      </c>
      <c r="H1340" t="s">
        <v>7343</v>
      </c>
      <c r="I1340" t="s">
        <v>18588</v>
      </c>
      <c r="J1340" t="s">
        <v>22652</v>
      </c>
      <c r="K1340" t="s">
        <v>22318</v>
      </c>
      <c r="L1340" t="s">
        <v>21854</v>
      </c>
      <c r="M1340" s="44">
        <v>-37760</v>
      </c>
      <c r="N1340" s="44">
        <v>-37760</v>
      </c>
    </row>
    <row r="1341" spans="2:14" x14ac:dyDescent="0.25">
      <c r="B1341" s="49" t="s">
        <v>9326</v>
      </c>
      <c r="C1341" s="53" t="str">
        <f>_xlfn.XLOOKUP(Tabla1[[#This Row],[txtDimensionFocus]],Tabla7[Columna1],Tabla7[Columna2])</f>
        <v>Cuentas Por Pagar Proveedores</v>
      </c>
      <c r="D1341" s="43" t="s">
        <v>21438</v>
      </c>
      <c r="E1341" t="s">
        <v>22301</v>
      </c>
      <c r="F1341" t="s">
        <v>21439</v>
      </c>
      <c r="G1341" s="41">
        <v>45308</v>
      </c>
      <c r="H1341" t="s">
        <v>21440</v>
      </c>
      <c r="I1341" t="s">
        <v>21441</v>
      </c>
      <c r="K1341" t="s">
        <v>22302</v>
      </c>
      <c r="L1341" t="s">
        <v>21854</v>
      </c>
      <c r="M1341" s="44">
        <v>-37701</v>
      </c>
      <c r="N1341" s="44">
        <v>-37701</v>
      </c>
    </row>
    <row r="1342" spans="2:14" x14ac:dyDescent="0.25">
      <c r="B1342" s="49" t="s">
        <v>9326</v>
      </c>
      <c r="C1342" s="53" t="str">
        <f>_xlfn.XLOOKUP(Tabla1[[#This Row],[txtDimensionFocus]],Tabla7[Columna1],Tabla7[Columna2])</f>
        <v>Cuentas Por Pagar Proveedores</v>
      </c>
      <c r="D1342" s="43" t="s">
        <v>9658</v>
      </c>
      <c r="E1342" t="s">
        <v>462</v>
      </c>
      <c r="F1342" t="s">
        <v>9659</v>
      </c>
      <c r="G1342" s="41">
        <v>40925</v>
      </c>
      <c r="H1342">
        <v>40</v>
      </c>
      <c r="L1342" t="s">
        <v>21854</v>
      </c>
      <c r="M1342" s="44">
        <v>-37445.199999999997</v>
      </c>
      <c r="N1342" s="44">
        <v>-37445.199999999997</v>
      </c>
    </row>
    <row r="1343" spans="2:14" x14ac:dyDescent="0.25">
      <c r="B1343" s="49" t="s">
        <v>9326</v>
      </c>
      <c r="C1343" s="53" t="str">
        <f>_xlfn.XLOOKUP(Tabla1[[#This Row],[txtDimensionFocus]],Tabla7[Columna1],Tabla7[Columna2])</f>
        <v>Cuentas Por Pagar Proveedores</v>
      </c>
      <c r="D1343" s="43" t="s">
        <v>6712</v>
      </c>
      <c r="E1343" t="s">
        <v>6711</v>
      </c>
      <c r="F1343" t="s">
        <v>14565</v>
      </c>
      <c r="G1343" s="41">
        <v>42815</v>
      </c>
      <c r="H1343" t="s">
        <v>6713</v>
      </c>
      <c r="I1343" t="s">
        <v>18276</v>
      </c>
      <c r="K1343" t="s">
        <v>22535</v>
      </c>
      <c r="L1343" t="s">
        <v>21854</v>
      </c>
      <c r="M1343" s="44">
        <v>-95070</v>
      </c>
      <c r="N1343" s="44">
        <v>-37428.33</v>
      </c>
    </row>
    <row r="1344" spans="2:14" x14ac:dyDescent="0.25">
      <c r="B1344" s="49" t="s">
        <v>9326</v>
      </c>
      <c r="C1344" s="53" t="str">
        <f>_xlfn.XLOOKUP(Tabla1[[#This Row],[txtDimensionFocus]],Tabla7[Columna1],Tabla7[Columna2])</f>
        <v>Cuentas Por Pagar Proveedores</v>
      </c>
      <c r="D1344" s="43" t="s">
        <v>816</v>
      </c>
      <c r="E1344" t="s">
        <v>815</v>
      </c>
      <c r="F1344" t="s">
        <v>12893</v>
      </c>
      <c r="G1344" s="41">
        <v>42002</v>
      </c>
      <c r="L1344" t="s">
        <v>21854</v>
      </c>
      <c r="M1344" s="44">
        <v>-37199.83</v>
      </c>
      <c r="N1344" s="44">
        <v>-37199.83</v>
      </c>
    </row>
    <row r="1345" spans="2:14" x14ac:dyDescent="0.25">
      <c r="B1345" s="49" t="s">
        <v>9326</v>
      </c>
      <c r="C1345" s="53" t="str">
        <f>_xlfn.XLOOKUP(Tabla1[[#This Row],[txtDimensionFocus]],Tabla7[Columna1],Tabla7[Columna2])</f>
        <v>Cuentas Por Pagar Proveedores</v>
      </c>
      <c r="D1345" s="43" t="s">
        <v>704</v>
      </c>
      <c r="E1345" t="s">
        <v>703</v>
      </c>
      <c r="F1345" t="s">
        <v>17387</v>
      </c>
      <c r="G1345" s="41">
        <v>45259</v>
      </c>
      <c r="H1345" t="s">
        <v>17388</v>
      </c>
      <c r="L1345" t="s">
        <v>21854</v>
      </c>
      <c r="M1345" s="44">
        <v>-36438.400000000001</v>
      </c>
      <c r="N1345" s="44">
        <v>-36438.400000000001</v>
      </c>
    </row>
    <row r="1346" spans="2:14" x14ac:dyDescent="0.25">
      <c r="B1346" s="49" t="s">
        <v>9326</v>
      </c>
      <c r="C1346" s="53" t="str">
        <f>_xlfn.XLOOKUP(Tabla1[[#This Row],[txtDimensionFocus]],Tabla7[Columna1],Tabla7[Columna2])</f>
        <v>Cuentas Por Pagar Proveedores</v>
      </c>
      <c r="D1346" s="43" t="s">
        <v>1567</v>
      </c>
      <c r="E1346" t="s">
        <v>1566</v>
      </c>
      <c r="F1346" t="s">
        <v>11161</v>
      </c>
      <c r="G1346" s="41">
        <v>41702</v>
      </c>
      <c r="H1346" t="s">
        <v>2264</v>
      </c>
      <c r="L1346" t="s">
        <v>21854</v>
      </c>
      <c r="M1346" s="44">
        <v>-36228.25</v>
      </c>
      <c r="N1346" s="44">
        <v>-36228.25</v>
      </c>
    </row>
    <row r="1347" spans="2:14" x14ac:dyDescent="0.25">
      <c r="B1347" s="49" t="s">
        <v>9326</v>
      </c>
      <c r="C1347" s="53" t="str">
        <f>_xlfn.XLOOKUP(Tabla1[[#This Row],[txtDimensionFocus]],Tabla7[Columna1],Tabla7[Columna2])</f>
        <v>Cuentas Por Pagar Proveedores</v>
      </c>
      <c r="D1347" s="43" t="s">
        <v>704</v>
      </c>
      <c r="E1347" t="s">
        <v>703</v>
      </c>
      <c r="F1347" t="s">
        <v>17377</v>
      </c>
      <c r="G1347" s="41">
        <v>45259</v>
      </c>
      <c r="H1347" t="s">
        <v>17378</v>
      </c>
      <c r="L1347" t="s">
        <v>21854</v>
      </c>
      <c r="M1347" s="44">
        <v>-36007.699999999997</v>
      </c>
      <c r="N1347" s="44">
        <v>-36007.699999999997</v>
      </c>
    </row>
    <row r="1348" spans="2:14" x14ac:dyDescent="0.25">
      <c r="B1348" s="49" t="s">
        <v>9326</v>
      </c>
      <c r="C1348" s="53" t="str">
        <f>_xlfn.XLOOKUP(Tabla1[[#This Row],[txtDimensionFocus]],Tabla7[Columna1],Tabla7[Columna2])</f>
        <v>Cuentas Por Pagar Proveedores</v>
      </c>
      <c r="D1348" s="43" t="s">
        <v>9707</v>
      </c>
      <c r="E1348" t="s">
        <v>497</v>
      </c>
      <c r="F1348" t="s">
        <v>9887</v>
      </c>
      <c r="G1348" s="41">
        <v>41100</v>
      </c>
      <c r="H1348" t="s">
        <v>686</v>
      </c>
      <c r="L1348" t="s">
        <v>21854</v>
      </c>
      <c r="M1348" s="44">
        <v>-36000</v>
      </c>
      <c r="N1348" s="44">
        <v>-36000</v>
      </c>
    </row>
    <row r="1349" spans="2:14" x14ac:dyDescent="0.25">
      <c r="B1349" s="49" t="s">
        <v>9326</v>
      </c>
      <c r="C1349" s="53" t="str">
        <f>_xlfn.XLOOKUP(Tabla1[[#This Row],[txtDimensionFocus]],Tabla7[Columna1],Tabla7[Columna2])</f>
        <v>Cuentas Por Pagar Proveedores</v>
      </c>
      <c r="D1349" s="43" t="s">
        <v>9518</v>
      </c>
      <c r="E1349" t="s">
        <v>306</v>
      </c>
      <c r="F1349" t="s">
        <v>9519</v>
      </c>
      <c r="G1349" s="41">
        <v>40588</v>
      </c>
      <c r="H1349">
        <v>21</v>
      </c>
      <c r="L1349" t="s">
        <v>21854</v>
      </c>
      <c r="M1349" s="44">
        <v>-35990</v>
      </c>
      <c r="N1349" s="44">
        <v>-35990</v>
      </c>
    </row>
    <row r="1350" spans="2:14" x14ac:dyDescent="0.25">
      <c r="B1350" s="49" t="s">
        <v>9326</v>
      </c>
      <c r="C1350" s="53" t="str">
        <f>_xlfn.XLOOKUP(Tabla1[[#This Row],[txtDimensionFocus]],Tabla7[Columna1],Tabla7[Columna2])</f>
        <v>Cuentas Por Pagar Proveedores</v>
      </c>
      <c r="D1350" s="43" t="s">
        <v>816</v>
      </c>
      <c r="E1350" t="s">
        <v>815</v>
      </c>
      <c r="F1350" t="s">
        <v>12515</v>
      </c>
      <c r="G1350" s="41">
        <v>41856</v>
      </c>
      <c r="L1350" t="s">
        <v>21854</v>
      </c>
      <c r="M1350" s="44">
        <v>-35975.17</v>
      </c>
      <c r="N1350" s="44">
        <v>-35975.17</v>
      </c>
    </row>
    <row r="1351" spans="2:14" x14ac:dyDescent="0.25">
      <c r="B1351" s="49" t="s">
        <v>9326</v>
      </c>
      <c r="C1351" s="53" t="str">
        <f>_xlfn.XLOOKUP(Tabla1[[#This Row],[txtDimensionFocus]],Tabla7[Columna1],Tabla7[Columna2])</f>
        <v>Cuentas Por Pagar Proveedores</v>
      </c>
      <c r="D1351" s="43" t="s">
        <v>2352</v>
      </c>
      <c r="E1351" t="s">
        <v>2351</v>
      </c>
      <c r="F1351" t="s">
        <v>11235</v>
      </c>
      <c r="G1351" s="41">
        <v>41709</v>
      </c>
      <c r="H1351" t="s">
        <v>2353</v>
      </c>
      <c r="I1351" t="s">
        <v>17088</v>
      </c>
      <c r="K1351">
        <v>781</v>
      </c>
      <c r="L1351" t="s">
        <v>21854</v>
      </c>
      <c r="M1351" s="44">
        <v>-39268.04</v>
      </c>
      <c r="N1351" s="44">
        <v>-35807.129999999997</v>
      </c>
    </row>
    <row r="1352" spans="2:14" x14ac:dyDescent="0.25">
      <c r="B1352" s="49" t="s">
        <v>9326</v>
      </c>
      <c r="C1352" s="53" t="str">
        <f>_xlfn.XLOOKUP(Tabla1[[#This Row],[txtDimensionFocus]],Tabla7[Columna1],Tabla7[Columna2])</f>
        <v>Cuentas Por Pagar Proveedores</v>
      </c>
      <c r="D1352" s="43" t="s">
        <v>2352</v>
      </c>
      <c r="E1352" t="s">
        <v>2351</v>
      </c>
      <c r="F1352" t="s">
        <v>11237</v>
      </c>
      <c r="G1352" s="41">
        <v>41709</v>
      </c>
      <c r="H1352" t="s">
        <v>2355</v>
      </c>
      <c r="I1352" t="s">
        <v>17088</v>
      </c>
      <c r="K1352">
        <v>781</v>
      </c>
      <c r="L1352" t="s">
        <v>21854</v>
      </c>
      <c r="M1352" s="44">
        <v>-39268.04</v>
      </c>
      <c r="N1352" s="44">
        <v>-35807.129999999997</v>
      </c>
    </row>
    <row r="1353" spans="2:14" x14ac:dyDescent="0.25">
      <c r="B1353" s="49" t="s">
        <v>9326</v>
      </c>
      <c r="C1353" s="53" t="str">
        <f>_xlfn.XLOOKUP(Tabla1[[#This Row],[txtDimensionFocus]],Tabla7[Columna1],Tabla7[Columna2])</f>
        <v>Cuentas Por Pagar Proveedores</v>
      </c>
      <c r="D1353" s="43" t="s">
        <v>5473</v>
      </c>
      <c r="E1353" t="s">
        <v>5472</v>
      </c>
      <c r="F1353" t="s">
        <v>13576</v>
      </c>
      <c r="G1353" s="41">
        <v>42137</v>
      </c>
      <c r="H1353" t="s">
        <v>5474</v>
      </c>
      <c r="I1353" t="s">
        <v>17796</v>
      </c>
      <c r="K1353" t="s">
        <v>22262</v>
      </c>
      <c r="L1353" t="s">
        <v>21854</v>
      </c>
      <c r="M1353" s="44">
        <v>-35765.61</v>
      </c>
      <c r="N1353" s="44">
        <v>-35765.61</v>
      </c>
    </row>
    <row r="1354" spans="2:14" x14ac:dyDescent="0.25">
      <c r="B1354" s="49" t="s">
        <v>9326</v>
      </c>
      <c r="C1354" s="53" t="str">
        <f>_xlfn.XLOOKUP(Tabla1[[#This Row],[txtDimensionFocus]],Tabla7[Columna1],Tabla7[Columna2])</f>
        <v>Cuentas Por Pagar Proveedores</v>
      </c>
      <c r="D1354" s="43" t="s">
        <v>433</v>
      </c>
      <c r="E1354" t="s">
        <v>432</v>
      </c>
      <c r="F1354" t="s">
        <v>14425</v>
      </c>
      <c r="G1354" s="41">
        <v>42766</v>
      </c>
      <c r="H1354" t="s">
        <v>6547</v>
      </c>
      <c r="I1354" t="s">
        <v>17468</v>
      </c>
      <c r="K1354" t="s">
        <v>22170</v>
      </c>
      <c r="L1354" t="s">
        <v>21854</v>
      </c>
      <c r="M1354" s="44">
        <v>-53665.33</v>
      </c>
      <c r="N1354" s="44">
        <v>-35749.75</v>
      </c>
    </row>
    <row r="1355" spans="2:14" x14ac:dyDescent="0.25">
      <c r="B1355" s="49" t="s">
        <v>9326</v>
      </c>
      <c r="C1355" s="53" t="str">
        <f>_xlfn.XLOOKUP(Tabla1[[#This Row],[txtDimensionFocus]],Tabla7[Columna1],Tabla7[Columna2])</f>
        <v>Cuentas Por Pagar Proveedores</v>
      </c>
      <c r="D1355" s="43" t="s">
        <v>433</v>
      </c>
      <c r="E1355" t="s">
        <v>432</v>
      </c>
      <c r="F1355" t="s">
        <v>9933</v>
      </c>
      <c r="G1355" s="41">
        <v>41122</v>
      </c>
      <c r="H1355" t="s">
        <v>742</v>
      </c>
      <c r="I1355" t="s">
        <v>17319</v>
      </c>
      <c r="K1355" t="s">
        <v>22167</v>
      </c>
      <c r="L1355" t="s">
        <v>21854</v>
      </c>
      <c r="M1355" s="44">
        <v>-36621.199999999997</v>
      </c>
      <c r="N1355" s="44">
        <v>-35674.1</v>
      </c>
    </row>
    <row r="1356" spans="2:14" x14ac:dyDescent="0.25">
      <c r="B1356" s="49" t="s">
        <v>9326</v>
      </c>
      <c r="C1356" s="53" t="str">
        <f>_xlfn.XLOOKUP(Tabla1[[#This Row],[txtDimensionFocus]],Tabla7[Columna1],Tabla7[Columna2])</f>
        <v>Cuentas Por Pagar Proveedores</v>
      </c>
      <c r="D1356" s="43" t="s">
        <v>1622</v>
      </c>
      <c r="E1356" t="s">
        <v>1621</v>
      </c>
      <c r="F1356" t="s">
        <v>12672</v>
      </c>
      <c r="G1356" s="41">
        <v>41911</v>
      </c>
      <c r="H1356" t="s">
        <v>4282</v>
      </c>
      <c r="I1356" t="s">
        <v>17229</v>
      </c>
      <c r="K1356">
        <v>1848</v>
      </c>
      <c r="L1356" t="s">
        <v>21854</v>
      </c>
      <c r="M1356" s="44">
        <v>-35598.54</v>
      </c>
      <c r="N1356" s="44">
        <v>-35598.54</v>
      </c>
    </row>
    <row r="1357" spans="2:14" x14ac:dyDescent="0.25">
      <c r="B1357" s="49" t="s">
        <v>9326</v>
      </c>
      <c r="C1357" s="53" t="str">
        <f>_xlfn.XLOOKUP(Tabla1[[#This Row],[txtDimensionFocus]],Tabla7[Columna1],Tabla7[Columna2])</f>
        <v>Cuentas Por Pagar Proveedores</v>
      </c>
      <c r="D1357" s="43" t="s">
        <v>1622</v>
      </c>
      <c r="E1357" t="s">
        <v>1621</v>
      </c>
      <c r="F1357" t="s">
        <v>12673</v>
      </c>
      <c r="G1357" s="41">
        <v>41911</v>
      </c>
      <c r="H1357" t="s">
        <v>4283</v>
      </c>
      <c r="I1357" t="s">
        <v>17229</v>
      </c>
      <c r="K1357">
        <v>1848</v>
      </c>
      <c r="L1357" t="s">
        <v>21854</v>
      </c>
      <c r="M1357" s="44">
        <v>-35598.54</v>
      </c>
      <c r="N1357" s="44">
        <v>-35598.54</v>
      </c>
    </row>
    <row r="1358" spans="2:14" x14ac:dyDescent="0.25">
      <c r="B1358" s="49" t="s">
        <v>9326</v>
      </c>
      <c r="C1358" s="53" t="str">
        <f>_xlfn.XLOOKUP(Tabla1[[#This Row],[txtDimensionFocus]],Tabla7[Columna1],Tabla7[Columna2])</f>
        <v>Cuentas Por Pagar Proveedores</v>
      </c>
      <c r="D1358" s="43" t="s">
        <v>1622</v>
      </c>
      <c r="E1358" t="s">
        <v>1621</v>
      </c>
      <c r="F1358" t="s">
        <v>12677</v>
      </c>
      <c r="G1358" s="41">
        <v>41911</v>
      </c>
      <c r="H1358" t="s">
        <v>4287</v>
      </c>
      <c r="I1358" t="s">
        <v>17229</v>
      </c>
      <c r="K1358">
        <v>1848</v>
      </c>
      <c r="L1358" t="s">
        <v>21854</v>
      </c>
      <c r="M1358" s="44">
        <v>-35598.54</v>
      </c>
      <c r="N1358" s="44">
        <v>-35598.54</v>
      </c>
    </row>
    <row r="1359" spans="2:14" x14ac:dyDescent="0.25">
      <c r="B1359" s="49" t="s">
        <v>9326</v>
      </c>
      <c r="C1359" s="53" t="str">
        <f>_xlfn.XLOOKUP(Tabla1[[#This Row],[txtDimensionFocus]],Tabla7[Columna1],Tabla7[Columna2])</f>
        <v>Cuentas Por Pagar Proveedores</v>
      </c>
      <c r="D1359" s="43" t="s">
        <v>12622</v>
      </c>
      <c r="E1359" t="s">
        <v>4228</v>
      </c>
      <c r="F1359" t="s">
        <v>12623</v>
      </c>
      <c r="G1359" s="41">
        <v>41891</v>
      </c>
      <c r="H1359" t="s">
        <v>2784</v>
      </c>
      <c r="I1359" t="s">
        <v>16551</v>
      </c>
      <c r="K1359" t="s">
        <v>21901</v>
      </c>
      <c r="L1359" t="s">
        <v>21854</v>
      </c>
      <c r="M1359" s="44">
        <v>-35400</v>
      </c>
      <c r="N1359" s="44">
        <v>-35400</v>
      </c>
    </row>
    <row r="1360" spans="2:14" x14ac:dyDescent="0.25">
      <c r="B1360" s="49" t="s">
        <v>9326</v>
      </c>
      <c r="C1360" s="53" t="str">
        <f>_xlfn.XLOOKUP(Tabla1[[#This Row],[txtDimensionFocus]],Tabla7[Columna1],Tabla7[Columna2])</f>
        <v>Cuentas Por Pagar Proveedores</v>
      </c>
      <c r="D1360" s="43" t="s">
        <v>12622</v>
      </c>
      <c r="E1360" t="s">
        <v>4228</v>
      </c>
      <c r="F1360" t="s">
        <v>12670</v>
      </c>
      <c r="G1360" s="41">
        <v>41908</v>
      </c>
      <c r="H1360" t="s">
        <v>4280</v>
      </c>
      <c r="I1360" t="s">
        <v>16551</v>
      </c>
      <c r="K1360" t="s">
        <v>21901</v>
      </c>
      <c r="L1360" t="s">
        <v>21854</v>
      </c>
      <c r="M1360" s="44">
        <v>-35400</v>
      </c>
      <c r="N1360" s="44">
        <v>-35400</v>
      </c>
    </row>
    <row r="1361" spans="2:14" x14ac:dyDescent="0.25">
      <c r="B1361" s="49" t="s">
        <v>9326</v>
      </c>
      <c r="C1361" s="53" t="str">
        <f>_xlfn.XLOOKUP(Tabla1[[#This Row],[txtDimensionFocus]],Tabla7[Columna1],Tabla7[Columna2])</f>
        <v>Cuentas Por Pagar Proveedores</v>
      </c>
      <c r="D1361" s="43" t="s">
        <v>11002</v>
      </c>
      <c r="E1361" t="s">
        <v>2090</v>
      </c>
      <c r="F1361" t="s">
        <v>12805</v>
      </c>
      <c r="G1361" s="41">
        <v>41969</v>
      </c>
      <c r="H1361" t="s">
        <v>4449</v>
      </c>
      <c r="I1361" t="s">
        <v>16920</v>
      </c>
      <c r="K1361">
        <v>2461</v>
      </c>
      <c r="L1361" t="s">
        <v>21854</v>
      </c>
      <c r="M1361" s="44">
        <v>-35400</v>
      </c>
      <c r="N1361" s="44">
        <v>-35400</v>
      </c>
    </row>
    <row r="1362" spans="2:14" x14ac:dyDescent="0.25">
      <c r="B1362" s="49" t="s">
        <v>24086</v>
      </c>
      <c r="C1362" s="53" t="str">
        <f>_xlfn.XLOOKUP(Tabla1[[#This Row],[txtDimensionFocus]],Tabla7[Columna1],Tabla7[Columna2])</f>
        <v>Transferencia corriente por Pagar/Regionales, Distritos y Ce</v>
      </c>
      <c r="D1362" s="43" t="s">
        <v>21790</v>
      </c>
      <c r="E1362" t="s">
        <v>24093</v>
      </c>
      <c r="F1362" t="s">
        <v>21797</v>
      </c>
      <c r="G1362" s="41">
        <v>45222</v>
      </c>
      <c r="H1362" t="s">
        <v>21798</v>
      </c>
      <c r="L1362" t="s">
        <v>21854</v>
      </c>
      <c r="M1362" s="44">
        <v>-468000</v>
      </c>
      <c r="N1362" s="44">
        <v>-468000</v>
      </c>
    </row>
    <row r="1363" spans="2:14" x14ac:dyDescent="0.25">
      <c r="B1363" s="49" t="s">
        <v>9326</v>
      </c>
      <c r="C1363" s="53" t="str">
        <f>_xlfn.XLOOKUP(Tabla1[[#This Row],[txtDimensionFocus]],Tabla7[Columna1],Tabla7[Columna2])</f>
        <v>Cuentas Por Pagar Proveedores</v>
      </c>
      <c r="D1363" s="43" t="s">
        <v>12612</v>
      </c>
      <c r="E1363" t="s">
        <v>4210</v>
      </c>
      <c r="F1363" t="s">
        <v>12613</v>
      </c>
      <c r="G1363" s="41">
        <v>41889</v>
      </c>
      <c r="H1363" t="s">
        <v>4211</v>
      </c>
      <c r="I1363" t="s">
        <v>17043</v>
      </c>
      <c r="K1363">
        <v>2236</v>
      </c>
      <c r="L1363" t="s">
        <v>21854</v>
      </c>
      <c r="M1363" s="44">
        <v>-35400</v>
      </c>
      <c r="N1363" s="44">
        <v>-35400</v>
      </c>
    </row>
    <row r="1364" spans="2:14" x14ac:dyDescent="0.25">
      <c r="B1364" s="49" t="s">
        <v>9326</v>
      </c>
      <c r="C1364" s="53" t="str">
        <f>_xlfn.XLOOKUP(Tabla1[[#This Row],[txtDimensionFocus]],Tabla7[Columna1],Tabla7[Columna2])</f>
        <v>Cuentas Por Pagar Proveedores</v>
      </c>
      <c r="D1364" s="43" t="s">
        <v>2386</v>
      </c>
      <c r="E1364" t="s">
        <v>2385</v>
      </c>
      <c r="F1364" t="s">
        <v>11637</v>
      </c>
      <c r="G1364" s="41">
        <v>41750</v>
      </c>
      <c r="H1364" t="s">
        <v>1997</v>
      </c>
      <c r="I1364" t="s">
        <v>16521</v>
      </c>
      <c r="K1364">
        <v>2176</v>
      </c>
      <c r="L1364" t="s">
        <v>21854</v>
      </c>
      <c r="M1364" s="44">
        <v>-35400</v>
      </c>
      <c r="N1364" s="44">
        <v>-35400</v>
      </c>
    </row>
    <row r="1365" spans="2:14" x14ac:dyDescent="0.25">
      <c r="B1365" s="49" t="s">
        <v>9326</v>
      </c>
      <c r="C1365" s="53" t="str">
        <f>_xlfn.XLOOKUP(Tabla1[[#This Row],[txtDimensionFocus]],Tabla7[Columna1],Tabla7[Columna2])</f>
        <v>Cuentas Por Pagar Proveedores</v>
      </c>
      <c r="D1365" s="43" t="s">
        <v>6753</v>
      </c>
      <c r="E1365" t="s">
        <v>6752</v>
      </c>
      <c r="F1365" t="s">
        <v>15248</v>
      </c>
      <c r="G1365" s="41">
        <v>44015</v>
      </c>
      <c r="H1365" t="s">
        <v>7681</v>
      </c>
      <c r="I1365" t="s">
        <v>17781</v>
      </c>
      <c r="K1365" t="s">
        <v>22257</v>
      </c>
      <c r="L1365" t="s">
        <v>21854</v>
      </c>
      <c r="M1365" s="44">
        <v>-35400</v>
      </c>
      <c r="N1365" s="44">
        <v>-35400</v>
      </c>
    </row>
    <row r="1366" spans="2:14" x14ac:dyDescent="0.25">
      <c r="B1366" s="49" t="s">
        <v>9326</v>
      </c>
      <c r="C1366" s="53" t="str">
        <f>_xlfn.XLOOKUP(Tabla1[[#This Row],[txtDimensionFocus]],Tabla7[Columna1],Tabla7[Columna2])</f>
        <v>Cuentas Por Pagar Proveedores</v>
      </c>
      <c r="D1366" s="43" t="s">
        <v>1954</v>
      </c>
      <c r="E1366" t="s">
        <v>1953</v>
      </c>
      <c r="F1366" t="s">
        <v>10870</v>
      </c>
      <c r="G1366" s="41">
        <v>41624</v>
      </c>
      <c r="H1366" t="s">
        <v>1955</v>
      </c>
      <c r="I1366" t="s">
        <v>17765</v>
      </c>
      <c r="K1366">
        <v>1905</v>
      </c>
      <c r="L1366" t="s">
        <v>21854</v>
      </c>
      <c r="M1366" s="44">
        <v>-35400</v>
      </c>
      <c r="N1366" s="44">
        <v>-35400</v>
      </c>
    </row>
    <row r="1367" spans="2:14" x14ac:dyDescent="0.25">
      <c r="B1367" s="49" t="s">
        <v>9326</v>
      </c>
      <c r="C1367" s="53" t="str">
        <f>_xlfn.XLOOKUP(Tabla1[[#This Row],[txtDimensionFocus]],Tabla7[Columna1],Tabla7[Columna2])</f>
        <v>Cuentas Por Pagar Proveedores</v>
      </c>
      <c r="D1367" s="43" t="s">
        <v>4034</v>
      </c>
      <c r="E1367" t="s">
        <v>4033</v>
      </c>
      <c r="F1367" t="s">
        <v>13472</v>
      </c>
      <c r="G1367" s="41">
        <v>42061</v>
      </c>
      <c r="H1367" t="s">
        <v>5352</v>
      </c>
      <c r="I1367" t="s">
        <v>17998</v>
      </c>
      <c r="K1367">
        <v>92</v>
      </c>
      <c r="L1367" t="s">
        <v>21854</v>
      </c>
      <c r="M1367" s="44">
        <v>-35400</v>
      </c>
      <c r="N1367" s="44">
        <v>-35400</v>
      </c>
    </row>
    <row r="1368" spans="2:14" x14ac:dyDescent="0.25">
      <c r="B1368" s="49" t="s">
        <v>9326</v>
      </c>
      <c r="C1368" s="53" t="str">
        <f>_xlfn.XLOOKUP(Tabla1[[#This Row],[txtDimensionFocus]],Tabla7[Columna1],Tabla7[Columna2])</f>
        <v>Cuentas Por Pagar Proveedores</v>
      </c>
      <c r="D1368" s="43" t="s">
        <v>4034</v>
      </c>
      <c r="E1368" t="s">
        <v>4033</v>
      </c>
      <c r="F1368" t="s">
        <v>13473</v>
      </c>
      <c r="G1368" s="41">
        <v>42061</v>
      </c>
      <c r="H1368" t="s">
        <v>5353</v>
      </c>
      <c r="I1368" t="s">
        <v>17998</v>
      </c>
      <c r="K1368">
        <v>92</v>
      </c>
      <c r="L1368" t="s">
        <v>21854</v>
      </c>
      <c r="M1368" s="44">
        <v>-35400</v>
      </c>
      <c r="N1368" s="44">
        <v>-35400</v>
      </c>
    </row>
    <row r="1369" spans="2:14" x14ac:dyDescent="0.25">
      <c r="B1369" s="49" t="s">
        <v>9326</v>
      </c>
      <c r="C1369" s="53" t="str">
        <f>_xlfn.XLOOKUP(Tabla1[[#This Row],[txtDimensionFocus]],Tabla7[Columna1],Tabla7[Columna2])</f>
        <v>Cuentas Por Pagar Proveedores</v>
      </c>
      <c r="D1369" s="43" t="s">
        <v>4034</v>
      </c>
      <c r="E1369" t="s">
        <v>4033</v>
      </c>
      <c r="F1369" t="s">
        <v>14019</v>
      </c>
      <c r="G1369" s="41">
        <v>42478</v>
      </c>
      <c r="H1369" t="s">
        <v>6019</v>
      </c>
      <c r="I1369" t="s">
        <v>4407</v>
      </c>
      <c r="K1369" t="s">
        <v>22369</v>
      </c>
      <c r="L1369" t="s">
        <v>21854</v>
      </c>
      <c r="M1369" s="44">
        <v>-35400</v>
      </c>
      <c r="N1369" s="44">
        <v>-35400</v>
      </c>
    </row>
    <row r="1370" spans="2:14" x14ac:dyDescent="0.25">
      <c r="B1370" s="49" t="s">
        <v>9326</v>
      </c>
      <c r="C1370" s="53" t="str">
        <f>_xlfn.XLOOKUP(Tabla1[[#This Row],[txtDimensionFocus]],Tabla7[Columna1],Tabla7[Columna2])</f>
        <v>Cuentas Por Pagar Proveedores</v>
      </c>
      <c r="D1370" s="43" t="s">
        <v>2846</v>
      </c>
      <c r="E1370" t="s">
        <v>2845</v>
      </c>
      <c r="F1370" t="s">
        <v>12382</v>
      </c>
      <c r="G1370" s="41">
        <v>41815</v>
      </c>
      <c r="H1370" t="s">
        <v>3881</v>
      </c>
      <c r="I1370" t="s">
        <v>16521</v>
      </c>
      <c r="K1370" t="s">
        <v>22379</v>
      </c>
      <c r="L1370" t="s">
        <v>21854</v>
      </c>
      <c r="M1370" s="44">
        <v>-35400</v>
      </c>
      <c r="N1370" s="44">
        <v>-35400</v>
      </c>
    </row>
    <row r="1371" spans="2:14" x14ac:dyDescent="0.25">
      <c r="B1371" s="49" t="s">
        <v>9326</v>
      </c>
      <c r="C1371" s="53" t="str">
        <f>_xlfn.XLOOKUP(Tabla1[[#This Row],[txtDimensionFocus]],Tabla7[Columna1],Tabla7[Columna2])</f>
        <v>Cuentas Por Pagar Proveedores</v>
      </c>
      <c r="D1371" s="43" t="s">
        <v>4311</v>
      </c>
      <c r="E1371" t="s">
        <v>4310</v>
      </c>
      <c r="F1371" t="s">
        <v>12697</v>
      </c>
      <c r="G1371" s="41">
        <v>41919</v>
      </c>
      <c r="H1371" t="s">
        <v>4312</v>
      </c>
      <c r="I1371" t="s">
        <v>18095</v>
      </c>
      <c r="K1371">
        <v>1488</v>
      </c>
      <c r="L1371" t="s">
        <v>21854</v>
      </c>
      <c r="M1371" s="44">
        <v>-35400</v>
      </c>
      <c r="N1371" s="44">
        <v>-35400</v>
      </c>
    </row>
    <row r="1372" spans="2:14" x14ac:dyDescent="0.25">
      <c r="B1372" s="49" t="s">
        <v>9326</v>
      </c>
      <c r="C1372" s="53" t="str">
        <f>_xlfn.XLOOKUP(Tabla1[[#This Row],[txtDimensionFocus]],Tabla7[Columna1],Tabla7[Columna2])</f>
        <v>Cuentas Por Pagar Proveedores</v>
      </c>
      <c r="D1372" s="43" t="s">
        <v>4133</v>
      </c>
      <c r="E1372" t="s">
        <v>4132</v>
      </c>
      <c r="F1372" t="s">
        <v>12555</v>
      </c>
      <c r="G1372" s="41">
        <v>41877</v>
      </c>
      <c r="H1372" t="s">
        <v>4134</v>
      </c>
      <c r="I1372" t="s">
        <v>16870</v>
      </c>
      <c r="K1372">
        <v>1407</v>
      </c>
      <c r="L1372" t="s">
        <v>21854</v>
      </c>
      <c r="M1372" s="44">
        <v>-35400</v>
      </c>
      <c r="N1372" s="44">
        <v>-35400</v>
      </c>
    </row>
    <row r="1373" spans="2:14" x14ac:dyDescent="0.25">
      <c r="B1373" s="49" t="s">
        <v>9326</v>
      </c>
      <c r="C1373" s="53" t="str">
        <f>_xlfn.XLOOKUP(Tabla1[[#This Row],[txtDimensionFocus]],Tabla7[Columna1],Tabla7[Columna2])</f>
        <v>Cuentas Por Pagar Proveedores</v>
      </c>
      <c r="D1373" s="43" t="s">
        <v>4060</v>
      </c>
      <c r="E1373" t="s">
        <v>4059</v>
      </c>
      <c r="F1373" t="s">
        <v>12502</v>
      </c>
      <c r="G1373" s="41">
        <v>41848</v>
      </c>
      <c r="H1373" t="s">
        <v>2474</v>
      </c>
      <c r="I1373" t="s">
        <v>16521</v>
      </c>
      <c r="K1373">
        <v>1776</v>
      </c>
      <c r="L1373" t="s">
        <v>21854</v>
      </c>
      <c r="M1373" s="44">
        <v>-35400</v>
      </c>
      <c r="N1373" s="44">
        <v>-35400</v>
      </c>
    </row>
    <row r="1374" spans="2:14" x14ac:dyDescent="0.25">
      <c r="B1374" s="49" t="s">
        <v>9326</v>
      </c>
      <c r="C1374" s="53" t="str">
        <f>_xlfn.XLOOKUP(Tabla1[[#This Row],[txtDimensionFocus]],Tabla7[Columna1],Tabla7[Columna2])</f>
        <v>Cuentas Por Pagar Proveedores</v>
      </c>
      <c r="D1374" s="43" t="s">
        <v>4060</v>
      </c>
      <c r="E1374" t="s">
        <v>4059</v>
      </c>
      <c r="F1374" t="s">
        <v>12872</v>
      </c>
      <c r="G1374" s="41">
        <v>41992</v>
      </c>
      <c r="H1374" t="s">
        <v>4546</v>
      </c>
      <c r="I1374" t="s">
        <v>18176</v>
      </c>
      <c r="K1374" t="s">
        <v>22460</v>
      </c>
      <c r="L1374" t="s">
        <v>21854</v>
      </c>
      <c r="M1374" s="44">
        <v>-35400</v>
      </c>
      <c r="N1374" s="44">
        <v>-35400</v>
      </c>
    </row>
    <row r="1375" spans="2:14" x14ac:dyDescent="0.25">
      <c r="B1375" s="49" t="s">
        <v>9326</v>
      </c>
      <c r="C1375" s="53" t="str">
        <f>_xlfn.XLOOKUP(Tabla1[[#This Row],[txtDimensionFocus]],Tabla7[Columna1],Tabla7[Columna2])</f>
        <v>Cuentas Por Pagar Proveedores</v>
      </c>
      <c r="D1375" s="43" t="s">
        <v>2422</v>
      </c>
      <c r="E1375" t="s">
        <v>2421</v>
      </c>
      <c r="F1375" t="s">
        <v>11310</v>
      </c>
      <c r="G1375" s="41">
        <v>41722</v>
      </c>
      <c r="H1375" t="s">
        <v>2423</v>
      </c>
      <c r="I1375" t="s">
        <v>16858</v>
      </c>
      <c r="K1375">
        <v>839</v>
      </c>
      <c r="L1375" t="s">
        <v>21854</v>
      </c>
      <c r="M1375" s="44">
        <v>-35400</v>
      </c>
      <c r="N1375" s="44">
        <v>-35400</v>
      </c>
    </row>
    <row r="1376" spans="2:14" x14ac:dyDescent="0.25">
      <c r="B1376" s="49" t="s">
        <v>9326</v>
      </c>
      <c r="C1376" s="53" t="str">
        <f>_xlfn.XLOOKUP(Tabla1[[#This Row],[txtDimensionFocus]],Tabla7[Columna1],Tabla7[Columna2])</f>
        <v>Cuentas Por Pagar Proveedores</v>
      </c>
      <c r="D1376" s="43" t="s">
        <v>4144</v>
      </c>
      <c r="E1376" t="s">
        <v>4143</v>
      </c>
      <c r="F1376" t="s">
        <v>12563</v>
      </c>
      <c r="G1376" s="41">
        <v>41878</v>
      </c>
      <c r="H1376" t="s">
        <v>4145</v>
      </c>
      <c r="I1376" t="s">
        <v>16870</v>
      </c>
      <c r="K1376" t="s">
        <v>22518</v>
      </c>
      <c r="L1376" t="s">
        <v>21854</v>
      </c>
      <c r="M1376" s="44">
        <v>-35400</v>
      </c>
      <c r="N1376" s="44">
        <v>-35400</v>
      </c>
    </row>
    <row r="1377" spans="2:14" x14ac:dyDescent="0.25">
      <c r="B1377" s="49" t="s">
        <v>9326</v>
      </c>
      <c r="C1377" s="53" t="str">
        <f>_xlfn.XLOOKUP(Tabla1[[#This Row],[txtDimensionFocus]],Tabla7[Columna1],Tabla7[Columna2])</f>
        <v>Cuentas Por Pagar Proveedores</v>
      </c>
      <c r="D1377" s="43" t="s">
        <v>4226</v>
      </c>
      <c r="E1377" t="s">
        <v>4225</v>
      </c>
      <c r="F1377" t="s">
        <v>12621</v>
      </c>
      <c r="G1377" s="41">
        <v>41891</v>
      </c>
      <c r="H1377" t="s">
        <v>4227</v>
      </c>
      <c r="I1377" t="s">
        <v>16870</v>
      </c>
      <c r="K1377">
        <v>1504</v>
      </c>
      <c r="L1377" t="s">
        <v>21854</v>
      </c>
      <c r="M1377" s="44">
        <v>-35400</v>
      </c>
      <c r="N1377" s="44">
        <v>-35400</v>
      </c>
    </row>
    <row r="1378" spans="2:14" x14ac:dyDescent="0.25">
      <c r="B1378" s="49" t="s">
        <v>9326</v>
      </c>
      <c r="C1378" s="53" t="str">
        <f>_xlfn.XLOOKUP(Tabla1[[#This Row],[txtDimensionFocus]],Tabla7[Columna1],Tabla7[Columna2])</f>
        <v>Cuentas Por Pagar Proveedores</v>
      </c>
      <c r="D1378" s="43" t="s">
        <v>1065</v>
      </c>
      <c r="E1378" t="s">
        <v>1064</v>
      </c>
      <c r="F1378" t="s">
        <v>14726</v>
      </c>
      <c r="G1378" s="41">
        <v>43024</v>
      </c>
      <c r="H1378" t="s">
        <v>5312</v>
      </c>
      <c r="I1378" t="s">
        <v>18130</v>
      </c>
      <c r="K1378" t="s">
        <v>22447</v>
      </c>
      <c r="L1378" t="s">
        <v>21854</v>
      </c>
      <c r="M1378" s="44">
        <v>-35134.5</v>
      </c>
      <c r="N1378" s="44">
        <v>-35134.5</v>
      </c>
    </row>
    <row r="1379" spans="2:14" x14ac:dyDescent="0.25">
      <c r="B1379" s="49" t="s">
        <v>9326</v>
      </c>
      <c r="C1379" s="53" t="str">
        <f>_xlfn.XLOOKUP(Tabla1[[#This Row],[txtDimensionFocus]],Tabla7[Columna1],Tabla7[Columna2])</f>
        <v>Cuentas Por Pagar Proveedores</v>
      </c>
      <c r="D1379" s="43" t="s">
        <v>9722</v>
      </c>
      <c r="E1379" t="s">
        <v>513</v>
      </c>
      <c r="F1379" t="s">
        <v>9723</v>
      </c>
      <c r="G1379" s="41">
        <v>40970</v>
      </c>
      <c r="H1379">
        <v>1215</v>
      </c>
      <c r="L1379" t="s">
        <v>21854</v>
      </c>
      <c r="M1379" s="44">
        <v>-35075.74</v>
      </c>
      <c r="N1379" s="44">
        <v>-35075.74</v>
      </c>
    </row>
    <row r="1380" spans="2:14" x14ac:dyDescent="0.25">
      <c r="B1380" s="49" t="s">
        <v>9326</v>
      </c>
      <c r="C1380" s="53" t="str">
        <f>_xlfn.XLOOKUP(Tabla1[[#This Row],[txtDimensionFocus]],Tabla7[Columna1],Tabla7[Columna2])</f>
        <v>Cuentas Por Pagar Proveedores</v>
      </c>
      <c r="D1380" s="43" t="s">
        <v>296</v>
      </c>
      <c r="E1380" t="s">
        <v>295</v>
      </c>
      <c r="F1380" t="s">
        <v>9510</v>
      </c>
      <c r="G1380" s="41">
        <v>40585</v>
      </c>
      <c r="H1380">
        <v>169</v>
      </c>
      <c r="L1380" t="s">
        <v>21854</v>
      </c>
      <c r="M1380" s="44">
        <v>-35000</v>
      </c>
      <c r="N1380" s="44">
        <v>-35000</v>
      </c>
    </row>
    <row r="1381" spans="2:14" x14ac:dyDescent="0.25">
      <c r="B1381" s="49" t="s">
        <v>24086</v>
      </c>
      <c r="C1381" s="53" t="str">
        <f>_xlfn.XLOOKUP(Tabla1[[#This Row],[txtDimensionFocus]],Tabla7[Columna1],Tabla7[Columna2])</f>
        <v>Transferencia corriente por Pagar/Regionales, Distritos y Ce</v>
      </c>
      <c r="D1381" s="43" t="s">
        <v>21790</v>
      </c>
      <c r="E1381" t="s">
        <v>24093</v>
      </c>
      <c r="F1381" t="s">
        <v>21806</v>
      </c>
      <c r="G1381" s="41">
        <v>45238</v>
      </c>
      <c r="H1381" t="s">
        <v>21807</v>
      </c>
      <c r="L1381" t="s">
        <v>21854</v>
      </c>
      <c r="M1381" s="44">
        <v>-442518.78</v>
      </c>
      <c r="N1381" s="44">
        <v>-442518.78</v>
      </c>
    </row>
    <row r="1382" spans="2:14" x14ac:dyDescent="0.25">
      <c r="B1382" s="49" t="s">
        <v>9326</v>
      </c>
      <c r="C1382" s="53" t="str">
        <f>_xlfn.XLOOKUP(Tabla1[[#This Row],[txtDimensionFocus]],Tabla7[Columna1],Tabla7[Columna2])</f>
        <v>Cuentas Por Pagar Proveedores</v>
      </c>
      <c r="D1382" s="43" t="s">
        <v>184</v>
      </c>
      <c r="E1382" t="s">
        <v>183</v>
      </c>
      <c r="F1382" t="s">
        <v>9430</v>
      </c>
      <c r="G1382" s="41">
        <v>40518</v>
      </c>
      <c r="H1382">
        <v>1501</v>
      </c>
      <c r="L1382" t="s">
        <v>21854</v>
      </c>
      <c r="M1382" s="44">
        <v>-34962.400000000001</v>
      </c>
      <c r="N1382" s="44">
        <v>-34962.400000000001</v>
      </c>
    </row>
    <row r="1383" spans="2:14" x14ac:dyDescent="0.25">
      <c r="B1383" s="49" t="s">
        <v>9326</v>
      </c>
      <c r="C1383" s="53" t="str">
        <f>_xlfn.XLOOKUP(Tabla1[[#This Row],[txtDimensionFocus]],Tabla7[Columna1],Tabla7[Columna2])</f>
        <v>Cuentas Por Pagar Proveedores</v>
      </c>
      <c r="D1383" s="43" t="s">
        <v>610</v>
      </c>
      <c r="E1383" t="s">
        <v>609</v>
      </c>
      <c r="F1383" t="s">
        <v>9832</v>
      </c>
      <c r="G1383" s="41">
        <v>41058</v>
      </c>
      <c r="H1383">
        <v>10</v>
      </c>
      <c r="L1383" t="s">
        <v>21854</v>
      </c>
      <c r="M1383" s="44">
        <v>-34800</v>
      </c>
      <c r="N1383" s="44">
        <v>-34800</v>
      </c>
    </row>
    <row r="1384" spans="2:14" x14ac:dyDescent="0.25">
      <c r="B1384" s="49" t="s">
        <v>9326</v>
      </c>
      <c r="C1384" s="53" t="str">
        <f>_xlfn.XLOOKUP(Tabla1[[#This Row],[txtDimensionFocus]],Tabla7[Columna1],Tabla7[Columna2])</f>
        <v>Cuentas Por Pagar Proveedores</v>
      </c>
      <c r="D1384" s="43" t="s">
        <v>610</v>
      </c>
      <c r="E1384" t="s">
        <v>609</v>
      </c>
      <c r="F1384" t="s">
        <v>9833</v>
      </c>
      <c r="G1384" s="41">
        <v>41058</v>
      </c>
      <c r="H1384">
        <v>12</v>
      </c>
      <c r="L1384" t="s">
        <v>21854</v>
      </c>
      <c r="M1384" s="44">
        <v>-34800</v>
      </c>
      <c r="N1384" s="44">
        <v>-34800</v>
      </c>
    </row>
    <row r="1385" spans="2:14" x14ac:dyDescent="0.25">
      <c r="B1385" s="49" t="s">
        <v>9326</v>
      </c>
      <c r="C1385" s="53" t="str">
        <f>_xlfn.XLOOKUP(Tabla1[[#This Row],[txtDimensionFocus]],Tabla7[Columna1],Tabla7[Columna2])</f>
        <v>Cuentas Por Pagar Proveedores</v>
      </c>
      <c r="D1385" s="43" t="s">
        <v>367</v>
      </c>
      <c r="E1385" t="s">
        <v>366</v>
      </c>
      <c r="F1385" t="s">
        <v>9580</v>
      </c>
      <c r="G1385" s="41">
        <v>40731</v>
      </c>
      <c r="H1385">
        <v>36</v>
      </c>
      <c r="L1385" t="s">
        <v>21854</v>
      </c>
      <c r="M1385" s="44">
        <v>-34800</v>
      </c>
      <c r="N1385" s="44">
        <v>-34800</v>
      </c>
    </row>
    <row r="1386" spans="2:14" x14ac:dyDescent="0.25">
      <c r="B1386" s="49" t="s">
        <v>9326</v>
      </c>
      <c r="C1386" s="53" t="str">
        <f>_xlfn.XLOOKUP(Tabla1[[#This Row],[txtDimensionFocus]],Tabla7[Columna1],Tabla7[Columna2])</f>
        <v>Cuentas Por Pagar Proveedores</v>
      </c>
      <c r="D1386" s="43" t="s">
        <v>704</v>
      </c>
      <c r="E1386" t="s">
        <v>703</v>
      </c>
      <c r="F1386" t="s">
        <v>17383</v>
      </c>
      <c r="G1386" s="41">
        <v>45259</v>
      </c>
      <c r="H1386" t="s">
        <v>17384</v>
      </c>
      <c r="L1386" t="s">
        <v>21854</v>
      </c>
      <c r="M1386" s="44">
        <v>-34544.5</v>
      </c>
      <c r="N1386" s="44">
        <v>-34544.5</v>
      </c>
    </row>
    <row r="1387" spans="2:14" x14ac:dyDescent="0.25">
      <c r="B1387" s="49" t="s">
        <v>21855</v>
      </c>
      <c r="C1387" s="53" t="str">
        <f>_xlfn.XLOOKUP(Tabla1[[#This Row],[txtDimensionFocus]],Tabla7[Columna1],Tabla7[Columna2])</f>
        <v>Cuenta Por Pagar Sueldos/Salarios  Por Pagar</v>
      </c>
      <c r="D1387" s="43" t="s">
        <v>816</v>
      </c>
      <c r="E1387" t="s">
        <v>815</v>
      </c>
      <c r="F1387" t="s">
        <v>21856</v>
      </c>
      <c r="G1387" s="41">
        <v>41400</v>
      </c>
      <c r="L1387" t="s">
        <v>21854</v>
      </c>
      <c r="M1387" s="44">
        <v>-437870.25</v>
      </c>
      <c r="N1387" s="44">
        <v>-437870.25</v>
      </c>
    </row>
    <row r="1388" spans="2:14" x14ac:dyDescent="0.25">
      <c r="B1388" s="49" t="s">
        <v>9326</v>
      </c>
      <c r="C1388" s="53" t="str">
        <f>_xlfn.XLOOKUP(Tabla1[[#This Row],[txtDimensionFocus]],Tabla7[Columna1],Tabla7[Columna2])</f>
        <v>Cuentas Por Pagar Proveedores</v>
      </c>
      <c r="D1388" s="43" t="s">
        <v>6283</v>
      </c>
      <c r="E1388" t="s">
        <v>6282</v>
      </c>
      <c r="F1388" t="s">
        <v>14197</v>
      </c>
      <c r="G1388" s="41">
        <v>42604</v>
      </c>
      <c r="H1388" t="s">
        <v>6285</v>
      </c>
      <c r="I1388" t="s">
        <v>17717</v>
      </c>
      <c r="K1388" t="s">
        <v>22233</v>
      </c>
      <c r="L1388" t="s">
        <v>21854</v>
      </c>
      <c r="M1388" s="44">
        <v>-34172.800000000003</v>
      </c>
      <c r="N1388" s="44">
        <v>-34172.800000000003</v>
      </c>
    </row>
    <row r="1389" spans="2:14" x14ac:dyDescent="0.25">
      <c r="B1389" s="49" t="s">
        <v>9326</v>
      </c>
      <c r="C1389" s="53" t="str">
        <f>_xlfn.XLOOKUP(Tabla1[[#This Row],[txtDimensionFocus]],Tabla7[Columna1],Tabla7[Columna2])</f>
        <v>Cuentas Por Pagar Proveedores</v>
      </c>
      <c r="D1389" s="43" t="s">
        <v>973</v>
      </c>
      <c r="E1389" t="s">
        <v>972</v>
      </c>
      <c r="F1389" t="s">
        <v>13664</v>
      </c>
      <c r="G1389" s="41">
        <v>42185</v>
      </c>
      <c r="H1389" t="s">
        <v>5583</v>
      </c>
      <c r="I1389" t="s">
        <v>17934</v>
      </c>
      <c r="K1389" t="s">
        <v>22337</v>
      </c>
      <c r="L1389" t="s">
        <v>21854</v>
      </c>
      <c r="M1389" s="44">
        <v>-34043</v>
      </c>
      <c r="N1389" s="44">
        <v>-34043</v>
      </c>
    </row>
    <row r="1390" spans="2:14" x14ac:dyDescent="0.25">
      <c r="B1390" s="49" t="s">
        <v>9326</v>
      </c>
      <c r="C1390" s="53" t="str">
        <f>_xlfn.XLOOKUP(Tabla1[[#This Row],[txtDimensionFocus]],Tabla7[Columna1],Tabla7[Columna2])</f>
        <v>Cuentas Por Pagar Proveedores</v>
      </c>
      <c r="D1390" s="43" t="s">
        <v>1622</v>
      </c>
      <c r="E1390" t="s">
        <v>1621</v>
      </c>
      <c r="F1390" t="s">
        <v>12576</v>
      </c>
      <c r="G1390" s="41">
        <v>41881</v>
      </c>
      <c r="H1390" t="s">
        <v>4164</v>
      </c>
      <c r="I1390" t="s">
        <v>17261</v>
      </c>
      <c r="K1390">
        <v>806</v>
      </c>
      <c r="L1390" t="s">
        <v>21854</v>
      </c>
      <c r="M1390" s="44">
        <v>-34040.06</v>
      </c>
      <c r="N1390" s="44">
        <v>-34040.06</v>
      </c>
    </row>
    <row r="1391" spans="2:14" x14ac:dyDescent="0.25">
      <c r="B1391" s="49" t="s">
        <v>9326</v>
      </c>
      <c r="C1391" s="53" t="str">
        <f>_xlfn.XLOOKUP(Tabla1[[#This Row],[txtDimensionFocus]],Tabla7[Columna1],Tabla7[Columna2])</f>
        <v>Cuentas Por Pagar Proveedores</v>
      </c>
      <c r="D1391" s="43" t="s">
        <v>9370</v>
      </c>
      <c r="E1391" t="s">
        <v>79</v>
      </c>
      <c r="F1391" t="s">
        <v>9371</v>
      </c>
      <c r="G1391" s="41">
        <v>40285</v>
      </c>
      <c r="H1391">
        <v>413</v>
      </c>
      <c r="L1391" t="s">
        <v>21854</v>
      </c>
      <c r="M1391" s="44">
        <v>-34000</v>
      </c>
      <c r="N1391" s="44">
        <v>-34000</v>
      </c>
    </row>
    <row r="1392" spans="2:14" x14ac:dyDescent="0.25">
      <c r="B1392" s="49" t="s">
        <v>9326</v>
      </c>
      <c r="C1392" s="53" t="str">
        <f>_xlfn.XLOOKUP(Tabla1[[#This Row],[txtDimensionFocus]],Tabla7[Columna1],Tabla7[Columna2])</f>
        <v>Cuentas Por Pagar Proveedores</v>
      </c>
      <c r="D1392" s="43" t="s">
        <v>9370</v>
      </c>
      <c r="E1392" t="s">
        <v>79</v>
      </c>
      <c r="F1392" t="s">
        <v>9377</v>
      </c>
      <c r="G1392" s="41">
        <v>40303</v>
      </c>
      <c r="H1392">
        <v>611</v>
      </c>
      <c r="L1392" t="s">
        <v>21854</v>
      </c>
      <c r="M1392" s="44">
        <v>-34000</v>
      </c>
      <c r="N1392" s="44">
        <v>-34000</v>
      </c>
    </row>
    <row r="1393" spans="2:14" x14ac:dyDescent="0.25">
      <c r="B1393" s="49" t="s">
        <v>9326</v>
      </c>
      <c r="C1393" s="53" t="str">
        <f>_xlfn.XLOOKUP(Tabla1[[#This Row],[txtDimensionFocus]],Tabla7[Columna1],Tabla7[Columna2])</f>
        <v>Cuentas Por Pagar Proveedores</v>
      </c>
      <c r="D1393" s="43" t="s">
        <v>9648</v>
      </c>
      <c r="E1393" t="s">
        <v>450</v>
      </c>
      <c r="F1393" t="s">
        <v>9649</v>
      </c>
      <c r="G1393" s="41">
        <v>40925</v>
      </c>
      <c r="H1393">
        <v>40</v>
      </c>
      <c r="L1393" t="s">
        <v>21854</v>
      </c>
      <c r="M1393" s="44">
        <v>-33844.699999999997</v>
      </c>
      <c r="N1393" s="44">
        <v>-33844.699999999997</v>
      </c>
    </row>
    <row r="1394" spans="2:14" x14ac:dyDescent="0.25">
      <c r="B1394" s="49" t="s">
        <v>9326</v>
      </c>
      <c r="C1394" s="53" t="str">
        <f>_xlfn.XLOOKUP(Tabla1[[#This Row],[txtDimensionFocus]],Tabla7[Columna1],Tabla7[Columna2])</f>
        <v>Cuentas Por Pagar Proveedores</v>
      </c>
      <c r="D1394" s="43" t="s">
        <v>10278</v>
      </c>
      <c r="E1394" t="s">
        <v>1236</v>
      </c>
      <c r="F1394" t="s">
        <v>10280</v>
      </c>
      <c r="G1394" s="41">
        <v>41323</v>
      </c>
      <c r="H1394" t="s">
        <v>1239</v>
      </c>
      <c r="L1394" t="s">
        <v>21854</v>
      </c>
      <c r="M1394" s="44">
        <v>-33477</v>
      </c>
      <c r="N1394" s="44">
        <v>-33477</v>
      </c>
    </row>
    <row r="1395" spans="2:14" x14ac:dyDescent="0.25">
      <c r="B1395" s="49" t="s">
        <v>9326</v>
      </c>
      <c r="C1395" s="53" t="str">
        <f>_xlfn.XLOOKUP(Tabla1[[#This Row],[txtDimensionFocus]],Tabla7[Columna1],Tabla7[Columna2])</f>
        <v>Cuentas Por Pagar Proveedores</v>
      </c>
      <c r="D1395" s="43" t="s">
        <v>12831</v>
      </c>
      <c r="E1395" t="s">
        <v>4492</v>
      </c>
      <c r="F1395" t="s">
        <v>14094</v>
      </c>
      <c r="G1395" s="41">
        <v>42548</v>
      </c>
      <c r="H1395" t="s">
        <v>6116</v>
      </c>
      <c r="I1395" t="s">
        <v>16959</v>
      </c>
      <c r="K1395" t="s">
        <v>22024</v>
      </c>
      <c r="L1395" t="s">
        <v>21854</v>
      </c>
      <c r="M1395" s="44">
        <v>-33453</v>
      </c>
      <c r="N1395" s="44">
        <v>-33453</v>
      </c>
    </row>
    <row r="1396" spans="2:14" x14ac:dyDescent="0.25">
      <c r="B1396" s="49" t="s">
        <v>9326</v>
      </c>
      <c r="C1396" s="53" t="str">
        <f>_xlfn.XLOOKUP(Tabla1[[#This Row],[txtDimensionFocus]],Tabla7[Columna1],Tabla7[Columna2])</f>
        <v>Cuentas Por Pagar Proveedores</v>
      </c>
      <c r="D1396" s="43" t="s">
        <v>433</v>
      </c>
      <c r="E1396" t="s">
        <v>432</v>
      </c>
      <c r="F1396" t="s">
        <v>9971</v>
      </c>
      <c r="G1396" s="41">
        <v>41149</v>
      </c>
      <c r="H1396" t="s">
        <v>810</v>
      </c>
      <c r="I1396" t="s">
        <v>17319</v>
      </c>
      <c r="K1396" t="s">
        <v>22167</v>
      </c>
      <c r="L1396" t="s">
        <v>21854</v>
      </c>
      <c r="M1396" s="44">
        <v>-34093.56</v>
      </c>
      <c r="N1396" s="44">
        <v>-33211.83</v>
      </c>
    </row>
    <row r="1397" spans="2:14" x14ac:dyDescent="0.25">
      <c r="B1397" s="49" t="s">
        <v>9326</v>
      </c>
      <c r="C1397" s="53" t="str">
        <f>_xlfn.XLOOKUP(Tabla1[[#This Row],[txtDimensionFocus]],Tabla7[Columna1],Tabla7[Columna2])</f>
        <v>Cuentas Por Pagar Proveedores</v>
      </c>
      <c r="D1397" s="43" t="s">
        <v>12831</v>
      </c>
      <c r="E1397" t="s">
        <v>4492</v>
      </c>
      <c r="F1397" t="s">
        <v>12838</v>
      </c>
      <c r="G1397" s="41">
        <v>41982</v>
      </c>
      <c r="H1397" t="s">
        <v>4499</v>
      </c>
      <c r="I1397" t="s">
        <v>16957</v>
      </c>
      <c r="L1397" t="s">
        <v>21854</v>
      </c>
      <c r="M1397" s="44">
        <v>-33110.800000000003</v>
      </c>
      <c r="N1397" s="44">
        <v>-33110.800000000003</v>
      </c>
    </row>
    <row r="1398" spans="2:14" x14ac:dyDescent="0.25">
      <c r="B1398" s="49" t="s">
        <v>9326</v>
      </c>
      <c r="C1398" s="53" t="str">
        <f>_xlfn.XLOOKUP(Tabla1[[#This Row],[txtDimensionFocus]],Tabla7[Columna1],Tabla7[Columna2])</f>
        <v>Cuentas Por Pagar Proveedores</v>
      </c>
      <c r="D1398" s="43" t="s">
        <v>484</v>
      </c>
      <c r="E1398" t="s">
        <v>483</v>
      </c>
      <c r="F1398" t="s">
        <v>9748</v>
      </c>
      <c r="G1398" s="41">
        <v>40988</v>
      </c>
      <c r="H1398">
        <v>1006</v>
      </c>
      <c r="L1398" t="s">
        <v>21854</v>
      </c>
      <c r="M1398" s="44">
        <v>-33071.599999999999</v>
      </c>
      <c r="N1398" s="44">
        <v>-33071.599999999999</v>
      </c>
    </row>
    <row r="1399" spans="2:14" x14ac:dyDescent="0.25">
      <c r="B1399" s="49" t="s">
        <v>24086</v>
      </c>
      <c r="C1399" s="53" t="str">
        <f>_xlfn.XLOOKUP(Tabla1[[#This Row],[txtDimensionFocus]],Tabla7[Columna1],Tabla7[Columna2])</f>
        <v>Transferencia corriente por Pagar/Regionales, Distritos y Ce</v>
      </c>
      <c r="D1399" s="43" t="s">
        <v>21790</v>
      </c>
      <c r="E1399" t="s">
        <v>24093</v>
      </c>
      <c r="F1399" t="s">
        <v>21808</v>
      </c>
      <c r="G1399" s="41">
        <v>45240</v>
      </c>
      <c r="H1399" t="s">
        <v>21805</v>
      </c>
      <c r="L1399" t="s">
        <v>21854</v>
      </c>
      <c r="M1399" s="44">
        <v>-422518.78</v>
      </c>
      <c r="N1399" s="44">
        <v>-422518.78</v>
      </c>
    </row>
    <row r="1400" spans="2:14" x14ac:dyDescent="0.25">
      <c r="B1400" s="49" t="s">
        <v>24086</v>
      </c>
      <c r="C1400" s="53" t="str">
        <f>_xlfn.XLOOKUP(Tabla1[[#This Row],[txtDimensionFocus]],Tabla7[Columna1],Tabla7[Columna2])</f>
        <v>Transferencia corriente por Pagar/Regionales, Distritos y Ce</v>
      </c>
      <c r="D1400" s="43" t="s">
        <v>21790</v>
      </c>
      <c r="E1400" t="s">
        <v>24093</v>
      </c>
      <c r="F1400" t="s">
        <v>21809</v>
      </c>
      <c r="G1400" s="41">
        <v>45240</v>
      </c>
      <c r="H1400" t="s">
        <v>21810</v>
      </c>
      <c r="L1400" t="s">
        <v>21854</v>
      </c>
      <c r="M1400" s="44">
        <v>-422518.78</v>
      </c>
      <c r="N1400" s="44">
        <v>-422518.78</v>
      </c>
    </row>
    <row r="1401" spans="2:14" x14ac:dyDescent="0.25">
      <c r="B1401" s="49" t="s">
        <v>9326</v>
      </c>
      <c r="C1401" s="53" t="str">
        <f>_xlfn.XLOOKUP(Tabla1[[#This Row],[txtDimensionFocus]],Tabla7[Columna1],Tabla7[Columna2])</f>
        <v>Cuentas Por Pagar Proveedores</v>
      </c>
      <c r="D1401" s="43" t="s">
        <v>6709</v>
      </c>
      <c r="E1401" t="s">
        <v>6708</v>
      </c>
      <c r="F1401" t="s">
        <v>14558</v>
      </c>
      <c r="G1401" s="41">
        <v>42815</v>
      </c>
      <c r="H1401" t="s">
        <v>5912</v>
      </c>
      <c r="I1401" t="s">
        <v>18165</v>
      </c>
      <c r="K1401" t="s">
        <v>22455</v>
      </c>
      <c r="L1401" t="s">
        <v>21854</v>
      </c>
      <c r="M1401" s="44">
        <v>-33040</v>
      </c>
      <c r="N1401" s="44">
        <v>-33040</v>
      </c>
    </row>
    <row r="1402" spans="2:14" x14ac:dyDescent="0.25">
      <c r="B1402" s="49" t="s">
        <v>9326</v>
      </c>
      <c r="C1402" s="53" t="str">
        <f>_xlfn.XLOOKUP(Tabla1[[#This Row],[txtDimensionFocus]],Tabla7[Columna1],Tabla7[Columna2])</f>
        <v>Cuentas Por Pagar Proveedores</v>
      </c>
      <c r="D1402" s="43" t="s">
        <v>484</v>
      </c>
      <c r="E1402" t="s">
        <v>483</v>
      </c>
      <c r="F1402" t="s">
        <v>9716</v>
      </c>
      <c r="G1402" s="41">
        <v>40963</v>
      </c>
      <c r="H1402">
        <v>980</v>
      </c>
      <c r="L1402" t="s">
        <v>21854</v>
      </c>
      <c r="M1402" s="44">
        <v>-32880.199999999997</v>
      </c>
      <c r="N1402" s="44">
        <v>-32880.199999999997</v>
      </c>
    </row>
    <row r="1403" spans="2:14" x14ac:dyDescent="0.25">
      <c r="B1403" s="49" t="s">
        <v>9326</v>
      </c>
      <c r="C1403" s="53" t="str">
        <f>_xlfn.XLOOKUP(Tabla1[[#This Row],[txtDimensionFocus]],Tabla7[Columna1],Tabla7[Columna2])</f>
        <v>Cuentas Por Pagar Proveedores</v>
      </c>
      <c r="D1403" s="43" t="s">
        <v>4045</v>
      </c>
      <c r="E1403" t="s">
        <v>4044</v>
      </c>
      <c r="F1403" t="s">
        <v>12491</v>
      </c>
      <c r="G1403" s="41">
        <v>41842</v>
      </c>
      <c r="H1403" t="s">
        <v>4046</v>
      </c>
      <c r="I1403" t="s">
        <v>16459</v>
      </c>
      <c r="K1403" t="s">
        <v>22227</v>
      </c>
      <c r="L1403" t="s">
        <v>21854</v>
      </c>
      <c r="M1403" s="44">
        <v>-32756.799999999999</v>
      </c>
      <c r="N1403" s="44">
        <v>-32756.799999999999</v>
      </c>
    </row>
    <row r="1404" spans="2:14" x14ac:dyDescent="0.25">
      <c r="B1404" s="49" t="s">
        <v>9326</v>
      </c>
      <c r="C1404" s="53" t="str">
        <f>_xlfn.XLOOKUP(Tabla1[[#This Row],[txtDimensionFocus]],Tabla7[Columna1],Tabla7[Columna2])</f>
        <v>Cuentas Por Pagar Proveedores</v>
      </c>
      <c r="D1404" s="43" t="s">
        <v>1622</v>
      </c>
      <c r="E1404" t="s">
        <v>1621</v>
      </c>
      <c r="F1404" t="s">
        <v>12582</v>
      </c>
      <c r="G1404" s="41">
        <v>41881</v>
      </c>
      <c r="H1404" t="s">
        <v>4170</v>
      </c>
      <c r="I1404" t="s">
        <v>17261</v>
      </c>
      <c r="K1404">
        <v>806</v>
      </c>
      <c r="L1404" t="s">
        <v>21854</v>
      </c>
      <c r="M1404" s="44">
        <v>-32747.81</v>
      </c>
      <c r="N1404" s="44">
        <v>-32747.81</v>
      </c>
    </row>
    <row r="1405" spans="2:14" x14ac:dyDescent="0.25">
      <c r="B1405" s="49" t="s">
        <v>9326</v>
      </c>
      <c r="C1405" s="53" t="str">
        <f>_xlfn.XLOOKUP(Tabla1[[#This Row],[txtDimensionFocus]],Tabla7[Columna1],Tabla7[Columna2])</f>
        <v>Cuentas Por Pagar Proveedores</v>
      </c>
      <c r="D1405" s="43" t="s">
        <v>12831</v>
      </c>
      <c r="E1405" t="s">
        <v>4492</v>
      </c>
      <c r="F1405" t="s">
        <v>14064</v>
      </c>
      <c r="G1405" s="41">
        <v>42529</v>
      </c>
      <c r="H1405" t="s">
        <v>6080</v>
      </c>
      <c r="I1405" t="s">
        <v>16958</v>
      </c>
      <c r="K1405" t="s">
        <v>22023</v>
      </c>
      <c r="L1405" t="s">
        <v>21854</v>
      </c>
      <c r="M1405" s="44">
        <v>-32686</v>
      </c>
      <c r="N1405" s="44">
        <v>-32686</v>
      </c>
    </row>
    <row r="1406" spans="2:14" x14ac:dyDescent="0.25">
      <c r="B1406" s="49" t="s">
        <v>9326</v>
      </c>
      <c r="C1406" s="53" t="str">
        <f>_xlfn.XLOOKUP(Tabla1[[#This Row],[txtDimensionFocus]],Tabla7[Columna1],Tabla7[Columna2])</f>
        <v>Cuentas Por Pagar Proveedores</v>
      </c>
      <c r="D1406" s="43" t="s">
        <v>816</v>
      </c>
      <c r="E1406" t="s">
        <v>815</v>
      </c>
      <c r="F1406" t="s">
        <v>10539</v>
      </c>
      <c r="G1406" s="41">
        <v>41547</v>
      </c>
      <c r="L1406" t="s">
        <v>21854</v>
      </c>
      <c r="M1406" s="44">
        <v>-32594.48</v>
      </c>
      <c r="N1406" s="44">
        <v>-32594.48</v>
      </c>
    </row>
    <row r="1407" spans="2:14" x14ac:dyDescent="0.25">
      <c r="B1407" s="49" t="s">
        <v>9326</v>
      </c>
      <c r="C1407" s="53" t="str">
        <f>_xlfn.XLOOKUP(Tabla1[[#This Row],[txtDimensionFocus]],Tabla7[Columna1],Tabla7[Columna2])</f>
        <v>Cuentas Por Pagar Proveedores</v>
      </c>
      <c r="D1407" s="43" t="s">
        <v>816</v>
      </c>
      <c r="E1407" t="s">
        <v>815</v>
      </c>
      <c r="F1407" t="s">
        <v>12506</v>
      </c>
      <c r="G1407" s="41">
        <v>41850</v>
      </c>
      <c r="L1407" t="s">
        <v>21854</v>
      </c>
      <c r="M1407" s="44">
        <v>-32547.47</v>
      </c>
      <c r="N1407" s="44">
        <v>-32547.47</v>
      </c>
    </row>
    <row r="1408" spans="2:14" x14ac:dyDescent="0.25">
      <c r="B1408" s="49" t="s">
        <v>9326</v>
      </c>
      <c r="C1408" s="53" t="str">
        <f>_xlfn.XLOOKUP(Tabla1[[#This Row],[txtDimensionFocus]],Tabla7[Columna1],Tabla7[Columna2])</f>
        <v>Cuentas Por Pagar Proveedores</v>
      </c>
      <c r="D1408" s="43" t="s">
        <v>484</v>
      </c>
      <c r="E1408" t="s">
        <v>483</v>
      </c>
      <c r="F1408" t="s">
        <v>9754</v>
      </c>
      <c r="G1408" s="41">
        <v>40994</v>
      </c>
      <c r="H1408">
        <v>1008</v>
      </c>
      <c r="L1408" t="s">
        <v>21854</v>
      </c>
      <c r="M1408" s="44">
        <v>-32462.6</v>
      </c>
      <c r="N1408" s="44">
        <v>-32462.6</v>
      </c>
    </row>
    <row r="1409" spans="2:14" x14ac:dyDescent="0.25">
      <c r="B1409" s="49" t="s">
        <v>9326</v>
      </c>
      <c r="C1409" s="53" t="str">
        <f>_xlfn.XLOOKUP(Tabla1[[#This Row],[txtDimensionFocus]],Tabla7[Columna1],Tabla7[Columna2])</f>
        <v>Cuentas Por Pagar Proveedores</v>
      </c>
      <c r="D1409" s="43" t="s">
        <v>6487</v>
      </c>
      <c r="E1409" t="s">
        <v>6486</v>
      </c>
      <c r="F1409" t="s">
        <v>14380</v>
      </c>
      <c r="G1409" s="41">
        <v>42711</v>
      </c>
      <c r="H1409" t="s">
        <v>6488</v>
      </c>
      <c r="I1409" t="s">
        <v>18455</v>
      </c>
      <c r="K1409" t="s">
        <v>22615</v>
      </c>
      <c r="L1409" t="s">
        <v>21854</v>
      </c>
      <c r="M1409" s="44">
        <v>-32432.3</v>
      </c>
      <c r="N1409" s="44">
        <v>-32432.3</v>
      </c>
    </row>
    <row r="1410" spans="2:14" x14ac:dyDescent="0.25">
      <c r="B1410" s="49" t="s">
        <v>9326</v>
      </c>
      <c r="C1410" s="53" t="str">
        <f>_xlfn.XLOOKUP(Tabla1[[#This Row],[txtDimensionFocus]],Tabla7[Columna1],Tabla7[Columna2])</f>
        <v>Cuentas Por Pagar Proveedores</v>
      </c>
      <c r="D1410" s="43" t="s">
        <v>18892</v>
      </c>
      <c r="E1410" t="s">
        <v>18893</v>
      </c>
      <c r="F1410" t="s">
        <v>18894</v>
      </c>
      <c r="G1410" s="41">
        <v>45275</v>
      </c>
      <c r="H1410" t="s">
        <v>7243</v>
      </c>
      <c r="L1410" t="s">
        <v>21854</v>
      </c>
      <c r="M1410" s="44">
        <v>-32400</v>
      </c>
      <c r="N1410" s="44">
        <v>-32400</v>
      </c>
    </row>
    <row r="1411" spans="2:14" x14ac:dyDescent="0.25">
      <c r="B1411" s="49" t="s">
        <v>9326</v>
      </c>
      <c r="C1411" s="53" t="str">
        <f>_xlfn.XLOOKUP(Tabla1[[#This Row],[txtDimensionFocus]],Tabla7[Columna1],Tabla7[Columna2])</f>
        <v>Cuentas Por Pagar Proveedores</v>
      </c>
      <c r="D1411" s="43" t="s">
        <v>704</v>
      </c>
      <c r="E1411" t="s">
        <v>703</v>
      </c>
      <c r="F1411" t="s">
        <v>17407</v>
      </c>
      <c r="G1411" s="41">
        <v>45260</v>
      </c>
      <c r="H1411" t="s">
        <v>17408</v>
      </c>
      <c r="L1411" t="s">
        <v>21854</v>
      </c>
      <c r="M1411" s="44">
        <v>-32361.5</v>
      </c>
      <c r="N1411" s="44">
        <v>-32361.5</v>
      </c>
    </row>
    <row r="1412" spans="2:14" x14ac:dyDescent="0.25">
      <c r="B1412" s="49" t="s">
        <v>9326</v>
      </c>
      <c r="C1412" s="53" t="str">
        <f>_xlfn.XLOOKUP(Tabla1[[#This Row],[txtDimensionFocus]],Tabla7[Columna1],Tabla7[Columna2])</f>
        <v>Cuentas Por Pagar Proveedores</v>
      </c>
      <c r="D1412" s="43" t="s">
        <v>484</v>
      </c>
      <c r="E1412" t="s">
        <v>483</v>
      </c>
      <c r="F1412" t="s">
        <v>10256</v>
      </c>
      <c r="G1412" s="41">
        <v>41297</v>
      </c>
      <c r="H1412" t="s">
        <v>1205</v>
      </c>
      <c r="I1412" t="s">
        <v>17797</v>
      </c>
      <c r="K1412" t="s">
        <v>22326</v>
      </c>
      <c r="L1412" t="s">
        <v>21854</v>
      </c>
      <c r="M1412" s="44">
        <v>-32152.639999999999</v>
      </c>
      <c r="N1412" s="44">
        <v>-32152.639999999999</v>
      </c>
    </row>
    <row r="1413" spans="2:14" x14ac:dyDescent="0.25">
      <c r="B1413" s="49" t="s">
        <v>24086</v>
      </c>
      <c r="C1413" s="53" t="str">
        <f>_xlfn.XLOOKUP(Tabla1[[#This Row],[txtDimensionFocus]],Tabla7[Columna1],Tabla7[Columna2])</f>
        <v>Transferencia corriente por Pagar/Regionales, Distritos y Ce</v>
      </c>
      <c r="D1413" s="43" t="s">
        <v>21790</v>
      </c>
      <c r="E1413" t="s">
        <v>24093</v>
      </c>
      <c r="F1413" t="s">
        <v>21799</v>
      </c>
      <c r="G1413" s="41">
        <v>45223</v>
      </c>
      <c r="H1413" t="s">
        <v>21800</v>
      </c>
      <c r="L1413" t="s">
        <v>21854</v>
      </c>
      <c r="M1413" s="44">
        <v>-415575.95</v>
      </c>
      <c r="N1413" s="44">
        <v>-415575.95</v>
      </c>
    </row>
    <row r="1414" spans="2:14" x14ac:dyDescent="0.25">
      <c r="B1414" s="49" t="s">
        <v>9326</v>
      </c>
      <c r="C1414" s="53" t="str">
        <f>_xlfn.XLOOKUP(Tabla1[[#This Row],[txtDimensionFocus]],Tabla7[Columna1],Tabla7[Columna2])</f>
        <v>Cuentas Por Pagar Proveedores</v>
      </c>
      <c r="D1414" s="43" t="s">
        <v>806</v>
      </c>
      <c r="E1414" t="s">
        <v>805</v>
      </c>
      <c r="F1414" t="s">
        <v>9968</v>
      </c>
      <c r="G1414" s="41">
        <v>41145</v>
      </c>
      <c r="H1414" t="s">
        <v>807</v>
      </c>
      <c r="I1414" t="s">
        <v>17638</v>
      </c>
      <c r="K1414" t="s">
        <v>22203</v>
      </c>
      <c r="L1414" t="s">
        <v>21854</v>
      </c>
      <c r="M1414" s="44">
        <v>-32142.6</v>
      </c>
      <c r="N1414" s="44">
        <v>-32142.6</v>
      </c>
    </row>
    <row r="1415" spans="2:14" x14ac:dyDescent="0.25">
      <c r="B1415" s="49" t="s">
        <v>9326</v>
      </c>
      <c r="C1415" s="53" t="str">
        <f>_xlfn.XLOOKUP(Tabla1[[#This Row],[txtDimensionFocus]],Tabla7[Columna1],Tabla7[Columna2])</f>
        <v>Cuentas Por Pagar Proveedores</v>
      </c>
      <c r="D1415" s="43" t="s">
        <v>816</v>
      </c>
      <c r="E1415" t="s">
        <v>815</v>
      </c>
      <c r="F1415" t="s">
        <v>10540</v>
      </c>
      <c r="G1415" s="41">
        <v>41547</v>
      </c>
      <c r="L1415" t="s">
        <v>21854</v>
      </c>
      <c r="M1415" s="44">
        <v>-31912.57</v>
      </c>
      <c r="N1415" s="44">
        <v>-31912.57</v>
      </c>
    </row>
    <row r="1416" spans="2:14" x14ac:dyDescent="0.25">
      <c r="B1416" s="49" t="s">
        <v>9326</v>
      </c>
      <c r="C1416" s="53" t="str">
        <f>_xlfn.XLOOKUP(Tabla1[[#This Row],[txtDimensionFocus]],Tabla7[Columna1],Tabla7[Columna2])</f>
        <v>Cuentas Por Pagar Proveedores</v>
      </c>
      <c r="D1416" s="43" t="s">
        <v>1622</v>
      </c>
      <c r="E1416" t="s">
        <v>1621</v>
      </c>
      <c r="F1416" t="s">
        <v>12572</v>
      </c>
      <c r="G1416" s="41">
        <v>41881</v>
      </c>
      <c r="H1416" t="s">
        <v>4160</v>
      </c>
      <c r="I1416" t="s">
        <v>17261</v>
      </c>
      <c r="K1416">
        <v>806</v>
      </c>
      <c r="L1416" t="s">
        <v>21854</v>
      </c>
      <c r="M1416" s="44">
        <v>-31786.71</v>
      </c>
      <c r="N1416" s="44">
        <v>-31786.71</v>
      </c>
    </row>
    <row r="1417" spans="2:14" x14ac:dyDescent="0.25">
      <c r="B1417" s="49" t="s">
        <v>9326</v>
      </c>
      <c r="C1417" s="53" t="str">
        <f>_xlfn.XLOOKUP(Tabla1[[#This Row],[txtDimensionFocus]],Tabla7[Columna1],Tabla7[Columna2])</f>
        <v>Cuentas Por Pagar Proveedores</v>
      </c>
      <c r="D1417" s="43" t="s">
        <v>6768</v>
      </c>
      <c r="E1417" t="s">
        <v>6767</v>
      </c>
      <c r="F1417" t="s">
        <v>14606</v>
      </c>
      <c r="G1417" s="41">
        <v>42874</v>
      </c>
      <c r="H1417" t="s">
        <v>6771</v>
      </c>
      <c r="I1417" t="s">
        <v>16959</v>
      </c>
      <c r="K1417" t="s">
        <v>22404</v>
      </c>
      <c r="L1417" t="s">
        <v>21854</v>
      </c>
      <c r="M1417" s="44">
        <v>-31624</v>
      </c>
      <c r="N1417" s="44">
        <v>-31624</v>
      </c>
    </row>
    <row r="1418" spans="2:14" x14ac:dyDescent="0.25">
      <c r="B1418" s="49" t="s">
        <v>9326</v>
      </c>
      <c r="C1418" s="53" t="str">
        <f>_xlfn.XLOOKUP(Tabla1[[#This Row],[txtDimensionFocus]],Tabla7[Columna1],Tabla7[Columna2])</f>
        <v>Cuentas Por Pagar Proveedores</v>
      </c>
      <c r="D1418" s="43" t="s">
        <v>9407</v>
      </c>
      <c r="E1418" t="s">
        <v>136</v>
      </c>
      <c r="F1418" t="s">
        <v>9408</v>
      </c>
      <c r="G1418" s="41">
        <v>40427</v>
      </c>
      <c r="H1418">
        <v>1044</v>
      </c>
      <c r="L1418" t="s">
        <v>21854</v>
      </c>
      <c r="M1418" s="44">
        <v>-31600</v>
      </c>
      <c r="N1418" s="44">
        <v>-31600</v>
      </c>
    </row>
    <row r="1419" spans="2:14" x14ac:dyDescent="0.25">
      <c r="B1419" s="49" t="s">
        <v>9326</v>
      </c>
      <c r="C1419" s="53" t="str">
        <f>_xlfn.XLOOKUP(Tabla1[[#This Row],[txtDimensionFocus]],Tabla7[Columna1],Tabla7[Columna2])</f>
        <v>Cuentas Por Pagar Proveedores</v>
      </c>
      <c r="D1419" s="43" t="s">
        <v>484</v>
      </c>
      <c r="E1419" t="s">
        <v>483</v>
      </c>
      <c r="F1419" t="s">
        <v>9746</v>
      </c>
      <c r="G1419" s="41">
        <v>40988</v>
      </c>
      <c r="H1419">
        <v>994</v>
      </c>
      <c r="L1419" t="s">
        <v>21854</v>
      </c>
      <c r="M1419" s="44">
        <v>-31337.4</v>
      </c>
      <c r="N1419" s="44">
        <v>-31337.4</v>
      </c>
    </row>
    <row r="1420" spans="2:14" x14ac:dyDescent="0.25">
      <c r="B1420" s="49" t="s">
        <v>9326</v>
      </c>
      <c r="C1420" s="53" t="str">
        <f>_xlfn.XLOOKUP(Tabla1[[#This Row],[txtDimensionFocus]],Tabla7[Columna1],Tabla7[Columna2])</f>
        <v>Cuentas Por Pagar Proveedores</v>
      </c>
      <c r="D1420" s="43" t="s">
        <v>2338</v>
      </c>
      <c r="E1420" t="s">
        <v>2337</v>
      </c>
      <c r="F1420" t="s">
        <v>11226</v>
      </c>
      <c r="G1420" s="41">
        <v>41708</v>
      </c>
      <c r="H1420" t="s">
        <v>2339</v>
      </c>
      <c r="I1420" t="s">
        <v>17171</v>
      </c>
      <c r="K1420">
        <v>782</v>
      </c>
      <c r="L1420" t="s">
        <v>21854</v>
      </c>
      <c r="M1420" s="44">
        <v>-34196.400000000001</v>
      </c>
      <c r="N1420" s="44">
        <v>-31182.48</v>
      </c>
    </row>
    <row r="1421" spans="2:14" x14ac:dyDescent="0.25">
      <c r="B1421" s="49" t="s">
        <v>9326</v>
      </c>
      <c r="C1421" s="53" t="str">
        <f>_xlfn.XLOOKUP(Tabla1[[#This Row],[txtDimensionFocus]],Tabla7[Columna1],Tabla7[Columna2])</f>
        <v>Cuentas Por Pagar Proveedores</v>
      </c>
      <c r="D1421" s="43" t="s">
        <v>2338</v>
      </c>
      <c r="E1421" t="s">
        <v>2337</v>
      </c>
      <c r="F1421" t="s">
        <v>11273</v>
      </c>
      <c r="G1421" s="41">
        <v>41715</v>
      </c>
      <c r="H1421" t="s">
        <v>2382</v>
      </c>
      <c r="I1421" t="s">
        <v>17171</v>
      </c>
      <c r="K1421">
        <v>782</v>
      </c>
      <c r="L1421" t="s">
        <v>21854</v>
      </c>
      <c r="M1421" s="44">
        <v>-34196.400000000001</v>
      </c>
      <c r="N1421" s="44">
        <v>-31182.48</v>
      </c>
    </row>
    <row r="1422" spans="2:14" x14ac:dyDescent="0.25">
      <c r="B1422" s="49" t="s">
        <v>9326</v>
      </c>
      <c r="C1422" s="53" t="str">
        <f>_xlfn.XLOOKUP(Tabla1[[#This Row],[txtDimensionFocus]],Tabla7[Columna1],Tabla7[Columna2])</f>
        <v>Cuentas Por Pagar Proveedores</v>
      </c>
      <c r="D1422" s="43" t="s">
        <v>2338</v>
      </c>
      <c r="E1422" t="s">
        <v>2337</v>
      </c>
      <c r="F1422" t="s">
        <v>11275</v>
      </c>
      <c r="G1422" s="41">
        <v>41715</v>
      </c>
      <c r="H1422" t="s">
        <v>2384</v>
      </c>
      <c r="I1422" t="s">
        <v>17171</v>
      </c>
      <c r="K1422">
        <v>782</v>
      </c>
      <c r="L1422" t="s">
        <v>21854</v>
      </c>
      <c r="M1422" s="44">
        <v>-34196.400000000001</v>
      </c>
      <c r="N1422" s="44">
        <v>-31182.48</v>
      </c>
    </row>
    <row r="1423" spans="2:14" x14ac:dyDescent="0.25">
      <c r="B1423" s="49" t="s">
        <v>9326</v>
      </c>
      <c r="C1423" s="53" t="str">
        <f>_xlfn.XLOOKUP(Tabla1[[#This Row],[txtDimensionFocus]],Tabla7[Columna1],Tabla7[Columna2])</f>
        <v>Cuentas Por Pagar Proveedores</v>
      </c>
      <c r="D1423" s="43" t="s">
        <v>1622</v>
      </c>
      <c r="E1423" t="s">
        <v>1621</v>
      </c>
      <c r="F1423" t="s">
        <v>12568</v>
      </c>
      <c r="G1423" s="41">
        <v>41881</v>
      </c>
      <c r="H1423" t="s">
        <v>4156</v>
      </c>
      <c r="I1423" t="s">
        <v>17262</v>
      </c>
      <c r="K1423">
        <v>806</v>
      </c>
      <c r="L1423" t="s">
        <v>21854</v>
      </c>
      <c r="M1423" s="44">
        <v>-31152.85</v>
      </c>
      <c r="N1423" s="44">
        <v>-31152.85</v>
      </c>
    </row>
    <row r="1424" spans="2:14" x14ac:dyDescent="0.25">
      <c r="B1424" s="49" t="s">
        <v>9326</v>
      </c>
      <c r="C1424" s="53" t="str">
        <f>_xlfn.XLOOKUP(Tabla1[[#This Row],[txtDimensionFocus]],Tabla7[Columna1],Tabla7[Columna2])</f>
        <v>Cuentas Por Pagar Proveedores</v>
      </c>
      <c r="D1424" s="43" t="s">
        <v>433</v>
      </c>
      <c r="E1424" t="s">
        <v>432</v>
      </c>
      <c r="F1424" t="s">
        <v>9962</v>
      </c>
      <c r="G1424" s="41">
        <v>41138</v>
      </c>
      <c r="H1424" t="s">
        <v>792</v>
      </c>
      <c r="I1424" t="s">
        <v>17319</v>
      </c>
      <c r="K1424" t="s">
        <v>22167</v>
      </c>
      <c r="L1424" t="s">
        <v>21854</v>
      </c>
      <c r="M1424" s="44">
        <v>-31934.799999999999</v>
      </c>
      <c r="N1424" s="44">
        <v>-31108.9</v>
      </c>
    </row>
    <row r="1425" spans="2:14" x14ac:dyDescent="0.25">
      <c r="B1425" s="49" t="s">
        <v>9326</v>
      </c>
      <c r="C1425" s="53" t="str">
        <f>_xlfn.XLOOKUP(Tabla1[[#This Row],[txtDimensionFocus]],Tabla7[Columna1],Tabla7[Columna2])</f>
        <v>Cuentas Por Pagar Proveedores</v>
      </c>
      <c r="D1425" s="43" t="s">
        <v>12489</v>
      </c>
      <c r="E1425" t="s">
        <v>4042</v>
      </c>
      <c r="F1425" t="s">
        <v>12490</v>
      </c>
      <c r="G1425" s="41">
        <v>41841</v>
      </c>
      <c r="H1425" t="s">
        <v>4043</v>
      </c>
      <c r="I1425" t="s">
        <v>16768</v>
      </c>
      <c r="K1425" t="s">
        <v>21965</v>
      </c>
      <c r="L1425" t="s">
        <v>21854</v>
      </c>
      <c r="M1425" s="44">
        <v>-36646.199999999997</v>
      </c>
      <c r="N1425" s="44">
        <v>-31056.1</v>
      </c>
    </row>
    <row r="1426" spans="2:14" x14ac:dyDescent="0.25">
      <c r="B1426" s="49" t="s">
        <v>9326</v>
      </c>
      <c r="C1426" s="53" t="str">
        <f>_xlfn.XLOOKUP(Tabla1[[#This Row],[txtDimensionFocus]],Tabla7[Columna1],Tabla7[Columna2])</f>
        <v>Cuentas Por Pagar Proveedores</v>
      </c>
      <c r="D1426" s="43" t="s">
        <v>2494</v>
      </c>
      <c r="E1426" t="s">
        <v>2493</v>
      </c>
      <c r="F1426" t="s">
        <v>12512</v>
      </c>
      <c r="G1426" s="41">
        <v>41853</v>
      </c>
      <c r="H1426" t="s">
        <v>4074</v>
      </c>
      <c r="I1426" t="s">
        <v>18067</v>
      </c>
      <c r="K1426" t="s">
        <v>22400</v>
      </c>
      <c r="L1426" t="s">
        <v>21854</v>
      </c>
      <c r="M1426" s="44">
        <v>-31010.400000000001</v>
      </c>
      <c r="N1426" s="44">
        <v>-31010.400000000001</v>
      </c>
    </row>
    <row r="1427" spans="2:14" x14ac:dyDescent="0.25">
      <c r="B1427" s="49" t="s">
        <v>9326</v>
      </c>
      <c r="C1427" s="53" t="str">
        <f>_xlfn.XLOOKUP(Tabla1[[#This Row],[txtDimensionFocus]],Tabla7[Columna1],Tabla7[Columna2])</f>
        <v>Cuentas Por Pagar Proveedores</v>
      </c>
      <c r="D1427" s="43" t="s">
        <v>816</v>
      </c>
      <c r="E1427" t="s">
        <v>815</v>
      </c>
      <c r="F1427" t="s">
        <v>12505</v>
      </c>
      <c r="G1427" s="41">
        <v>41850</v>
      </c>
      <c r="L1427" t="s">
        <v>21854</v>
      </c>
      <c r="M1427" s="44">
        <v>-30727.39</v>
      </c>
      <c r="N1427" s="44">
        <v>-30727.39</v>
      </c>
    </row>
    <row r="1428" spans="2:14" x14ac:dyDescent="0.25">
      <c r="B1428" s="49" t="s">
        <v>9326</v>
      </c>
      <c r="C1428" s="53" t="str">
        <f>_xlfn.XLOOKUP(Tabla1[[#This Row],[txtDimensionFocus]],Tabla7[Columna1],Tabla7[Columna2])</f>
        <v>Cuentas Por Pagar Proveedores</v>
      </c>
      <c r="D1428" s="43" t="s">
        <v>6487</v>
      </c>
      <c r="E1428" t="s">
        <v>6486</v>
      </c>
      <c r="F1428" t="s">
        <v>14382</v>
      </c>
      <c r="G1428" s="41">
        <v>42711</v>
      </c>
      <c r="H1428" t="s">
        <v>6489</v>
      </c>
      <c r="I1428" t="s">
        <v>18455</v>
      </c>
      <c r="K1428" t="s">
        <v>22615</v>
      </c>
      <c r="L1428" t="s">
        <v>21854</v>
      </c>
      <c r="M1428" s="44">
        <v>-30621</v>
      </c>
      <c r="N1428" s="44">
        <v>-30621</v>
      </c>
    </row>
    <row r="1429" spans="2:14" x14ac:dyDescent="0.25">
      <c r="B1429" s="49" t="s">
        <v>9326</v>
      </c>
      <c r="C1429" s="53" t="str">
        <f>_xlfn.XLOOKUP(Tabla1[[#This Row],[txtDimensionFocus]],Tabla7[Columna1],Tabla7[Columna2])</f>
        <v>Cuentas Por Pagar Proveedores</v>
      </c>
      <c r="D1429" s="43" t="s">
        <v>1622</v>
      </c>
      <c r="E1429" t="s">
        <v>1621</v>
      </c>
      <c r="F1429" t="s">
        <v>12581</v>
      </c>
      <c r="G1429" s="41">
        <v>41881</v>
      </c>
      <c r="H1429" t="s">
        <v>4169</v>
      </c>
      <c r="I1429" t="s">
        <v>17261</v>
      </c>
      <c r="K1429">
        <v>806</v>
      </c>
      <c r="L1429" t="s">
        <v>21854</v>
      </c>
      <c r="M1429" s="44">
        <v>-30548.69</v>
      </c>
      <c r="N1429" s="44">
        <v>-30548.69</v>
      </c>
    </row>
    <row r="1430" spans="2:14" x14ac:dyDescent="0.25">
      <c r="B1430" s="49" t="s">
        <v>9326</v>
      </c>
      <c r="C1430" s="53" t="str">
        <f>_xlfn.XLOOKUP(Tabla1[[#This Row],[txtDimensionFocus]],Tabla7[Columna1],Tabla7[Columna2])</f>
        <v>Cuentas Por Pagar Proveedores</v>
      </c>
      <c r="D1430" s="43" t="s">
        <v>12831</v>
      </c>
      <c r="E1430" t="s">
        <v>4492</v>
      </c>
      <c r="F1430" t="s">
        <v>14098</v>
      </c>
      <c r="G1430" s="41">
        <v>42548</v>
      </c>
      <c r="H1430" t="s">
        <v>6120</v>
      </c>
      <c r="I1430" t="s">
        <v>16959</v>
      </c>
      <c r="K1430" t="s">
        <v>22024</v>
      </c>
      <c r="L1430" t="s">
        <v>21854</v>
      </c>
      <c r="M1430" s="44">
        <v>-30373.200000000001</v>
      </c>
      <c r="N1430" s="44">
        <v>-30373.200000000001</v>
      </c>
    </row>
    <row r="1431" spans="2:14" x14ac:dyDescent="0.25">
      <c r="B1431" s="49" t="s">
        <v>9326</v>
      </c>
      <c r="C1431" s="53" t="str">
        <f>_xlfn.XLOOKUP(Tabla1[[#This Row],[txtDimensionFocus]],Tabla7[Columna1],Tabla7[Columna2])</f>
        <v>Cuentas Por Pagar Proveedores</v>
      </c>
      <c r="D1431" s="43" t="s">
        <v>14339</v>
      </c>
      <c r="E1431" t="s">
        <v>6424</v>
      </c>
      <c r="F1431" t="s">
        <v>14340</v>
      </c>
      <c r="G1431" s="41">
        <v>42650</v>
      </c>
      <c r="H1431" t="s">
        <v>6425</v>
      </c>
      <c r="L1431" t="s">
        <v>21854</v>
      </c>
      <c r="M1431" s="44">
        <v>-30000</v>
      </c>
      <c r="N1431" s="44">
        <v>-30000</v>
      </c>
    </row>
    <row r="1432" spans="2:14" x14ac:dyDescent="0.25">
      <c r="B1432" s="49" t="s">
        <v>9326</v>
      </c>
      <c r="C1432" s="53" t="str">
        <f>_xlfn.XLOOKUP(Tabla1[[#This Row],[txtDimensionFocus]],Tabla7[Columna1],Tabla7[Columna2])</f>
        <v>Cuentas Por Pagar Proveedores</v>
      </c>
      <c r="D1432" s="43" t="s">
        <v>381</v>
      </c>
      <c r="E1432" t="s">
        <v>380</v>
      </c>
      <c r="F1432" t="s">
        <v>9592</v>
      </c>
      <c r="G1432" s="41">
        <v>40787</v>
      </c>
      <c r="H1432" t="s">
        <v>382</v>
      </c>
      <c r="L1432" t="s">
        <v>21854</v>
      </c>
      <c r="M1432" s="44">
        <v>-30000</v>
      </c>
      <c r="N1432" s="44">
        <v>-30000</v>
      </c>
    </row>
    <row r="1433" spans="2:14" x14ac:dyDescent="0.25">
      <c r="B1433" s="49" t="s">
        <v>9326</v>
      </c>
      <c r="C1433" s="53" t="str">
        <f>_xlfn.XLOOKUP(Tabla1[[#This Row],[txtDimensionFocus]],Tabla7[Columna1],Tabla7[Columna2])</f>
        <v>Cuentas Por Pagar Proveedores</v>
      </c>
      <c r="D1433" s="43" t="s">
        <v>2846</v>
      </c>
      <c r="E1433" t="s">
        <v>2845</v>
      </c>
      <c r="F1433" t="s">
        <v>12310</v>
      </c>
      <c r="G1433" s="41">
        <v>41789</v>
      </c>
      <c r="H1433" t="s">
        <v>3789</v>
      </c>
      <c r="I1433" t="s">
        <v>18017</v>
      </c>
      <c r="K1433">
        <v>995</v>
      </c>
      <c r="L1433" t="s">
        <v>21854</v>
      </c>
      <c r="M1433" s="44">
        <v>-30000</v>
      </c>
      <c r="N1433" s="44">
        <v>-30000</v>
      </c>
    </row>
    <row r="1434" spans="2:14" x14ac:dyDescent="0.25">
      <c r="B1434" s="49" t="s">
        <v>9326</v>
      </c>
      <c r="C1434" s="53" t="str">
        <f>_xlfn.XLOOKUP(Tabla1[[#This Row],[txtDimensionFocus]],Tabla7[Columna1],Tabla7[Columna2])</f>
        <v>Cuentas Por Pagar Proveedores</v>
      </c>
      <c r="D1434" s="43" t="s">
        <v>2846</v>
      </c>
      <c r="E1434" t="s">
        <v>2845</v>
      </c>
      <c r="F1434" t="s">
        <v>11628</v>
      </c>
      <c r="G1434" s="41">
        <v>41746</v>
      </c>
      <c r="H1434" t="s">
        <v>2847</v>
      </c>
      <c r="I1434" t="s">
        <v>18018</v>
      </c>
      <c r="K1434">
        <v>758</v>
      </c>
      <c r="L1434" t="s">
        <v>21854</v>
      </c>
      <c r="M1434" s="44">
        <v>-30000</v>
      </c>
      <c r="N1434" s="44">
        <v>-30000</v>
      </c>
    </row>
    <row r="1435" spans="2:14" x14ac:dyDescent="0.25">
      <c r="B1435" s="49" t="s">
        <v>9326</v>
      </c>
      <c r="C1435" s="53" t="str">
        <f>_xlfn.XLOOKUP(Tabla1[[#This Row],[txtDimensionFocus]],Tabla7[Columna1],Tabla7[Columna2])</f>
        <v>Cuentas Por Pagar Proveedores</v>
      </c>
      <c r="D1435" s="43" t="s">
        <v>6283</v>
      </c>
      <c r="E1435" t="s">
        <v>6282</v>
      </c>
      <c r="F1435" t="s">
        <v>14196</v>
      </c>
      <c r="G1435" s="41">
        <v>42604</v>
      </c>
      <c r="H1435" t="s">
        <v>6284</v>
      </c>
      <c r="I1435" t="s">
        <v>17716</v>
      </c>
      <c r="K1435" t="s">
        <v>22233</v>
      </c>
      <c r="L1435" t="s">
        <v>21854</v>
      </c>
      <c r="M1435" s="44">
        <v>-29883.5</v>
      </c>
      <c r="N1435" s="44">
        <v>-29883.5</v>
      </c>
    </row>
    <row r="1436" spans="2:14" x14ac:dyDescent="0.25">
      <c r="B1436" s="49" t="s">
        <v>9326</v>
      </c>
      <c r="C1436" s="53" t="str">
        <f>_xlfn.XLOOKUP(Tabla1[[#This Row],[txtDimensionFocus]],Tabla7[Columna1],Tabla7[Columna2])</f>
        <v>Cuentas Por Pagar Proveedores</v>
      </c>
      <c r="D1436" s="43" t="s">
        <v>816</v>
      </c>
      <c r="E1436" t="s">
        <v>815</v>
      </c>
      <c r="F1436" t="s">
        <v>14372</v>
      </c>
      <c r="G1436" s="41">
        <v>42704</v>
      </c>
      <c r="L1436" t="s">
        <v>21854</v>
      </c>
      <c r="M1436" s="44">
        <v>-29883.32</v>
      </c>
      <c r="N1436" s="44">
        <v>-29883.32</v>
      </c>
    </row>
    <row r="1437" spans="2:14" x14ac:dyDescent="0.25">
      <c r="B1437" s="49" t="s">
        <v>9326</v>
      </c>
      <c r="C1437" s="53" t="str">
        <f>_xlfn.XLOOKUP(Tabla1[[#This Row],[txtDimensionFocus]],Tabla7[Columna1],Tabla7[Columna2])</f>
        <v>Cuentas Por Pagar Proveedores</v>
      </c>
      <c r="D1437" s="43" t="s">
        <v>816</v>
      </c>
      <c r="E1437" t="s">
        <v>815</v>
      </c>
      <c r="F1437" t="s">
        <v>10484</v>
      </c>
      <c r="G1437" s="41">
        <v>41513</v>
      </c>
      <c r="L1437" t="s">
        <v>21854</v>
      </c>
      <c r="M1437" s="44">
        <v>-29773.38</v>
      </c>
      <c r="N1437" s="44">
        <v>-29773.38</v>
      </c>
    </row>
    <row r="1438" spans="2:14" x14ac:dyDescent="0.25">
      <c r="B1438" s="49" t="s">
        <v>9326</v>
      </c>
      <c r="C1438" s="53" t="str">
        <f>_xlfn.XLOOKUP(Tabla1[[#This Row],[txtDimensionFocus]],Tabla7[Columna1],Tabla7[Columna2])</f>
        <v>Cuentas Por Pagar Proveedores</v>
      </c>
      <c r="D1438" s="43" t="s">
        <v>1622</v>
      </c>
      <c r="E1438" t="s">
        <v>1621</v>
      </c>
      <c r="F1438" t="s">
        <v>12675</v>
      </c>
      <c r="G1438" s="41">
        <v>41911</v>
      </c>
      <c r="H1438" t="s">
        <v>4285</v>
      </c>
      <c r="I1438" t="s">
        <v>17229</v>
      </c>
      <c r="K1438">
        <v>1848</v>
      </c>
      <c r="L1438" t="s">
        <v>21854</v>
      </c>
      <c r="M1438" s="44">
        <v>-29665.19</v>
      </c>
      <c r="N1438" s="44">
        <v>-29665.19</v>
      </c>
    </row>
    <row r="1439" spans="2:14" x14ac:dyDescent="0.25">
      <c r="B1439" s="49" t="s">
        <v>9326</v>
      </c>
      <c r="C1439" s="53" t="str">
        <f>_xlfn.XLOOKUP(Tabla1[[#This Row],[txtDimensionFocus]],Tabla7[Columna1],Tabla7[Columna2])</f>
        <v>Cuentas Por Pagar Proveedores</v>
      </c>
      <c r="D1439" s="43" t="s">
        <v>12368</v>
      </c>
      <c r="E1439" t="s">
        <v>3860</v>
      </c>
      <c r="F1439" t="s">
        <v>12369</v>
      </c>
      <c r="G1439" s="41">
        <v>41813</v>
      </c>
      <c r="H1439" t="s">
        <v>3861</v>
      </c>
      <c r="I1439" t="s">
        <v>16470</v>
      </c>
      <c r="K1439" t="s">
        <v>21882</v>
      </c>
      <c r="L1439" t="s">
        <v>21854</v>
      </c>
      <c r="M1439" s="44">
        <v>-29500</v>
      </c>
      <c r="N1439" s="44">
        <v>-29500</v>
      </c>
    </row>
    <row r="1440" spans="2:14" x14ac:dyDescent="0.25">
      <c r="B1440" s="49" t="s">
        <v>9326</v>
      </c>
      <c r="C1440" s="53" t="str">
        <f>_xlfn.XLOOKUP(Tabla1[[#This Row],[txtDimensionFocus]],Tabla7[Columna1],Tabla7[Columna2])</f>
        <v>Cuentas Por Pagar Proveedores</v>
      </c>
      <c r="D1440" s="43" t="s">
        <v>11679</v>
      </c>
      <c r="E1440" t="s">
        <v>2909</v>
      </c>
      <c r="F1440" t="s">
        <v>11680</v>
      </c>
      <c r="G1440" s="41">
        <v>41759</v>
      </c>
      <c r="H1440" t="s">
        <v>2474</v>
      </c>
      <c r="I1440" t="s">
        <v>16521</v>
      </c>
      <c r="K1440">
        <v>1100</v>
      </c>
      <c r="L1440" t="s">
        <v>21854</v>
      </c>
      <c r="M1440" s="44">
        <v>-29500</v>
      </c>
      <c r="N1440" s="44">
        <v>-29500</v>
      </c>
    </row>
    <row r="1441" spans="2:14" x14ac:dyDescent="0.25">
      <c r="B1441" s="49" t="s">
        <v>9326</v>
      </c>
      <c r="C1441" s="53" t="str">
        <f>_xlfn.XLOOKUP(Tabla1[[#This Row],[txtDimensionFocus]],Tabla7[Columna1],Tabla7[Columna2])</f>
        <v>Cuentas Por Pagar Proveedores</v>
      </c>
      <c r="D1441" s="43" t="s">
        <v>12383</v>
      </c>
      <c r="E1441" t="s">
        <v>3882</v>
      </c>
      <c r="F1441" t="s">
        <v>12797</v>
      </c>
      <c r="G1441" s="41">
        <v>41961</v>
      </c>
      <c r="H1441" t="s">
        <v>4437</v>
      </c>
      <c r="I1441" t="s">
        <v>16684</v>
      </c>
      <c r="K1441">
        <v>2090</v>
      </c>
      <c r="L1441" t="s">
        <v>21854</v>
      </c>
      <c r="M1441" s="44">
        <v>-29500</v>
      </c>
      <c r="N1441" s="44">
        <v>-29500</v>
      </c>
    </row>
    <row r="1442" spans="2:14" x14ac:dyDescent="0.25">
      <c r="B1442" s="49" t="s">
        <v>9326</v>
      </c>
      <c r="C1442" s="53" t="str">
        <f>_xlfn.XLOOKUP(Tabla1[[#This Row],[txtDimensionFocus]],Tabla7[Columna1],Tabla7[Columna2])</f>
        <v>Cuentas Por Pagar Proveedores</v>
      </c>
      <c r="D1442" s="43" t="s">
        <v>11890</v>
      </c>
      <c r="E1442" t="s">
        <v>3188</v>
      </c>
      <c r="F1442" t="s">
        <v>11891</v>
      </c>
      <c r="G1442" s="41">
        <v>41768</v>
      </c>
      <c r="H1442" t="s">
        <v>3189</v>
      </c>
      <c r="I1442" t="s">
        <v>16700</v>
      </c>
      <c r="K1442" t="s">
        <v>21938</v>
      </c>
      <c r="L1442" t="s">
        <v>21854</v>
      </c>
      <c r="M1442" s="44">
        <v>-29500</v>
      </c>
      <c r="N1442" s="44">
        <v>-29500</v>
      </c>
    </row>
    <row r="1443" spans="2:14" x14ac:dyDescent="0.25">
      <c r="B1443" s="49" t="s">
        <v>9326</v>
      </c>
      <c r="C1443" s="53" t="str">
        <f>_xlfn.XLOOKUP(Tabla1[[#This Row],[txtDimensionFocus]],Tabla7[Columna1],Tabla7[Columna2])</f>
        <v>Cuentas Por Pagar Proveedores</v>
      </c>
      <c r="D1443" s="43" t="s">
        <v>12466</v>
      </c>
      <c r="E1443" t="s">
        <v>4011</v>
      </c>
      <c r="F1443" t="s">
        <v>12801</v>
      </c>
      <c r="G1443" s="41">
        <v>41964</v>
      </c>
      <c r="H1443" t="s">
        <v>4443</v>
      </c>
      <c r="I1443" t="s">
        <v>16860</v>
      </c>
      <c r="K1443" t="s">
        <v>21988</v>
      </c>
      <c r="L1443" t="s">
        <v>21854</v>
      </c>
      <c r="M1443" s="44">
        <v>-29500</v>
      </c>
      <c r="N1443" s="44">
        <v>-29500</v>
      </c>
    </row>
    <row r="1444" spans="2:14" x14ac:dyDescent="0.25">
      <c r="B1444" s="49" t="s">
        <v>9326</v>
      </c>
      <c r="C1444" s="53" t="str">
        <f>_xlfn.XLOOKUP(Tabla1[[#This Row],[txtDimensionFocus]],Tabla7[Columna1],Tabla7[Columna2])</f>
        <v>Cuentas Por Pagar Proveedores</v>
      </c>
      <c r="D1444" s="43" t="s">
        <v>11146</v>
      </c>
      <c r="E1444" t="s">
        <v>2246</v>
      </c>
      <c r="F1444" t="s">
        <v>11147</v>
      </c>
      <c r="G1444" s="41">
        <v>41698</v>
      </c>
      <c r="H1444" t="s">
        <v>2247</v>
      </c>
      <c r="I1444" t="s">
        <v>16420</v>
      </c>
      <c r="K1444">
        <v>707</v>
      </c>
      <c r="L1444" t="s">
        <v>21854</v>
      </c>
      <c r="M1444" s="44">
        <v>-29500</v>
      </c>
      <c r="N1444" s="44">
        <v>-29500</v>
      </c>
    </row>
    <row r="1445" spans="2:14" x14ac:dyDescent="0.25">
      <c r="B1445" s="49" t="s">
        <v>9326</v>
      </c>
      <c r="C1445" s="53" t="str">
        <f>_xlfn.XLOOKUP(Tabla1[[#This Row],[txtDimensionFocus]],Tabla7[Columna1],Tabla7[Columna2])</f>
        <v>Cuentas Por Pagar Proveedores</v>
      </c>
      <c r="D1445" s="43" t="s">
        <v>11379</v>
      </c>
      <c r="E1445" t="s">
        <v>2500</v>
      </c>
      <c r="F1445" t="s">
        <v>11380</v>
      </c>
      <c r="G1445" s="41">
        <v>41730</v>
      </c>
      <c r="H1445" t="s">
        <v>2501</v>
      </c>
      <c r="I1445" t="s">
        <v>16632</v>
      </c>
      <c r="K1445">
        <v>2085</v>
      </c>
      <c r="L1445" t="s">
        <v>21854</v>
      </c>
      <c r="M1445" s="44">
        <v>-29500</v>
      </c>
      <c r="N1445" s="44">
        <v>-29500</v>
      </c>
    </row>
    <row r="1446" spans="2:14" x14ac:dyDescent="0.25">
      <c r="B1446" s="49" t="s">
        <v>9326</v>
      </c>
      <c r="C1446" s="53" t="str">
        <f>_xlfn.XLOOKUP(Tabla1[[#This Row],[txtDimensionFocus]],Tabla7[Columna1],Tabla7[Columna2])</f>
        <v>Cuentas Por Pagar Proveedores</v>
      </c>
      <c r="D1446" s="43" t="s">
        <v>11379</v>
      </c>
      <c r="E1446" t="s">
        <v>2500</v>
      </c>
      <c r="F1446" t="s">
        <v>12554</v>
      </c>
      <c r="G1446" s="41">
        <v>41876</v>
      </c>
      <c r="H1446" t="s">
        <v>4131</v>
      </c>
      <c r="I1446" t="s">
        <v>16870</v>
      </c>
      <c r="K1446">
        <v>1373</v>
      </c>
      <c r="L1446" t="s">
        <v>21854</v>
      </c>
      <c r="M1446" s="44">
        <v>-29500</v>
      </c>
      <c r="N1446" s="44">
        <v>-29500</v>
      </c>
    </row>
    <row r="1447" spans="2:14" x14ac:dyDescent="0.25">
      <c r="B1447" s="49" t="s">
        <v>9326</v>
      </c>
      <c r="C1447" s="53" t="str">
        <f>_xlfn.XLOOKUP(Tabla1[[#This Row],[txtDimensionFocus]],Tabla7[Columna1],Tabla7[Columna2])</f>
        <v>Cuentas Por Pagar Proveedores</v>
      </c>
      <c r="D1447" s="43" t="s">
        <v>4446</v>
      </c>
      <c r="E1447" t="s">
        <v>4445</v>
      </c>
      <c r="F1447" t="s">
        <v>12803</v>
      </c>
      <c r="G1447" s="41">
        <v>41967</v>
      </c>
      <c r="H1447" t="s">
        <v>4447</v>
      </c>
      <c r="I1447" t="s">
        <v>16638</v>
      </c>
      <c r="K1447" t="s">
        <v>22072</v>
      </c>
      <c r="L1447" t="s">
        <v>21854</v>
      </c>
      <c r="M1447" s="44">
        <v>-29500</v>
      </c>
      <c r="N1447" s="44">
        <v>-29500</v>
      </c>
    </row>
    <row r="1448" spans="2:14" x14ac:dyDescent="0.25">
      <c r="B1448" s="49" t="s">
        <v>9326</v>
      </c>
      <c r="C1448" s="53" t="str">
        <f>_xlfn.XLOOKUP(Tabla1[[#This Row],[txtDimensionFocus]],Tabla7[Columna1],Tabla7[Columna2])</f>
        <v>Cuentas Por Pagar Proveedores</v>
      </c>
      <c r="D1448" s="43" t="s">
        <v>3792</v>
      </c>
      <c r="E1448" t="s">
        <v>3791</v>
      </c>
      <c r="F1448" t="s">
        <v>12312</v>
      </c>
      <c r="G1448" s="41">
        <v>41791</v>
      </c>
      <c r="H1448" t="s">
        <v>3793</v>
      </c>
      <c r="I1448" t="s">
        <v>16521</v>
      </c>
      <c r="K1448" t="s">
        <v>22204</v>
      </c>
      <c r="L1448" t="s">
        <v>21854</v>
      </c>
      <c r="M1448" s="44">
        <v>-29500</v>
      </c>
      <c r="N1448" s="44">
        <v>-29500</v>
      </c>
    </row>
    <row r="1449" spans="2:14" x14ac:dyDescent="0.25">
      <c r="B1449" s="49" t="s">
        <v>9326</v>
      </c>
      <c r="C1449" s="53" t="str">
        <f>_xlfn.XLOOKUP(Tabla1[[#This Row],[txtDimensionFocus]],Tabla7[Columna1],Tabla7[Columna2])</f>
        <v>Cuentas Por Pagar Proveedores</v>
      </c>
      <c r="D1449" s="43" t="s">
        <v>3792</v>
      </c>
      <c r="E1449" t="s">
        <v>3791</v>
      </c>
      <c r="F1449" t="s">
        <v>12792</v>
      </c>
      <c r="G1449" s="41">
        <v>41956</v>
      </c>
      <c r="H1449" t="s">
        <v>4432</v>
      </c>
      <c r="I1449" t="s">
        <v>17640</v>
      </c>
      <c r="K1449">
        <v>2134</v>
      </c>
      <c r="L1449" t="s">
        <v>21854</v>
      </c>
      <c r="M1449" s="44">
        <v>-29500</v>
      </c>
      <c r="N1449" s="44">
        <v>-29500</v>
      </c>
    </row>
    <row r="1450" spans="2:14" x14ac:dyDescent="0.25">
      <c r="B1450" s="49" t="s">
        <v>9326</v>
      </c>
      <c r="C1450" s="53" t="str">
        <f>_xlfn.XLOOKUP(Tabla1[[#This Row],[txtDimensionFocus]],Tabla7[Columna1],Tabla7[Columna2])</f>
        <v>Cuentas Por Pagar Proveedores</v>
      </c>
      <c r="D1450" s="43" t="s">
        <v>12714</v>
      </c>
      <c r="E1450" t="s">
        <v>4329</v>
      </c>
      <c r="F1450" t="s">
        <v>12800</v>
      </c>
      <c r="G1450" s="41">
        <v>41963</v>
      </c>
      <c r="H1450" t="s">
        <v>3879</v>
      </c>
      <c r="I1450" t="s">
        <v>16638</v>
      </c>
      <c r="K1450" t="s">
        <v>22734</v>
      </c>
      <c r="L1450" t="s">
        <v>21854</v>
      </c>
      <c r="M1450" s="44">
        <v>-29500</v>
      </c>
      <c r="N1450" s="44">
        <v>-29500</v>
      </c>
    </row>
    <row r="1451" spans="2:14" x14ac:dyDescent="0.25">
      <c r="B1451" s="49" t="s">
        <v>9326</v>
      </c>
      <c r="C1451" s="53" t="str">
        <f>_xlfn.XLOOKUP(Tabla1[[#This Row],[txtDimensionFocus]],Tabla7[Columna1],Tabla7[Columna2])</f>
        <v>Cuentas Por Pagar Proveedores</v>
      </c>
      <c r="D1451" s="43" t="s">
        <v>12714</v>
      </c>
      <c r="E1451" t="s">
        <v>4329</v>
      </c>
      <c r="F1451" t="s">
        <v>12715</v>
      </c>
      <c r="G1451" s="41">
        <v>41921</v>
      </c>
      <c r="H1451" t="s">
        <v>3854</v>
      </c>
      <c r="I1451" t="s">
        <v>18808</v>
      </c>
      <c r="K1451">
        <v>1387</v>
      </c>
      <c r="L1451" t="s">
        <v>21854</v>
      </c>
      <c r="M1451" s="44">
        <v>-29500</v>
      </c>
      <c r="N1451" s="44">
        <v>-29500</v>
      </c>
    </row>
    <row r="1452" spans="2:14" x14ac:dyDescent="0.25">
      <c r="B1452" s="49" t="s">
        <v>9326</v>
      </c>
      <c r="C1452" s="53" t="str">
        <f>_xlfn.XLOOKUP(Tabla1[[#This Row],[txtDimensionFocus]],Tabla7[Columna1],Tabla7[Columna2])</f>
        <v>Cuentas Por Pagar Proveedores</v>
      </c>
      <c r="D1452" s="43" t="s">
        <v>2237</v>
      </c>
      <c r="E1452" t="s">
        <v>2236</v>
      </c>
      <c r="F1452" t="s">
        <v>13968</v>
      </c>
      <c r="G1452" s="41">
        <v>42411</v>
      </c>
      <c r="H1452" t="s">
        <v>5937</v>
      </c>
      <c r="I1452" t="s">
        <v>18201</v>
      </c>
      <c r="K1452" t="s">
        <v>22478</v>
      </c>
      <c r="L1452" t="s">
        <v>21854</v>
      </c>
      <c r="M1452" s="44">
        <v>-29205</v>
      </c>
      <c r="N1452" s="44">
        <v>-29205</v>
      </c>
    </row>
    <row r="1453" spans="2:14" x14ac:dyDescent="0.25">
      <c r="B1453" s="49" t="s">
        <v>9326</v>
      </c>
      <c r="C1453" s="53" t="str">
        <f>_xlfn.XLOOKUP(Tabla1[[#This Row],[txtDimensionFocus]],Tabla7[Columna1],Tabla7[Columna2])</f>
        <v>Cuentas Por Pagar Proveedores</v>
      </c>
      <c r="D1453" s="43" t="s">
        <v>2237</v>
      </c>
      <c r="E1453" t="s">
        <v>2236</v>
      </c>
      <c r="F1453" t="s">
        <v>14015</v>
      </c>
      <c r="G1453" s="41">
        <v>42473</v>
      </c>
      <c r="H1453" t="s">
        <v>5961</v>
      </c>
      <c r="I1453" t="s">
        <v>18202</v>
      </c>
      <c r="K1453" t="s">
        <v>22480</v>
      </c>
      <c r="L1453" t="s">
        <v>21854</v>
      </c>
      <c r="M1453" s="44">
        <v>-29205</v>
      </c>
      <c r="N1453" s="44">
        <v>-29205</v>
      </c>
    </row>
    <row r="1454" spans="2:14" x14ac:dyDescent="0.25">
      <c r="B1454" s="49" t="s">
        <v>9326</v>
      </c>
      <c r="C1454" s="53" t="str">
        <f>_xlfn.XLOOKUP(Tabla1[[#This Row],[txtDimensionFocus]],Tabla7[Columna1],Tabla7[Columna2])</f>
        <v>Cuentas Por Pagar Proveedores</v>
      </c>
      <c r="D1454" s="43" t="s">
        <v>433</v>
      </c>
      <c r="E1454" t="s">
        <v>432</v>
      </c>
      <c r="F1454" t="s">
        <v>9998</v>
      </c>
      <c r="G1454" s="41">
        <v>41159</v>
      </c>
      <c r="H1454" t="s">
        <v>847</v>
      </c>
      <c r="I1454" t="s">
        <v>17319</v>
      </c>
      <c r="K1454" t="s">
        <v>22167</v>
      </c>
      <c r="L1454" t="s">
        <v>21854</v>
      </c>
      <c r="M1454" s="44">
        <v>-29854.92</v>
      </c>
      <c r="N1454" s="44">
        <v>-29082.81</v>
      </c>
    </row>
    <row r="1455" spans="2:14" x14ac:dyDescent="0.25">
      <c r="B1455" s="49" t="s">
        <v>9326</v>
      </c>
      <c r="C1455" s="53" t="str">
        <f>_xlfn.XLOOKUP(Tabla1[[#This Row],[txtDimensionFocus]],Tabla7[Columna1],Tabla7[Columna2])</f>
        <v>Cuentas Por Pagar Proveedores</v>
      </c>
      <c r="D1455" s="43" t="s">
        <v>430</v>
      </c>
      <c r="E1455" t="s">
        <v>429</v>
      </c>
      <c r="F1455" t="s">
        <v>9627</v>
      </c>
      <c r="G1455" s="41">
        <v>40911</v>
      </c>
      <c r="H1455">
        <v>30</v>
      </c>
      <c r="L1455" t="s">
        <v>21854</v>
      </c>
      <c r="M1455" s="44">
        <v>-29000</v>
      </c>
      <c r="N1455" s="44">
        <v>-29000</v>
      </c>
    </row>
    <row r="1456" spans="2:14" x14ac:dyDescent="0.25">
      <c r="B1456" s="49" t="s">
        <v>9326</v>
      </c>
      <c r="C1456" s="53" t="str">
        <f>_xlfn.XLOOKUP(Tabla1[[#This Row],[txtDimensionFocus]],Tabla7[Columna1],Tabla7[Columna2])</f>
        <v>Cuentas Por Pagar Proveedores</v>
      </c>
      <c r="D1456" s="43" t="s">
        <v>6768</v>
      </c>
      <c r="E1456" t="s">
        <v>6767</v>
      </c>
      <c r="F1456" t="s">
        <v>14605</v>
      </c>
      <c r="G1456" s="41">
        <v>42874</v>
      </c>
      <c r="H1456" t="s">
        <v>6770</v>
      </c>
      <c r="I1456" t="s">
        <v>16959</v>
      </c>
      <c r="K1456" t="s">
        <v>22404</v>
      </c>
      <c r="L1456" t="s">
        <v>21854</v>
      </c>
      <c r="M1456" s="44">
        <v>-28980.799999999999</v>
      </c>
      <c r="N1456" s="44">
        <v>-28980.799999999999</v>
      </c>
    </row>
    <row r="1457" spans="2:14" x14ac:dyDescent="0.25">
      <c r="B1457" s="49" t="s">
        <v>9326</v>
      </c>
      <c r="C1457" s="53" t="str">
        <f>_xlfn.XLOOKUP(Tabla1[[#This Row],[txtDimensionFocus]],Tabla7[Columna1],Tabla7[Columna2])</f>
        <v>Cuentas Por Pagar Proveedores</v>
      </c>
      <c r="D1457" s="43" t="s">
        <v>433</v>
      </c>
      <c r="E1457" t="s">
        <v>432</v>
      </c>
      <c r="F1457" t="s">
        <v>10365</v>
      </c>
      <c r="G1457" s="41">
        <v>41411</v>
      </c>
      <c r="H1457" t="s">
        <v>1351</v>
      </c>
      <c r="I1457" t="s">
        <v>1400</v>
      </c>
      <c r="K1457" t="s">
        <v>22169</v>
      </c>
      <c r="L1457" t="s">
        <v>21854</v>
      </c>
      <c r="M1457" s="44">
        <v>-28753.06</v>
      </c>
      <c r="N1457" s="44">
        <v>-28753.06</v>
      </c>
    </row>
    <row r="1458" spans="2:14" x14ac:dyDescent="0.25">
      <c r="B1458" s="49" t="s">
        <v>9326</v>
      </c>
      <c r="C1458" s="53" t="str">
        <f>_xlfn.XLOOKUP(Tabla1[[#This Row],[txtDimensionFocus]],Tabla7[Columna1],Tabla7[Columna2])</f>
        <v>Cuentas Por Pagar Proveedores</v>
      </c>
      <c r="D1458" s="43" t="s">
        <v>1154</v>
      </c>
      <c r="E1458" t="s">
        <v>1153</v>
      </c>
      <c r="F1458" t="s">
        <v>10221</v>
      </c>
      <c r="G1458" s="41">
        <v>41270</v>
      </c>
      <c r="H1458" t="s">
        <v>1155</v>
      </c>
      <c r="I1458" t="s">
        <v>17682</v>
      </c>
      <c r="K1458" t="s">
        <v>22220</v>
      </c>
      <c r="L1458" t="s">
        <v>21854</v>
      </c>
      <c r="M1458" s="44">
        <v>-28710</v>
      </c>
      <c r="N1458" s="44">
        <v>-28710</v>
      </c>
    </row>
    <row r="1459" spans="2:14" x14ac:dyDescent="0.25">
      <c r="B1459" s="49" t="s">
        <v>9326</v>
      </c>
      <c r="C1459" s="53" t="str">
        <f>_xlfn.XLOOKUP(Tabla1[[#This Row],[txtDimensionFocus]],Tabla7[Columna1],Tabla7[Columna2])</f>
        <v>Cuentas Por Pagar Proveedores</v>
      </c>
      <c r="D1459" s="43" t="s">
        <v>484</v>
      </c>
      <c r="E1459" t="s">
        <v>483</v>
      </c>
      <c r="F1459" t="s">
        <v>9704</v>
      </c>
      <c r="G1459" s="41">
        <v>40955</v>
      </c>
      <c r="H1459">
        <v>977</v>
      </c>
      <c r="L1459" t="s">
        <v>21854</v>
      </c>
      <c r="M1459" s="44">
        <v>-28684.48</v>
      </c>
      <c r="N1459" s="44">
        <v>-28684.48</v>
      </c>
    </row>
    <row r="1460" spans="2:14" x14ac:dyDescent="0.25">
      <c r="B1460" s="49" t="s">
        <v>9326</v>
      </c>
      <c r="C1460" s="53" t="str">
        <f>_xlfn.XLOOKUP(Tabla1[[#This Row],[txtDimensionFocus]],Tabla7[Columna1],Tabla7[Columna2])</f>
        <v>Cuentas Por Pagar Proveedores</v>
      </c>
      <c r="D1460" s="43" t="s">
        <v>5945</v>
      </c>
      <c r="E1460" t="s">
        <v>5944</v>
      </c>
      <c r="F1460" t="s">
        <v>14338</v>
      </c>
      <c r="G1460" s="41">
        <v>42648</v>
      </c>
      <c r="H1460" t="s">
        <v>6423</v>
      </c>
      <c r="I1460" t="s">
        <v>18114</v>
      </c>
      <c r="K1460" t="s">
        <v>22525</v>
      </c>
      <c r="L1460" t="s">
        <v>21854</v>
      </c>
      <c r="M1460" s="44">
        <v>-28615</v>
      </c>
      <c r="N1460" s="44">
        <v>-28615</v>
      </c>
    </row>
    <row r="1461" spans="2:14" x14ac:dyDescent="0.25">
      <c r="B1461" s="49" t="s">
        <v>9326</v>
      </c>
      <c r="C1461" s="53" t="str">
        <f>_xlfn.XLOOKUP(Tabla1[[#This Row],[txtDimensionFocus]],Tabla7[Columna1],Tabla7[Columna2])</f>
        <v>Cuentas Por Pagar Proveedores</v>
      </c>
      <c r="D1461" s="43" t="s">
        <v>2237</v>
      </c>
      <c r="E1461" t="s">
        <v>2236</v>
      </c>
      <c r="F1461" t="s">
        <v>12498</v>
      </c>
      <c r="G1461" s="41">
        <v>41843</v>
      </c>
      <c r="H1461" t="s">
        <v>4055</v>
      </c>
      <c r="I1461" t="s">
        <v>18065</v>
      </c>
      <c r="K1461" t="s">
        <v>22474</v>
      </c>
      <c r="L1461" t="s">
        <v>21854</v>
      </c>
      <c r="M1461" s="44">
        <v>-28585.5</v>
      </c>
      <c r="N1461" s="44">
        <v>-28585.5</v>
      </c>
    </row>
    <row r="1462" spans="2:14" x14ac:dyDescent="0.25">
      <c r="B1462" s="49" t="s">
        <v>9326</v>
      </c>
      <c r="C1462" s="53" t="str">
        <f>_xlfn.XLOOKUP(Tabla1[[#This Row],[txtDimensionFocus]],Tabla7[Columna1],Tabla7[Columna2])</f>
        <v>Cuentas Por Pagar Proveedores</v>
      </c>
      <c r="D1462" s="43" t="s">
        <v>1622</v>
      </c>
      <c r="E1462" t="s">
        <v>1621</v>
      </c>
      <c r="F1462" t="s">
        <v>12573</v>
      </c>
      <c r="G1462" s="41">
        <v>41881</v>
      </c>
      <c r="H1462" t="s">
        <v>4161</v>
      </c>
      <c r="I1462" t="s">
        <v>17261</v>
      </c>
      <c r="K1462">
        <v>806</v>
      </c>
      <c r="L1462" t="s">
        <v>21854</v>
      </c>
      <c r="M1462" s="44">
        <v>-28556.78</v>
      </c>
      <c r="N1462" s="44">
        <v>-28556.78</v>
      </c>
    </row>
    <row r="1463" spans="2:14" x14ac:dyDescent="0.25">
      <c r="B1463" s="49" t="s">
        <v>9326</v>
      </c>
      <c r="C1463" s="53" t="str">
        <f>_xlfn.XLOOKUP(Tabla1[[#This Row],[txtDimensionFocus]],Tabla7[Columna1],Tabla7[Columna2])</f>
        <v>Cuentas Por Pagar Proveedores</v>
      </c>
      <c r="D1463" s="43" t="s">
        <v>2386</v>
      </c>
      <c r="E1463" t="s">
        <v>2385</v>
      </c>
      <c r="F1463" t="s">
        <v>11276</v>
      </c>
      <c r="G1463" s="41">
        <v>41715</v>
      </c>
      <c r="H1463" t="s">
        <v>2387</v>
      </c>
      <c r="I1463" t="s">
        <v>17684</v>
      </c>
      <c r="K1463">
        <v>744</v>
      </c>
      <c r="L1463" t="s">
        <v>21854</v>
      </c>
      <c r="M1463" s="44">
        <v>-35400</v>
      </c>
      <c r="N1463" s="44">
        <v>-28500</v>
      </c>
    </row>
    <row r="1464" spans="2:14" x14ac:dyDescent="0.25">
      <c r="B1464" s="49" t="s">
        <v>9326</v>
      </c>
      <c r="C1464" s="53" t="str">
        <f>_xlfn.XLOOKUP(Tabla1[[#This Row],[txtDimensionFocus]],Tabla7[Columna1],Tabla7[Columna2])</f>
        <v>Cuentas Por Pagar Proveedores</v>
      </c>
      <c r="D1464" s="43" t="s">
        <v>266</v>
      </c>
      <c r="E1464" t="s">
        <v>265</v>
      </c>
      <c r="F1464" t="s">
        <v>12492</v>
      </c>
      <c r="G1464" s="41">
        <v>41842</v>
      </c>
      <c r="H1464" t="s">
        <v>4047</v>
      </c>
      <c r="I1464" t="s">
        <v>17737</v>
      </c>
      <c r="K1464" t="s">
        <v>22241</v>
      </c>
      <c r="L1464" t="s">
        <v>21854</v>
      </c>
      <c r="M1464" s="44">
        <v>-28320</v>
      </c>
      <c r="N1464" s="44">
        <v>-28320</v>
      </c>
    </row>
    <row r="1465" spans="2:14" x14ac:dyDescent="0.25">
      <c r="B1465" s="49" t="s">
        <v>9326</v>
      </c>
      <c r="C1465" s="53" t="str">
        <f>_xlfn.XLOOKUP(Tabla1[[#This Row],[txtDimensionFocus]],Tabla7[Columna1],Tabla7[Columna2])</f>
        <v>Cuentas Por Pagar Proveedores</v>
      </c>
      <c r="D1465" s="43" t="s">
        <v>266</v>
      </c>
      <c r="E1465" t="s">
        <v>265</v>
      </c>
      <c r="F1465" t="s">
        <v>12493</v>
      </c>
      <c r="G1465" s="41">
        <v>41842</v>
      </c>
      <c r="H1465" t="s">
        <v>4048</v>
      </c>
      <c r="I1465" t="s">
        <v>17737</v>
      </c>
      <c r="K1465" t="s">
        <v>22241</v>
      </c>
      <c r="L1465" t="s">
        <v>21854</v>
      </c>
      <c r="M1465" s="44">
        <v>-28320</v>
      </c>
      <c r="N1465" s="44">
        <v>-28320</v>
      </c>
    </row>
    <row r="1466" spans="2:14" x14ac:dyDescent="0.25">
      <c r="B1466" s="49" t="s">
        <v>9326</v>
      </c>
      <c r="C1466" s="53" t="str">
        <f>_xlfn.XLOOKUP(Tabla1[[#This Row],[txtDimensionFocus]],Tabla7[Columna1],Tabla7[Columna2])</f>
        <v>Cuentas Por Pagar Proveedores</v>
      </c>
      <c r="D1466" s="43" t="s">
        <v>266</v>
      </c>
      <c r="E1466" t="s">
        <v>265</v>
      </c>
      <c r="F1466" t="s">
        <v>12513</v>
      </c>
      <c r="G1466" s="41">
        <v>41855</v>
      </c>
      <c r="H1466" t="s">
        <v>4075</v>
      </c>
      <c r="I1466" t="s">
        <v>17737</v>
      </c>
      <c r="K1466" t="s">
        <v>22242</v>
      </c>
      <c r="L1466" t="s">
        <v>21854</v>
      </c>
      <c r="M1466" s="44">
        <v>-28320</v>
      </c>
      <c r="N1466" s="44">
        <v>-28320</v>
      </c>
    </row>
    <row r="1467" spans="2:14" x14ac:dyDescent="0.25">
      <c r="B1467" s="49" t="s">
        <v>9326</v>
      </c>
      <c r="C1467" s="53" t="str">
        <f>_xlfn.XLOOKUP(Tabla1[[#This Row],[txtDimensionFocus]],Tabla7[Columna1],Tabla7[Columna2])</f>
        <v>Cuentas Por Pagar Proveedores</v>
      </c>
      <c r="D1467" s="43" t="s">
        <v>266</v>
      </c>
      <c r="E1467" t="s">
        <v>265</v>
      </c>
      <c r="F1467" t="s">
        <v>12514</v>
      </c>
      <c r="G1467" s="41">
        <v>41855</v>
      </c>
      <c r="H1467" t="s">
        <v>4076</v>
      </c>
      <c r="I1467" t="s">
        <v>17737</v>
      </c>
      <c r="K1467" t="s">
        <v>22242</v>
      </c>
      <c r="L1467" t="s">
        <v>21854</v>
      </c>
      <c r="M1467" s="44">
        <v>-28320</v>
      </c>
      <c r="N1467" s="44">
        <v>-28320</v>
      </c>
    </row>
    <row r="1468" spans="2:14" x14ac:dyDescent="0.25">
      <c r="B1468" s="49" t="s">
        <v>9326</v>
      </c>
      <c r="C1468" s="53" t="str">
        <f>_xlfn.XLOOKUP(Tabla1[[#This Row],[txtDimensionFocus]],Tabla7[Columna1],Tabla7[Columna2])</f>
        <v>Cuentas Por Pagar Proveedores</v>
      </c>
      <c r="D1468" s="43" t="s">
        <v>10237</v>
      </c>
      <c r="E1468" t="s">
        <v>1179</v>
      </c>
      <c r="F1468" t="s">
        <v>10260</v>
      </c>
      <c r="G1468" s="41">
        <v>41304</v>
      </c>
      <c r="H1468" t="s">
        <v>1209</v>
      </c>
      <c r="I1468" t="s">
        <v>16508</v>
      </c>
      <c r="K1468" t="s">
        <v>21893</v>
      </c>
      <c r="L1468" t="s">
        <v>21854</v>
      </c>
      <c r="M1468" s="44">
        <v>-29500</v>
      </c>
      <c r="N1468" s="44">
        <v>-28250</v>
      </c>
    </row>
    <row r="1469" spans="2:14" x14ac:dyDescent="0.25">
      <c r="B1469" s="49" t="s">
        <v>9326</v>
      </c>
      <c r="C1469" s="53" t="str">
        <f>_xlfn.XLOOKUP(Tabla1[[#This Row],[txtDimensionFocus]],Tabla7[Columna1],Tabla7[Columna2])</f>
        <v>Cuentas Por Pagar Proveedores</v>
      </c>
      <c r="D1469" s="43" t="s">
        <v>704</v>
      </c>
      <c r="E1469" t="s">
        <v>703</v>
      </c>
      <c r="F1469" t="s">
        <v>17365</v>
      </c>
      <c r="G1469" s="41">
        <v>45259</v>
      </c>
      <c r="H1469" t="s">
        <v>17366</v>
      </c>
      <c r="L1469" t="s">
        <v>21854</v>
      </c>
      <c r="M1469" s="44">
        <v>-28066.3</v>
      </c>
      <c r="N1469" s="44">
        <v>-28066.3</v>
      </c>
    </row>
    <row r="1470" spans="2:14" x14ac:dyDescent="0.25">
      <c r="B1470" s="49" t="s">
        <v>9326</v>
      </c>
      <c r="C1470" s="53" t="str">
        <f>_xlfn.XLOOKUP(Tabla1[[#This Row],[txtDimensionFocus]],Tabla7[Columna1],Tabla7[Columna2])</f>
        <v>Cuentas Por Pagar Proveedores</v>
      </c>
      <c r="D1470" s="43" t="s">
        <v>704</v>
      </c>
      <c r="E1470" t="s">
        <v>703</v>
      </c>
      <c r="F1470" t="s">
        <v>17385</v>
      </c>
      <c r="G1470" s="41">
        <v>45259</v>
      </c>
      <c r="H1470" t="s">
        <v>17386</v>
      </c>
      <c r="L1470" t="s">
        <v>21854</v>
      </c>
      <c r="M1470" s="44">
        <v>-28066.3</v>
      </c>
      <c r="N1470" s="44">
        <v>-28066.3</v>
      </c>
    </row>
    <row r="1471" spans="2:14" x14ac:dyDescent="0.25">
      <c r="B1471" s="49" t="s">
        <v>9326</v>
      </c>
      <c r="C1471" s="53" t="str">
        <f>_xlfn.XLOOKUP(Tabla1[[#This Row],[txtDimensionFocus]],Tabla7[Columna1],Tabla7[Columna2])</f>
        <v>Cuentas Por Pagar Proveedores</v>
      </c>
      <c r="D1471" s="43" t="s">
        <v>15212</v>
      </c>
      <c r="E1471" t="s">
        <v>7622</v>
      </c>
      <c r="F1471" t="s">
        <v>15213</v>
      </c>
      <c r="G1471" s="41">
        <v>43880</v>
      </c>
      <c r="H1471" t="s">
        <v>7623</v>
      </c>
      <c r="L1471" t="s">
        <v>21854</v>
      </c>
      <c r="M1471" s="44">
        <v>-27920</v>
      </c>
      <c r="N1471" s="44">
        <v>-27920</v>
      </c>
    </row>
    <row r="1472" spans="2:14" x14ac:dyDescent="0.25">
      <c r="B1472" s="49" t="s">
        <v>9326</v>
      </c>
      <c r="C1472" s="53" t="str">
        <f>_xlfn.XLOOKUP(Tabla1[[#This Row],[txtDimensionFocus]],Tabla7[Columna1],Tabla7[Columna2])</f>
        <v>Cuentas Por Pagar Proveedores</v>
      </c>
      <c r="D1472" s="43" t="s">
        <v>10237</v>
      </c>
      <c r="E1472" t="s">
        <v>1179</v>
      </c>
      <c r="F1472" t="s">
        <v>10238</v>
      </c>
      <c r="G1472" s="41">
        <v>41273</v>
      </c>
      <c r="H1472" t="s">
        <v>1180</v>
      </c>
      <c r="I1472" t="s">
        <v>16508</v>
      </c>
      <c r="K1472" t="s">
        <v>21893</v>
      </c>
      <c r="L1472" t="s">
        <v>21854</v>
      </c>
      <c r="M1472" s="44">
        <v>-29000</v>
      </c>
      <c r="N1472" s="44">
        <v>-27750</v>
      </c>
    </row>
    <row r="1473" spans="2:14" x14ac:dyDescent="0.25">
      <c r="B1473" s="49" t="s">
        <v>9326</v>
      </c>
      <c r="C1473" s="53" t="str">
        <f>_xlfn.XLOOKUP(Tabla1[[#This Row],[txtDimensionFocus]],Tabla7[Columna1],Tabla7[Columna2])</f>
        <v>Cuentas Por Pagar Proveedores</v>
      </c>
      <c r="D1473" s="43" t="s">
        <v>484</v>
      </c>
      <c r="E1473" t="s">
        <v>483</v>
      </c>
      <c r="F1473" t="s">
        <v>9686</v>
      </c>
      <c r="G1473" s="41">
        <v>40943</v>
      </c>
      <c r="H1473">
        <v>961</v>
      </c>
      <c r="L1473" t="s">
        <v>21854</v>
      </c>
      <c r="M1473" s="44">
        <v>-27608</v>
      </c>
      <c r="N1473" s="44">
        <v>-27608</v>
      </c>
    </row>
    <row r="1474" spans="2:14" x14ac:dyDescent="0.25">
      <c r="B1474" s="49" t="s">
        <v>9326</v>
      </c>
      <c r="C1474" s="53" t="str">
        <f>_xlfn.XLOOKUP(Tabla1[[#This Row],[txtDimensionFocus]],Tabla7[Columna1],Tabla7[Columna2])</f>
        <v>Cuentas Por Pagar Proveedores</v>
      </c>
      <c r="D1474" s="43" t="s">
        <v>816</v>
      </c>
      <c r="E1474" t="s">
        <v>815</v>
      </c>
      <c r="F1474" t="s">
        <v>14373</v>
      </c>
      <c r="G1474" s="41">
        <v>42704</v>
      </c>
      <c r="L1474" t="s">
        <v>21854</v>
      </c>
      <c r="M1474" s="44">
        <v>-27524.11</v>
      </c>
      <c r="N1474" s="44">
        <v>-27524.11</v>
      </c>
    </row>
    <row r="1475" spans="2:14" x14ac:dyDescent="0.25">
      <c r="B1475" s="49" t="s">
        <v>9326</v>
      </c>
      <c r="C1475" s="53" t="str">
        <f>_xlfn.XLOOKUP(Tabla1[[#This Row],[txtDimensionFocus]],Tabla7[Columna1],Tabla7[Columna2])</f>
        <v>Cuentas Por Pagar Proveedores</v>
      </c>
      <c r="D1475" s="43" t="s">
        <v>21687</v>
      </c>
      <c r="E1475" t="s">
        <v>22722</v>
      </c>
      <c r="F1475" t="s">
        <v>21688</v>
      </c>
      <c r="G1475" s="41">
        <v>45222</v>
      </c>
      <c r="H1475" t="s">
        <v>21689</v>
      </c>
      <c r="L1475" t="s">
        <v>21854</v>
      </c>
      <c r="M1475" s="44">
        <v>-27437</v>
      </c>
      <c r="N1475" s="44">
        <v>-27437</v>
      </c>
    </row>
    <row r="1476" spans="2:14" x14ac:dyDescent="0.25">
      <c r="B1476" s="49" t="s">
        <v>24086</v>
      </c>
      <c r="C1476" s="53" t="str">
        <f>_xlfn.XLOOKUP(Tabla1[[#This Row],[txtDimensionFocus]],Tabla7[Columna1],Tabla7[Columna2])</f>
        <v>Transferencia corriente por Pagar/Regionales, Distritos y Ce</v>
      </c>
      <c r="D1476" s="43" t="s">
        <v>21790</v>
      </c>
      <c r="E1476" t="s">
        <v>24093</v>
      </c>
      <c r="F1476" t="s">
        <v>21823</v>
      </c>
      <c r="G1476" s="41">
        <v>45288</v>
      </c>
      <c r="H1476" t="s">
        <v>21824</v>
      </c>
      <c r="L1476" t="s">
        <v>21854</v>
      </c>
      <c r="M1476" s="44">
        <v>-369612.69</v>
      </c>
      <c r="N1476" s="44">
        <v>-369612.69</v>
      </c>
    </row>
    <row r="1477" spans="2:14" x14ac:dyDescent="0.25">
      <c r="B1477" s="49" t="s">
        <v>24086</v>
      </c>
      <c r="C1477" s="53" t="str">
        <f>_xlfn.XLOOKUP(Tabla1[[#This Row],[txtDimensionFocus]],Tabla7[Columna1],Tabla7[Columna2])</f>
        <v>Transferencia corriente por Pagar/Regionales, Distritos y Ce</v>
      </c>
      <c r="D1477" s="43" t="s">
        <v>21790</v>
      </c>
      <c r="E1477" t="s">
        <v>24093</v>
      </c>
      <c r="F1477" t="s">
        <v>21825</v>
      </c>
      <c r="G1477" s="41">
        <v>45288</v>
      </c>
      <c r="H1477" t="s">
        <v>21826</v>
      </c>
      <c r="L1477" t="s">
        <v>21854</v>
      </c>
      <c r="M1477" s="44">
        <v>-369612.69</v>
      </c>
      <c r="N1477" s="44">
        <v>-369612.69</v>
      </c>
    </row>
    <row r="1478" spans="2:14" x14ac:dyDescent="0.25">
      <c r="B1478" s="49" t="s">
        <v>24086</v>
      </c>
      <c r="C1478" s="53" t="str">
        <f>_xlfn.XLOOKUP(Tabla1[[#This Row],[txtDimensionFocus]],Tabla7[Columna1],Tabla7[Columna2])</f>
        <v>Transferencia corriente por Pagar/Regionales, Distritos y Ce</v>
      </c>
      <c r="D1478" s="43" t="s">
        <v>21790</v>
      </c>
      <c r="E1478" t="s">
        <v>24093</v>
      </c>
      <c r="F1478" t="s">
        <v>21841</v>
      </c>
      <c r="G1478" s="41">
        <v>45289</v>
      </c>
      <c r="H1478" t="s">
        <v>21842</v>
      </c>
      <c r="L1478" t="s">
        <v>21854</v>
      </c>
      <c r="M1478" s="44">
        <v>-369612.69</v>
      </c>
      <c r="N1478" s="44">
        <v>-369612.69</v>
      </c>
    </row>
    <row r="1479" spans="2:14" x14ac:dyDescent="0.25">
      <c r="B1479" s="49" t="s">
        <v>9326</v>
      </c>
      <c r="C1479" s="53" t="str">
        <f>_xlfn.XLOOKUP(Tabla1[[#This Row],[txtDimensionFocus]],Tabla7[Columna1],Tabla7[Columna2])</f>
        <v>Cuentas Por Pagar Proveedores</v>
      </c>
      <c r="D1479" s="43" t="s">
        <v>484</v>
      </c>
      <c r="E1479" t="s">
        <v>483</v>
      </c>
      <c r="F1479" t="s">
        <v>9753</v>
      </c>
      <c r="G1479" s="41">
        <v>40994</v>
      </c>
      <c r="H1479">
        <v>1007</v>
      </c>
      <c r="L1479" t="s">
        <v>21854</v>
      </c>
      <c r="M1479" s="44">
        <v>-27381.8</v>
      </c>
      <c r="N1479" s="44">
        <v>-27381.8</v>
      </c>
    </row>
    <row r="1480" spans="2:14" x14ac:dyDescent="0.25">
      <c r="B1480" s="49" t="s">
        <v>9326</v>
      </c>
      <c r="C1480" s="53" t="str">
        <f>_xlfn.XLOOKUP(Tabla1[[#This Row],[txtDimensionFocus]],Tabla7[Columna1],Tabla7[Columna2])</f>
        <v>Cuentas Por Pagar Proveedores</v>
      </c>
      <c r="D1480" s="43" t="s">
        <v>1476</v>
      </c>
      <c r="E1480" t="s">
        <v>1475</v>
      </c>
      <c r="F1480" t="s">
        <v>10456</v>
      </c>
      <c r="G1480" s="41">
        <v>41491</v>
      </c>
      <c r="H1480" s="50" t="s">
        <v>1477</v>
      </c>
      <c r="L1480" t="s">
        <v>21854</v>
      </c>
      <c r="M1480" s="44">
        <v>-30000</v>
      </c>
      <c r="N1480" s="44">
        <v>-27355.93</v>
      </c>
    </row>
    <row r="1481" spans="2:14" x14ac:dyDescent="0.25">
      <c r="B1481" s="49" t="s">
        <v>9326</v>
      </c>
      <c r="C1481" s="53" t="str">
        <f>_xlfn.XLOOKUP(Tabla1[[#This Row],[txtDimensionFocus]],Tabla7[Columna1],Tabla7[Columna2])</f>
        <v>Cuentas Por Pagar Proveedores</v>
      </c>
      <c r="D1481" s="43" t="s">
        <v>217</v>
      </c>
      <c r="E1481" t="s">
        <v>216</v>
      </c>
      <c r="F1481" t="s">
        <v>9455</v>
      </c>
      <c r="G1481" s="41">
        <v>40551</v>
      </c>
      <c r="H1481">
        <v>38</v>
      </c>
      <c r="L1481" t="s">
        <v>21854</v>
      </c>
      <c r="M1481" s="44">
        <v>-27144</v>
      </c>
      <c r="N1481" s="44">
        <v>-27144</v>
      </c>
    </row>
    <row r="1482" spans="2:14" x14ac:dyDescent="0.25">
      <c r="B1482" s="49" t="s">
        <v>9326</v>
      </c>
      <c r="C1482" s="53" t="str">
        <f>_xlfn.XLOOKUP(Tabla1[[#This Row],[txtDimensionFocus]],Tabla7[Columna1],Tabla7[Columna2])</f>
        <v>Cuentas Por Pagar Proveedores</v>
      </c>
      <c r="D1482" s="43" t="s">
        <v>12545</v>
      </c>
      <c r="E1482" t="s">
        <v>4118</v>
      </c>
      <c r="F1482" t="s">
        <v>12546</v>
      </c>
      <c r="G1482" s="41">
        <v>41869</v>
      </c>
      <c r="H1482" t="s">
        <v>4119</v>
      </c>
      <c r="I1482" t="s">
        <v>16588</v>
      </c>
      <c r="K1482" t="s">
        <v>21911</v>
      </c>
      <c r="L1482" t="s">
        <v>21854</v>
      </c>
      <c r="M1482" s="44">
        <v>-27140</v>
      </c>
      <c r="N1482" s="44">
        <v>-27140</v>
      </c>
    </row>
    <row r="1483" spans="2:14" x14ac:dyDescent="0.25">
      <c r="B1483" s="49" t="s">
        <v>9326</v>
      </c>
      <c r="C1483" s="53" t="str">
        <f>_xlfn.XLOOKUP(Tabla1[[#This Row],[txtDimensionFocus]],Tabla7[Columna1],Tabla7[Columna2])</f>
        <v>Cuentas Por Pagar Proveedores</v>
      </c>
      <c r="D1483" s="43" t="s">
        <v>12545</v>
      </c>
      <c r="E1483" t="s">
        <v>4118</v>
      </c>
      <c r="F1483" t="s">
        <v>12602</v>
      </c>
      <c r="G1483" s="41">
        <v>41886</v>
      </c>
      <c r="H1483" t="s">
        <v>4192</v>
      </c>
      <c r="I1483" t="s">
        <v>16434</v>
      </c>
      <c r="K1483" t="s">
        <v>21911</v>
      </c>
      <c r="L1483" t="s">
        <v>21854</v>
      </c>
      <c r="M1483" s="44">
        <v>-27140</v>
      </c>
      <c r="N1483" s="44">
        <v>-27140</v>
      </c>
    </row>
    <row r="1484" spans="2:14" x14ac:dyDescent="0.25">
      <c r="B1484" s="49" t="s">
        <v>9326</v>
      </c>
      <c r="C1484" s="53" t="str">
        <f>_xlfn.XLOOKUP(Tabla1[[#This Row],[txtDimensionFocus]],Tabla7[Columna1],Tabla7[Columna2])</f>
        <v>Cuentas Por Pagar Proveedores</v>
      </c>
      <c r="D1484" s="43" t="s">
        <v>433</v>
      </c>
      <c r="E1484" t="s">
        <v>432</v>
      </c>
      <c r="F1484" t="s">
        <v>14426</v>
      </c>
      <c r="G1484" s="41">
        <v>42766</v>
      </c>
      <c r="H1484" t="s">
        <v>6548</v>
      </c>
      <c r="I1484" t="s">
        <v>17468</v>
      </c>
      <c r="K1484" t="s">
        <v>22170</v>
      </c>
      <c r="L1484" t="s">
        <v>21854</v>
      </c>
      <c r="M1484" s="44">
        <v>-27016.69</v>
      </c>
      <c r="N1484" s="44">
        <v>-27016.69</v>
      </c>
    </row>
    <row r="1485" spans="2:14" x14ac:dyDescent="0.25">
      <c r="B1485" s="49" t="s">
        <v>9326</v>
      </c>
      <c r="C1485" s="53" t="str">
        <f>_xlfn.XLOOKUP(Tabla1[[#This Row],[txtDimensionFocus]],Tabla7[Columna1],Tabla7[Columna2])</f>
        <v>Cuentas Por Pagar Proveedores</v>
      </c>
      <c r="D1485" s="43" t="s">
        <v>1567</v>
      </c>
      <c r="E1485" t="s">
        <v>1566</v>
      </c>
      <c r="F1485" t="s">
        <v>10526</v>
      </c>
      <c r="G1485" s="41">
        <v>41537</v>
      </c>
      <c r="H1485" t="s">
        <v>1574</v>
      </c>
      <c r="L1485" t="s">
        <v>21854</v>
      </c>
      <c r="M1485" s="44">
        <v>-27004.799999999999</v>
      </c>
      <c r="N1485" s="44">
        <v>-27004.799999999999</v>
      </c>
    </row>
    <row r="1486" spans="2:14" x14ac:dyDescent="0.25">
      <c r="B1486" s="49" t="s">
        <v>9326</v>
      </c>
      <c r="C1486" s="53" t="str">
        <f>_xlfn.XLOOKUP(Tabla1[[#This Row],[txtDimensionFocus]],Tabla7[Columna1],Tabla7[Columna2])</f>
        <v>Cuentas Por Pagar Proveedores</v>
      </c>
      <c r="D1486" s="43" t="s">
        <v>816</v>
      </c>
      <c r="E1486" t="s">
        <v>815</v>
      </c>
      <c r="F1486" t="s">
        <v>11307</v>
      </c>
      <c r="G1486" s="41">
        <v>41722</v>
      </c>
      <c r="L1486" t="s">
        <v>21854</v>
      </c>
      <c r="M1486" s="44">
        <v>-26904</v>
      </c>
      <c r="N1486" s="44">
        <v>-26904</v>
      </c>
    </row>
    <row r="1487" spans="2:14" x14ac:dyDescent="0.25">
      <c r="B1487" s="49" t="s">
        <v>9326</v>
      </c>
      <c r="C1487" s="53" t="str">
        <f>_xlfn.XLOOKUP(Tabla1[[#This Row],[txtDimensionFocus]],Tabla7[Columna1],Tabla7[Columna2])</f>
        <v>Cuentas Por Pagar Proveedores</v>
      </c>
      <c r="D1487" s="43" t="s">
        <v>7810</v>
      </c>
      <c r="E1487" t="s">
        <v>7809</v>
      </c>
      <c r="F1487" t="s">
        <v>21456</v>
      </c>
      <c r="G1487" s="41">
        <v>45306</v>
      </c>
      <c r="H1487" t="s">
        <v>7501</v>
      </c>
      <c r="L1487" t="s">
        <v>21854</v>
      </c>
      <c r="M1487" s="44">
        <v>-26886.98</v>
      </c>
      <c r="N1487" s="44">
        <v>-26886.98</v>
      </c>
    </row>
    <row r="1488" spans="2:14" x14ac:dyDescent="0.25">
      <c r="B1488" s="49" t="s">
        <v>9326</v>
      </c>
      <c r="C1488" s="53" t="str">
        <f>_xlfn.XLOOKUP(Tabla1[[#This Row],[txtDimensionFocus]],Tabla7[Columna1],Tabla7[Columna2])</f>
        <v>Cuentas Por Pagar Proveedores</v>
      </c>
      <c r="D1488" s="43" t="s">
        <v>484</v>
      </c>
      <c r="E1488" t="s">
        <v>483</v>
      </c>
      <c r="F1488" t="s">
        <v>9684</v>
      </c>
      <c r="G1488" s="41">
        <v>40943</v>
      </c>
      <c r="H1488">
        <v>959</v>
      </c>
      <c r="L1488" t="s">
        <v>21854</v>
      </c>
      <c r="M1488" s="44">
        <v>-26703.200000000001</v>
      </c>
      <c r="N1488" s="44">
        <v>-26703.200000000001</v>
      </c>
    </row>
    <row r="1489" spans="2:14" x14ac:dyDescent="0.25">
      <c r="B1489" s="49" t="s">
        <v>9326</v>
      </c>
      <c r="C1489" s="53" t="str">
        <f>_xlfn.XLOOKUP(Tabla1[[#This Row],[txtDimensionFocus]],Tabla7[Columna1],Tabla7[Columna2])</f>
        <v>Cuentas Por Pagar Proveedores</v>
      </c>
      <c r="D1489" s="43" t="s">
        <v>9652</v>
      </c>
      <c r="E1489" t="s">
        <v>454</v>
      </c>
      <c r="F1489" t="s">
        <v>9653</v>
      </c>
      <c r="G1489" s="41">
        <v>40925</v>
      </c>
      <c r="H1489">
        <v>40</v>
      </c>
      <c r="L1489" t="s">
        <v>21854</v>
      </c>
      <c r="M1489" s="44">
        <v>-26643.7</v>
      </c>
      <c r="N1489" s="44">
        <v>-26643.7</v>
      </c>
    </row>
    <row r="1490" spans="2:14" x14ac:dyDescent="0.25">
      <c r="B1490" s="49" t="s">
        <v>9326</v>
      </c>
      <c r="C1490" s="53" t="str">
        <f>_xlfn.XLOOKUP(Tabla1[[#This Row],[txtDimensionFocus]],Tabla7[Columna1],Tabla7[Columna2])</f>
        <v>Cuentas Por Pagar Proveedores</v>
      </c>
      <c r="D1490" s="43" t="s">
        <v>4515</v>
      </c>
      <c r="E1490" t="s">
        <v>4514</v>
      </c>
      <c r="F1490" t="s">
        <v>12846</v>
      </c>
      <c r="G1490" s="41">
        <v>41985</v>
      </c>
      <c r="H1490" t="s">
        <v>4516</v>
      </c>
      <c r="L1490" t="s">
        <v>21854</v>
      </c>
      <c r="M1490" s="44">
        <v>-26623.16</v>
      </c>
      <c r="N1490" s="44">
        <v>-26623.16</v>
      </c>
    </row>
    <row r="1491" spans="2:14" x14ac:dyDescent="0.25">
      <c r="B1491" s="49" t="s">
        <v>9326</v>
      </c>
      <c r="C1491" s="53" t="str">
        <f>_xlfn.XLOOKUP(Tabla1[[#This Row],[txtDimensionFocus]],Tabla7[Columna1],Tabla7[Columna2])</f>
        <v>Cuentas Por Pagar Proveedores</v>
      </c>
      <c r="D1491" s="43" t="s">
        <v>9183</v>
      </c>
      <c r="E1491" t="s">
        <v>9182</v>
      </c>
      <c r="F1491" t="s">
        <v>18739</v>
      </c>
      <c r="G1491" s="41">
        <v>45271</v>
      </c>
      <c r="H1491" t="s">
        <v>8747</v>
      </c>
      <c r="I1491" t="s">
        <v>18740</v>
      </c>
      <c r="L1491" t="s">
        <v>21854</v>
      </c>
      <c r="M1491" s="44">
        <v>-26550</v>
      </c>
      <c r="N1491" s="44">
        <v>-26550</v>
      </c>
    </row>
    <row r="1492" spans="2:14" x14ac:dyDescent="0.25">
      <c r="B1492" s="49" t="s">
        <v>9326</v>
      </c>
      <c r="C1492" s="53" t="str">
        <f>_xlfn.XLOOKUP(Tabla1[[#This Row],[txtDimensionFocus]],Tabla7[Columna1],Tabla7[Columna2])</f>
        <v>Cuentas Por Pagar Proveedores</v>
      </c>
      <c r="D1492" s="43" t="s">
        <v>9664</v>
      </c>
      <c r="E1492" t="s">
        <v>471</v>
      </c>
      <c r="F1492" t="s">
        <v>9665</v>
      </c>
      <c r="G1492" s="41">
        <v>40933</v>
      </c>
      <c r="H1492">
        <v>422</v>
      </c>
      <c r="L1492" t="s">
        <v>21854</v>
      </c>
      <c r="M1492" s="44">
        <v>-26347.919999999998</v>
      </c>
      <c r="N1492" s="44">
        <v>-26347.919999999998</v>
      </c>
    </row>
    <row r="1493" spans="2:14" x14ac:dyDescent="0.25">
      <c r="B1493" s="49" t="s">
        <v>9326</v>
      </c>
      <c r="C1493" s="53" t="str">
        <f>_xlfn.XLOOKUP(Tabla1[[#This Row],[txtDimensionFocus]],Tabla7[Columna1],Tabla7[Columna2])</f>
        <v>Cuentas Por Pagar Proveedores</v>
      </c>
      <c r="D1493" s="43" t="s">
        <v>484</v>
      </c>
      <c r="E1493" t="s">
        <v>483</v>
      </c>
      <c r="F1493" t="s">
        <v>9842</v>
      </c>
      <c r="G1493" s="41">
        <v>41071</v>
      </c>
      <c r="H1493">
        <v>287</v>
      </c>
      <c r="L1493" t="s">
        <v>21854</v>
      </c>
      <c r="M1493" s="44">
        <v>-26262.400000000001</v>
      </c>
      <c r="N1493" s="44">
        <v>-26262.400000000001</v>
      </c>
    </row>
    <row r="1494" spans="2:14" x14ac:dyDescent="0.25">
      <c r="B1494" s="49" t="s">
        <v>9326</v>
      </c>
      <c r="C1494" s="53" t="str">
        <f>_xlfn.XLOOKUP(Tabla1[[#This Row],[txtDimensionFocus]],Tabla7[Columna1],Tabla7[Columna2])</f>
        <v>Cuentas Por Pagar Proveedores</v>
      </c>
      <c r="D1494" s="43" t="s">
        <v>2237</v>
      </c>
      <c r="E1494" t="s">
        <v>2236</v>
      </c>
      <c r="F1494" t="s">
        <v>12439</v>
      </c>
      <c r="G1494" s="41">
        <v>41827</v>
      </c>
      <c r="H1494" t="s">
        <v>3975</v>
      </c>
      <c r="I1494" t="s">
        <v>18065</v>
      </c>
      <c r="K1494" t="s">
        <v>22473</v>
      </c>
      <c r="L1494" t="s">
        <v>21854</v>
      </c>
      <c r="M1494" s="44">
        <v>-26107.5</v>
      </c>
      <c r="N1494" s="44">
        <v>-26107.5</v>
      </c>
    </row>
    <row r="1495" spans="2:14" x14ac:dyDescent="0.25">
      <c r="B1495" s="49" t="s">
        <v>9326</v>
      </c>
      <c r="C1495" s="53" t="str">
        <f>_xlfn.XLOOKUP(Tabla1[[#This Row],[txtDimensionFocus]],Tabla7[Columna1],Tabla7[Columna2])</f>
        <v>Cuentas Por Pagar Proveedores</v>
      </c>
      <c r="D1495" s="43" t="s">
        <v>816</v>
      </c>
      <c r="E1495" t="s">
        <v>815</v>
      </c>
      <c r="F1495" t="s">
        <v>10952</v>
      </c>
      <c r="G1495" s="41">
        <v>41638</v>
      </c>
      <c r="L1495" t="s">
        <v>21854</v>
      </c>
      <c r="M1495" s="44">
        <v>-26062.080000000002</v>
      </c>
      <c r="N1495" s="44">
        <v>-26062.080000000002</v>
      </c>
    </row>
    <row r="1496" spans="2:14" x14ac:dyDescent="0.25">
      <c r="B1496" s="49" t="s">
        <v>9326</v>
      </c>
      <c r="C1496" s="53" t="str">
        <f>_xlfn.XLOOKUP(Tabla1[[#This Row],[txtDimensionFocus]],Tabla7[Columna1],Tabla7[Columna2])</f>
        <v>Cuentas Por Pagar Proveedores</v>
      </c>
      <c r="D1496" s="43" t="s">
        <v>1622</v>
      </c>
      <c r="E1496" t="s">
        <v>1621</v>
      </c>
      <c r="F1496" t="s">
        <v>12583</v>
      </c>
      <c r="G1496" s="41">
        <v>41881</v>
      </c>
      <c r="H1496" t="s">
        <v>4171</v>
      </c>
      <c r="I1496" t="s">
        <v>17261</v>
      </c>
      <c r="K1496">
        <v>806</v>
      </c>
      <c r="L1496" t="s">
        <v>21854</v>
      </c>
      <c r="M1496" s="44">
        <v>-25960.47</v>
      </c>
      <c r="N1496" s="44">
        <v>-25960.47</v>
      </c>
    </row>
    <row r="1497" spans="2:14" x14ac:dyDescent="0.25">
      <c r="B1497" s="49" t="s">
        <v>9326</v>
      </c>
      <c r="C1497" s="53" t="str">
        <f>_xlfn.XLOOKUP(Tabla1[[#This Row],[txtDimensionFocus]],Tabla7[Columna1],Tabla7[Columna2])</f>
        <v>Cuentas Por Pagar Proveedores</v>
      </c>
      <c r="D1497" s="43" t="s">
        <v>14047</v>
      </c>
      <c r="E1497" t="s">
        <v>884</v>
      </c>
      <c r="F1497" t="s">
        <v>14049</v>
      </c>
      <c r="G1497" s="41">
        <v>42524</v>
      </c>
      <c r="H1497" t="s">
        <v>6062</v>
      </c>
      <c r="I1497" t="s">
        <v>16417</v>
      </c>
      <c r="K1497" t="s">
        <v>21866</v>
      </c>
      <c r="L1497" t="s">
        <v>21854</v>
      </c>
      <c r="M1497" s="44">
        <v>-25960</v>
      </c>
      <c r="N1497" s="44">
        <v>-25960</v>
      </c>
    </row>
    <row r="1498" spans="2:14" x14ac:dyDescent="0.25">
      <c r="B1498" s="49" t="s">
        <v>9326</v>
      </c>
      <c r="C1498" s="53" t="str">
        <f>_xlfn.XLOOKUP(Tabla1[[#This Row],[txtDimensionFocus]],Tabla7[Columna1],Tabla7[Columna2])</f>
        <v>Cuentas Por Pagar Proveedores</v>
      </c>
      <c r="D1498" s="43" t="s">
        <v>2459</v>
      </c>
      <c r="E1498" t="s">
        <v>2458</v>
      </c>
      <c r="F1498" t="s">
        <v>11349</v>
      </c>
      <c r="G1498" s="41">
        <v>41725</v>
      </c>
      <c r="H1498" t="s">
        <v>2462</v>
      </c>
      <c r="L1498" t="s">
        <v>21854</v>
      </c>
      <c r="M1498" s="44">
        <v>-25960</v>
      </c>
      <c r="N1498" s="44">
        <v>-25960</v>
      </c>
    </row>
    <row r="1499" spans="2:14" x14ac:dyDescent="0.25">
      <c r="B1499" s="49" t="s">
        <v>9326</v>
      </c>
      <c r="C1499" s="53" t="str">
        <f>_xlfn.XLOOKUP(Tabla1[[#This Row],[txtDimensionFocus]],Tabla7[Columna1],Tabla7[Columna2])</f>
        <v>Cuentas Por Pagar Proveedores</v>
      </c>
      <c r="D1499" s="43" t="s">
        <v>9569</v>
      </c>
      <c r="E1499" t="s">
        <v>352</v>
      </c>
      <c r="F1499" t="s">
        <v>9570</v>
      </c>
      <c r="G1499" s="41">
        <v>40700</v>
      </c>
      <c r="H1499">
        <v>390</v>
      </c>
      <c r="L1499" t="s">
        <v>21854</v>
      </c>
      <c r="M1499" s="44">
        <v>-25923.599999999999</v>
      </c>
      <c r="N1499" s="44">
        <v>-25923.599999999999</v>
      </c>
    </row>
    <row r="1500" spans="2:14" x14ac:dyDescent="0.25">
      <c r="B1500" s="49" t="s">
        <v>9326</v>
      </c>
      <c r="C1500" s="53" t="str">
        <f>_xlfn.XLOOKUP(Tabla1[[#This Row],[txtDimensionFocus]],Tabla7[Columna1],Tabla7[Columna2])</f>
        <v>Cuentas Por Pagar Proveedores</v>
      </c>
      <c r="D1500" s="43" t="s">
        <v>9534</v>
      </c>
      <c r="E1500" t="s">
        <v>325</v>
      </c>
      <c r="F1500" t="s">
        <v>9535</v>
      </c>
      <c r="G1500" s="41">
        <v>40619</v>
      </c>
      <c r="H1500">
        <v>272</v>
      </c>
      <c r="L1500" t="s">
        <v>21854</v>
      </c>
      <c r="M1500" s="44">
        <v>-25875</v>
      </c>
      <c r="N1500" s="44">
        <v>-25875</v>
      </c>
    </row>
    <row r="1501" spans="2:14" x14ac:dyDescent="0.25">
      <c r="B1501" s="49" t="s">
        <v>9326</v>
      </c>
      <c r="C1501" s="53" t="str">
        <f>_xlfn.XLOOKUP(Tabla1[[#This Row],[txtDimensionFocus]],Tabla7[Columna1],Tabla7[Columna2])</f>
        <v>Cuentas Por Pagar Proveedores</v>
      </c>
      <c r="D1501" s="43" t="s">
        <v>9534</v>
      </c>
      <c r="E1501" t="s">
        <v>325</v>
      </c>
      <c r="F1501" t="s">
        <v>9572</v>
      </c>
      <c r="G1501" s="41">
        <v>40714</v>
      </c>
      <c r="H1501">
        <v>615</v>
      </c>
      <c r="L1501" t="s">
        <v>21854</v>
      </c>
      <c r="M1501" s="44">
        <v>-25875</v>
      </c>
      <c r="N1501" s="44">
        <v>-25875</v>
      </c>
    </row>
    <row r="1502" spans="2:14" x14ac:dyDescent="0.25">
      <c r="B1502" s="49" t="s">
        <v>9326</v>
      </c>
      <c r="C1502" s="53" t="str">
        <f>_xlfn.XLOOKUP(Tabla1[[#This Row],[txtDimensionFocus]],Tabla7[Columna1],Tabla7[Columna2])</f>
        <v>Cuentas Por Pagar Proveedores</v>
      </c>
      <c r="D1502" s="43" t="s">
        <v>2237</v>
      </c>
      <c r="E1502" t="s">
        <v>2236</v>
      </c>
      <c r="F1502" t="s">
        <v>13989</v>
      </c>
      <c r="G1502" s="41">
        <v>42444</v>
      </c>
      <c r="H1502" t="s">
        <v>5570</v>
      </c>
      <c r="I1502" t="s">
        <v>18204</v>
      </c>
      <c r="K1502" t="s">
        <v>22479</v>
      </c>
      <c r="L1502" t="s">
        <v>21854</v>
      </c>
      <c r="M1502" s="44">
        <v>-25517.5</v>
      </c>
      <c r="N1502" s="44">
        <v>-25517.5</v>
      </c>
    </row>
    <row r="1503" spans="2:14" x14ac:dyDescent="0.25">
      <c r="B1503" s="49" t="s">
        <v>9326</v>
      </c>
      <c r="C1503" s="53" t="str">
        <f>_xlfn.XLOOKUP(Tabla1[[#This Row],[txtDimensionFocus]],Tabla7[Columna1],Tabla7[Columna2])</f>
        <v>Cuentas Por Pagar Proveedores</v>
      </c>
      <c r="D1503" s="43" t="s">
        <v>4121</v>
      </c>
      <c r="E1503" t="s">
        <v>4120</v>
      </c>
      <c r="F1503" t="s">
        <v>12547</v>
      </c>
      <c r="G1503" s="41">
        <v>41870</v>
      </c>
      <c r="H1503" t="s">
        <v>4122</v>
      </c>
      <c r="I1503" t="s">
        <v>17762</v>
      </c>
      <c r="K1503">
        <v>451</v>
      </c>
      <c r="L1503" t="s">
        <v>21854</v>
      </c>
      <c r="M1503" s="44">
        <v>-25500</v>
      </c>
      <c r="N1503" s="44">
        <v>-25500</v>
      </c>
    </row>
    <row r="1504" spans="2:14" x14ac:dyDescent="0.25">
      <c r="B1504" s="49" t="s">
        <v>9326</v>
      </c>
      <c r="C1504" s="53" t="str">
        <f>_xlfn.XLOOKUP(Tabla1[[#This Row],[txtDimensionFocus]],Tabla7[Columna1],Tabla7[Columna2])</f>
        <v>Cuentas Por Pagar Proveedores</v>
      </c>
      <c r="D1504" s="43" t="s">
        <v>4121</v>
      </c>
      <c r="E1504" t="s">
        <v>4120</v>
      </c>
      <c r="F1504" t="s">
        <v>17758</v>
      </c>
      <c r="G1504" s="41">
        <v>45257</v>
      </c>
      <c r="H1504" t="s">
        <v>17759</v>
      </c>
      <c r="I1504" t="s">
        <v>17760</v>
      </c>
      <c r="L1504" t="s">
        <v>21854</v>
      </c>
      <c r="M1504" s="44">
        <v>-25500</v>
      </c>
      <c r="N1504" s="44">
        <v>-25500</v>
      </c>
    </row>
    <row r="1505" spans="2:14" x14ac:dyDescent="0.25">
      <c r="B1505" s="49" t="s">
        <v>9326</v>
      </c>
      <c r="C1505" s="53" t="str">
        <f>_xlfn.XLOOKUP(Tabla1[[#This Row],[txtDimensionFocus]],Tabla7[Columna1],Tabla7[Columna2])</f>
        <v>Cuentas Por Pagar Proveedores</v>
      </c>
      <c r="D1505" s="43" t="s">
        <v>9644</v>
      </c>
      <c r="E1505" t="s">
        <v>446</v>
      </c>
      <c r="F1505" t="s">
        <v>9645</v>
      </c>
      <c r="G1505" s="41">
        <v>40925</v>
      </c>
      <c r="H1505">
        <v>40</v>
      </c>
      <c r="L1505" t="s">
        <v>21854</v>
      </c>
      <c r="M1505" s="44">
        <v>-25491.54</v>
      </c>
      <c r="N1505" s="44">
        <v>-25491.54</v>
      </c>
    </row>
    <row r="1506" spans="2:14" x14ac:dyDescent="0.25">
      <c r="B1506" s="49" t="s">
        <v>9326</v>
      </c>
      <c r="C1506" s="53" t="str">
        <f>_xlfn.XLOOKUP(Tabla1[[#This Row],[txtDimensionFocus]],Tabla7[Columna1],Tabla7[Columna2])</f>
        <v>Cuentas Por Pagar Proveedores</v>
      </c>
      <c r="D1506" s="43" t="s">
        <v>3174</v>
      </c>
      <c r="E1506" t="s">
        <v>3173</v>
      </c>
      <c r="F1506" t="s">
        <v>12431</v>
      </c>
      <c r="G1506" s="41">
        <v>41822</v>
      </c>
      <c r="H1506" t="s">
        <v>3957</v>
      </c>
      <c r="L1506" t="s">
        <v>21854</v>
      </c>
      <c r="M1506" s="44">
        <v>-25489.48</v>
      </c>
      <c r="N1506" s="44">
        <v>-25489.48</v>
      </c>
    </row>
    <row r="1507" spans="2:14" x14ac:dyDescent="0.25">
      <c r="B1507" s="49" t="s">
        <v>9326</v>
      </c>
      <c r="C1507" s="53" t="str">
        <f>_xlfn.XLOOKUP(Tabla1[[#This Row],[txtDimensionFocus]],Tabla7[Columna1],Tabla7[Columna2])</f>
        <v>Cuentas Por Pagar Proveedores</v>
      </c>
      <c r="D1507" s="43" t="s">
        <v>1622</v>
      </c>
      <c r="E1507" t="s">
        <v>1621</v>
      </c>
      <c r="F1507" t="s">
        <v>12577</v>
      </c>
      <c r="G1507" s="41">
        <v>41881</v>
      </c>
      <c r="H1507" t="s">
        <v>4165</v>
      </c>
      <c r="I1507" t="s">
        <v>17261</v>
      </c>
      <c r="K1507">
        <v>806</v>
      </c>
      <c r="L1507" t="s">
        <v>21854</v>
      </c>
      <c r="M1507" s="44">
        <v>-25483.07</v>
      </c>
      <c r="N1507" s="44">
        <v>-25483.07</v>
      </c>
    </row>
    <row r="1508" spans="2:14" x14ac:dyDescent="0.25">
      <c r="B1508" s="49" t="s">
        <v>9326</v>
      </c>
      <c r="C1508" s="53" t="str">
        <f>_xlfn.XLOOKUP(Tabla1[[#This Row],[txtDimensionFocus]],Tabla7[Columna1],Tabla7[Columna2])</f>
        <v>Cuentas Por Pagar Proveedores</v>
      </c>
      <c r="D1508" s="43" t="s">
        <v>816</v>
      </c>
      <c r="E1508" t="s">
        <v>815</v>
      </c>
      <c r="F1508" t="s">
        <v>11306</v>
      </c>
      <c r="G1508" s="41">
        <v>41722</v>
      </c>
      <c r="L1508" t="s">
        <v>21854</v>
      </c>
      <c r="M1508" s="44">
        <v>-25399.5</v>
      </c>
      <c r="N1508" s="44">
        <v>-25399.5</v>
      </c>
    </row>
    <row r="1509" spans="2:14" x14ac:dyDescent="0.25">
      <c r="B1509" s="49" t="s">
        <v>23866</v>
      </c>
      <c r="C1509" s="53" t="str">
        <f>_xlfn.XLOOKUP(Tabla1[[#This Row],[txtDimensionFocus]],Tabla7[Columna1],Tabla7[Columna2])</f>
        <v>Reposicion/Reposicion Cajas Chicas/Fondos</v>
      </c>
      <c r="D1509" s="43" t="s">
        <v>21096</v>
      </c>
      <c r="E1509" t="s">
        <v>23883</v>
      </c>
      <c r="F1509" t="s">
        <v>21097</v>
      </c>
      <c r="G1509" s="41">
        <v>45300</v>
      </c>
      <c r="H1509" s="50" t="s">
        <v>21098</v>
      </c>
      <c r="L1509" t="s">
        <v>21854</v>
      </c>
      <c r="M1509" s="44">
        <v>-342334.6</v>
      </c>
      <c r="N1509" s="44">
        <v>-342334.6</v>
      </c>
    </row>
    <row r="1510" spans="2:14" x14ac:dyDescent="0.25">
      <c r="B1510" s="49" t="s">
        <v>9326</v>
      </c>
      <c r="C1510" s="53" t="str">
        <f>_xlfn.XLOOKUP(Tabla1[[#This Row],[txtDimensionFocus]],Tabla7[Columna1],Tabla7[Columna2])</f>
        <v>Cuentas Por Pagar Proveedores</v>
      </c>
      <c r="D1510" s="43" t="s">
        <v>9848</v>
      </c>
      <c r="E1510" t="s">
        <v>632</v>
      </c>
      <c r="F1510" t="s">
        <v>14920</v>
      </c>
      <c r="G1510" s="41">
        <v>43342</v>
      </c>
      <c r="H1510" t="s">
        <v>7196</v>
      </c>
      <c r="I1510" t="s">
        <v>1238</v>
      </c>
      <c r="K1510" t="s">
        <v>21914</v>
      </c>
      <c r="L1510" t="s">
        <v>21854</v>
      </c>
      <c r="M1510" s="44">
        <v>-254693.02</v>
      </c>
      <c r="N1510" s="44">
        <v>-25260.400000000001</v>
      </c>
    </row>
    <row r="1511" spans="2:14" x14ac:dyDescent="0.25">
      <c r="B1511" s="49" t="s">
        <v>9326</v>
      </c>
      <c r="C1511" s="53" t="str">
        <f>_xlfn.XLOOKUP(Tabla1[[#This Row],[txtDimensionFocus]],Tabla7[Columna1],Tabla7[Columna2])</f>
        <v>Cuentas Por Pagar Proveedores</v>
      </c>
      <c r="D1511" s="43" t="s">
        <v>704</v>
      </c>
      <c r="E1511" t="s">
        <v>703</v>
      </c>
      <c r="F1511" t="s">
        <v>17371</v>
      </c>
      <c r="G1511" s="41">
        <v>45259</v>
      </c>
      <c r="H1511" t="s">
        <v>17372</v>
      </c>
      <c r="L1511" t="s">
        <v>21854</v>
      </c>
      <c r="M1511" s="44">
        <v>-25216.6</v>
      </c>
      <c r="N1511" s="44">
        <v>-25216.6</v>
      </c>
    </row>
    <row r="1512" spans="2:14" x14ac:dyDescent="0.25">
      <c r="B1512" s="49" t="s">
        <v>9326</v>
      </c>
      <c r="C1512" s="53" t="str">
        <f>_xlfn.XLOOKUP(Tabla1[[#This Row],[txtDimensionFocus]],Tabla7[Columna1],Tabla7[Columna2])</f>
        <v>Cuentas Por Pagar Proveedores</v>
      </c>
      <c r="D1512" s="43" t="s">
        <v>2338</v>
      </c>
      <c r="E1512" t="s">
        <v>2337</v>
      </c>
      <c r="F1512" t="s">
        <v>17169</v>
      </c>
      <c r="G1512" s="41">
        <v>45258</v>
      </c>
      <c r="H1512" t="s">
        <v>17170</v>
      </c>
      <c r="I1512" t="s">
        <v>17164</v>
      </c>
      <c r="J1512" t="s">
        <v>22083</v>
      </c>
      <c r="K1512" t="s">
        <v>22094</v>
      </c>
      <c r="L1512" t="s">
        <v>21854</v>
      </c>
      <c r="M1512" s="44">
        <v>-25116.3</v>
      </c>
      <c r="N1512" s="44">
        <v>-25116.3</v>
      </c>
    </row>
    <row r="1513" spans="2:14" x14ac:dyDescent="0.25">
      <c r="B1513" s="49" t="s">
        <v>9326</v>
      </c>
      <c r="C1513" s="53" t="str">
        <f>_xlfn.XLOOKUP(Tabla1[[#This Row],[txtDimensionFocus]],Tabla7[Columna1],Tabla7[Columna2])</f>
        <v>Cuentas Por Pagar Proveedores</v>
      </c>
      <c r="D1513" s="43" t="s">
        <v>6283</v>
      </c>
      <c r="E1513" t="s">
        <v>6282</v>
      </c>
      <c r="F1513" t="s">
        <v>14198</v>
      </c>
      <c r="G1513" s="41">
        <v>42604</v>
      </c>
      <c r="H1513" t="s">
        <v>6286</v>
      </c>
      <c r="I1513" t="s">
        <v>17717</v>
      </c>
      <c r="K1513" t="s">
        <v>22233</v>
      </c>
      <c r="L1513" t="s">
        <v>21854</v>
      </c>
      <c r="M1513" s="44">
        <v>-25098.6</v>
      </c>
      <c r="N1513" s="44">
        <v>-25098.6</v>
      </c>
    </row>
    <row r="1514" spans="2:14" x14ac:dyDescent="0.25">
      <c r="B1514" s="49" t="s">
        <v>9326</v>
      </c>
      <c r="C1514" s="53" t="str">
        <f>_xlfn.XLOOKUP(Tabla1[[#This Row],[txtDimensionFocus]],Tabla7[Columna1],Tabla7[Columna2])</f>
        <v>Cuentas Por Pagar Proveedores</v>
      </c>
      <c r="D1514" s="43" t="s">
        <v>9423</v>
      </c>
      <c r="E1514" t="s">
        <v>166</v>
      </c>
      <c r="F1514" t="s">
        <v>9424</v>
      </c>
      <c r="G1514" s="41">
        <v>40500</v>
      </c>
      <c r="H1514">
        <v>548</v>
      </c>
      <c r="L1514" t="s">
        <v>21854</v>
      </c>
      <c r="M1514" s="44">
        <v>-25000</v>
      </c>
      <c r="N1514" s="44">
        <v>-25000</v>
      </c>
    </row>
    <row r="1515" spans="2:14" x14ac:dyDescent="0.25">
      <c r="B1515" s="49" t="s">
        <v>9326</v>
      </c>
      <c r="C1515" s="53" t="str">
        <f>_xlfn.XLOOKUP(Tabla1[[#This Row],[txtDimensionFocus]],Tabla7[Columna1],Tabla7[Columna2])</f>
        <v>Cuentas Por Pagar Proveedores</v>
      </c>
      <c r="D1515" s="43" t="s">
        <v>9585</v>
      </c>
      <c r="E1515" t="s">
        <v>373</v>
      </c>
      <c r="F1515" t="s">
        <v>9586</v>
      </c>
      <c r="G1515" s="41">
        <v>40772</v>
      </c>
      <c r="H1515">
        <v>490</v>
      </c>
      <c r="L1515" t="s">
        <v>21854</v>
      </c>
      <c r="M1515" s="44">
        <v>-25000</v>
      </c>
      <c r="N1515" s="44">
        <v>-25000</v>
      </c>
    </row>
    <row r="1516" spans="2:14" x14ac:dyDescent="0.25">
      <c r="B1516" s="49" t="s">
        <v>9326</v>
      </c>
      <c r="C1516" s="53" t="str">
        <f>_xlfn.XLOOKUP(Tabla1[[#This Row],[txtDimensionFocus]],Tabla7[Columna1],Tabla7[Columna2])</f>
        <v>Cuentas Por Pagar Proveedores</v>
      </c>
      <c r="D1516" s="43" t="s">
        <v>5898</v>
      </c>
      <c r="E1516" t="s">
        <v>5897</v>
      </c>
      <c r="F1516" t="s">
        <v>13932</v>
      </c>
      <c r="G1516" s="41">
        <v>42354</v>
      </c>
      <c r="H1516" t="s">
        <v>5899</v>
      </c>
      <c r="L1516" t="s">
        <v>21854</v>
      </c>
      <c r="M1516" s="44">
        <v>-25000</v>
      </c>
      <c r="N1516" s="44">
        <v>-25000</v>
      </c>
    </row>
    <row r="1517" spans="2:14" x14ac:dyDescent="0.25">
      <c r="B1517" s="49" t="s">
        <v>9326</v>
      </c>
      <c r="C1517" s="53" t="str">
        <f>_xlfn.XLOOKUP(Tabla1[[#This Row],[txtDimensionFocus]],Tabla7[Columna1],Tabla7[Columna2])</f>
        <v>Cuentas Por Pagar Proveedores</v>
      </c>
      <c r="D1517" s="43" t="s">
        <v>1567</v>
      </c>
      <c r="E1517" t="s">
        <v>1566</v>
      </c>
      <c r="F1517" t="s">
        <v>11179</v>
      </c>
      <c r="G1517" s="41">
        <v>41704</v>
      </c>
      <c r="H1517" t="s">
        <v>2285</v>
      </c>
      <c r="L1517" t="s">
        <v>21854</v>
      </c>
      <c r="M1517" s="44">
        <v>-24949.06</v>
      </c>
      <c r="N1517" s="44">
        <v>-24949.06</v>
      </c>
    </row>
    <row r="1518" spans="2:14" x14ac:dyDescent="0.25">
      <c r="B1518" s="49" t="s">
        <v>9326</v>
      </c>
      <c r="C1518" s="53" t="str">
        <f>_xlfn.XLOOKUP(Tabla1[[#This Row],[txtDimensionFocus]],Tabla7[Columna1],Tabla7[Columna2])</f>
        <v>Cuentas Por Pagar Proveedores</v>
      </c>
      <c r="D1518" s="43" t="s">
        <v>12831</v>
      </c>
      <c r="E1518" t="s">
        <v>4492</v>
      </c>
      <c r="F1518" t="s">
        <v>14090</v>
      </c>
      <c r="G1518" s="41">
        <v>42548</v>
      </c>
      <c r="H1518" t="s">
        <v>6112</v>
      </c>
      <c r="I1518" t="s">
        <v>16959</v>
      </c>
      <c r="K1518" t="s">
        <v>22024</v>
      </c>
      <c r="L1518" t="s">
        <v>21854</v>
      </c>
      <c r="M1518" s="44">
        <v>-24803.599999999999</v>
      </c>
      <c r="N1518" s="44">
        <v>-24803.599999999999</v>
      </c>
    </row>
    <row r="1519" spans="2:14" x14ac:dyDescent="0.25">
      <c r="B1519" s="49" t="s">
        <v>9326</v>
      </c>
      <c r="C1519" s="53" t="str">
        <f>_xlfn.XLOOKUP(Tabla1[[#This Row],[txtDimensionFocus]],Tabla7[Columna1],Tabla7[Columna2])</f>
        <v>Cuentas Por Pagar Proveedores</v>
      </c>
      <c r="D1519" s="43" t="s">
        <v>9666</v>
      </c>
      <c r="E1519" t="s">
        <v>472</v>
      </c>
      <c r="F1519" t="s">
        <v>9667</v>
      </c>
      <c r="G1519" s="41">
        <v>40933</v>
      </c>
      <c r="H1519">
        <v>423</v>
      </c>
      <c r="L1519" t="s">
        <v>21854</v>
      </c>
      <c r="M1519" s="44">
        <v>-24649.98</v>
      </c>
      <c r="N1519" s="44">
        <v>-24649.98</v>
      </c>
    </row>
    <row r="1520" spans="2:14" x14ac:dyDescent="0.25">
      <c r="B1520" s="49" t="s">
        <v>9326</v>
      </c>
      <c r="C1520" s="53" t="str">
        <f>_xlfn.XLOOKUP(Tabla1[[#This Row],[txtDimensionFocus]],Tabla7[Columna1],Tabla7[Columna2])</f>
        <v>Cuentas Por Pagar Proveedores</v>
      </c>
      <c r="D1520" s="43" t="s">
        <v>9668</v>
      </c>
      <c r="E1520" t="s">
        <v>473</v>
      </c>
      <c r="F1520" t="s">
        <v>9669</v>
      </c>
      <c r="G1520" s="41">
        <v>40933</v>
      </c>
      <c r="H1520">
        <v>430</v>
      </c>
      <c r="L1520" t="s">
        <v>21854</v>
      </c>
      <c r="M1520" s="44">
        <v>-24649.98</v>
      </c>
      <c r="N1520" s="44">
        <v>-24649.98</v>
      </c>
    </row>
    <row r="1521" spans="2:14" x14ac:dyDescent="0.25">
      <c r="B1521" s="49" t="s">
        <v>9326</v>
      </c>
      <c r="C1521" s="53" t="str">
        <f>_xlfn.XLOOKUP(Tabla1[[#This Row],[txtDimensionFocus]],Tabla7[Columna1],Tabla7[Columna2])</f>
        <v>Cuentas Por Pagar Proveedores</v>
      </c>
      <c r="D1521" s="43" t="s">
        <v>9670</v>
      </c>
      <c r="E1521" t="s">
        <v>474</v>
      </c>
      <c r="F1521" t="s">
        <v>9671</v>
      </c>
      <c r="G1521" s="41">
        <v>40933</v>
      </c>
      <c r="H1521">
        <v>424</v>
      </c>
      <c r="L1521" t="s">
        <v>21854</v>
      </c>
      <c r="M1521" s="44">
        <v>-24649.98</v>
      </c>
      <c r="N1521" s="44">
        <v>-24649.98</v>
      </c>
    </row>
    <row r="1522" spans="2:14" x14ac:dyDescent="0.25">
      <c r="B1522" s="49" t="s">
        <v>9326</v>
      </c>
      <c r="C1522" s="53" t="str">
        <f>_xlfn.XLOOKUP(Tabla1[[#This Row],[txtDimensionFocus]],Tabla7[Columna1],Tabla7[Columna2])</f>
        <v>Cuentas Por Pagar Proveedores</v>
      </c>
      <c r="D1522" s="43" t="s">
        <v>12831</v>
      </c>
      <c r="E1522" t="s">
        <v>4492</v>
      </c>
      <c r="F1522" t="s">
        <v>14067</v>
      </c>
      <c r="G1522" s="41">
        <v>42529</v>
      </c>
      <c r="H1522" t="s">
        <v>6083</v>
      </c>
      <c r="I1522" t="s">
        <v>16958</v>
      </c>
      <c r="K1522" t="s">
        <v>22023</v>
      </c>
      <c r="L1522" t="s">
        <v>21854</v>
      </c>
      <c r="M1522" s="44">
        <v>-24614.799999999999</v>
      </c>
      <c r="N1522" s="44">
        <v>-24614.799999999999</v>
      </c>
    </row>
    <row r="1523" spans="2:14" x14ac:dyDescent="0.25">
      <c r="B1523" s="49" t="s">
        <v>9326</v>
      </c>
      <c r="C1523" s="53" t="str">
        <f>_xlfn.XLOOKUP(Tabla1[[#This Row],[txtDimensionFocus]],Tabla7[Columna1],Tabla7[Columna2])</f>
        <v>Cuentas Por Pagar Proveedores</v>
      </c>
      <c r="D1523" s="43" t="s">
        <v>816</v>
      </c>
      <c r="E1523" t="s">
        <v>815</v>
      </c>
      <c r="F1523" t="s">
        <v>10950</v>
      </c>
      <c r="G1523" s="41">
        <v>41638</v>
      </c>
      <c r="L1523" t="s">
        <v>21854</v>
      </c>
      <c r="M1523" s="44">
        <v>-24604.65</v>
      </c>
      <c r="N1523" s="44">
        <v>-24604.65</v>
      </c>
    </row>
    <row r="1524" spans="2:14" x14ac:dyDescent="0.25">
      <c r="B1524" s="49" t="s">
        <v>9326</v>
      </c>
      <c r="C1524" s="53" t="str">
        <f>_xlfn.XLOOKUP(Tabla1[[#This Row],[txtDimensionFocus]],Tabla7[Columna1],Tabla7[Columna2])</f>
        <v>Cuentas Por Pagar Proveedores</v>
      </c>
      <c r="D1524" s="43" t="s">
        <v>9678</v>
      </c>
      <c r="E1524" t="s">
        <v>478</v>
      </c>
      <c r="F1524" t="s">
        <v>9679</v>
      </c>
      <c r="G1524" s="41">
        <v>40933</v>
      </c>
      <c r="H1524">
        <v>429</v>
      </c>
      <c r="L1524" t="s">
        <v>21854</v>
      </c>
      <c r="M1524" s="44">
        <v>-24566.12</v>
      </c>
      <c r="N1524" s="44">
        <v>-24566.12</v>
      </c>
    </row>
    <row r="1525" spans="2:14" x14ac:dyDescent="0.25">
      <c r="B1525" s="49" t="s">
        <v>9326</v>
      </c>
      <c r="C1525" s="53" t="str">
        <f>_xlfn.XLOOKUP(Tabla1[[#This Row],[txtDimensionFocus]],Tabla7[Columna1],Tabla7[Columna2])</f>
        <v>Cuentas Por Pagar Proveedores</v>
      </c>
      <c r="D1525" s="43" t="s">
        <v>39</v>
      </c>
      <c r="E1525" t="s">
        <v>38</v>
      </c>
      <c r="F1525" t="s">
        <v>9346</v>
      </c>
      <c r="G1525" s="41">
        <v>40219</v>
      </c>
      <c r="H1525">
        <v>152</v>
      </c>
      <c r="L1525" t="s">
        <v>21854</v>
      </c>
      <c r="M1525" s="44">
        <v>-24500</v>
      </c>
      <c r="N1525" s="44">
        <v>-24500</v>
      </c>
    </row>
    <row r="1526" spans="2:14" x14ac:dyDescent="0.25">
      <c r="B1526" s="49" t="s">
        <v>9326</v>
      </c>
      <c r="C1526" s="53" t="str">
        <f>_xlfn.XLOOKUP(Tabla1[[#This Row],[txtDimensionFocus]],Tabla7[Columna1],Tabla7[Columna2])</f>
        <v>Cuentas Por Pagar Proveedores</v>
      </c>
      <c r="D1526" s="43" t="s">
        <v>1177</v>
      </c>
      <c r="E1526" t="s">
        <v>1176</v>
      </c>
      <c r="F1526" t="s">
        <v>13444</v>
      </c>
      <c r="G1526" s="41">
        <v>42054</v>
      </c>
      <c r="H1526" t="s">
        <v>3937</v>
      </c>
      <c r="I1526" t="s">
        <v>17117</v>
      </c>
      <c r="K1526" t="s">
        <v>22086</v>
      </c>
      <c r="L1526" t="s">
        <v>21854</v>
      </c>
      <c r="M1526" s="44">
        <v>-24378.3</v>
      </c>
      <c r="N1526" s="44">
        <v>-24378.3</v>
      </c>
    </row>
    <row r="1527" spans="2:14" x14ac:dyDescent="0.25">
      <c r="B1527" s="49" t="s">
        <v>9326</v>
      </c>
      <c r="C1527" s="53" t="str">
        <f>_xlfn.XLOOKUP(Tabla1[[#This Row],[txtDimensionFocus]],Tabla7[Columna1],Tabla7[Columna2])</f>
        <v>Cuentas Por Pagar Proveedores</v>
      </c>
      <c r="D1527" s="43" t="s">
        <v>1065</v>
      </c>
      <c r="E1527" t="s">
        <v>1064</v>
      </c>
      <c r="F1527" t="s">
        <v>10152</v>
      </c>
      <c r="G1527" s="41">
        <v>41248</v>
      </c>
      <c r="H1527" t="s">
        <v>1066</v>
      </c>
      <c r="I1527" t="s">
        <v>17797</v>
      </c>
      <c r="K1527" t="s">
        <v>22444</v>
      </c>
      <c r="L1527" t="s">
        <v>21854</v>
      </c>
      <c r="M1527" s="44">
        <v>-25375</v>
      </c>
      <c r="N1527" s="44">
        <v>-24281.25</v>
      </c>
    </row>
    <row r="1528" spans="2:14" x14ac:dyDescent="0.25">
      <c r="B1528" s="49" t="s">
        <v>9326</v>
      </c>
      <c r="C1528" s="53" t="str">
        <f>_xlfn.XLOOKUP(Tabla1[[#This Row],[txtDimensionFocus]],Tabla7[Columna1],Tabla7[Columna2])</f>
        <v>Cuentas Por Pagar Proveedores</v>
      </c>
      <c r="D1528" s="43" t="s">
        <v>487</v>
      </c>
      <c r="E1528" t="s">
        <v>486</v>
      </c>
      <c r="F1528" t="s">
        <v>9688</v>
      </c>
      <c r="G1528" s="41">
        <v>40945</v>
      </c>
      <c r="H1528">
        <v>712</v>
      </c>
      <c r="L1528" t="s">
        <v>21854</v>
      </c>
      <c r="M1528" s="44">
        <v>-24244</v>
      </c>
      <c r="N1528" s="44">
        <v>-24244</v>
      </c>
    </row>
    <row r="1529" spans="2:14" x14ac:dyDescent="0.25">
      <c r="B1529" s="49" t="s">
        <v>9326</v>
      </c>
      <c r="C1529" s="53" t="str">
        <f>_xlfn.XLOOKUP(Tabla1[[#This Row],[txtDimensionFocus]],Tabla7[Columna1],Tabla7[Columna2])</f>
        <v>Cuentas Por Pagar Proveedores</v>
      </c>
      <c r="D1529" s="43" t="s">
        <v>487</v>
      </c>
      <c r="E1529" t="s">
        <v>486</v>
      </c>
      <c r="F1529" t="s">
        <v>9749</v>
      </c>
      <c r="G1529" s="41">
        <v>40990</v>
      </c>
      <c r="H1529" t="s">
        <v>534</v>
      </c>
      <c r="I1529" t="s">
        <v>17727</v>
      </c>
      <c r="L1529" t="s">
        <v>21854</v>
      </c>
      <c r="M1529" s="44">
        <v>-24244</v>
      </c>
      <c r="N1529" s="44">
        <v>-24244</v>
      </c>
    </row>
    <row r="1530" spans="2:14" x14ac:dyDescent="0.25">
      <c r="B1530" s="49" t="s">
        <v>9326</v>
      </c>
      <c r="C1530" s="53" t="str">
        <f>_xlfn.XLOOKUP(Tabla1[[#This Row],[txtDimensionFocus]],Tabla7[Columna1],Tabla7[Columna2])</f>
        <v>Cuentas Por Pagar Proveedores</v>
      </c>
      <c r="D1530" s="43" t="s">
        <v>8901</v>
      </c>
      <c r="E1530" t="s">
        <v>8900</v>
      </c>
      <c r="F1530" t="s">
        <v>21534</v>
      </c>
      <c r="G1530" s="41">
        <v>45223</v>
      </c>
      <c r="H1530" t="s">
        <v>7773</v>
      </c>
      <c r="I1530" t="s">
        <v>21532</v>
      </c>
      <c r="J1530" t="s">
        <v>22641</v>
      </c>
      <c r="K1530" t="s">
        <v>22642</v>
      </c>
      <c r="L1530" t="s">
        <v>21854</v>
      </c>
      <c r="M1530" s="44">
        <v>-30208</v>
      </c>
      <c r="N1530" s="44">
        <v>-24166.400000000001</v>
      </c>
    </row>
    <row r="1531" spans="2:14" x14ac:dyDescent="0.25">
      <c r="B1531" s="49" t="s">
        <v>9326</v>
      </c>
      <c r="C1531" s="53" t="str">
        <f>_xlfn.XLOOKUP(Tabla1[[#This Row],[txtDimensionFocus]],Tabla7[Columna1],Tabla7[Columna2])</f>
        <v>Cuentas Por Pagar Proveedores</v>
      </c>
      <c r="D1531" s="43" t="s">
        <v>9079</v>
      </c>
      <c r="E1531" t="s">
        <v>9078</v>
      </c>
      <c r="F1531" t="s">
        <v>21758</v>
      </c>
      <c r="G1531" s="41">
        <v>45308</v>
      </c>
      <c r="H1531" t="s">
        <v>21447</v>
      </c>
      <c r="L1531" t="s">
        <v>21854</v>
      </c>
      <c r="M1531" s="44">
        <v>-24150</v>
      </c>
      <c r="N1531" s="44">
        <v>-24150</v>
      </c>
    </row>
    <row r="1532" spans="2:14" x14ac:dyDescent="0.25">
      <c r="B1532" s="49" t="s">
        <v>9326</v>
      </c>
      <c r="C1532" s="53" t="str">
        <f>_xlfn.XLOOKUP(Tabla1[[#This Row],[txtDimensionFocus]],Tabla7[Columna1],Tabla7[Columna2])</f>
        <v>Cuentas Por Pagar Proveedores</v>
      </c>
      <c r="D1532" s="43" t="s">
        <v>816</v>
      </c>
      <c r="E1532" t="s">
        <v>815</v>
      </c>
      <c r="F1532" t="s">
        <v>10478</v>
      </c>
      <c r="G1532" s="41">
        <v>41513</v>
      </c>
      <c r="L1532" t="s">
        <v>21854</v>
      </c>
      <c r="M1532" s="44">
        <v>-24086.87</v>
      </c>
      <c r="N1532" s="44">
        <v>-24086.87</v>
      </c>
    </row>
    <row r="1533" spans="2:14" x14ac:dyDescent="0.25">
      <c r="B1533" s="49" t="s">
        <v>9326</v>
      </c>
      <c r="C1533" s="53" t="str">
        <f>_xlfn.XLOOKUP(Tabla1[[#This Row],[txtDimensionFocus]],Tabla7[Columna1],Tabla7[Columna2])</f>
        <v>Cuentas Por Pagar Proveedores</v>
      </c>
      <c r="D1533" s="43" t="s">
        <v>9676</v>
      </c>
      <c r="E1533" t="s">
        <v>477</v>
      </c>
      <c r="F1533" t="s">
        <v>9677</v>
      </c>
      <c r="G1533" s="41">
        <v>40933</v>
      </c>
      <c r="H1533">
        <v>428</v>
      </c>
      <c r="L1533" t="s">
        <v>21854</v>
      </c>
      <c r="M1533" s="44">
        <v>-24056.1</v>
      </c>
      <c r="N1533" s="44">
        <v>-24056.1</v>
      </c>
    </row>
    <row r="1534" spans="2:14" x14ac:dyDescent="0.25">
      <c r="B1534" s="49" t="s">
        <v>9326</v>
      </c>
      <c r="C1534" s="53" t="str">
        <f>_xlfn.XLOOKUP(Tabla1[[#This Row],[txtDimensionFocus]],Tabla7[Columna1],Tabla7[Columna2])</f>
        <v>Cuentas Por Pagar Proveedores</v>
      </c>
      <c r="D1534" s="43" t="s">
        <v>484</v>
      </c>
      <c r="E1534" t="s">
        <v>483</v>
      </c>
      <c r="F1534" t="s">
        <v>9841</v>
      </c>
      <c r="G1534" s="41">
        <v>41071</v>
      </c>
      <c r="H1534">
        <v>286</v>
      </c>
      <c r="L1534" t="s">
        <v>21854</v>
      </c>
      <c r="M1534" s="44">
        <v>-24035.200000000001</v>
      </c>
      <c r="N1534" s="44">
        <v>-24035.200000000001</v>
      </c>
    </row>
    <row r="1535" spans="2:14" x14ac:dyDescent="0.25">
      <c r="B1535" s="49" t="s">
        <v>9326</v>
      </c>
      <c r="C1535" s="53" t="str">
        <f>_xlfn.XLOOKUP(Tabla1[[#This Row],[txtDimensionFocus]],Tabla7[Columna1],Tabla7[Columna2])</f>
        <v>Cuentas Por Pagar Proveedores</v>
      </c>
      <c r="D1535" s="43" t="s">
        <v>898</v>
      </c>
      <c r="E1535" t="s">
        <v>897</v>
      </c>
      <c r="F1535" t="s">
        <v>10026</v>
      </c>
      <c r="G1535" s="41">
        <v>41177</v>
      </c>
      <c r="H1535" s="46">
        <v>45635</v>
      </c>
      <c r="I1535" t="s">
        <v>17683</v>
      </c>
      <c r="K1535" t="s">
        <v>22221</v>
      </c>
      <c r="L1535" t="s">
        <v>21854</v>
      </c>
      <c r="M1535" s="44">
        <v>-24000</v>
      </c>
      <c r="N1535" s="44">
        <v>-24000</v>
      </c>
    </row>
    <row r="1536" spans="2:14" x14ac:dyDescent="0.25">
      <c r="B1536" s="49" t="s">
        <v>9326</v>
      </c>
      <c r="C1536" s="53" t="str">
        <f>_xlfn.XLOOKUP(Tabla1[[#This Row],[txtDimensionFocus]],Tabla7[Columna1],Tabla7[Columna2])</f>
        <v>Cuentas Por Pagar Proveedores</v>
      </c>
      <c r="D1536" s="43" t="s">
        <v>1622</v>
      </c>
      <c r="E1536" t="s">
        <v>1621</v>
      </c>
      <c r="F1536" t="s">
        <v>12575</v>
      </c>
      <c r="G1536" s="41">
        <v>41881</v>
      </c>
      <c r="H1536" t="s">
        <v>4163</v>
      </c>
      <c r="I1536" t="s">
        <v>17261</v>
      </c>
      <c r="K1536">
        <v>806</v>
      </c>
      <c r="L1536" t="s">
        <v>21854</v>
      </c>
      <c r="M1536" s="44">
        <v>-23795.41</v>
      </c>
      <c r="N1536" s="44">
        <v>-23795.41</v>
      </c>
    </row>
    <row r="1537" spans="2:14" x14ac:dyDescent="0.25">
      <c r="B1537" s="49" t="s">
        <v>9326</v>
      </c>
      <c r="C1537" s="53" t="str">
        <f>_xlfn.XLOOKUP(Tabla1[[#This Row],[txtDimensionFocus]],Tabla7[Columna1],Tabla7[Columna2])</f>
        <v>Cuentas Por Pagar Proveedores</v>
      </c>
      <c r="D1537" s="43" t="s">
        <v>6030</v>
      </c>
      <c r="E1537" t="s">
        <v>6029</v>
      </c>
      <c r="F1537" t="s">
        <v>14026</v>
      </c>
      <c r="G1537" s="41">
        <v>42485</v>
      </c>
      <c r="H1537" t="s">
        <v>6031</v>
      </c>
      <c r="I1537" t="s">
        <v>18128</v>
      </c>
      <c r="K1537" t="s">
        <v>22443</v>
      </c>
      <c r="L1537" t="s">
        <v>21854</v>
      </c>
      <c r="M1537" s="44">
        <v>-23788.799999999999</v>
      </c>
      <c r="N1537" s="44">
        <v>-23788.799999999999</v>
      </c>
    </row>
    <row r="1538" spans="2:14" x14ac:dyDescent="0.25">
      <c r="B1538" s="49" t="s">
        <v>9326</v>
      </c>
      <c r="C1538" s="53" t="str">
        <f>_xlfn.XLOOKUP(Tabla1[[#This Row],[txtDimensionFocus]],Tabla7[Columna1],Tabla7[Columna2])</f>
        <v>Cuentas Por Pagar Proveedores</v>
      </c>
      <c r="D1538" s="43" t="s">
        <v>144</v>
      </c>
      <c r="E1538" t="s">
        <v>143</v>
      </c>
      <c r="F1538" t="s">
        <v>9598</v>
      </c>
      <c r="G1538" s="41">
        <v>40808</v>
      </c>
      <c r="H1538">
        <v>1174</v>
      </c>
      <c r="L1538" t="s">
        <v>21854</v>
      </c>
      <c r="M1538" s="44">
        <v>-23779.78</v>
      </c>
      <c r="N1538" s="44">
        <v>-23779.78</v>
      </c>
    </row>
    <row r="1539" spans="2:14" x14ac:dyDescent="0.25">
      <c r="B1539" s="49" t="s">
        <v>23866</v>
      </c>
      <c r="C1539" s="53" t="str">
        <f>_xlfn.XLOOKUP(Tabla1[[#This Row],[txtDimensionFocus]],Tabla7[Columna1],Tabla7[Columna2])</f>
        <v>Reposicion/Reposicion Cajas Chicas/Fondos</v>
      </c>
      <c r="D1539" s="43" t="s">
        <v>21120</v>
      </c>
      <c r="E1539" t="s">
        <v>23889</v>
      </c>
      <c r="F1539" t="s">
        <v>23890</v>
      </c>
      <c r="G1539" s="41">
        <v>45322</v>
      </c>
      <c r="H1539" t="s">
        <v>23891</v>
      </c>
      <c r="L1539" t="s">
        <v>21854</v>
      </c>
      <c r="M1539" s="44">
        <v>-317892.06</v>
      </c>
      <c r="N1539" s="44">
        <v>-317892.06</v>
      </c>
    </row>
    <row r="1540" spans="2:14" x14ac:dyDescent="0.25">
      <c r="B1540" s="49" t="s">
        <v>9326</v>
      </c>
      <c r="C1540" s="53" t="str">
        <f>_xlfn.XLOOKUP(Tabla1[[#This Row],[txtDimensionFocus]],Tabla7[Columna1],Tabla7[Columna2])</f>
        <v>Cuentas Por Pagar Proveedores</v>
      </c>
      <c r="D1540" s="43" t="s">
        <v>11155</v>
      </c>
      <c r="E1540" t="s">
        <v>2257</v>
      </c>
      <c r="F1540" t="s">
        <v>11156</v>
      </c>
      <c r="G1540" s="41">
        <v>41702</v>
      </c>
      <c r="H1540" t="s">
        <v>2258</v>
      </c>
      <c r="I1540" t="s">
        <v>16420</v>
      </c>
      <c r="L1540" t="s">
        <v>21854</v>
      </c>
      <c r="M1540" s="44">
        <v>-23600</v>
      </c>
      <c r="N1540" s="44">
        <v>-23600</v>
      </c>
    </row>
    <row r="1541" spans="2:14" x14ac:dyDescent="0.25">
      <c r="B1541" s="49" t="s">
        <v>9326</v>
      </c>
      <c r="C1541" s="53" t="str">
        <f>_xlfn.XLOOKUP(Tabla1[[#This Row],[txtDimensionFocus]],Tabla7[Columna1],Tabla7[Columna2])</f>
        <v>Cuentas Por Pagar Proveedores</v>
      </c>
      <c r="D1541" s="43" t="s">
        <v>11677</v>
      </c>
      <c r="E1541" t="s">
        <v>2907</v>
      </c>
      <c r="F1541" t="s">
        <v>11678</v>
      </c>
      <c r="G1541" s="41">
        <v>41759</v>
      </c>
      <c r="H1541" t="s">
        <v>2908</v>
      </c>
      <c r="I1541" t="s">
        <v>16527</v>
      </c>
      <c r="K1541">
        <v>1004</v>
      </c>
      <c r="L1541" t="s">
        <v>21854</v>
      </c>
      <c r="M1541" s="44">
        <v>-23600</v>
      </c>
      <c r="N1541" s="44">
        <v>-23600</v>
      </c>
    </row>
    <row r="1542" spans="2:14" x14ac:dyDescent="0.25">
      <c r="B1542" s="49" t="s">
        <v>9326</v>
      </c>
      <c r="C1542" s="53" t="str">
        <f>_xlfn.XLOOKUP(Tabla1[[#This Row],[txtDimensionFocus]],Tabla7[Columna1],Tabla7[Columna2])</f>
        <v>Cuentas Por Pagar Proveedores</v>
      </c>
      <c r="D1542" s="43" t="s">
        <v>11357</v>
      </c>
      <c r="E1542" t="s">
        <v>2472</v>
      </c>
      <c r="F1542" t="s">
        <v>11358</v>
      </c>
      <c r="G1542" s="41">
        <v>41726</v>
      </c>
      <c r="H1542" t="s">
        <v>2473</v>
      </c>
      <c r="I1542" t="s">
        <v>16527</v>
      </c>
      <c r="K1542">
        <v>858</v>
      </c>
      <c r="L1542" t="s">
        <v>21854</v>
      </c>
      <c r="M1542" s="44">
        <v>-23600</v>
      </c>
      <c r="N1542" s="44">
        <v>-23600</v>
      </c>
    </row>
    <row r="1543" spans="2:14" x14ac:dyDescent="0.25">
      <c r="B1543" s="49" t="s">
        <v>9326</v>
      </c>
      <c r="C1543" s="53" t="str">
        <f>_xlfn.XLOOKUP(Tabla1[[#This Row],[txtDimensionFocus]],Tabla7[Columna1],Tabla7[Columna2])</f>
        <v>Cuentas Por Pagar Proveedores</v>
      </c>
      <c r="D1543" s="43" t="s">
        <v>10881</v>
      </c>
      <c r="E1543" t="s">
        <v>1967</v>
      </c>
      <c r="F1543" t="s">
        <v>10882</v>
      </c>
      <c r="G1543" s="41">
        <v>41626</v>
      </c>
      <c r="H1543" t="s">
        <v>1968</v>
      </c>
      <c r="I1543" t="s">
        <v>16490</v>
      </c>
      <c r="K1543">
        <v>245</v>
      </c>
      <c r="L1543" t="s">
        <v>21854</v>
      </c>
      <c r="M1543" s="44">
        <v>-23600</v>
      </c>
      <c r="N1543" s="44">
        <v>-23600</v>
      </c>
    </row>
    <row r="1544" spans="2:14" x14ac:dyDescent="0.25">
      <c r="B1544" s="49" t="s">
        <v>9326</v>
      </c>
      <c r="C1544" s="53" t="str">
        <f>_xlfn.XLOOKUP(Tabla1[[#This Row],[txtDimensionFocus]],Tabla7[Columna1],Tabla7[Columna2])</f>
        <v>Cuentas Por Pagar Proveedores</v>
      </c>
      <c r="D1544" s="43" t="s">
        <v>11591</v>
      </c>
      <c r="E1544" t="s">
        <v>2790</v>
      </c>
      <c r="F1544" t="s">
        <v>11592</v>
      </c>
      <c r="G1544" s="41">
        <v>41745</v>
      </c>
      <c r="H1544" t="s">
        <v>2791</v>
      </c>
      <c r="I1544" t="s">
        <v>16632</v>
      </c>
      <c r="K1544">
        <v>2140</v>
      </c>
      <c r="L1544" t="s">
        <v>21854</v>
      </c>
      <c r="M1544" s="44">
        <v>-23600</v>
      </c>
      <c r="N1544" s="44">
        <v>-23600</v>
      </c>
    </row>
    <row r="1545" spans="2:14" x14ac:dyDescent="0.25">
      <c r="B1545" s="49" t="s">
        <v>9326</v>
      </c>
      <c r="C1545" s="53" t="str">
        <f>_xlfn.XLOOKUP(Tabla1[[#This Row],[txtDimensionFocus]],Tabla7[Columna1],Tabla7[Columna2])</f>
        <v>Cuentas Por Pagar Proveedores</v>
      </c>
      <c r="D1545" s="43" t="s">
        <v>11142</v>
      </c>
      <c r="E1545" t="s">
        <v>2242</v>
      </c>
      <c r="F1545" t="s">
        <v>11143</v>
      </c>
      <c r="G1545" s="41">
        <v>41697</v>
      </c>
      <c r="H1545" t="s">
        <v>2243</v>
      </c>
      <c r="I1545" t="s">
        <v>16632</v>
      </c>
      <c r="K1545">
        <v>992</v>
      </c>
      <c r="L1545" t="s">
        <v>21854</v>
      </c>
      <c r="M1545" s="44">
        <v>-23600</v>
      </c>
      <c r="N1545" s="44">
        <v>-23600</v>
      </c>
    </row>
    <row r="1546" spans="2:14" x14ac:dyDescent="0.25">
      <c r="B1546" s="49" t="s">
        <v>9326</v>
      </c>
      <c r="C1546" s="53" t="str">
        <f>_xlfn.XLOOKUP(Tabla1[[#This Row],[txtDimensionFocus]],Tabla7[Columna1],Tabla7[Columna2])</f>
        <v>Cuentas Por Pagar Proveedores</v>
      </c>
      <c r="D1546" s="43" t="s">
        <v>11142</v>
      </c>
      <c r="E1546" t="s">
        <v>2242</v>
      </c>
      <c r="F1546" t="s">
        <v>11347</v>
      </c>
      <c r="G1546" s="41">
        <v>41725</v>
      </c>
      <c r="H1546" t="s">
        <v>2457</v>
      </c>
      <c r="I1546" t="s">
        <v>16632</v>
      </c>
      <c r="K1546">
        <v>938</v>
      </c>
      <c r="L1546" t="s">
        <v>21854</v>
      </c>
      <c r="M1546" s="44">
        <v>-23600</v>
      </c>
      <c r="N1546" s="44">
        <v>-23600</v>
      </c>
    </row>
    <row r="1547" spans="2:14" x14ac:dyDescent="0.25">
      <c r="B1547" s="49" t="s">
        <v>9326</v>
      </c>
      <c r="C1547" s="53" t="str">
        <f>_xlfn.XLOOKUP(Tabla1[[#This Row],[txtDimensionFocus]],Tabla7[Columna1],Tabla7[Columna2])</f>
        <v>Cuentas Por Pagar Proveedores</v>
      </c>
      <c r="D1547" s="43" t="s">
        <v>11142</v>
      </c>
      <c r="E1547" t="s">
        <v>2242</v>
      </c>
      <c r="F1547" t="s">
        <v>12791</v>
      </c>
      <c r="G1547" s="41">
        <v>41956</v>
      </c>
      <c r="H1547" t="s">
        <v>4431</v>
      </c>
      <c r="I1547" t="s">
        <v>16638</v>
      </c>
      <c r="K1547" t="s">
        <v>21922</v>
      </c>
      <c r="L1547" t="s">
        <v>21854</v>
      </c>
      <c r="M1547" s="44">
        <v>-23600</v>
      </c>
      <c r="N1547" s="44">
        <v>-23600</v>
      </c>
    </row>
    <row r="1548" spans="2:14" x14ac:dyDescent="0.25">
      <c r="B1548" s="49" t="s">
        <v>9326</v>
      </c>
      <c r="C1548" s="53" t="str">
        <f>_xlfn.XLOOKUP(Tabla1[[#This Row],[txtDimensionFocus]],Tabla7[Columna1],Tabla7[Columna2])</f>
        <v>Cuentas Por Pagar Proveedores</v>
      </c>
      <c r="D1548" s="43" t="s">
        <v>11144</v>
      </c>
      <c r="E1548" t="s">
        <v>2244</v>
      </c>
      <c r="F1548" t="s">
        <v>11145</v>
      </c>
      <c r="G1548" s="41">
        <v>41698</v>
      </c>
      <c r="H1548" t="s">
        <v>2245</v>
      </c>
      <c r="I1548" t="s">
        <v>16858</v>
      </c>
      <c r="K1548">
        <v>834</v>
      </c>
      <c r="L1548" t="s">
        <v>21854</v>
      </c>
      <c r="M1548" s="44">
        <v>-23600</v>
      </c>
      <c r="N1548" s="44">
        <v>-23600</v>
      </c>
    </row>
    <row r="1549" spans="2:14" x14ac:dyDescent="0.25">
      <c r="B1549" s="49" t="s">
        <v>9326</v>
      </c>
      <c r="C1549" s="53" t="str">
        <f>_xlfn.XLOOKUP(Tabla1[[#This Row],[txtDimensionFocus]],Tabla7[Columna1],Tabla7[Columna2])</f>
        <v>Cuentas Por Pagar Proveedores</v>
      </c>
      <c r="D1549" s="43" t="s">
        <v>11144</v>
      </c>
      <c r="E1549" t="s">
        <v>2244</v>
      </c>
      <c r="F1549" t="s">
        <v>11373</v>
      </c>
      <c r="G1549" s="41">
        <v>41729</v>
      </c>
      <c r="H1549" t="s">
        <v>2491</v>
      </c>
      <c r="I1549" t="s">
        <v>16858</v>
      </c>
      <c r="K1549">
        <v>735</v>
      </c>
      <c r="L1549" t="s">
        <v>21854</v>
      </c>
      <c r="M1549" s="44">
        <v>-23600</v>
      </c>
      <c r="N1549" s="44">
        <v>-23600</v>
      </c>
    </row>
    <row r="1550" spans="2:14" x14ac:dyDescent="0.25">
      <c r="B1550" s="49" t="s">
        <v>9326</v>
      </c>
      <c r="C1550" s="53" t="str">
        <f>_xlfn.XLOOKUP(Tabla1[[#This Row],[txtDimensionFocus]],Tabla7[Columna1],Tabla7[Columna2])</f>
        <v>Cuentas Por Pagar Proveedores</v>
      </c>
      <c r="D1550" s="43" t="s">
        <v>11144</v>
      </c>
      <c r="E1550" t="s">
        <v>2244</v>
      </c>
      <c r="F1550" t="s">
        <v>12718</v>
      </c>
      <c r="G1550" s="41">
        <v>41922</v>
      </c>
      <c r="H1550" t="s">
        <v>4332</v>
      </c>
      <c r="I1550" t="s">
        <v>16859</v>
      </c>
      <c r="K1550" t="s">
        <v>21987</v>
      </c>
      <c r="L1550" t="s">
        <v>21854</v>
      </c>
      <c r="M1550" s="44">
        <v>-23600</v>
      </c>
      <c r="N1550" s="44">
        <v>-23600</v>
      </c>
    </row>
    <row r="1551" spans="2:14" x14ac:dyDescent="0.25">
      <c r="B1551" s="49" t="s">
        <v>9326</v>
      </c>
      <c r="C1551" s="53" t="str">
        <f>_xlfn.XLOOKUP(Tabla1[[#This Row],[txtDimensionFocus]],Tabla7[Columna1],Tabla7[Columna2])</f>
        <v>Cuentas Por Pagar Proveedores</v>
      </c>
      <c r="D1551" s="43" t="s">
        <v>12719</v>
      </c>
      <c r="E1551" t="s">
        <v>4333</v>
      </c>
      <c r="F1551" t="s">
        <v>12720</v>
      </c>
      <c r="G1551" s="41">
        <v>41922</v>
      </c>
      <c r="H1551" t="s">
        <v>4334</v>
      </c>
      <c r="I1551" t="s">
        <v>16887</v>
      </c>
      <c r="K1551">
        <v>1389</v>
      </c>
      <c r="L1551" t="s">
        <v>21854</v>
      </c>
      <c r="M1551" s="44">
        <v>-23600</v>
      </c>
      <c r="N1551" s="44">
        <v>-23600</v>
      </c>
    </row>
    <row r="1552" spans="2:14" x14ac:dyDescent="0.25">
      <c r="B1552" s="49" t="s">
        <v>9326</v>
      </c>
      <c r="C1552" s="53" t="str">
        <f>_xlfn.XLOOKUP(Tabla1[[#This Row],[txtDimensionFocus]],Tabla7[Columna1],Tabla7[Columna2])</f>
        <v>Cuentas Por Pagar Proveedores</v>
      </c>
      <c r="D1552" s="43" t="s">
        <v>12639</v>
      </c>
      <c r="E1552" t="s">
        <v>4246</v>
      </c>
      <c r="F1552" t="s">
        <v>12640</v>
      </c>
      <c r="G1552" s="41">
        <v>41894</v>
      </c>
      <c r="H1552" t="s">
        <v>4247</v>
      </c>
      <c r="I1552" t="s">
        <v>16893</v>
      </c>
      <c r="K1552" t="s">
        <v>22000</v>
      </c>
      <c r="L1552" t="s">
        <v>21854</v>
      </c>
      <c r="M1552" s="44">
        <v>-23600</v>
      </c>
      <c r="N1552" s="44">
        <v>-23600</v>
      </c>
    </row>
    <row r="1553" spans="2:14" x14ac:dyDescent="0.25">
      <c r="B1553" s="49" t="s">
        <v>9326</v>
      </c>
      <c r="C1553" s="53" t="str">
        <f>_xlfn.XLOOKUP(Tabla1[[#This Row],[txtDimensionFocus]],Tabla7[Columna1],Tabla7[Columna2])</f>
        <v>Cuentas Por Pagar Proveedores</v>
      </c>
      <c r="D1553" s="43" t="s">
        <v>816</v>
      </c>
      <c r="E1553" t="s">
        <v>815</v>
      </c>
      <c r="F1553" t="s">
        <v>11411</v>
      </c>
      <c r="G1553" s="41">
        <v>41736</v>
      </c>
      <c r="L1553" t="s">
        <v>21854</v>
      </c>
      <c r="M1553" s="44">
        <v>-23552.19</v>
      </c>
      <c r="N1553" s="44">
        <v>-23552.19</v>
      </c>
    </row>
    <row r="1554" spans="2:14" x14ac:dyDescent="0.25">
      <c r="B1554" s="49" t="s">
        <v>9326</v>
      </c>
      <c r="C1554" s="53" t="str">
        <f>_xlfn.XLOOKUP(Tabla1[[#This Row],[txtDimensionFocus]],Tabla7[Columna1],Tabla7[Columna2])</f>
        <v>Cuentas Por Pagar Proveedores</v>
      </c>
      <c r="D1554" s="43" t="s">
        <v>623</v>
      </c>
      <c r="E1554" t="s">
        <v>622</v>
      </c>
      <c r="F1554" t="s">
        <v>9838</v>
      </c>
      <c r="G1554" s="41">
        <v>41066</v>
      </c>
      <c r="H1554">
        <v>445</v>
      </c>
      <c r="L1554" t="s">
        <v>21854</v>
      </c>
      <c r="M1554" s="44">
        <v>-23548</v>
      </c>
      <c r="N1554" s="44">
        <v>-23548</v>
      </c>
    </row>
    <row r="1555" spans="2:14" x14ac:dyDescent="0.25">
      <c r="B1555" s="49" t="s">
        <v>9326</v>
      </c>
      <c r="C1555" s="53" t="str">
        <f>_xlfn.XLOOKUP(Tabla1[[#This Row],[txtDimensionFocus]],Tabla7[Columna1],Tabla7[Columna2])</f>
        <v>Cuentas Por Pagar Proveedores</v>
      </c>
      <c r="D1555" s="43" t="s">
        <v>6487</v>
      </c>
      <c r="E1555" t="s">
        <v>6486</v>
      </c>
      <c r="F1555" t="s">
        <v>14381</v>
      </c>
      <c r="G1555" s="41">
        <v>42711</v>
      </c>
      <c r="H1555" t="s">
        <v>6475</v>
      </c>
      <c r="I1555" t="s">
        <v>18455</v>
      </c>
      <c r="K1555" t="s">
        <v>22615</v>
      </c>
      <c r="L1555" t="s">
        <v>21854</v>
      </c>
      <c r="M1555" s="44">
        <v>-23517.4</v>
      </c>
      <c r="N1555" s="44">
        <v>-23517.4</v>
      </c>
    </row>
    <row r="1556" spans="2:14" x14ac:dyDescent="0.25">
      <c r="B1556" s="49" t="s">
        <v>9326</v>
      </c>
      <c r="C1556" s="53" t="str">
        <f>_xlfn.XLOOKUP(Tabla1[[#This Row],[txtDimensionFocus]],Tabla7[Columna1],Tabla7[Columna2])</f>
        <v>Cuentas Por Pagar Proveedores</v>
      </c>
      <c r="D1556" s="43" t="s">
        <v>816</v>
      </c>
      <c r="E1556" t="s">
        <v>815</v>
      </c>
      <c r="F1556" t="s">
        <v>12905</v>
      </c>
      <c r="G1556" s="41">
        <v>42004</v>
      </c>
      <c r="L1556" t="s">
        <v>21854</v>
      </c>
      <c r="M1556" s="44">
        <v>-23490.27</v>
      </c>
      <c r="N1556" s="44">
        <v>-23490.27</v>
      </c>
    </row>
    <row r="1557" spans="2:14" x14ac:dyDescent="0.25">
      <c r="B1557" s="49" t="s">
        <v>9326</v>
      </c>
      <c r="C1557" s="53" t="str">
        <f>_xlfn.XLOOKUP(Tabla1[[#This Row],[txtDimensionFocus]],Tabla7[Columna1],Tabla7[Columna2])</f>
        <v>Cuentas Por Pagar Proveedores</v>
      </c>
      <c r="D1557" s="43" t="s">
        <v>9923</v>
      </c>
      <c r="E1557" t="s">
        <v>464</v>
      </c>
      <c r="F1557" t="s">
        <v>9924</v>
      </c>
      <c r="G1557" s="41">
        <v>41117</v>
      </c>
      <c r="H1557">
        <v>2011525</v>
      </c>
      <c r="L1557" t="s">
        <v>21854</v>
      </c>
      <c r="M1557" s="44">
        <v>-23331.24</v>
      </c>
      <c r="N1557" s="44">
        <v>-23331.24</v>
      </c>
    </row>
    <row r="1558" spans="2:14" x14ac:dyDescent="0.25">
      <c r="B1558" s="49" t="s">
        <v>9326</v>
      </c>
      <c r="C1558" s="53" t="str">
        <f>_xlfn.XLOOKUP(Tabla1[[#This Row],[txtDimensionFocus]],Tabla7[Columna1],Tabla7[Columna2])</f>
        <v>Cuentas Por Pagar Proveedores</v>
      </c>
      <c r="D1558" s="43" t="s">
        <v>465</v>
      </c>
      <c r="E1558" t="s">
        <v>464</v>
      </c>
      <c r="F1558" t="s">
        <v>9660</v>
      </c>
      <c r="G1558" s="41">
        <v>40925</v>
      </c>
      <c r="H1558">
        <v>40</v>
      </c>
      <c r="L1558" t="s">
        <v>21854</v>
      </c>
      <c r="M1558" s="44">
        <v>-23331.24</v>
      </c>
      <c r="N1558" s="44">
        <v>-23331.24</v>
      </c>
    </row>
    <row r="1559" spans="2:14" x14ac:dyDescent="0.25">
      <c r="B1559" s="49" t="s">
        <v>9326</v>
      </c>
      <c r="C1559" s="53" t="str">
        <f>_xlfn.XLOOKUP(Tabla1[[#This Row],[txtDimensionFocus]],Tabla7[Columna1],Tabla7[Columna2])</f>
        <v>Cuentas Por Pagar Proveedores</v>
      </c>
      <c r="D1559" s="43" t="s">
        <v>484</v>
      </c>
      <c r="E1559" t="s">
        <v>483</v>
      </c>
      <c r="F1559" t="s">
        <v>9685</v>
      </c>
      <c r="G1559" s="41">
        <v>40943</v>
      </c>
      <c r="H1559">
        <v>960</v>
      </c>
      <c r="L1559" t="s">
        <v>21854</v>
      </c>
      <c r="M1559" s="44">
        <v>-23292.799999999999</v>
      </c>
      <c r="N1559" s="44">
        <v>-23292.799999999999</v>
      </c>
    </row>
    <row r="1560" spans="2:14" x14ac:dyDescent="0.25">
      <c r="B1560" s="49" t="s">
        <v>9326</v>
      </c>
      <c r="C1560" s="53" t="str">
        <f>_xlfn.XLOOKUP(Tabla1[[#This Row],[txtDimensionFocus]],Tabla7[Columna1],Tabla7[Columna2])</f>
        <v>Cuentas Por Pagar Proveedores</v>
      </c>
      <c r="D1560" s="43" t="s">
        <v>689</v>
      </c>
      <c r="E1560" t="s">
        <v>688</v>
      </c>
      <c r="F1560" t="s">
        <v>9888</v>
      </c>
      <c r="G1560" s="41">
        <v>41100</v>
      </c>
      <c r="H1560" t="s">
        <v>690</v>
      </c>
      <c r="L1560" t="s">
        <v>21854</v>
      </c>
      <c r="M1560" s="44">
        <v>-23200</v>
      </c>
      <c r="N1560" s="44">
        <v>-23200</v>
      </c>
    </row>
    <row r="1561" spans="2:14" x14ac:dyDescent="0.25">
      <c r="B1561" s="49" t="s">
        <v>9326</v>
      </c>
      <c r="C1561" s="53" t="str">
        <f>_xlfn.XLOOKUP(Tabla1[[#This Row],[txtDimensionFocus]],Tabla7[Columna1],Tabla7[Columna2])</f>
        <v>Cuentas Por Pagar Proveedores</v>
      </c>
      <c r="D1561" s="43" t="s">
        <v>12831</v>
      </c>
      <c r="E1561" t="s">
        <v>4492</v>
      </c>
      <c r="F1561" t="s">
        <v>14089</v>
      </c>
      <c r="G1561" s="41">
        <v>42548</v>
      </c>
      <c r="H1561" t="s">
        <v>6111</v>
      </c>
      <c r="I1561" t="s">
        <v>16959</v>
      </c>
      <c r="K1561" t="s">
        <v>22024</v>
      </c>
      <c r="L1561" t="s">
        <v>21854</v>
      </c>
      <c r="M1561" s="44">
        <v>-23145.7</v>
      </c>
      <c r="N1561" s="44">
        <v>-23145.7</v>
      </c>
    </row>
    <row r="1562" spans="2:14" x14ac:dyDescent="0.25">
      <c r="B1562" s="49" t="s">
        <v>9326</v>
      </c>
      <c r="C1562" s="53" t="str">
        <f>_xlfn.XLOOKUP(Tabla1[[#This Row],[txtDimensionFocus]],Tabla7[Columna1],Tabla7[Columna2])</f>
        <v>Cuentas Por Pagar Proveedores</v>
      </c>
      <c r="D1562" s="43" t="s">
        <v>484</v>
      </c>
      <c r="E1562" t="s">
        <v>483</v>
      </c>
      <c r="F1562" t="s">
        <v>9807</v>
      </c>
      <c r="G1562" s="41">
        <v>41025</v>
      </c>
      <c r="H1562">
        <v>1030</v>
      </c>
      <c r="L1562" t="s">
        <v>21854</v>
      </c>
      <c r="M1562" s="44">
        <v>-23084</v>
      </c>
      <c r="N1562" s="44">
        <v>-23084</v>
      </c>
    </row>
    <row r="1563" spans="2:14" x14ac:dyDescent="0.25">
      <c r="B1563" s="49" t="s">
        <v>9326</v>
      </c>
      <c r="C1563" s="53" t="str">
        <f>_xlfn.XLOOKUP(Tabla1[[#This Row],[txtDimensionFocus]],Tabla7[Columna1],Tabla7[Columna2])</f>
        <v>Cuentas Por Pagar Proveedores</v>
      </c>
      <c r="D1563" s="43" t="s">
        <v>17</v>
      </c>
      <c r="E1563" t="s">
        <v>16</v>
      </c>
      <c r="F1563" t="s">
        <v>9477</v>
      </c>
      <c r="G1563" s="41">
        <v>40563</v>
      </c>
      <c r="H1563">
        <v>11</v>
      </c>
      <c r="L1563" t="s">
        <v>21854</v>
      </c>
      <c r="M1563" s="44">
        <v>-22825</v>
      </c>
      <c r="N1563" s="44">
        <v>-22825</v>
      </c>
    </row>
    <row r="1564" spans="2:14" x14ac:dyDescent="0.25">
      <c r="B1564" s="49" t="s">
        <v>9326</v>
      </c>
      <c r="C1564" s="53" t="str">
        <f>_xlfn.XLOOKUP(Tabla1[[#This Row],[txtDimensionFocus]],Tabla7[Columna1],Tabla7[Columna2])</f>
        <v>Cuentas Por Pagar Proveedores</v>
      </c>
      <c r="D1564" s="43" t="s">
        <v>298</v>
      </c>
      <c r="E1564" t="s">
        <v>297</v>
      </c>
      <c r="F1564" t="s">
        <v>9511</v>
      </c>
      <c r="G1564" s="41">
        <v>40585</v>
      </c>
      <c r="H1564">
        <v>169</v>
      </c>
      <c r="L1564" t="s">
        <v>21854</v>
      </c>
      <c r="M1564" s="44">
        <v>-22700</v>
      </c>
      <c r="N1564" s="44">
        <v>-22700</v>
      </c>
    </row>
    <row r="1565" spans="2:14" x14ac:dyDescent="0.25">
      <c r="B1565" s="49" t="s">
        <v>9326</v>
      </c>
      <c r="C1565" s="53" t="str">
        <f>_xlfn.XLOOKUP(Tabla1[[#This Row],[txtDimensionFocus]],Tabla7[Columna1],Tabla7[Columna2])</f>
        <v>Cuentas Por Pagar Proveedores</v>
      </c>
      <c r="D1565" s="43" t="s">
        <v>8500</v>
      </c>
      <c r="E1565" t="s">
        <v>8499</v>
      </c>
      <c r="F1565" t="s">
        <v>21732</v>
      </c>
      <c r="G1565" s="41">
        <v>45308</v>
      </c>
      <c r="H1565" t="s">
        <v>21023</v>
      </c>
      <c r="L1565" t="s">
        <v>21854</v>
      </c>
      <c r="M1565" s="44">
        <v>-22650</v>
      </c>
      <c r="N1565" s="44">
        <v>-22650</v>
      </c>
    </row>
    <row r="1566" spans="2:14" x14ac:dyDescent="0.25">
      <c r="B1566" s="49" t="s">
        <v>9326</v>
      </c>
      <c r="C1566" s="53" t="str">
        <f>_xlfn.XLOOKUP(Tabla1[[#This Row],[txtDimensionFocus]],Tabla7[Columna1],Tabla7[Columna2])</f>
        <v>Cuentas Por Pagar Proveedores</v>
      </c>
      <c r="D1566" s="43" t="s">
        <v>12642</v>
      </c>
      <c r="E1566" t="s">
        <v>1342</v>
      </c>
      <c r="F1566" t="s">
        <v>13554</v>
      </c>
      <c r="G1566" s="41">
        <v>42115</v>
      </c>
      <c r="H1566" t="s">
        <v>5442</v>
      </c>
      <c r="I1566" t="s">
        <v>16696</v>
      </c>
      <c r="K1566" t="s">
        <v>21934</v>
      </c>
      <c r="L1566" t="s">
        <v>21854</v>
      </c>
      <c r="M1566" s="44">
        <v>-22538</v>
      </c>
      <c r="N1566" s="44">
        <v>-22538</v>
      </c>
    </row>
    <row r="1567" spans="2:14" x14ac:dyDescent="0.25">
      <c r="B1567" s="49" t="s">
        <v>9326</v>
      </c>
      <c r="C1567" s="53" t="str">
        <f>_xlfn.XLOOKUP(Tabla1[[#This Row],[txtDimensionFocus]],Tabla7[Columna1],Tabla7[Columna2])</f>
        <v>Cuentas Por Pagar Proveedores</v>
      </c>
      <c r="D1567" s="43" t="s">
        <v>816</v>
      </c>
      <c r="E1567" t="s">
        <v>815</v>
      </c>
      <c r="F1567" t="s">
        <v>11410</v>
      </c>
      <c r="G1567" s="41">
        <v>41736</v>
      </c>
      <c r="L1567" t="s">
        <v>21854</v>
      </c>
      <c r="M1567" s="44">
        <v>-22235.13</v>
      </c>
      <c r="N1567" s="44">
        <v>-22235.13</v>
      </c>
    </row>
    <row r="1568" spans="2:14" x14ac:dyDescent="0.25">
      <c r="B1568" s="49" t="s">
        <v>9326</v>
      </c>
      <c r="C1568" s="53" t="str">
        <f>_xlfn.XLOOKUP(Tabla1[[#This Row],[txtDimensionFocus]],Tabla7[Columna1],Tabla7[Columna2])</f>
        <v>Cuentas Por Pagar Proveedores</v>
      </c>
      <c r="D1568" s="43" t="s">
        <v>66</v>
      </c>
      <c r="E1568" t="s">
        <v>65</v>
      </c>
      <c r="F1568" t="s">
        <v>9362</v>
      </c>
      <c r="G1568" s="41">
        <v>40273</v>
      </c>
      <c r="H1568">
        <v>500</v>
      </c>
      <c r="L1568" t="s">
        <v>21854</v>
      </c>
      <c r="M1568" s="44">
        <v>-22200</v>
      </c>
      <c r="N1568" s="44">
        <v>-22200</v>
      </c>
    </row>
    <row r="1569" spans="2:14" x14ac:dyDescent="0.25">
      <c r="B1569" s="49" t="s">
        <v>9326</v>
      </c>
      <c r="C1569" s="53" t="str">
        <f>_xlfn.XLOOKUP(Tabla1[[#This Row],[txtDimensionFocus]],Tabla7[Columna1],Tabla7[Columna2])</f>
        <v>Cuentas Por Pagar Proveedores</v>
      </c>
      <c r="D1569" s="43" t="s">
        <v>14</v>
      </c>
      <c r="E1569" t="s">
        <v>13</v>
      </c>
      <c r="F1569" t="s">
        <v>9332</v>
      </c>
      <c r="G1569" s="41">
        <v>39987</v>
      </c>
      <c r="H1569">
        <v>1018</v>
      </c>
      <c r="L1569" t="s">
        <v>21854</v>
      </c>
      <c r="M1569" s="44">
        <v>-22040</v>
      </c>
      <c r="N1569" s="44">
        <v>-22040</v>
      </c>
    </row>
    <row r="1570" spans="2:14" x14ac:dyDescent="0.25">
      <c r="B1570" s="49" t="s">
        <v>9326</v>
      </c>
      <c r="C1570" s="53" t="str">
        <f>_xlfn.XLOOKUP(Tabla1[[#This Row],[txtDimensionFocus]],Tabla7[Columna1],Tabla7[Columna2])</f>
        <v>Cuentas Por Pagar Proveedores</v>
      </c>
      <c r="D1570" s="43" t="s">
        <v>9708</v>
      </c>
      <c r="E1570" t="s">
        <v>498</v>
      </c>
      <c r="F1570" t="s">
        <v>9709</v>
      </c>
      <c r="G1570" s="41">
        <v>40956</v>
      </c>
      <c r="H1570">
        <v>596</v>
      </c>
      <c r="L1570" t="s">
        <v>21854</v>
      </c>
      <c r="M1570" s="44">
        <v>-22000</v>
      </c>
      <c r="N1570" s="44">
        <v>-22000</v>
      </c>
    </row>
    <row r="1571" spans="2:14" x14ac:dyDescent="0.25">
      <c r="B1571" s="49" t="s">
        <v>9326</v>
      </c>
      <c r="C1571" s="53" t="str">
        <f>_xlfn.XLOOKUP(Tabla1[[#This Row],[txtDimensionFocus]],Tabla7[Columna1],Tabla7[Columna2])</f>
        <v>Cuentas Por Pagar Proveedores</v>
      </c>
      <c r="D1571" s="43" t="s">
        <v>16512</v>
      </c>
      <c r="E1571" t="s">
        <v>16513</v>
      </c>
      <c r="F1571" t="s">
        <v>16514</v>
      </c>
      <c r="G1571" s="41">
        <v>45275</v>
      </c>
      <c r="H1571" t="s">
        <v>7501</v>
      </c>
      <c r="L1571" t="s">
        <v>21854</v>
      </c>
      <c r="M1571" s="44">
        <v>-21830</v>
      </c>
      <c r="N1571" s="44">
        <v>-21830</v>
      </c>
    </row>
    <row r="1572" spans="2:14" x14ac:dyDescent="0.25">
      <c r="B1572" s="49" t="s">
        <v>9326</v>
      </c>
      <c r="C1572" s="53" t="str">
        <f>_xlfn.XLOOKUP(Tabla1[[#This Row],[txtDimensionFocus]],Tabla7[Columna1],Tabla7[Columna2])</f>
        <v>Cuentas Por Pagar Proveedores</v>
      </c>
      <c r="D1572" s="43" t="s">
        <v>433</v>
      </c>
      <c r="E1572" t="s">
        <v>432</v>
      </c>
      <c r="F1572" t="s">
        <v>14420</v>
      </c>
      <c r="G1572" s="41">
        <v>42766</v>
      </c>
      <c r="H1572" t="s">
        <v>6542</v>
      </c>
      <c r="I1572" t="s">
        <v>17468</v>
      </c>
      <c r="K1572" t="s">
        <v>22170</v>
      </c>
      <c r="L1572" t="s">
        <v>21854</v>
      </c>
      <c r="M1572" s="44">
        <v>-21825.23</v>
      </c>
      <c r="N1572" s="44">
        <v>-21825.23</v>
      </c>
    </row>
    <row r="1573" spans="2:14" x14ac:dyDescent="0.25">
      <c r="B1573" s="49" t="s">
        <v>9326</v>
      </c>
      <c r="C1573" s="53" t="str">
        <f>_xlfn.XLOOKUP(Tabla1[[#This Row],[txtDimensionFocus]],Tabla7[Columna1],Tabla7[Columna2])</f>
        <v>Cuentas Por Pagar Proveedores</v>
      </c>
      <c r="D1573" s="43" t="s">
        <v>433</v>
      </c>
      <c r="E1573" t="s">
        <v>432</v>
      </c>
      <c r="F1573" t="s">
        <v>14418</v>
      </c>
      <c r="G1573" s="41">
        <v>42766</v>
      </c>
      <c r="H1573" t="s">
        <v>6540</v>
      </c>
      <c r="I1573" t="s">
        <v>17468</v>
      </c>
      <c r="K1573" t="s">
        <v>22170</v>
      </c>
      <c r="L1573" t="s">
        <v>21854</v>
      </c>
      <c r="M1573" s="44">
        <v>-21782.66</v>
      </c>
      <c r="N1573" s="44">
        <v>-21782.66</v>
      </c>
    </row>
    <row r="1574" spans="2:14" x14ac:dyDescent="0.25">
      <c r="B1574" s="49" t="s">
        <v>9326</v>
      </c>
      <c r="C1574" s="53" t="str">
        <f>_xlfn.XLOOKUP(Tabla1[[#This Row],[txtDimensionFocus]],Tabla7[Columna1],Tabla7[Columna2])</f>
        <v>Cuentas Por Pagar Proveedores</v>
      </c>
      <c r="D1574" s="43" t="s">
        <v>9528</v>
      </c>
      <c r="E1574" t="s">
        <v>321</v>
      </c>
      <c r="F1574" t="s">
        <v>9529</v>
      </c>
      <c r="G1574" s="41">
        <v>40591</v>
      </c>
      <c r="H1574">
        <v>711</v>
      </c>
      <c r="L1574" t="s">
        <v>21854</v>
      </c>
      <c r="M1574" s="44">
        <v>-21765.42</v>
      </c>
      <c r="N1574" s="44">
        <v>-21765.42</v>
      </c>
    </row>
    <row r="1575" spans="2:14" x14ac:dyDescent="0.25">
      <c r="B1575" s="49" t="s">
        <v>9326</v>
      </c>
      <c r="C1575" s="53" t="str">
        <f>_xlfn.XLOOKUP(Tabla1[[#This Row],[txtDimensionFocus]],Tabla7[Columna1],Tabla7[Columna2])</f>
        <v>Cuentas Por Pagar Proveedores</v>
      </c>
      <c r="D1575" s="43" t="s">
        <v>704</v>
      </c>
      <c r="E1575" t="s">
        <v>703</v>
      </c>
      <c r="F1575" t="s">
        <v>17397</v>
      </c>
      <c r="G1575" s="41">
        <v>45259</v>
      </c>
      <c r="H1575" t="s">
        <v>17398</v>
      </c>
      <c r="L1575" t="s">
        <v>21854</v>
      </c>
      <c r="M1575" s="44">
        <v>-21712</v>
      </c>
      <c r="N1575" s="44">
        <v>-21712</v>
      </c>
    </row>
    <row r="1576" spans="2:14" x14ac:dyDescent="0.25">
      <c r="B1576" s="49" t="s">
        <v>9326</v>
      </c>
      <c r="C1576" s="53" t="str">
        <f>_xlfn.XLOOKUP(Tabla1[[#This Row],[txtDimensionFocus]],Tabla7[Columna1],Tabla7[Columna2])</f>
        <v>Cuentas Por Pagar Proveedores</v>
      </c>
      <c r="D1576" s="43" t="s">
        <v>9562</v>
      </c>
      <c r="E1576" t="s">
        <v>347</v>
      </c>
      <c r="F1576" t="s">
        <v>9563</v>
      </c>
      <c r="G1576" s="41">
        <v>40694</v>
      </c>
      <c r="H1576">
        <v>375</v>
      </c>
      <c r="L1576" t="s">
        <v>21854</v>
      </c>
      <c r="M1576" s="44">
        <v>-21603</v>
      </c>
      <c r="N1576" s="44">
        <v>-21603</v>
      </c>
    </row>
    <row r="1577" spans="2:14" x14ac:dyDescent="0.25">
      <c r="B1577" s="49" t="s">
        <v>9326</v>
      </c>
      <c r="C1577" s="53" t="str">
        <f>_xlfn.XLOOKUP(Tabla1[[#This Row],[txtDimensionFocus]],Tabla7[Columna1],Tabla7[Columna2])</f>
        <v>Cuentas Por Pagar Proveedores</v>
      </c>
      <c r="D1577" s="43" t="s">
        <v>9562</v>
      </c>
      <c r="E1577" t="s">
        <v>347</v>
      </c>
      <c r="F1577" t="s">
        <v>9564</v>
      </c>
      <c r="G1577" s="41">
        <v>40694</v>
      </c>
      <c r="H1577" t="s">
        <v>340</v>
      </c>
      <c r="L1577" t="s">
        <v>21854</v>
      </c>
      <c r="M1577" s="44">
        <v>-21603</v>
      </c>
      <c r="N1577" s="44">
        <v>-21603</v>
      </c>
    </row>
    <row r="1578" spans="2:14" x14ac:dyDescent="0.25">
      <c r="B1578" s="49" t="s">
        <v>9326</v>
      </c>
      <c r="C1578" s="53" t="str">
        <f>_xlfn.XLOOKUP(Tabla1[[#This Row],[txtDimensionFocus]],Tabla7[Columna1],Tabla7[Columna2])</f>
        <v>Cuentas Por Pagar Proveedores</v>
      </c>
      <c r="D1578" s="43" t="s">
        <v>9619</v>
      </c>
      <c r="E1578" t="s">
        <v>420</v>
      </c>
      <c r="F1578" t="s">
        <v>9620</v>
      </c>
      <c r="G1578" s="41">
        <v>40884</v>
      </c>
      <c r="H1578">
        <v>6353</v>
      </c>
      <c r="L1578" t="s">
        <v>21854</v>
      </c>
      <c r="M1578" s="44">
        <v>-21551.31</v>
      </c>
      <c r="N1578" s="44">
        <v>-21551.31</v>
      </c>
    </row>
    <row r="1579" spans="2:14" x14ac:dyDescent="0.25">
      <c r="B1579" s="49" t="s">
        <v>9326</v>
      </c>
      <c r="C1579" s="53" t="str">
        <f>_xlfn.XLOOKUP(Tabla1[[#This Row],[txtDimensionFocus]],Tabla7[Columna1],Tabla7[Columna2])</f>
        <v>Cuentas Por Pagar Proveedores</v>
      </c>
      <c r="D1579" s="43" t="s">
        <v>9506</v>
      </c>
      <c r="E1579" t="s">
        <v>289</v>
      </c>
      <c r="F1579" t="s">
        <v>9507</v>
      </c>
      <c r="G1579" s="41">
        <v>40585</v>
      </c>
      <c r="H1579">
        <v>169</v>
      </c>
      <c r="L1579" t="s">
        <v>21854</v>
      </c>
      <c r="M1579" s="44">
        <v>-21500</v>
      </c>
      <c r="N1579" s="44">
        <v>-21500</v>
      </c>
    </row>
    <row r="1580" spans="2:14" x14ac:dyDescent="0.25">
      <c r="B1580" s="49" t="s">
        <v>9326</v>
      </c>
      <c r="C1580" s="53" t="str">
        <f>_xlfn.XLOOKUP(Tabla1[[#This Row],[txtDimensionFocus]],Tabla7[Columna1],Tabla7[Columna2])</f>
        <v>Cuentas Por Pagar Proveedores</v>
      </c>
      <c r="D1580" s="43" t="s">
        <v>124</v>
      </c>
      <c r="E1580" t="s">
        <v>123</v>
      </c>
      <c r="F1580" t="s">
        <v>9397</v>
      </c>
      <c r="G1580" s="41">
        <v>40403</v>
      </c>
      <c r="H1580">
        <v>1305</v>
      </c>
      <c r="L1580" t="s">
        <v>21854</v>
      </c>
      <c r="M1580" s="44">
        <v>-21500</v>
      </c>
      <c r="N1580" s="44">
        <v>-21500</v>
      </c>
    </row>
    <row r="1581" spans="2:14" x14ac:dyDescent="0.25">
      <c r="B1581" s="49" t="s">
        <v>9326</v>
      </c>
      <c r="C1581" s="53" t="str">
        <f>_xlfn.XLOOKUP(Tabla1[[#This Row],[txtDimensionFocus]],Tabla7[Columna1],Tabla7[Columna2])</f>
        <v>Cuentas Por Pagar Proveedores</v>
      </c>
      <c r="D1581" s="43" t="s">
        <v>433</v>
      </c>
      <c r="E1581" t="s">
        <v>432</v>
      </c>
      <c r="F1581" t="s">
        <v>10307</v>
      </c>
      <c r="G1581" s="41">
        <v>41345</v>
      </c>
      <c r="H1581">
        <v>9128</v>
      </c>
      <c r="L1581" t="s">
        <v>21854</v>
      </c>
      <c r="M1581" s="44">
        <v>-21493.7</v>
      </c>
      <c r="N1581" s="44">
        <v>-21493.7</v>
      </c>
    </row>
    <row r="1582" spans="2:14" x14ac:dyDescent="0.25">
      <c r="B1582" s="49" t="s">
        <v>9326</v>
      </c>
      <c r="C1582" s="53" t="str">
        <f>_xlfn.XLOOKUP(Tabla1[[#This Row],[txtDimensionFocus]],Tabla7[Columna1],Tabla7[Columna2])</f>
        <v>Cuentas Por Pagar Proveedores</v>
      </c>
      <c r="D1582" s="43" t="s">
        <v>6768</v>
      </c>
      <c r="E1582" t="s">
        <v>6767</v>
      </c>
      <c r="F1582" t="s">
        <v>14678</v>
      </c>
      <c r="G1582" s="41">
        <v>42955</v>
      </c>
      <c r="H1582" t="s">
        <v>6869</v>
      </c>
      <c r="I1582" t="s">
        <v>18069</v>
      </c>
      <c r="K1582" t="s">
        <v>22405</v>
      </c>
      <c r="L1582" t="s">
        <v>21854</v>
      </c>
      <c r="M1582" s="44">
        <v>-21452.400000000001</v>
      </c>
      <c r="N1582" s="44">
        <v>-21452.400000000001</v>
      </c>
    </row>
    <row r="1583" spans="2:14" x14ac:dyDescent="0.25">
      <c r="B1583" s="49" t="s">
        <v>9326</v>
      </c>
      <c r="C1583" s="53" t="str">
        <f>_xlfn.XLOOKUP(Tabla1[[#This Row],[txtDimensionFocus]],Tabla7[Columna1],Tabla7[Columna2])</f>
        <v>Cuentas Por Pagar Proveedores</v>
      </c>
      <c r="D1583" s="43" t="s">
        <v>1622</v>
      </c>
      <c r="E1583" t="s">
        <v>1621</v>
      </c>
      <c r="F1583" t="s">
        <v>12567</v>
      </c>
      <c r="G1583" s="41">
        <v>41881</v>
      </c>
      <c r="H1583" t="s">
        <v>4155</v>
      </c>
      <c r="I1583" t="s">
        <v>17261</v>
      </c>
      <c r="K1583">
        <v>806</v>
      </c>
      <c r="L1583" t="s">
        <v>21854</v>
      </c>
      <c r="M1583" s="44">
        <v>-21344.18</v>
      </c>
      <c r="N1583" s="44">
        <v>-21344.18</v>
      </c>
    </row>
    <row r="1584" spans="2:14" x14ac:dyDescent="0.25">
      <c r="B1584" s="49" t="s">
        <v>9326</v>
      </c>
      <c r="C1584" s="53" t="str">
        <f>_xlfn.XLOOKUP(Tabla1[[#This Row],[txtDimensionFocus]],Tabla7[Columna1],Tabla7[Columna2])</f>
        <v>Cuentas Por Pagar Proveedores</v>
      </c>
      <c r="D1584" s="43" t="s">
        <v>9690</v>
      </c>
      <c r="E1584" t="s">
        <v>489</v>
      </c>
      <c r="F1584" t="s">
        <v>9691</v>
      </c>
      <c r="G1584" s="41">
        <v>40948</v>
      </c>
      <c r="H1584">
        <v>1383</v>
      </c>
      <c r="L1584" t="s">
        <v>21854</v>
      </c>
      <c r="M1584" s="44">
        <v>-21341.22</v>
      </c>
      <c r="N1584" s="44">
        <v>-21341.22</v>
      </c>
    </row>
    <row r="1585" spans="2:14" x14ac:dyDescent="0.25">
      <c r="B1585" s="49" t="s">
        <v>9326</v>
      </c>
      <c r="C1585" s="53" t="str">
        <f>_xlfn.XLOOKUP(Tabla1[[#This Row],[txtDimensionFocus]],Tabla7[Columna1],Tabla7[Columna2])</f>
        <v>Cuentas Por Pagar Proveedores</v>
      </c>
      <c r="D1585" s="43" t="s">
        <v>816</v>
      </c>
      <c r="E1585" t="s">
        <v>815</v>
      </c>
      <c r="F1585" t="s">
        <v>12906</v>
      </c>
      <c r="G1585" s="41">
        <v>42004</v>
      </c>
      <c r="L1585" t="s">
        <v>21854</v>
      </c>
      <c r="M1585" s="44">
        <v>-21313.07</v>
      </c>
      <c r="N1585" s="44">
        <v>-21313.07</v>
      </c>
    </row>
    <row r="1586" spans="2:14" x14ac:dyDescent="0.25">
      <c r="B1586" s="49" t="s">
        <v>9326</v>
      </c>
      <c r="C1586" s="53" t="str">
        <f>_xlfn.XLOOKUP(Tabla1[[#This Row],[txtDimensionFocus]],Tabla7[Columna1],Tabla7[Columna2])</f>
        <v>Cuentas Por Pagar Proveedores</v>
      </c>
      <c r="D1586" s="43" t="s">
        <v>9770</v>
      </c>
      <c r="E1586" t="s">
        <v>544</v>
      </c>
      <c r="F1586" t="s">
        <v>9771</v>
      </c>
      <c r="G1586" s="41">
        <v>41008</v>
      </c>
      <c r="H1586">
        <v>293</v>
      </c>
      <c r="L1586" t="s">
        <v>21854</v>
      </c>
      <c r="M1586" s="44">
        <v>-21242.95</v>
      </c>
      <c r="N1586" s="44">
        <v>-21242.95</v>
      </c>
    </row>
    <row r="1587" spans="2:14" x14ac:dyDescent="0.25">
      <c r="B1587" s="49" t="s">
        <v>9326</v>
      </c>
      <c r="C1587" s="53" t="str">
        <f>_xlfn.XLOOKUP(Tabla1[[#This Row],[txtDimensionFocus]],Tabla7[Columna1],Tabla7[Columna2])</f>
        <v>Cuentas Por Pagar Proveedores</v>
      </c>
      <c r="D1587" s="43" t="s">
        <v>2459</v>
      </c>
      <c r="E1587" t="s">
        <v>2458</v>
      </c>
      <c r="F1587" t="s">
        <v>11348</v>
      </c>
      <c r="G1587" s="41">
        <v>41725</v>
      </c>
      <c r="H1587" t="s">
        <v>2460</v>
      </c>
      <c r="L1587" t="s">
        <v>21854</v>
      </c>
      <c r="M1587" s="44">
        <v>-21240</v>
      </c>
      <c r="N1587" s="44">
        <v>-21240</v>
      </c>
    </row>
    <row r="1588" spans="2:14" x14ac:dyDescent="0.25">
      <c r="B1588" s="49" t="s">
        <v>9326</v>
      </c>
      <c r="C1588" s="53" t="str">
        <f>_xlfn.XLOOKUP(Tabla1[[#This Row],[txtDimensionFocus]],Tabla7[Columna1],Tabla7[Columna2])</f>
        <v>Cuentas Por Pagar Proveedores</v>
      </c>
      <c r="D1588" s="43" t="s">
        <v>484</v>
      </c>
      <c r="E1588" t="s">
        <v>483</v>
      </c>
      <c r="F1588" t="s">
        <v>9797</v>
      </c>
      <c r="G1588" s="41">
        <v>41010</v>
      </c>
      <c r="H1588">
        <v>1017</v>
      </c>
      <c r="L1588" t="s">
        <v>21854</v>
      </c>
      <c r="M1588" s="44">
        <v>-20961.2</v>
      </c>
      <c r="N1588" s="44">
        <v>-20961.2</v>
      </c>
    </row>
    <row r="1589" spans="2:14" x14ac:dyDescent="0.25">
      <c r="B1589" s="49" t="s">
        <v>9326</v>
      </c>
      <c r="C1589" s="53" t="str">
        <f>_xlfn.XLOOKUP(Tabla1[[#This Row],[txtDimensionFocus]],Tabla7[Columna1],Tabla7[Columna2])</f>
        <v>Cuentas Por Pagar Proveedores</v>
      </c>
      <c r="D1589" s="43" t="s">
        <v>9630</v>
      </c>
      <c r="E1589" t="s">
        <v>436</v>
      </c>
      <c r="F1589" t="s">
        <v>9631</v>
      </c>
      <c r="G1589" s="41">
        <v>40925</v>
      </c>
      <c r="H1589">
        <v>40</v>
      </c>
      <c r="L1589" t="s">
        <v>21854</v>
      </c>
      <c r="M1589" s="44">
        <v>-20882.900000000001</v>
      </c>
      <c r="N1589" s="44">
        <v>-20882.900000000001</v>
      </c>
    </row>
    <row r="1590" spans="2:14" x14ac:dyDescent="0.25">
      <c r="B1590" s="49" t="s">
        <v>9326</v>
      </c>
      <c r="C1590" s="53" t="str">
        <f>_xlfn.XLOOKUP(Tabla1[[#This Row],[txtDimensionFocus]],Tabla7[Columna1],Tabla7[Columna2])</f>
        <v>Cuentas Por Pagar Proveedores</v>
      </c>
      <c r="D1590" s="43" t="s">
        <v>9780</v>
      </c>
      <c r="E1590" t="s">
        <v>552</v>
      </c>
      <c r="F1590" t="s">
        <v>9781</v>
      </c>
      <c r="G1590" s="41">
        <v>41008</v>
      </c>
      <c r="H1590">
        <v>293</v>
      </c>
      <c r="L1590" t="s">
        <v>21854</v>
      </c>
      <c r="M1590" s="44">
        <v>-20882.900000000001</v>
      </c>
      <c r="N1590" s="44">
        <v>-20882.900000000001</v>
      </c>
    </row>
    <row r="1591" spans="2:14" x14ac:dyDescent="0.25">
      <c r="B1591" s="49" t="s">
        <v>9326</v>
      </c>
      <c r="C1591" s="53" t="str">
        <f>_xlfn.XLOOKUP(Tabla1[[#This Row],[txtDimensionFocus]],Tabla7[Columna1],Tabla7[Columna2])</f>
        <v>Cuentas Por Pagar Proveedores</v>
      </c>
      <c r="D1591" s="43" t="s">
        <v>9755</v>
      </c>
      <c r="E1591" t="s">
        <v>538</v>
      </c>
      <c r="F1591" t="s">
        <v>9756</v>
      </c>
      <c r="G1591" s="41">
        <v>40994</v>
      </c>
      <c r="H1591">
        <v>1380</v>
      </c>
      <c r="L1591" t="s">
        <v>21854</v>
      </c>
      <c r="M1591" s="44">
        <v>-20787.68</v>
      </c>
      <c r="N1591" s="44">
        <v>-20787.68</v>
      </c>
    </row>
    <row r="1592" spans="2:14" x14ac:dyDescent="0.25">
      <c r="B1592" s="49" t="s">
        <v>9326</v>
      </c>
      <c r="C1592" s="53" t="str">
        <f>_xlfn.XLOOKUP(Tabla1[[#This Row],[txtDimensionFocus]],Tabla7[Columna1],Tabla7[Columna2])</f>
        <v>Cuentas Por Pagar Proveedores</v>
      </c>
      <c r="D1592" s="43" t="s">
        <v>294</v>
      </c>
      <c r="E1592" t="s">
        <v>293</v>
      </c>
      <c r="F1592" t="s">
        <v>9509</v>
      </c>
      <c r="G1592" s="41">
        <v>40585</v>
      </c>
      <c r="H1592">
        <v>169</v>
      </c>
      <c r="L1592" t="s">
        <v>21854</v>
      </c>
      <c r="M1592" s="44">
        <v>-20725</v>
      </c>
      <c r="N1592" s="44">
        <v>-20725</v>
      </c>
    </row>
    <row r="1593" spans="2:14" x14ac:dyDescent="0.25">
      <c r="B1593" s="49" t="s">
        <v>9326</v>
      </c>
      <c r="C1593" s="53" t="str">
        <f>_xlfn.XLOOKUP(Tabla1[[#This Row],[txtDimensionFocus]],Tabla7[Columna1],Tabla7[Columna2])</f>
        <v>Cuentas Por Pagar Proveedores</v>
      </c>
      <c r="D1593" s="43" t="s">
        <v>816</v>
      </c>
      <c r="E1593" t="s">
        <v>815</v>
      </c>
      <c r="F1593" t="s">
        <v>10479</v>
      </c>
      <c r="G1593" s="41">
        <v>41513</v>
      </c>
      <c r="L1593" t="s">
        <v>21854</v>
      </c>
      <c r="M1593" s="44">
        <v>-20664.45</v>
      </c>
      <c r="N1593" s="44">
        <v>-20664.45</v>
      </c>
    </row>
    <row r="1594" spans="2:14" x14ac:dyDescent="0.25">
      <c r="B1594" s="49" t="s">
        <v>9326</v>
      </c>
      <c r="C1594" s="53" t="str">
        <f>_xlfn.XLOOKUP(Tabla1[[#This Row],[txtDimensionFocus]],Tabla7[Columna1],Tabla7[Columna2])</f>
        <v>Cuentas Por Pagar Proveedores</v>
      </c>
      <c r="D1594" s="43" t="s">
        <v>9692</v>
      </c>
      <c r="E1594" t="s">
        <v>491</v>
      </c>
      <c r="F1594" t="s">
        <v>9693</v>
      </c>
      <c r="G1594" s="41">
        <v>40948</v>
      </c>
      <c r="H1594">
        <v>1382</v>
      </c>
      <c r="L1594" t="s">
        <v>21854</v>
      </c>
      <c r="M1594" s="44">
        <v>-20651.52</v>
      </c>
      <c r="N1594" s="44">
        <v>-20651.52</v>
      </c>
    </row>
    <row r="1595" spans="2:14" x14ac:dyDescent="0.25">
      <c r="B1595" s="49" t="s">
        <v>9326</v>
      </c>
      <c r="C1595" s="53" t="str">
        <f>_xlfn.XLOOKUP(Tabla1[[#This Row],[txtDimensionFocus]],Tabla7[Columna1],Tabla7[Columna2])</f>
        <v>Cuentas Por Pagar Proveedores</v>
      </c>
      <c r="D1595" s="43" t="s">
        <v>704</v>
      </c>
      <c r="E1595" t="s">
        <v>703</v>
      </c>
      <c r="F1595" t="s">
        <v>17391</v>
      </c>
      <c r="G1595" s="41">
        <v>45259</v>
      </c>
      <c r="H1595" t="s">
        <v>17392</v>
      </c>
      <c r="L1595" t="s">
        <v>21854</v>
      </c>
      <c r="M1595" s="44">
        <v>-20596.900000000001</v>
      </c>
      <c r="N1595" s="44">
        <v>-20596.900000000001</v>
      </c>
    </row>
    <row r="1596" spans="2:14" x14ac:dyDescent="0.25">
      <c r="B1596" s="49" t="s">
        <v>9326</v>
      </c>
      <c r="C1596" s="53" t="str">
        <f>_xlfn.XLOOKUP(Tabla1[[#This Row],[txtDimensionFocus]],Tabla7[Columna1],Tabla7[Columna2])</f>
        <v>Cuentas Por Pagar Proveedores</v>
      </c>
      <c r="D1596" s="43" t="s">
        <v>9581</v>
      </c>
      <c r="E1596" t="s">
        <v>369</v>
      </c>
      <c r="F1596" t="s">
        <v>9582</v>
      </c>
      <c r="G1596" s="41">
        <v>40753</v>
      </c>
      <c r="H1596">
        <v>190</v>
      </c>
      <c r="L1596" t="s">
        <v>21854</v>
      </c>
      <c r="M1596" s="44">
        <v>-20581.12</v>
      </c>
      <c r="N1596" s="44">
        <v>-20581.12</v>
      </c>
    </row>
    <row r="1597" spans="2:14" x14ac:dyDescent="0.25">
      <c r="B1597" s="49" t="s">
        <v>9326</v>
      </c>
      <c r="C1597" s="53" t="str">
        <f>_xlfn.XLOOKUP(Tabla1[[#This Row],[txtDimensionFocus]],Tabla7[Columna1],Tabla7[Columna2])</f>
        <v>Cuentas Por Pagar Proveedores</v>
      </c>
      <c r="D1597" s="43" t="s">
        <v>9551</v>
      </c>
      <c r="E1597" t="s">
        <v>336</v>
      </c>
      <c r="F1597" t="s">
        <v>9552</v>
      </c>
      <c r="G1597" s="41">
        <v>40694</v>
      </c>
      <c r="H1597">
        <v>375</v>
      </c>
      <c r="L1597" t="s">
        <v>21854</v>
      </c>
      <c r="M1597" s="44">
        <v>-20522.849999999999</v>
      </c>
      <c r="N1597" s="44">
        <v>-20522.849999999999</v>
      </c>
    </row>
    <row r="1598" spans="2:14" x14ac:dyDescent="0.25">
      <c r="B1598" s="49" t="s">
        <v>9326</v>
      </c>
      <c r="C1598" s="53" t="str">
        <f>_xlfn.XLOOKUP(Tabla1[[#This Row],[txtDimensionFocus]],Tabla7[Columna1],Tabla7[Columna2])</f>
        <v>Cuentas Por Pagar Proveedores</v>
      </c>
      <c r="D1598" s="43" t="s">
        <v>9492</v>
      </c>
      <c r="E1598" t="s">
        <v>271</v>
      </c>
      <c r="F1598" t="s">
        <v>9493</v>
      </c>
      <c r="G1598" s="41">
        <v>40581</v>
      </c>
      <c r="H1598">
        <v>2011</v>
      </c>
      <c r="L1598" t="s">
        <v>21854</v>
      </c>
      <c r="M1598" s="44">
        <v>-20522.849999999999</v>
      </c>
      <c r="N1598" s="44">
        <v>-20522.849999999999</v>
      </c>
    </row>
    <row r="1599" spans="2:14" x14ac:dyDescent="0.25">
      <c r="B1599" s="49" t="s">
        <v>9326</v>
      </c>
      <c r="C1599" s="53" t="str">
        <f>_xlfn.XLOOKUP(Tabla1[[#This Row],[txtDimensionFocus]],Tabla7[Columna1],Tabla7[Columna2])</f>
        <v>Cuentas Por Pagar Proveedores</v>
      </c>
      <c r="D1599" s="43" t="s">
        <v>9560</v>
      </c>
      <c r="E1599" t="s">
        <v>345</v>
      </c>
      <c r="F1599" t="s">
        <v>9561</v>
      </c>
      <c r="G1599" s="41">
        <v>40694</v>
      </c>
      <c r="H1599">
        <v>375</v>
      </c>
      <c r="L1599" t="s">
        <v>21854</v>
      </c>
      <c r="M1599" s="44">
        <v>-20522.849999999999</v>
      </c>
      <c r="N1599" s="44">
        <v>-20522.849999999999</v>
      </c>
    </row>
    <row r="1600" spans="2:14" x14ac:dyDescent="0.25">
      <c r="B1600" s="49" t="s">
        <v>23866</v>
      </c>
      <c r="C1600" s="53" t="str">
        <f>_xlfn.XLOOKUP(Tabla1[[#This Row],[txtDimensionFocus]],Tabla7[Columna1],Tabla7[Columna2])</f>
        <v>Reposicion/Reposicion Cajas Chicas/Fondos</v>
      </c>
      <c r="D1600" s="43" t="s">
        <v>23910</v>
      </c>
      <c r="E1600" t="s">
        <v>23911</v>
      </c>
      <c r="F1600" t="s">
        <v>23912</v>
      </c>
      <c r="G1600" s="41">
        <v>44926</v>
      </c>
      <c r="H1600" t="s">
        <v>23913</v>
      </c>
      <c r="L1600" t="s">
        <v>21854</v>
      </c>
      <c r="M1600" s="44">
        <v>-290553.61</v>
      </c>
      <c r="N1600" s="44">
        <v>-290553.61</v>
      </c>
    </row>
    <row r="1601" spans="2:14" x14ac:dyDescent="0.25">
      <c r="B1601" s="49" t="s">
        <v>9326</v>
      </c>
      <c r="C1601" s="53" t="str">
        <f>_xlfn.XLOOKUP(Tabla1[[#This Row],[txtDimensionFocus]],Tabla7[Columna1],Tabla7[Columna2])</f>
        <v>Cuentas Por Pagar Proveedores</v>
      </c>
      <c r="D1601" s="43" t="s">
        <v>9500</v>
      </c>
      <c r="E1601" t="s">
        <v>279</v>
      </c>
      <c r="F1601" t="s">
        <v>9501</v>
      </c>
      <c r="G1601" s="41">
        <v>40582</v>
      </c>
      <c r="H1601">
        <v>123</v>
      </c>
      <c r="L1601" t="s">
        <v>21854</v>
      </c>
      <c r="M1601" s="44">
        <v>-20522.849999999999</v>
      </c>
      <c r="N1601" s="44">
        <v>-20522.849999999999</v>
      </c>
    </row>
    <row r="1602" spans="2:14" x14ac:dyDescent="0.25">
      <c r="B1602" s="49" t="s">
        <v>9326</v>
      </c>
      <c r="C1602" s="53" t="str">
        <f>_xlfn.XLOOKUP(Tabla1[[#This Row],[txtDimensionFocus]],Tabla7[Columna1],Tabla7[Columna2])</f>
        <v>Cuentas Por Pagar Proveedores</v>
      </c>
      <c r="D1602" s="43" t="s">
        <v>9705</v>
      </c>
      <c r="E1602" t="s">
        <v>496</v>
      </c>
      <c r="F1602" t="s">
        <v>9706</v>
      </c>
      <c r="G1602" s="41">
        <v>40955</v>
      </c>
      <c r="H1602">
        <v>560</v>
      </c>
      <c r="L1602" t="s">
        <v>21854</v>
      </c>
      <c r="M1602" s="44">
        <v>-20500</v>
      </c>
      <c r="N1602" s="44">
        <v>-20500</v>
      </c>
    </row>
    <row r="1603" spans="2:14" x14ac:dyDescent="0.25">
      <c r="B1603" s="49" t="s">
        <v>9326</v>
      </c>
      <c r="C1603" s="53" t="str">
        <f>_xlfn.XLOOKUP(Tabla1[[#This Row],[txtDimensionFocus]],Tabla7[Columna1],Tabla7[Columna2])</f>
        <v>Cuentas Por Pagar Proveedores</v>
      </c>
      <c r="D1603" s="43" t="s">
        <v>21759</v>
      </c>
      <c r="E1603" t="s">
        <v>22745</v>
      </c>
      <c r="F1603" t="s">
        <v>21760</v>
      </c>
      <c r="G1603" s="41">
        <v>45308</v>
      </c>
      <c r="H1603" t="s">
        <v>18138</v>
      </c>
      <c r="L1603" t="s">
        <v>21854</v>
      </c>
      <c r="M1603" s="44">
        <v>-20250</v>
      </c>
      <c r="N1603" s="44">
        <v>-20250</v>
      </c>
    </row>
    <row r="1604" spans="2:14" x14ac:dyDescent="0.25">
      <c r="B1604" s="49" t="s">
        <v>9326</v>
      </c>
      <c r="C1604" s="53" t="str">
        <f>_xlfn.XLOOKUP(Tabla1[[#This Row],[txtDimensionFocus]],Tabla7[Columna1],Tabla7[Columna2])</f>
        <v>Cuentas Por Pagar Proveedores</v>
      </c>
      <c r="D1604" s="43" t="s">
        <v>9433</v>
      </c>
      <c r="E1604" t="s">
        <v>190</v>
      </c>
      <c r="F1604" t="s">
        <v>9434</v>
      </c>
      <c r="G1604" s="41">
        <v>40535</v>
      </c>
      <c r="H1604">
        <v>629</v>
      </c>
      <c r="L1604" t="s">
        <v>21854</v>
      </c>
      <c r="M1604" s="44">
        <v>-20000</v>
      </c>
      <c r="N1604" s="44">
        <v>-20000</v>
      </c>
    </row>
    <row r="1605" spans="2:14" x14ac:dyDescent="0.25">
      <c r="B1605" s="49" t="s">
        <v>9326</v>
      </c>
      <c r="C1605" s="53" t="str">
        <f>_xlfn.XLOOKUP(Tabla1[[#This Row],[txtDimensionFocus]],Tabla7[Columna1],Tabla7[Columna2])</f>
        <v>Cuentas Por Pagar Proveedores</v>
      </c>
      <c r="D1605" s="43" t="s">
        <v>241</v>
      </c>
      <c r="E1605" t="s">
        <v>240</v>
      </c>
      <c r="F1605" t="s">
        <v>9475</v>
      </c>
      <c r="G1605" s="41">
        <v>40561</v>
      </c>
      <c r="H1605">
        <v>45</v>
      </c>
      <c r="L1605" t="s">
        <v>21854</v>
      </c>
      <c r="M1605" s="44">
        <v>-20000</v>
      </c>
      <c r="N1605" s="44">
        <v>-20000</v>
      </c>
    </row>
    <row r="1606" spans="2:14" x14ac:dyDescent="0.25">
      <c r="B1606" s="49" t="s">
        <v>9326</v>
      </c>
      <c r="C1606" s="53" t="str">
        <f>_xlfn.XLOOKUP(Tabla1[[#This Row],[txtDimensionFocus]],Tabla7[Columna1],Tabla7[Columna2])</f>
        <v>Cuentas Por Pagar Proveedores</v>
      </c>
      <c r="D1606" s="43" t="s">
        <v>595</v>
      </c>
      <c r="E1606" t="s">
        <v>594</v>
      </c>
      <c r="F1606" t="s">
        <v>9812</v>
      </c>
      <c r="G1606" s="41">
        <v>41026</v>
      </c>
      <c r="H1606">
        <v>385</v>
      </c>
      <c r="L1606" t="s">
        <v>21854</v>
      </c>
      <c r="M1606" s="44">
        <v>-20000</v>
      </c>
      <c r="N1606" s="44">
        <v>-20000</v>
      </c>
    </row>
    <row r="1607" spans="2:14" x14ac:dyDescent="0.25">
      <c r="B1607" s="49" t="s">
        <v>9326</v>
      </c>
      <c r="C1607" s="53" t="str">
        <f>_xlfn.XLOOKUP(Tabla1[[#This Row],[txtDimensionFocus]],Tabla7[Columna1],Tabla7[Columna2])</f>
        <v>Cuentas Por Pagar Proveedores</v>
      </c>
      <c r="D1607" s="43" t="s">
        <v>665</v>
      </c>
      <c r="E1607" t="s">
        <v>664</v>
      </c>
      <c r="F1607" t="s">
        <v>11391</v>
      </c>
      <c r="G1607" s="41">
        <v>41732</v>
      </c>
      <c r="H1607" t="s">
        <v>2522</v>
      </c>
      <c r="L1607" t="s">
        <v>21854</v>
      </c>
      <c r="M1607" s="44">
        <v>-20000</v>
      </c>
      <c r="N1607" s="44">
        <v>-20000</v>
      </c>
    </row>
    <row r="1608" spans="2:14" x14ac:dyDescent="0.25">
      <c r="B1608" s="49" t="s">
        <v>9326</v>
      </c>
      <c r="C1608" s="53" t="str">
        <f>_xlfn.XLOOKUP(Tabla1[[#This Row],[txtDimensionFocus]],Tabla7[Columna1],Tabla7[Columna2])</f>
        <v>Cuentas Por Pagar Proveedores</v>
      </c>
      <c r="D1608" s="43" t="s">
        <v>18733</v>
      </c>
      <c r="E1608" t="s">
        <v>18734</v>
      </c>
      <c r="F1608" t="s">
        <v>18737</v>
      </c>
      <c r="G1608" s="41">
        <v>45282</v>
      </c>
      <c r="H1608" t="s">
        <v>7147</v>
      </c>
      <c r="I1608" t="s">
        <v>18738</v>
      </c>
      <c r="J1608" t="s">
        <v>22691</v>
      </c>
      <c r="K1608" t="s">
        <v>22693</v>
      </c>
      <c r="L1608" t="s">
        <v>21854</v>
      </c>
      <c r="M1608" s="44">
        <v>-20000</v>
      </c>
      <c r="N1608" s="44">
        <v>-20000</v>
      </c>
    </row>
    <row r="1609" spans="2:14" x14ac:dyDescent="0.25">
      <c r="B1609" s="49" t="s">
        <v>9326</v>
      </c>
      <c r="C1609" s="53" t="str">
        <f>_xlfn.XLOOKUP(Tabla1[[#This Row],[txtDimensionFocus]],Tabla7[Columna1],Tabla7[Columna2])</f>
        <v>Cuentas Por Pagar Proveedores</v>
      </c>
      <c r="D1609" s="43" t="s">
        <v>59</v>
      </c>
      <c r="E1609" t="s">
        <v>58</v>
      </c>
      <c r="F1609" t="s">
        <v>9357</v>
      </c>
      <c r="G1609" s="41">
        <v>40256</v>
      </c>
      <c r="H1609">
        <v>292</v>
      </c>
      <c r="L1609" t="s">
        <v>21854</v>
      </c>
      <c r="M1609" s="44">
        <v>-20000</v>
      </c>
      <c r="N1609" s="44">
        <v>-20000</v>
      </c>
    </row>
    <row r="1610" spans="2:14" x14ac:dyDescent="0.25">
      <c r="B1610" s="49" t="s">
        <v>9326</v>
      </c>
      <c r="C1610" s="53" t="str">
        <f>_xlfn.XLOOKUP(Tabla1[[#This Row],[txtDimensionFocus]],Tabla7[Columna1],Tabla7[Columna2])</f>
        <v>Cuentas Por Pagar Proveedores</v>
      </c>
      <c r="D1610" s="43" t="s">
        <v>9587</v>
      </c>
      <c r="E1610" t="s">
        <v>375</v>
      </c>
      <c r="F1610" t="s">
        <v>9588</v>
      </c>
      <c r="G1610" s="41">
        <v>40780</v>
      </c>
      <c r="H1610">
        <v>288</v>
      </c>
      <c r="L1610" t="s">
        <v>21854</v>
      </c>
      <c r="M1610" s="44">
        <v>-19978.88</v>
      </c>
      <c r="N1610" s="44">
        <v>-19978.88</v>
      </c>
    </row>
    <row r="1611" spans="2:14" x14ac:dyDescent="0.25">
      <c r="B1611" s="49" t="s">
        <v>9326</v>
      </c>
      <c r="C1611" s="53" t="str">
        <f>_xlfn.XLOOKUP(Tabla1[[#This Row],[txtDimensionFocus]],Tabla7[Columna1],Tabla7[Columna2])</f>
        <v>Cuentas Por Pagar Proveedores</v>
      </c>
      <c r="D1611" s="43" t="s">
        <v>704</v>
      </c>
      <c r="E1611" t="s">
        <v>703</v>
      </c>
      <c r="F1611" t="s">
        <v>17360</v>
      </c>
      <c r="G1611" s="41">
        <v>45259</v>
      </c>
      <c r="H1611" t="s">
        <v>17361</v>
      </c>
      <c r="L1611" t="s">
        <v>21854</v>
      </c>
      <c r="M1611" s="44">
        <v>-19936.099999999999</v>
      </c>
      <c r="N1611" s="44">
        <v>-19936.099999999999</v>
      </c>
    </row>
    <row r="1612" spans="2:14" x14ac:dyDescent="0.25">
      <c r="B1612" s="49" t="s">
        <v>9326</v>
      </c>
      <c r="C1612" s="53" t="str">
        <f>_xlfn.XLOOKUP(Tabla1[[#This Row],[txtDimensionFocus]],Tabla7[Columna1],Tabla7[Columna2])</f>
        <v>Cuentas Por Pagar Proveedores</v>
      </c>
      <c r="D1612" s="43" t="s">
        <v>9724</v>
      </c>
      <c r="E1612" t="s">
        <v>514</v>
      </c>
      <c r="F1612" t="s">
        <v>9725</v>
      </c>
      <c r="G1612" s="41">
        <v>40970</v>
      </c>
      <c r="H1612">
        <v>18</v>
      </c>
      <c r="L1612" t="s">
        <v>21854</v>
      </c>
      <c r="M1612" s="44">
        <v>-19806.79</v>
      </c>
      <c r="N1612" s="44">
        <v>-19806.79</v>
      </c>
    </row>
    <row r="1613" spans="2:14" x14ac:dyDescent="0.25">
      <c r="B1613" s="49" t="s">
        <v>9326</v>
      </c>
      <c r="C1613" s="53" t="str">
        <f>_xlfn.XLOOKUP(Tabla1[[#This Row],[txtDimensionFocus]],Tabla7[Columna1],Tabla7[Columna2])</f>
        <v>Cuentas Por Pagar Proveedores</v>
      </c>
      <c r="D1613" s="43" t="s">
        <v>9975</v>
      </c>
      <c r="E1613" t="s">
        <v>817</v>
      </c>
      <c r="F1613" t="s">
        <v>9976</v>
      </c>
      <c r="G1613" s="41">
        <v>41152</v>
      </c>
      <c r="H1613" t="s">
        <v>818</v>
      </c>
      <c r="L1613" t="s">
        <v>21854</v>
      </c>
      <c r="M1613" s="44">
        <v>-19802.75</v>
      </c>
      <c r="N1613" s="44">
        <v>-19802.75</v>
      </c>
    </row>
    <row r="1614" spans="2:14" x14ac:dyDescent="0.25">
      <c r="B1614" s="49" t="s">
        <v>9326</v>
      </c>
      <c r="C1614" s="53" t="str">
        <f>_xlfn.XLOOKUP(Tabla1[[#This Row],[txtDimensionFocus]],Tabla7[Columna1],Tabla7[Columna2])</f>
        <v>Cuentas Por Pagar Proveedores</v>
      </c>
      <c r="D1614" s="43" t="s">
        <v>9782</v>
      </c>
      <c r="E1614" t="s">
        <v>554</v>
      </c>
      <c r="F1614" t="s">
        <v>9783</v>
      </c>
      <c r="G1614" s="41">
        <v>41008</v>
      </c>
      <c r="H1614">
        <v>293</v>
      </c>
      <c r="L1614" t="s">
        <v>21854</v>
      </c>
      <c r="M1614" s="44">
        <v>-19802.75</v>
      </c>
      <c r="N1614" s="44">
        <v>-19802.75</v>
      </c>
    </row>
    <row r="1615" spans="2:14" x14ac:dyDescent="0.25">
      <c r="B1615" s="49" t="s">
        <v>9326</v>
      </c>
      <c r="C1615" s="53" t="str">
        <f>_xlfn.XLOOKUP(Tabla1[[#This Row],[txtDimensionFocus]],Tabla7[Columna1],Tabla7[Columna2])</f>
        <v>Cuentas Por Pagar Proveedores</v>
      </c>
      <c r="D1615" s="43" t="s">
        <v>568</v>
      </c>
      <c r="E1615" t="s">
        <v>567</v>
      </c>
      <c r="F1615" t="s">
        <v>9789</v>
      </c>
      <c r="G1615" s="41">
        <v>41008</v>
      </c>
      <c r="H1615">
        <v>293</v>
      </c>
      <c r="L1615" t="s">
        <v>21854</v>
      </c>
      <c r="M1615" s="44">
        <v>-19802.75</v>
      </c>
      <c r="N1615" s="44">
        <v>-19802.75</v>
      </c>
    </row>
    <row r="1616" spans="2:14" x14ac:dyDescent="0.25">
      <c r="B1616" s="49" t="s">
        <v>9326</v>
      </c>
      <c r="C1616" s="53" t="str">
        <f>_xlfn.XLOOKUP(Tabla1[[#This Row],[txtDimensionFocus]],Tabla7[Columna1],Tabla7[Columna2])</f>
        <v>Cuentas Por Pagar Proveedores</v>
      </c>
      <c r="D1616" s="43" t="s">
        <v>704</v>
      </c>
      <c r="E1616" t="s">
        <v>703</v>
      </c>
      <c r="F1616" t="s">
        <v>9928</v>
      </c>
      <c r="G1616" s="41">
        <v>41120</v>
      </c>
      <c r="H1616" t="s">
        <v>737</v>
      </c>
      <c r="I1616" t="s">
        <v>17319</v>
      </c>
      <c r="L1616" t="s">
        <v>21854</v>
      </c>
      <c r="M1616" s="44">
        <v>-19662</v>
      </c>
      <c r="N1616" s="44">
        <v>-19662</v>
      </c>
    </row>
    <row r="1617" spans="2:14" x14ac:dyDescent="0.25">
      <c r="B1617" s="49" t="s">
        <v>9326</v>
      </c>
      <c r="C1617" s="53" t="str">
        <f>_xlfn.XLOOKUP(Tabla1[[#This Row],[txtDimensionFocus]],Tabla7[Columna1],Tabla7[Columna2])</f>
        <v>Cuentas Por Pagar Proveedores</v>
      </c>
      <c r="D1617" s="43" t="s">
        <v>18664</v>
      </c>
      <c r="E1617" t="s">
        <v>18665</v>
      </c>
      <c r="F1617" t="s">
        <v>18666</v>
      </c>
      <c r="G1617" s="41">
        <v>45282</v>
      </c>
      <c r="H1617" t="s">
        <v>7224</v>
      </c>
      <c r="I1617" t="s">
        <v>18667</v>
      </c>
      <c r="L1617" t="s">
        <v>21854</v>
      </c>
      <c r="M1617" s="44">
        <v>-19600</v>
      </c>
      <c r="N1617" s="44">
        <v>-19600</v>
      </c>
    </row>
    <row r="1618" spans="2:14" x14ac:dyDescent="0.25">
      <c r="B1618" s="49" t="s">
        <v>9326</v>
      </c>
      <c r="C1618" s="53" t="str">
        <f>_xlfn.XLOOKUP(Tabla1[[#This Row],[txtDimensionFocus]],Tabla7[Columna1],Tabla7[Columna2])</f>
        <v>Cuentas Por Pagar Proveedores</v>
      </c>
      <c r="D1618" s="43" t="s">
        <v>49</v>
      </c>
      <c r="E1618" t="s">
        <v>48</v>
      </c>
      <c r="F1618" t="s">
        <v>9352</v>
      </c>
      <c r="G1618" s="41">
        <v>40233</v>
      </c>
      <c r="H1618">
        <v>302</v>
      </c>
      <c r="L1618" t="s">
        <v>21854</v>
      </c>
      <c r="M1618" s="44">
        <v>-19547.759999999998</v>
      </c>
      <c r="N1618" s="44">
        <v>-19547.759999999998</v>
      </c>
    </row>
    <row r="1619" spans="2:14" x14ac:dyDescent="0.25">
      <c r="B1619" s="49" t="s">
        <v>9326</v>
      </c>
      <c r="C1619" s="53" t="str">
        <f>_xlfn.XLOOKUP(Tabla1[[#This Row],[txtDimensionFocus]],Tabla7[Columna1],Tabla7[Columna2])</f>
        <v>Cuentas Por Pagar Proveedores</v>
      </c>
      <c r="D1619" s="43" t="s">
        <v>14047</v>
      </c>
      <c r="E1619" t="s">
        <v>884</v>
      </c>
      <c r="F1619" t="s">
        <v>14048</v>
      </c>
      <c r="G1619" s="41">
        <v>42524</v>
      </c>
      <c r="H1619" t="s">
        <v>6061</v>
      </c>
      <c r="I1619" t="s">
        <v>16417</v>
      </c>
      <c r="K1619" t="s">
        <v>21865</v>
      </c>
      <c r="L1619" t="s">
        <v>21854</v>
      </c>
      <c r="M1619" s="44">
        <v>-19470</v>
      </c>
      <c r="N1619" s="44">
        <v>-19470</v>
      </c>
    </row>
    <row r="1620" spans="2:14" x14ac:dyDescent="0.25">
      <c r="B1620" s="49" t="s">
        <v>9326</v>
      </c>
      <c r="C1620" s="53" t="str">
        <f>_xlfn.XLOOKUP(Tabla1[[#This Row],[txtDimensionFocus]],Tabla7[Columna1],Tabla7[Columna2])</f>
        <v>Cuentas Por Pagar Proveedores</v>
      </c>
      <c r="D1620" s="43" t="s">
        <v>1567</v>
      </c>
      <c r="E1620" t="s">
        <v>1566</v>
      </c>
      <c r="F1620" t="s">
        <v>11183</v>
      </c>
      <c r="G1620" s="41">
        <v>41704</v>
      </c>
      <c r="H1620" t="s">
        <v>2289</v>
      </c>
      <c r="L1620" t="s">
        <v>21854</v>
      </c>
      <c r="M1620" s="44">
        <v>-19462.72</v>
      </c>
      <c r="N1620" s="44">
        <v>-19462.72</v>
      </c>
    </row>
    <row r="1621" spans="2:14" x14ac:dyDescent="0.25">
      <c r="B1621" s="49" t="s">
        <v>23866</v>
      </c>
      <c r="C1621" s="53" t="str">
        <f>_xlfn.XLOOKUP(Tabla1[[#This Row],[txtDimensionFocus]],Tabla7[Columna1],Tabla7[Columna2])</f>
        <v>Reposicion/Reposicion Cajas Chicas/Fondos</v>
      </c>
      <c r="D1621" s="43" t="s">
        <v>21063</v>
      </c>
      <c r="E1621" t="s">
        <v>23878</v>
      </c>
      <c r="F1621" t="s">
        <v>21066</v>
      </c>
      <c r="G1621" s="41">
        <v>45300</v>
      </c>
      <c r="H1621" t="s">
        <v>21067</v>
      </c>
      <c r="L1621" t="s">
        <v>21854</v>
      </c>
      <c r="M1621" s="44">
        <v>-281918.86</v>
      </c>
      <c r="N1621" s="44">
        <v>-281918.86</v>
      </c>
    </row>
    <row r="1622" spans="2:14" x14ac:dyDescent="0.25">
      <c r="B1622" s="49" t="s">
        <v>9326</v>
      </c>
      <c r="C1622" s="53" t="str">
        <f>_xlfn.XLOOKUP(Tabla1[[#This Row],[txtDimensionFocus]],Tabla7[Columna1],Tabla7[Columna2])</f>
        <v>Cuentas Por Pagar Proveedores</v>
      </c>
      <c r="D1622" s="43" t="s">
        <v>9801</v>
      </c>
      <c r="E1622" t="s">
        <v>586</v>
      </c>
      <c r="F1622" t="s">
        <v>9802</v>
      </c>
      <c r="G1622" s="41">
        <v>41016</v>
      </c>
      <c r="H1622">
        <v>40</v>
      </c>
      <c r="L1622" t="s">
        <v>21854</v>
      </c>
      <c r="M1622" s="44">
        <v>-19442.7</v>
      </c>
      <c r="N1622" s="44">
        <v>-19442.7</v>
      </c>
    </row>
    <row r="1623" spans="2:14" x14ac:dyDescent="0.25">
      <c r="B1623" s="49" t="s">
        <v>9326</v>
      </c>
      <c r="C1623" s="53" t="str">
        <f>_xlfn.XLOOKUP(Tabla1[[#This Row],[txtDimensionFocus]],Tabla7[Columna1],Tabla7[Columna2])</f>
        <v>Cuentas Por Pagar Proveedores</v>
      </c>
      <c r="D1623" s="43" t="s">
        <v>9762</v>
      </c>
      <c r="E1623" t="s">
        <v>540</v>
      </c>
      <c r="F1623" t="s">
        <v>9763</v>
      </c>
      <c r="G1623" s="41">
        <v>41008</v>
      </c>
      <c r="H1623">
        <v>293</v>
      </c>
      <c r="L1623" t="s">
        <v>21854</v>
      </c>
      <c r="M1623" s="44">
        <v>-19442.7</v>
      </c>
      <c r="N1623" s="44">
        <v>-19442.7</v>
      </c>
    </row>
    <row r="1624" spans="2:14" x14ac:dyDescent="0.25">
      <c r="B1624" s="49" t="s">
        <v>9326</v>
      </c>
      <c r="C1624" s="53" t="str">
        <f>_xlfn.XLOOKUP(Tabla1[[#This Row],[txtDimensionFocus]],Tabla7[Columna1],Tabla7[Columna2])</f>
        <v>Cuentas Por Pagar Proveedores</v>
      </c>
      <c r="D1624" s="43" t="s">
        <v>565</v>
      </c>
      <c r="E1624" t="s">
        <v>564</v>
      </c>
      <c r="F1624" t="s">
        <v>9788</v>
      </c>
      <c r="G1624" s="41">
        <v>41008</v>
      </c>
      <c r="H1624">
        <v>293</v>
      </c>
      <c r="L1624" t="s">
        <v>21854</v>
      </c>
      <c r="M1624" s="44">
        <v>-19442.7</v>
      </c>
      <c r="N1624" s="44">
        <v>-19442.7</v>
      </c>
    </row>
    <row r="1625" spans="2:14" x14ac:dyDescent="0.25">
      <c r="B1625" s="49" t="s">
        <v>9326</v>
      </c>
      <c r="C1625" s="53" t="str">
        <f>_xlfn.XLOOKUP(Tabla1[[#This Row],[txtDimensionFocus]],Tabla7[Columna1],Tabla7[Columna2])</f>
        <v>Cuentas Por Pagar Proveedores</v>
      </c>
      <c r="D1625" s="43" t="s">
        <v>571</v>
      </c>
      <c r="E1625" t="s">
        <v>570</v>
      </c>
      <c r="F1625" t="s">
        <v>9790</v>
      </c>
      <c r="G1625" s="41">
        <v>41008</v>
      </c>
      <c r="H1625">
        <v>293</v>
      </c>
      <c r="L1625" t="s">
        <v>21854</v>
      </c>
      <c r="M1625" s="44">
        <v>-19442.7</v>
      </c>
      <c r="N1625" s="44">
        <v>-19442.7</v>
      </c>
    </row>
    <row r="1626" spans="2:14" x14ac:dyDescent="0.25">
      <c r="B1626" s="49" t="s">
        <v>9326</v>
      </c>
      <c r="C1626" s="53" t="str">
        <f>_xlfn.XLOOKUP(Tabla1[[#This Row],[txtDimensionFocus]],Tabla7[Columna1],Tabla7[Columna2])</f>
        <v>Cuentas Por Pagar Proveedores</v>
      </c>
      <c r="D1626" s="43" t="s">
        <v>9710</v>
      </c>
      <c r="E1626" t="s">
        <v>499</v>
      </c>
      <c r="F1626" t="s">
        <v>9711</v>
      </c>
      <c r="G1626" s="41">
        <v>40956</v>
      </c>
      <c r="H1626">
        <v>590</v>
      </c>
      <c r="L1626" t="s">
        <v>21854</v>
      </c>
      <c r="M1626" s="44">
        <v>-19268.28</v>
      </c>
      <c r="N1626" s="44">
        <v>-19268.28</v>
      </c>
    </row>
    <row r="1627" spans="2:14" x14ac:dyDescent="0.25">
      <c r="B1627" s="49" t="s">
        <v>9326</v>
      </c>
      <c r="C1627" s="53" t="str">
        <f>_xlfn.XLOOKUP(Tabla1[[#This Row],[txtDimensionFocus]],Tabla7[Columna1],Tabla7[Columna2])</f>
        <v>Cuentas Por Pagar Proveedores</v>
      </c>
      <c r="D1627" s="43" t="s">
        <v>433</v>
      </c>
      <c r="E1627" t="s">
        <v>432</v>
      </c>
      <c r="F1627" t="s">
        <v>14419</v>
      </c>
      <c r="G1627" s="41">
        <v>42766</v>
      </c>
      <c r="H1627" t="s">
        <v>6541</v>
      </c>
      <c r="I1627" t="s">
        <v>17468</v>
      </c>
      <c r="K1627" t="s">
        <v>22170</v>
      </c>
      <c r="L1627" t="s">
        <v>21854</v>
      </c>
      <c r="M1627" s="44">
        <v>-19130.89</v>
      </c>
      <c r="N1627" s="44">
        <v>-19130.89</v>
      </c>
    </row>
    <row r="1628" spans="2:14" x14ac:dyDescent="0.25">
      <c r="B1628" s="49" t="s">
        <v>9326</v>
      </c>
      <c r="C1628" s="53" t="str">
        <f>_xlfn.XLOOKUP(Tabla1[[#This Row],[txtDimensionFocus]],Tabla7[Columna1],Tabla7[Columna2])</f>
        <v>Cuentas Por Pagar Proveedores</v>
      </c>
      <c r="D1628" s="43" t="s">
        <v>9632</v>
      </c>
      <c r="E1628" t="s">
        <v>437</v>
      </c>
      <c r="F1628" t="s">
        <v>9633</v>
      </c>
      <c r="G1628" s="41">
        <v>40925</v>
      </c>
      <c r="H1628">
        <v>40</v>
      </c>
      <c r="L1628" t="s">
        <v>21854</v>
      </c>
      <c r="M1628" s="44">
        <v>-19082.650000000001</v>
      </c>
      <c r="N1628" s="44">
        <v>-19082.650000000001</v>
      </c>
    </row>
    <row r="1629" spans="2:14" x14ac:dyDescent="0.25">
      <c r="B1629" s="49" t="s">
        <v>9326</v>
      </c>
      <c r="C1629" s="53" t="str">
        <f>_xlfn.XLOOKUP(Tabla1[[#This Row],[txtDimensionFocus]],Tabla7[Columna1],Tabla7[Columna2])</f>
        <v>Cuentas Por Pagar Proveedores</v>
      </c>
      <c r="D1629" s="43" t="s">
        <v>9915</v>
      </c>
      <c r="E1629" t="s">
        <v>576</v>
      </c>
      <c r="F1629" t="s">
        <v>9916</v>
      </c>
      <c r="G1629" s="41">
        <v>41116</v>
      </c>
      <c r="H1629" t="s">
        <v>725</v>
      </c>
      <c r="L1629" t="s">
        <v>21854</v>
      </c>
      <c r="M1629" s="44">
        <v>-19082.650000000001</v>
      </c>
      <c r="N1629" s="44">
        <v>-19082.650000000001</v>
      </c>
    </row>
    <row r="1630" spans="2:14" x14ac:dyDescent="0.25">
      <c r="B1630" s="49" t="s">
        <v>9326</v>
      </c>
      <c r="C1630" s="53" t="str">
        <f>_xlfn.XLOOKUP(Tabla1[[#This Row],[txtDimensionFocus]],Tabla7[Columna1],Tabla7[Columna2])</f>
        <v>Cuentas Por Pagar Proveedores</v>
      </c>
      <c r="D1630" s="43" t="s">
        <v>9926</v>
      </c>
      <c r="E1630" t="s">
        <v>735</v>
      </c>
      <c r="F1630" t="s">
        <v>9927</v>
      </c>
      <c r="G1630" s="41">
        <v>41117</v>
      </c>
      <c r="H1630" t="s">
        <v>736</v>
      </c>
      <c r="L1630" t="s">
        <v>21854</v>
      </c>
      <c r="M1630" s="44">
        <v>-19082.650000000001</v>
      </c>
      <c r="N1630" s="44">
        <v>-19082.650000000001</v>
      </c>
    </row>
    <row r="1631" spans="2:14" x14ac:dyDescent="0.25">
      <c r="B1631" s="49" t="s">
        <v>24086</v>
      </c>
      <c r="C1631" s="53" t="str">
        <f>_xlfn.XLOOKUP(Tabla1[[#This Row],[txtDimensionFocus]],Tabla7[Columna1],Tabla7[Columna2])</f>
        <v>Transferencia corriente por Pagar/Regionales, Distritos y Ce</v>
      </c>
      <c r="D1631" s="43" t="s">
        <v>21790</v>
      </c>
      <c r="E1631" t="s">
        <v>24093</v>
      </c>
      <c r="F1631" t="s">
        <v>21791</v>
      </c>
      <c r="G1631" s="41">
        <v>45182</v>
      </c>
      <c r="H1631" t="s">
        <v>21792</v>
      </c>
      <c r="L1631" t="s">
        <v>21854</v>
      </c>
      <c r="M1631" s="44">
        <v>-274905</v>
      </c>
      <c r="N1631" s="44">
        <v>-274905</v>
      </c>
    </row>
    <row r="1632" spans="2:14" x14ac:dyDescent="0.25">
      <c r="B1632" s="49" t="s">
        <v>9326</v>
      </c>
      <c r="C1632" s="53" t="str">
        <f>_xlfn.XLOOKUP(Tabla1[[#This Row],[txtDimensionFocus]],Tabla7[Columna1],Tabla7[Columna2])</f>
        <v>Cuentas Por Pagar Proveedores</v>
      </c>
      <c r="D1632" s="43" t="s">
        <v>577</v>
      </c>
      <c r="E1632" t="s">
        <v>576</v>
      </c>
      <c r="F1632" t="s">
        <v>9792</v>
      </c>
      <c r="G1632" s="41">
        <v>41008</v>
      </c>
      <c r="H1632">
        <v>293</v>
      </c>
      <c r="L1632" t="s">
        <v>21854</v>
      </c>
      <c r="M1632" s="44">
        <v>-19082.650000000001</v>
      </c>
      <c r="N1632" s="44">
        <v>-19082.650000000001</v>
      </c>
    </row>
    <row r="1633" spans="2:14" x14ac:dyDescent="0.25">
      <c r="B1633" s="49" t="s">
        <v>9326</v>
      </c>
      <c r="C1633" s="53" t="str">
        <f>_xlfn.XLOOKUP(Tabla1[[#This Row],[txtDimensionFocus]],Tabla7[Columna1],Tabla7[Columna2])</f>
        <v>Cuentas Por Pagar Proveedores</v>
      </c>
      <c r="D1633" s="43" t="s">
        <v>501</v>
      </c>
      <c r="E1633" t="s">
        <v>500</v>
      </c>
      <c r="F1633" t="s">
        <v>9712</v>
      </c>
      <c r="G1633" s="41">
        <v>40956</v>
      </c>
      <c r="H1633">
        <v>589</v>
      </c>
      <c r="L1633" t="s">
        <v>21854</v>
      </c>
      <c r="M1633" s="44">
        <v>-18886.79</v>
      </c>
      <c r="N1633" s="44">
        <v>-18886.79</v>
      </c>
    </row>
    <row r="1634" spans="2:14" x14ac:dyDescent="0.25">
      <c r="B1634" s="49" t="s">
        <v>9326</v>
      </c>
      <c r="C1634" s="53" t="str">
        <f>_xlfn.XLOOKUP(Tabla1[[#This Row],[txtDimensionFocus]],Tabla7[Columna1],Tabla7[Columna2])</f>
        <v>Cuentas Por Pagar Proveedores</v>
      </c>
      <c r="D1634" s="43" t="s">
        <v>16392</v>
      </c>
      <c r="E1634" t="s">
        <v>9306</v>
      </c>
      <c r="F1634" t="s">
        <v>16532</v>
      </c>
      <c r="G1634" s="41">
        <v>45191</v>
      </c>
      <c r="H1634" t="s">
        <v>16533</v>
      </c>
      <c r="I1634" t="s">
        <v>16534</v>
      </c>
      <c r="K1634" t="s">
        <v>21897</v>
      </c>
      <c r="L1634" t="s">
        <v>21854</v>
      </c>
      <c r="M1634" s="44">
        <v>-18880</v>
      </c>
      <c r="N1634" s="44">
        <v>-18880</v>
      </c>
    </row>
    <row r="1635" spans="2:14" x14ac:dyDescent="0.25">
      <c r="B1635" s="49" t="s">
        <v>9326</v>
      </c>
      <c r="C1635" s="53" t="str">
        <f>_xlfn.XLOOKUP(Tabla1[[#This Row],[txtDimensionFocus]],Tabla7[Columna1],Tabla7[Columna2])</f>
        <v>Cuentas Por Pagar Proveedores</v>
      </c>
      <c r="D1635" s="43" t="s">
        <v>16392</v>
      </c>
      <c r="E1635" t="s">
        <v>9306</v>
      </c>
      <c r="F1635" t="s">
        <v>16535</v>
      </c>
      <c r="G1635" s="41">
        <v>45245</v>
      </c>
      <c r="H1635" t="s">
        <v>16536</v>
      </c>
      <c r="I1635" t="s">
        <v>16537</v>
      </c>
      <c r="K1635" t="s">
        <v>21897</v>
      </c>
      <c r="L1635" t="s">
        <v>21854</v>
      </c>
      <c r="M1635" s="44">
        <v>-18880</v>
      </c>
      <c r="N1635" s="44">
        <v>-18880</v>
      </c>
    </row>
    <row r="1636" spans="2:14" x14ac:dyDescent="0.25">
      <c r="B1636" s="49" t="s">
        <v>9326</v>
      </c>
      <c r="C1636" s="53" t="str">
        <f>_xlfn.XLOOKUP(Tabla1[[#This Row],[txtDimensionFocus]],Tabla7[Columna1],Tabla7[Columna2])</f>
        <v>Cuentas Por Pagar Proveedores</v>
      </c>
      <c r="D1636" s="43" t="s">
        <v>1661</v>
      </c>
      <c r="E1636" t="s">
        <v>1660</v>
      </c>
      <c r="F1636" t="s">
        <v>10598</v>
      </c>
      <c r="G1636" s="41">
        <v>41572</v>
      </c>
      <c r="H1636" s="50" t="s">
        <v>1662</v>
      </c>
      <c r="L1636" t="s">
        <v>21854</v>
      </c>
      <c r="M1636" s="44">
        <v>-18880</v>
      </c>
      <c r="N1636" s="44">
        <v>-18880</v>
      </c>
    </row>
    <row r="1637" spans="2:14" x14ac:dyDescent="0.25">
      <c r="B1637" s="49" t="s">
        <v>9326</v>
      </c>
      <c r="C1637" s="53" t="str">
        <f>_xlfn.XLOOKUP(Tabla1[[#This Row],[txtDimensionFocus]],Tabla7[Columna1],Tabla7[Columna2])</f>
        <v>Cuentas Por Pagar Proveedores</v>
      </c>
      <c r="D1637" s="43" t="s">
        <v>816</v>
      </c>
      <c r="E1637" t="s">
        <v>815</v>
      </c>
      <c r="F1637" t="s">
        <v>10872</v>
      </c>
      <c r="G1637" s="41">
        <v>41624</v>
      </c>
      <c r="L1637" t="s">
        <v>21854</v>
      </c>
      <c r="M1637" s="44">
        <v>-18848</v>
      </c>
      <c r="N1637" s="44">
        <v>-18848</v>
      </c>
    </row>
    <row r="1638" spans="2:14" x14ac:dyDescent="0.25">
      <c r="B1638" s="49" t="s">
        <v>9326</v>
      </c>
      <c r="C1638" s="53" t="str">
        <f>_xlfn.XLOOKUP(Tabla1[[#This Row],[txtDimensionFocus]],Tabla7[Columna1],Tabla7[Columna2])</f>
        <v>Cuentas Por Pagar Proveedores</v>
      </c>
      <c r="D1638" s="43" t="s">
        <v>9674</v>
      </c>
      <c r="E1638" t="s">
        <v>476</v>
      </c>
      <c r="F1638" t="s">
        <v>9675</v>
      </c>
      <c r="G1638" s="41">
        <v>40933</v>
      </c>
      <c r="H1638">
        <v>433</v>
      </c>
      <c r="L1638" t="s">
        <v>21854</v>
      </c>
      <c r="M1638" s="44">
        <v>-18796.02</v>
      </c>
      <c r="N1638" s="44">
        <v>-18796.02</v>
      </c>
    </row>
    <row r="1639" spans="2:14" x14ac:dyDescent="0.25">
      <c r="B1639" s="49" t="s">
        <v>9326</v>
      </c>
      <c r="C1639" s="53" t="str">
        <f>_xlfn.XLOOKUP(Tabla1[[#This Row],[txtDimensionFocus]],Tabla7[Columna1],Tabla7[Columna2])</f>
        <v>Cuentas Por Pagar Proveedores</v>
      </c>
      <c r="D1639" s="43" t="s">
        <v>10923</v>
      </c>
      <c r="E1639" t="s">
        <v>2008</v>
      </c>
      <c r="F1639" t="s">
        <v>10924</v>
      </c>
      <c r="G1639" s="41">
        <v>41634</v>
      </c>
      <c r="L1639" t="s">
        <v>21854</v>
      </c>
      <c r="M1639" s="44">
        <v>-18793</v>
      </c>
      <c r="N1639" s="44">
        <v>-18793</v>
      </c>
    </row>
    <row r="1640" spans="2:14" x14ac:dyDescent="0.25">
      <c r="B1640" s="49" t="s">
        <v>9326</v>
      </c>
      <c r="C1640" s="53" t="str">
        <f>_xlfn.XLOOKUP(Tabla1[[#This Row],[txtDimensionFocus]],Tabla7[Columna1],Tabla7[Columna2])</f>
        <v>Cuentas Por Pagar Proveedores</v>
      </c>
      <c r="D1640" s="43" t="s">
        <v>9764</v>
      </c>
      <c r="E1640" t="s">
        <v>541</v>
      </c>
      <c r="F1640" t="s">
        <v>9765</v>
      </c>
      <c r="G1640" s="41">
        <v>41008</v>
      </c>
      <c r="H1640">
        <v>293</v>
      </c>
      <c r="L1640" t="s">
        <v>21854</v>
      </c>
      <c r="M1640" s="44">
        <v>-18722.599999999999</v>
      </c>
      <c r="N1640" s="44">
        <v>-18722.599999999999</v>
      </c>
    </row>
    <row r="1641" spans="2:14" x14ac:dyDescent="0.25">
      <c r="B1641" s="49" t="s">
        <v>9326</v>
      </c>
      <c r="C1641" s="53" t="str">
        <f>_xlfn.XLOOKUP(Tabla1[[#This Row],[txtDimensionFocus]],Tabla7[Columna1],Tabla7[Columna2])</f>
        <v>Cuentas Por Pagar Proveedores</v>
      </c>
      <c r="D1641" s="43" t="s">
        <v>9774</v>
      </c>
      <c r="E1641" t="s">
        <v>546</v>
      </c>
      <c r="F1641" t="s">
        <v>9775</v>
      </c>
      <c r="G1641" s="41">
        <v>41008</v>
      </c>
      <c r="H1641">
        <v>293</v>
      </c>
      <c r="L1641" t="s">
        <v>21854</v>
      </c>
      <c r="M1641" s="44">
        <v>-18722.599999999999</v>
      </c>
      <c r="N1641" s="44">
        <v>-18722.599999999999</v>
      </c>
    </row>
    <row r="1642" spans="2:14" x14ac:dyDescent="0.25">
      <c r="B1642" s="49" t="s">
        <v>9326</v>
      </c>
      <c r="C1642" s="53" t="str">
        <f>_xlfn.XLOOKUP(Tabla1[[#This Row],[txtDimensionFocus]],Tabla7[Columna1],Tabla7[Columna2])</f>
        <v>Cuentas Por Pagar Proveedores</v>
      </c>
      <c r="D1642" s="43" t="s">
        <v>9638</v>
      </c>
      <c r="E1642" t="s">
        <v>440</v>
      </c>
      <c r="F1642" t="s">
        <v>9639</v>
      </c>
      <c r="G1642" s="41">
        <v>40925</v>
      </c>
      <c r="H1642">
        <v>40</v>
      </c>
      <c r="L1642" t="s">
        <v>21854</v>
      </c>
      <c r="M1642" s="44">
        <v>-18722.599999999999</v>
      </c>
      <c r="N1642" s="44">
        <v>-18722.599999999999</v>
      </c>
    </row>
    <row r="1643" spans="2:14" x14ac:dyDescent="0.25">
      <c r="B1643" s="49" t="s">
        <v>9326</v>
      </c>
      <c r="C1643" s="53" t="str">
        <f>_xlfn.XLOOKUP(Tabla1[[#This Row],[txtDimensionFocus]],Tabla7[Columna1],Tabla7[Columna2])</f>
        <v>Cuentas Por Pagar Proveedores</v>
      </c>
      <c r="D1643" s="43" t="s">
        <v>9638</v>
      </c>
      <c r="E1643" t="s">
        <v>440</v>
      </c>
      <c r="F1643" t="s">
        <v>9925</v>
      </c>
      <c r="G1643" s="41">
        <v>41117</v>
      </c>
      <c r="H1643" s="50" t="s">
        <v>733</v>
      </c>
      <c r="L1643" t="s">
        <v>21854</v>
      </c>
      <c r="M1643" s="44">
        <v>-18722.599999999999</v>
      </c>
      <c r="N1643" s="44">
        <v>-18722.599999999999</v>
      </c>
    </row>
    <row r="1644" spans="2:14" x14ac:dyDescent="0.25">
      <c r="B1644" s="49" t="s">
        <v>9326</v>
      </c>
      <c r="C1644" s="53" t="str">
        <f>_xlfn.XLOOKUP(Tabla1[[#This Row],[txtDimensionFocus]],Tabla7[Columna1],Tabla7[Columna2])</f>
        <v>Cuentas Por Pagar Proveedores</v>
      </c>
      <c r="D1644" s="43" t="s">
        <v>9553</v>
      </c>
      <c r="E1644" t="s">
        <v>338</v>
      </c>
      <c r="F1644" t="s">
        <v>9554</v>
      </c>
      <c r="G1644" s="41">
        <v>40694</v>
      </c>
      <c r="H1644">
        <v>375</v>
      </c>
      <c r="L1644" t="s">
        <v>21854</v>
      </c>
      <c r="M1644" s="44">
        <v>-18722.599999999999</v>
      </c>
      <c r="N1644" s="44">
        <v>-18722.599999999999</v>
      </c>
    </row>
    <row r="1645" spans="2:14" x14ac:dyDescent="0.25">
      <c r="B1645" s="49" t="s">
        <v>9326</v>
      </c>
      <c r="C1645" s="53" t="str">
        <f>_xlfn.XLOOKUP(Tabla1[[#This Row],[txtDimensionFocus]],Tabla7[Columna1],Tabla7[Columna2])</f>
        <v>Cuentas Por Pagar Proveedores</v>
      </c>
      <c r="D1645" s="43" t="s">
        <v>9553</v>
      </c>
      <c r="E1645" t="s">
        <v>338</v>
      </c>
      <c r="F1645" t="s">
        <v>9555</v>
      </c>
      <c r="G1645" s="41">
        <v>40694</v>
      </c>
      <c r="H1645" t="s">
        <v>340</v>
      </c>
      <c r="L1645" t="s">
        <v>21854</v>
      </c>
      <c r="M1645" s="44">
        <v>-18722.599999999999</v>
      </c>
      <c r="N1645" s="44">
        <v>-18722.599999999999</v>
      </c>
    </row>
    <row r="1646" spans="2:14" x14ac:dyDescent="0.25">
      <c r="B1646" s="49" t="s">
        <v>9326</v>
      </c>
      <c r="C1646" s="53" t="str">
        <f>_xlfn.XLOOKUP(Tabla1[[#This Row],[txtDimensionFocus]],Tabla7[Columna1],Tabla7[Columna2])</f>
        <v>Cuentas Por Pagar Proveedores</v>
      </c>
      <c r="D1646" s="43" t="s">
        <v>9558</v>
      </c>
      <c r="E1646" t="s">
        <v>343</v>
      </c>
      <c r="F1646" t="s">
        <v>9559</v>
      </c>
      <c r="G1646" s="41">
        <v>40694</v>
      </c>
      <c r="H1646">
        <v>375</v>
      </c>
      <c r="L1646" t="s">
        <v>21854</v>
      </c>
      <c r="M1646" s="44">
        <v>-18722.599999999999</v>
      </c>
      <c r="N1646" s="44">
        <v>-18722.599999999999</v>
      </c>
    </row>
    <row r="1647" spans="2:14" x14ac:dyDescent="0.25">
      <c r="B1647" s="49" t="s">
        <v>9326</v>
      </c>
      <c r="C1647" s="53" t="str">
        <f>_xlfn.XLOOKUP(Tabla1[[#This Row],[txtDimensionFocus]],Tabla7[Columna1],Tabla7[Columna2])</f>
        <v>Cuentas Por Pagar Proveedores</v>
      </c>
      <c r="D1647" s="43" t="s">
        <v>350</v>
      </c>
      <c r="E1647" t="s">
        <v>349</v>
      </c>
      <c r="F1647" t="s">
        <v>9565</v>
      </c>
      <c r="G1647" s="41">
        <v>40694</v>
      </c>
      <c r="H1647">
        <v>375</v>
      </c>
      <c r="L1647" t="s">
        <v>21854</v>
      </c>
      <c r="M1647" s="44">
        <v>-18722.599999999999</v>
      </c>
      <c r="N1647" s="44">
        <v>-18722.599999999999</v>
      </c>
    </row>
    <row r="1648" spans="2:14" x14ac:dyDescent="0.25">
      <c r="B1648" s="49" t="s">
        <v>9326</v>
      </c>
      <c r="C1648" s="53" t="str">
        <f>_xlfn.XLOOKUP(Tabla1[[#This Row],[txtDimensionFocus]],Tabla7[Columna1],Tabla7[Columna2])</f>
        <v>Cuentas Por Pagar Proveedores</v>
      </c>
      <c r="D1648" s="43" t="s">
        <v>350</v>
      </c>
      <c r="E1648" t="s">
        <v>349</v>
      </c>
      <c r="F1648" t="s">
        <v>9566</v>
      </c>
      <c r="G1648" s="41">
        <v>40694</v>
      </c>
      <c r="H1648" t="s">
        <v>340</v>
      </c>
      <c r="L1648" t="s">
        <v>21854</v>
      </c>
      <c r="M1648" s="44">
        <v>-18722.599999999999</v>
      </c>
      <c r="N1648" s="44">
        <v>-18722.599999999999</v>
      </c>
    </row>
    <row r="1649" spans="2:14" x14ac:dyDescent="0.25">
      <c r="B1649" s="49" t="s">
        <v>9326</v>
      </c>
      <c r="C1649" s="53" t="str">
        <f>_xlfn.XLOOKUP(Tabla1[[#This Row],[txtDimensionFocus]],Tabla7[Columna1],Tabla7[Columna2])</f>
        <v>Cuentas Por Pagar Proveedores</v>
      </c>
      <c r="D1649" s="43" t="s">
        <v>704</v>
      </c>
      <c r="E1649" t="s">
        <v>703</v>
      </c>
      <c r="F1649" t="s">
        <v>9913</v>
      </c>
      <c r="G1649" s="41">
        <v>41115</v>
      </c>
      <c r="H1649" t="s">
        <v>722</v>
      </c>
      <c r="I1649" t="s">
        <v>17319</v>
      </c>
      <c r="L1649" t="s">
        <v>21854</v>
      </c>
      <c r="M1649" s="44">
        <v>-18699.2</v>
      </c>
      <c r="N1649" s="44">
        <v>-18699.2</v>
      </c>
    </row>
    <row r="1650" spans="2:14" x14ac:dyDescent="0.25">
      <c r="B1650" s="49" t="s">
        <v>9326</v>
      </c>
      <c r="C1650" s="53" t="str">
        <f>_xlfn.XLOOKUP(Tabla1[[#This Row],[txtDimensionFocus]],Tabla7[Columna1],Tabla7[Columna2])</f>
        <v>Cuentas Por Pagar Proveedores</v>
      </c>
      <c r="D1650" s="43" t="s">
        <v>484</v>
      </c>
      <c r="E1650" t="s">
        <v>483</v>
      </c>
      <c r="F1650" t="s">
        <v>9687</v>
      </c>
      <c r="G1650" s="41">
        <v>40943</v>
      </c>
      <c r="H1650">
        <v>962</v>
      </c>
      <c r="L1650" t="s">
        <v>21854</v>
      </c>
      <c r="M1650" s="44">
        <v>-18687.599999999999</v>
      </c>
      <c r="N1650" s="44">
        <v>-18687.599999999999</v>
      </c>
    </row>
    <row r="1651" spans="2:14" x14ac:dyDescent="0.25">
      <c r="B1651" s="49" t="s">
        <v>9326</v>
      </c>
      <c r="C1651" s="53" t="str">
        <f>_xlfn.XLOOKUP(Tabla1[[#This Row],[txtDimensionFocus]],Tabla7[Columna1],Tabla7[Columna2])</f>
        <v>Cuentas Por Pagar Proveedores</v>
      </c>
      <c r="D1651" s="43" t="s">
        <v>46</v>
      </c>
      <c r="E1651" t="s">
        <v>45</v>
      </c>
      <c r="F1651" t="s">
        <v>9351</v>
      </c>
      <c r="G1651" s="41">
        <v>40223</v>
      </c>
      <c r="H1651">
        <v>14</v>
      </c>
      <c r="L1651" t="s">
        <v>21854</v>
      </c>
      <c r="M1651" s="44">
        <v>-18645.89</v>
      </c>
      <c r="N1651" s="44">
        <v>-18645.89</v>
      </c>
    </row>
    <row r="1652" spans="2:14" x14ac:dyDescent="0.25">
      <c r="B1652" s="49" t="s">
        <v>9326</v>
      </c>
      <c r="C1652" s="53" t="str">
        <f>_xlfn.XLOOKUP(Tabla1[[#This Row],[txtDimensionFocus]],Tabla7[Columna1],Tabla7[Columna2])</f>
        <v>Cuentas Por Pagar Proveedores</v>
      </c>
      <c r="D1652" s="43" t="s">
        <v>12831</v>
      </c>
      <c r="E1652" t="s">
        <v>4492</v>
      </c>
      <c r="F1652" t="s">
        <v>14092</v>
      </c>
      <c r="G1652" s="41">
        <v>42548</v>
      </c>
      <c r="H1652" t="s">
        <v>6114</v>
      </c>
      <c r="I1652" t="s">
        <v>16959</v>
      </c>
      <c r="K1652" t="s">
        <v>22024</v>
      </c>
      <c r="L1652" t="s">
        <v>21854</v>
      </c>
      <c r="M1652" s="44">
        <v>-18644</v>
      </c>
      <c r="N1652" s="44">
        <v>-18644</v>
      </c>
    </row>
    <row r="1653" spans="2:14" x14ac:dyDescent="0.25">
      <c r="B1653" s="49" t="s">
        <v>23978</v>
      </c>
      <c r="C1653" s="53" t="str">
        <f>_xlfn.XLOOKUP(Tabla1[[#This Row],[txtDimensionFocus]],Tabla7[Columna1],Tabla7[Columna2])</f>
        <v>Cuenta Por Pagar Aportes Corrientes.</v>
      </c>
      <c r="D1653" s="43" t="s">
        <v>21755</v>
      </c>
      <c r="E1653" t="s">
        <v>24064</v>
      </c>
      <c r="F1653" t="s">
        <v>24065</v>
      </c>
      <c r="G1653" s="41">
        <v>43775</v>
      </c>
      <c r="H1653" t="s">
        <v>24066</v>
      </c>
      <c r="L1653" t="s">
        <v>21854</v>
      </c>
      <c r="M1653" s="44">
        <v>-265000</v>
      </c>
      <c r="N1653" s="44">
        <v>-265000</v>
      </c>
    </row>
    <row r="1654" spans="2:14" x14ac:dyDescent="0.25">
      <c r="B1654" s="49" t="s">
        <v>9326</v>
      </c>
      <c r="C1654" s="53" t="str">
        <f>_xlfn.XLOOKUP(Tabla1[[#This Row],[txtDimensionFocus]],Tabla7[Columna1],Tabla7[Columna2])</f>
        <v>Cuentas Por Pagar Proveedores</v>
      </c>
      <c r="D1654" s="43" t="s">
        <v>10029</v>
      </c>
      <c r="E1654" t="s">
        <v>901</v>
      </c>
      <c r="F1654" t="s">
        <v>10030</v>
      </c>
      <c r="G1654" s="41">
        <v>41181</v>
      </c>
      <c r="H1654" s="45">
        <v>41153</v>
      </c>
      <c r="I1654" t="s">
        <v>16732</v>
      </c>
      <c r="K1654" t="s">
        <v>21955</v>
      </c>
      <c r="L1654" t="s">
        <v>21854</v>
      </c>
      <c r="M1654" s="44">
        <v>-20700</v>
      </c>
      <c r="N1654" s="44">
        <v>-18630</v>
      </c>
    </row>
    <row r="1655" spans="2:14" x14ac:dyDescent="0.25">
      <c r="B1655" s="49" t="s">
        <v>9326</v>
      </c>
      <c r="C1655" s="53" t="str">
        <f>_xlfn.XLOOKUP(Tabla1[[#This Row],[txtDimensionFocus]],Tabla7[Columna1],Tabla7[Columna2])</f>
        <v>Cuentas Por Pagar Proveedores</v>
      </c>
      <c r="D1655" s="43" t="s">
        <v>10031</v>
      </c>
      <c r="E1655" t="s">
        <v>902</v>
      </c>
      <c r="F1655" t="s">
        <v>10032</v>
      </c>
      <c r="G1655" s="41">
        <v>41181</v>
      </c>
      <c r="H1655" s="45">
        <v>41153</v>
      </c>
      <c r="I1655" t="s">
        <v>16732</v>
      </c>
      <c r="K1655" t="s">
        <v>21977</v>
      </c>
      <c r="L1655" t="s">
        <v>21854</v>
      </c>
      <c r="M1655" s="44">
        <v>-20700</v>
      </c>
      <c r="N1655" s="44">
        <v>-18630</v>
      </c>
    </row>
    <row r="1656" spans="2:14" x14ac:dyDescent="0.25">
      <c r="B1656" s="49" t="s">
        <v>9326</v>
      </c>
      <c r="C1656" s="53" t="str">
        <f>_xlfn.XLOOKUP(Tabla1[[#This Row],[txtDimensionFocus]],Tabla7[Columna1],Tabla7[Columna2])</f>
        <v>Cuentas Por Pagar Proveedores</v>
      </c>
      <c r="D1656" s="43" t="s">
        <v>10033</v>
      </c>
      <c r="E1656" t="s">
        <v>903</v>
      </c>
      <c r="F1656" t="s">
        <v>10034</v>
      </c>
      <c r="G1656" s="41">
        <v>41181</v>
      </c>
      <c r="H1656" s="45">
        <v>41153</v>
      </c>
      <c r="I1656" t="s">
        <v>16732</v>
      </c>
      <c r="K1656" t="s">
        <v>22701</v>
      </c>
      <c r="L1656" t="s">
        <v>21854</v>
      </c>
      <c r="M1656" s="44">
        <v>-20700</v>
      </c>
      <c r="N1656" s="44">
        <v>-18630</v>
      </c>
    </row>
    <row r="1657" spans="2:14" x14ac:dyDescent="0.25">
      <c r="B1657" s="49" t="s">
        <v>9326</v>
      </c>
      <c r="C1657" s="53" t="str">
        <f>_xlfn.XLOOKUP(Tabla1[[#This Row],[txtDimensionFocus]],Tabla7[Columna1],Tabla7[Columna2])</f>
        <v>Cuentas Por Pagar Proveedores</v>
      </c>
      <c r="D1657" s="43" t="s">
        <v>10035</v>
      </c>
      <c r="E1657" t="s">
        <v>904</v>
      </c>
      <c r="F1657" t="s">
        <v>10036</v>
      </c>
      <c r="G1657" s="41">
        <v>41181</v>
      </c>
      <c r="H1657" s="45">
        <v>41153</v>
      </c>
      <c r="I1657" t="s">
        <v>16732</v>
      </c>
      <c r="K1657" t="s">
        <v>22703</v>
      </c>
      <c r="L1657" t="s">
        <v>21854</v>
      </c>
      <c r="M1657" s="44">
        <v>-20700</v>
      </c>
      <c r="N1657" s="44">
        <v>-18630</v>
      </c>
    </row>
    <row r="1658" spans="2:14" x14ac:dyDescent="0.25">
      <c r="B1658" s="49" t="s">
        <v>23700</v>
      </c>
      <c r="C1658" s="53" t="str">
        <f>_xlfn.XLOOKUP(Tabla1[[#This Row],[txtDimensionFocus]],Tabla7[Columna1],Tabla7[Columna2])</f>
        <v>Retencion por Pagar  de Impuesto Retenido</v>
      </c>
      <c r="D1658" s="43" t="s">
        <v>17</v>
      </c>
      <c r="E1658" t="s">
        <v>16</v>
      </c>
      <c r="F1658" t="s">
        <v>23834</v>
      </c>
      <c r="G1658" s="41">
        <v>41796</v>
      </c>
      <c r="L1658" t="s">
        <v>21854</v>
      </c>
      <c r="M1658" s="44">
        <v>-257017.13</v>
      </c>
      <c r="N1658" s="44">
        <v>-257017.13</v>
      </c>
    </row>
    <row r="1659" spans="2:14" x14ac:dyDescent="0.25">
      <c r="B1659" s="49" t="s">
        <v>9326</v>
      </c>
      <c r="C1659" s="53" t="str">
        <f>_xlfn.XLOOKUP(Tabla1[[#This Row],[txtDimensionFocus]],Tabla7[Columna1],Tabla7[Columna2])</f>
        <v>Cuentas Por Pagar Proveedores</v>
      </c>
      <c r="D1659" s="43" t="s">
        <v>10037</v>
      </c>
      <c r="E1659" t="s">
        <v>905</v>
      </c>
      <c r="F1659" t="s">
        <v>10038</v>
      </c>
      <c r="G1659" s="41">
        <v>41181</v>
      </c>
      <c r="H1659" s="45">
        <v>41153</v>
      </c>
      <c r="I1659" t="s">
        <v>16732</v>
      </c>
      <c r="K1659" t="s">
        <v>22707</v>
      </c>
      <c r="L1659" t="s">
        <v>21854</v>
      </c>
      <c r="M1659" s="44">
        <v>-20700</v>
      </c>
      <c r="N1659" s="44">
        <v>-18630</v>
      </c>
    </row>
    <row r="1660" spans="2:14" x14ac:dyDescent="0.25">
      <c r="B1660" s="49" t="s">
        <v>9326</v>
      </c>
      <c r="C1660" s="53" t="str">
        <f>_xlfn.XLOOKUP(Tabla1[[#This Row],[txtDimensionFocus]],Tabla7[Columna1],Tabla7[Columna2])</f>
        <v>Cuentas Por Pagar Proveedores</v>
      </c>
      <c r="D1660" s="43" t="s">
        <v>260</v>
      </c>
      <c r="E1660" t="s">
        <v>259</v>
      </c>
      <c r="F1660" t="s">
        <v>9488</v>
      </c>
      <c r="G1660" s="41">
        <v>40574</v>
      </c>
      <c r="H1660">
        <v>2011</v>
      </c>
      <c r="L1660" t="s">
        <v>21854</v>
      </c>
      <c r="M1660" s="44">
        <v>-18285.400000000001</v>
      </c>
      <c r="N1660" s="44">
        <v>-18285.400000000001</v>
      </c>
    </row>
    <row r="1661" spans="2:14" x14ac:dyDescent="0.25">
      <c r="B1661" s="49" t="s">
        <v>9326</v>
      </c>
      <c r="C1661" s="53" t="str">
        <f>_xlfn.XLOOKUP(Tabla1[[#This Row],[txtDimensionFocus]],Tabla7[Columna1],Tabla7[Columna2])</f>
        <v>Cuentas Por Pagar Proveedores</v>
      </c>
      <c r="D1661" s="43" t="s">
        <v>33</v>
      </c>
      <c r="E1661" t="s">
        <v>32</v>
      </c>
      <c r="F1661" t="s">
        <v>9344</v>
      </c>
      <c r="G1661" s="41">
        <v>40214</v>
      </c>
      <c r="H1661">
        <v>4202</v>
      </c>
      <c r="L1661" t="s">
        <v>21854</v>
      </c>
      <c r="M1661" s="44">
        <v>-18270</v>
      </c>
      <c r="N1661" s="44">
        <v>-18270</v>
      </c>
    </row>
    <row r="1662" spans="2:14" x14ac:dyDescent="0.25">
      <c r="B1662" s="49" t="s">
        <v>9326</v>
      </c>
      <c r="C1662" s="53" t="str">
        <f>_xlfn.XLOOKUP(Tabla1[[#This Row],[txtDimensionFocus]],Tabla7[Columna1],Tabla7[Columna2])</f>
        <v>Cuentas Por Pagar Proveedores</v>
      </c>
      <c r="D1662" s="43" t="s">
        <v>1567</v>
      </c>
      <c r="E1662" t="s">
        <v>1566</v>
      </c>
      <c r="F1662" t="s">
        <v>11157</v>
      </c>
      <c r="G1662" s="41">
        <v>41702</v>
      </c>
      <c r="H1662" s="50" t="s">
        <v>2259</v>
      </c>
      <c r="L1662" t="s">
        <v>21854</v>
      </c>
      <c r="M1662" s="44">
        <v>-18240</v>
      </c>
      <c r="N1662" s="44">
        <v>-18240</v>
      </c>
    </row>
    <row r="1663" spans="2:14" x14ac:dyDescent="0.25">
      <c r="B1663" s="49" t="s">
        <v>9326</v>
      </c>
      <c r="C1663" s="53" t="str">
        <f>_xlfn.XLOOKUP(Tabla1[[#This Row],[txtDimensionFocus]],Tabla7[Columna1],Tabla7[Columna2])</f>
        <v>Cuentas Por Pagar Proveedores</v>
      </c>
      <c r="D1663" s="43" t="s">
        <v>484</v>
      </c>
      <c r="E1663" t="s">
        <v>483</v>
      </c>
      <c r="F1663" t="s">
        <v>9703</v>
      </c>
      <c r="G1663" s="41">
        <v>40954</v>
      </c>
      <c r="H1663">
        <v>975</v>
      </c>
      <c r="L1663" t="s">
        <v>21854</v>
      </c>
      <c r="M1663" s="44">
        <v>-18142.400000000001</v>
      </c>
      <c r="N1663" s="44">
        <v>-18142.400000000001</v>
      </c>
    </row>
    <row r="1664" spans="2:14" x14ac:dyDescent="0.25">
      <c r="B1664" s="49" t="s">
        <v>9326</v>
      </c>
      <c r="C1664" s="53" t="str">
        <f>_xlfn.XLOOKUP(Tabla1[[#This Row],[txtDimensionFocus]],Tabla7[Columna1],Tabla7[Columna2])</f>
        <v>Cuentas Por Pagar Proveedores</v>
      </c>
      <c r="D1664" s="43" t="s">
        <v>110</v>
      </c>
      <c r="E1664" t="s">
        <v>109</v>
      </c>
      <c r="F1664" t="s">
        <v>9387</v>
      </c>
      <c r="G1664" s="41">
        <v>40361</v>
      </c>
      <c r="H1664">
        <v>708</v>
      </c>
      <c r="L1664" t="s">
        <v>21854</v>
      </c>
      <c r="M1664" s="44">
        <v>-18131.400000000001</v>
      </c>
      <c r="N1664" s="44">
        <v>-18131.400000000001</v>
      </c>
    </row>
    <row r="1665" spans="2:14" x14ac:dyDescent="0.25">
      <c r="B1665" s="49" t="s">
        <v>9326</v>
      </c>
      <c r="C1665" s="53" t="str">
        <f>_xlfn.XLOOKUP(Tabla1[[#This Row],[txtDimensionFocus]],Tabla7[Columna1],Tabla7[Columna2])</f>
        <v>Cuentas Por Pagar Proveedores</v>
      </c>
      <c r="D1665" s="43" t="s">
        <v>178</v>
      </c>
      <c r="E1665" t="s">
        <v>177</v>
      </c>
      <c r="F1665" t="s">
        <v>9428</v>
      </c>
      <c r="G1665" s="41">
        <v>40518</v>
      </c>
      <c r="H1665">
        <v>5174</v>
      </c>
      <c r="L1665" t="s">
        <v>21854</v>
      </c>
      <c r="M1665" s="44">
        <v>-18096</v>
      </c>
      <c r="N1665" s="44">
        <v>-18096</v>
      </c>
    </row>
    <row r="1666" spans="2:14" x14ac:dyDescent="0.25">
      <c r="B1666" s="49" t="s">
        <v>9326</v>
      </c>
      <c r="C1666" s="53" t="str">
        <f>_xlfn.XLOOKUP(Tabla1[[#This Row],[txtDimensionFocus]],Tabla7[Columna1],Tabla7[Columna2])</f>
        <v>Cuentas Por Pagar Proveedores</v>
      </c>
      <c r="D1666" s="43" t="s">
        <v>113</v>
      </c>
      <c r="E1666" t="s">
        <v>112</v>
      </c>
      <c r="F1666" t="s">
        <v>9388</v>
      </c>
      <c r="G1666" s="41">
        <v>40364</v>
      </c>
      <c r="H1666">
        <v>1037</v>
      </c>
      <c r="L1666" t="s">
        <v>21854</v>
      </c>
      <c r="M1666" s="44">
        <v>-18000</v>
      </c>
      <c r="N1666" s="44">
        <v>-18000</v>
      </c>
    </row>
    <row r="1667" spans="2:14" x14ac:dyDescent="0.25">
      <c r="B1667" s="49" t="s">
        <v>9326</v>
      </c>
      <c r="C1667" s="53" t="str">
        <f>_xlfn.XLOOKUP(Tabla1[[#This Row],[txtDimensionFocus]],Tabla7[Columna1],Tabla7[Columna2])</f>
        <v>Cuentas Por Pagar Proveedores</v>
      </c>
      <c r="D1667" s="43" t="s">
        <v>99</v>
      </c>
      <c r="E1667" t="s">
        <v>98</v>
      </c>
      <c r="F1667" t="s">
        <v>9382</v>
      </c>
      <c r="G1667" s="41">
        <v>40324</v>
      </c>
      <c r="H1667">
        <v>4363</v>
      </c>
      <c r="L1667" t="s">
        <v>21854</v>
      </c>
      <c r="M1667" s="44">
        <v>-17850</v>
      </c>
      <c r="N1667" s="44">
        <v>-17850</v>
      </c>
    </row>
    <row r="1668" spans="2:14" x14ac:dyDescent="0.25">
      <c r="B1668" s="49" t="s">
        <v>9326</v>
      </c>
      <c r="C1668" s="53" t="str">
        <f>_xlfn.XLOOKUP(Tabla1[[#This Row],[txtDimensionFocus]],Tabla7[Columna1],Tabla7[Columna2])</f>
        <v>Cuentas Por Pagar Proveedores</v>
      </c>
      <c r="D1668" s="43" t="s">
        <v>816</v>
      </c>
      <c r="E1668" t="s">
        <v>815</v>
      </c>
      <c r="F1668" t="s">
        <v>10871</v>
      </c>
      <c r="G1668" s="41">
        <v>41624</v>
      </c>
      <c r="L1668" t="s">
        <v>21854</v>
      </c>
      <c r="M1668" s="44">
        <v>-17794</v>
      </c>
      <c r="N1668" s="44">
        <v>-17794</v>
      </c>
    </row>
    <row r="1669" spans="2:14" x14ac:dyDescent="0.25">
      <c r="B1669" s="49" t="s">
        <v>9326</v>
      </c>
      <c r="C1669" s="53" t="str">
        <f>_xlfn.XLOOKUP(Tabla1[[#This Row],[txtDimensionFocus]],Tabla7[Columna1],Tabla7[Columna2])</f>
        <v>Cuentas Por Pagar Proveedores</v>
      </c>
      <c r="D1669" s="43" t="s">
        <v>484</v>
      </c>
      <c r="E1669" t="s">
        <v>483</v>
      </c>
      <c r="F1669" t="s">
        <v>9808</v>
      </c>
      <c r="G1669" s="41">
        <v>41025</v>
      </c>
      <c r="H1669">
        <v>282</v>
      </c>
      <c r="L1669" t="s">
        <v>21854</v>
      </c>
      <c r="M1669" s="44">
        <v>-17771.2</v>
      </c>
      <c r="N1669" s="44">
        <v>-17771.2</v>
      </c>
    </row>
    <row r="1670" spans="2:14" x14ac:dyDescent="0.25">
      <c r="B1670" s="49" t="s">
        <v>23700</v>
      </c>
      <c r="C1670" s="53" t="str">
        <f>_xlfn.XLOOKUP(Tabla1[[#This Row],[txtDimensionFocus]],Tabla7[Columna1],Tabla7[Columna2])</f>
        <v>Retencion por Pagar  de Impuesto Retenido</v>
      </c>
      <c r="D1670" s="43" t="s">
        <v>17</v>
      </c>
      <c r="E1670" t="s">
        <v>16</v>
      </c>
      <c r="F1670" t="s">
        <v>23839</v>
      </c>
      <c r="G1670" s="41">
        <v>42002</v>
      </c>
      <c r="L1670" t="s">
        <v>21854</v>
      </c>
      <c r="M1670" s="44">
        <v>-253093.82</v>
      </c>
      <c r="N1670" s="44">
        <v>-253093.82</v>
      </c>
    </row>
    <row r="1671" spans="2:14" x14ac:dyDescent="0.25">
      <c r="B1671" s="49" t="s">
        <v>9326</v>
      </c>
      <c r="C1671" s="53" t="str">
        <f>_xlfn.XLOOKUP(Tabla1[[#This Row],[txtDimensionFocus]],Tabla7[Columna1],Tabla7[Columna2])</f>
        <v>Cuentas Por Pagar Proveedores</v>
      </c>
      <c r="D1671" s="43" t="s">
        <v>12831</v>
      </c>
      <c r="E1671" t="s">
        <v>4492</v>
      </c>
      <c r="F1671" t="s">
        <v>14070</v>
      </c>
      <c r="G1671" s="41">
        <v>42529</v>
      </c>
      <c r="H1671" t="s">
        <v>6086</v>
      </c>
      <c r="I1671" t="s">
        <v>16958</v>
      </c>
      <c r="K1671" t="s">
        <v>22023</v>
      </c>
      <c r="L1671" t="s">
        <v>21854</v>
      </c>
      <c r="M1671" s="44">
        <v>-17759</v>
      </c>
      <c r="N1671" s="44">
        <v>-17759</v>
      </c>
    </row>
    <row r="1672" spans="2:14" x14ac:dyDescent="0.25">
      <c r="B1672" s="49" t="s">
        <v>9326</v>
      </c>
      <c r="C1672" s="53" t="str">
        <f>_xlfn.XLOOKUP(Tabla1[[#This Row],[txtDimensionFocus]],Tabla7[Columna1],Tabla7[Columna2])</f>
        <v>Cuentas Por Pagar Proveedores</v>
      </c>
      <c r="D1672" s="43" t="s">
        <v>11308</v>
      </c>
      <c r="E1672" t="s">
        <v>2419</v>
      </c>
      <c r="F1672" t="s">
        <v>11309</v>
      </c>
      <c r="G1672" s="41">
        <v>41722</v>
      </c>
      <c r="H1672" t="s">
        <v>2420</v>
      </c>
      <c r="I1672" t="s">
        <v>16526</v>
      </c>
      <c r="K1672">
        <v>852</v>
      </c>
      <c r="L1672" t="s">
        <v>21854</v>
      </c>
      <c r="M1672" s="44">
        <v>-17700</v>
      </c>
      <c r="N1672" s="44">
        <v>-17700</v>
      </c>
    </row>
    <row r="1673" spans="2:14" x14ac:dyDescent="0.25">
      <c r="B1673" s="49" t="s">
        <v>9326</v>
      </c>
      <c r="C1673" s="53" t="str">
        <f>_xlfn.XLOOKUP(Tabla1[[#This Row],[txtDimensionFocus]],Tabla7[Columna1],Tabla7[Columna2])</f>
        <v>Cuentas Por Pagar Proveedores</v>
      </c>
      <c r="D1673" s="43" t="s">
        <v>11308</v>
      </c>
      <c r="E1673" t="s">
        <v>2419</v>
      </c>
      <c r="F1673" t="s">
        <v>11440</v>
      </c>
      <c r="G1673" s="41">
        <v>41740</v>
      </c>
      <c r="H1673" t="s">
        <v>2584</v>
      </c>
      <c r="I1673" t="s">
        <v>16527</v>
      </c>
      <c r="K1673">
        <v>891</v>
      </c>
      <c r="L1673" t="s">
        <v>21854</v>
      </c>
      <c r="M1673" s="44">
        <v>-17700</v>
      </c>
      <c r="N1673" s="44">
        <v>-17700</v>
      </c>
    </row>
    <row r="1674" spans="2:14" x14ac:dyDescent="0.25">
      <c r="B1674" s="49" t="s">
        <v>9326</v>
      </c>
      <c r="C1674" s="53" t="str">
        <f>_xlfn.XLOOKUP(Tabla1[[#This Row],[txtDimensionFocus]],Tabla7[Columna1],Tabla7[Columna2])</f>
        <v>Cuentas Por Pagar Proveedores</v>
      </c>
      <c r="D1674" s="43" t="s">
        <v>12650</v>
      </c>
      <c r="E1674" t="s">
        <v>4257</v>
      </c>
      <c r="F1674" t="s">
        <v>12651</v>
      </c>
      <c r="G1674" s="41">
        <v>41899</v>
      </c>
      <c r="H1674" t="s">
        <v>4258</v>
      </c>
      <c r="I1674" t="s">
        <v>16870</v>
      </c>
      <c r="K1674" t="s">
        <v>21990</v>
      </c>
      <c r="L1674" t="s">
        <v>21854</v>
      </c>
      <c r="M1674" s="44">
        <v>-17700</v>
      </c>
      <c r="N1674" s="44">
        <v>-17700</v>
      </c>
    </row>
    <row r="1675" spans="2:14" x14ac:dyDescent="0.25">
      <c r="B1675" s="49" t="s">
        <v>9326</v>
      </c>
      <c r="C1675" s="53" t="str">
        <f>_xlfn.XLOOKUP(Tabla1[[#This Row],[txtDimensionFocus]],Tabla7[Columna1],Tabla7[Columna2])</f>
        <v>Cuentas Por Pagar Proveedores</v>
      </c>
      <c r="D1675" s="43" t="s">
        <v>11319</v>
      </c>
      <c r="E1675" t="s">
        <v>2432</v>
      </c>
      <c r="F1675" t="s">
        <v>11320</v>
      </c>
      <c r="G1675" s="41">
        <v>41723</v>
      </c>
      <c r="H1675" t="s">
        <v>2433</v>
      </c>
      <c r="I1675" t="s">
        <v>16527</v>
      </c>
      <c r="K1675">
        <v>856</v>
      </c>
      <c r="L1675" t="s">
        <v>21854</v>
      </c>
      <c r="M1675" s="44">
        <v>-17700</v>
      </c>
      <c r="N1675" s="44">
        <v>-17700</v>
      </c>
    </row>
    <row r="1676" spans="2:14" x14ac:dyDescent="0.25">
      <c r="B1676" s="49" t="s">
        <v>9326</v>
      </c>
      <c r="C1676" s="53" t="str">
        <f>_xlfn.XLOOKUP(Tabla1[[#This Row],[txtDimensionFocus]],Tabla7[Columna1],Tabla7[Columna2])</f>
        <v>Cuentas Por Pagar Proveedores</v>
      </c>
      <c r="D1676" s="43" t="s">
        <v>13675</v>
      </c>
      <c r="E1676" t="s">
        <v>5596</v>
      </c>
      <c r="F1676" t="s">
        <v>13676</v>
      </c>
      <c r="G1676" s="41">
        <v>42191</v>
      </c>
      <c r="H1676" t="s">
        <v>2877</v>
      </c>
      <c r="I1676" t="s">
        <v>16995</v>
      </c>
      <c r="K1676">
        <v>1096</v>
      </c>
      <c r="L1676" t="s">
        <v>21854</v>
      </c>
      <c r="M1676" s="44">
        <v>-17700</v>
      </c>
      <c r="N1676" s="44">
        <v>-17700</v>
      </c>
    </row>
    <row r="1677" spans="2:14" x14ac:dyDescent="0.25">
      <c r="B1677" s="49" t="s">
        <v>9326</v>
      </c>
      <c r="C1677" s="53" t="str">
        <f>_xlfn.XLOOKUP(Tabla1[[#This Row],[txtDimensionFocus]],Tabla7[Columna1],Tabla7[Columna2])</f>
        <v>Cuentas Por Pagar Proveedores</v>
      </c>
      <c r="D1677" s="43" t="s">
        <v>4441</v>
      </c>
      <c r="E1677" t="s">
        <v>4440</v>
      </c>
      <c r="F1677" t="s">
        <v>12799</v>
      </c>
      <c r="G1677" s="41">
        <v>41963</v>
      </c>
      <c r="H1677" t="s">
        <v>4442</v>
      </c>
      <c r="I1677" t="s">
        <v>16638</v>
      </c>
      <c r="L1677" t="s">
        <v>21854</v>
      </c>
      <c r="M1677" s="44">
        <v>-17700</v>
      </c>
      <c r="N1677" s="44">
        <v>-17700</v>
      </c>
    </row>
    <row r="1678" spans="2:14" x14ac:dyDescent="0.25">
      <c r="B1678" s="49" t="s">
        <v>9326</v>
      </c>
      <c r="C1678" s="53" t="str">
        <f>_xlfn.XLOOKUP(Tabla1[[#This Row],[txtDimensionFocus]],Tabla7[Columna1],Tabla7[Columna2])</f>
        <v>Cuentas Por Pagar Proveedores</v>
      </c>
      <c r="D1678" s="43" t="s">
        <v>4221</v>
      </c>
      <c r="E1678" t="s">
        <v>4220</v>
      </c>
      <c r="F1678" t="s">
        <v>12618</v>
      </c>
      <c r="G1678" s="41">
        <v>41891</v>
      </c>
      <c r="H1678" t="s">
        <v>4222</v>
      </c>
      <c r="I1678" t="s">
        <v>16870</v>
      </c>
      <c r="K1678" t="s">
        <v>22273</v>
      </c>
      <c r="L1678" t="s">
        <v>21854</v>
      </c>
      <c r="M1678" s="44">
        <v>-17700</v>
      </c>
      <c r="N1678" s="44">
        <v>-17700</v>
      </c>
    </row>
    <row r="1679" spans="2:14" x14ac:dyDescent="0.25">
      <c r="B1679" s="49" t="s">
        <v>9326</v>
      </c>
      <c r="C1679" s="53" t="str">
        <f>_xlfn.XLOOKUP(Tabla1[[#This Row],[txtDimensionFocus]],Tabla7[Columna1],Tabla7[Columna2])</f>
        <v>Cuentas Por Pagar Proveedores</v>
      </c>
      <c r="D1679" s="43" t="s">
        <v>4034</v>
      </c>
      <c r="E1679" t="s">
        <v>4033</v>
      </c>
      <c r="F1679" t="s">
        <v>13474</v>
      </c>
      <c r="G1679" s="41">
        <v>42061</v>
      </c>
      <c r="H1679" t="s">
        <v>5354</v>
      </c>
      <c r="I1679" t="s">
        <v>17998</v>
      </c>
      <c r="K1679">
        <v>92</v>
      </c>
      <c r="L1679" t="s">
        <v>21854</v>
      </c>
      <c r="M1679" s="44">
        <v>-17700</v>
      </c>
      <c r="N1679" s="44">
        <v>-17700</v>
      </c>
    </row>
    <row r="1680" spans="2:14" x14ac:dyDescent="0.25">
      <c r="B1680" s="49" t="s">
        <v>9326</v>
      </c>
      <c r="C1680" s="53" t="str">
        <f>_xlfn.XLOOKUP(Tabla1[[#This Row],[txtDimensionFocus]],Tabla7[Columna1],Tabla7[Columna2])</f>
        <v>Cuentas Por Pagar Proveedores</v>
      </c>
      <c r="D1680" s="43" t="s">
        <v>4034</v>
      </c>
      <c r="E1680" t="s">
        <v>4033</v>
      </c>
      <c r="F1680" t="s">
        <v>13729</v>
      </c>
      <c r="G1680" s="41">
        <v>42235</v>
      </c>
      <c r="H1680" t="s">
        <v>5668</v>
      </c>
      <c r="L1680" t="s">
        <v>21854</v>
      </c>
      <c r="M1680" s="44">
        <v>-17700</v>
      </c>
      <c r="N1680" s="44">
        <v>-17700</v>
      </c>
    </row>
    <row r="1681" spans="2:14" x14ac:dyDescent="0.25">
      <c r="B1681" s="49" t="s">
        <v>9326</v>
      </c>
      <c r="C1681" s="53" t="str">
        <f>_xlfn.XLOOKUP(Tabla1[[#This Row],[txtDimensionFocus]],Tabla7[Columna1],Tabla7[Columna2])</f>
        <v>Cuentas Por Pagar Proveedores</v>
      </c>
      <c r="D1681" s="43" t="s">
        <v>9634</v>
      </c>
      <c r="E1681" t="s">
        <v>438</v>
      </c>
      <c r="F1681" t="s">
        <v>9635</v>
      </c>
      <c r="G1681" s="41">
        <v>40925</v>
      </c>
      <c r="H1681">
        <v>40</v>
      </c>
      <c r="L1681" t="s">
        <v>21854</v>
      </c>
      <c r="M1681" s="44">
        <v>-17642.45</v>
      </c>
      <c r="N1681" s="44">
        <v>-17642.45</v>
      </c>
    </row>
    <row r="1682" spans="2:14" x14ac:dyDescent="0.25">
      <c r="B1682" s="49" t="s">
        <v>9326</v>
      </c>
      <c r="C1682" s="53" t="str">
        <f>_xlfn.XLOOKUP(Tabla1[[#This Row],[txtDimensionFocus]],Tabla7[Columna1],Tabla7[Columna2])</f>
        <v>Cuentas Por Pagar Proveedores</v>
      </c>
      <c r="D1682" s="43" t="s">
        <v>484</v>
      </c>
      <c r="E1682" t="s">
        <v>483</v>
      </c>
      <c r="F1682" t="s">
        <v>9806</v>
      </c>
      <c r="G1682" s="41">
        <v>41025</v>
      </c>
      <c r="H1682">
        <v>1029</v>
      </c>
      <c r="L1682" t="s">
        <v>21854</v>
      </c>
      <c r="M1682" s="44">
        <v>-17492.8</v>
      </c>
      <c r="N1682" s="44">
        <v>-17492.8</v>
      </c>
    </row>
    <row r="1683" spans="2:14" x14ac:dyDescent="0.25">
      <c r="B1683" s="49" t="s">
        <v>9326</v>
      </c>
      <c r="C1683" s="53" t="str">
        <f>_xlfn.XLOOKUP(Tabla1[[#This Row],[txtDimensionFocus]],Tabla7[Columna1],Tabla7[Columna2])</f>
        <v>Cuentas Por Pagar Proveedores</v>
      </c>
      <c r="D1683" s="43" t="s">
        <v>12831</v>
      </c>
      <c r="E1683" t="s">
        <v>4492</v>
      </c>
      <c r="F1683" t="s">
        <v>14069</v>
      </c>
      <c r="G1683" s="41">
        <v>42529</v>
      </c>
      <c r="H1683" t="s">
        <v>6085</v>
      </c>
      <c r="I1683" t="s">
        <v>16958</v>
      </c>
      <c r="K1683" t="s">
        <v>22023</v>
      </c>
      <c r="L1683" t="s">
        <v>21854</v>
      </c>
      <c r="M1683" s="44">
        <v>-17464</v>
      </c>
      <c r="N1683" s="44">
        <v>-17464</v>
      </c>
    </row>
    <row r="1684" spans="2:14" x14ac:dyDescent="0.25">
      <c r="B1684" s="49" t="s">
        <v>9326</v>
      </c>
      <c r="C1684" s="53" t="str">
        <f>_xlfn.XLOOKUP(Tabla1[[#This Row],[txtDimensionFocus]],Tabla7[Columna1],Tabla7[Columna2])</f>
        <v>Cuentas Por Pagar Proveedores</v>
      </c>
      <c r="D1684" s="43" t="s">
        <v>704</v>
      </c>
      <c r="E1684" t="s">
        <v>703</v>
      </c>
      <c r="F1684" t="s">
        <v>9922</v>
      </c>
      <c r="G1684" s="41">
        <v>41117</v>
      </c>
      <c r="H1684" t="s">
        <v>732</v>
      </c>
      <c r="I1684" t="s">
        <v>17319</v>
      </c>
      <c r="L1684" t="s">
        <v>21854</v>
      </c>
      <c r="M1684" s="44">
        <v>-17400</v>
      </c>
      <c r="N1684" s="44">
        <v>-17400</v>
      </c>
    </row>
    <row r="1685" spans="2:14" x14ac:dyDescent="0.25">
      <c r="B1685" s="49" t="s">
        <v>9326</v>
      </c>
      <c r="C1685" s="53" t="str">
        <f>_xlfn.XLOOKUP(Tabla1[[#This Row],[txtDimensionFocus]],Tabla7[Columna1],Tabla7[Columna2])</f>
        <v>Cuentas Por Pagar Proveedores</v>
      </c>
      <c r="D1685" s="43" t="s">
        <v>816</v>
      </c>
      <c r="E1685" t="s">
        <v>815</v>
      </c>
      <c r="F1685" t="s">
        <v>10997</v>
      </c>
      <c r="G1685" s="41">
        <v>41639</v>
      </c>
      <c r="L1685" t="s">
        <v>21854</v>
      </c>
      <c r="M1685" s="44">
        <v>-17385.12</v>
      </c>
      <c r="N1685" s="44">
        <v>-17385.12</v>
      </c>
    </row>
    <row r="1686" spans="2:14" x14ac:dyDescent="0.25">
      <c r="B1686" s="49" t="s">
        <v>23700</v>
      </c>
      <c r="C1686" s="53" t="str">
        <f>_xlfn.XLOOKUP(Tabla1[[#This Row],[txtDimensionFocus]],Tabla7[Columna1],Tabla7[Columna2])</f>
        <v>Retencion por Pagar  de Impuesto Retenido</v>
      </c>
      <c r="D1686" s="43" t="s">
        <v>17</v>
      </c>
      <c r="E1686" t="s">
        <v>16</v>
      </c>
      <c r="F1686" t="s">
        <v>23830</v>
      </c>
      <c r="G1686" s="41">
        <v>41796</v>
      </c>
      <c r="L1686" t="s">
        <v>21854</v>
      </c>
      <c r="M1686" s="44">
        <v>-240147.19</v>
      </c>
      <c r="N1686" s="44">
        <v>-240147.19</v>
      </c>
    </row>
    <row r="1687" spans="2:14" x14ac:dyDescent="0.25">
      <c r="B1687" s="49" t="s">
        <v>9326</v>
      </c>
      <c r="C1687" s="53" t="str">
        <f>_xlfn.XLOOKUP(Tabla1[[#This Row],[txtDimensionFocus]],Tabla7[Columna1],Tabla7[Columna2])</f>
        <v>Cuentas Por Pagar Proveedores</v>
      </c>
      <c r="D1687" s="43" t="s">
        <v>484</v>
      </c>
      <c r="E1687" t="s">
        <v>483</v>
      </c>
      <c r="F1687" t="s">
        <v>9700</v>
      </c>
      <c r="G1687" s="41">
        <v>40954</v>
      </c>
      <c r="H1687">
        <v>972</v>
      </c>
      <c r="L1687" t="s">
        <v>21854</v>
      </c>
      <c r="M1687" s="44">
        <v>-17295.599999999999</v>
      </c>
      <c r="N1687" s="44">
        <v>-17295.599999999999</v>
      </c>
    </row>
    <row r="1688" spans="2:14" x14ac:dyDescent="0.25">
      <c r="B1688" s="49" t="s">
        <v>9326</v>
      </c>
      <c r="C1688" s="53" t="str">
        <f>_xlfn.XLOOKUP(Tabla1[[#This Row],[txtDimensionFocus]],Tabla7[Columna1],Tabla7[Columna2])</f>
        <v>Cuentas Por Pagar Proveedores</v>
      </c>
      <c r="D1688" s="43" t="s">
        <v>460</v>
      </c>
      <c r="E1688" t="s">
        <v>459</v>
      </c>
      <c r="F1688" t="s">
        <v>9657</v>
      </c>
      <c r="G1688" s="41">
        <v>40925</v>
      </c>
      <c r="H1688">
        <v>40</v>
      </c>
      <c r="L1688" t="s">
        <v>21854</v>
      </c>
      <c r="M1688" s="44">
        <v>-17282.400000000001</v>
      </c>
      <c r="N1688" s="44">
        <v>-17282.400000000001</v>
      </c>
    </row>
    <row r="1689" spans="2:14" x14ac:dyDescent="0.25">
      <c r="B1689" s="49" t="s">
        <v>9326</v>
      </c>
      <c r="C1689" s="53" t="str">
        <f>_xlfn.XLOOKUP(Tabla1[[#This Row],[txtDimensionFocus]],Tabla7[Columna1],Tabla7[Columna2])</f>
        <v>Cuentas Por Pagar Proveedores</v>
      </c>
      <c r="D1689" s="43" t="s">
        <v>433</v>
      </c>
      <c r="E1689" t="s">
        <v>432</v>
      </c>
      <c r="F1689" t="s">
        <v>14415</v>
      </c>
      <c r="G1689" s="41">
        <v>42766</v>
      </c>
      <c r="H1689" t="s">
        <v>6537</v>
      </c>
      <c r="I1689" t="s">
        <v>17468</v>
      </c>
      <c r="K1689" t="s">
        <v>22170</v>
      </c>
      <c r="L1689" t="s">
        <v>21854</v>
      </c>
      <c r="M1689" s="44">
        <v>-17280.39</v>
      </c>
      <c r="N1689" s="44">
        <v>-17280.39</v>
      </c>
    </row>
    <row r="1690" spans="2:14" x14ac:dyDescent="0.25">
      <c r="B1690" s="49" t="s">
        <v>9326</v>
      </c>
      <c r="C1690" s="53" t="str">
        <f>_xlfn.XLOOKUP(Tabla1[[#This Row],[txtDimensionFocus]],Tabla7[Columna1],Tabla7[Columna2])</f>
        <v>Cuentas Por Pagar Proveedores</v>
      </c>
      <c r="D1690" s="43" t="s">
        <v>9728</v>
      </c>
      <c r="E1690" t="s">
        <v>516</v>
      </c>
      <c r="F1690" t="s">
        <v>9729</v>
      </c>
      <c r="G1690" s="41">
        <v>40970</v>
      </c>
      <c r="H1690">
        <v>1210</v>
      </c>
      <c r="L1690" t="s">
        <v>21854</v>
      </c>
      <c r="M1690" s="44">
        <v>-17269.22</v>
      </c>
      <c r="N1690" s="44">
        <v>-17269.22</v>
      </c>
    </row>
    <row r="1691" spans="2:14" x14ac:dyDescent="0.25">
      <c r="B1691" s="49" t="s">
        <v>9326</v>
      </c>
      <c r="C1691" s="53" t="str">
        <f>_xlfn.XLOOKUP(Tabla1[[#This Row],[txtDimensionFocus]],Tabla7[Columna1],Tabla7[Columna2])</f>
        <v>Cuentas Por Pagar Proveedores</v>
      </c>
      <c r="D1691" s="43" t="s">
        <v>9730</v>
      </c>
      <c r="E1691" t="s">
        <v>517</v>
      </c>
      <c r="F1691" t="s">
        <v>9731</v>
      </c>
      <c r="G1691" s="41">
        <v>40970</v>
      </c>
      <c r="H1691">
        <v>1212</v>
      </c>
      <c r="L1691" t="s">
        <v>21854</v>
      </c>
      <c r="M1691" s="44">
        <v>-17269.22</v>
      </c>
      <c r="N1691" s="44">
        <v>-17269.22</v>
      </c>
    </row>
    <row r="1692" spans="2:14" x14ac:dyDescent="0.25">
      <c r="B1692" s="49" t="s">
        <v>9326</v>
      </c>
      <c r="C1692" s="53" t="str">
        <f>_xlfn.XLOOKUP(Tabla1[[#This Row],[txtDimensionFocus]],Tabla7[Columna1],Tabla7[Columna2])</f>
        <v>Cuentas Por Pagar Proveedores</v>
      </c>
      <c r="D1692" s="43" t="s">
        <v>9694</v>
      </c>
      <c r="E1692" t="s">
        <v>492</v>
      </c>
      <c r="F1692" t="s">
        <v>9695</v>
      </c>
      <c r="G1692" s="41">
        <v>40948</v>
      </c>
      <c r="H1692">
        <v>13</v>
      </c>
      <c r="L1692" t="s">
        <v>21854</v>
      </c>
      <c r="M1692" s="44">
        <v>-17269.22</v>
      </c>
      <c r="N1692" s="44">
        <v>-17269.22</v>
      </c>
    </row>
    <row r="1693" spans="2:14" x14ac:dyDescent="0.25">
      <c r="B1693" s="49" t="s">
        <v>9326</v>
      </c>
      <c r="C1693" s="53" t="str">
        <f>_xlfn.XLOOKUP(Tabla1[[#This Row],[txtDimensionFocus]],Tabla7[Columna1],Tabla7[Columna2])</f>
        <v>Cuentas Por Pagar Proveedores</v>
      </c>
      <c r="D1693" s="43" t="s">
        <v>9696</v>
      </c>
      <c r="E1693" t="s">
        <v>493</v>
      </c>
      <c r="F1693" t="s">
        <v>9697</v>
      </c>
      <c r="G1693" s="41">
        <v>40948</v>
      </c>
      <c r="H1693">
        <v>1374</v>
      </c>
      <c r="L1693" t="s">
        <v>21854</v>
      </c>
      <c r="M1693" s="44">
        <v>-17269.22</v>
      </c>
      <c r="N1693" s="44">
        <v>-17269.22</v>
      </c>
    </row>
    <row r="1694" spans="2:14" x14ac:dyDescent="0.25">
      <c r="B1694" s="49" t="s">
        <v>9326</v>
      </c>
      <c r="C1694" s="53" t="str">
        <f>_xlfn.XLOOKUP(Tabla1[[#This Row],[txtDimensionFocus]],Tabla7[Columna1],Tabla7[Columna2])</f>
        <v>Cuentas Por Pagar Proveedores</v>
      </c>
      <c r="D1694" s="43" t="s">
        <v>9726</v>
      </c>
      <c r="E1694" t="s">
        <v>515</v>
      </c>
      <c r="F1694" t="s">
        <v>9727</v>
      </c>
      <c r="G1694" s="41">
        <v>40970</v>
      </c>
      <c r="H1694">
        <v>1211</v>
      </c>
      <c r="L1694" t="s">
        <v>21854</v>
      </c>
      <c r="M1694" s="44">
        <v>-17262.37</v>
      </c>
      <c r="N1694" s="44">
        <v>-17262.37</v>
      </c>
    </row>
    <row r="1695" spans="2:14" x14ac:dyDescent="0.25">
      <c r="B1695" s="49" t="s">
        <v>9326</v>
      </c>
      <c r="C1695" s="53" t="str">
        <f>_xlfn.XLOOKUP(Tabla1[[#This Row],[txtDimensionFocus]],Tabla7[Columna1],Tabla7[Columna2])</f>
        <v>Cuentas Por Pagar Proveedores</v>
      </c>
      <c r="D1695" s="43" t="s">
        <v>9732</v>
      </c>
      <c r="E1695" t="s">
        <v>518</v>
      </c>
      <c r="F1695" t="s">
        <v>9733</v>
      </c>
      <c r="G1695" s="41">
        <v>40970</v>
      </c>
      <c r="H1695">
        <v>1213</v>
      </c>
      <c r="L1695" t="s">
        <v>21854</v>
      </c>
      <c r="M1695" s="44">
        <v>-17262.37</v>
      </c>
      <c r="N1695" s="44">
        <v>-17262.37</v>
      </c>
    </row>
    <row r="1696" spans="2:14" x14ac:dyDescent="0.25">
      <c r="B1696" s="49" t="s">
        <v>9326</v>
      </c>
      <c r="C1696" s="53" t="str">
        <f>_xlfn.XLOOKUP(Tabla1[[#This Row],[txtDimensionFocus]],Tabla7[Columna1],Tabla7[Columna2])</f>
        <v>Cuentas Por Pagar Proveedores</v>
      </c>
      <c r="D1696" s="43" t="s">
        <v>9917</v>
      </c>
      <c r="E1696" t="s">
        <v>727</v>
      </c>
      <c r="F1696" t="s">
        <v>9918</v>
      </c>
      <c r="G1696" s="41">
        <v>41116</v>
      </c>
      <c r="H1696" t="s">
        <v>728</v>
      </c>
      <c r="L1696" t="s">
        <v>21854</v>
      </c>
      <c r="M1696" s="44">
        <v>-16922.349999999999</v>
      </c>
      <c r="N1696" s="44">
        <v>-16922.349999999999</v>
      </c>
    </row>
    <row r="1697" spans="2:14" x14ac:dyDescent="0.25">
      <c r="B1697" s="49" t="s">
        <v>9326</v>
      </c>
      <c r="C1697" s="53" t="str">
        <f>_xlfn.XLOOKUP(Tabla1[[#This Row],[txtDimensionFocus]],Tabla7[Columna1],Tabla7[Columna2])</f>
        <v>Cuentas Por Pagar Proveedores</v>
      </c>
      <c r="D1697" s="43" t="s">
        <v>9778</v>
      </c>
      <c r="E1697" t="s">
        <v>550</v>
      </c>
      <c r="F1697" t="s">
        <v>9779</v>
      </c>
      <c r="G1697" s="41">
        <v>41008</v>
      </c>
      <c r="H1697">
        <v>293</v>
      </c>
      <c r="L1697" t="s">
        <v>21854</v>
      </c>
      <c r="M1697" s="44">
        <v>-16906.86</v>
      </c>
      <c r="N1697" s="44">
        <v>-16906.86</v>
      </c>
    </row>
    <row r="1698" spans="2:14" x14ac:dyDescent="0.25">
      <c r="B1698" s="49" t="s">
        <v>9326</v>
      </c>
      <c r="C1698" s="53" t="str">
        <f>_xlfn.XLOOKUP(Tabla1[[#This Row],[txtDimensionFocus]],Tabla7[Columna1],Tabla7[Columna2])</f>
        <v>Cuentas Por Pagar Proveedores</v>
      </c>
      <c r="D1698" s="43" t="s">
        <v>665</v>
      </c>
      <c r="E1698" t="s">
        <v>664</v>
      </c>
      <c r="F1698" t="s">
        <v>12504</v>
      </c>
      <c r="G1698" s="41">
        <v>41850</v>
      </c>
      <c r="H1698" t="s">
        <v>4063</v>
      </c>
      <c r="L1698" t="s">
        <v>21854</v>
      </c>
      <c r="M1698" s="44">
        <v>-16850.400000000001</v>
      </c>
      <c r="N1698" s="44">
        <v>-16850.400000000001</v>
      </c>
    </row>
    <row r="1699" spans="2:14" x14ac:dyDescent="0.25">
      <c r="B1699" s="49" t="s">
        <v>9326</v>
      </c>
      <c r="C1699" s="53" t="str">
        <f>_xlfn.XLOOKUP(Tabla1[[#This Row],[txtDimensionFocus]],Tabla7[Columna1],Tabla7[Columna2])</f>
        <v>Cuentas Por Pagar Proveedores</v>
      </c>
      <c r="D1699" s="43" t="s">
        <v>433</v>
      </c>
      <c r="E1699" t="s">
        <v>432</v>
      </c>
      <c r="F1699" t="s">
        <v>10301</v>
      </c>
      <c r="G1699" s="41">
        <v>41345</v>
      </c>
      <c r="H1699">
        <v>9122</v>
      </c>
      <c r="L1699" t="s">
        <v>21854</v>
      </c>
      <c r="M1699" s="44">
        <v>-16713.52</v>
      </c>
      <c r="N1699" s="44">
        <v>-16713.52</v>
      </c>
    </row>
    <row r="1700" spans="2:14" x14ac:dyDescent="0.25">
      <c r="B1700" s="49" t="s">
        <v>9326</v>
      </c>
      <c r="C1700" s="53" t="str">
        <f>_xlfn.XLOOKUP(Tabla1[[#This Row],[txtDimensionFocus]],Tabla7[Columna1],Tabla7[Columna2])</f>
        <v>Cuentas Por Pagar Proveedores</v>
      </c>
      <c r="D1700" s="43" t="s">
        <v>816</v>
      </c>
      <c r="E1700" t="s">
        <v>815</v>
      </c>
      <c r="F1700" t="s">
        <v>10996</v>
      </c>
      <c r="G1700" s="41">
        <v>41639</v>
      </c>
      <c r="L1700" t="s">
        <v>21854</v>
      </c>
      <c r="M1700" s="44">
        <v>-16672.080000000002</v>
      </c>
      <c r="N1700" s="44">
        <v>-16672.080000000002</v>
      </c>
    </row>
    <row r="1701" spans="2:14" x14ac:dyDescent="0.25">
      <c r="B1701" s="49" t="s">
        <v>9326</v>
      </c>
      <c r="C1701" s="53" t="str">
        <f>_xlfn.XLOOKUP(Tabla1[[#This Row],[txtDimensionFocus]],Tabla7[Columna1],Tabla7[Columna2])</f>
        <v>Cuentas Por Pagar Proveedores</v>
      </c>
      <c r="D1701" s="43" t="s">
        <v>6569</v>
      </c>
      <c r="E1701" t="s">
        <v>6568</v>
      </c>
      <c r="F1701" t="s">
        <v>21386</v>
      </c>
      <c r="G1701" s="41">
        <v>45315</v>
      </c>
      <c r="H1701" t="s">
        <v>21387</v>
      </c>
      <c r="L1701" t="s">
        <v>21854</v>
      </c>
      <c r="M1701" s="44">
        <v>-16640.5</v>
      </c>
      <c r="N1701" s="44">
        <v>-16640.5</v>
      </c>
    </row>
    <row r="1702" spans="2:14" x14ac:dyDescent="0.25">
      <c r="B1702" s="49" t="s">
        <v>9326</v>
      </c>
      <c r="C1702" s="53" t="str">
        <f>_xlfn.XLOOKUP(Tabla1[[#This Row],[txtDimensionFocus]],Tabla7[Columna1],Tabla7[Columna2])</f>
        <v>Cuentas Por Pagar Proveedores</v>
      </c>
      <c r="D1702" s="43" t="s">
        <v>704</v>
      </c>
      <c r="E1702" t="s">
        <v>703</v>
      </c>
      <c r="F1702" t="s">
        <v>17401</v>
      </c>
      <c r="G1702" s="41">
        <v>45259</v>
      </c>
      <c r="H1702" t="s">
        <v>17402</v>
      </c>
      <c r="L1702" t="s">
        <v>21854</v>
      </c>
      <c r="M1702" s="44">
        <v>-16579</v>
      </c>
      <c r="N1702" s="44">
        <v>-16579</v>
      </c>
    </row>
    <row r="1703" spans="2:14" x14ac:dyDescent="0.25">
      <c r="B1703" s="49" t="s">
        <v>9326</v>
      </c>
      <c r="C1703" s="53" t="str">
        <f>_xlfn.XLOOKUP(Tabla1[[#This Row],[txtDimensionFocus]],Tabla7[Columna1],Tabla7[Columna2])</f>
        <v>Cuentas Por Pagar Proveedores</v>
      </c>
      <c r="D1703" s="43" t="s">
        <v>12337</v>
      </c>
      <c r="E1703" t="s">
        <v>759</v>
      </c>
      <c r="F1703" t="s">
        <v>12338</v>
      </c>
      <c r="G1703" s="41">
        <v>41800</v>
      </c>
      <c r="H1703" t="s">
        <v>3821</v>
      </c>
      <c r="I1703" t="s">
        <v>16469</v>
      </c>
      <c r="K1703" t="s">
        <v>21881</v>
      </c>
      <c r="L1703" t="s">
        <v>21854</v>
      </c>
      <c r="M1703" s="44">
        <v>-16520</v>
      </c>
      <c r="N1703" s="44">
        <v>-16520</v>
      </c>
    </row>
    <row r="1704" spans="2:14" x14ac:dyDescent="0.25">
      <c r="B1704" s="49" t="s">
        <v>9326</v>
      </c>
      <c r="C1704" s="53" t="str">
        <f>_xlfn.XLOOKUP(Tabla1[[#This Row],[txtDimensionFocus]],Tabla7[Columna1],Tabla7[Columna2])</f>
        <v>Cuentas Por Pagar Proveedores</v>
      </c>
      <c r="D1704" s="43" t="s">
        <v>6709</v>
      </c>
      <c r="E1704" t="s">
        <v>6708</v>
      </c>
      <c r="F1704" t="s">
        <v>14561</v>
      </c>
      <c r="G1704" s="41">
        <v>42815</v>
      </c>
      <c r="H1704" t="s">
        <v>6450</v>
      </c>
      <c r="I1704" t="s">
        <v>18165</v>
      </c>
      <c r="K1704" t="s">
        <v>22455</v>
      </c>
      <c r="L1704" t="s">
        <v>21854</v>
      </c>
      <c r="M1704" s="44">
        <v>-16514.099999999999</v>
      </c>
      <c r="N1704" s="44">
        <v>-16514.099999999999</v>
      </c>
    </row>
    <row r="1705" spans="2:14" x14ac:dyDescent="0.25">
      <c r="B1705" s="49" t="s">
        <v>9326</v>
      </c>
      <c r="C1705" s="53" t="str">
        <f>_xlfn.XLOOKUP(Tabla1[[#This Row],[txtDimensionFocus]],Tabla7[Columna1],Tabla7[Columna2])</f>
        <v>Cuentas Por Pagar Proveedores</v>
      </c>
      <c r="D1705" s="43" t="s">
        <v>12831</v>
      </c>
      <c r="E1705" t="s">
        <v>4492</v>
      </c>
      <c r="F1705" t="s">
        <v>14061</v>
      </c>
      <c r="G1705" s="41">
        <v>42529</v>
      </c>
      <c r="H1705" t="s">
        <v>6077</v>
      </c>
      <c r="I1705" t="s">
        <v>16958</v>
      </c>
      <c r="K1705" t="s">
        <v>22023</v>
      </c>
      <c r="L1705" t="s">
        <v>21854</v>
      </c>
      <c r="M1705" s="44">
        <v>-16407.900000000001</v>
      </c>
      <c r="N1705" s="44">
        <v>-16407.900000000001</v>
      </c>
    </row>
    <row r="1706" spans="2:14" x14ac:dyDescent="0.25">
      <c r="B1706" s="49" t="s">
        <v>9326</v>
      </c>
      <c r="C1706" s="53" t="str">
        <f>_xlfn.XLOOKUP(Tabla1[[#This Row],[txtDimensionFocus]],Tabla7[Columna1],Tabla7[Columna2])</f>
        <v>Cuentas Por Pagar Proveedores</v>
      </c>
      <c r="D1706" s="43" t="s">
        <v>433</v>
      </c>
      <c r="E1706" t="s">
        <v>432</v>
      </c>
      <c r="F1706" t="s">
        <v>14433</v>
      </c>
      <c r="G1706" s="41">
        <v>42766</v>
      </c>
      <c r="H1706" t="s">
        <v>6555</v>
      </c>
      <c r="I1706" t="s">
        <v>17468</v>
      </c>
      <c r="K1706" t="s">
        <v>22170</v>
      </c>
      <c r="L1706" t="s">
        <v>21854</v>
      </c>
      <c r="M1706" s="44">
        <v>-16329.97</v>
      </c>
      <c r="N1706" s="44">
        <v>-16329.97</v>
      </c>
    </row>
    <row r="1707" spans="2:14" x14ac:dyDescent="0.25">
      <c r="B1707" s="49" t="s">
        <v>9326</v>
      </c>
      <c r="C1707" s="53" t="str">
        <f>_xlfn.XLOOKUP(Tabla1[[#This Row],[txtDimensionFocus]],Tabla7[Columna1],Tabla7[Columna2])</f>
        <v>Cuentas Por Pagar Proveedores</v>
      </c>
      <c r="D1707" s="43" t="s">
        <v>175</v>
      </c>
      <c r="E1707" t="s">
        <v>174</v>
      </c>
      <c r="F1707" t="s">
        <v>9476</v>
      </c>
      <c r="G1707" s="41">
        <v>40563</v>
      </c>
      <c r="H1707">
        <v>4</v>
      </c>
      <c r="L1707" t="s">
        <v>21854</v>
      </c>
      <c r="M1707" s="44">
        <v>-16272</v>
      </c>
      <c r="N1707" s="44">
        <v>-16272</v>
      </c>
    </row>
    <row r="1708" spans="2:14" x14ac:dyDescent="0.25">
      <c r="B1708" s="49" t="s">
        <v>9326</v>
      </c>
      <c r="C1708" s="53" t="str">
        <f>_xlfn.XLOOKUP(Tabla1[[#This Row],[txtDimensionFocus]],Tabla7[Columna1],Tabla7[Columna2])</f>
        <v>Cuentas Por Pagar Proveedores</v>
      </c>
      <c r="D1708" s="43" t="s">
        <v>8926</v>
      </c>
      <c r="E1708" t="s">
        <v>8925</v>
      </c>
      <c r="F1708" t="s">
        <v>16231</v>
      </c>
      <c r="G1708" s="41">
        <v>44970</v>
      </c>
      <c r="H1708" t="s">
        <v>7222</v>
      </c>
      <c r="L1708" t="s">
        <v>21854</v>
      </c>
      <c r="M1708" s="44">
        <v>-16200</v>
      </c>
      <c r="N1708" s="44">
        <v>-16200</v>
      </c>
    </row>
    <row r="1709" spans="2:14" x14ac:dyDescent="0.25">
      <c r="B1709" s="49" t="s">
        <v>9326</v>
      </c>
      <c r="C1709" s="53" t="str">
        <f>_xlfn.XLOOKUP(Tabla1[[#This Row],[txtDimensionFocus]],Tabla7[Columna1],Tabla7[Columna2])</f>
        <v>Cuentas Por Pagar Proveedores</v>
      </c>
      <c r="D1709" s="43" t="s">
        <v>2237</v>
      </c>
      <c r="E1709" t="s">
        <v>2236</v>
      </c>
      <c r="F1709" t="s">
        <v>12615</v>
      </c>
      <c r="G1709" s="41">
        <v>41890</v>
      </c>
      <c r="H1709" t="s">
        <v>4216</v>
      </c>
      <c r="I1709" t="s">
        <v>18200</v>
      </c>
      <c r="K1709" t="s">
        <v>22476</v>
      </c>
      <c r="L1709" t="s">
        <v>21854</v>
      </c>
      <c r="M1709" s="44">
        <v>-16166</v>
      </c>
      <c r="N1709" s="44">
        <v>-16166</v>
      </c>
    </row>
    <row r="1710" spans="2:14" x14ac:dyDescent="0.25">
      <c r="B1710" s="49" t="s">
        <v>9326</v>
      </c>
      <c r="C1710" s="53" t="str">
        <f>_xlfn.XLOOKUP(Tabla1[[#This Row],[txtDimensionFocus]],Tabla7[Columna1],Tabla7[Columna2])</f>
        <v>Cuentas Por Pagar Proveedores</v>
      </c>
      <c r="D1710" s="43" t="s">
        <v>816</v>
      </c>
      <c r="E1710" t="s">
        <v>815</v>
      </c>
      <c r="F1710" t="s">
        <v>10482</v>
      </c>
      <c r="G1710" s="41">
        <v>41513</v>
      </c>
      <c r="L1710" t="s">
        <v>21854</v>
      </c>
      <c r="M1710" s="44">
        <v>-16158.42</v>
      </c>
      <c r="N1710" s="44">
        <v>-16158.42</v>
      </c>
    </row>
    <row r="1711" spans="2:14" x14ac:dyDescent="0.25">
      <c r="B1711" s="49" t="s">
        <v>9326</v>
      </c>
      <c r="C1711" s="53" t="str">
        <f>_xlfn.XLOOKUP(Tabla1[[#This Row],[txtDimensionFocus]],Tabla7[Columna1],Tabla7[Columna2])</f>
        <v>Cuentas Por Pagar Proveedores</v>
      </c>
      <c r="D1711" s="43" t="s">
        <v>6993</v>
      </c>
      <c r="E1711" t="s">
        <v>6992</v>
      </c>
      <c r="F1711" t="s">
        <v>14769</v>
      </c>
      <c r="G1711" s="41">
        <v>43122</v>
      </c>
      <c r="H1711" t="s">
        <v>4356</v>
      </c>
      <c r="L1711" t="s">
        <v>21854</v>
      </c>
      <c r="M1711" s="44">
        <v>-16069.24</v>
      </c>
      <c r="N1711" s="44">
        <v>-16069.24</v>
      </c>
    </row>
    <row r="1712" spans="2:14" x14ac:dyDescent="0.25">
      <c r="B1712" s="49" t="s">
        <v>9326</v>
      </c>
      <c r="C1712" s="53" t="str">
        <f>_xlfn.XLOOKUP(Tabla1[[#This Row],[txtDimensionFocus]],Tabla7[Columna1],Tabla7[Columna2])</f>
        <v>Cuentas Por Pagar Proveedores</v>
      </c>
      <c r="D1712" s="43" t="s">
        <v>484</v>
      </c>
      <c r="E1712" t="s">
        <v>483</v>
      </c>
      <c r="F1712" t="s">
        <v>9796</v>
      </c>
      <c r="G1712" s="41">
        <v>41010</v>
      </c>
      <c r="H1712">
        <v>1016</v>
      </c>
      <c r="L1712" t="s">
        <v>21854</v>
      </c>
      <c r="M1712" s="44">
        <v>-16008</v>
      </c>
      <c r="N1712" s="44">
        <v>-16008</v>
      </c>
    </row>
    <row r="1713" spans="2:14" x14ac:dyDescent="0.25">
      <c r="B1713" s="49" t="s">
        <v>9326</v>
      </c>
      <c r="C1713" s="53" t="str">
        <f>_xlfn.XLOOKUP(Tabla1[[#This Row],[txtDimensionFocus]],Tabla7[Columna1],Tabla7[Columna2])</f>
        <v>Cuentas Por Pagar Proveedores</v>
      </c>
      <c r="D1713" s="43" t="s">
        <v>13978</v>
      </c>
      <c r="E1713" t="s">
        <v>5956</v>
      </c>
      <c r="F1713" t="s">
        <v>13979</v>
      </c>
      <c r="G1713" s="41">
        <v>42436</v>
      </c>
      <c r="H1713" t="s">
        <v>5957</v>
      </c>
      <c r="L1713" t="s">
        <v>21854</v>
      </c>
      <c r="M1713" s="44">
        <v>-16000</v>
      </c>
      <c r="N1713" s="44">
        <v>-16000</v>
      </c>
    </row>
    <row r="1714" spans="2:14" x14ac:dyDescent="0.25">
      <c r="B1714" s="49" t="s">
        <v>9326</v>
      </c>
      <c r="C1714" s="53" t="str">
        <f>_xlfn.XLOOKUP(Tabla1[[#This Row],[txtDimensionFocus]],Tabla7[Columna1],Tabla7[Columna2])</f>
        <v>Cuentas Por Pagar Proveedores</v>
      </c>
      <c r="D1714" s="43" t="s">
        <v>1261</v>
      </c>
      <c r="E1714" t="s">
        <v>1260</v>
      </c>
      <c r="F1714" t="s">
        <v>11997</v>
      </c>
      <c r="G1714" s="41">
        <v>41772</v>
      </c>
      <c r="H1714" t="s">
        <v>3345</v>
      </c>
      <c r="I1714" t="s">
        <v>17812</v>
      </c>
      <c r="K1714">
        <v>187</v>
      </c>
      <c r="L1714" t="s">
        <v>21854</v>
      </c>
      <c r="M1714" s="44">
        <v>-16000</v>
      </c>
      <c r="N1714" s="44">
        <v>-16000</v>
      </c>
    </row>
    <row r="1715" spans="2:14" x14ac:dyDescent="0.25">
      <c r="B1715" s="49" t="s">
        <v>9326</v>
      </c>
      <c r="C1715" s="53" t="str">
        <f>_xlfn.XLOOKUP(Tabla1[[#This Row],[txtDimensionFocus]],Tabla7[Columna1],Tabla7[Columna2])</f>
        <v>Cuentas Por Pagar Proveedores</v>
      </c>
      <c r="D1715" s="43" t="s">
        <v>704</v>
      </c>
      <c r="E1715" t="s">
        <v>703</v>
      </c>
      <c r="F1715" t="s">
        <v>17354</v>
      </c>
      <c r="G1715" s="41">
        <v>45259</v>
      </c>
      <c r="H1715" t="s">
        <v>17355</v>
      </c>
      <c r="L1715" t="s">
        <v>21854</v>
      </c>
      <c r="M1715" s="44">
        <v>-15900.5</v>
      </c>
      <c r="N1715" s="44">
        <v>-15900.5</v>
      </c>
    </row>
    <row r="1716" spans="2:14" x14ac:dyDescent="0.25">
      <c r="B1716" s="49" t="s">
        <v>9326</v>
      </c>
      <c r="C1716" s="53" t="str">
        <f>_xlfn.XLOOKUP(Tabla1[[#This Row],[txtDimensionFocus]],Tabla7[Columna1],Tabla7[Columna2])</f>
        <v>Cuentas Por Pagar Proveedores</v>
      </c>
      <c r="D1716" s="43" t="s">
        <v>816</v>
      </c>
      <c r="E1716" t="s">
        <v>815</v>
      </c>
      <c r="F1716" t="s">
        <v>10480</v>
      </c>
      <c r="G1716" s="41">
        <v>41513</v>
      </c>
      <c r="L1716" t="s">
        <v>21854</v>
      </c>
      <c r="M1716" s="44">
        <v>-15768.48</v>
      </c>
      <c r="N1716" s="44">
        <v>-15768.48</v>
      </c>
    </row>
    <row r="1717" spans="2:14" x14ac:dyDescent="0.25">
      <c r="B1717" s="49" t="s">
        <v>9326</v>
      </c>
      <c r="C1717" s="53" t="str">
        <f>_xlfn.XLOOKUP(Tabla1[[#This Row],[txtDimensionFocus]],Tabla7[Columna1],Tabla7[Columna2])</f>
        <v>Cuentas Por Pagar Proveedores</v>
      </c>
      <c r="D1717" s="43" t="s">
        <v>433</v>
      </c>
      <c r="E1717" t="s">
        <v>432</v>
      </c>
      <c r="F1717" t="s">
        <v>14409</v>
      </c>
      <c r="G1717" s="41">
        <v>42766</v>
      </c>
      <c r="H1717" t="s">
        <v>6531</v>
      </c>
      <c r="I1717" t="s">
        <v>17468</v>
      </c>
      <c r="K1717" t="s">
        <v>22170</v>
      </c>
      <c r="L1717" t="s">
        <v>21854</v>
      </c>
      <c r="M1717" s="44">
        <v>-15670.4</v>
      </c>
      <c r="N1717" s="44">
        <v>-15670.4</v>
      </c>
    </row>
    <row r="1718" spans="2:14" x14ac:dyDescent="0.25">
      <c r="B1718" s="49" t="s">
        <v>9326</v>
      </c>
      <c r="C1718" s="53" t="str">
        <f>_xlfn.XLOOKUP(Tabla1[[#This Row],[txtDimensionFocus]],Tabla7[Columna1],Tabla7[Columna2])</f>
        <v>Cuentas Por Pagar Proveedores</v>
      </c>
      <c r="D1718" s="43" t="s">
        <v>1567</v>
      </c>
      <c r="E1718" t="s">
        <v>1566</v>
      </c>
      <c r="F1718" t="s">
        <v>11165</v>
      </c>
      <c r="G1718" s="41">
        <v>41702</v>
      </c>
      <c r="H1718" t="s">
        <v>2268</v>
      </c>
      <c r="L1718" t="s">
        <v>21854</v>
      </c>
      <c r="M1718" s="44">
        <v>-15660</v>
      </c>
      <c r="N1718" s="44">
        <v>-15660</v>
      </c>
    </row>
    <row r="1719" spans="2:14" x14ac:dyDescent="0.25">
      <c r="B1719" s="49" t="s">
        <v>9326</v>
      </c>
      <c r="C1719" s="53" t="str">
        <f>_xlfn.XLOOKUP(Tabla1[[#This Row],[txtDimensionFocus]],Tabla7[Columna1],Tabla7[Columna2])</f>
        <v>Cuentas Por Pagar Proveedores</v>
      </c>
      <c r="D1719" s="43" t="s">
        <v>816</v>
      </c>
      <c r="E1719" t="s">
        <v>815</v>
      </c>
      <c r="F1719" t="s">
        <v>12324</v>
      </c>
      <c r="G1719" s="41">
        <v>41794</v>
      </c>
      <c r="L1719" t="s">
        <v>21854</v>
      </c>
      <c r="M1719" s="44">
        <v>-15528.32</v>
      </c>
      <c r="N1719" s="44">
        <v>-15528.32</v>
      </c>
    </row>
    <row r="1720" spans="2:14" x14ac:dyDescent="0.25">
      <c r="B1720" s="49" t="s">
        <v>9326</v>
      </c>
      <c r="C1720" s="53" t="str">
        <f>_xlfn.XLOOKUP(Tabla1[[#This Row],[txtDimensionFocus]],Tabla7[Columna1],Tabla7[Columna2])</f>
        <v>Cuentas Por Pagar Proveedores</v>
      </c>
      <c r="D1720" s="43" t="s">
        <v>6487</v>
      </c>
      <c r="E1720" t="s">
        <v>6486</v>
      </c>
      <c r="F1720" t="s">
        <v>14383</v>
      </c>
      <c r="G1720" s="41">
        <v>42711</v>
      </c>
      <c r="H1720" t="s">
        <v>4546</v>
      </c>
      <c r="I1720" t="s">
        <v>18455</v>
      </c>
      <c r="K1720" t="s">
        <v>22615</v>
      </c>
      <c r="L1720" t="s">
        <v>21854</v>
      </c>
      <c r="M1720" s="44">
        <v>-15499.3</v>
      </c>
      <c r="N1720" s="44">
        <v>-15499.3</v>
      </c>
    </row>
    <row r="1721" spans="2:14" x14ac:dyDescent="0.25">
      <c r="B1721" s="49" t="s">
        <v>9326</v>
      </c>
      <c r="C1721" s="53" t="str">
        <f>_xlfn.XLOOKUP(Tabla1[[#This Row],[txtDimensionFocus]],Tabla7[Columna1],Tabla7[Columna2])</f>
        <v>Cuentas Por Pagar Proveedores</v>
      </c>
      <c r="D1721" s="43" t="s">
        <v>9496</v>
      </c>
      <c r="E1721" t="s">
        <v>275</v>
      </c>
      <c r="F1721" t="s">
        <v>9497</v>
      </c>
      <c r="G1721" s="41">
        <v>40582</v>
      </c>
      <c r="H1721">
        <v>68</v>
      </c>
      <c r="L1721" t="s">
        <v>21854</v>
      </c>
      <c r="M1721" s="44">
        <v>-15376.67</v>
      </c>
      <c r="N1721" s="44">
        <v>-15376.67</v>
      </c>
    </row>
    <row r="1722" spans="2:14" x14ac:dyDescent="0.25">
      <c r="B1722" s="49" t="s">
        <v>9326</v>
      </c>
      <c r="C1722" s="53" t="str">
        <f>_xlfn.XLOOKUP(Tabla1[[#This Row],[txtDimensionFocus]],Tabla7[Columna1],Tabla7[Columna2])</f>
        <v>Cuentas Por Pagar Proveedores</v>
      </c>
      <c r="D1722" s="43" t="s">
        <v>1065</v>
      </c>
      <c r="E1722" t="s">
        <v>1064</v>
      </c>
      <c r="F1722" t="s">
        <v>14727</v>
      </c>
      <c r="G1722" s="41">
        <v>43024</v>
      </c>
      <c r="H1722" t="s">
        <v>6353</v>
      </c>
      <c r="I1722" t="s">
        <v>18130</v>
      </c>
      <c r="K1722" t="s">
        <v>22447</v>
      </c>
      <c r="L1722" t="s">
        <v>21854</v>
      </c>
      <c r="M1722" s="44">
        <v>-15369.91</v>
      </c>
      <c r="N1722" s="44">
        <v>-15369.91</v>
      </c>
    </row>
    <row r="1723" spans="2:14" x14ac:dyDescent="0.25">
      <c r="B1723" s="49" t="s">
        <v>9326</v>
      </c>
      <c r="C1723" s="53" t="str">
        <f>_xlfn.XLOOKUP(Tabla1[[#This Row],[txtDimensionFocus]],Tabla7[Columna1],Tabla7[Columna2])</f>
        <v>Cuentas Por Pagar Proveedores</v>
      </c>
      <c r="D1723" s="43" t="s">
        <v>816</v>
      </c>
      <c r="E1723" t="s">
        <v>815</v>
      </c>
      <c r="F1723" t="s">
        <v>10557</v>
      </c>
      <c r="G1723" s="41">
        <v>41548</v>
      </c>
      <c r="L1723" t="s">
        <v>21854</v>
      </c>
      <c r="M1723" s="44">
        <v>-15344.63</v>
      </c>
      <c r="N1723" s="44">
        <v>-15344.63</v>
      </c>
    </row>
    <row r="1724" spans="2:14" x14ac:dyDescent="0.25">
      <c r="B1724" s="49" t="s">
        <v>9326</v>
      </c>
      <c r="C1724" s="53" t="str">
        <f>_xlfn.XLOOKUP(Tabla1[[#This Row],[txtDimensionFocus]],Tabla7[Columna1],Tabla7[Columna2])</f>
        <v>Cuentas Por Pagar Proveedores</v>
      </c>
      <c r="D1724" s="43" t="s">
        <v>816</v>
      </c>
      <c r="E1724" t="s">
        <v>815</v>
      </c>
      <c r="F1724" t="s">
        <v>10481</v>
      </c>
      <c r="G1724" s="41">
        <v>41513</v>
      </c>
      <c r="L1724" t="s">
        <v>21854</v>
      </c>
      <c r="M1724" s="44">
        <v>-15254.82</v>
      </c>
      <c r="N1724" s="44">
        <v>-15254.82</v>
      </c>
    </row>
    <row r="1725" spans="2:14" x14ac:dyDescent="0.25">
      <c r="B1725" s="49" t="s">
        <v>9326</v>
      </c>
      <c r="C1725" s="53" t="str">
        <f>_xlfn.XLOOKUP(Tabla1[[#This Row],[txtDimensionFocus]],Tabla7[Columna1],Tabla7[Columna2])</f>
        <v>Cuentas Por Pagar Proveedores</v>
      </c>
      <c r="D1725" s="43" t="s">
        <v>9772</v>
      </c>
      <c r="E1725" t="s">
        <v>545</v>
      </c>
      <c r="F1725" t="s">
        <v>9773</v>
      </c>
      <c r="G1725" s="41">
        <v>41008</v>
      </c>
      <c r="H1725">
        <v>293</v>
      </c>
      <c r="L1725" t="s">
        <v>21854</v>
      </c>
      <c r="M1725" s="44">
        <v>-15122.1</v>
      </c>
      <c r="N1725" s="44">
        <v>-15122.1</v>
      </c>
    </row>
    <row r="1726" spans="2:14" x14ac:dyDescent="0.25">
      <c r="B1726" s="49" t="s">
        <v>9326</v>
      </c>
      <c r="C1726" s="53" t="str">
        <f>_xlfn.XLOOKUP(Tabla1[[#This Row],[txtDimensionFocus]],Tabla7[Columna1],Tabla7[Columna2])</f>
        <v>Cuentas Por Pagar Proveedores</v>
      </c>
      <c r="D1726" s="43" t="s">
        <v>433</v>
      </c>
      <c r="E1726" t="s">
        <v>432</v>
      </c>
      <c r="F1726" t="s">
        <v>14424</v>
      </c>
      <c r="G1726" s="41">
        <v>42766</v>
      </c>
      <c r="H1726" t="s">
        <v>6546</v>
      </c>
      <c r="I1726" t="s">
        <v>17468</v>
      </c>
      <c r="K1726" t="s">
        <v>22170</v>
      </c>
      <c r="L1726" t="s">
        <v>21854</v>
      </c>
      <c r="M1726" s="44">
        <v>-15082.87</v>
      </c>
      <c r="N1726" s="44">
        <v>-15082.87</v>
      </c>
    </row>
    <row r="1727" spans="2:14" x14ac:dyDescent="0.25">
      <c r="B1727" s="49" t="s">
        <v>9326</v>
      </c>
      <c r="C1727" s="53" t="str">
        <f>_xlfn.XLOOKUP(Tabla1[[#This Row],[txtDimensionFocus]],Tabla7[Columna1],Tabla7[Columna2])</f>
        <v>Cuentas Por Pagar Proveedores</v>
      </c>
      <c r="D1727" s="43" t="s">
        <v>9590</v>
      </c>
      <c r="E1727" t="s">
        <v>379</v>
      </c>
      <c r="F1727" t="s">
        <v>9591</v>
      </c>
      <c r="G1727" s="41">
        <v>40786</v>
      </c>
      <c r="H1727">
        <v>502</v>
      </c>
      <c r="L1727" t="s">
        <v>21854</v>
      </c>
      <c r="M1727" s="44">
        <v>-15000</v>
      </c>
      <c r="N1727" s="44">
        <v>-15000</v>
      </c>
    </row>
    <row r="1728" spans="2:14" x14ac:dyDescent="0.25">
      <c r="B1728" s="49" t="s">
        <v>9326</v>
      </c>
      <c r="C1728" s="53" t="str">
        <f>_xlfn.XLOOKUP(Tabla1[[#This Row],[txtDimensionFocus]],Tabla7[Columna1],Tabla7[Columna2])</f>
        <v>Cuentas Por Pagar Proveedores</v>
      </c>
      <c r="D1728" s="43" t="s">
        <v>9447</v>
      </c>
      <c r="E1728" t="s">
        <v>208</v>
      </c>
      <c r="F1728" t="s">
        <v>9448</v>
      </c>
      <c r="G1728" s="41">
        <v>40541</v>
      </c>
      <c r="H1728">
        <v>1602</v>
      </c>
      <c r="L1728" t="s">
        <v>21854</v>
      </c>
      <c r="M1728" s="44">
        <v>-15000</v>
      </c>
      <c r="N1728" s="44">
        <v>-15000</v>
      </c>
    </row>
    <row r="1729" spans="2:14" x14ac:dyDescent="0.25">
      <c r="B1729" s="49" t="s">
        <v>9326</v>
      </c>
      <c r="C1729" s="53" t="str">
        <f>_xlfn.XLOOKUP(Tabla1[[#This Row],[txtDimensionFocus]],Tabla7[Columna1],Tabla7[Columna2])</f>
        <v>Cuentas Por Pagar Proveedores</v>
      </c>
      <c r="D1729" s="43" t="s">
        <v>10057</v>
      </c>
      <c r="E1729" t="s">
        <v>926</v>
      </c>
      <c r="F1729" t="s">
        <v>10058</v>
      </c>
      <c r="G1729" s="41">
        <v>41194</v>
      </c>
      <c r="H1729" t="s">
        <v>927</v>
      </c>
      <c r="I1729" t="s">
        <v>17023</v>
      </c>
      <c r="K1729" t="s">
        <v>22058</v>
      </c>
      <c r="L1729" t="s">
        <v>21854</v>
      </c>
      <c r="M1729" s="44">
        <v>-15000</v>
      </c>
      <c r="N1729" s="44">
        <v>-15000</v>
      </c>
    </row>
    <row r="1730" spans="2:14" x14ac:dyDescent="0.25">
      <c r="B1730" s="49" t="s">
        <v>9326</v>
      </c>
      <c r="C1730" s="53" t="str">
        <f>_xlfn.XLOOKUP(Tabla1[[#This Row],[txtDimensionFocus]],Tabla7[Columna1],Tabla7[Columna2])</f>
        <v>Cuentas Por Pagar Proveedores</v>
      </c>
      <c r="D1730" s="43" t="s">
        <v>250</v>
      </c>
      <c r="E1730" t="s">
        <v>249</v>
      </c>
      <c r="F1730" t="s">
        <v>9481</v>
      </c>
      <c r="G1730" s="41">
        <v>40571</v>
      </c>
      <c r="H1730">
        <v>9</v>
      </c>
      <c r="L1730" t="s">
        <v>21854</v>
      </c>
      <c r="M1730" s="44">
        <v>-15000</v>
      </c>
      <c r="N1730" s="44">
        <v>-15000</v>
      </c>
    </row>
    <row r="1731" spans="2:14" x14ac:dyDescent="0.25">
      <c r="B1731" s="49" t="s">
        <v>9326</v>
      </c>
      <c r="C1731" s="53" t="str">
        <f>_xlfn.XLOOKUP(Tabla1[[#This Row],[txtDimensionFocus]],Tabla7[Columna1],Tabla7[Columna2])</f>
        <v>Cuentas Por Pagar Proveedores</v>
      </c>
      <c r="D1731" s="43" t="s">
        <v>12831</v>
      </c>
      <c r="E1731" t="s">
        <v>4492</v>
      </c>
      <c r="F1731" t="s">
        <v>14058</v>
      </c>
      <c r="G1731" s="41">
        <v>42529</v>
      </c>
      <c r="H1731" t="s">
        <v>6074</v>
      </c>
      <c r="I1731" t="s">
        <v>16958</v>
      </c>
      <c r="K1731" t="s">
        <v>22023</v>
      </c>
      <c r="L1731" t="s">
        <v>21854</v>
      </c>
      <c r="M1731" s="44">
        <v>-14832.6</v>
      </c>
      <c r="N1731" s="44">
        <v>-14832.6</v>
      </c>
    </row>
    <row r="1732" spans="2:14" x14ac:dyDescent="0.25">
      <c r="B1732" s="49" t="s">
        <v>9326</v>
      </c>
      <c r="C1732" s="53" t="str">
        <f>_xlfn.XLOOKUP(Tabla1[[#This Row],[txtDimensionFocus]],Tabla7[Columna1],Tabla7[Columna2])</f>
        <v>Cuentas Por Pagar Proveedores</v>
      </c>
      <c r="D1732" s="43" t="s">
        <v>1157</v>
      </c>
      <c r="E1732" t="s">
        <v>1156</v>
      </c>
      <c r="F1732" t="s">
        <v>10223</v>
      </c>
      <c r="G1732" s="41">
        <v>41270</v>
      </c>
      <c r="H1732" t="s">
        <v>1159</v>
      </c>
      <c r="I1732" t="s">
        <v>17797</v>
      </c>
      <c r="K1732">
        <v>858</v>
      </c>
      <c r="L1732" t="s">
        <v>21854</v>
      </c>
      <c r="M1732" s="44">
        <v>-15451.2</v>
      </c>
      <c r="N1732" s="44">
        <v>-14785.2</v>
      </c>
    </row>
    <row r="1733" spans="2:14" x14ac:dyDescent="0.25">
      <c r="B1733" s="49" t="s">
        <v>9326</v>
      </c>
      <c r="C1733" s="53" t="str">
        <f>_xlfn.XLOOKUP(Tabla1[[#This Row],[txtDimensionFocus]],Tabla7[Columna1],Tabla7[Columna2])</f>
        <v>Cuentas Por Pagar Proveedores</v>
      </c>
      <c r="D1733" s="43" t="s">
        <v>816</v>
      </c>
      <c r="E1733" t="s">
        <v>815</v>
      </c>
      <c r="F1733" t="s">
        <v>12323</v>
      </c>
      <c r="G1733" s="41">
        <v>41794</v>
      </c>
      <c r="L1733" t="s">
        <v>21854</v>
      </c>
      <c r="M1733" s="44">
        <v>-14659.96</v>
      </c>
      <c r="N1733" s="44">
        <v>-14659.96</v>
      </c>
    </row>
    <row r="1734" spans="2:14" x14ac:dyDescent="0.25">
      <c r="B1734" s="49" t="s">
        <v>9326</v>
      </c>
      <c r="C1734" s="53" t="str">
        <f>_xlfn.XLOOKUP(Tabla1[[#This Row],[txtDimensionFocus]],Tabla7[Columna1],Tabla7[Columna2])</f>
        <v>Cuentas Por Pagar Proveedores</v>
      </c>
      <c r="D1734" s="43" t="s">
        <v>484</v>
      </c>
      <c r="E1734" t="s">
        <v>483</v>
      </c>
      <c r="F1734" t="s">
        <v>9701</v>
      </c>
      <c r="G1734" s="41">
        <v>40954</v>
      </c>
      <c r="H1734">
        <v>973</v>
      </c>
      <c r="L1734" t="s">
        <v>21854</v>
      </c>
      <c r="M1734" s="44">
        <v>-14639.2</v>
      </c>
      <c r="N1734" s="44">
        <v>-14639.2</v>
      </c>
    </row>
    <row r="1735" spans="2:14" x14ac:dyDescent="0.25">
      <c r="B1735" s="49" t="s">
        <v>9326</v>
      </c>
      <c r="C1735" s="53" t="str">
        <f>_xlfn.XLOOKUP(Tabla1[[#This Row],[txtDimensionFocus]],Tabla7[Columna1],Tabla7[Columna2])</f>
        <v>Cuentas Por Pagar Proveedores</v>
      </c>
      <c r="D1735" s="43" t="s">
        <v>484</v>
      </c>
      <c r="E1735" t="s">
        <v>483</v>
      </c>
      <c r="F1735" t="s">
        <v>9745</v>
      </c>
      <c r="G1735" s="41">
        <v>40988</v>
      </c>
      <c r="H1735">
        <v>993</v>
      </c>
      <c r="L1735" t="s">
        <v>21854</v>
      </c>
      <c r="M1735" s="44">
        <v>-14500</v>
      </c>
      <c r="N1735" s="44">
        <v>-14500</v>
      </c>
    </row>
    <row r="1736" spans="2:14" x14ac:dyDescent="0.25">
      <c r="B1736" s="49" t="s">
        <v>9326</v>
      </c>
      <c r="C1736" s="53" t="str">
        <f>_xlfn.XLOOKUP(Tabla1[[#This Row],[txtDimensionFocus]],Tabla7[Columna1],Tabla7[Columna2])</f>
        <v>Cuentas Por Pagar Proveedores</v>
      </c>
      <c r="D1736" s="43" t="s">
        <v>816</v>
      </c>
      <c r="E1736" t="s">
        <v>815</v>
      </c>
      <c r="F1736" t="s">
        <v>10556</v>
      </c>
      <c r="G1736" s="41">
        <v>41548</v>
      </c>
      <c r="L1736" t="s">
        <v>21854</v>
      </c>
      <c r="M1736" s="44">
        <v>-14486.54</v>
      </c>
      <c r="N1736" s="44">
        <v>-14486.54</v>
      </c>
    </row>
    <row r="1737" spans="2:14" x14ac:dyDescent="0.25">
      <c r="B1737" s="49" t="s">
        <v>9326</v>
      </c>
      <c r="C1737" s="53" t="str">
        <f>_xlfn.XLOOKUP(Tabla1[[#This Row],[txtDimensionFocus]],Tabla7[Columna1],Tabla7[Columna2])</f>
        <v>Cuentas Por Pagar Proveedores</v>
      </c>
      <c r="D1737" s="43" t="s">
        <v>11892</v>
      </c>
      <c r="E1737" t="s">
        <v>3190</v>
      </c>
      <c r="F1737" t="s">
        <v>12645</v>
      </c>
      <c r="G1737" s="41">
        <v>41897</v>
      </c>
      <c r="H1737" t="s">
        <v>4251</v>
      </c>
      <c r="I1737" t="s">
        <v>16870</v>
      </c>
      <c r="K1737" t="s">
        <v>22030</v>
      </c>
      <c r="L1737" t="s">
        <v>21854</v>
      </c>
      <c r="M1737" s="44">
        <v>-14160</v>
      </c>
      <c r="N1737" s="44">
        <v>-14160</v>
      </c>
    </row>
    <row r="1738" spans="2:14" x14ac:dyDescent="0.25">
      <c r="B1738" s="49" t="s">
        <v>9326</v>
      </c>
      <c r="C1738" s="53" t="str">
        <f>_xlfn.XLOOKUP(Tabla1[[#This Row],[txtDimensionFocus]],Tabla7[Columna1],Tabla7[Columna2])</f>
        <v>Cuentas Por Pagar Proveedores</v>
      </c>
      <c r="D1738" s="43" t="s">
        <v>245</v>
      </c>
      <c r="E1738" t="s">
        <v>244</v>
      </c>
      <c r="F1738" t="s">
        <v>12415</v>
      </c>
      <c r="G1738" s="41">
        <v>41820</v>
      </c>
      <c r="H1738" t="s">
        <v>3927</v>
      </c>
      <c r="I1738" t="s">
        <v>17044</v>
      </c>
      <c r="K1738" t="s">
        <v>22068</v>
      </c>
      <c r="L1738" t="s">
        <v>21854</v>
      </c>
      <c r="M1738" s="44">
        <v>-14160</v>
      </c>
      <c r="N1738" s="44">
        <v>-14160</v>
      </c>
    </row>
    <row r="1739" spans="2:14" x14ac:dyDescent="0.25">
      <c r="B1739" s="49" t="s">
        <v>9326</v>
      </c>
      <c r="C1739" s="53" t="str">
        <f>_xlfn.XLOOKUP(Tabla1[[#This Row],[txtDimensionFocus]],Tabla7[Columna1],Tabla7[Columna2])</f>
        <v>Cuentas Por Pagar Proveedores</v>
      </c>
      <c r="D1739" s="43" t="s">
        <v>4034</v>
      </c>
      <c r="E1739" t="s">
        <v>4033</v>
      </c>
      <c r="F1739" t="s">
        <v>13728</v>
      </c>
      <c r="G1739" s="41">
        <v>42235</v>
      </c>
      <c r="H1739" t="s">
        <v>5666</v>
      </c>
      <c r="L1739" t="s">
        <v>21854</v>
      </c>
      <c r="M1739" s="44">
        <v>-14160</v>
      </c>
      <c r="N1739" s="44">
        <v>-14160</v>
      </c>
    </row>
    <row r="1740" spans="2:14" x14ac:dyDescent="0.25">
      <c r="B1740" s="49" t="s">
        <v>9326</v>
      </c>
      <c r="C1740" s="53" t="str">
        <f>_xlfn.XLOOKUP(Tabla1[[#This Row],[txtDimensionFocus]],Tabla7[Columna1],Tabla7[Columna2])</f>
        <v>Cuentas Por Pagar Proveedores</v>
      </c>
      <c r="D1740" s="43" t="s">
        <v>433</v>
      </c>
      <c r="E1740" t="s">
        <v>432</v>
      </c>
      <c r="F1740" t="s">
        <v>14414</v>
      </c>
      <c r="G1740" s="41">
        <v>42766</v>
      </c>
      <c r="H1740" t="s">
        <v>6536</v>
      </c>
      <c r="I1740" t="s">
        <v>17468</v>
      </c>
      <c r="K1740" t="s">
        <v>22170</v>
      </c>
      <c r="L1740" t="s">
        <v>21854</v>
      </c>
      <c r="M1740" s="44">
        <v>-14050.66</v>
      </c>
      <c r="N1740" s="44">
        <v>-14050.66</v>
      </c>
    </row>
    <row r="1741" spans="2:14" x14ac:dyDescent="0.25">
      <c r="B1741" s="49" t="s">
        <v>9326</v>
      </c>
      <c r="C1741" s="53" t="str">
        <f>_xlfn.XLOOKUP(Tabla1[[#This Row],[txtDimensionFocus]],Tabla7[Columna1],Tabla7[Columna2])</f>
        <v>Cuentas Por Pagar Proveedores</v>
      </c>
      <c r="D1741" s="43" t="s">
        <v>1428</v>
      </c>
      <c r="E1741" t="s">
        <v>1427</v>
      </c>
      <c r="F1741" t="s">
        <v>11682</v>
      </c>
      <c r="G1741" s="41">
        <v>41759</v>
      </c>
      <c r="H1741" t="s">
        <v>2912</v>
      </c>
      <c r="L1741" t="s">
        <v>21854</v>
      </c>
      <c r="M1741" s="44">
        <v>-14000</v>
      </c>
      <c r="N1741" s="44">
        <v>-14000</v>
      </c>
    </row>
    <row r="1742" spans="2:14" x14ac:dyDescent="0.25">
      <c r="B1742" s="49" t="s">
        <v>23866</v>
      </c>
      <c r="C1742" s="53" t="str">
        <f>_xlfn.XLOOKUP(Tabla1[[#This Row],[txtDimensionFocus]],Tabla7[Columna1],Tabla7[Columna2])</f>
        <v>Reposicion/Reposicion Cajas Chicas/Fondos</v>
      </c>
      <c r="D1742" s="43" t="s">
        <v>21362</v>
      </c>
      <c r="E1742" t="s">
        <v>23946</v>
      </c>
      <c r="F1742" t="s">
        <v>21364</v>
      </c>
      <c r="G1742" s="41">
        <v>45037</v>
      </c>
      <c r="H1742" t="s">
        <v>21363</v>
      </c>
      <c r="L1742" t="s">
        <v>21854</v>
      </c>
      <c r="M1742" s="44">
        <v>-225385.3</v>
      </c>
      <c r="N1742" s="44">
        <v>-225385.3</v>
      </c>
    </row>
    <row r="1743" spans="2:14" x14ac:dyDescent="0.25">
      <c r="B1743" s="49" t="s">
        <v>9326</v>
      </c>
      <c r="C1743" s="53" t="str">
        <f>_xlfn.XLOOKUP(Tabla1[[#This Row],[txtDimensionFocus]],Tabla7[Columna1],Tabla7[Columna2])</f>
        <v>Cuentas Por Pagar Proveedores</v>
      </c>
      <c r="D1743" s="43" t="s">
        <v>18857</v>
      </c>
      <c r="E1743" t="s">
        <v>18858</v>
      </c>
      <c r="F1743" t="s">
        <v>18859</v>
      </c>
      <c r="G1743" s="41">
        <v>45188</v>
      </c>
      <c r="H1743" t="s">
        <v>18860</v>
      </c>
      <c r="L1743" t="s">
        <v>21854</v>
      </c>
      <c r="M1743" s="44">
        <v>-14000</v>
      </c>
      <c r="N1743" s="44">
        <v>-14000</v>
      </c>
    </row>
    <row r="1744" spans="2:14" x14ac:dyDescent="0.25">
      <c r="B1744" s="49" t="s">
        <v>9326</v>
      </c>
      <c r="C1744" s="53" t="str">
        <f>_xlfn.XLOOKUP(Tabla1[[#This Row],[txtDimensionFocus]],Tabla7[Columna1],Tabla7[Columna2])</f>
        <v>Cuentas Por Pagar Proveedores</v>
      </c>
      <c r="D1744" s="43" t="s">
        <v>1065</v>
      </c>
      <c r="E1744" t="s">
        <v>1064</v>
      </c>
      <c r="F1744" t="s">
        <v>10154</v>
      </c>
      <c r="G1744" s="41">
        <v>41248</v>
      </c>
      <c r="H1744" t="s">
        <v>1068</v>
      </c>
      <c r="I1744" t="s">
        <v>17797</v>
      </c>
      <c r="K1744" t="s">
        <v>22444</v>
      </c>
      <c r="L1744" t="s">
        <v>21854</v>
      </c>
      <c r="M1744" s="44">
        <v>-14616</v>
      </c>
      <c r="N1744" s="44">
        <v>-13986</v>
      </c>
    </row>
    <row r="1745" spans="2:14" x14ac:dyDescent="0.25">
      <c r="B1745" s="49" t="s">
        <v>9326</v>
      </c>
      <c r="C1745" s="53" t="str">
        <f>_xlfn.XLOOKUP(Tabla1[[#This Row],[txtDimensionFocus]],Tabla7[Columna1],Tabla7[Columna2])</f>
        <v>Cuentas Por Pagar Proveedores</v>
      </c>
      <c r="D1745" s="43" t="s">
        <v>704</v>
      </c>
      <c r="E1745" t="s">
        <v>703</v>
      </c>
      <c r="F1745" t="s">
        <v>17381</v>
      </c>
      <c r="G1745" s="41">
        <v>45259</v>
      </c>
      <c r="H1745" t="s">
        <v>17382</v>
      </c>
      <c r="L1745" t="s">
        <v>21854</v>
      </c>
      <c r="M1745" s="44">
        <v>-13865</v>
      </c>
      <c r="N1745" s="44">
        <v>-13865</v>
      </c>
    </row>
    <row r="1746" spans="2:14" x14ac:dyDescent="0.25">
      <c r="B1746" s="49" t="s">
        <v>9326</v>
      </c>
      <c r="C1746" s="53" t="str">
        <f>_xlfn.XLOOKUP(Tabla1[[#This Row],[txtDimensionFocus]],Tabla7[Columna1],Tabla7[Columna2])</f>
        <v>Cuentas Por Pagar Proveedores</v>
      </c>
      <c r="D1746" s="43" t="s">
        <v>704</v>
      </c>
      <c r="E1746" t="s">
        <v>703</v>
      </c>
      <c r="F1746" t="s">
        <v>9899</v>
      </c>
      <c r="G1746" s="41">
        <v>41109</v>
      </c>
      <c r="H1746" t="s">
        <v>705</v>
      </c>
      <c r="I1746" t="s">
        <v>17319</v>
      </c>
      <c r="L1746" t="s">
        <v>21854</v>
      </c>
      <c r="M1746" s="44">
        <v>-13850.4</v>
      </c>
      <c r="N1746" s="44">
        <v>-13850.4</v>
      </c>
    </row>
    <row r="1747" spans="2:14" x14ac:dyDescent="0.25">
      <c r="B1747" s="49" t="s">
        <v>9326</v>
      </c>
      <c r="C1747" s="53" t="str">
        <f>_xlfn.XLOOKUP(Tabla1[[#This Row],[txtDimensionFocus]],Tabla7[Columna1],Tabla7[Columna2])</f>
        <v>Cuentas Por Pagar Proveedores</v>
      </c>
      <c r="D1747" s="43" t="s">
        <v>433</v>
      </c>
      <c r="E1747" t="s">
        <v>432</v>
      </c>
      <c r="F1747" t="s">
        <v>10402</v>
      </c>
      <c r="G1747" s="41">
        <v>41438</v>
      </c>
      <c r="H1747" s="50" t="s">
        <v>1399</v>
      </c>
      <c r="L1747" t="s">
        <v>21854</v>
      </c>
      <c r="M1747" s="44">
        <v>-13767.06</v>
      </c>
      <c r="N1747" s="44">
        <v>-13767.06</v>
      </c>
    </row>
    <row r="1748" spans="2:14" x14ac:dyDescent="0.25">
      <c r="B1748" s="49" t="s">
        <v>9326</v>
      </c>
      <c r="C1748" s="53" t="str">
        <f>_xlfn.XLOOKUP(Tabla1[[#This Row],[txtDimensionFocus]],Tabla7[Columna1],Tabla7[Columna2])</f>
        <v>Cuentas Por Pagar Proveedores</v>
      </c>
      <c r="D1748" s="43" t="s">
        <v>9720</v>
      </c>
      <c r="E1748" t="s">
        <v>512</v>
      </c>
      <c r="F1748" t="s">
        <v>9721</v>
      </c>
      <c r="G1748" s="41">
        <v>40970</v>
      </c>
      <c r="H1748">
        <v>1220</v>
      </c>
      <c r="L1748" t="s">
        <v>21854</v>
      </c>
      <c r="M1748" s="44">
        <v>-13705.62</v>
      </c>
      <c r="N1748" s="44">
        <v>-13705.62</v>
      </c>
    </row>
    <row r="1749" spans="2:14" x14ac:dyDescent="0.25">
      <c r="B1749" s="49" t="s">
        <v>9326</v>
      </c>
      <c r="C1749" s="53" t="str">
        <f>_xlfn.XLOOKUP(Tabla1[[#This Row],[txtDimensionFocus]],Tabla7[Columna1],Tabla7[Columna2])</f>
        <v>Cuentas Por Pagar Proveedores</v>
      </c>
      <c r="D1749" s="43" t="s">
        <v>1157</v>
      </c>
      <c r="E1749" t="s">
        <v>1156</v>
      </c>
      <c r="F1749" t="s">
        <v>10222</v>
      </c>
      <c r="G1749" s="41">
        <v>41270</v>
      </c>
      <c r="H1749" t="s">
        <v>1158</v>
      </c>
      <c r="I1749" t="s">
        <v>17797</v>
      </c>
      <c r="K1749">
        <v>858</v>
      </c>
      <c r="L1749" t="s">
        <v>21854</v>
      </c>
      <c r="M1749" s="44">
        <v>-14314.4</v>
      </c>
      <c r="N1749" s="44">
        <v>-13697.4</v>
      </c>
    </row>
    <row r="1750" spans="2:14" x14ac:dyDescent="0.25">
      <c r="B1750" s="49" t="s">
        <v>9326</v>
      </c>
      <c r="C1750" s="53" t="str">
        <f>_xlfn.XLOOKUP(Tabla1[[#This Row],[txtDimensionFocus]],Tabla7[Columna1],Tabla7[Columna2])</f>
        <v>Cuentas Por Pagar Proveedores</v>
      </c>
      <c r="D1750" s="43" t="s">
        <v>9642</v>
      </c>
      <c r="E1750" t="s">
        <v>444</v>
      </c>
      <c r="F1750" t="s">
        <v>9643</v>
      </c>
      <c r="G1750" s="41">
        <v>40925</v>
      </c>
      <c r="H1750">
        <v>40</v>
      </c>
      <c r="L1750" t="s">
        <v>21854</v>
      </c>
      <c r="M1750" s="44">
        <v>-13681.9</v>
      </c>
      <c r="N1750" s="44">
        <v>-13681.9</v>
      </c>
    </row>
    <row r="1751" spans="2:14" x14ac:dyDescent="0.25">
      <c r="B1751" s="49" t="s">
        <v>9326</v>
      </c>
      <c r="C1751" s="53" t="str">
        <f>_xlfn.XLOOKUP(Tabla1[[#This Row],[txtDimensionFocus]],Tabla7[Columna1],Tabla7[Columna2])</f>
        <v>Cuentas Por Pagar Proveedores</v>
      </c>
      <c r="D1751" s="43" t="s">
        <v>9498</v>
      </c>
      <c r="E1751" t="s">
        <v>277</v>
      </c>
      <c r="F1751" t="s">
        <v>9499</v>
      </c>
      <c r="G1751" s="41">
        <v>40582</v>
      </c>
      <c r="H1751">
        <v>123</v>
      </c>
      <c r="L1751" t="s">
        <v>21854</v>
      </c>
      <c r="M1751" s="44">
        <v>-13681.9</v>
      </c>
      <c r="N1751" s="44">
        <v>-13681.9</v>
      </c>
    </row>
    <row r="1752" spans="2:14" x14ac:dyDescent="0.25">
      <c r="B1752" s="49" t="s">
        <v>9326</v>
      </c>
      <c r="C1752" s="53" t="str">
        <f>_xlfn.XLOOKUP(Tabla1[[#This Row],[txtDimensionFocus]],Tabla7[Columna1],Tabla7[Columna2])</f>
        <v>Cuentas Por Pagar Proveedores</v>
      </c>
      <c r="D1752" s="43" t="s">
        <v>816</v>
      </c>
      <c r="E1752" t="s">
        <v>815</v>
      </c>
      <c r="F1752" t="s">
        <v>14439</v>
      </c>
      <c r="G1752" s="41">
        <v>42775</v>
      </c>
      <c r="L1752" t="s">
        <v>21854</v>
      </c>
      <c r="M1752" s="44">
        <v>-13666.96</v>
      </c>
      <c r="N1752" s="44">
        <v>-13666.96</v>
      </c>
    </row>
    <row r="1753" spans="2:14" x14ac:dyDescent="0.25">
      <c r="B1753" s="49" t="s">
        <v>9326</v>
      </c>
      <c r="C1753" s="53" t="str">
        <f>_xlfn.XLOOKUP(Tabla1[[#This Row],[txtDimensionFocus]],Tabla7[Columna1],Tabla7[Columna2])</f>
        <v>Cuentas Por Pagar Proveedores</v>
      </c>
      <c r="D1753" s="43" t="s">
        <v>1622</v>
      </c>
      <c r="E1753" t="s">
        <v>1621</v>
      </c>
      <c r="F1753" t="s">
        <v>12578</v>
      </c>
      <c r="G1753" s="41">
        <v>41881</v>
      </c>
      <c r="H1753" t="s">
        <v>4166</v>
      </c>
      <c r="I1753" t="s">
        <v>17261</v>
      </c>
      <c r="K1753">
        <v>806</v>
      </c>
      <c r="L1753" t="s">
        <v>21854</v>
      </c>
      <c r="M1753" s="44">
        <v>-13449.23</v>
      </c>
      <c r="N1753" s="44">
        <v>-13449.23</v>
      </c>
    </row>
    <row r="1754" spans="2:14" x14ac:dyDescent="0.25">
      <c r="B1754" s="49" t="s">
        <v>9326</v>
      </c>
      <c r="C1754" s="53" t="str">
        <f>_xlfn.XLOOKUP(Tabla1[[#This Row],[txtDimensionFocus]],Tabla7[Columna1],Tabla7[Columna2])</f>
        <v>Cuentas Por Pagar Proveedores</v>
      </c>
      <c r="D1754" s="43" t="s">
        <v>1622</v>
      </c>
      <c r="E1754" t="s">
        <v>1621</v>
      </c>
      <c r="F1754" t="s">
        <v>12579</v>
      </c>
      <c r="G1754" s="41">
        <v>41881</v>
      </c>
      <c r="H1754" t="s">
        <v>4167</v>
      </c>
      <c r="I1754" t="s">
        <v>17261</v>
      </c>
      <c r="K1754">
        <v>806</v>
      </c>
      <c r="L1754" t="s">
        <v>21854</v>
      </c>
      <c r="M1754" s="44">
        <v>-13449.23</v>
      </c>
      <c r="N1754" s="44">
        <v>-13449.23</v>
      </c>
    </row>
    <row r="1755" spans="2:14" x14ac:dyDescent="0.25">
      <c r="B1755" s="49" t="s">
        <v>9326</v>
      </c>
      <c r="C1755" s="53" t="str">
        <f>_xlfn.XLOOKUP(Tabla1[[#This Row],[txtDimensionFocus]],Tabla7[Columna1],Tabla7[Columna2])</f>
        <v>Cuentas Por Pagar Proveedores</v>
      </c>
      <c r="D1755" s="43" t="s">
        <v>1622</v>
      </c>
      <c r="E1755" t="s">
        <v>1621</v>
      </c>
      <c r="F1755" t="s">
        <v>12592</v>
      </c>
      <c r="G1755" s="41">
        <v>41881</v>
      </c>
      <c r="H1755" t="s">
        <v>4180</v>
      </c>
      <c r="I1755" t="s">
        <v>17261</v>
      </c>
      <c r="K1755">
        <v>806</v>
      </c>
      <c r="L1755" t="s">
        <v>21854</v>
      </c>
      <c r="M1755" s="44">
        <v>-13449.23</v>
      </c>
      <c r="N1755" s="44">
        <v>-13449.23</v>
      </c>
    </row>
    <row r="1756" spans="2:14" x14ac:dyDescent="0.25">
      <c r="B1756" s="49" t="s">
        <v>9326</v>
      </c>
      <c r="C1756" s="53" t="str">
        <f>_xlfn.XLOOKUP(Tabla1[[#This Row],[txtDimensionFocus]],Tabla7[Columna1],Tabla7[Columna2])</f>
        <v>Cuentas Por Pagar Proveedores</v>
      </c>
      <c r="D1756" s="43" t="s">
        <v>1622</v>
      </c>
      <c r="E1756" t="s">
        <v>1621</v>
      </c>
      <c r="F1756" t="s">
        <v>12593</v>
      </c>
      <c r="G1756" s="41">
        <v>41881</v>
      </c>
      <c r="H1756" t="s">
        <v>4181</v>
      </c>
      <c r="I1756" t="s">
        <v>17261</v>
      </c>
      <c r="K1756">
        <v>806</v>
      </c>
      <c r="L1756" t="s">
        <v>21854</v>
      </c>
      <c r="M1756" s="44">
        <v>-13449.23</v>
      </c>
      <c r="N1756" s="44">
        <v>-13449.23</v>
      </c>
    </row>
    <row r="1757" spans="2:14" x14ac:dyDescent="0.25">
      <c r="B1757" s="49" t="s">
        <v>9326</v>
      </c>
      <c r="C1757" s="53" t="str">
        <f>_xlfn.XLOOKUP(Tabla1[[#This Row],[txtDimensionFocus]],Tabla7[Columna1],Tabla7[Columna2])</f>
        <v>Cuentas Por Pagar Proveedores</v>
      </c>
      <c r="D1757" s="43" t="s">
        <v>9650</v>
      </c>
      <c r="E1757" t="s">
        <v>452</v>
      </c>
      <c r="F1757" t="s">
        <v>9651</v>
      </c>
      <c r="G1757" s="41">
        <v>40925</v>
      </c>
      <c r="H1757">
        <v>40</v>
      </c>
      <c r="L1757" t="s">
        <v>21854</v>
      </c>
      <c r="M1757" s="44">
        <v>-13321.85</v>
      </c>
      <c r="N1757" s="44">
        <v>-13321.85</v>
      </c>
    </row>
    <row r="1758" spans="2:14" x14ac:dyDescent="0.25">
      <c r="B1758" s="49" t="s">
        <v>23978</v>
      </c>
      <c r="C1758" s="53" t="str">
        <f>_xlfn.XLOOKUP(Tabla1[[#This Row],[txtDimensionFocus]],Tabla7[Columna1],Tabla7[Columna2])</f>
        <v>Cuenta Por Pagar Aportes Corrientes.</v>
      </c>
      <c r="D1758" s="43" t="s">
        <v>24008</v>
      </c>
      <c r="E1758" t="s">
        <v>24009</v>
      </c>
      <c r="F1758" t="s">
        <v>24010</v>
      </c>
      <c r="G1758" s="41">
        <v>42719</v>
      </c>
      <c r="H1758" t="s">
        <v>24011</v>
      </c>
      <c r="L1758" t="s">
        <v>21854</v>
      </c>
      <c r="M1758" s="44">
        <v>-220000</v>
      </c>
      <c r="N1758" s="44">
        <v>-220000</v>
      </c>
    </row>
    <row r="1759" spans="2:14" x14ac:dyDescent="0.25">
      <c r="B1759" s="49" t="s">
        <v>9326</v>
      </c>
      <c r="C1759" s="53" t="str">
        <f>_xlfn.XLOOKUP(Tabla1[[#This Row],[txtDimensionFocus]],Tabla7[Columna1],Tabla7[Columna2])</f>
        <v>Cuentas Por Pagar Proveedores</v>
      </c>
      <c r="D1759" s="43" t="s">
        <v>468</v>
      </c>
      <c r="E1759" t="s">
        <v>467</v>
      </c>
      <c r="F1759" t="s">
        <v>9661</v>
      </c>
      <c r="G1759" s="41">
        <v>40925</v>
      </c>
      <c r="H1759">
        <v>40</v>
      </c>
      <c r="L1759" t="s">
        <v>21854</v>
      </c>
      <c r="M1759" s="44">
        <v>-13321.85</v>
      </c>
      <c r="N1759" s="44">
        <v>-13321.85</v>
      </c>
    </row>
    <row r="1760" spans="2:14" x14ac:dyDescent="0.25">
      <c r="B1760" s="49" t="s">
        <v>9326</v>
      </c>
      <c r="C1760" s="53" t="str">
        <f>_xlfn.XLOOKUP(Tabla1[[#This Row],[txtDimensionFocus]],Tabla7[Columna1],Tabla7[Columna2])</f>
        <v>Cuentas Por Pagar Proveedores</v>
      </c>
      <c r="D1760" s="43" t="s">
        <v>433</v>
      </c>
      <c r="E1760" t="s">
        <v>432</v>
      </c>
      <c r="F1760" t="s">
        <v>14423</v>
      </c>
      <c r="G1760" s="41">
        <v>42766</v>
      </c>
      <c r="H1760" t="s">
        <v>6545</v>
      </c>
      <c r="I1760" t="s">
        <v>17468</v>
      </c>
      <c r="K1760" t="s">
        <v>22170</v>
      </c>
      <c r="L1760" t="s">
        <v>21854</v>
      </c>
      <c r="M1760" s="44">
        <v>-13261.81</v>
      </c>
      <c r="N1760" s="44">
        <v>-13261.81</v>
      </c>
    </row>
    <row r="1761" spans="2:14" x14ac:dyDescent="0.25">
      <c r="B1761" s="49" t="s">
        <v>9326</v>
      </c>
      <c r="C1761" s="53" t="str">
        <f>_xlfn.XLOOKUP(Tabla1[[#This Row],[txtDimensionFocus]],Tabla7[Columna1],Tabla7[Columna2])</f>
        <v>Cuentas Por Pagar Proveedores</v>
      </c>
      <c r="D1761" s="43" t="s">
        <v>973</v>
      </c>
      <c r="E1761" t="s">
        <v>972</v>
      </c>
      <c r="F1761" t="s">
        <v>12902</v>
      </c>
      <c r="G1761" s="41">
        <v>42004</v>
      </c>
      <c r="H1761" t="s">
        <v>4586</v>
      </c>
      <c r="L1761" t="s">
        <v>21854</v>
      </c>
      <c r="M1761" s="44">
        <v>-14452.64</v>
      </c>
      <c r="N1761" s="44">
        <v>-13178.85</v>
      </c>
    </row>
    <row r="1762" spans="2:14" x14ac:dyDescent="0.25">
      <c r="B1762" s="49" t="s">
        <v>9326</v>
      </c>
      <c r="C1762" s="53" t="str">
        <f>_xlfn.XLOOKUP(Tabla1[[#This Row],[txtDimensionFocus]],Tabla7[Columna1],Tabla7[Columna2])</f>
        <v>Cuentas Por Pagar Proveedores</v>
      </c>
      <c r="D1762" s="43" t="s">
        <v>433</v>
      </c>
      <c r="E1762" t="s">
        <v>432</v>
      </c>
      <c r="F1762" t="s">
        <v>14431</v>
      </c>
      <c r="G1762" s="41">
        <v>42766</v>
      </c>
      <c r="H1762" t="s">
        <v>6553</v>
      </c>
      <c r="I1762" t="s">
        <v>17468</v>
      </c>
      <c r="K1762" t="s">
        <v>22170</v>
      </c>
      <c r="L1762" t="s">
        <v>21854</v>
      </c>
      <c r="M1762" s="44">
        <v>-13166.84</v>
      </c>
      <c r="N1762" s="44">
        <v>-13166.84</v>
      </c>
    </row>
    <row r="1763" spans="2:14" x14ac:dyDescent="0.25">
      <c r="B1763" s="49" t="s">
        <v>9326</v>
      </c>
      <c r="C1763" s="53" t="str">
        <f>_xlfn.XLOOKUP(Tabla1[[#This Row],[txtDimensionFocus]],Tabla7[Columna1],Tabla7[Columna2])</f>
        <v>Cuentas Por Pagar Proveedores</v>
      </c>
      <c r="D1763" s="43" t="s">
        <v>484</v>
      </c>
      <c r="E1763" t="s">
        <v>483</v>
      </c>
      <c r="F1763" t="s">
        <v>10125</v>
      </c>
      <c r="G1763" s="41">
        <v>41234</v>
      </c>
      <c r="H1763" t="s">
        <v>1027</v>
      </c>
      <c r="I1763" t="s">
        <v>17797</v>
      </c>
      <c r="K1763">
        <v>859</v>
      </c>
      <c r="L1763" t="s">
        <v>21854</v>
      </c>
      <c r="M1763" s="44">
        <v>-13166</v>
      </c>
      <c r="N1763" s="44">
        <v>-13166</v>
      </c>
    </row>
    <row r="1764" spans="2:14" x14ac:dyDescent="0.25">
      <c r="B1764" s="49" t="s">
        <v>9326</v>
      </c>
      <c r="C1764" s="53" t="str">
        <f>_xlfn.XLOOKUP(Tabla1[[#This Row],[txtDimensionFocus]],Tabla7[Columna1],Tabla7[Columna2])</f>
        <v>Cuentas Por Pagar Proveedores</v>
      </c>
      <c r="D1764" s="43" t="s">
        <v>1567</v>
      </c>
      <c r="E1764" t="s">
        <v>1566</v>
      </c>
      <c r="F1764" t="s">
        <v>11166</v>
      </c>
      <c r="G1764" s="41">
        <v>41702</v>
      </c>
      <c r="H1764" t="s">
        <v>2269</v>
      </c>
      <c r="L1764" t="s">
        <v>21854</v>
      </c>
      <c r="M1764" s="44">
        <v>-13015.2</v>
      </c>
      <c r="N1764" s="44">
        <v>-13015.2</v>
      </c>
    </row>
    <row r="1765" spans="2:14" x14ac:dyDescent="0.25">
      <c r="B1765" s="49" t="s">
        <v>9326</v>
      </c>
      <c r="C1765" s="53" t="str">
        <f>_xlfn.XLOOKUP(Tabla1[[#This Row],[txtDimensionFocus]],Tabla7[Columna1],Tabla7[Columna2])</f>
        <v>Cuentas Por Pagar Proveedores</v>
      </c>
      <c r="D1765" s="43" t="s">
        <v>195</v>
      </c>
      <c r="E1765" t="s">
        <v>194</v>
      </c>
      <c r="F1765" t="s">
        <v>10000</v>
      </c>
      <c r="G1765" s="41">
        <v>41162</v>
      </c>
      <c r="H1765" t="s">
        <v>849</v>
      </c>
      <c r="L1765" t="s">
        <v>21854</v>
      </c>
      <c r="M1765" s="44">
        <v>-12975</v>
      </c>
      <c r="N1765" s="44">
        <v>-12975</v>
      </c>
    </row>
    <row r="1766" spans="2:14" x14ac:dyDescent="0.25">
      <c r="B1766" s="49" t="s">
        <v>9326</v>
      </c>
      <c r="C1766" s="53" t="str">
        <f>_xlfn.XLOOKUP(Tabla1[[#This Row],[txtDimensionFocus]],Tabla7[Columna1],Tabla7[Columna2])</f>
        <v>Cuentas Por Pagar Proveedores</v>
      </c>
      <c r="D1766" s="43" t="s">
        <v>9776</v>
      </c>
      <c r="E1766" t="s">
        <v>548</v>
      </c>
      <c r="F1766" t="s">
        <v>9777</v>
      </c>
      <c r="G1766" s="41">
        <v>41008</v>
      </c>
      <c r="H1766">
        <v>293</v>
      </c>
      <c r="L1766" t="s">
        <v>21854</v>
      </c>
      <c r="M1766" s="44">
        <v>-12961.8</v>
      </c>
      <c r="N1766" s="44">
        <v>-12961.8</v>
      </c>
    </row>
    <row r="1767" spans="2:14" x14ac:dyDescent="0.25">
      <c r="B1767" s="49" t="s">
        <v>9326</v>
      </c>
      <c r="C1767" s="53" t="str">
        <f>_xlfn.XLOOKUP(Tabla1[[#This Row],[txtDimensionFocus]],Tabla7[Columna1],Tabla7[Columna2])</f>
        <v>Cuentas Por Pagar Proveedores</v>
      </c>
      <c r="D1767" s="43" t="s">
        <v>433</v>
      </c>
      <c r="E1767" t="s">
        <v>432</v>
      </c>
      <c r="F1767" t="s">
        <v>14422</v>
      </c>
      <c r="G1767" s="41">
        <v>42766</v>
      </c>
      <c r="H1767" t="s">
        <v>6544</v>
      </c>
      <c r="I1767" t="s">
        <v>17468</v>
      </c>
      <c r="K1767" t="s">
        <v>22170</v>
      </c>
      <c r="L1767" t="s">
        <v>21854</v>
      </c>
      <c r="M1767" s="44">
        <v>-12813.62</v>
      </c>
      <c r="N1767" s="44">
        <v>-12813.62</v>
      </c>
    </row>
    <row r="1768" spans="2:14" x14ac:dyDescent="0.25">
      <c r="B1768" s="49" t="s">
        <v>9326</v>
      </c>
      <c r="C1768" s="53" t="str">
        <f>_xlfn.XLOOKUP(Tabla1[[#This Row],[txtDimensionFocus]],Tabla7[Columna1],Tabla7[Columna2])</f>
        <v>Cuentas Por Pagar Proveedores</v>
      </c>
      <c r="D1768" s="43" t="s">
        <v>12831</v>
      </c>
      <c r="E1768" t="s">
        <v>4492</v>
      </c>
      <c r="F1768" t="s">
        <v>14091</v>
      </c>
      <c r="G1768" s="41">
        <v>42548</v>
      </c>
      <c r="H1768" t="s">
        <v>6113</v>
      </c>
      <c r="I1768" t="s">
        <v>16959</v>
      </c>
      <c r="K1768" t="s">
        <v>22024</v>
      </c>
      <c r="L1768" t="s">
        <v>21854</v>
      </c>
      <c r="M1768" s="44">
        <v>-12744</v>
      </c>
      <c r="N1768" s="44">
        <v>-12744</v>
      </c>
    </row>
    <row r="1769" spans="2:14" x14ac:dyDescent="0.25">
      <c r="B1769" s="49" t="s">
        <v>9326</v>
      </c>
      <c r="C1769" s="53" t="str">
        <f>_xlfn.XLOOKUP(Tabla1[[#This Row],[txtDimensionFocus]],Tabla7[Columna1],Tabla7[Columna2])</f>
        <v>Cuentas Por Pagar Proveedores</v>
      </c>
      <c r="D1769" s="43" t="s">
        <v>484</v>
      </c>
      <c r="E1769" t="s">
        <v>483</v>
      </c>
      <c r="F1769" t="s">
        <v>9795</v>
      </c>
      <c r="G1769" s="41">
        <v>41010</v>
      </c>
      <c r="H1769">
        <v>1015</v>
      </c>
      <c r="L1769" t="s">
        <v>21854</v>
      </c>
      <c r="M1769" s="44">
        <v>-12725.2</v>
      </c>
      <c r="N1769" s="44">
        <v>-12725.2</v>
      </c>
    </row>
    <row r="1770" spans="2:14" x14ac:dyDescent="0.25">
      <c r="B1770" s="49" t="s">
        <v>9326</v>
      </c>
      <c r="C1770" s="53" t="str">
        <f>_xlfn.XLOOKUP(Tabla1[[#This Row],[txtDimensionFocus]],Tabla7[Columna1],Tabla7[Columna2])</f>
        <v>Cuentas Por Pagar Proveedores</v>
      </c>
      <c r="D1770" s="43" t="s">
        <v>12831</v>
      </c>
      <c r="E1770" t="s">
        <v>4492</v>
      </c>
      <c r="F1770" t="s">
        <v>14066</v>
      </c>
      <c r="G1770" s="41">
        <v>42529</v>
      </c>
      <c r="H1770" t="s">
        <v>6082</v>
      </c>
      <c r="I1770" t="s">
        <v>16958</v>
      </c>
      <c r="K1770" t="s">
        <v>22023</v>
      </c>
      <c r="L1770" t="s">
        <v>21854</v>
      </c>
      <c r="M1770" s="44">
        <v>-12667.3</v>
      </c>
      <c r="N1770" s="44">
        <v>-12667.3</v>
      </c>
    </row>
    <row r="1771" spans="2:14" x14ac:dyDescent="0.25">
      <c r="B1771" s="49" t="s">
        <v>9326</v>
      </c>
      <c r="C1771" s="53" t="str">
        <f>_xlfn.XLOOKUP(Tabla1[[#This Row],[txtDimensionFocus]],Tabla7[Columna1],Tabla7[Columna2])</f>
        <v>Cuentas Por Pagar Proveedores</v>
      </c>
      <c r="D1771" s="43" t="s">
        <v>574</v>
      </c>
      <c r="E1771" t="s">
        <v>573</v>
      </c>
      <c r="F1771" t="s">
        <v>9791</v>
      </c>
      <c r="G1771" s="41">
        <v>41008</v>
      </c>
      <c r="H1771">
        <v>293</v>
      </c>
      <c r="L1771" t="s">
        <v>21854</v>
      </c>
      <c r="M1771" s="44">
        <v>-12601.75</v>
      </c>
      <c r="N1771" s="44">
        <v>-12601.75</v>
      </c>
    </row>
    <row r="1772" spans="2:14" x14ac:dyDescent="0.25">
      <c r="B1772" s="49" t="s">
        <v>9326</v>
      </c>
      <c r="C1772" s="53" t="str">
        <f>_xlfn.XLOOKUP(Tabla1[[#This Row],[txtDimensionFocus]],Tabla7[Columna1],Tabla7[Columna2])</f>
        <v>Cuentas Por Pagar Proveedores</v>
      </c>
      <c r="D1772" s="43" t="s">
        <v>2352</v>
      </c>
      <c r="E1772" t="s">
        <v>2351</v>
      </c>
      <c r="F1772" t="s">
        <v>14100</v>
      </c>
      <c r="G1772" s="41">
        <v>42549</v>
      </c>
      <c r="H1772" t="s">
        <v>6123</v>
      </c>
      <c r="L1772" t="s">
        <v>21854</v>
      </c>
      <c r="M1772" s="44">
        <v>-12400</v>
      </c>
      <c r="N1772" s="44">
        <v>-12400</v>
      </c>
    </row>
    <row r="1773" spans="2:14" x14ac:dyDescent="0.25">
      <c r="B1773" s="49" t="s">
        <v>9326</v>
      </c>
      <c r="C1773" s="53" t="str">
        <f>_xlfn.XLOOKUP(Tabla1[[#This Row],[txtDimensionFocus]],Tabla7[Columna1],Tabla7[Columna2])</f>
        <v>Cuentas Por Pagar Proveedores</v>
      </c>
      <c r="D1773" s="43" t="s">
        <v>12831</v>
      </c>
      <c r="E1773" t="s">
        <v>4492</v>
      </c>
      <c r="F1773" t="s">
        <v>14068</v>
      </c>
      <c r="G1773" s="41">
        <v>42529</v>
      </c>
      <c r="H1773" t="s">
        <v>6084</v>
      </c>
      <c r="I1773" t="s">
        <v>16958</v>
      </c>
      <c r="K1773" t="s">
        <v>22023</v>
      </c>
      <c r="L1773" t="s">
        <v>21854</v>
      </c>
      <c r="M1773" s="44">
        <v>-12331</v>
      </c>
      <c r="N1773" s="44">
        <v>-12331</v>
      </c>
    </row>
    <row r="1774" spans="2:14" x14ac:dyDescent="0.25">
      <c r="B1774" s="49" t="s">
        <v>9326</v>
      </c>
      <c r="C1774" s="53" t="str">
        <f>_xlfn.XLOOKUP(Tabla1[[#This Row],[txtDimensionFocus]],Tabla7[Columna1],Tabla7[Columna2])</f>
        <v>Cuentas Por Pagar Proveedores</v>
      </c>
      <c r="D1774" s="43" t="s">
        <v>433</v>
      </c>
      <c r="E1774" t="s">
        <v>432</v>
      </c>
      <c r="F1774" t="s">
        <v>14417</v>
      </c>
      <c r="G1774" s="41">
        <v>42766</v>
      </c>
      <c r="H1774" t="s">
        <v>6539</v>
      </c>
      <c r="I1774" t="s">
        <v>17468</v>
      </c>
      <c r="K1774" t="s">
        <v>22170</v>
      </c>
      <c r="L1774" t="s">
        <v>21854</v>
      </c>
      <c r="M1774" s="44">
        <v>-12219.91</v>
      </c>
      <c r="N1774" s="44">
        <v>-12219.91</v>
      </c>
    </row>
    <row r="1775" spans="2:14" x14ac:dyDescent="0.25">
      <c r="B1775" s="49" t="s">
        <v>9326</v>
      </c>
      <c r="C1775" s="53" t="str">
        <f>_xlfn.XLOOKUP(Tabla1[[#This Row],[txtDimensionFocus]],Tabla7[Columna1],Tabla7[Columna2])</f>
        <v>Cuentas Por Pagar Proveedores</v>
      </c>
      <c r="D1775" s="43" t="s">
        <v>806</v>
      </c>
      <c r="E1775" t="s">
        <v>805</v>
      </c>
      <c r="F1775" t="s">
        <v>12647</v>
      </c>
      <c r="G1775" s="41">
        <v>41898</v>
      </c>
      <c r="H1775" t="s">
        <v>4254</v>
      </c>
      <c r="I1775" t="s">
        <v>17639</v>
      </c>
      <c r="K1775">
        <v>2020</v>
      </c>
      <c r="L1775" t="s">
        <v>21854</v>
      </c>
      <c r="M1775" s="44">
        <v>-12175.66</v>
      </c>
      <c r="N1775" s="44">
        <v>-12175.66</v>
      </c>
    </row>
    <row r="1776" spans="2:14" x14ac:dyDescent="0.25">
      <c r="B1776" s="49" t="s">
        <v>9326</v>
      </c>
      <c r="C1776" s="53" t="str">
        <f>_xlfn.XLOOKUP(Tabla1[[#This Row],[txtDimensionFocus]],Tabla7[Columna1],Tabla7[Columna2])</f>
        <v>Cuentas Por Pagar Proveedores</v>
      </c>
      <c r="D1776" s="43" t="s">
        <v>816</v>
      </c>
      <c r="E1776" t="s">
        <v>815</v>
      </c>
      <c r="F1776" t="s">
        <v>14614</v>
      </c>
      <c r="G1776" s="41">
        <v>42886</v>
      </c>
      <c r="L1776" t="s">
        <v>21854</v>
      </c>
      <c r="M1776" s="44">
        <v>-12127.08</v>
      </c>
      <c r="N1776" s="44">
        <v>-12127.08</v>
      </c>
    </row>
    <row r="1777" spans="2:14" x14ac:dyDescent="0.25">
      <c r="B1777" s="49" t="s">
        <v>9326</v>
      </c>
      <c r="C1777" s="53" t="str">
        <f>_xlfn.XLOOKUP(Tabla1[[#This Row],[txtDimensionFocus]],Tabla7[Columna1],Tabla7[Columna2])</f>
        <v>Cuentas Por Pagar Proveedores</v>
      </c>
      <c r="D1777" s="43" t="s">
        <v>816</v>
      </c>
      <c r="E1777" t="s">
        <v>815</v>
      </c>
      <c r="F1777" t="s">
        <v>12828</v>
      </c>
      <c r="G1777" s="41">
        <v>41977</v>
      </c>
      <c r="L1777" t="s">
        <v>21854</v>
      </c>
      <c r="M1777" s="44">
        <v>-12101.02</v>
      </c>
      <c r="N1777" s="44">
        <v>-12101.02</v>
      </c>
    </row>
    <row r="1778" spans="2:14" x14ac:dyDescent="0.25">
      <c r="B1778" s="49" t="s">
        <v>23978</v>
      </c>
      <c r="C1778" s="53" t="str">
        <f>_xlfn.XLOOKUP(Tabla1[[#This Row],[txtDimensionFocus]],Tabla7[Columna1],Tabla7[Columna2])</f>
        <v>Cuenta Por Pagar Aportes Corrientes.</v>
      </c>
      <c r="D1778" s="43" t="s">
        <v>24046</v>
      </c>
      <c r="E1778" t="s">
        <v>24047</v>
      </c>
      <c r="F1778" t="s">
        <v>24048</v>
      </c>
      <c r="G1778" s="41">
        <v>43248</v>
      </c>
      <c r="H1778" t="s">
        <v>24049</v>
      </c>
      <c r="L1778" t="s">
        <v>21854</v>
      </c>
      <c r="M1778" s="44">
        <v>-208334.35</v>
      </c>
      <c r="N1778" s="44">
        <v>-208334.35</v>
      </c>
    </row>
    <row r="1779" spans="2:14" x14ac:dyDescent="0.25">
      <c r="B1779" s="49" t="s">
        <v>9326</v>
      </c>
      <c r="C1779" s="53" t="str">
        <f>_xlfn.XLOOKUP(Tabla1[[#This Row],[txtDimensionFocus]],Tabla7[Columna1],Tabla7[Columna2])</f>
        <v>Cuentas Por Pagar Proveedores</v>
      </c>
      <c r="D1779" s="43" t="s">
        <v>9760</v>
      </c>
      <c r="E1779" t="s">
        <v>539</v>
      </c>
      <c r="F1779" t="s">
        <v>9761</v>
      </c>
      <c r="G1779" s="41">
        <v>41001</v>
      </c>
      <c r="H1779">
        <v>255</v>
      </c>
      <c r="L1779" t="s">
        <v>21854</v>
      </c>
      <c r="M1779" s="44">
        <v>-12000</v>
      </c>
      <c r="N1779" s="44">
        <v>-12000</v>
      </c>
    </row>
    <row r="1780" spans="2:14" x14ac:dyDescent="0.25">
      <c r="B1780" s="49" t="s">
        <v>9326</v>
      </c>
      <c r="C1780" s="53" t="str">
        <f>_xlfn.XLOOKUP(Tabla1[[#This Row],[txtDimensionFocus]],Tabla7[Columna1],Tabla7[Columna2])</f>
        <v>Cuentas Por Pagar Proveedores</v>
      </c>
      <c r="D1780" s="43" t="s">
        <v>772</v>
      </c>
      <c r="E1780" t="s">
        <v>771</v>
      </c>
      <c r="F1780" t="s">
        <v>9949</v>
      </c>
      <c r="G1780" s="41">
        <v>41131</v>
      </c>
      <c r="H1780" t="s">
        <v>773</v>
      </c>
      <c r="L1780" t="s">
        <v>21854</v>
      </c>
      <c r="M1780" s="44">
        <v>-12000</v>
      </c>
      <c r="N1780" s="44">
        <v>-12000</v>
      </c>
    </row>
    <row r="1781" spans="2:14" x14ac:dyDescent="0.25">
      <c r="B1781" s="49" t="s">
        <v>9326</v>
      </c>
      <c r="C1781" s="53" t="str">
        <f>_xlfn.XLOOKUP(Tabla1[[#This Row],[txtDimensionFocus]],Tabla7[Columna1],Tabla7[Columna2])</f>
        <v>Cuentas Por Pagar Proveedores</v>
      </c>
      <c r="D1781" s="43" t="s">
        <v>704</v>
      </c>
      <c r="E1781" t="s">
        <v>703</v>
      </c>
      <c r="F1781" t="s">
        <v>17395</v>
      </c>
      <c r="G1781" s="41">
        <v>45259</v>
      </c>
      <c r="H1781" t="s">
        <v>17396</v>
      </c>
      <c r="L1781" t="s">
        <v>21854</v>
      </c>
      <c r="M1781" s="44">
        <v>-11971.1</v>
      </c>
      <c r="N1781" s="44">
        <v>-11971.1</v>
      </c>
    </row>
    <row r="1782" spans="2:14" x14ac:dyDescent="0.25">
      <c r="B1782" s="49" t="s">
        <v>9326</v>
      </c>
      <c r="C1782" s="53" t="str">
        <f>_xlfn.XLOOKUP(Tabla1[[#This Row],[txtDimensionFocus]],Tabla7[Columna1],Tabla7[Columna2])</f>
        <v>Cuentas Por Pagar Proveedores</v>
      </c>
      <c r="D1782" s="43" t="s">
        <v>6768</v>
      </c>
      <c r="E1782" t="s">
        <v>6767</v>
      </c>
      <c r="F1782" t="s">
        <v>14604</v>
      </c>
      <c r="G1782" s="41">
        <v>42874</v>
      </c>
      <c r="H1782" t="s">
        <v>6769</v>
      </c>
      <c r="I1782" t="s">
        <v>16959</v>
      </c>
      <c r="K1782" t="s">
        <v>22404</v>
      </c>
      <c r="L1782" t="s">
        <v>21854</v>
      </c>
      <c r="M1782" s="44">
        <v>-11953.4</v>
      </c>
      <c r="N1782" s="44">
        <v>-11953.4</v>
      </c>
    </row>
    <row r="1783" spans="2:14" x14ac:dyDescent="0.25">
      <c r="B1783" s="49" t="s">
        <v>9326</v>
      </c>
      <c r="C1783" s="53" t="str">
        <f>_xlfn.XLOOKUP(Tabla1[[#This Row],[txtDimensionFocus]],Tabla7[Columna1],Tabla7[Columna2])</f>
        <v>Cuentas Por Pagar Proveedores</v>
      </c>
      <c r="D1783" s="43" t="s">
        <v>13563</v>
      </c>
      <c r="E1783" t="s">
        <v>5454</v>
      </c>
      <c r="F1783" t="s">
        <v>13564</v>
      </c>
      <c r="G1783" s="41">
        <v>42129</v>
      </c>
      <c r="H1783" t="s">
        <v>5455</v>
      </c>
      <c r="I1783" t="s">
        <v>16521</v>
      </c>
      <c r="K1783" t="s">
        <v>22031</v>
      </c>
      <c r="L1783" t="s">
        <v>21854</v>
      </c>
      <c r="M1783" s="44">
        <v>-11800</v>
      </c>
      <c r="N1783" s="44">
        <v>-11800</v>
      </c>
    </row>
    <row r="1784" spans="2:14" x14ac:dyDescent="0.25">
      <c r="B1784" s="49" t="s">
        <v>9326</v>
      </c>
      <c r="C1784" s="53" t="str">
        <f>_xlfn.XLOOKUP(Tabla1[[#This Row],[txtDimensionFocus]],Tabla7[Columna1],Tabla7[Columna2])</f>
        <v>Cuentas Por Pagar Proveedores</v>
      </c>
      <c r="D1784" s="43" t="s">
        <v>13563</v>
      </c>
      <c r="E1784" t="s">
        <v>5454</v>
      </c>
      <c r="F1784" t="s">
        <v>13566</v>
      </c>
      <c r="G1784" s="41">
        <v>42130</v>
      </c>
      <c r="H1784" t="s">
        <v>5460</v>
      </c>
      <c r="I1784" t="s">
        <v>16521</v>
      </c>
      <c r="K1784">
        <v>2142</v>
      </c>
      <c r="L1784" t="s">
        <v>21854</v>
      </c>
      <c r="M1784" s="44">
        <v>-11800</v>
      </c>
      <c r="N1784" s="44">
        <v>-11800</v>
      </c>
    </row>
    <row r="1785" spans="2:14" x14ac:dyDescent="0.25">
      <c r="B1785" s="49" t="s">
        <v>9326</v>
      </c>
      <c r="C1785" s="53" t="str">
        <f>_xlfn.XLOOKUP(Tabla1[[#This Row],[txtDimensionFocus]],Tabla7[Columna1],Tabla7[Columna2])</f>
        <v>Cuentas Por Pagar Proveedores</v>
      </c>
      <c r="D1785" s="43" t="s">
        <v>11654</v>
      </c>
      <c r="E1785" t="s">
        <v>2876</v>
      </c>
      <c r="F1785" t="s">
        <v>11655</v>
      </c>
      <c r="G1785" s="41">
        <v>41754</v>
      </c>
      <c r="H1785" t="s">
        <v>2877</v>
      </c>
      <c r="I1785" t="s">
        <v>16521</v>
      </c>
      <c r="K1785">
        <v>1097</v>
      </c>
      <c r="L1785" t="s">
        <v>21854</v>
      </c>
      <c r="M1785" s="44">
        <v>-11800</v>
      </c>
      <c r="N1785" s="44">
        <v>-11800</v>
      </c>
    </row>
    <row r="1786" spans="2:14" x14ac:dyDescent="0.25">
      <c r="B1786" s="49" t="s">
        <v>9326</v>
      </c>
      <c r="C1786" s="53" t="str">
        <f>_xlfn.XLOOKUP(Tabla1[[#This Row],[txtDimensionFocus]],Tabla7[Columna1],Tabla7[Columna2])</f>
        <v>Cuentas Por Pagar Proveedores</v>
      </c>
      <c r="D1786" s="43" t="s">
        <v>12608</v>
      </c>
      <c r="E1786" t="s">
        <v>4205</v>
      </c>
      <c r="F1786" t="s">
        <v>12609</v>
      </c>
      <c r="G1786" s="41">
        <v>41887</v>
      </c>
      <c r="H1786" t="s">
        <v>4206</v>
      </c>
      <c r="I1786" t="s">
        <v>16434</v>
      </c>
      <c r="K1786" t="s">
        <v>22049</v>
      </c>
      <c r="L1786" t="s">
        <v>21854</v>
      </c>
      <c r="M1786" s="44">
        <v>-11800</v>
      </c>
      <c r="N1786" s="44">
        <v>-11800</v>
      </c>
    </row>
    <row r="1787" spans="2:14" x14ac:dyDescent="0.25">
      <c r="B1787" s="49" t="s">
        <v>9326</v>
      </c>
      <c r="C1787" s="53" t="str">
        <f>_xlfn.XLOOKUP(Tabla1[[#This Row],[txtDimensionFocus]],Tabla7[Columna1],Tabla7[Columna2])</f>
        <v>Cuentas Por Pagar Proveedores</v>
      </c>
      <c r="D1787" s="43" t="s">
        <v>12540</v>
      </c>
      <c r="E1787" t="s">
        <v>4111</v>
      </c>
      <c r="F1787" t="s">
        <v>12541</v>
      </c>
      <c r="G1787" s="41">
        <v>41864</v>
      </c>
      <c r="H1787" t="s">
        <v>4112</v>
      </c>
      <c r="I1787" t="s">
        <v>16870</v>
      </c>
      <c r="K1787" t="s">
        <v>22050</v>
      </c>
      <c r="L1787" t="s">
        <v>21854</v>
      </c>
      <c r="M1787" s="44">
        <v>-11800</v>
      </c>
      <c r="N1787" s="44">
        <v>-11800</v>
      </c>
    </row>
    <row r="1788" spans="2:14" x14ac:dyDescent="0.25">
      <c r="B1788" s="49" t="s">
        <v>9326</v>
      </c>
      <c r="C1788" s="53" t="str">
        <f>_xlfn.XLOOKUP(Tabla1[[#This Row],[txtDimensionFocus]],Tabla7[Columna1],Tabla7[Columna2])</f>
        <v>Cuentas Por Pagar Proveedores</v>
      </c>
      <c r="D1788" s="43" t="s">
        <v>4034</v>
      </c>
      <c r="E1788" t="s">
        <v>4033</v>
      </c>
      <c r="F1788" t="s">
        <v>12766</v>
      </c>
      <c r="G1788" s="41">
        <v>41944</v>
      </c>
      <c r="H1788" t="s">
        <v>4406</v>
      </c>
      <c r="L1788" t="s">
        <v>21854</v>
      </c>
      <c r="M1788" s="44">
        <v>-11800</v>
      </c>
      <c r="N1788" s="44">
        <v>-11800</v>
      </c>
    </row>
    <row r="1789" spans="2:14" x14ac:dyDescent="0.25">
      <c r="B1789" s="49" t="s">
        <v>9326</v>
      </c>
      <c r="C1789" s="53" t="str">
        <f>_xlfn.XLOOKUP(Tabla1[[#This Row],[txtDimensionFocus]],Tabla7[Columna1],Tabla7[Columna2])</f>
        <v>Cuentas Por Pagar Proveedores</v>
      </c>
      <c r="D1789" s="43" t="s">
        <v>1567</v>
      </c>
      <c r="E1789" t="s">
        <v>1566</v>
      </c>
      <c r="F1789" t="s">
        <v>11173</v>
      </c>
      <c r="G1789" s="41">
        <v>41704</v>
      </c>
      <c r="H1789" t="s">
        <v>2278</v>
      </c>
      <c r="L1789" t="s">
        <v>21854</v>
      </c>
      <c r="M1789" s="44">
        <v>-11712.72</v>
      </c>
      <c r="N1789" s="44">
        <v>-11712.72</v>
      </c>
    </row>
    <row r="1790" spans="2:14" x14ac:dyDescent="0.25">
      <c r="B1790" s="49" t="s">
        <v>9326</v>
      </c>
      <c r="C1790" s="53" t="str">
        <f>_xlfn.XLOOKUP(Tabla1[[#This Row],[txtDimensionFocus]],Tabla7[Columna1],Tabla7[Columna2])</f>
        <v>Cuentas Por Pagar Proveedores</v>
      </c>
      <c r="D1790" s="43" t="s">
        <v>1411</v>
      </c>
      <c r="E1790" t="s">
        <v>1410</v>
      </c>
      <c r="F1790" t="s">
        <v>10409</v>
      </c>
      <c r="G1790" s="41">
        <v>41452</v>
      </c>
      <c r="H1790" t="s">
        <v>1412</v>
      </c>
      <c r="I1790" t="s">
        <v>17887</v>
      </c>
      <c r="K1790">
        <v>434</v>
      </c>
      <c r="L1790" t="s">
        <v>21854</v>
      </c>
      <c r="M1790" s="44">
        <v>-31004.5</v>
      </c>
      <c r="N1790" s="44">
        <v>-11673.75</v>
      </c>
    </row>
    <row r="1791" spans="2:14" x14ac:dyDescent="0.25">
      <c r="B1791" s="49" t="s">
        <v>9326</v>
      </c>
      <c r="C1791" s="53" t="str">
        <f>_xlfn.XLOOKUP(Tabla1[[#This Row],[txtDimensionFocus]],Tabla7[Columna1],Tabla7[Columna2])</f>
        <v>Cuentas Por Pagar Proveedores</v>
      </c>
      <c r="D1791" s="43" t="s">
        <v>484</v>
      </c>
      <c r="E1791" t="s">
        <v>483</v>
      </c>
      <c r="F1791" t="s">
        <v>9715</v>
      </c>
      <c r="G1791" s="41">
        <v>40963</v>
      </c>
      <c r="H1791">
        <v>979</v>
      </c>
      <c r="L1791" t="s">
        <v>21854</v>
      </c>
      <c r="M1791" s="44">
        <v>-11611.6</v>
      </c>
      <c r="N1791" s="44">
        <v>-11611.6</v>
      </c>
    </row>
    <row r="1792" spans="2:14" x14ac:dyDescent="0.25">
      <c r="B1792" s="49" t="s">
        <v>9326</v>
      </c>
      <c r="C1792" s="53" t="str">
        <f>_xlfn.XLOOKUP(Tabla1[[#This Row],[txtDimensionFocus]],Tabla7[Columna1],Tabla7[Columna2])</f>
        <v>Cuentas Por Pagar Proveedores</v>
      </c>
      <c r="D1792" s="43" t="s">
        <v>484</v>
      </c>
      <c r="E1792" t="s">
        <v>483</v>
      </c>
      <c r="F1792" t="s">
        <v>9702</v>
      </c>
      <c r="G1792" s="41">
        <v>40954</v>
      </c>
      <c r="H1792">
        <v>974</v>
      </c>
      <c r="L1792" t="s">
        <v>21854</v>
      </c>
      <c r="M1792" s="44">
        <v>-11553.6</v>
      </c>
      <c r="N1792" s="44">
        <v>-11553.6</v>
      </c>
    </row>
    <row r="1793" spans="2:14" x14ac:dyDescent="0.25">
      <c r="B1793" s="49" t="s">
        <v>9326</v>
      </c>
      <c r="C1793" s="53" t="str">
        <f>_xlfn.XLOOKUP(Tabla1[[#This Row],[txtDimensionFocus]],Tabla7[Columna1],Tabla7[Columna2])</f>
        <v>Cuentas Por Pagar Proveedores</v>
      </c>
      <c r="D1793" s="43" t="s">
        <v>1177</v>
      </c>
      <c r="E1793" t="s">
        <v>1176</v>
      </c>
      <c r="F1793" t="s">
        <v>13456</v>
      </c>
      <c r="G1793" s="41">
        <v>42054</v>
      </c>
      <c r="H1793" t="s">
        <v>5332</v>
      </c>
      <c r="I1793" t="s">
        <v>17117</v>
      </c>
      <c r="K1793" t="s">
        <v>22086</v>
      </c>
      <c r="L1793" t="s">
        <v>21854</v>
      </c>
      <c r="M1793" s="44">
        <v>-11537.64</v>
      </c>
      <c r="N1793" s="44">
        <v>-11537.64</v>
      </c>
    </row>
    <row r="1794" spans="2:14" x14ac:dyDescent="0.25">
      <c r="B1794" s="49" t="s">
        <v>9326</v>
      </c>
      <c r="C1794" s="53" t="str">
        <f>_xlfn.XLOOKUP(Tabla1[[#This Row],[txtDimensionFocus]],Tabla7[Columna1],Tabla7[Columna2])</f>
        <v>Cuentas Por Pagar Proveedores</v>
      </c>
      <c r="D1794" s="43" t="s">
        <v>816</v>
      </c>
      <c r="E1794" t="s">
        <v>815</v>
      </c>
      <c r="F1794" t="s">
        <v>14438</v>
      </c>
      <c r="G1794" s="41">
        <v>42775</v>
      </c>
      <c r="L1794" t="s">
        <v>21854</v>
      </c>
      <c r="M1794" s="44">
        <v>-11450.15</v>
      </c>
      <c r="N1794" s="44">
        <v>-11450.15</v>
      </c>
    </row>
    <row r="1795" spans="2:14" x14ac:dyDescent="0.25">
      <c r="B1795" s="49" t="s">
        <v>9326</v>
      </c>
      <c r="C1795" s="53" t="str">
        <f>_xlfn.XLOOKUP(Tabla1[[#This Row],[txtDimensionFocus]],Tabla7[Columna1],Tabla7[Columna2])</f>
        <v>Cuentas Por Pagar Proveedores</v>
      </c>
      <c r="D1795" s="43" t="s">
        <v>816</v>
      </c>
      <c r="E1795" t="s">
        <v>815</v>
      </c>
      <c r="F1795" t="s">
        <v>14615</v>
      </c>
      <c r="G1795" s="41">
        <v>42886</v>
      </c>
      <c r="L1795" t="s">
        <v>21854</v>
      </c>
      <c r="M1795" s="44">
        <v>-11448.92</v>
      </c>
      <c r="N1795" s="44">
        <v>-11448.92</v>
      </c>
    </row>
    <row r="1796" spans="2:14" x14ac:dyDescent="0.25">
      <c r="B1796" s="49" t="s">
        <v>9326</v>
      </c>
      <c r="C1796" s="53" t="str">
        <f>_xlfn.XLOOKUP(Tabla1[[#This Row],[txtDimensionFocus]],Tabla7[Columna1],Tabla7[Columna2])</f>
        <v>Cuentas Por Pagar Proveedores</v>
      </c>
      <c r="D1796" s="43" t="s">
        <v>665</v>
      </c>
      <c r="E1796" t="s">
        <v>664</v>
      </c>
      <c r="F1796" t="s">
        <v>10252</v>
      </c>
      <c r="G1796" s="41">
        <v>41277</v>
      </c>
      <c r="H1796" t="s">
        <v>1199</v>
      </c>
      <c r="I1796" t="s">
        <v>17797</v>
      </c>
      <c r="K1796" t="s">
        <v>22274</v>
      </c>
      <c r="L1796" t="s">
        <v>21854</v>
      </c>
      <c r="M1796" s="44">
        <v>-11442.94</v>
      </c>
      <c r="N1796" s="44">
        <v>-11442.94</v>
      </c>
    </row>
    <row r="1797" spans="2:14" x14ac:dyDescent="0.25">
      <c r="B1797" s="49" t="s">
        <v>9326</v>
      </c>
      <c r="C1797" s="53" t="str">
        <f>_xlfn.XLOOKUP(Tabla1[[#This Row],[txtDimensionFocus]],Tabla7[Columna1],Tabla7[Columna2])</f>
        <v>Cuentas Por Pagar Proveedores</v>
      </c>
      <c r="D1797" s="43" t="s">
        <v>1622</v>
      </c>
      <c r="E1797" t="s">
        <v>1621</v>
      </c>
      <c r="F1797" t="s">
        <v>12703</v>
      </c>
      <c r="G1797" s="41">
        <v>41920</v>
      </c>
      <c r="H1797" t="s">
        <v>4318</v>
      </c>
      <c r="I1797" t="s">
        <v>17230</v>
      </c>
      <c r="K1797">
        <v>971</v>
      </c>
      <c r="L1797" t="s">
        <v>21854</v>
      </c>
      <c r="M1797" s="44">
        <v>-11438.91</v>
      </c>
      <c r="N1797" s="44">
        <v>-11438.91</v>
      </c>
    </row>
    <row r="1798" spans="2:14" x14ac:dyDescent="0.25">
      <c r="B1798" s="49" t="s">
        <v>9326</v>
      </c>
      <c r="C1798" s="53" t="str">
        <f>_xlfn.XLOOKUP(Tabla1[[#This Row],[txtDimensionFocus]],Tabla7[Columna1],Tabla7[Columna2])</f>
        <v>Cuentas Por Pagar Proveedores</v>
      </c>
      <c r="D1798" s="43" t="s">
        <v>816</v>
      </c>
      <c r="E1798" t="s">
        <v>815</v>
      </c>
      <c r="F1798" t="s">
        <v>12827</v>
      </c>
      <c r="G1798" s="41">
        <v>41977</v>
      </c>
      <c r="L1798" t="s">
        <v>21854</v>
      </c>
      <c r="M1798" s="44">
        <v>-11424.32</v>
      </c>
      <c r="N1798" s="44">
        <v>-11424.32</v>
      </c>
    </row>
    <row r="1799" spans="2:14" x14ac:dyDescent="0.25">
      <c r="B1799" s="49" t="s">
        <v>9326</v>
      </c>
      <c r="C1799" s="53" t="str">
        <f>_xlfn.XLOOKUP(Tabla1[[#This Row],[txtDimensionFocus]],Tabla7[Columna1],Tabla7[Columna2])</f>
        <v>Cuentas Por Pagar Proveedores</v>
      </c>
      <c r="D1799" s="43" t="s">
        <v>803</v>
      </c>
      <c r="E1799" t="s">
        <v>802</v>
      </c>
      <c r="F1799" t="s">
        <v>9967</v>
      </c>
      <c r="G1799" s="41">
        <v>41145</v>
      </c>
      <c r="H1799" t="s">
        <v>804</v>
      </c>
      <c r="I1799" t="s">
        <v>17172</v>
      </c>
      <c r="L1799" t="s">
        <v>21854</v>
      </c>
      <c r="M1799" s="44">
        <v>-5784.46</v>
      </c>
      <c r="N1799" s="44">
        <v>-11418</v>
      </c>
    </row>
    <row r="1800" spans="2:14" x14ac:dyDescent="0.25">
      <c r="B1800" s="49" t="s">
        <v>9326</v>
      </c>
      <c r="C1800" s="53" t="str">
        <f>_xlfn.XLOOKUP(Tabla1[[#This Row],[txtDimensionFocus]],Tabla7[Columna1],Tabla7[Columna2])</f>
        <v>Cuentas Por Pagar Proveedores</v>
      </c>
      <c r="D1800" s="43" t="s">
        <v>433</v>
      </c>
      <c r="E1800" t="s">
        <v>432</v>
      </c>
      <c r="F1800" t="s">
        <v>14411</v>
      </c>
      <c r="G1800" s="41">
        <v>42766</v>
      </c>
      <c r="H1800" t="s">
        <v>6533</v>
      </c>
      <c r="I1800" t="s">
        <v>17468</v>
      </c>
      <c r="K1800" t="s">
        <v>22170</v>
      </c>
      <c r="L1800" t="s">
        <v>21854</v>
      </c>
      <c r="M1800" s="44">
        <v>-11386.22</v>
      </c>
      <c r="N1800" s="44">
        <v>-11386.22</v>
      </c>
    </row>
    <row r="1801" spans="2:14" x14ac:dyDescent="0.25">
      <c r="B1801" s="49" t="s">
        <v>9326</v>
      </c>
      <c r="C1801" s="53" t="str">
        <f>_xlfn.XLOOKUP(Tabla1[[#This Row],[txtDimensionFocus]],Tabla7[Columna1],Tabla7[Columna2])</f>
        <v>Cuentas Por Pagar Proveedores</v>
      </c>
      <c r="D1801" s="43" t="s">
        <v>9358</v>
      </c>
      <c r="E1801" t="s">
        <v>61</v>
      </c>
      <c r="F1801" t="s">
        <v>9359</v>
      </c>
      <c r="G1801" s="41">
        <v>40263</v>
      </c>
      <c r="H1801">
        <v>220</v>
      </c>
      <c r="L1801" t="s">
        <v>21854</v>
      </c>
      <c r="M1801" s="44">
        <v>-26073.01</v>
      </c>
      <c r="N1801" s="44">
        <v>-11223.37</v>
      </c>
    </row>
    <row r="1802" spans="2:14" x14ac:dyDescent="0.25">
      <c r="B1802" s="49" t="s">
        <v>9326</v>
      </c>
      <c r="C1802" s="53" t="str">
        <f>_xlfn.XLOOKUP(Tabla1[[#This Row],[txtDimensionFocus]],Tabla7[Columna1],Tabla7[Columna2])</f>
        <v>Cuentas Por Pagar Proveedores</v>
      </c>
      <c r="D1802" s="43" t="s">
        <v>7848</v>
      </c>
      <c r="E1802" t="s">
        <v>7847</v>
      </c>
      <c r="F1802" t="s">
        <v>15367</v>
      </c>
      <c r="G1802" s="41">
        <v>44301</v>
      </c>
      <c r="H1802" t="s">
        <v>7481</v>
      </c>
      <c r="L1802" t="s">
        <v>21854</v>
      </c>
      <c r="M1802" s="44">
        <v>-11200.01</v>
      </c>
      <c r="N1802" s="44">
        <v>-11200.01</v>
      </c>
    </row>
    <row r="1803" spans="2:14" x14ac:dyDescent="0.25">
      <c r="B1803" s="49" t="s">
        <v>9326</v>
      </c>
      <c r="C1803" s="53" t="str">
        <f>_xlfn.XLOOKUP(Tabla1[[#This Row],[txtDimensionFocus]],Tabla7[Columna1],Tabla7[Columna2])</f>
        <v>Cuentas Por Pagar Proveedores</v>
      </c>
      <c r="D1803" s="43" t="s">
        <v>433</v>
      </c>
      <c r="E1803" t="s">
        <v>432</v>
      </c>
      <c r="F1803" t="s">
        <v>14421</v>
      </c>
      <c r="G1803" s="41">
        <v>42766</v>
      </c>
      <c r="H1803" t="s">
        <v>6543</v>
      </c>
      <c r="I1803" t="s">
        <v>17468</v>
      </c>
      <c r="K1803" t="s">
        <v>22170</v>
      </c>
      <c r="L1803" t="s">
        <v>21854</v>
      </c>
      <c r="M1803" s="44">
        <v>-11151.12</v>
      </c>
      <c r="N1803" s="44">
        <v>-11151.12</v>
      </c>
    </row>
    <row r="1804" spans="2:14" x14ac:dyDescent="0.25">
      <c r="B1804" s="49" t="s">
        <v>9326</v>
      </c>
      <c r="C1804" s="53" t="str">
        <f>_xlfn.XLOOKUP(Tabla1[[#This Row],[txtDimensionFocus]],Tabla7[Columna1],Tabla7[Columna2])</f>
        <v>Cuentas Por Pagar Proveedores</v>
      </c>
      <c r="D1804" s="43" t="s">
        <v>6709</v>
      </c>
      <c r="E1804" t="s">
        <v>6708</v>
      </c>
      <c r="F1804" t="s">
        <v>14559</v>
      </c>
      <c r="G1804" s="41">
        <v>42815</v>
      </c>
      <c r="H1804" t="s">
        <v>6188</v>
      </c>
      <c r="I1804" t="s">
        <v>18165</v>
      </c>
      <c r="K1804" t="s">
        <v>22455</v>
      </c>
      <c r="L1804" t="s">
        <v>21854</v>
      </c>
      <c r="M1804" s="44">
        <v>-11092</v>
      </c>
      <c r="N1804" s="44">
        <v>-11092</v>
      </c>
    </row>
    <row r="1805" spans="2:14" x14ac:dyDescent="0.25">
      <c r="B1805" s="49" t="s">
        <v>9326</v>
      </c>
      <c r="C1805" s="53" t="str">
        <f>_xlfn.XLOOKUP(Tabla1[[#This Row],[txtDimensionFocus]],Tabla7[Columna1],Tabla7[Columna2])</f>
        <v>Cuentas Por Pagar Proveedores</v>
      </c>
      <c r="D1805" s="43" t="s">
        <v>816</v>
      </c>
      <c r="E1805" t="s">
        <v>815</v>
      </c>
      <c r="F1805" t="s">
        <v>11415</v>
      </c>
      <c r="G1805" s="41">
        <v>41737</v>
      </c>
      <c r="L1805" t="s">
        <v>21854</v>
      </c>
      <c r="M1805" s="44">
        <v>-11079.94</v>
      </c>
      <c r="N1805" s="44">
        <v>-11079.94</v>
      </c>
    </row>
    <row r="1806" spans="2:14" x14ac:dyDescent="0.25">
      <c r="B1806" s="49" t="s">
        <v>9326</v>
      </c>
      <c r="C1806" s="53" t="str">
        <f>_xlfn.XLOOKUP(Tabla1[[#This Row],[txtDimensionFocus]],Tabla7[Columna1],Tabla7[Columna2])</f>
        <v>Cuentas Por Pagar Proveedores</v>
      </c>
      <c r="D1806" s="43" t="s">
        <v>10048</v>
      </c>
      <c r="E1806" t="s">
        <v>918</v>
      </c>
      <c r="F1806" t="s">
        <v>10049</v>
      </c>
      <c r="G1806" s="41">
        <v>41191</v>
      </c>
      <c r="H1806" s="45">
        <v>41183</v>
      </c>
      <c r="I1806" t="s">
        <v>16884</v>
      </c>
      <c r="K1806" t="s">
        <v>21995</v>
      </c>
      <c r="L1806" t="s">
        <v>21854</v>
      </c>
      <c r="M1806" s="44">
        <v>-11000</v>
      </c>
      <c r="N1806" s="44">
        <v>-11000</v>
      </c>
    </row>
    <row r="1807" spans="2:14" x14ac:dyDescent="0.25">
      <c r="B1807" s="49" t="s">
        <v>9326</v>
      </c>
      <c r="C1807" s="53" t="str">
        <f>_xlfn.XLOOKUP(Tabla1[[#This Row],[txtDimensionFocus]],Tabla7[Columna1],Tabla7[Columna2])</f>
        <v>Cuentas Por Pagar Proveedores</v>
      </c>
      <c r="D1807" s="43" t="s">
        <v>816</v>
      </c>
      <c r="E1807" t="s">
        <v>815</v>
      </c>
      <c r="F1807" t="s">
        <v>10622</v>
      </c>
      <c r="G1807" s="41">
        <v>41579</v>
      </c>
      <c r="L1807" t="s">
        <v>21854</v>
      </c>
      <c r="M1807" s="44">
        <v>-10950.73</v>
      </c>
      <c r="N1807" s="44">
        <v>-10950.73</v>
      </c>
    </row>
    <row r="1808" spans="2:14" x14ac:dyDescent="0.25">
      <c r="B1808" s="49" t="s">
        <v>9326</v>
      </c>
      <c r="C1808" s="53" t="str">
        <f>_xlfn.XLOOKUP(Tabla1[[#This Row],[txtDimensionFocus]],Tabla7[Columna1],Tabla7[Columna2])</f>
        <v>Cuentas Por Pagar Proveedores</v>
      </c>
      <c r="D1808" s="43" t="s">
        <v>1567</v>
      </c>
      <c r="E1808" t="s">
        <v>1566</v>
      </c>
      <c r="F1808" t="s">
        <v>11162</v>
      </c>
      <c r="G1808" s="41">
        <v>41702</v>
      </c>
      <c r="H1808" t="s">
        <v>2265</v>
      </c>
      <c r="L1808" t="s">
        <v>21854</v>
      </c>
      <c r="M1808" s="44">
        <v>-10909.8</v>
      </c>
      <c r="N1808" s="44">
        <v>-10909.8</v>
      </c>
    </row>
    <row r="1809" spans="2:14" x14ac:dyDescent="0.25">
      <c r="B1809" s="49" t="s">
        <v>9326</v>
      </c>
      <c r="C1809" s="53" t="str">
        <f>_xlfn.XLOOKUP(Tabla1[[#This Row],[txtDimensionFocus]],Tabla7[Columna1],Tabla7[Columna2])</f>
        <v>Cuentas Por Pagar Proveedores</v>
      </c>
      <c r="D1809" s="43" t="s">
        <v>536</v>
      </c>
      <c r="E1809" t="s">
        <v>535</v>
      </c>
      <c r="F1809" t="s">
        <v>9751</v>
      </c>
      <c r="G1809" s="41">
        <v>40990</v>
      </c>
      <c r="H1809">
        <v>8481</v>
      </c>
      <c r="L1809" t="s">
        <v>21854</v>
      </c>
      <c r="M1809" s="44">
        <v>-10855</v>
      </c>
      <c r="N1809" s="44">
        <v>-10855</v>
      </c>
    </row>
    <row r="1810" spans="2:14" x14ac:dyDescent="0.25">
      <c r="B1810" s="49" t="s">
        <v>9326</v>
      </c>
      <c r="C1810" s="53" t="str">
        <f>_xlfn.XLOOKUP(Tabla1[[#This Row],[txtDimensionFocus]],Tabla7[Columna1],Tabla7[Columna2])</f>
        <v>Cuentas Por Pagar Proveedores</v>
      </c>
      <c r="D1810" s="43" t="s">
        <v>433</v>
      </c>
      <c r="E1810" t="s">
        <v>432</v>
      </c>
      <c r="F1810" t="s">
        <v>14412</v>
      </c>
      <c r="G1810" s="41">
        <v>42766</v>
      </c>
      <c r="H1810" t="s">
        <v>6534</v>
      </c>
      <c r="I1810" t="s">
        <v>17468</v>
      </c>
      <c r="K1810" t="s">
        <v>22170</v>
      </c>
      <c r="L1810" t="s">
        <v>21854</v>
      </c>
      <c r="M1810" s="44">
        <v>-10572.02</v>
      </c>
      <c r="N1810" s="44">
        <v>-10572.02</v>
      </c>
    </row>
    <row r="1811" spans="2:14" x14ac:dyDescent="0.25">
      <c r="B1811" s="49" t="s">
        <v>9326</v>
      </c>
      <c r="C1811" s="53" t="str">
        <f>_xlfn.XLOOKUP(Tabla1[[#This Row],[txtDimensionFocus]],Tabla7[Columna1],Tabla7[Columna2])</f>
        <v>Cuentas Por Pagar Proveedores</v>
      </c>
      <c r="D1811" s="43" t="s">
        <v>816</v>
      </c>
      <c r="E1811" t="s">
        <v>815</v>
      </c>
      <c r="F1811" t="s">
        <v>10926</v>
      </c>
      <c r="G1811" s="41">
        <v>41634</v>
      </c>
      <c r="L1811" t="s">
        <v>21854</v>
      </c>
      <c r="M1811" s="44">
        <v>-10548.8</v>
      </c>
      <c r="N1811" s="44">
        <v>-10548.8</v>
      </c>
    </row>
    <row r="1812" spans="2:14" x14ac:dyDescent="0.25">
      <c r="B1812" s="49" t="s">
        <v>9326</v>
      </c>
      <c r="C1812" s="53" t="str">
        <f>_xlfn.XLOOKUP(Tabla1[[#This Row],[txtDimensionFocus]],Tabla7[Columna1],Tabla7[Columna2])</f>
        <v>Cuentas Por Pagar Proveedores</v>
      </c>
      <c r="D1812" s="43" t="s">
        <v>816</v>
      </c>
      <c r="E1812" t="s">
        <v>815</v>
      </c>
      <c r="F1812" t="s">
        <v>14636</v>
      </c>
      <c r="G1812" s="41">
        <v>42914</v>
      </c>
      <c r="L1812" t="s">
        <v>21854</v>
      </c>
      <c r="M1812" s="44">
        <v>-10497.09</v>
      </c>
      <c r="N1812" s="44">
        <v>-10497.09</v>
      </c>
    </row>
    <row r="1813" spans="2:14" x14ac:dyDescent="0.25">
      <c r="B1813" s="49" t="s">
        <v>9326</v>
      </c>
      <c r="C1813" s="53" t="str">
        <f>_xlfn.XLOOKUP(Tabla1[[#This Row],[txtDimensionFocus]],Tabla7[Columna1],Tabla7[Columna2])</f>
        <v>Cuentas Por Pagar Proveedores</v>
      </c>
      <c r="D1813" s="43" t="s">
        <v>816</v>
      </c>
      <c r="E1813" t="s">
        <v>815</v>
      </c>
      <c r="F1813" t="s">
        <v>11414</v>
      </c>
      <c r="G1813" s="41">
        <v>41737</v>
      </c>
      <c r="L1813" t="s">
        <v>21854</v>
      </c>
      <c r="M1813" s="44">
        <v>-10460.34</v>
      </c>
      <c r="N1813" s="44">
        <v>-10460.34</v>
      </c>
    </row>
    <row r="1814" spans="2:14" x14ac:dyDescent="0.25">
      <c r="B1814" s="49" t="s">
        <v>9326</v>
      </c>
      <c r="C1814" s="53" t="str">
        <f>_xlfn.XLOOKUP(Tabla1[[#This Row],[txtDimensionFocus]],Tabla7[Columna1],Tabla7[Columna2])</f>
        <v>Cuentas Por Pagar Proveedores</v>
      </c>
      <c r="D1814" s="43" t="s">
        <v>17830</v>
      </c>
      <c r="E1814" t="s">
        <v>17831</v>
      </c>
      <c r="F1814" t="s">
        <v>17838</v>
      </c>
      <c r="G1814" s="41">
        <v>45281</v>
      </c>
      <c r="H1814" t="s">
        <v>9245</v>
      </c>
      <c r="L1814" t="s">
        <v>21854</v>
      </c>
      <c r="M1814" s="44">
        <v>-10455.799999999999</v>
      </c>
      <c r="N1814" s="44">
        <v>-10455.799999999999</v>
      </c>
    </row>
    <row r="1815" spans="2:14" x14ac:dyDescent="0.25">
      <c r="B1815" s="49" t="s">
        <v>9326</v>
      </c>
      <c r="C1815" s="53" t="str">
        <f>_xlfn.XLOOKUP(Tabla1[[#This Row],[txtDimensionFocus]],Tabla7[Columna1],Tabla7[Columna2])</f>
        <v>Cuentas Por Pagar Proveedores</v>
      </c>
      <c r="D1815" s="43" t="s">
        <v>816</v>
      </c>
      <c r="E1815" t="s">
        <v>815</v>
      </c>
      <c r="F1815" t="s">
        <v>10623</v>
      </c>
      <c r="G1815" s="41">
        <v>41579</v>
      </c>
      <c r="L1815" t="s">
        <v>21854</v>
      </c>
      <c r="M1815" s="44">
        <v>-10338.35</v>
      </c>
      <c r="N1815" s="44">
        <v>-10338.35</v>
      </c>
    </row>
    <row r="1816" spans="2:14" x14ac:dyDescent="0.25">
      <c r="B1816" s="49" t="s">
        <v>9326</v>
      </c>
      <c r="C1816" s="53" t="str">
        <f>_xlfn.XLOOKUP(Tabla1[[#This Row],[txtDimensionFocus]],Tabla7[Columna1],Tabla7[Columna2])</f>
        <v>Cuentas Por Pagar Proveedores</v>
      </c>
      <c r="D1816" s="43" t="s">
        <v>433</v>
      </c>
      <c r="E1816" t="s">
        <v>432</v>
      </c>
      <c r="F1816" t="s">
        <v>14413</v>
      </c>
      <c r="G1816" s="41">
        <v>42766</v>
      </c>
      <c r="H1816" t="s">
        <v>6535</v>
      </c>
      <c r="I1816" t="s">
        <v>17468</v>
      </c>
      <c r="K1816" t="s">
        <v>22170</v>
      </c>
      <c r="L1816" t="s">
        <v>21854</v>
      </c>
      <c r="M1816" s="44">
        <v>-10202.68</v>
      </c>
      <c r="N1816" s="44">
        <v>-10202.68</v>
      </c>
    </row>
    <row r="1817" spans="2:14" x14ac:dyDescent="0.25">
      <c r="B1817" s="49" t="s">
        <v>9326</v>
      </c>
      <c r="C1817" s="53" t="str">
        <f>_xlfn.XLOOKUP(Tabla1[[#This Row],[txtDimensionFocus]],Tabla7[Columna1],Tabla7[Columna2])</f>
        <v>Cuentas Por Pagar Proveedores</v>
      </c>
      <c r="D1817" s="43" t="s">
        <v>1567</v>
      </c>
      <c r="E1817" t="s">
        <v>1566</v>
      </c>
      <c r="F1817" t="s">
        <v>11158</v>
      </c>
      <c r="G1817" s="41">
        <v>41702</v>
      </c>
      <c r="H1817" t="s">
        <v>2261</v>
      </c>
      <c r="L1817" t="s">
        <v>21854</v>
      </c>
      <c r="M1817" s="44">
        <v>-10192.92</v>
      </c>
      <c r="N1817" s="44">
        <v>-10192.92</v>
      </c>
    </row>
    <row r="1818" spans="2:14" x14ac:dyDescent="0.25">
      <c r="B1818" s="49" t="s">
        <v>9326</v>
      </c>
      <c r="C1818" s="53" t="str">
        <f>_xlfn.XLOOKUP(Tabla1[[#This Row],[txtDimensionFocus]],Tabla7[Columna1],Tabla7[Columna2])</f>
        <v>Cuentas Por Pagar Proveedores</v>
      </c>
      <c r="D1818" s="43" t="s">
        <v>816</v>
      </c>
      <c r="E1818" t="s">
        <v>815</v>
      </c>
      <c r="F1818" t="s">
        <v>12848</v>
      </c>
      <c r="G1818" s="41">
        <v>41985</v>
      </c>
      <c r="L1818" t="s">
        <v>21854</v>
      </c>
      <c r="M1818" s="44">
        <v>-10131.41</v>
      </c>
      <c r="N1818" s="44">
        <v>-10131.41</v>
      </c>
    </row>
    <row r="1819" spans="2:14" x14ac:dyDescent="0.25">
      <c r="B1819" s="49" t="s">
        <v>9326</v>
      </c>
      <c r="C1819" s="53" t="str">
        <f>_xlfn.XLOOKUP(Tabla1[[#This Row],[txtDimensionFocus]],Tabla7[Columna1],Tabla7[Columna2])</f>
        <v>Cuentas Por Pagar Proveedores</v>
      </c>
      <c r="D1819" s="43" t="s">
        <v>187</v>
      </c>
      <c r="E1819" t="s">
        <v>186</v>
      </c>
      <c r="F1819" t="s">
        <v>9431</v>
      </c>
      <c r="G1819" s="41">
        <v>40527</v>
      </c>
      <c r="H1819">
        <v>267</v>
      </c>
      <c r="L1819" t="s">
        <v>21854</v>
      </c>
      <c r="M1819" s="44">
        <v>-10056.02</v>
      </c>
      <c r="N1819" s="44">
        <v>-10056.02</v>
      </c>
    </row>
    <row r="1820" spans="2:14" x14ac:dyDescent="0.25">
      <c r="B1820" s="49" t="s">
        <v>9326</v>
      </c>
      <c r="C1820" s="53" t="str">
        <f>_xlfn.XLOOKUP(Tabla1[[#This Row],[txtDimensionFocus]],Tabla7[Columna1],Tabla7[Columna2])</f>
        <v>Cuentas Por Pagar Proveedores</v>
      </c>
      <c r="D1820" s="43" t="s">
        <v>9494</v>
      </c>
      <c r="E1820" t="s">
        <v>273</v>
      </c>
      <c r="F1820" t="s">
        <v>9495</v>
      </c>
      <c r="G1820" s="41">
        <v>40582</v>
      </c>
      <c r="H1820">
        <v>26</v>
      </c>
      <c r="L1820" t="s">
        <v>21854</v>
      </c>
      <c r="M1820" s="44">
        <v>-10000</v>
      </c>
      <c r="N1820" s="44">
        <v>-10000</v>
      </c>
    </row>
    <row r="1821" spans="2:14" x14ac:dyDescent="0.25">
      <c r="B1821" s="49" t="s">
        <v>9326</v>
      </c>
      <c r="C1821" s="53" t="str">
        <f>_xlfn.XLOOKUP(Tabla1[[#This Row],[txtDimensionFocus]],Tabla7[Columna1],Tabla7[Columna2])</f>
        <v>Cuentas Por Pagar Proveedores</v>
      </c>
      <c r="D1821" s="43" t="s">
        <v>9575</v>
      </c>
      <c r="E1821" t="s">
        <v>360</v>
      </c>
      <c r="F1821" t="s">
        <v>9576</v>
      </c>
      <c r="G1821" s="41">
        <v>40725</v>
      </c>
      <c r="H1821">
        <v>465</v>
      </c>
      <c r="L1821" t="s">
        <v>21854</v>
      </c>
      <c r="M1821" s="44">
        <v>-10000</v>
      </c>
      <c r="N1821" s="44">
        <v>-10000</v>
      </c>
    </row>
    <row r="1822" spans="2:14" x14ac:dyDescent="0.25">
      <c r="B1822" s="49" t="s">
        <v>9326</v>
      </c>
      <c r="C1822" s="53" t="str">
        <f>_xlfn.XLOOKUP(Tabla1[[#This Row],[txtDimensionFocus]],Tabla7[Columna1],Tabla7[Columna2])</f>
        <v>Cuentas Por Pagar Proveedores</v>
      </c>
      <c r="D1822" s="43" t="s">
        <v>9479</v>
      </c>
      <c r="E1822" t="s">
        <v>247</v>
      </c>
      <c r="F1822" t="s">
        <v>9480</v>
      </c>
      <c r="G1822" s="41">
        <v>40570</v>
      </c>
      <c r="H1822">
        <v>120</v>
      </c>
      <c r="L1822" t="s">
        <v>21854</v>
      </c>
      <c r="M1822" s="44">
        <v>-10000</v>
      </c>
      <c r="N1822" s="44">
        <v>-10000</v>
      </c>
    </row>
    <row r="1823" spans="2:14" x14ac:dyDescent="0.25">
      <c r="B1823" s="49" t="s">
        <v>9326</v>
      </c>
      <c r="C1823" s="53" t="str">
        <f>_xlfn.XLOOKUP(Tabla1[[#This Row],[txtDimensionFocus]],Tabla7[Columna1],Tabla7[Columna2])</f>
        <v>Cuentas Por Pagar Proveedores</v>
      </c>
      <c r="D1823" s="43" t="s">
        <v>9360</v>
      </c>
      <c r="E1823" t="s">
        <v>63</v>
      </c>
      <c r="F1823" t="s">
        <v>9361</v>
      </c>
      <c r="G1823" s="41">
        <v>40267</v>
      </c>
      <c r="H1823">
        <v>105</v>
      </c>
      <c r="L1823" t="s">
        <v>21854</v>
      </c>
      <c r="M1823" s="44">
        <v>-10000</v>
      </c>
      <c r="N1823" s="44">
        <v>-10000</v>
      </c>
    </row>
    <row r="1824" spans="2:14" x14ac:dyDescent="0.25">
      <c r="B1824" s="49" t="s">
        <v>9326</v>
      </c>
      <c r="C1824" s="53" t="str">
        <f>_xlfn.XLOOKUP(Tabla1[[#This Row],[txtDimensionFocus]],Tabla7[Columna1],Tabla7[Columna2])</f>
        <v>Cuentas Por Pagar Proveedores</v>
      </c>
      <c r="D1824" s="43" t="s">
        <v>4121</v>
      </c>
      <c r="E1824" t="s">
        <v>4120</v>
      </c>
      <c r="F1824" t="s">
        <v>12548</v>
      </c>
      <c r="G1824" s="41">
        <v>41870</v>
      </c>
      <c r="H1824" t="s">
        <v>4123</v>
      </c>
      <c r="I1824" t="s">
        <v>17762</v>
      </c>
      <c r="K1824" t="s">
        <v>22250</v>
      </c>
      <c r="L1824" t="s">
        <v>21854</v>
      </c>
      <c r="M1824" s="44">
        <v>-10000</v>
      </c>
      <c r="N1824" s="44">
        <v>-10000</v>
      </c>
    </row>
    <row r="1825" spans="2:14" x14ac:dyDescent="0.25">
      <c r="B1825" s="49" t="s">
        <v>9326</v>
      </c>
      <c r="C1825" s="53" t="str">
        <f>_xlfn.XLOOKUP(Tabla1[[#This Row],[txtDimensionFocus]],Tabla7[Columna1],Tabla7[Columna2])</f>
        <v>Cuentas Por Pagar Proveedores</v>
      </c>
      <c r="D1825" s="43" t="s">
        <v>363</v>
      </c>
      <c r="E1825" t="s">
        <v>362</v>
      </c>
      <c r="F1825" t="s">
        <v>9577</v>
      </c>
      <c r="G1825" s="41">
        <v>40728</v>
      </c>
      <c r="H1825">
        <v>470</v>
      </c>
      <c r="L1825" t="s">
        <v>21854</v>
      </c>
      <c r="M1825" s="44">
        <v>-10000</v>
      </c>
      <c r="N1825" s="44">
        <v>-10000</v>
      </c>
    </row>
    <row r="1826" spans="2:14" x14ac:dyDescent="0.25">
      <c r="B1826" s="49" t="s">
        <v>9326</v>
      </c>
      <c r="C1826" s="53" t="str">
        <f>_xlfn.XLOOKUP(Tabla1[[#This Row],[txtDimensionFocus]],Tabla7[Columna1],Tabla7[Columna2])</f>
        <v>Cuentas Por Pagar Proveedores</v>
      </c>
      <c r="D1826" s="43" t="s">
        <v>7710</v>
      </c>
      <c r="E1826" t="s">
        <v>7709</v>
      </c>
      <c r="F1826" t="s">
        <v>15264</v>
      </c>
      <c r="G1826" s="41">
        <v>44034</v>
      </c>
      <c r="H1826" t="s">
        <v>7711</v>
      </c>
      <c r="L1826" t="s">
        <v>21854</v>
      </c>
      <c r="M1826" s="44">
        <v>-10000</v>
      </c>
      <c r="N1826" s="44">
        <v>-10000</v>
      </c>
    </row>
    <row r="1827" spans="2:14" x14ac:dyDescent="0.25">
      <c r="B1827" s="49" t="s">
        <v>9326</v>
      </c>
      <c r="C1827" s="53" t="str">
        <f>_xlfn.XLOOKUP(Tabla1[[#This Row],[txtDimensionFocus]],Tabla7[Columna1],Tabla7[Columna2])</f>
        <v>Cuentas Por Pagar Proveedores</v>
      </c>
      <c r="D1827" s="43" t="s">
        <v>704</v>
      </c>
      <c r="E1827" t="s">
        <v>703</v>
      </c>
      <c r="F1827" t="s">
        <v>9945</v>
      </c>
      <c r="G1827" s="41">
        <v>41128</v>
      </c>
      <c r="H1827" t="s">
        <v>763</v>
      </c>
      <c r="I1827" t="s">
        <v>17319</v>
      </c>
      <c r="L1827" t="s">
        <v>21854</v>
      </c>
      <c r="M1827" s="44">
        <v>-9976</v>
      </c>
      <c r="N1827" s="44">
        <v>-9976</v>
      </c>
    </row>
    <row r="1828" spans="2:14" x14ac:dyDescent="0.25">
      <c r="B1828" s="49" t="s">
        <v>9326</v>
      </c>
      <c r="C1828" s="53" t="str">
        <f>_xlfn.XLOOKUP(Tabla1[[#This Row],[txtDimensionFocus]],Tabla7[Columna1],Tabla7[Columna2])</f>
        <v>Cuentas Por Pagar Proveedores</v>
      </c>
      <c r="D1828" s="43" t="s">
        <v>816</v>
      </c>
      <c r="E1828" t="s">
        <v>815</v>
      </c>
      <c r="F1828" t="s">
        <v>10925</v>
      </c>
      <c r="G1828" s="41">
        <v>41634</v>
      </c>
      <c r="L1828" t="s">
        <v>21854</v>
      </c>
      <c r="M1828" s="44">
        <v>-9958.9</v>
      </c>
      <c r="N1828" s="44">
        <v>-9958.9</v>
      </c>
    </row>
    <row r="1829" spans="2:14" x14ac:dyDescent="0.25">
      <c r="B1829" s="49" t="s">
        <v>9326</v>
      </c>
      <c r="C1829" s="53" t="str">
        <f>_xlfn.XLOOKUP(Tabla1[[#This Row],[txtDimensionFocus]],Tabla7[Columna1],Tabla7[Columna2])</f>
        <v>Cuentas Por Pagar Proveedores</v>
      </c>
      <c r="D1829" s="43" t="s">
        <v>433</v>
      </c>
      <c r="E1829" t="s">
        <v>432</v>
      </c>
      <c r="F1829" t="s">
        <v>14432</v>
      </c>
      <c r="G1829" s="41">
        <v>42766</v>
      </c>
      <c r="H1829" t="s">
        <v>6554</v>
      </c>
      <c r="I1829" t="s">
        <v>17468</v>
      </c>
      <c r="K1829" t="s">
        <v>22170</v>
      </c>
      <c r="L1829" t="s">
        <v>21854</v>
      </c>
      <c r="M1829" s="44">
        <v>-9938.2000000000007</v>
      </c>
      <c r="N1829" s="44">
        <v>-9938.2000000000007</v>
      </c>
    </row>
    <row r="1830" spans="2:14" x14ac:dyDescent="0.25">
      <c r="B1830" s="49" t="s">
        <v>9326</v>
      </c>
      <c r="C1830" s="53" t="str">
        <f>_xlfn.XLOOKUP(Tabla1[[#This Row],[txtDimensionFocus]],Tabla7[Columna1],Tabla7[Columna2])</f>
        <v>Cuentas Por Pagar Proveedores</v>
      </c>
      <c r="D1830" s="43" t="s">
        <v>816</v>
      </c>
      <c r="E1830" t="s">
        <v>815</v>
      </c>
      <c r="F1830" t="s">
        <v>14637</v>
      </c>
      <c r="G1830" s="41">
        <v>42914</v>
      </c>
      <c r="L1830" t="s">
        <v>21854</v>
      </c>
      <c r="M1830" s="44">
        <v>-9910.09</v>
      </c>
      <c r="N1830" s="44">
        <v>-9910.09</v>
      </c>
    </row>
    <row r="1831" spans="2:14" x14ac:dyDescent="0.25">
      <c r="B1831" s="49" t="s">
        <v>9326</v>
      </c>
      <c r="C1831" s="53" t="str">
        <f>_xlfn.XLOOKUP(Tabla1[[#This Row],[txtDimensionFocus]],Tabla7[Columna1],Tabla7[Columna2])</f>
        <v>Cuentas Por Pagar Proveedores</v>
      </c>
      <c r="D1831" s="43" t="s">
        <v>1622</v>
      </c>
      <c r="E1831" t="s">
        <v>1621</v>
      </c>
      <c r="F1831" t="s">
        <v>12709</v>
      </c>
      <c r="G1831" s="41">
        <v>41920</v>
      </c>
      <c r="H1831" t="s">
        <v>4324</v>
      </c>
      <c r="I1831" t="s">
        <v>17230</v>
      </c>
      <c r="K1831">
        <v>971</v>
      </c>
      <c r="L1831" t="s">
        <v>21854</v>
      </c>
      <c r="M1831" s="44">
        <v>-9900.34</v>
      </c>
      <c r="N1831" s="44">
        <v>-9900.34</v>
      </c>
    </row>
    <row r="1832" spans="2:14" x14ac:dyDescent="0.25">
      <c r="B1832" s="49" t="s">
        <v>9326</v>
      </c>
      <c r="C1832" s="53" t="str">
        <f>_xlfn.XLOOKUP(Tabla1[[#This Row],[txtDimensionFocus]],Tabla7[Columna1],Tabla7[Columna2])</f>
        <v>Cuentas Por Pagar Proveedores</v>
      </c>
      <c r="D1832" s="43" t="s">
        <v>484</v>
      </c>
      <c r="E1832" t="s">
        <v>483</v>
      </c>
      <c r="F1832" t="s">
        <v>9840</v>
      </c>
      <c r="G1832" s="41">
        <v>41071</v>
      </c>
      <c r="H1832">
        <v>285</v>
      </c>
      <c r="L1832" t="s">
        <v>21854</v>
      </c>
      <c r="M1832" s="44">
        <v>-9860</v>
      </c>
      <c r="N1832" s="44">
        <v>-9860</v>
      </c>
    </row>
    <row r="1833" spans="2:14" x14ac:dyDescent="0.25">
      <c r="B1833" s="49" t="s">
        <v>9326</v>
      </c>
      <c r="C1833" s="53" t="str">
        <f>_xlfn.XLOOKUP(Tabla1[[#This Row],[txtDimensionFocus]],Tabla7[Columna1],Tabla7[Columna2])</f>
        <v>Cuentas Por Pagar Proveedores</v>
      </c>
      <c r="D1833" s="43" t="s">
        <v>816</v>
      </c>
      <c r="E1833" t="s">
        <v>815</v>
      </c>
      <c r="F1833" t="s">
        <v>12904</v>
      </c>
      <c r="G1833" s="41">
        <v>42004</v>
      </c>
      <c r="L1833" t="s">
        <v>21854</v>
      </c>
      <c r="M1833" s="44">
        <v>-9781.86</v>
      </c>
      <c r="N1833" s="44">
        <v>-9781.86</v>
      </c>
    </row>
    <row r="1834" spans="2:14" x14ac:dyDescent="0.25">
      <c r="B1834" s="49" t="s">
        <v>9326</v>
      </c>
      <c r="C1834" s="53" t="str">
        <f>_xlfn.XLOOKUP(Tabla1[[#This Row],[txtDimensionFocus]],Tabla7[Columna1],Tabla7[Columna2])</f>
        <v>Cuentas Por Pagar Proveedores</v>
      </c>
      <c r="D1834" s="43" t="s">
        <v>1622</v>
      </c>
      <c r="E1834" t="s">
        <v>1621</v>
      </c>
      <c r="F1834" t="s">
        <v>12879</v>
      </c>
      <c r="G1834" s="41">
        <v>41993</v>
      </c>
      <c r="H1834" t="s">
        <v>4553</v>
      </c>
      <c r="I1834" t="s">
        <v>17237</v>
      </c>
      <c r="K1834">
        <v>2913</v>
      </c>
      <c r="L1834" t="s">
        <v>21854</v>
      </c>
      <c r="M1834" s="44">
        <v>-9688.5</v>
      </c>
      <c r="N1834" s="44">
        <v>-9688.5</v>
      </c>
    </row>
    <row r="1835" spans="2:14" x14ac:dyDescent="0.25">
      <c r="B1835" s="49" t="s">
        <v>9326</v>
      </c>
      <c r="C1835" s="53" t="str">
        <f>_xlfn.XLOOKUP(Tabla1[[#This Row],[txtDimensionFocus]],Tabla7[Columna1],Tabla7[Columna2])</f>
        <v>Cuentas Por Pagar Proveedores</v>
      </c>
      <c r="D1835" s="43" t="s">
        <v>12831</v>
      </c>
      <c r="E1835" t="s">
        <v>4492</v>
      </c>
      <c r="F1835" t="s">
        <v>14097</v>
      </c>
      <c r="G1835" s="41">
        <v>42548</v>
      </c>
      <c r="H1835" t="s">
        <v>6119</v>
      </c>
      <c r="I1835" t="s">
        <v>16959</v>
      </c>
      <c r="K1835" t="s">
        <v>22024</v>
      </c>
      <c r="L1835" t="s">
        <v>21854</v>
      </c>
      <c r="M1835" s="44">
        <v>-9681.9</v>
      </c>
      <c r="N1835" s="44">
        <v>-9681.9</v>
      </c>
    </row>
    <row r="1836" spans="2:14" x14ac:dyDescent="0.25">
      <c r="B1836" s="49" t="s">
        <v>9326</v>
      </c>
      <c r="C1836" s="53" t="str">
        <f>_xlfn.XLOOKUP(Tabla1[[#This Row],[txtDimensionFocus]],Tabla7[Columna1],Tabla7[Columna2])</f>
        <v>Cuentas Por Pagar Proveedores</v>
      </c>
      <c r="D1836" s="43" t="s">
        <v>816</v>
      </c>
      <c r="E1836" t="s">
        <v>815</v>
      </c>
      <c r="F1836" t="s">
        <v>11294</v>
      </c>
      <c r="G1836" s="41">
        <v>41716</v>
      </c>
      <c r="L1836" t="s">
        <v>21854</v>
      </c>
      <c r="M1836" s="44">
        <v>-9636.7999999999993</v>
      </c>
      <c r="N1836" s="44">
        <v>-9636.7999999999993</v>
      </c>
    </row>
    <row r="1837" spans="2:14" x14ac:dyDescent="0.25">
      <c r="B1837" s="49" t="s">
        <v>9326</v>
      </c>
      <c r="C1837" s="53" t="str">
        <f>_xlfn.XLOOKUP(Tabla1[[#This Row],[txtDimensionFocus]],Tabla7[Columna1],Tabla7[Columna2])</f>
        <v>Cuentas Por Pagar Proveedores</v>
      </c>
      <c r="D1837" s="43" t="s">
        <v>816</v>
      </c>
      <c r="E1837" t="s">
        <v>815</v>
      </c>
      <c r="F1837" t="s">
        <v>12847</v>
      </c>
      <c r="G1837" s="41">
        <v>41985</v>
      </c>
      <c r="L1837" t="s">
        <v>21854</v>
      </c>
      <c r="M1837" s="44">
        <v>-9564.85</v>
      </c>
      <c r="N1837" s="44">
        <v>-9564.85</v>
      </c>
    </row>
    <row r="1838" spans="2:14" x14ac:dyDescent="0.25">
      <c r="B1838" s="49" t="s">
        <v>9326</v>
      </c>
      <c r="C1838" s="53" t="str">
        <f>_xlfn.XLOOKUP(Tabla1[[#This Row],[txtDimensionFocus]],Tabla7[Columna1],Tabla7[Columna2])</f>
        <v>Cuentas Por Pagar Proveedores</v>
      </c>
      <c r="D1838" s="43" t="s">
        <v>1622</v>
      </c>
      <c r="E1838" t="s">
        <v>1621</v>
      </c>
      <c r="F1838" t="s">
        <v>12707</v>
      </c>
      <c r="G1838" s="41">
        <v>41920</v>
      </c>
      <c r="H1838" t="s">
        <v>4322</v>
      </c>
      <c r="I1838" t="s">
        <v>17230</v>
      </c>
      <c r="K1838">
        <v>971</v>
      </c>
      <c r="L1838" t="s">
        <v>21854</v>
      </c>
      <c r="M1838" s="44">
        <v>-9421.6200000000008</v>
      </c>
      <c r="N1838" s="44">
        <v>-9421.6200000000008</v>
      </c>
    </row>
    <row r="1839" spans="2:14" x14ac:dyDescent="0.25">
      <c r="B1839" s="49" t="s">
        <v>9326</v>
      </c>
      <c r="C1839" s="53" t="str">
        <f>_xlfn.XLOOKUP(Tabla1[[#This Row],[txtDimensionFocus]],Tabla7[Columna1],Tabla7[Columna2])</f>
        <v>Cuentas Por Pagar Proveedores</v>
      </c>
      <c r="D1839" s="43" t="s">
        <v>1622</v>
      </c>
      <c r="E1839" t="s">
        <v>1621</v>
      </c>
      <c r="F1839" t="s">
        <v>12685</v>
      </c>
      <c r="G1839" s="41">
        <v>41911</v>
      </c>
      <c r="H1839" t="s">
        <v>4295</v>
      </c>
      <c r="I1839" t="s">
        <v>17229</v>
      </c>
      <c r="K1839">
        <v>1848</v>
      </c>
      <c r="L1839" t="s">
        <v>21854</v>
      </c>
      <c r="M1839" s="44">
        <v>-9381.26</v>
      </c>
      <c r="N1839" s="44">
        <v>-9381.26</v>
      </c>
    </row>
    <row r="1840" spans="2:14" x14ac:dyDescent="0.25">
      <c r="B1840" s="49" t="s">
        <v>9326</v>
      </c>
      <c r="C1840" s="53" t="str">
        <f>_xlfn.XLOOKUP(Tabla1[[#This Row],[txtDimensionFocus]],Tabla7[Columna1],Tabla7[Columna2])</f>
        <v>Cuentas Por Pagar Proveedores</v>
      </c>
      <c r="D1840" s="43" t="s">
        <v>816</v>
      </c>
      <c r="E1840" t="s">
        <v>815</v>
      </c>
      <c r="F1840" t="s">
        <v>11241</v>
      </c>
      <c r="G1840" s="41">
        <v>41709</v>
      </c>
      <c r="L1840" t="s">
        <v>21854</v>
      </c>
      <c r="M1840" s="44">
        <v>-9367.1299999999992</v>
      </c>
      <c r="N1840" s="44">
        <v>-9367.1299999999992</v>
      </c>
    </row>
    <row r="1841" spans="2:14" x14ac:dyDescent="0.25">
      <c r="B1841" s="49" t="s">
        <v>9326</v>
      </c>
      <c r="C1841" s="53" t="str">
        <f>_xlfn.XLOOKUP(Tabla1[[#This Row],[txtDimensionFocus]],Tabla7[Columna1],Tabla7[Columna2])</f>
        <v>Cuentas Por Pagar Proveedores</v>
      </c>
      <c r="D1841" s="43" t="s">
        <v>11675</v>
      </c>
      <c r="E1841" t="s">
        <v>2905</v>
      </c>
      <c r="F1841" t="s">
        <v>11676</v>
      </c>
      <c r="G1841" s="41">
        <v>41759</v>
      </c>
      <c r="H1841" t="s">
        <v>2906</v>
      </c>
      <c r="I1841" t="s">
        <v>16490</v>
      </c>
      <c r="K1841">
        <v>779</v>
      </c>
      <c r="L1841" t="s">
        <v>21854</v>
      </c>
      <c r="M1841" s="44">
        <v>-47200</v>
      </c>
      <c r="N1841" s="44">
        <v>-9200</v>
      </c>
    </row>
    <row r="1842" spans="2:14" x14ac:dyDescent="0.25">
      <c r="B1842" s="49" t="s">
        <v>9326</v>
      </c>
      <c r="C1842" s="53" t="str">
        <f>_xlfn.XLOOKUP(Tabla1[[#This Row],[txtDimensionFocus]],Tabla7[Columna1],Tabla7[Columna2])</f>
        <v>Cuentas Por Pagar Proveedores</v>
      </c>
      <c r="D1842" s="43" t="s">
        <v>816</v>
      </c>
      <c r="E1842" t="s">
        <v>815</v>
      </c>
      <c r="F1842" t="s">
        <v>12903</v>
      </c>
      <c r="G1842" s="41">
        <v>42004</v>
      </c>
      <c r="L1842" t="s">
        <v>21854</v>
      </c>
      <c r="M1842" s="44">
        <v>-9157.82</v>
      </c>
      <c r="N1842" s="44">
        <v>-9157.82</v>
      </c>
    </row>
    <row r="1843" spans="2:14" x14ac:dyDescent="0.25">
      <c r="B1843" s="49" t="s">
        <v>9326</v>
      </c>
      <c r="C1843" s="53" t="str">
        <f>_xlfn.XLOOKUP(Tabla1[[#This Row],[txtDimensionFocus]],Tabla7[Columna1],Tabla7[Columna2])</f>
        <v>Cuentas Por Pagar Proveedores</v>
      </c>
      <c r="D1843" s="43" t="s">
        <v>6569</v>
      </c>
      <c r="E1843" t="s">
        <v>6568</v>
      </c>
      <c r="F1843" t="s">
        <v>21382</v>
      </c>
      <c r="G1843" s="41">
        <v>45315</v>
      </c>
      <c r="H1843" t="s">
        <v>21383</v>
      </c>
      <c r="L1843" t="s">
        <v>21854</v>
      </c>
      <c r="M1843" s="44">
        <v>-9150.5499999999993</v>
      </c>
      <c r="N1843" s="44">
        <v>-9150.5499999999993</v>
      </c>
    </row>
    <row r="1844" spans="2:14" x14ac:dyDescent="0.25">
      <c r="B1844" s="49" t="s">
        <v>9326</v>
      </c>
      <c r="C1844" s="53" t="str">
        <f>_xlfn.XLOOKUP(Tabla1[[#This Row],[txtDimensionFocus]],Tabla7[Columna1],Tabla7[Columna2])</f>
        <v>Cuentas Por Pagar Proveedores</v>
      </c>
      <c r="D1844" s="43" t="s">
        <v>816</v>
      </c>
      <c r="E1844" t="s">
        <v>815</v>
      </c>
      <c r="F1844" t="s">
        <v>11293</v>
      </c>
      <c r="G1844" s="41">
        <v>41716</v>
      </c>
      <c r="L1844" t="s">
        <v>21854</v>
      </c>
      <c r="M1844" s="44">
        <v>-9097.9</v>
      </c>
      <c r="N1844" s="44">
        <v>-9097.9</v>
      </c>
    </row>
    <row r="1845" spans="2:14" x14ac:dyDescent="0.25">
      <c r="B1845" s="49" t="s">
        <v>9326</v>
      </c>
      <c r="C1845" s="53" t="str">
        <f>_xlfn.XLOOKUP(Tabla1[[#This Row],[txtDimensionFocus]],Tabla7[Columna1],Tabla7[Columna2])</f>
        <v>Cuentas Por Pagar Proveedores</v>
      </c>
      <c r="D1845" s="43" t="s">
        <v>6768</v>
      </c>
      <c r="E1845" t="s">
        <v>6767</v>
      </c>
      <c r="F1845" t="s">
        <v>14679</v>
      </c>
      <c r="G1845" s="41">
        <v>42955</v>
      </c>
      <c r="H1845" t="s">
        <v>6870</v>
      </c>
      <c r="I1845" t="s">
        <v>18069</v>
      </c>
      <c r="K1845" t="s">
        <v>22405</v>
      </c>
      <c r="L1845" t="s">
        <v>21854</v>
      </c>
      <c r="M1845" s="44">
        <v>-8944.4</v>
      </c>
      <c r="N1845" s="44">
        <v>-8944.4</v>
      </c>
    </row>
    <row r="1846" spans="2:14" x14ac:dyDescent="0.25">
      <c r="B1846" s="49" t="s">
        <v>9326</v>
      </c>
      <c r="C1846" s="53" t="str">
        <f>_xlfn.XLOOKUP(Tabla1[[#This Row],[txtDimensionFocus]],Tabla7[Columna1],Tabla7[Columna2])</f>
        <v>Cuentas Por Pagar Proveedores</v>
      </c>
      <c r="D1846" s="43" t="s">
        <v>1567</v>
      </c>
      <c r="E1846" t="s">
        <v>1566</v>
      </c>
      <c r="F1846" t="s">
        <v>11175</v>
      </c>
      <c r="G1846" s="41">
        <v>41704</v>
      </c>
      <c r="H1846" t="s">
        <v>2281</v>
      </c>
      <c r="L1846" t="s">
        <v>21854</v>
      </c>
      <c r="M1846" s="44">
        <v>-8911.32</v>
      </c>
      <c r="N1846" s="44">
        <v>-8911.32</v>
      </c>
    </row>
    <row r="1847" spans="2:14" x14ac:dyDescent="0.25">
      <c r="B1847" s="49" t="s">
        <v>9326</v>
      </c>
      <c r="C1847" s="53" t="str">
        <f>_xlfn.XLOOKUP(Tabla1[[#This Row],[txtDimensionFocus]],Tabla7[Columna1],Tabla7[Columna2])</f>
        <v>Cuentas Por Pagar Proveedores</v>
      </c>
      <c r="D1847" s="43" t="s">
        <v>484</v>
      </c>
      <c r="E1847" t="s">
        <v>483</v>
      </c>
      <c r="F1847" t="s">
        <v>9689</v>
      </c>
      <c r="G1847" s="41">
        <v>40945</v>
      </c>
      <c r="H1847">
        <v>965</v>
      </c>
      <c r="L1847" t="s">
        <v>21854</v>
      </c>
      <c r="M1847" s="44">
        <v>-8908.7999999999993</v>
      </c>
      <c r="N1847" s="44">
        <v>-8908.7999999999993</v>
      </c>
    </row>
    <row r="1848" spans="2:14" x14ac:dyDescent="0.25">
      <c r="B1848" s="49" t="s">
        <v>9326</v>
      </c>
      <c r="C1848" s="53" t="str">
        <f>_xlfn.XLOOKUP(Tabla1[[#This Row],[txtDimensionFocus]],Tabla7[Columna1],Tabla7[Columna2])</f>
        <v>Cuentas Por Pagar Proveedores</v>
      </c>
      <c r="D1848" s="43" t="s">
        <v>1567</v>
      </c>
      <c r="E1848" t="s">
        <v>1566</v>
      </c>
      <c r="F1848" t="s">
        <v>11182</v>
      </c>
      <c r="G1848" s="41">
        <v>41704</v>
      </c>
      <c r="H1848" t="s">
        <v>2288</v>
      </c>
      <c r="L1848" t="s">
        <v>21854</v>
      </c>
      <c r="M1848" s="44">
        <v>-8879.68</v>
      </c>
      <c r="N1848" s="44">
        <v>-8879.68</v>
      </c>
    </row>
    <row r="1849" spans="2:14" x14ac:dyDescent="0.25">
      <c r="B1849" s="49" t="s">
        <v>9326</v>
      </c>
      <c r="C1849" s="53" t="str">
        <f>_xlfn.XLOOKUP(Tabla1[[#This Row],[txtDimensionFocus]],Tabla7[Columna1],Tabla7[Columna2])</f>
        <v>Cuentas Por Pagar Proveedores</v>
      </c>
      <c r="D1849" s="43" t="s">
        <v>816</v>
      </c>
      <c r="E1849" t="s">
        <v>815</v>
      </c>
      <c r="F1849" t="s">
        <v>11240</v>
      </c>
      <c r="G1849" s="41">
        <v>41709</v>
      </c>
      <c r="L1849" t="s">
        <v>21854</v>
      </c>
      <c r="M1849" s="44">
        <v>-8843.31</v>
      </c>
      <c r="N1849" s="44">
        <v>-8843.31</v>
      </c>
    </row>
    <row r="1850" spans="2:14" x14ac:dyDescent="0.25">
      <c r="B1850" s="49" t="s">
        <v>9326</v>
      </c>
      <c r="C1850" s="53" t="str">
        <f>_xlfn.XLOOKUP(Tabla1[[#This Row],[txtDimensionFocus]],Tabla7[Columna1],Tabla7[Columna2])</f>
        <v>Cuentas Por Pagar Proveedores</v>
      </c>
      <c r="D1850" s="43" t="s">
        <v>1564</v>
      </c>
      <c r="E1850" t="s">
        <v>1563</v>
      </c>
      <c r="F1850" t="s">
        <v>10521</v>
      </c>
      <c r="G1850" s="41">
        <v>41536</v>
      </c>
      <c r="H1850" t="s">
        <v>1565</v>
      </c>
      <c r="I1850" t="s">
        <v>17887</v>
      </c>
      <c r="K1850">
        <v>1403</v>
      </c>
      <c r="L1850" t="s">
        <v>21854</v>
      </c>
      <c r="M1850" s="44">
        <v>-8791</v>
      </c>
      <c r="N1850" s="44">
        <v>-8791</v>
      </c>
    </row>
    <row r="1851" spans="2:14" x14ac:dyDescent="0.25">
      <c r="B1851" s="49" t="s">
        <v>9326</v>
      </c>
      <c r="C1851" s="53" t="str">
        <f>_xlfn.XLOOKUP(Tabla1[[#This Row],[txtDimensionFocus]],Tabla7[Columna1],Tabla7[Columna2])</f>
        <v>Cuentas Por Pagar Proveedores</v>
      </c>
      <c r="D1851" s="43" t="s">
        <v>163</v>
      </c>
      <c r="E1851" t="s">
        <v>162</v>
      </c>
      <c r="F1851" t="s">
        <v>9421</v>
      </c>
      <c r="G1851" s="41">
        <v>40497</v>
      </c>
      <c r="H1851">
        <v>5098</v>
      </c>
      <c r="L1851" t="s">
        <v>21854</v>
      </c>
      <c r="M1851" s="44">
        <v>-8700</v>
      </c>
      <c r="N1851" s="44">
        <v>-8700</v>
      </c>
    </row>
    <row r="1852" spans="2:14" x14ac:dyDescent="0.25">
      <c r="B1852" s="49" t="s">
        <v>9326</v>
      </c>
      <c r="C1852" s="53" t="str">
        <f>_xlfn.XLOOKUP(Tabla1[[#This Row],[txtDimensionFocus]],Tabla7[Columna1],Tabla7[Columna2])</f>
        <v>Cuentas Por Pagar Proveedores</v>
      </c>
      <c r="D1852" s="43" t="s">
        <v>816</v>
      </c>
      <c r="E1852" t="s">
        <v>815</v>
      </c>
      <c r="F1852" t="s">
        <v>11218</v>
      </c>
      <c r="G1852" s="41">
        <v>41705</v>
      </c>
      <c r="L1852" t="s">
        <v>21854</v>
      </c>
      <c r="M1852" s="44">
        <v>-8610</v>
      </c>
      <c r="N1852" s="44">
        <v>-8610</v>
      </c>
    </row>
    <row r="1853" spans="2:14" x14ac:dyDescent="0.25">
      <c r="B1853" s="49" t="s">
        <v>9326</v>
      </c>
      <c r="C1853" s="53" t="str">
        <f>_xlfn.XLOOKUP(Tabla1[[#This Row],[txtDimensionFocus]],Tabla7[Columna1],Tabla7[Columna2])</f>
        <v>Cuentas Por Pagar Proveedores</v>
      </c>
      <c r="D1853" s="43" t="s">
        <v>816</v>
      </c>
      <c r="E1853" t="s">
        <v>815</v>
      </c>
      <c r="F1853" t="s">
        <v>10619</v>
      </c>
      <c r="G1853" s="41">
        <v>41579</v>
      </c>
      <c r="L1853" t="s">
        <v>21854</v>
      </c>
      <c r="M1853" s="44">
        <v>-8603.2000000000007</v>
      </c>
      <c r="N1853" s="44">
        <v>-8603.2000000000007</v>
      </c>
    </row>
    <row r="1854" spans="2:14" x14ac:dyDescent="0.25">
      <c r="B1854" s="49" t="s">
        <v>9326</v>
      </c>
      <c r="C1854" s="53" t="str">
        <f>_xlfn.XLOOKUP(Tabla1[[#This Row],[txtDimensionFocus]],Tabla7[Columna1],Tabla7[Columna2])</f>
        <v>Cuentas Por Pagar Proveedores</v>
      </c>
      <c r="D1854" s="43" t="s">
        <v>704</v>
      </c>
      <c r="E1854" t="s">
        <v>703</v>
      </c>
      <c r="F1854" t="s">
        <v>17369</v>
      </c>
      <c r="G1854" s="41">
        <v>45259</v>
      </c>
      <c r="H1854" t="s">
        <v>17370</v>
      </c>
      <c r="L1854" t="s">
        <v>21854</v>
      </c>
      <c r="M1854" s="44">
        <v>-8425.2000000000007</v>
      </c>
      <c r="N1854" s="44">
        <v>-8425.2000000000007</v>
      </c>
    </row>
    <row r="1855" spans="2:14" x14ac:dyDescent="0.25">
      <c r="B1855" s="49" t="s">
        <v>9326</v>
      </c>
      <c r="C1855" s="53" t="str">
        <f>_xlfn.XLOOKUP(Tabla1[[#This Row],[txtDimensionFocus]],Tabla7[Columna1],Tabla7[Columna2])</f>
        <v>Cuentas Por Pagar Proveedores</v>
      </c>
      <c r="D1855" s="43" t="s">
        <v>2237</v>
      </c>
      <c r="E1855" t="s">
        <v>2236</v>
      </c>
      <c r="F1855" t="s">
        <v>12564</v>
      </c>
      <c r="G1855" s="41">
        <v>41879</v>
      </c>
      <c r="H1855" t="s">
        <v>4146</v>
      </c>
      <c r="I1855" t="s">
        <v>18199</v>
      </c>
      <c r="K1855" t="s">
        <v>22475</v>
      </c>
      <c r="L1855" t="s">
        <v>21854</v>
      </c>
      <c r="M1855" s="44">
        <v>-8378</v>
      </c>
      <c r="N1855" s="44">
        <v>-8378</v>
      </c>
    </row>
    <row r="1856" spans="2:14" x14ac:dyDescent="0.25">
      <c r="B1856" s="49" t="s">
        <v>9326</v>
      </c>
      <c r="C1856" s="53" t="str">
        <f>_xlfn.XLOOKUP(Tabla1[[#This Row],[txtDimensionFocus]],Tabla7[Columna1],Tabla7[Columna2])</f>
        <v>Cuentas Por Pagar Proveedores</v>
      </c>
      <c r="D1856" s="43" t="s">
        <v>433</v>
      </c>
      <c r="E1856" t="s">
        <v>432</v>
      </c>
      <c r="F1856" t="s">
        <v>14416</v>
      </c>
      <c r="G1856" s="41">
        <v>42766</v>
      </c>
      <c r="H1856" t="s">
        <v>6538</v>
      </c>
      <c r="I1856" t="s">
        <v>17468</v>
      </c>
      <c r="K1856" t="s">
        <v>22170</v>
      </c>
      <c r="L1856" t="s">
        <v>21854</v>
      </c>
      <c r="M1856" s="44">
        <v>-8323.7199999999993</v>
      </c>
      <c r="N1856" s="44">
        <v>-8323.7199999999993</v>
      </c>
    </row>
    <row r="1857" spans="2:14" x14ac:dyDescent="0.25">
      <c r="B1857" s="49" t="s">
        <v>9326</v>
      </c>
      <c r="C1857" s="53" t="str">
        <f>_xlfn.XLOOKUP(Tabla1[[#This Row],[txtDimensionFocus]],Tabla7[Columna1],Tabla7[Columna2])</f>
        <v>Cuentas Por Pagar Proveedores</v>
      </c>
      <c r="D1857" s="43" t="s">
        <v>411</v>
      </c>
      <c r="E1857" t="s">
        <v>410</v>
      </c>
      <c r="F1857" t="s">
        <v>9611</v>
      </c>
      <c r="G1857" s="41">
        <v>40869</v>
      </c>
      <c r="H1857">
        <v>826</v>
      </c>
      <c r="L1857" t="s">
        <v>21854</v>
      </c>
      <c r="M1857" s="44">
        <v>-8323.7199999999993</v>
      </c>
      <c r="N1857" s="44">
        <v>-8323.7199999999993</v>
      </c>
    </row>
    <row r="1858" spans="2:14" x14ac:dyDescent="0.25">
      <c r="B1858" s="49" t="s">
        <v>23866</v>
      </c>
      <c r="C1858" s="53" t="str">
        <f>_xlfn.XLOOKUP(Tabla1[[#This Row],[txtDimensionFocus]],Tabla7[Columna1],Tabla7[Columna2])</f>
        <v>Reposicion/Reposicion Cajas Chicas/Fondos</v>
      </c>
      <c r="D1858" s="43" t="s">
        <v>21563</v>
      </c>
      <c r="E1858" t="s">
        <v>23949</v>
      </c>
      <c r="F1858" t="s">
        <v>23950</v>
      </c>
      <c r="G1858" s="41">
        <v>45321</v>
      </c>
      <c r="H1858" t="s">
        <v>23951</v>
      </c>
      <c r="L1858" t="s">
        <v>21854</v>
      </c>
      <c r="M1858" s="44">
        <v>-178511.64</v>
      </c>
      <c r="N1858" s="44">
        <v>-178511.64</v>
      </c>
    </row>
    <row r="1859" spans="2:14" x14ac:dyDescent="0.25">
      <c r="B1859" s="49" t="s">
        <v>9326</v>
      </c>
      <c r="C1859" s="53" t="str">
        <f>_xlfn.XLOOKUP(Tabla1[[#This Row],[txtDimensionFocus]],Tabla7[Columna1],Tabla7[Columna2])</f>
        <v>Cuentas Por Pagar Proveedores</v>
      </c>
      <c r="D1859" s="43" t="s">
        <v>704</v>
      </c>
      <c r="E1859" t="s">
        <v>703</v>
      </c>
      <c r="F1859" t="s">
        <v>17405</v>
      </c>
      <c r="G1859" s="41">
        <v>45260</v>
      </c>
      <c r="H1859" t="s">
        <v>17406</v>
      </c>
      <c r="L1859" t="s">
        <v>21854</v>
      </c>
      <c r="M1859" s="44">
        <v>-8242.2999999999993</v>
      </c>
      <c r="N1859" s="44">
        <v>-8242.2999999999993</v>
      </c>
    </row>
    <row r="1860" spans="2:14" x14ac:dyDescent="0.25">
      <c r="B1860" s="49" t="s">
        <v>9326</v>
      </c>
      <c r="C1860" s="53" t="str">
        <f>_xlfn.XLOOKUP(Tabla1[[#This Row],[txtDimensionFocus]],Tabla7[Columna1],Tabla7[Columna2])</f>
        <v>Cuentas Por Pagar Proveedores</v>
      </c>
      <c r="D1860" s="43" t="s">
        <v>536</v>
      </c>
      <c r="E1860" t="s">
        <v>535</v>
      </c>
      <c r="F1860" t="s">
        <v>9752</v>
      </c>
      <c r="G1860" s="41">
        <v>40990</v>
      </c>
      <c r="H1860">
        <v>8482</v>
      </c>
      <c r="L1860" t="s">
        <v>21854</v>
      </c>
      <c r="M1860" s="44">
        <v>-8160</v>
      </c>
      <c r="N1860" s="44">
        <v>-8160</v>
      </c>
    </row>
    <row r="1861" spans="2:14" x14ac:dyDescent="0.25">
      <c r="B1861" s="49" t="s">
        <v>9326</v>
      </c>
      <c r="C1861" s="53" t="str">
        <f>_xlfn.XLOOKUP(Tabla1[[#This Row],[txtDimensionFocus]],Tabla7[Columna1],Tabla7[Columna2])</f>
        <v>Cuentas Por Pagar Proveedores</v>
      </c>
      <c r="D1861" s="43" t="s">
        <v>816</v>
      </c>
      <c r="E1861" t="s">
        <v>815</v>
      </c>
      <c r="F1861" t="s">
        <v>11701</v>
      </c>
      <c r="G1861" s="41">
        <v>41760</v>
      </c>
      <c r="L1861" t="s">
        <v>21854</v>
      </c>
      <c r="M1861" s="44">
        <v>-8135.47</v>
      </c>
      <c r="N1861" s="44">
        <v>-8135.47</v>
      </c>
    </row>
    <row r="1862" spans="2:14" x14ac:dyDescent="0.25">
      <c r="B1862" s="49" t="s">
        <v>9326</v>
      </c>
      <c r="C1862" s="53" t="str">
        <f>_xlfn.XLOOKUP(Tabla1[[#This Row],[txtDimensionFocus]],Tabla7[Columna1],Tabla7[Columna2])</f>
        <v>Cuentas Por Pagar Proveedores</v>
      </c>
      <c r="D1862" s="43" t="s">
        <v>816</v>
      </c>
      <c r="E1862" t="s">
        <v>815</v>
      </c>
      <c r="F1862" t="s">
        <v>10618</v>
      </c>
      <c r="G1862" s="41">
        <v>41579</v>
      </c>
      <c r="L1862" t="s">
        <v>21854</v>
      </c>
      <c r="M1862" s="44">
        <v>-8122.1</v>
      </c>
      <c r="N1862" s="44">
        <v>-8122.1</v>
      </c>
    </row>
    <row r="1863" spans="2:14" x14ac:dyDescent="0.25">
      <c r="B1863" s="49" t="s">
        <v>9326</v>
      </c>
      <c r="C1863" s="53" t="str">
        <f>_xlfn.XLOOKUP(Tabla1[[#This Row],[txtDimensionFocus]],Tabla7[Columna1],Tabla7[Columna2])</f>
        <v>Cuentas Por Pagar Proveedores</v>
      </c>
      <c r="D1863" s="43" t="s">
        <v>816</v>
      </c>
      <c r="E1863" t="s">
        <v>815</v>
      </c>
      <c r="F1863" t="s">
        <v>10551</v>
      </c>
      <c r="G1863" s="41">
        <v>41548</v>
      </c>
      <c r="L1863" t="s">
        <v>21854</v>
      </c>
      <c r="M1863" s="44">
        <v>-8021.54</v>
      </c>
      <c r="N1863" s="44">
        <v>-8021.54</v>
      </c>
    </row>
    <row r="1864" spans="2:14" x14ac:dyDescent="0.25">
      <c r="B1864" s="49" t="s">
        <v>9326</v>
      </c>
      <c r="C1864" s="53" t="str">
        <f>_xlfn.XLOOKUP(Tabla1[[#This Row],[txtDimensionFocus]],Tabla7[Columna1],Tabla7[Columna2])</f>
        <v>Cuentas Por Pagar Proveedores</v>
      </c>
      <c r="D1864" s="43" t="s">
        <v>9364</v>
      </c>
      <c r="E1864" t="s">
        <v>71</v>
      </c>
      <c r="F1864" t="s">
        <v>9365</v>
      </c>
      <c r="G1864" s="41">
        <v>40284</v>
      </c>
      <c r="H1864">
        <v>126</v>
      </c>
      <c r="L1864" t="s">
        <v>21854</v>
      </c>
      <c r="M1864" s="44">
        <v>-8000</v>
      </c>
      <c r="N1864" s="44">
        <v>-8000</v>
      </c>
    </row>
    <row r="1865" spans="2:14" x14ac:dyDescent="0.25">
      <c r="B1865" s="49" t="s">
        <v>9326</v>
      </c>
      <c r="C1865" s="53" t="str">
        <f>_xlfn.XLOOKUP(Tabla1[[#This Row],[txtDimensionFocus]],Tabla7[Columna1],Tabla7[Columna2])</f>
        <v>Cuentas Por Pagar Proveedores</v>
      </c>
      <c r="D1865" s="43" t="s">
        <v>9593</v>
      </c>
      <c r="E1865" t="s">
        <v>384</v>
      </c>
      <c r="F1865" t="s">
        <v>9594</v>
      </c>
      <c r="G1865" s="41">
        <v>40792</v>
      </c>
      <c r="H1865">
        <v>808</v>
      </c>
      <c r="L1865" t="s">
        <v>21854</v>
      </c>
      <c r="M1865" s="44">
        <v>-8000</v>
      </c>
      <c r="N1865" s="44">
        <v>-8000</v>
      </c>
    </row>
    <row r="1866" spans="2:14" x14ac:dyDescent="0.25">
      <c r="B1866" s="49" t="s">
        <v>9326</v>
      </c>
      <c r="C1866" s="53" t="str">
        <f>_xlfn.XLOOKUP(Tabla1[[#This Row],[txtDimensionFocus]],Tabla7[Columna1],Tabla7[Columna2])</f>
        <v>Cuentas Por Pagar Proveedores</v>
      </c>
      <c r="D1866" s="43" t="s">
        <v>9439</v>
      </c>
      <c r="E1866" t="s">
        <v>200</v>
      </c>
      <c r="F1866" t="s">
        <v>9440</v>
      </c>
      <c r="G1866" s="41">
        <v>40541</v>
      </c>
      <c r="H1866">
        <v>1601</v>
      </c>
      <c r="L1866" t="s">
        <v>21854</v>
      </c>
      <c r="M1866" s="44">
        <v>-8000</v>
      </c>
      <c r="N1866" s="44">
        <v>-8000</v>
      </c>
    </row>
    <row r="1867" spans="2:14" x14ac:dyDescent="0.25">
      <c r="B1867" s="49" t="s">
        <v>9326</v>
      </c>
      <c r="C1867" s="53" t="str">
        <f>_xlfn.XLOOKUP(Tabla1[[#This Row],[txtDimensionFocus]],Tabla7[Columna1],Tabla7[Columna2])</f>
        <v>Cuentas Por Pagar Proveedores</v>
      </c>
      <c r="D1867" s="43" t="s">
        <v>9441</v>
      </c>
      <c r="E1867" t="s">
        <v>202</v>
      </c>
      <c r="F1867" t="s">
        <v>9442</v>
      </c>
      <c r="G1867" s="41">
        <v>40541</v>
      </c>
      <c r="H1867">
        <v>1601</v>
      </c>
      <c r="L1867" t="s">
        <v>21854</v>
      </c>
      <c r="M1867" s="44">
        <v>-8000</v>
      </c>
      <c r="N1867" s="44">
        <v>-8000</v>
      </c>
    </row>
    <row r="1868" spans="2:14" x14ac:dyDescent="0.25">
      <c r="B1868" s="49" t="s">
        <v>9326</v>
      </c>
      <c r="C1868" s="53" t="str">
        <f>_xlfn.XLOOKUP(Tabla1[[#This Row],[txtDimensionFocus]],Tabla7[Columna1],Tabla7[Columna2])</f>
        <v>Cuentas Por Pagar Proveedores</v>
      </c>
      <c r="D1868" s="43" t="s">
        <v>9443</v>
      </c>
      <c r="E1868" t="s">
        <v>204</v>
      </c>
      <c r="F1868" t="s">
        <v>9444</v>
      </c>
      <c r="G1868" s="41">
        <v>40541</v>
      </c>
      <c r="H1868">
        <v>1601</v>
      </c>
      <c r="L1868" t="s">
        <v>21854</v>
      </c>
      <c r="M1868" s="44">
        <v>-8000</v>
      </c>
      <c r="N1868" s="44">
        <v>-8000</v>
      </c>
    </row>
    <row r="1869" spans="2:14" x14ac:dyDescent="0.25">
      <c r="B1869" s="49" t="s">
        <v>9326</v>
      </c>
      <c r="C1869" s="53" t="str">
        <f>_xlfn.XLOOKUP(Tabla1[[#This Row],[txtDimensionFocus]],Tabla7[Columna1],Tabla7[Columna2])</f>
        <v>Cuentas Por Pagar Proveedores</v>
      </c>
      <c r="D1869" s="43" t="s">
        <v>9392</v>
      </c>
      <c r="E1869" t="s">
        <v>119</v>
      </c>
      <c r="F1869" t="s">
        <v>9393</v>
      </c>
      <c r="G1869" s="41">
        <v>40378</v>
      </c>
      <c r="H1869">
        <v>787</v>
      </c>
      <c r="L1869" t="s">
        <v>21854</v>
      </c>
      <c r="M1869" s="44">
        <v>-8000</v>
      </c>
      <c r="N1869" s="44">
        <v>-8000</v>
      </c>
    </row>
    <row r="1870" spans="2:14" x14ac:dyDescent="0.25">
      <c r="B1870" s="49" t="s">
        <v>9326</v>
      </c>
      <c r="C1870" s="53" t="str">
        <f>_xlfn.XLOOKUP(Tabla1[[#This Row],[txtDimensionFocus]],Tabla7[Columna1],Tabla7[Columna2])</f>
        <v>Cuentas Por Pagar Proveedores</v>
      </c>
      <c r="D1870" s="43" t="s">
        <v>9538</v>
      </c>
      <c r="E1870" t="s">
        <v>327</v>
      </c>
      <c r="F1870" t="s">
        <v>9539</v>
      </c>
      <c r="G1870" s="41">
        <v>40640</v>
      </c>
      <c r="H1870">
        <v>310</v>
      </c>
      <c r="L1870" t="s">
        <v>21854</v>
      </c>
      <c r="M1870" s="44">
        <v>-8000</v>
      </c>
      <c r="N1870" s="44">
        <v>-8000</v>
      </c>
    </row>
    <row r="1871" spans="2:14" x14ac:dyDescent="0.25">
      <c r="B1871" s="49" t="s">
        <v>9326</v>
      </c>
      <c r="C1871" s="53" t="str">
        <f>_xlfn.XLOOKUP(Tabla1[[#This Row],[txtDimensionFocus]],Tabla7[Columna1],Tabla7[Columna2])</f>
        <v>Cuentas Por Pagar Proveedores</v>
      </c>
      <c r="D1871" s="43" t="s">
        <v>9366</v>
      </c>
      <c r="E1871" t="s">
        <v>73</v>
      </c>
      <c r="F1871" t="s">
        <v>9367</v>
      </c>
      <c r="G1871" s="41">
        <v>40284</v>
      </c>
      <c r="H1871">
        <v>116</v>
      </c>
      <c r="L1871" t="s">
        <v>21854</v>
      </c>
      <c r="M1871" s="44">
        <v>-8000</v>
      </c>
      <c r="N1871" s="44">
        <v>-8000</v>
      </c>
    </row>
    <row r="1872" spans="2:14" x14ac:dyDescent="0.25">
      <c r="B1872" s="49" t="s">
        <v>9326</v>
      </c>
      <c r="C1872" s="53" t="str">
        <f>_xlfn.XLOOKUP(Tabla1[[#This Row],[txtDimensionFocus]],Tabla7[Columna1],Tabla7[Columna2])</f>
        <v>Cuentas Por Pagar Proveedores</v>
      </c>
      <c r="D1872" s="43" t="s">
        <v>9366</v>
      </c>
      <c r="E1872" t="s">
        <v>73</v>
      </c>
      <c r="F1872" t="s">
        <v>9368</v>
      </c>
      <c r="G1872" s="41">
        <v>40284</v>
      </c>
      <c r="H1872">
        <v>111</v>
      </c>
      <c r="L1872" t="s">
        <v>21854</v>
      </c>
      <c r="M1872" s="44">
        <v>-8000</v>
      </c>
      <c r="N1872" s="44">
        <v>-8000</v>
      </c>
    </row>
    <row r="1873" spans="2:14" x14ac:dyDescent="0.25">
      <c r="B1873" s="49" t="s">
        <v>23866</v>
      </c>
      <c r="C1873" s="53" t="str">
        <f>_xlfn.XLOOKUP(Tabla1[[#This Row],[txtDimensionFocus]],Tabla7[Columna1],Tabla7[Columna2])</f>
        <v>Reposicion/Reposicion Cajas Chicas/Fondos</v>
      </c>
      <c r="D1873" s="43" t="s">
        <v>21151</v>
      </c>
      <c r="E1873" t="s">
        <v>23898</v>
      </c>
      <c r="F1873" t="s">
        <v>21152</v>
      </c>
      <c r="G1873" s="41">
        <v>45300</v>
      </c>
      <c r="H1873" t="s">
        <v>21153</v>
      </c>
      <c r="L1873" t="s">
        <v>21854</v>
      </c>
      <c r="M1873" s="44">
        <v>-175800.71</v>
      </c>
      <c r="N1873" s="44">
        <v>-175800.71</v>
      </c>
    </row>
    <row r="1874" spans="2:14" x14ac:dyDescent="0.25">
      <c r="B1874" s="49" t="s">
        <v>9326</v>
      </c>
      <c r="C1874" s="53" t="str">
        <f>_xlfn.XLOOKUP(Tabla1[[#This Row],[txtDimensionFocus]],Tabla7[Columna1],Tabla7[Columna2])</f>
        <v>Cuentas Por Pagar Proveedores</v>
      </c>
      <c r="D1874" s="43" t="s">
        <v>9445</v>
      </c>
      <c r="E1874" t="s">
        <v>206</v>
      </c>
      <c r="F1874" t="s">
        <v>9446</v>
      </c>
      <c r="G1874" s="41">
        <v>40541</v>
      </c>
      <c r="H1874">
        <v>1601</v>
      </c>
      <c r="L1874" t="s">
        <v>21854</v>
      </c>
      <c r="M1874" s="44">
        <v>-8000</v>
      </c>
      <c r="N1874" s="44">
        <v>-8000</v>
      </c>
    </row>
    <row r="1875" spans="2:14" x14ac:dyDescent="0.25">
      <c r="B1875" s="49" t="s">
        <v>9326</v>
      </c>
      <c r="C1875" s="53" t="str">
        <f>_xlfn.XLOOKUP(Tabla1[[#This Row],[txtDimensionFocus]],Tabla7[Columna1],Tabla7[Columna2])</f>
        <v>Cuentas Por Pagar Proveedores</v>
      </c>
      <c r="D1875" s="43" t="s">
        <v>9583</v>
      </c>
      <c r="E1875" t="s">
        <v>371</v>
      </c>
      <c r="F1875" t="s">
        <v>9584</v>
      </c>
      <c r="G1875" s="41">
        <v>40759</v>
      </c>
      <c r="H1875">
        <v>697</v>
      </c>
      <c r="L1875" t="s">
        <v>21854</v>
      </c>
      <c r="M1875" s="44">
        <v>-8000</v>
      </c>
      <c r="N1875" s="44">
        <v>-8000</v>
      </c>
    </row>
    <row r="1876" spans="2:14" x14ac:dyDescent="0.25">
      <c r="B1876" s="49" t="s">
        <v>9326</v>
      </c>
      <c r="C1876" s="53" t="str">
        <f>_xlfn.XLOOKUP(Tabla1[[#This Row],[txtDimensionFocus]],Tabla7[Columna1],Tabla7[Columna2])</f>
        <v>Cuentas Por Pagar Proveedores</v>
      </c>
      <c r="D1876" s="43" t="s">
        <v>9347</v>
      </c>
      <c r="E1876" t="s">
        <v>41</v>
      </c>
      <c r="F1876" t="s">
        <v>9348</v>
      </c>
      <c r="G1876" s="41">
        <v>40221</v>
      </c>
      <c r="H1876">
        <v>110</v>
      </c>
      <c r="L1876" t="s">
        <v>21854</v>
      </c>
      <c r="M1876" s="44">
        <v>-8000</v>
      </c>
      <c r="N1876" s="44">
        <v>-8000</v>
      </c>
    </row>
    <row r="1877" spans="2:14" x14ac:dyDescent="0.25">
      <c r="B1877" s="49" t="s">
        <v>9326</v>
      </c>
      <c r="C1877" s="53" t="str">
        <f>_xlfn.XLOOKUP(Tabla1[[#This Row],[txtDimensionFocus]],Tabla7[Columna1],Tabla7[Columna2])</f>
        <v>Cuentas Por Pagar Proveedores</v>
      </c>
      <c r="D1877" s="43" t="s">
        <v>9349</v>
      </c>
      <c r="E1877" t="s">
        <v>43</v>
      </c>
      <c r="F1877" t="s">
        <v>9350</v>
      </c>
      <c r="G1877" s="41">
        <v>40221</v>
      </c>
      <c r="H1877">
        <v>110</v>
      </c>
      <c r="L1877" t="s">
        <v>21854</v>
      </c>
      <c r="M1877" s="44">
        <v>-8000</v>
      </c>
      <c r="N1877" s="44">
        <v>-8000</v>
      </c>
    </row>
    <row r="1878" spans="2:14" x14ac:dyDescent="0.25">
      <c r="B1878" s="49" t="s">
        <v>9326</v>
      </c>
      <c r="C1878" s="53" t="str">
        <f>_xlfn.XLOOKUP(Tabla1[[#This Row],[txtDimensionFocus]],Tabla7[Columna1],Tabla7[Columna2])</f>
        <v>Cuentas Por Pagar Proveedores</v>
      </c>
      <c r="D1878" s="43" t="s">
        <v>9449</v>
      </c>
      <c r="E1878" t="s">
        <v>210</v>
      </c>
      <c r="F1878" t="s">
        <v>9450</v>
      </c>
      <c r="G1878" s="41">
        <v>40541</v>
      </c>
      <c r="H1878">
        <v>1601</v>
      </c>
      <c r="L1878" t="s">
        <v>21854</v>
      </c>
      <c r="M1878" s="44">
        <v>-8000</v>
      </c>
      <c r="N1878" s="44">
        <v>-8000</v>
      </c>
    </row>
    <row r="1879" spans="2:14" x14ac:dyDescent="0.25">
      <c r="B1879" s="49" t="s">
        <v>9326</v>
      </c>
      <c r="C1879" s="53" t="str">
        <f>_xlfn.XLOOKUP(Tabla1[[#This Row],[txtDimensionFocus]],Tabla7[Columna1],Tabla7[Columna2])</f>
        <v>Cuentas Por Pagar Proveedores</v>
      </c>
      <c r="D1879" s="43" t="s">
        <v>9394</v>
      </c>
      <c r="E1879" t="s">
        <v>121</v>
      </c>
      <c r="F1879" t="s">
        <v>9395</v>
      </c>
      <c r="G1879" s="41">
        <v>40378</v>
      </c>
      <c r="H1879">
        <v>787</v>
      </c>
      <c r="L1879" t="s">
        <v>21854</v>
      </c>
      <c r="M1879" s="44">
        <v>-8000</v>
      </c>
      <c r="N1879" s="44">
        <v>-8000</v>
      </c>
    </row>
    <row r="1880" spans="2:14" x14ac:dyDescent="0.25">
      <c r="B1880" s="49" t="s">
        <v>9326</v>
      </c>
      <c r="C1880" s="53" t="str">
        <f>_xlfn.XLOOKUP(Tabla1[[#This Row],[txtDimensionFocus]],Tabla7[Columna1],Tabla7[Columna2])</f>
        <v>Cuentas Por Pagar Proveedores</v>
      </c>
      <c r="D1880" s="43" t="s">
        <v>9483</v>
      </c>
      <c r="E1880" t="s">
        <v>252</v>
      </c>
      <c r="F1880" t="s">
        <v>9484</v>
      </c>
      <c r="G1880" s="41">
        <v>40574</v>
      </c>
      <c r="H1880">
        <v>94</v>
      </c>
      <c r="L1880" t="s">
        <v>21854</v>
      </c>
      <c r="M1880" s="44">
        <v>-8000</v>
      </c>
      <c r="N1880" s="44">
        <v>-8000</v>
      </c>
    </row>
    <row r="1881" spans="2:14" x14ac:dyDescent="0.25">
      <c r="B1881" s="49" t="s">
        <v>23700</v>
      </c>
      <c r="C1881" s="53" t="str">
        <f>_xlfn.XLOOKUP(Tabla1[[#This Row],[txtDimensionFocus]],Tabla7[Columna1],Tabla7[Columna2])</f>
        <v>Retencion por Pagar  de Impuesto Retenido</v>
      </c>
      <c r="D1881" s="43" t="s">
        <v>17</v>
      </c>
      <c r="E1881" t="s">
        <v>16</v>
      </c>
      <c r="F1881" t="s">
        <v>23727</v>
      </c>
      <c r="G1881" s="41">
        <v>41513</v>
      </c>
      <c r="L1881" t="s">
        <v>21854</v>
      </c>
      <c r="M1881" s="44">
        <v>-172464.36</v>
      </c>
      <c r="N1881" s="44">
        <v>-172464.36</v>
      </c>
    </row>
    <row r="1882" spans="2:14" x14ac:dyDescent="0.25">
      <c r="B1882" s="49" t="s">
        <v>9326</v>
      </c>
      <c r="C1882" s="53" t="str">
        <f>_xlfn.XLOOKUP(Tabla1[[#This Row],[txtDimensionFocus]],Tabla7[Columna1],Tabla7[Columna2])</f>
        <v>Cuentas Por Pagar Proveedores</v>
      </c>
      <c r="D1882" s="43" t="s">
        <v>9383</v>
      </c>
      <c r="E1882" t="s">
        <v>101</v>
      </c>
      <c r="F1882" t="s">
        <v>9384</v>
      </c>
      <c r="G1882" s="41">
        <v>40330</v>
      </c>
      <c r="H1882">
        <v>545</v>
      </c>
      <c r="L1882" t="s">
        <v>21854</v>
      </c>
      <c r="M1882" s="44">
        <v>-8000</v>
      </c>
      <c r="N1882" s="44">
        <v>-8000</v>
      </c>
    </row>
    <row r="1883" spans="2:14" x14ac:dyDescent="0.25">
      <c r="B1883" s="49" t="s">
        <v>9326</v>
      </c>
      <c r="C1883" s="53" t="str">
        <f>_xlfn.XLOOKUP(Tabla1[[#This Row],[txtDimensionFocus]],Tabla7[Columna1],Tabla7[Columna2])</f>
        <v>Cuentas Por Pagar Proveedores</v>
      </c>
      <c r="D1883" s="43" t="s">
        <v>9383</v>
      </c>
      <c r="E1883" t="s">
        <v>101</v>
      </c>
      <c r="F1883" t="s">
        <v>9568</v>
      </c>
      <c r="G1883" s="41">
        <v>40696</v>
      </c>
      <c r="H1883">
        <v>517</v>
      </c>
      <c r="L1883" t="s">
        <v>21854</v>
      </c>
      <c r="M1883" s="44">
        <v>-8000</v>
      </c>
      <c r="N1883" s="44">
        <v>-8000</v>
      </c>
    </row>
    <row r="1884" spans="2:14" x14ac:dyDescent="0.25">
      <c r="B1884" s="49" t="s">
        <v>23700</v>
      </c>
      <c r="C1884" s="53" t="str">
        <f>_xlfn.XLOOKUP(Tabla1[[#This Row],[txtDimensionFocus]],Tabla7[Columna1],Tabla7[Columna2])</f>
        <v>Retencion por Pagar  de Impuesto Retenido</v>
      </c>
      <c r="D1884" s="43" t="s">
        <v>17</v>
      </c>
      <c r="E1884" t="s">
        <v>16</v>
      </c>
      <c r="F1884" t="s">
        <v>23841</v>
      </c>
      <c r="G1884" s="41">
        <v>42004</v>
      </c>
      <c r="L1884" t="s">
        <v>21854</v>
      </c>
      <c r="M1884" s="44">
        <v>-171385.56</v>
      </c>
      <c r="N1884" s="44">
        <v>-171385.56</v>
      </c>
    </row>
    <row r="1885" spans="2:14" x14ac:dyDescent="0.25">
      <c r="B1885" s="49" t="s">
        <v>9326</v>
      </c>
      <c r="C1885" s="53" t="str">
        <f>_xlfn.XLOOKUP(Tabla1[[#This Row],[txtDimensionFocus]],Tabla7[Columna1],Tabla7[Columna2])</f>
        <v>Cuentas Por Pagar Proveedores</v>
      </c>
      <c r="D1885" s="43" t="s">
        <v>9451</v>
      </c>
      <c r="E1885" t="s">
        <v>212</v>
      </c>
      <c r="F1885" t="s">
        <v>9452</v>
      </c>
      <c r="G1885" s="41">
        <v>40541</v>
      </c>
      <c r="H1885">
        <v>1601</v>
      </c>
      <c r="L1885" t="s">
        <v>21854</v>
      </c>
      <c r="M1885" s="44">
        <v>-8000</v>
      </c>
      <c r="N1885" s="44">
        <v>-8000</v>
      </c>
    </row>
    <row r="1886" spans="2:14" x14ac:dyDescent="0.25">
      <c r="B1886" s="49" t="s">
        <v>9326</v>
      </c>
      <c r="C1886" s="53" t="str">
        <f>_xlfn.XLOOKUP(Tabla1[[#This Row],[txtDimensionFocus]],Tabla7[Columna1],Tabla7[Columna2])</f>
        <v>Cuentas Por Pagar Proveedores</v>
      </c>
      <c r="D1886" s="43" t="s">
        <v>9485</v>
      </c>
      <c r="E1886" t="s">
        <v>254</v>
      </c>
      <c r="F1886" t="s">
        <v>9486</v>
      </c>
      <c r="G1886" s="41">
        <v>40574</v>
      </c>
      <c r="H1886">
        <v>94</v>
      </c>
      <c r="L1886" t="s">
        <v>21854</v>
      </c>
      <c r="M1886" s="44">
        <v>-8000</v>
      </c>
      <c r="N1886" s="44">
        <v>-8000</v>
      </c>
    </row>
    <row r="1887" spans="2:14" x14ac:dyDescent="0.25">
      <c r="B1887" s="49" t="s">
        <v>9326</v>
      </c>
      <c r="C1887" s="53" t="str">
        <f>_xlfn.XLOOKUP(Tabla1[[#This Row],[txtDimensionFocus]],Tabla7[Columna1],Tabla7[Columna2])</f>
        <v>Cuentas Por Pagar Proveedores</v>
      </c>
      <c r="D1887" s="43" t="s">
        <v>77</v>
      </c>
      <c r="E1887" t="s">
        <v>76</v>
      </c>
      <c r="F1887" t="s">
        <v>9369</v>
      </c>
      <c r="G1887" s="41">
        <v>40284</v>
      </c>
      <c r="H1887">
        <v>125</v>
      </c>
      <c r="L1887" t="s">
        <v>21854</v>
      </c>
      <c r="M1887" s="44">
        <v>-8000</v>
      </c>
      <c r="N1887" s="44">
        <v>-8000</v>
      </c>
    </row>
    <row r="1888" spans="2:14" x14ac:dyDescent="0.25">
      <c r="B1888" s="49" t="s">
        <v>9326</v>
      </c>
      <c r="C1888" s="53" t="str">
        <f>_xlfn.XLOOKUP(Tabla1[[#This Row],[txtDimensionFocus]],Tabla7[Columna1],Tabla7[Columna2])</f>
        <v>Cuentas Por Pagar Proveedores</v>
      </c>
      <c r="D1888" s="43" t="s">
        <v>816</v>
      </c>
      <c r="E1888" t="s">
        <v>815</v>
      </c>
      <c r="F1888" t="s">
        <v>10555</v>
      </c>
      <c r="G1888" s="41">
        <v>41548</v>
      </c>
      <c r="L1888" t="s">
        <v>21854</v>
      </c>
      <c r="M1888" s="44">
        <v>-7886.72</v>
      </c>
      <c r="N1888" s="44">
        <v>-7886.72</v>
      </c>
    </row>
    <row r="1889" spans="2:14" x14ac:dyDescent="0.25">
      <c r="B1889" s="49" t="s">
        <v>9326</v>
      </c>
      <c r="C1889" s="53" t="str">
        <f>_xlfn.XLOOKUP(Tabla1[[#This Row],[txtDimensionFocus]],Tabla7[Columna1],Tabla7[Columna2])</f>
        <v>Cuentas Por Pagar Proveedores</v>
      </c>
      <c r="D1889" s="43" t="s">
        <v>816</v>
      </c>
      <c r="E1889" t="s">
        <v>815</v>
      </c>
      <c r="F1889" t="s">
        <v>10894</v>
      </c>
      <c r="G1889" s="41">
        <v>41627</v>
      </c>
      <c r="L1889" t="s">
        <v>21854</v>
      </c>
      <c r="M1889" s="44">
        <v>-7841.3</v>
      </c>
      <c r="N1889" s="44">
        <v>-7841.3</v>
      </c>
    </row>
    <row r="1890" spans="2:14" x14ac:dyDescent="0.25">
      <c r="B1890" s="49" t="s">
        <v>9326</v>
      </c>
      <c r="C1890" s="53" t="str">
        <f>_xlfn.XLOOKUP(Tabla1[[#This Row],[txtDimensionFocus]],Tabla7[Columna1],Tabla7[Columna2])</f>
        <v>Cuentas Por Pagar Proveedores</v>
      </c>
      <c r="D1890" s="43" t="s">
        <v>9549</v>
      </c>
      <c r="E1890" t="s">
        <v>335</v>
      </c>
      <c r="F1890" t="s">
        <v>9550</v>
      </c>
      <c r="G1890" s="41">
        <v>40694</v>
      </c>
      <c r="H1890">
        <v>388</v>
      </c>
      <c r="L1890" t="s">
        <v>21854</v>
      </c>
      <c r="M1890" s="44">
        <v>-7787.26</v>
      </c>
      <c r="N1890" s="44">
        <v>-7787.26</v>
      </c>
    </row>
    <row r="1891" spans="2:14" x14ac:dyDescent="0.25">
      <c r="B1891" s="49" t="s">
        <v>9326</v>
      </c>
      <c r="C1891" s="53" t="str">
        <f>_xlfn.XLOOKUP(Tabla1[[#This Row],[txtDimensionFocus]],Tabla7[Columna1],Tabla7[Columna2])</f>
        <v>Cuentas Por Pagar Proveedores</v>
      </c>
      <c r="D1891" s="43" t="s">
        <v>816</v>
      </c>
      <c r="E1891" t="s">
        <v>815</v>
      </c>
      <c r="F1891" t="s">
        <v>10552</v>
      </c>
      <c r="G1891" s="41">
        <v>41548</v>
      </c>
      <c r="L1891" t="s">
        <v>21854</v>
      </c>
      <c r="M1891" s="44">
        <v>-7780.77</v>
      </c>
      <c r="N1891" s="44">
        <v>-7780.77</v>
      </c>
    </row>
    <row r="1892" spans="2:14" x14ac:dyDescent="0.25">
      <c r="B1892" s="49" t="s">
        <v>9326</v>
      </c>
      <c r="C1892" s="53" t="str">
        <f>_xlfn.XLOOKUP(Tabla1[[#This Row],[txtDimensionFocus]],Tabla7[Columna1],Tabla7[Columna2])</f>
        <v>Cuentas Por Pagar Proveedores</v>
      </c>
      <c r="D1892" s="43" t="s">
        <v>433</v>
      </c>
      <c r="E1892" t="s">
        <v>432</v>
      </c>
      <c r="F1892" t="s">
        <v>10303</v>
      </c>
      <c r="G1892" s="41">
        <v>41345</v>
      </c>
      <c r="H1892">
        <v>9124</v>
      </c>
      <c r="L1892" t="s">
        <v>21854</v>
      </c>
      <c r="M1892" s="44">
        <v>-7739.62</v>
      </c>
      <c r="N1892" s="44">
        <v>-7739.62</v>
      </c>
    </row>
    <row r="1893" spans="2:14" x14ac:dyDescent="0.25">
      <c r="B1893" s="49" t="s">
        <v>9326</v>
      </c>
      <c r="C1893" s="53" t="str">
        <f>_xlfn.XLOOKUP(Tabla1[[#This Row],[txtDimensionFocus]],Tabla7[Columna1],Tabla7[Columna2])</f>
        <v>Cuentas Por Pagar Proveedores</v>
      </c>
      <c r="D1893" s="43" t="s">
        <v>9521</v>
      </c>
      <c r="E1893" t="s">
        <v>308</v>
      </c>
      <c r="F1893" t="s">
        <v>9522</v>
      </c>
      <c r="G1893" s="41">
        <v>40589</v>
      </c>
      <c r="H1893">
        <v>278</v>
      </c>
      <c r="L1893" t="s">
        <v>21854</v>
      </c>
      <c r="M1893" s="44">
        <v>-7697.61</v>
      </c>
      <c r="N1893" s="44">
        <v>-7697.61</v>
      </c>
    </row>
    <row r="1894" spans="2:14" x14ac:dyDescent="0.25">
      <c r="B1894" s="49" t="s">
        <v>9326</v>
      </c>
      <c r="C1894" s="53" t="str">
        <f>_xlfn.XLOOKUP(Tabla1[[#This Row],[txtDimensionFocus]],Tabla7[Columna1],Tabla7[Columna2])</f>
        <v>Cuentas Por Pagar Proveedores</v>
      </c>
      <c r="D1894" s="43" t="s">
        <v>816</v>
      </c>
      <c r="E1894" t="s">
        <v>815</v>
      </c>
      <c r="F1894" t="s">
        <v>11219</v>
      </c>
      <c r="G1894" s="41">
        <v>41705</v>
      </c>
      <c r="L1894" t="s">
        <v>21854</v>
      </c>
      <c r="M1894" s="44">
        <v>-7688.16</v>
      </c>
      <c r="N1894" s="44">
        <v>-7688.16</v>
      </c>
    </row>
    <row r="1895" spans="2:14" x14ac:dyDescent="0.25">
      <c r="B1895" s="49" t="s">
        <v>9326</v>
      </c>
      <c r="C1895" s="53" t="str">
        <f>_xlfn.XLOOKUP(Tabla1[[#This Row],[txtDimensionFocus]],Tabla7[Columna1],Tabla7[Columna2])</f>
        <v>Cuentas Por Pagar Proveedores</v>
      </c>
      <c r="D1895" s="43" t="s">
        <v>816</v>
      </c>
      <c r="E1895" t="s">
        <v>815</v>
      </c>
      <c r="F1895" t="s">
        <v>11700</v>
      </c>
      <c r="G1895" s="41">
        <v>41760</v>
      </c>
      <c r="L1895" t="s">
        <v>21854</v>
      </c>
      <c r="M1895" s="44">
        <v>-7680.52</v>
      </c>
      <c r="N1895" s="44">
        <v>-7680.52</v>
      </c>
    </row>
    <row r="1896" spans="2:14" x14ac:dyDescent="0.25">
      <c r="B1896" s="49" t="s">
        <v>9326</v>
      </c>
      <c r="C1896" s="53" t="str">
        <f>_xlfn.XLOOKUP(Tabla1[[#This Row],[txtDimensionFocus]],Tabla7[Columna1],Tabla7[Columna2])</f>
        <v>Cuentas Por Pagar Proveedores</v>
      </c>
      <c r="D1896" s="43" t="s">
        <v>1157</v>
      </c>
      <c r="E1896" t="s">
        <v>1156</v>
      </c>
      <c r="F1896" t="s">
        <v>10224</v>
      </c>
      <c r="G1896" s="41">
        <v>41270</v>
      </c>
      <c r="H1896" t="s">
        <v>1160</v>
      </c>
      <c r="I1896" t="s">
        <v>17797</v>
      </c>
      <c r="K1896">
        <v>858</v>
      </c>
      <c r="L1896" t="s">
        <v>21854</v>
      </c>
      <c r="M1896" s="44">
        <v>-7963.4</v>
      </c>
      <c r="N1896" s="44">
        <v>-7620.15</v>
      </c>
    </row>
    <row r="1897" spans="2:14" x14ac:dyDescent="0.25">
      <c r="B1897" s="49" t="s">
        <v>9326</v>
      </c>
      <c r="C1897" s="53" t="str">
        <f>_xlfn.XLOOKUP(Tabla1[[#This Row],[txtDimensionFocus]],Tabla7[Columna1],Tabla7[Columna2])</f>
        <v>Cuentas Por Pagar Proveedores</v>
      </c>
      <c r="D1897" s="43" t="s">
        <v>816</v>
      </c>
      <c r="E1897" t="s">
        <v>815</v>
      </c>
      <c r="F1897" t="s">
        <v>10473</v>
      </c>
      <c r="G1897" s="41">
        <v>41512</v>
      </c>
      <c r="L1897" t="s">
        <v>21854</v>
      </c>
      <c r="M1897" s="44">
        <v>-7569.99</v>
      </c>
      <c r="N1897" s="44">
        <v>-7569.99</v>
      </c>
    </row>
    <row r="1898" spans="2:14" x14ac:dyDescent="0.25">
      <c r="B1898" s="49" t="s">
        <v>9326</v>
      </c>
      <c r="C1898" s="53" t="str">
        <f>_xlfn.XLOOKUP(Tabla1[[#This Row],[txtDimensionFocus]],Tabla7[Columna1],Tabla7[Columna2])</f>
        <v>Cuentas Por Pagar Proveedores</v>
      </c>
      <c r="D1898" s="43" t="s">
        <v>9640</v>
      </c>
      <c r="E1898" t="s">
        <v>442</v>
      </c>
      <c r="F1898" t="s">
        <v>9641</v>
      </c>
      <c r="G1898" s="41">
        <v>40925</v>
      </c>
      <c r="H1898">
        <v>40</v>
      </c>
      <c r="L1898" t="s">
        <v>21854</v>
      </c>
      <c r="M1898" s="44">
        <v>-7487.1</v>
      </c>
      <c r="N1898" s="44">
        <v>-7487.1</v>
      </c>
    </row>
    <row r="1899" spans="2:14" x14ac:dyDescent="0.25">
      <c r="B1899" s="49" t="s">
        <v>9326</v>
      </c>
      <c r="C1899" s="53" t="str">
        <f>_xlfn.XLOOKUP(Tabla1[[#This Row],[txtDimensionFocus]],Tabla7[Columna1],Tabla7[Columna2])</f>
        <v>Cuentas Por Pagar Proveedores</v>
      </c>
      <c r="D1899" s="43" t="s">
        <v>6768</v>
      </c>
      <c r="E1899" t="s">
        <v>6767</v>
      </c>
      <c r="F1899" t="s">
        <v>14685</v>
      </c>
      <c r="G1899" s="41">
        <v>42957</v>
      </c>
      <c r="H1899" t="s">
        <v>6879</v>
      </c>
      <c r="I1899" t="s">
        <v>18070</v>
      </c>
      <c r="K1899">
        <v>130732337</v>
      </c>
      <c r="L1899" t="s">
        <v>21854</v>
      </c>
      <c r="M1899" s="44">
        <v>-7469.4</v>
      </c>
      <c r="N1899" s="44">
        <v>-7469.4</v>
      </c>
    </row>
    <row r="1900" spans="2:14" x14ac:dyDescent="0.25">
      <c r="B1900" s="49" t="s">
        <v>9326</v>
      </c>
      <c r="C1900" s="53" t="str">
        <f>_xlfn.XLOOKUP(Tabla1[[#This Row],[txtDimensionFocus]],Tabla7[Columna1],Tabla7[Columna2])</f>
        <v>Cuentas Por Pagar Proveedores</v>
      </c>
      <c r="D1900" s="43" t="s">
        <v>816</v>
      </c>
      <c r="E1900" t="s">
        <v>815</v>
      </c>
      <c r="F1900" t="s">
        <v>10554</v>
      </c>
      <c r="G1900" s="41">
        <v>41548</v>
      </c>
      <c r="L1900" t="s">
        <v>21854</v>
      </c>
      <c r="M1900" s="44">
        <v>-7445.69</v>
      </c>
      <c r="N1900" s="44">
        <v>-7445.69</v>
      </c>
    </row>
    <row r="1901" spans="2:14" x14ac:dyDescent="0.25">
      <c r="B1901" s="49" t="s">
        <v>9326</v>
      </c>
      <c r="C1901" s="53" t="str">
        <f>_xlfn.XLOOKUP(Tabla1[[#This Row],[txtDimensionFocus]],Tabla7[Columna1],Tabla7[Columna2])</f>
        <v>Cuentas Por Pagar Proveedores</v>
      </c>
      <c r="D1901" s="43" t="s">
        <v>816</v>
      </c>
      <c r="E1901" t="s">
        <v>815</v>
      </c>
      <c r="F1901" t="s">
        <v>14591</v>
      </c>
      <c r="G1901" s="41">
        <v>42850</v>
      </c>
      <c r="L1901" t="s">
        <v>21854</v>
      </c>
      <c r="M1901" s="44">
        <v>-7423.84</v>
      </c>
      <c r="N1901" s="44">
        <v>-7423.84</v>
      </c>
    </row>
    <row r="1902" spans="2:14" x14ac:dyDescent="0.25">
      <c r="B1902" s="49" t="s">
        <v>9326</v>
      </c>
      <c r="C1902" s="53" t="str">
        <f>_xlfn.XLOOKUP(Tabla1[[#This Row],[txtDimensionFocus]],Tabla7[Columna1],Tabla7[Columna2])</f>
        <v>Cuentas Por Pagar Proveedores</v>
      </c>
      <c r="D1902" s="43" t="s">
        <v>816</v>
      </c>
      <c r="E1902" t="s">
        <v>815</v>
      </c>
      <c r="F1902" t="s">
        <v>10893</v>
      </c>
      <c r="G1902" s="41">
        <v>41627</v>
      </c>
      <c r="L1902" t="s">
        <v>21854</v>
      </c>
      <c r="M1902" s="44">
        <v>-7402.81</v>
      </c>
      <c r="N1902" s="44">
        <v>-7402.81</v>
      </c>
    </row>
    <row r="1903" spans="2:14" x14ac:dyDescent="0.25">
      <c r="B1903" s="49" t="s">
        <v>9326</v>
      </c>
      <c r="C1903" s="53" t="str">
        <f>_xlfn.XLOOKUP(Tabla1[[#This Row],[txtDimensionFocus]],Tabla7[Columna1],Tabla7[Columna2])</f>
        <v>Cuentas Por Pagar Proveedores</v>
      </c>
      <c r="D1903" s="43" t="s">
        <v>816</v>
      </c>
      <c r="E1903" t="s">
        <v>815</v>
      </c>
      <c r="F1903" t="s">
        <v>10536</v>
      </c>
      <c r="G1903" s="41">
        <v>41544</v>
      </c>
      <c r="L1903" t="s">
        <v>21854</v>
      </c>
      <c r="M1903" s="44">
        <v>-7384.16</v>
      </c>
      <c r="N1903" s="44">
        <v>-7384.16</v>
      </c>
    </row>
    <row r="1904" spans="2:14" x14ac:dyDescent="0.25">
      <c r="B1904" s="49" t="s">
        <v>9326</v>
      </c>
      <c r="C1904" s="53" t="str">
        <f>_xlfn.XLOOKUP(Tabla1[[#This Row],[txtDimensionFocus]],Tabla7[Columna1],Tabla7[Columna2])</f>
        <v>Cuentas Por Pagar Proveedores</v>
      </c>
      <c r="D1904" s="43" t="s">
        <v>816</v>
      </c>
      <c r="E1904" t="s">
        <v>815</v>
      </c>
      <c r="F1904" t="s">
        <v>10537</v>
      </c>
      <c r="G1904" s="41">
        <v>41544</v>
      </c>
      <c r="L1904" t="s">
        <v>21854</v>
      </c>
      <c r="M1904" s="44">
        <v>-7382.36</v>
      </c>
      <c r="N1904" s="44">
        <v>-7382.36</v>
      </c>
    </row>
    <row r="1905" spans="2:14" x14ac:dyDescent="0.25">
      <c r="B1905" s="49" t="s">
        <v>23978</v>
      </c>
      <c r="C1905" s="53" t="str">
        <f>_xlfn.XLOOKUP(Tabla1[[#This Row],[txtDimensionFocus]],Tabla7[Columna1],Tabla7[Columna2])</f>
        <v>Cuenta Por Pagar Aportes Corrientes.</v>
      </c>
      <c r="D1905" s="43" t="s">
        <v>24082</v>
      </c>
      <c r="E1905" t="s">
        <v>24083</v>
      </c>
      <c r="F1905" t="s">
        <v>24084</v>
      </c>
      <c r="G1905" s="41">
        <v>41274</v>
      </c>
      <c r="H1905" t="s">
        <v>24085</v>
      </c>
      <c r="L1905" t="s">
        <v>21854</v>
      </c>
      <c r="M1905" s="44">
        <v>-160509</v>
      </c>
      <c r="N1905" s="44">
        <v>-160509</v>
      </c>
    </row>
    <row r="1906" spans="2:14" x14ac:dyDescent="0.25">
      <c r="B1906" s="49" t="s">
        <v>9326</v>
      </c>
      <c r="C1906" s="53" t="str">
        <f>_xlfn.XLOOKUP(Tabla1[[#This Row],[txtDimensionFocus]],Tabla7[Columna1],Tabla7[Columna2])</f>
        <v>Cuentas Por Pagar Proveedores</v>
      </c>
      <c r="D1906" s="43" t="s">
        <v>6569</v>
      </c>
      <c r="E1906" t="s">
        <v>6568</v>
      </c>
      <c r="F1906" t="s">
        <v>21400</v>
      </c>
      <c r="G1906" s="41">
        <v>45315</v>
      </c>
      <c r="H1906" t="s">
        <v>21401</v>
      </c>
      <c r="L1906" t="s">
        <v>21854</v>
      </c>
      <c r="M1906" s="44">
        <v>-7371.5</v>
      </c>
      <c r="N1906" s="44">
        <v>-7371.5</v>
      </c>
    </row>
    <row r="1907" spans="2:14" x14ac:dyDescent="0.25">
      <c r="B1907" s="49" t="s">
        <v>9326</v>
      </c>
      <c r="C1907" s="53" t="str">
        <f>_xlfn.XLOOKUP(Tabla1[[#This Row],[txtDimensionFocus]],Tabla7[Columna1],Tabla7[Columna2])</f>
        <v>Cuentas Por Pagar Proveedores</v>
      </c>
      <c r="D1907" s="43" t="s">
        <v>816</v>
      </c>
      <c r="E1907" t="s">
        <v>815</v>
      </c>
      <c r="F1907" t="s">
        <v>11363</v>
      </c>
      <c r="G1907" s="41">
        <v>41726</v>
      </c>
      <c r="L1907" t="s">
        <v>21854</v>
      </c>
      <c r="M1907" s="44">
        <v>-7345.07</v>
      </c>
      <c r="N1907" s="44">
        <v>-7345.07</v>
      </c>
    </row>
    <row r="1908" spans="2:14" x14ac:dyDescent="0.25">
      <c r="B1908" s="49" t="s">
        <v>9326</v>
      </c>
      <c r="C1908" s="53" t="str">
        <f>_xlfn.XLOOKUP(Tabla1[[#This Row],[txtDimensionFocus]],Tabla7[Columna1],Tabla7[Columna2])</f>
        <v>Cuentas Por Pagar Proveedores</v>
      </c>
      <c r="D1908" s="43" t="s">
        <v>816</v>
      </c>
      <c r="E1908" t="s">
        <v>815</v>
      </c>
      <c r="F1908" t="s">
        <v>11215</v>
      </c>
      <c r="G1908" s="41">
        <v>41705</v>
      </c>
      <c r="L1908" t="s">
        <v>21854</v>
      </c>
      <c r="M1908" s="44">
        <v>-7335.95</v>
      </c>
      <c r="N1908" s="44">
        <v>-7335.95</v>
      </c>
    </row>
    <row r="1909" spans="2:14" x14ac:dyDescent="0.25">
      <c r="B1909" s="49" t="s">
        <v>9326</v>
      </c>
      <c r="C1909" s="53" t="str">
        <f>_xlfn.XLOOKUP(Tabla1[[#This Row],[txtDimensionFocus]],Tabla7[Columna1],Tabla7[Columna2])</f>
        <v>Cuentas Por Pagar Proveedores</v>
      </c>
      <c r="D1909" s="43" t="s">
        <v>282</v>
      </c>
      <c r="E1909" t="s">
        <v>281</v>
      </c>
      <c r="F1909" t="s">
        <v>9502</v>
      </c>
      <c r="G1909" s="41">
        <v>40582</v>
      </c>
      <c r="H1909">
        <v>31</v>
      </c>
      <c r="L1909" t="s">
        <v>21854</v>
      </c>
      <c r="M1909" s="44">
        <v>-7263.29</v>
      </c>
      <c r="N1909" s="44">
        <v>-7263.29</v>
      </c>
    </row>
    <row r="1910" spans="2:14" x14ac:dyDescent="0.25">
      <c r="B1910" s="49" t="s">
        <v>9326</v>
      </c>
      <c r="C1910" s="53" t="str">
        <f>_xlfn.XLOOKUP(Tabla1[[#This Row],[txtDimensionFocus]],Tabla7[Columna1],Tabla7[Columna2])</f>
        <v>Cuentas Por Pagar Proveedores</v>
      </c>
      <c r="D1910" s="43" t="s">
        <v>665</v>
      </c>
      <c r="E1910" t="s">
        <v>664</v>
      </c>
      <c r="F1910" t="s">
        <v>9872</v>
      </c>
      <c r="G1910" s="41">
        <v>41092</v>
      </c>
      <c r="H1910" t="s">
        <v>666</v>
      </c>
      <c r="I1910" t="s">
        <v>17845</v>
      </c>
      <c r="K1910">
        <v>691</v>
      </c>
      <c r="L1910" t="s">
        <v>21854</v>
      </c>
      <c r="M1910" s="44">
        <v>-7250</v>
      </c>
      <c r="N1910" s="44">
        <v>-7250</v>
      </c>
    </row>
    <row r="1911" spans="2:14" x14ac:dyDescent="0.25">
      <c r="B1911" s="49" t="s">
        <v>9326</v>
      </c>
      <c r="C1911" s="53" t="str">
        <f>_xlfn.XLOOKUP(Tabla1[[#This Row],[txtDimensionFocus]],Tabla7[Columna1],Tabla7[Columna2])</f>
        <v>Cuentas Por Pagar Proveedores</v>
      </c>
      <c r="D1911" s="43" t="s">
        <v>13508</v>
      </c>
      <c r="E1911" t="s">
        <v>5398</v>
      </c>
      <c r="F1911" t="s">
        <v>13511</v>
      </c>
      <c r="G1911" s="41">
        <v>42101</v>
      </c>
      <c r="H1911" t="s">
        <v>5402</v>
      </c>
      <c r="L1911" t="s">
        <v>21854</v>
      </c>
      <c r="M1911" s="44">
        <v>-7222.6</v>
      </c>
      <c r="N1911" s="44">
        <v>-7222.6</v>
      </c>
    </row>
    <row r="1912" spans="2:14" x14ac:dyDescent="0.25">
      <c r="B1912" s="49" t="s">
        <v>9326</v>
      </c>
      <c r="C1912" s="53" t="str">
        <f>_xlfn.XLOOKUP(Tabla1[[#This Row],[txtDimensionFocus]],Tabla7[Columna1],Tabla7[Columna2])</f>
        <v>Cuentas Por Pagar Proveedores</v>
      </c>
      <c r="D1912" s="43" t="s">
        <v>13508</v>
      </c>
      <c r="E1912" t="s">
        <v>5398</v>
      </c>
      <c r="F1912" t="s">
        <v>13512</v>
      </c>
      <c r="G1912" s="41">
        <v>42101</v>
      </c>
      <c r="H1912" t="s">
        <v>5403</v>
      </c>
      <c r="L1912" t="s">
        <v>21854</v>
      </c>
      <c r="M1912" s="44">
        <v>-7222.6</v>
      </c>
      <c r="N1912" s="44">
        <v>-7222.6</v>
      </c>
    </row>
    <row r="1913" spans="2:14" x14ac:dyDescent="0.25">
      <c r="B1913" s="49" t="s">
        <v>9326</v>
      </c>
      <c r="C1913" s="53" t="str">
        <f>_xlfn.XLOOKUP(Tabla1[[#This Row],[txtDimensionFocus]],Tabla7[Columna1],Tabla7[Columna2])</f>
        <v>Cuentas Por Pagar Proveedores</v>
      </c>
      <c r="D1913" s="43" t="s">
        <v>13508</v>
      </c>
      <c r="E1913" t="s">
        <v>5398</v>
      </c>
      <c r="F1913" t="s">
        <v>13513</v>
      </c>
      <c r="G1913" s="41">
        <v>42101</v>
      </c>
      <c r="H1913" t="s">
        <v>5404</v>
      </c>
      <c r="L1913" t="s">
        <v>21854</v>
      </c>
      <c r="M1913" s="44">
        <v>-7222.6</v>
      </c>
      <c r="N1913" s="44">
        <v>-7222.6</v>
      </c>
    </row>
    <row r="1914" spans="2:14" x14ac:dyDescent="0.25">
      <c r="B1914" s="49" t="s">
        <v>23866</v>
      </c>
      <c r="C1914" s="53" t="str">
        <f>_xlfn.XLOOKUP(Tabla1[[#This Row],[txtDimensionFocus]],Tabla7[Columna1],Tabla7[Columna2])</f>
        <v>Reposicion/Reposicion Cajas Chicas/Fondos</v>
      </c>
      <c r="D1914" s="43" t="s">
        <v>21096</v>
      </c>
      <c r="E1914" t="s">
        <v>23883</v>
      </c>
      <c r="F1914" t="s">
        <v>23884</v>
      </c>
      <c r="G1914" s="41">
        <v>44926</v>
      </c>
      <c r="H1914" t="s">
        <v>23885</v>
      </c>
      <c r="L1914" t="s">
        <v>21854</v>
      </c>
      <c r="M1914" s="44">
        <v>-156463.01999999999</v>
      </c>
      <c r="N1914" s="44">
        <v>-156463.01999999999</v>
      </c>
    </row>
    <row r="1915" spans="2:14" x14ac:dyDescent="0.25">
      <c r="B1915" s="49" t="s">
        <v>9326</v>
      </c>
      <c r="C1915" s="53" t="str">
        <f>_xlfn.XLOOKUP(Tabla1[[#This Row],[txtDimensionFocus]],Tabla7[Columna1],Tabla7[Columna2])</f>
        <v>Cuentas Por Pagar Proveedores</v>
      </c>
      <c r="D1915" s="43" t="s">
        <v>13508</v>
      </c>
      <c r="E1915" t="s">
        <v>5398</v>
      </c>
      <c r="F1915" t="s">
        <v>13514</v>
      </c>
      <c r="G1915" s="41">
        <v>42101</v>
      </c>
      <c r="H1915" t="s">
        <v>5405</v>
      </c>
      <c r="L1915" t="s">
        <v>21854</v>
      </c>
      <c r="M1915" s="44">
        <v>-7222.6</v>
      </c>
      <c r="N1915" s="44">
        <v>-7222.6</v>
      </c>
    </row>
    <row r="1916" spans="2:14" x14ac:dyDescent="0.25">
      <c r="B1916" s="49" t="s">
        <v>9326</v>
      </c>
      <c r="C1916" s="53" t="str">
        <f>_xlfn.XLOOKUP(Tabla1[[#This Row],[txtDimensionFocus]],Tabla7[Columna1],Tabla7[Columna2])</f>
        <v>Cuentas Por Pagar Proveedores</v>
      </c>
      <c r="D1916" s="43" t="s">
        <v>377</v>
      </c>
      <c r="E1916" t="s">
        <v>376</v>
      </c>
      <c r="F1916" t="s">
        <v>9589</v>
      </c>
      <c r="G1916" s="41">
        <v>40784</v>
      </c>
      <c r="H1916">
        <v>646</v>
      </c>
      <c r="L1916" t="s">
        <v>21854</v>
      </c>
      <c r="M1916" s="44">
        <v>-7171.96</v>
      </c>
      <c r="N1916" s="44">
        <v>-7171.96</v>
      </c>
    </row>
    <row r="1917" spans="2:14" x14ac:dyDescent="0.25">
      <c r="B1917" s="49" t="s">
        <v>9326</v>
      </c>
      <c r="C1917" s="53" t="str">
        <f>_xlfn.XLOOKUP(Tabla1[[#This Row],[txtDimensionFocus]],Tabla7[Columna1],Tabla7[Columna2])</f>
        <v>Cuentas Por Pagar Proveedores</v>
      </c>
      <c r="D1917" s="43" t="s">
        <v>9682</v>
      </c>
      <c r="E1917" t="s">
        <v>482</v>
      </c>
      <c r="F1917" t="s">
        <v>9683</v>
      </c>
      <c r="G1917" s="41">
        <v>40941</v>
      </c>
      <c r="H1917">
        <v>1379</v>
      </c>
      <c r="L1917" t="s">
        <v>21854</v>
      </c>
      <c r="M1917" s="44">
        <v>-7084.68</v>
      </c>
      <c r="N1917" s="44">
        <v>-7084.68</v>
      </c>
    </row>
    <row r="1918" spans="2:14" x14ac:dyDescent="0.25">
      <c r="B1918" s="49" t="s">
        <v>9326</v>
      </c>
      <c r="C1918" s="53" t="str">
        <f>_xlfn.XLOOKUP(Tabla1[[#This Row],[txtDimensionFocus]],Tabla7[Columna1],Tabla7[Columna2])</f>
        <v>Cuentas Por Pagar Proveedores</v>
      </c>
      <c r="D1918" s="43" t="s">
        <v>245</v>
      </c>
      <c r="E1918" t="s">
        <v>244</v>
      </c>
      <c r="F1918" t="s">
        <v>12417</v>
      </c>
      <c r="G1918" s="41">
        <v>41820</v>
      </c>
      <c r="H1918" t="s">
        <v>3931</v>
      </c>
      <c r="I1918" t="s">
        <v>17044</v>
      </c>
      <c r="K1918" t="s">
        <v>22068</v>
      </c>
      <c r="L1918" t="s">
        <v>21854</v>
      </c>
      <c r="M1918" s="44">
        <v>-7080</v>
      </c>
      <c r="N1918" s="44">
        <v>-7080</v>
      </c>
    </row>
    <row r="1919" spans="2:14" x14ac:dyDescent="0.25">
      <c r="B1919" s="49" t="s">
        <v>9326</v>
      </c>
      <c r="C1919" s="53" t="str">
        <f>_xlfn.XLOOKUP(Tabla1[[#This Row],[txtDimensionFocus]],Tabla7[Columna1],Tabla7[Columna2])</f>
        <v>Cuentas Por Pagar Proveedores</v>
      </c>
      <c r="D1919" s="43" t="s">
        <v>816</v>
      </c>
      <c r="E1919" t="s">
        <v>815</v>
      </c>
      <c r="F1919" t="s">
        <v>10953</v>
      </c>
      <c r="G1919" s="41">
        <v>41638</v>
      </c>
      <c r="L1919" t="s">
        <v>21854</v>
      </c>
      <c r="M1919" s="44">
        <v>-7064.69</v>
      </c>
      <c r="N1919" s="44">
        <v>-7064.69</v>
      </c>
    </row>
    <row r="1920" spans="2:14" x14ac:dyDescent="0.25">
      <c r="B1920" s="49" t="s">
        <v>9326</v>
      </c>
      <c r="C1920" s="53" t="str">
        <f>_xlfn.XLOOKUP(Tabla1[[#This Row],[txtDimensionFocus]],Tabla7[Columna1],Tabla7[Columna2])</f>
        <v>Cuentas Por Pagar Proveedores</v>
      </c>
      <c r="D1920" s="43" t="s">
        <v>816</v>
      </c>
      <c r="E1920" t="s">
        <v>815</v>
      </c>
      <c r="F1920" t="s">
        <v>10488</v>
      </c>
      <c r="G1920" s="41">
        <v>41516</v>
      </c>
      <c r="L1920" t="s">
        <v>21854</v>
      </c>
      <c r="M1920" s="44">
        <v>-7061.35</v>
      </c>
      <c r="N1920" s="44">
        <v>-7061.35</v>
      </c>
    </row>
    <row r="1921" spans="2:14" x14ac:dyDescent="0.25">
      <c r="B1921" s="49" t="s">
        <v>9326</v>
      </c>
      <c r="C1921" s="53" t="str">
        <f>_xlfn.XLOOKUP(Tabla1[[#This Row],[txtDimensionFocus]],Tabla7[Columna1],Tabla7[Columna2])</f>
        <v>Cuentas Por Pagar Proveedores</v>
      </c>
      <c r="D1921" s="43" t="s">
        <v>816</v>
      </c>
      <c r="E1921" t="s">
        <v>815</v>
      </c>
      <c r="F1921" t="s">
        <v>10727</v>
      </c>
      <c r="G1921" s="41">
        <v>41607</v>
      </c>
      <c r="L1921" t="s">
        <v>21854</v>
      </c>
      <c r="M1921" s="44">
        <v>-7055.82</v>
      </c>
      <c r="N1921" s="44">
        <v>-7055.82</v>
      </c>
    </row>
    <row r="1922" spans="2:14" x14ac:dyDescent="0.25">
      <c r="B1922" s="49" t="s">
        <v>9326</v>
      </c>
      <c r="C1922" s="53" t="str">
        <f>_xlfn.XLOOKUP(Tabla1[[#This Row],[txtDimensionFocus]],Tabla7[Columna1],Tabla7[Columna2])</f>
        <v>Cuentas Por Pagar Proveedores</v>
      </c>
      <c r="D1922" s="43" t="s">
        <v>816</v>
      </c>
      <c r="E1922" t="s">
        <v>815</v>
      </c>
      <c r="F1922" t="s">
        <v>10973</v>
      </c>
      <c r="G1922" s="41">
        <v>41639</v>
      </c>
      <c r="L1922" t="s">
        <v>21854</v>
      </c>
      <c r="M1922" s="44">
        <v>-7055</v>
      </c>
      <c r="N1922" s="44">
        <v>-7055</v>
      </c>
    </row>
    <row r="1923" spans="2:14" x14ac:dyDescent="0.25">
      <c r="B1923" s="49" t="s">
        <v>9326</v>
      </c>
      <c r="C1923" s="53" t="str">
        <f>_xlfn.XLOOKUP(Tabla1[[#This Row],[txtDimensionFocus]],Tabla7[Columna1],Tabla7[Columna2])</f>
        <v>Cuentas Por Pagar Proveedores</v>
      </c>
      <c r="D1923" s="43" t="s">
        <v>816</v>
      </c>
      <c r="E1923" t="s">
        <v>815</v>
      </c>
      <c r="F1923" t="s">
        <v>11362</v>
      </c>
      <c r="G1923" s="41">
        <v>41726</v>
      </c>
      <c r="L1923" t="s">
        <v>21854</v>
      </c>
      <c r="M1923" s="44">
        <v>-6934.32</v>
      </c>
      <c r="N1923" s="44">
        <v>-6934.32</v>
      </c>
    </row>
    <row r="1924" spans="2:14" x14ac:dyDescent="0.25">
      <c r="B1924" s="49" t="s">
        <v>9326</v>
      </c>
      <c r="C1924" s="53" t="str">
        <f>_xlfn.XLOOKUP(Tabla1[[#This Row],[txtDimensionFocus]],Tabla7[Columna1],Tabla7[Columna2])</f>
        <v>Cuentas Por Pagar Proveedores</v>
      </c>
      <c r="D1924" s="43" t="s">
        <v>816</v>
      </c>
      <c r="E1924" t="s">
        <v>815</v>
      </c>
      <c r="F1924" t="s">
        <v>11214</v>
      </c>
      <c r="G1924" s="41">
        <v>41705</v>
      </c>
      <c r="L1924" t="s">
        <v>21854</v>
      </c>
      <c r="M1924" s="44">
        <v>-6925.71</v>
      </c>
      <c r="N1924" s="44">
        <v>-6925.71</v>
      </c>
    </row>
    <row r="1925" spans="2:14" x14ac:dyDescent="0.25">
      <c r="B1925" s="49" t="s">
        <v>9326</v>
      </c>
      <c r="C1925" s="53" t="str">
        <f>_xlfn.XLOOKUP(Tabla1[[#This Row],[txtDimensionFocus]],Tabla7[Columna1],Tabla7[Columna2])</f>
        <v>Cuentas Por Pagar Proveedores</v>
      </c>
      <c r="D1925" s="43" t="s">
        <v>816</v>
      </c>
      <c r="E1925" t="s">
        <v>815</v>
      </c>
      <c r="F1925" t="s">
        <v>10485</v>
      </c>
      <c r="G1925" s="41">
        <v>41513</v>
      </c>
      <c r="L1925" t="s">
        <v>21854</v>
      </c>
      <c r="M1925" s="44">
        <v>-6888</v>
      </c>
      <c r="N1925" s="44">
        <v>-6888</v>
      </c>
    </row>
    <row r="1926" spans="2:14" x14ac:dyDescent="0.25">
      <c r="B1926" s="49" t="s">
        <v>9326</v>
      </c>
      <c r="C1926" s="53" t="str">
        <f>_xlfn.XLOOKUP(Tabla1[[#This Row],[txtDimensionFocus]],Tabla7[Columna1],Tabla7[Columna2])</f>
        <v>Cuentas Por Pagar Proveedores</v>
      </c>
      <c r="D1926" s="43" t="s">
        <v>6569</v>
      </c>
      <c r="E1926" t="s">
        <v>6568</v>
      </c>
      <c r="F1926" t="s">
        <v>21380</v>
      </c>
      <c r="G1926" s="41">
        <v>45315</v>
      </c>
      <c r="H1926" t="s">
        <v>21381</v>
      </c>
      <c r="L1926" t="s">
        <v>21854</v>
      </c>
      <c r="M1926" s="44">
        <v>-6773.5</v>
      </c>
      <c r="N1926" s="44">
        <v>-6773.5</v>
      </c>
    </row>
    <row r="1927" spans="2:14" x14ac:dyDescent="0.25">
      <c r="B1927" s="49" t="s">
        <v>9326</v>
      </c>
      <c r="C1927" s="53" t="str">
        <f>_xlfn.XLOOKUP(Tabla1[[#This Row],[txtDimensionFocus]],Tabla7[Columna1],Tabla7[Columna2])</f>
        <v>Cuentas Por Pagar Proveedores</v>
      </c>
      <c r="D1927" s="43" t="s">
        <v>816</v>
      </c>
      <c r="E1927" t="s">
        <v>815</v>
      </c>
      <c r="F1927" t="s">
        <v>11371</v>
      </c>
      <c r="G1927" s="41">
        <v>41726</v>
      </c>
      <c r="L1927" t="s">
        <v>21854</v>
      </c>
      <c r="M1927" s="44">
        <v>-6770.08</v>
      </c>
      <c r="N1927" s="44">
        <v>-6770.08</v>
      </c>
    </row>
    <row r="1928" spans="2:14" x14ac:dyDescent="0.25">
      <c r="B1928" s="49" t="s">
        <v>9326</v>
      </c>
      <c r="C1928" s="53" t="str">
        <f>_xlfn.XLOOKUP(Tabla1[[#This Row],[txtDimensionFocus]],Tabla7[Columna1],Tabla7[Columna2])</f>
        <v>Cuentas Por Pagar Proveedores</v>
      </c>
      <c r="D1928" s="43" t="s">
        <v>816</v>
      </c>
      <c r="E1928" t="s">
        <v>815</v>
      </c>
      <c r="F1928" t="s">
        <v>12476</v>
      </c>
      <c r="G1928" s="41">
        <v>41837</v>
      </c>
      <c r="L1928" t="s">
        <v>21854</v>
      </c>
      <c r="M1928" s="44">
        <v>-6696.18</v>
      </c>
      <c r="N1928" s="44">
        <v>-6696.18</v>
      </c>
    </row>
    <row r="1929" spans="2:14" x14ac:dyDescent="0.25">
      <c r="B1929" s="49" t="s">
        <v>9326</v>
      </c>
      <c r="C1929" s="53" t="str">
        <f>_xlfn.XLOOKUP(Tabla1[[#This Row],[txtDimensionFocus]],Tabla7[Columna1],Tabla7[Columna2])</f>
        <v>Cuentas Por Pagar Proveedores</v>
      </c>
      <c r="D1929" s="43" t="s">
        <v>816</v>
      </c>
      <c r="E1929" t="s">
        <v>815</v>
      </c>
      <c r="F1929" t="s">
        <v>10951</v>
      </c>
      <c r="G1929" s="41">
        <v>41638</v>
      </c>
      <c r="L1929" t="s">
        <v>21854</v>
      </c>
      <c r="M1929" s="44">
        <v>-6669.63</v>
      </c>
      <c r="N1929" s="44">
        <v>-6669.63</v>
      </c>
    </row>
    <row r="1930" spans="2:14" x14ac:dyDescent="0.25">
      <c r="B1930" s="49" t="s">
        <v>9326</v>
      </c>
      <c r="C1930" s="53" t="str">
        <f>_xlfn.XLOOKUP(Tabla1[[#This Row],[txtDimensionFocus]],Tabla7[Columna1],Tabla7[Columna2])</f>
        <v>Cuentas Por Pagar Proveedores</v>
      </c>
      <c r="D1930" s="43" t="s">
        <v>21687</v>
      </c>
      <c r="E1930" t="s">
        <v>22722</v>
      </c>
      <c r="F1930" t="s">
        <v>22723</v>
      </c>
      <c r="G1930" s="41">
        <v>45322</v>
      </c>
      <c r="H1930" t="s">
        <v>22724</v>
      </c>
      <c r="L1930" t="s">
        <v>21854</v>
      </c>
      <c r="M1930" s="44">
        <v>-6657.28</v>
      </c>
      <c r="N1930" s="44">
        <v>-6657.28</v>
      </c>
    </row>
    <row r="1931" spans="2:14" x14ac:dyDescent="0.25">
      <c r="B1931" s="49" t="s">
        <v>9326</v>
      </c>
      <c r="C1931" s="53" t="str">
        <f>_xlfn.XLOOKUP(Tabla1[[#This Row],[txtDimensionFocus]],Tabla7[Columna1],Tabla7[Columna2])</f>
        <v>Cuentas Por Pagar Proveedores</v>
      </c>
      <c r="D1931" s="43" t="s">
        <v>85</v>
      </c>
      <c r="E1931" t="s">
        <v>84</v>
      </c>
      <c r="F1931" t="s">
        <v>9373</v>
      </c>
      <c r="G1931" s="41">
        <v>40291</v>
      </c>
      <c r="H1931">
        <v>4299</v>
      </c>
      <c r="L1931" t="s">
        <v>21854</v>
      </c>
      <c r="M1931" s="44">
        <v>-6656.08</v>
      </c>
      <c r="N1931" s="44">
        <v>-6656.08</v>
      </c>
    </row>
    <row r="1932" spans="2:14" x14ac:dyDescent="0.25">
      <c r="B1932" s="49" t="s">
        <v>9326</v>
      </c>
      <c r="C1932" s="53" t="str">
        <f>_xlfn.XLOOKUP(Tabla1[[#This Row],[txtDimensionFocus]],Tabla7[Columna1],Tabla7[Columna2])</f>
        <v>Cuentas Por Pagar Proveedores</v>
      </c>
      <c r="D1932" s="43" t="s">
        <v>816</v>
      </c>
      <c r="E1932" t="s">
        <v>815</v>
      </c>
      <c r="F1932" t="s">
        <v>11395</v>
      </c>
      <c r="G1932" s="41">
        <v>41732</v>
      </c>
      <c r="L1932" t="s">
        <v>21854</v>
      </c>
      <c r="M1932" s="44">
        <v>-6470.77</v>
      </c>
      <c r="N1932" s="44">
        <v>-6470.77</v>
      </c>
    </row>
    <row r="1933" spans="2:14" x14ac:dyDescent="0.25">
      <c r="B1933" s="49" t="s">
        <v>9326</v>
      </c>
      <c r="C1933" s="53" t="str">
        <f>_xlfn.XLOOKUP(Tabla1[[#This Row],[txtDimensionFocus]],Tabla7[Columna1],Tabla7[Columna2])</f>
        <v>Cuentas Por Pagar Proveedores</v>
      </c>
      <c r="D1933" s="43" t="s">
        <v>12831</v>
      </c>
      <c r="E1933" t="s">
        <v>4492</v>
      </c>
      <c r="F1933" t="s">
        <v>12832</v>
      </c>
      <c r="G1933" s="41">
        <v>41982</v>
      </c>
      <c r="H1933" t="s">
        <v>4493</v>
      </c>
      <c r="I1933" t="s">
        <v>16957</v>
      </c>
      <c r="L1933" t="s">
        <v>21854</v>
      </c>
      <c r="M1933" s="44">
        <v>-6401.5</v>
      </c>
      <c r="N1933" s="44">
        <v>-6401.5</v>
      </c>
    </row>
    <row r="1934" spans="2:14" x14ac:dyDescent="0.25">
      <c r="B1934" s="49" t="s">
        <v>9326</v>
      </c>
      <c r="C1934" s="53" t="str">
        <f>_xlfn.XLOOKUP(Tabla1[[#This Row],[txtDimensionFocus]],Tabla7[Columna1],Tabla7[Columna2])</f>
        <v>Cuentas Por Pagar Proveedores</v>
      </c>
      <c r="D1934" s="43" t="s">
        <v>816</v>
      </c>
      <c r="E1934" t="s">
        <v>815</v>
      </c>
      <c r="F1934" t="s">
        <v>11370</v>
      </c>
      <c r="G1934" s="41">
        <v>41726</v>
      </c>
      <c r="L1934" t="s">
        <v>21854</v>
      </c>
      <c r="M1934" s="44">
        <v>-6391.49</v>
      </c>
      <c r="N1934" s="44">
        <v>-6391.49</v>
      </c>
    </row>
    <row r="1935" spans="2:14" x14ac:dyDescent="0.25">
      <c r="B1935" s="49" t="s">
        <v>9326</v>
      </c>
      <c r="C1935" s="53" t="str">
        <f>_xlfn.XLOOKUP(Tabla1[[#This Row],[txtDimensionFocus]],Tabla7[Columna1],Tabla7[Columna2])</f>
        <v>Cuentas Por Pagar Proveedores</v>
      </c>
      <c r="D1935" s="43" t="s">
        <v>408</v>
      </c>
      <c r="E1935" t="s">
        <v>407</v>
      </c>
      <c r="F1935" t="s">
        <v>10188</v>
      </c>
      <c r="G1935" s="41">
        <v>41266</v>
      </c>
      <c r="H1935" t="s">
        <v>1119</v>
      </c>
      <c r="I1935" t="s">
        <v>17349</v>
      </c>
      <c r="K1935" t="s">
        <v>22156</v>
      </c>
      <c r="L1935" t="s">
        <v>21854</v>
      </c>
      <c r="M1935" s="44">
        <v>-6390</v>
      </c>
      <c r="N1935" s="44">
        <v>-6390</v>
      </c>
    </row>
    <row r="1936" spans="2:14" x14ac:dyDescent="0.25">
      <c r="B1936" s="49" t="s">
        <v>23866</v>
      </c>
      <c r="C1936" s="53" t="str">
        <f>_xlfn.XLOOKUP(Tabla1[[#This Row],[txtDimensionFocus]],Tabla7[Columna1],Tabla7[Columna2])</f>
        <v>Reposicion/Reposicion Cajas Chicas/Fondos</v>
      </c>
      <c r="D1936" s="43" t="s">
        <v>23941</v>
      </c>
      <c r="E1936" t="s">
        <v>23942</v>
      </c>
      <c r="F1936" t="s">
        <v>23943</v>
      </c>
      <c r="G1936" s="41">
        <v>41845</v>
      </c>
      <c r="L1936" t="s">
        <v>21854</v>
      </c>
      <c r="M1936" s="44">
        <v>-150000</v>
      </c>
      <c r="N1936" s="44">
        <v>-150000</v>
      </c>
    </row>
    <row r="1937" spans="2:14" x14ac:dyDescent="0.25">
      <c r="B1937" s="49" t="s">
        <v>9326</v>
      </c>
      <c r="C1937" s="53" t="str">
        <f>_xlfn.XLOOKUP(Tabla1[[#This Row],[txtDimensionFocus]],Tabla7[Columna1],Tabla7[Columna2])</f>
        <v>Cuentas Por Pagar Proveedores</v>
      </c>
      <c r="D1937" s="43" t="s">
        <v>408</v>
      </c>
      <c r="E1937" t="s">
        <v>407</v>
      </c>
      <c r="F1937" t="s">
        <v>10190</v>
      </c>
      <c r="G1937" s="41">
        <v>41266</v>
      </c>
      <c r="H1937" t="s">
        <v>1121</v>
      </c>
      <c r="I1937" t="s">
        <v>17350</v>
      </c>
      <c r="K1937" t="s">
        <v>22156</v>
      </c>
      <c r="L1937" t="s">
        <v>21854</v>
      </c>
      <c r="M1937" s="44">
        <v>-6390</v>
      </c>
      <c r="N1937" s="44">
        <v>-6390</v>
      </c>
    </row>
    <row r="1938" spans="2:14" x14ac:dyDescent="0.25">
      <c r="B1938" s="49" t="s">
        <v>9326</v>
      </c>
      <c r="C1938" s="53" t="str">
        <f>_xlfn.XLOOKUP(Tabla1[[#This Row],[txtDimensionFocus]],Tabla7[Columna1],Tabla7[Columna2])</f>
        <v>Cuentas Por Pagar Proveedores</v>
      </c>
      <c r="D1938" s="43" t="s">
        <v>10016</v>
      </c>
      <c r="E1938" t="s">
        <v>884</v>
      </c>
      <c r="F1938" t="s">
        <v>10017</v>
      </c>
      <c r="G1938" s="41">
        <v>41169</v>
      </c>
      <c r="H1938" t="s">
        <v>885</v>
      </c>
      <c r="L1938" t="s">
        <v>21854</v>
      </c>
      <c r="M1938" s="44">
        <v>-6380</v>
      </c>
      <c r="N1938" s="44">
        <v>-6380</v>
      </c>
    </row>
    <row r="1939" spans="2:14" x14ac:dyDescent="0.25">
      <c r="B1939" s="49" t="s">
        <v>9326</v>
      </c>
      <c r="C1939" s="53" t="str">
        <f>_xlfn.XLOOKUP(Tabla1[[#This Row],[txtDimensionFocus]],Tabla7[Columna1],Tabla7[Columna2])</f>
        <v>Cuentas Por Pagar Proveedores</v>
      </c>
      <c r="D1939" s="43" t="s">
        <v>10016</v>
      </c>
      <c r="E1939" t="s">
        <v>884</v>
      </c>
      <c r="F1939" t="s">
        <v>10018</v>
      </c>
      <c r="G1939" s="41">
        <v>41169</v>
      </c>
      <c r="H1939" t="s">
        <v>886</v>
      </c>
      <c r="L1939" t="s">
        <v>21854</v>
      </c>
      <c r="M1939" s="44">
        <v>-6380</v>
      </c>
      <c r="N1939" s="44">
        <v>-6380</v>
      </c>
    </row>
    <row r="1940" spans="2:14" x14ac:dyDescent="0.25">
      <c r="B1940" s="49" t="s">
        <v>9326</v>
      </c>
      <c r="C1940" s="53" t="str">
        <f>_xlfn.XLOOKUP(Tabla1[[#This Row],[txtDimensionFocus]],Tabla7[Columna1],Tabla7[Columna2])</f>
        <v>Cuentas Por Pagar Proveedores</v>
      </c>
      <c r="D1940" s="43" t="s">
        <v>816</v>
      </c>
      <c r="E1940" t="s">
        <v>815</v>
      </c>
      <c r="F1940" t="s">
        <v>12475</v>
      </c>
      <c r="G1940" s="41">
        <v>41837</v>
      </c>
      <c r="L1940" t="s">
        <v>21854</v>
      </c>
      <c r="M1940" s="44">
        <v>-6321.72</v>
      </c>
      <c r="N1940" s="44">
        <v>-6321.72</v>
      </c>
    </row>
    <row r="1941" spans="2:14" x14ac:dyDescent="0.25">
      <c r="B1941" s="49" t="s">
        <v>9326</v>
      </c>
      <c r="C1941" s="53" t="str">
        <f>_xlfn.XLOOKUP(Tabla1[[#This Row],[txtDimensionFocus]],Tabla7[Columna1],Tabla7[Columna2])</f>
        <v>Cuentas Por Pagar Proveedores</v>
      </c>
      <c r="D1941" s="43" t="s">
        <v>1177</v>
      </c>
      <c r="E1941" t="s">
        <v>1176</v>
      </c>
      <c r="F1941" t="s">
        <v>13451</v>
      </c>
      <c r="G1941" s="41">
        <v>42054</v>
      </c>
      <c r="H1941" t="s">
        <v>5329</v>
      </c>
      <c r="I1941" t="s">
        <v>17117</v>
      </c>
      <c r="K1941" t="s">
        <v>22086</v>
      </c>
      <c r="L1941" t="s">
        <v>21854</v>
      </c>
      <c r="M1941" s="44">
        <v>-6279.08</v>
      </c>
      <c r="N1941" s="44">
        <v>-6279.08</v>
      </c>
    </row>
    <row r="1942" spans="2:14" x14ac:dyDescent="0.25">
      <c r="B1942" s="49" t="s">
        <v>9326</v>
      </c>
      <c r="C1942" s="53" t="str">
        <f>_xlfn.XLOOKUP(Tabla1[[#This Row],[txtDimensionFocus]],Tabla7[Columna1],Tabla7[Columna2])</f>
        <v>Cuentas Por Pagar Proveedores</v>
      </c>
      <c r="D1942" s="43" t="s">
        <v>816</v>
      </c>
      <c r="E1942" t="s">
        <v>815</v>
      </c>
      <c r="F1942" t="s">
        <v>11394</v>
      </c>
      <c r="G1942" s="41">
        <v>41732</v>
      </c>
      <c r="L1942" t="s">
        <v>21854</v>
      </c>
      <c r="M1942" s="44">
        <v>-6108.92</v>
      </c>
      <c r="N1942" s="44">
        <v>-6108.92</v>
      </c>
    </row>
    <row r="1943" spans="2:14" x14ac:dyDescent="0.25">
      <c r="B1943" s="49" t="s">
        <v>9326</v>
      </c>
      <c r="C1943" s="53" t="str">
        <f>_xlfn.XLOOKUP(Tabla1[[#This Row],[txtDimensionFocus]],Tabla7[Columna1],Tabla7[Columna2])</f>
        <v>Cuentas Por Pagar Proveedores</v>
      </c>
      <c r="D1943" s="43" t="s">
        <v>1567</v>
      </c>
      <c r="E1943" t="s">
        <v>1566</v>
      </c>
      <c r="F1943" t="s">
        <v>10523</v>
      </c>
      <c r="G1943" s="41">
        <v>41537</v>
      </c>
      <c r="H1943" s="50" t="s">
        <v>1568</v>
      </c>
      <c r="L1943" t="s">
        <v>21854</v>
      </c>
      <c r="M1943" s="44">
        <v>-6076.08</v>
      </c>
      <c r="N1943" s="44">
        <v>-6076.08</v>
      </c>
    </row>
    <row r="1944" spans="2:14" x14ac:dyDescent="0.25">
      <c r="B1944" s="49" t="s">
        <v>9326</v>
      </c>
      <c r="C1944" s="53" t="str">
        <f>_xlfn.XLOOKUP(Tabla1[[#This Row],[txtDimensionFocus]],Tabla7[Columna1],Tabla7[Columna2])</f>
        <v>Cuentas Por Pagar Proveedores</v>
      </c>
      <c r="D1944" s="43" t="s">
        <v>9698</v>
      </c>
      <c r="E1944" t="s">
        <v>494</v>
      </c>
      <c r="F1944" t="s">
        <v>9699</v>
      </c>
      <c r="G1944" s="41">
        <v>40949</v>
      </c>
      <c r="H1944">
        <v>502</v>
      </c>
      <c r="L1944" t="s">
        <v>21854</v>
      </c>
      <c r="M1944" s="44">
        <v>-6069.66</v>
      </c>
      <c r="N1944" s="44">
        <v>-6069.66</v>
      </c>
    </row>
    <row r="1945" spans="2:14" x14ac:dyDescent="0.25">
      <c r="B1945" s="49" t="s">
        <v>9326</v>
      </c>
      <c r="C1945" s="53" t="str">
        <f>_xlfn.XLOOKUP(Tabla1[[#This Row],[txtDimensionFocus]],Tabla7[Columna1],Tabla7[Columna2])</f>
        <v>Cuentas Por Pagar Proveedores</v>
      </c>
      <c r="D1945" s="43" t="s">
        <v>816</v>
      </c>
      <c r="E1945" t="s">
        <v>815</v>
      </c>
      <c r="F1945" t="s">
        <v>10728</v>
      </c>
      <c r="G1945" s="41">
        <v>41607</v>
      </c>
      <c r="L1945" t="s">
        <v>21854</v>
      </c>
      <c r="M1945" s="44">
        <v>-6027.78</v>
      </c>
      <c r="N1945" s="44">
        <v>-6027.78</v>
      </c>
    </row>
    <row r="1946" spans="2:14" x14ac:dyDescent="0.25">
      <c r="B1946" s="49" t="s">
        <v>9326</v>
      </c>
      <c r="C1946" s="53" t="str">
        <f>_xlfn.XLOOKUP(Tabla1[[#This Row],[txtDimensionFocus]],Tabla7[Columna1],Tabla7[Columna2])</f>
        <v>Cuentas Por Pagar Proveedores</v>
      </c>
      <c r="D1946" s="43" t="s">
        <v>816</v>
      </c>
      <c r="E1946" t="s">
        <v>815</v>
      </c>
      <c r="F1946" t="s">
        <v>10972</v>
      </c>
      <c r="G1946" s="41">
        <v>41639</v>
      </c>
      <c r="L1946" t="s">
        <v>21854</v>
      </c>
      <c r="M1946" s="44">
        <v>-6027.01</v>
      </c>
      <c r="N1946" s="44">
        <v>-6027.01</v>
      </c>
    </row>
    <row r="1947" spans="2:14" x14ac:dyDescent="0.25">
      <c r="B1947" s="49" t="s">
        <v>9326</v>
      </c>
      <c r="C1947" s="53" t="str">
        <f>_xlfn.XLOOKUP(Tabla1[[#This Row],[txtDimensionFocus]],Tabla7[Columna1],Tabla7[Columna2])</f>
        <v>Cuentas Por Pagar Proveedores</v>
      </c>
      <c r="D1947" s="43" t="s">
        <v>9867</v>
      </c>
      <c r="E1947" t="s">
        <v>657</v>
      </c>
      <c r="F1947" t="s">
        <v>9868</v>
      </c>
      <c r="G1947" s="41">
        <v>41091</v>
      </c>
      <c r="H1947" t="s">
        <v>658</v>
      </c>
      <c r="L1947" t="s">
        <v>21854</v>
      </c>
      <c r="M1947" s="44">
        <v>-6000</v>
      </c>
      <c r="N1947" s="44">
        <v>-6000</v>
      </c>
    </row>
    <row r="1948" spans="2:14" x14ac:dyDescent="0.25">
      <c r="B1948" s="49" t="s">
        <v>9326</v>
      </c>
      <c r="C1948" s="53" t="str">
        <f>_xlfn.XLOOKUP(Tabla1[[#This Row],[txtDimensionFocus]],Tabla7[Columna1],Tabla7[Columna2])</f>
        <v>Cuentas Por Pagar Proveedores</v>
      </c>
      <c r="D1948" s="43" t="s">
        <v>231</v>
      </c>
      <c r="E1948" t="s">
        <v>230</v>
      </c>
      <c r="F1948" t="s">
        <v>9464</v>
      </c>
      <c r="G1948" s="41">
        <v>40560</v>
      </c>
      <c r="H1948">
        <v>18</v>
      </c>
      <c r="L1948" t="s">
        <v>21854</v>
      </c>
      <c r="M1948" s="44">
        <v>-6000</v>
      </c>
      <c r="N1948" s="44">
        <v>-6000</v>
      </c>
    </row>
    <row r="1949" spans="2:14" x14ac:dyDescent="0.25">
      <c r="B1949" s="49" t="s">
        <v>9326</v>
      </c>
      <c r="C1949" s="53" t="str">
        <f>_xlfn.XLOOKUP(Tabla1[[#This Row],[txtDimensionFocus]],Tabla7[Columna1],Tabla7[Columna2])</f>
        <v>Cuentas Por Pagar Proveedores</v>
      </c>
      <c r="D1949" s="43" t="s">
        <v>6985</v>
      </c>
      <c r="E1949" t="s">
        <v>6984</v>
      </c>
      <c r="F1949" t="s">
        <v>14766</v>
      </c>
      <c r="G1949" s="41">
        <v>43097</v>
      </c>
      <c r="H1949" t="s">
        <v>6986</v>
      </c>
      <c r="L1949" t="s">
        <v>21854</v>
      </c>
      <c r="M1949" s="44">
        <v>-5975</v>
      </c>
      <c r="N1949" s="44">
        <v>-5975</v>
      </c>
    </row>
    <row r="1950" spans="2:14" x14ac:dyDescent="0.25">
      <c r="B1950" s="49" t="s">
        <v>9326</v>
      </c>
      <c r="C1950" s="53" t="str">
        <f>_xlfn.XLOOKUP(Tabla1[[#This Row],[txtDimensionFocus]],Tabla7[Columna1],Tabla7[Columna2])</f>
        <v>Cuentas Por Pagar Proveedores</v>
      </c>
      <c r="D1950" s="43" t="s">
        <v>198</v>
      </c>
      <c r="E1950" t="s">
        <v>197</v>
      </c>
      <c r="F1950" t="s">
        <v>10382</v>
      </c>
      <c r="G1950" s="41">
        <v>41425</v>
      </c>
      <c r="H1950" t="s">
        <v>1375</v>
      </c>
      <c r="I1950" t="s">
        <v>17292</v>
      </c>
      <c r="K1950">
        <v>563</v>
      </c>
      <c r="L1950" t="s">
        <v>21854</v>
      </c>
      <c r="M1950" s="44">
        <v>-67697.72</v>
      </c>
      <c r="N1950" s="44">
        <v>-5966.58</v>
      </c>
    </row>
    <row r="1951" spans="2:14" x14ac:dyDescent="0.25">
      <c r="B1951" s="49" t="s">
        <v>9326</v>
      </c>
      <c r="C1951" s="53" t="str">
        <f>_xlfn.XLOOKUP(Tabla1[[#This Row],[txtDimensionFocus]],Tabla7[Columna1],Tabla7[Columna2])</f>
        <v>Cuentas Por Pagar Proveedores</v>
      </c>
      <c r="D1951" s="43" t="s">
        <v>816</v>
      </c>
      <c r="E1951" t="s">
        <v>815</v>
      </c>
      <c r="F1951" t="s">
        <v>12152</v>
      </c>
      <c r="G1951" s="41">
        <v>41779</v>
      </c>
      <c r="L1951" t="s">
        <v>21854</v>
      </c>
      <c r="M1951" s="44">
        <v>-5928</v>
      </c>
      <c r="N1951" s="44">
        <v>-5928</v>
      </c>
    </row>
    <row r="1952" spans="2:14" x14ac:dyDescent="0.25">
      <c r="B1952" s="49" t="s">
        <v>9326</v>
      </c>
      <c r="C1952" s="53" t="str">
        <f>_xlfn.XLOOKUP(Tabla1[[#This Row],[txtDimensionFocus]],Tabla7[Columna1],Tabla7[Columna2])</f>
        <v>Cuentas Por Pagar Proveedores</v>
      </c>
      <c r="D1952" s="43" t="s">
        <v>245</v>
      </c>
      <c r="E1952" t="s">
        <v>244</v>
      </c>
      <c r="F1952" t="s">
        <v>12418</v>
      </c>
      <c r="G1952" s="41">
        <v>41820</v>
      </c>
      <c r="H1952" t="s">
        <v>3933</v>
      </c>
      <c r="I1952" t="s">
        <v>17044</v>
      </c>
      <c r="K1952" t="s">
        <v>22068</v>
      </c>
      <c r="L1952" t="s">
        <v>21854</v>
      </c>
      <c r="M1952" s="44">
        <v>-5900</v>
      </c>
      <c r="N1952" s="44">
        <v>-5900</v>
      </c>
    </row>
    <row r="1953" spans="2:14" x14ac:dyDescent="0.25">
      <c r="B1953" s="49" t="s">
        <v>9326</v>
      </c>
      <c r="C1953" s="53" t="str">
        <f>_xlfn.XLOOKUP(Tabla1[[#This Row],[txtDimensionFocus]],Tabla7[Columna1],Tabla7[Columna2])</f>
        <v>Cuentas Por Pagar Proveedores</v>
      </c>
      <c r="D1953" s="43" t="s">
        <v>245</v>
      </c>
      <c r="E1953" t="s">
        <v>244</v>
      </c>
      <c r="F1953" t="s">
        <v>12419</v>
      </c>
      <c r="G1953" s="41">
        <v>41820</v>
      </c>
      <c r="H1953" t="s">
        <v>3935</v>
      </c>
      <c r="I1953" t="s">
        <v>17044</v>
      </c>
      <c r="K1953" t="s">
        <v>22068</v>
      </c>
      <c r="L1953" t="s">
        <v>21854</v>
      </c>
      <c r="M1953" s="44">
        <v>-5900</v>
      </c>
      <c r="N1953" s="44">
        <v>-5900</v>
      </c>
    </row>
    <row r="1954" spans="2:14" x14ac:dyDescent="0.25">
      <c r="B1954" s="49" t="s">
        <v>9326</v>
      </c>
      <c r="C1954" s="53" t="str">
        <f>_xlfn.XLOOKUP(Tabla1[[#This Row],[txtDimensionFocus]],Tabla7[Columna1],Tabla7[Columna2])</f>
        <v>Cuentas Por Pagar Proveedores</v>
      </c>
      <c r="D1954" s="43" t="s">
        <v>245</v>
      </c>
      <c r="E1954" t="s">
        <v>244</v>
      </c>
      <c r="F1954" t="s">
        <v>12421</v>
      </c>
      <c r="G1954" s="41">
        <v>41820</v>
      </c>
      <c r="H1954" t="s">
        <v>3939</v>
      </c>
      <c r="I1954" t="s">
        <v>17044</v>
      </c>
      <c r="K1954" t="s">
        <v>22068</v>
      </c>
      <c r="L1954" t="s">
        <v>21854</v>
      </c>
      <c r="M1954" s="44">
        <v>-5900</v>
      </c>
      <c r="N1954" s="44">
        <v>-5900</v>
      </c>
    </row>
    <row r="1955" spans="2:14" x14ac:dyDescent="0.25">
      <c r="B1955" s="49" t="s">
        <v>9326</v>
      </c>
      <c r="C1955" s="53" t="str">
        <f>_xlfn.XLOOKUP(Tabla1[[#This Row],[txtDimensionFocus]],Tabla7[Columna1],Tabla7[Columna2])</f>
        <v>Cuentas Por Pagar Proveedores</v>
      </c>
      <c r="D1955" s="43" t="s">
        <v>245</v>
      </c>
      <c r="E1955" t="s">
        <v>244</v>
      </c>
      <c r="F1955" t="s">
        <v>12423</v>
      </c>
      <c r="G1955" s="41">
        <v>41820</v>
      </c>
      <c r="H1955" t="s">
        <v>3943</v>
      </c>
      <c r="I1955" t="s">
        <v>17044</v>
      </c>
      <c r="K1955" t="s">
        <v>22068</v>
      </c>
      <c r="L1955" t="s">
        <v>21854</v>
      </c>
      <c r="M1955" s="44">
        <v>-5900</v>
      </c>
      <c r="N1955" s="44">
        <v>-5900</v>
      </c>
    </row>
    <row r="1956" spans="2:14" x14ac:dyDescent="0.25">
      <c r="B1956" s="49" t="s">
        <v>9326</v>
      </c>
      <c r="C1956" s="53" t="str">
        <f>_xlfn.XLOOKUP(Tabla1[[#This Row],[txtDimensionFocus]],Tabla7[Columna1],Tabla7[Columna2])</f>
        <v>Cuentas Por Pagar Proveedores</v>
      </c>
      <c r="D1956" s="43" t="s">
        <v>245</v>
      </c>
      <c r="E1956" t="s">
        <v>244</v>
      </c>
      <c r="F1956" t="s">
        <v>12424</v>
      </c>
      <c r="G1956" s="41">
        <v>41820</v>
      </c>
      <c r="H1956" t="s">
        <v>3945</v>
      </c>
      <c r="I1956" t="s">
        <v>17044</v>
      </c>
      <c r="K1956" t="s">
        <v>22068</v>
      </c>
      <c r="L1956" t="s">
        <v>21854</v>
      </c>
      <c r="M1956" s="44">
        <v>-5900</v>
      </c>
      <c r="N1956" s="44">
        <v>-5900</v>
      </c>
    </row>
    <row r="1957" spans="2:14" x14ac:dyDescent="0.25">
      <c r="B1957" s="49" t="s">
        <v>9326</v>
      </c>
      <c r="C1957" s="53" t="str">
        <f>_xlfn.XLOOKUP(Tabla1[[#This Row],[txtDimensionFocus]],Tabla7[Columna1],Tabla7[Columna2])</f>
        <v>Cuentas Por Pagar Proveedores</v>
      </c>
      <c r="D1957" s="43" t="s">
        <v>245</v>
      </c>
      <c r="E1957" t="s">
        <v>244</v>
      </c>
      <c r="F1957" t="s">
        <v>12425</v>
      </c>
      <c r="G1957" s="41">
        <v>41820</v>
      </c>
      <c r="H1957" t="s">
        <v>3947</v>
      </c>
      <c r="I1957" t="s">
        <v>17044</v>
      </c>
      <c r="K1957" t="s">
        <v>22068</v>
      </c>
      <c r="L1957" t="s">
        <v>21854</v>
      </c>
      <c r="M1957" s="44">
        <v>-5900</v>
      </c>
      <c r="N1957" s="44">
        <v>-5900</v>
      </c>
    </row>
    <row r="1958" spans="2:14" x14ac:dyDescent="0.25">
      <c r="B1958" s="49" t="s">
        <v>9326</v>
      </c>
      <c r="C1958" s="53" t="str">
        <f>_xlfn.XLOOKUP(Tabla1[[#This Row],[txtDimensionFocus]],Tabla7[Columna1],Tabla7[Columna2])</f>
        <v>Cuentas Por Pagar Proveedores</v>
      </c>
      <c r="D1958" s="43" t="s">
        <v>245</v>
      </c>
      <c r="E1958" t="s">
        <v>244</v>
      </c>
      <c r="F1958" t="s">
        <v>12426</v>
      </c>
      <c r="G1958" s="41">
        <v>41820</v>
      </c>
      <c r="H1958" t="s">
        <v>3949</v>
      </c>
      <c r="I1958" t="s">
        <v>17044</v>
      </c>
      <c r="K1958" t="s">
        <v>22068</v>
      </c>
      <c r="L1958" t="s">
        <v>21854</v>
      </c>
      <c r="M1958" s="44">
        <v>-5900</v>
      </c>
      <c r="N1958" s="44">
        <v>-5900</v>
      </c>
    </row>
    <row r="1959" spans="2:14" x14ac:dyDescent="0.25">
      <c r="B1959" s="49" t="s">
        <v>9326</v>
      </c>
      <c r="C1959" s="53" t="str">
        <f>_xlfn.XLOOKUP(Tabla1[[#This Row],[txtDimensionFocus]],Tabla7[Columna1],Tabla7[Columna2])</f>
        <v>Cuentas Por Pagar Proveedores</v>
      </c>
      <c r="D1959" s="43" t="s">
        <v>4034</v>
      </c>
      <c r="E1959" t="s">
        <v>4033</v>
      </c>
      <c r="F1959" t="s">
        <v>12819</v>
      </c>
      <c r="G1959" s="41">
        <v>41976</v>
      </c>
      <c r="H1959" t="s">
        <v>4477</v>
      </c>
      <c r="I1959" t="s">
        <v>4407</v>
      </c>
      <c r="K1959">
        <v>2826</v>
      </c>
      <c r="L1959" t="s">
        <v>21854</v>
      </c>
      <c r="M1959" s="44">
        <v>-5900</v>
      </c>
      <c r="N1959" s="44">
        <v>-5900</v>
      </c>
    </row>
    <row r="1960" spans="2:14" x14ac:dyDescent="0.25">
      <c r="B1960" s="49" t="s">
        <v>9326</v>
      </c>
      <c r="C1960" s="53" t="str">
        <f>_xlfn.XLOOKUP(Tabla1[[#This Row],[txtDimensionFocus]],Tabla7[Columna1],Tabla7[Columna2])</f>
        <v>Cuentas Por Pagar Proveedores</v>
      </c>
      <c r="D1960" s="43" t="s">
        <v>4034</v>
      </c>
      <c r="E1960" t="s">
        <v>4033</v>
      </c>
      <c r="F1960" t="s">
        <v>12821</v>
      </c>
      <c r="G1960" s="41">
        <v>41976</v>
      </c>
      <c r="H1960" t="s">
        <v>4479</v>
      </c>
      <c r="I1960" t="s">
        <v>4407</v>
      </c>
      <c r="K1960">
        <v>2826</v>
      </c>
      <c r="L1960" t="s">
        <v>21854</v>
      </c>
      <c r="M1960" s="44">
        <v>-5900</v>
      </c>
      <c r="N1960" s="44">
        <v>-5900</v>
      </c>
    </row>
    <row r="1961" spans="2:14" x14ac:dyDescent="0.25">
      <c r="B1961" s="49" t="s">
        <v>9326</v>
      </c>
      <c r="C1961" s="53" t="str">
        <f>_xlfn.XLOOKUP(Tabla1[[#This Row],[txtDimensionFocus]],Tabla7[Columna1],Tabla7[Columna2])</f>
        <v>Cuentas Por Pagar Proveedores</v>
      </c>
      <c r="D1961" s="43" t="s">
        <v>4034</v>
      </c>
      <c r="E1961" t="s">
        <v>4033</v>
      </c>
      <c r="F1961" t="s">
        <v>12823</v>
      </c>
      <c r="G1961" s="41">
        <v>41976</v>
      </c>
      <c r="H1961" t="s">
        <v>4481</v>
      </c>
      <c r="I1961" t="s">
        <v>4407</v>
      </c>
      <c r="K1961">
        <v>2826</v>
      </c>
      <c r="L1961" t="s">
        <v>21854</v>
      </c>
      <c r="M1961" s="44">
        <v>-5900</v>
      </c>
      <c r="N1961" s="44">
        <v>-5900</v>
      </c>
    </row>
    <row r="1962" spans="2:14" x14ac:dyDescent="0.25">
      <c r="B1962" s="49" t="s">
        <v>9326</v>
      </c>
      <c r="C1962" s="53" t="str">
        <f>_xlfn.XLOOKUP(Tabla1[[#This Row],[txtDimensionFocus]],Tabla7[Columna1],Tabla7[Columna2])</f>
        <v>Cuentas Por Pagar Proveedores</v>
      </c>
      <c r="D1962" s="43" t="s">
        <v>4034</v>
      </c>
      <c r="E1962" t="s">
        <v>4033</v>
      </c>
      <c r="F1962" t="s">
        <v>12824</v>
      </c>
      <c r="G1962" s="41">
        <v>41976</v>
      </c>
      <c r="H1962" t="s">
        <v>4482</v>
      </c>
      <c r="I1962" t="s">
        <v>4407</v>
      </c>
      <c r="K1962">
        <v>2826</v>
      </c>
      <c r="L1962" t="s">
        <v>21854</v>
      </c>
      <c r="M1962" s="44">
        <v>-5900</v>
      </c>
      <c r="N1962" s="44">
        <v>-5900</v>
      </c>
    </row>
    <row r="1963" spans="2:14" x14ac:dyDescent="0.25">
      <c r="B1963" s="49" t="s">
        <v>9326</v>
      </c>
      <c r="C1963" s="53" t="str">
        <f>_xlfn.XLOOKUP(Tabla1[[#This Row],[txtDimensionFocus]],Tabla7[Columna1],Tabla7[Columna2])</f>
        <v>Cuentas Por Pagar Proveedores</v>
      </c>
      <c r="D1963" s="43" t="s">
        <v>4034</v>
      </c>
      <c r="E1963" t="s">
        <v>4033</v>
      </c>
      <c r="F1963" t="s">
        <v>12826</v>
      </c>
      <c r="G1963" s="41">
        <v>41976</v>
      </c>
      <c r="H1963" t="s">
        <v>4484</v>
      </c>
      <c r="I1963" t="s">
        <v>4407</v>
      </c>
      <c r="K1963">
        <v>2826</v>
      </c>
      <c r="L1963" t="s">
        <v>21854</v>
      </c>
      <c r="M1963" s="44">
        <v>-5900</v>
      </c>
      <c r="N1963" s="44">
        <v>-5900</v>
      </c>
    </row>
    <row r="1964" spans="2:14" x14ac:dyDescent="0.25">
      <c r="B1964" s="49" t="s">
        <v>9326</v>
      </c>
      <c r="C1964" s="53" t="str">
        <f>_xlfn.XLOOKUP(Tabla1[[#This Row],[txtDimensionFocus]],Tabla7[Columna1],Tabla7[Columna2])</f>
        <v>Cuentas Por Pagar Proveedores</v>
      </c>
      <c r="D1964" s="43" t="s">
        <v>9549</v>
      </c>
      <c r="E1964" t="s">
        <v>335</v>
      </c>
      <c r="F1964" t="s">
        <v>9567</v>
      </c>
      <c r="G1964" s="41">
        <v>40695</v>
      </c>
      <c r="H1964">
        <v>389</v>
      </c>
      <c r="L1964" t="s">
        <v>21854</v>
      </c>
      <c r="M1964" s="44">
        <v>-5814.49</v>
      </c>
      <c r="N1964" s="44">
        <v>-5814.49</v>
      </c>
    </row>
    <row r="1965" spans="2:14" x14ac:dyDescent="0.25">
      <c r="B1965" s="49" t="s">
        <v>9326</v>
      </c>
      <c r="C1965" s="53" t="str">
        <f>_xlfn.XLOOKUP(Tabla1[[#This Row],[txtDimensionFocus]],Tabla7[Columna1],Tabla7[Columna2])</f>
        <v>Cuentas Por Pagar Proveedores</v>
      </c>
      <c r="D1965" s="43" t="s">
        <v>704</v>
      </c>
      <c r="E1965" t="s">
        <v>703</v>
      </c>
      <c r="F1965" t="s">
        <v>9904</v>
      </c>
      <c r="G1965" s="41">
        <v>41110</v>
      </c>
      <c r="H1965" t="s">
        <v>712</v>
      </c>
      <c r="I1965" t="s">
        <v>17319</v>
      </c>
      <c r="L1965" t="s">
        <v>21854</v>
      </c>
      <c r="M1965" s="44">
        <v>-5811.6</v>
      </c>
      <c r="N1965" s="44">
        <v>-5811.6</v>
      </c>
    </row>
    <row r="1966" spans="2:14" x14ac:dyDescent="0.25">
      <c r="B1966" s="49" t="s">
        <v>9326</v>
      </c>
      <c r="C1966" s="53" t="str">
        <f>_xlfn.XLOOKUP(Tabla1[[#This Row],[txtDimensionFocus]],Tabla7[Columna1],Tabla7[Columna2])</f>
        <v>Cuentas Por Pagar Proveedores</v>
      </c>
      <c r="D1966" s="43" t="s">
        <v>9503</v>
      </c>
      <c r="E1966" t="s">
        <v>284</v>
      </c>
      <c r="F1966" t="s">
        <v>9504</v>
      </c>
      <c r="G1966" s="41">
        <v>40584</v>
      </c>
      <c r="H1966">
        <v>134</v>
      </c>
      <c r="L1966" t="s">
        <v>21854</v>
      </c>
      <c r="M1966" s="44">
        <v>-5800</v>
      </c>
      <c r="N1966" s="44">
        <v>-5800</v>
      </c>
    </row>
    <row r="1967" spans="2:14" x14ac:dyDescent="0.25">
      <c r="B1967" s="49" t="s">
        <v>9326</v>
      </c>
      <c r="C1967" s="53" t="str">
        <f>_xlfn.XLOOKUP(Tabla1[[#This Row],[txtDimensionFocus]],Tabla7[Columna1],Tabla7[Columna2])</f>
        <v>Cuentas Por Pagar Proveedores</v>
      </c>
      <c r="D1967" s="43" t="s">
        <v>816</v>
      </c>
      <c r="E1967" t="s">
        <v>815</v>
      </c>
      <c r="F1967" t="s">
        <v>11061</v>
      </c>
      <c r="G1967" s="41">
        <v>41680</v>
      </c>
      <c r="L1967" t="s">
        <v>21854</v>
      </c>
      <c r="M1967" s="44">
        <v>-5789.86</v>
      </c>
      <c r="N1967" s="44">
        <v>-5789.86</v>
      </c>
    </row>
    <row r="1968" spans="2:14" x14ac:dyDescent="0.25">
      <c r="B1968" s="49" t="s">
        <v>9326</v>
      </c>
      <c r="C1968" s="53" t="str">
        <f>_xlfn.XLOOKUP(Tabla1[[#This Row],[txtDimensionFocus]],Tabla7[Columna1],Tabla7[Columna2])</f>
        <v>Cuentas Por Pagar Proveedores</v>
      </c>
      <c r="D1968" s="43" t="s">
        <v>816</v>
      </c>
      <c r="E1968" t="s">
        <v>815</v>
      </c>
      <c r="F1968" t="s">
        <v>10981</v>
      </c>
      <c r="G1968" s="41">
        <v>41639</v>
      </c>
      <c r="L1968" t="s">
        <v>21854</v>
      </c>
      <c r="M1968" s="44">
        <v>-5789.86</v>
      </c>
      <c r="N1968" s="44">
        <v>-5789.86</v>
      </c>
    </row>
    <row r="1969" spans="2:14" x14ac:dyDescent="0.25">
      <c r="B1969" s="49" t="s">
        <v>9326</v>
      </c>
      <c r="C1969" s="53" t="str">
        <f>_xlfn.XLOOKUP(Tabla1[[#This Row],[txtDimensionFocus]],Tabla7[Columna1],Tabla7[Columna2])</f>
        <v>Cuentas Por Pagar Proveedores</v>
      </c>
      <c r="D1969" s="43" t="s">
        <v>704</v>
      </c>
      <c r="E1969" t="s">
        <v>703</v>
      </c>
      <c r="F1969" t="s">
        <v>17363</v>
      </c>
      <c r="G1969" s="41">
        <v>45259</v>
      </c>
      <c r="H1969" t="s">
        <v>17364</v>
      </c>
      <c r="L1969" t="s">
        <v>21854</v>
      </c>
      <c r="M1969" s="44">
        <v>-5776.1</v>
      </c>
      <c r="N1969" s="44">
        <v>-5776.1</v>
      </c>
    </row>
    <row r="1970" spans="2:14" x14ac:dyDescent="0.25">
      <c r="B1970" s="49" t="s">
        <v>9326</v>
      </c>
      <c r="C1970" s="53" t="str">
        <f>_xlfn.XLOOKUP(Tabla1[[#This Row],[txtDimensionFocus]],Tabla7[Columna1],Tabla7[Columna2])</f>
        <v>Cuentas Por Pagar Proveedores</v>
      </c>
      <c r="D1970" s="43" t="s">
        <v>1177</v>
      </c>
      <c r="E1970" t="s">
        <v>1176</v>
      </c>
      <c r="F1970" t="s">
        <v>13432</v>
      </c>
      <c r="G1970" s="41">
        <v>42054</v>
      </c>
      <c r="H1970" t="s">
        <v>5312</v>
      </c>
      <c r="I1970" t="s">
        <v>17117</v>
      </c>
      <c r="K1970" t="s">
        <v>22086</v>
      </c>
      <c r="L1970" t="s">
        <v>21854</v>
      </c>
      <c r="M1970" s="44">
        <v>-5767.99</v>
      </c>
      <c r="N1970" s="44">
        <v>-5767.99</v>
      </c>
    </row>
    <row r="1971" spans="2:14" x14ac:dyDescent="0.25">
      <c r="B1971" s="49" t="s">
        <v>9326</v>
      </c>
      <c r="C1971" s="53" t="str">
        <f>_xlfn.XLOOKUP(Tabla1[[#This Row],[txtDimensionFocus]],Tabla7[Columna1],Tabla7[Columna2])</f>
        <v>Cuentas Por Pagar Proveedores</v>
      </c>
      <c r="D1971" s="43" t="s">
        <v>816</v>
      </c>
      <c r="E1971" t="s">
        <v>815</v>
      </c>
      <c r="F1971" t="s">
        <v>10747</v>
      </c>
      <c r="G1971" s="41">
        <v>41611</v>
      </c>
      <c r="L1971" t="s">
        <v>21854</v>
      </c>
      <c r="M1971" s="44">
        <v>-5745.6</v>
      </c>
      <c r="N1971" s="44">
        <v>-5745.6</v>
      </c>
    </row>
    <row r="1972" spans="2:14" x14ac:dyDescent="0.25">
      <c r="B1972" s="49" t="s">
        <v>9326</v>
      </c>
      <c r="C1972" s="53" t="str">
        <f>_xlfn.XLOOKUP(Tabla1[[#This Row],[txtDimensionFocus]],Tabla7[Columna1],Tabla7[Columna2])</f>
        <v>Cuentas Por Pagar Proveedores</v>
      </c>
      <c r="D1972" s="43" t="s">
        <v>816</v>
      </c>
      <c r="E1972" t="s">
        <v>815</v>
      </c>
      <c r="F1972" t="s">
        <v>10922</v>
      </c>
      <c r="G1972" s="41">
        <v>41632</v>
      </c>
      <c r="L1972" t="s">
        <v>21854</v>
      </c>
      <c r="M1972" s="44">
        <v>-5745.6</v>
      </c>
      <c r="N1972" s="44">
        <v>-5745.6</v>
      </c>
    </row>
    <row r="1973" spans="2:14" x14ac:dyDescent="0.25">
      <c r="B1973" s="49" t="s">
        <v>9326</v>
      </c>
      <c r="C1973" s="53" t="str">
        <f>_xlfn.XLOOKUP(Tabla1[[#This Row],[txtDimensionFocus]],Tabla7[Columna1],Tabla7[Columna2])</f>
        <v>Cuentas Por Pagar Proveedores</v>
      </c>
      <c r="D1973" s="43" t="s">
        <v>411</v>
      </c>
      <c r="E1973" t="s">
        <v>410</v>
      </c>
      <c r="F1973" t="s">
        <v>9610</v>
      </c>
      <c r="G1973" s="41">
        <v>40869</v>
      </c>
      <c r="H1973">
        <v>825</v>
      </c>
      <c r="L1973" t="s">
        <v>21854</v>
      </c>
      <c r="M1973" s="44">
        <v>-5736.62</v>
      </c>
      <c r="N1973" s="44">
        <v>-5736.62</v>
      </c>
    </row>
    <row r="1974" spans="2:14" x14ac:dyDescent="0.25">
      <c r="B1974" s="49" t="s">
        <v>9326</v>
      </c>
      <c r="C1974" s="53" t="str">
        <f>_xlfn.XLOOKUP(Tabla1[[#This Row],[txtDimensionFocus]],Tabla7[Columna1],Tabla7[Columna2])</f>
        <v>Cuentas Por Pagar Proveedores</v>
      </c>
      <c r="D1974" s="43" t="s">
        <v>704</v>
      </c>
      <c r="E1974" t="s">
        <v>703</v>
      </c>
      <c r="F1974" t="s">
        <v>17393</v>
      </c>
      <c r="G1974" s="41">
        <v>45259</v>
      </c>
      <c r="H1974" t="s">
        <v>17394</v>
      </c>
      <c r="L1974" t="s">
        <v>21854</v>
      </c>
      <c r="M1974" s="44">
        <v>-5664</v>
      </c>
      <c r="N1974" s="44">
        <v>-5664</v>
      </c>
    </row>
    <row r="1975" spans="2:14" x14ac:dyDescent="0.25">
      <c r="B1975" s="49" t="s">
        <v>9326</v>
      </c>
      <c r="C1975" s="53" t="str">
        <f>_xlfn.XLOOKUP(Tabla1[[#This Row],[txtDimensionFocus]],Tabla7[Columna1],Tabla7[Columna2])</f>
        <v>Cuentas Por Pagar Proveedores</v>
      </c>
      <c r="D1975" s="43" t="s">
        <v>816</v>
      </c>
      <c r="E1975" t="s">
        <v>815</v>
      </c>
      <c r="F1975" t="s">
        <v>10567</v>
      </c>
      <c r="G1975" s="41">
        <v>41554</v>
      </c>
      <c r="L1975" t="s">
        <v>21854</v>
      </c>
      <c r="M1975" s="44">
        <v>-5634.67</v>
      </c>
      <c r="N1975" s="44">
        <v>-5634.67</v>
      </c>
    </row>
    <row r="1976" spans="2:14" x14ac:dyDescent="0.25">
      <c r="B1976" s="49" t="s">
        <v>9326</v>
      </c>
      <c r="C1976" s="53" t="str">
        <f>_xlfn.XLOOKUP(Tabla1[[#This Row],[txtDimensionFocus]],Tabla7[Columna1],Tabla7[Columna2])</f>
        <v>Cuentas Por Pagar Proveedores</v>
      </c>
      <c r="D1976" s="43" t="s">
        <v>17</v>
      </c>
      <c r="E1976" t="s">
        <v>16</v>
      </c>
      <c r="F1976" t="s">
        <v>9339</v>
      </c>
      <c r="G1976" s="41">
        <v>40189</v>
      </c>
      <c r="H1976">
        <v>8</v>
      </c>
      <c r="L1976" t="s">
        <v>21854</v>
      </c>
      <c r="M1976" s="44">
        <v>-5560</v>
      </c>
      <c r="N1976" s="44">
        <v>-5560</v>
      </c>
    </row>
    <row r="1977" spans="2:14" x14ac:dyDescent="0.25">
      <c r="B1977" s="49" t="s">
        <v>9326</v>
      </c>
      <c r="C1977" s="53" t="str">
        <f>_xlfn.XLOOKUP(Tabla1[[#This Row],[txtDimensionFocus]],Tabla7[Columna1],Tabla7[Columna2])</f>
        <v>Cuentas Por Pagar Proveedores</v>
      </c>
      <c r="D1977" s="43" t="s">
        <v>816</v>
      </c>
      <c r="E1977" t="s">
        <v>815</v>
      </c>
      <c r="F1977" t="s">
        <v>14592</v>
      </c>
      <c r="G1977" s="41">
        <v>42850</v>
      </c>
      <c r="L1977" t="s">
        <v>21854</v>
      </c>
      <c r="M1977" s="44">
        <v>-5502.75</v>
      </c>
      <c r="N1977" s="44">
        <v>-5502.75</v>
      </c>
    </row>
    <row r="1978" spans="2:14" x14ac:dyDescent="0.25">
      <c r="B1978" s="49" t="s">
        <v>9326</v>
      </c>
      <c r="C1978" s="53" t="str">
        <f>_xlfn.XLOOKUP(Tabla1[[#This Row],[txtDimensionFocus]],Tabla7[Columna1],Tabla7[Columna2])</f>
        <v>Cuentas Por Pagar Proveedores</v>
      </c>
      <c r="D1978" s="43" t="s">
        <v>816</v>
      </c>
      <c r="E1978" t="s">
        <v>815</v>
      </c>
      <c r="F1978" t="s">
        <v>10578</v>
      </c>
      <c r="G1978" s="41">
        <v>41561</v>
      </c>
      <c r="L1978" t="s">
        <v>21854</v>
      </c>
      <c r="M1978" s="44">
        <v>-5481.88</v>
      </c>
      <c r="N1978" s="44">
        <v>-5481.88</v>
      </c>
    </row>
    <row r="1979" spans="2:14" x14ac:dyDescent="0.25">
      <c r="B1979" s="49" t="s">
        <v>9326</v>
      </c>
      <c r="C1979" s="53" t="str">
        <f>_xlfn.XLOOKUP(Tabla1[[#This Row],[txtDimensionFocus]],Tabla7[Columna1],Tabla7[Columna2])</f>
        <v>Cuentas Por Pagar Proveedores</v>
      </c>
      <c r="D1979" s="43" t="s">
        <v>816</v>
      </c>
      <c r="E1979" t="s">
        <v>815</v>
      </c>
      <c r="F1979" t="s">
        <v>11060</v>
      </c>
      <c r="G1979" s="41">
        <v>41680</v>
      </c>
      <c r="L1979" t="s">
        <v>21854</v>
      </c>
      <c r="M1979" s="44">
        <v>-5466.08</v>
      </c>
      <c r="N1979" s="44">
        <v>-5466.08</v>
      </c>
    </row>
    <row r="1980" spans="2:14" x14ac:dyDescent="0.25">
      <c r="B1980" s="49" t="s">
        <v>9326</v>
      </c>
      <c r="C1980" s="53" t="str">
        <f>_xlfn.XLOOKUP(Tabla1[[#This Row],[txtDimensionFocus]],Tabla7[Columna1],Tabla7[Columna2])</f>
        <v>Cuentas Por Pagar Proveedores</v>
      </c>
      <c r="D1980" s="43" t="s">
        <v>816</v>
      </c>
      <c r="E1980" t="s">
        <v>815</v>
      </c>
      <c r="F1980" t="s">
        <v>10980</v>
      </c>
      <c r="G1980" s="41">
        <v>41639</v>
      </c>
      <c r="L1980" t="s">
        <v>21854</v>
      </c>
      <c r="M1980" s="44">
        <v>-5466.08</v>
      </c>
      <c r="N1980" s="44">
        <v>-5466.08</v>
      </c>
    </row>
    <row r="1981" spans="2:14" x14ac:dyDescent="0.25">
      <c r="B1981" s="49" t="s">
        <v>9326</v>
      </c>
      <c r="C1981" s="53" t="str">
        <f>_xlfn.XLOOKUP(Tabla1[[#This Row],[txtDimensionFocus]],Tabla7[Columna1],Tabla7[Columna2])</f>
        <v>Cuentas Por Pagar Proveedores</v>
      </c>
      <c r="D1981" s="43" t="s">
        <v>816</v>
      </c>
      <c r="E1981" t="s">
        <v>815</v>
      </c>
      <c r="F1981" t="s">
        <v>11228</v>
      </c>
      <c r="G1981" s="41">
        <v>41708</v>
      </c>
      <c r="L1981" t="s">
        <v>21854</v>
      </c>
      <c r="M1981" s="44">
        <v>-5450.11</v>
      </c>
      <c r="N1981" s="44">
        <v>-5450.11</v>
      </c>
    </row>
    <row r="1982" spans="2:14" x14ac:dyDescent="0.25">
      <c r="B1982" s="49" t="s">
        <v>9326</v>
      </c>
      <c r="C1982" s="53" t="str">
        <f>_xlfn.XLOOKUP(Tabla1[[#This Row],[txtDimensionFocus]],Tabla7[Columna1],Tabla7[Columna2])</f>
        <v>Cuentas Por Pagar Proveedores</v>
      </c>
      <c r="D1982" s="43" t="s">
        <v>816</v>
      </c>
      <c r="E1982" t="s">
        <v>815</v>
      </c>
      <c r="F1982" t="s">
        <v>10746</v>
      </c>
      <c r="G1982" s="41">
        <v>41611</v>
      </c>
      <c r="L1982" t="s">
        <v>21854</v>
      </c>
      <c r="M1982" s="44">
        <v>-5424.3</v>
      </c>
      <c r="N1982" s="44">
        <v>-5424.3</v>
      </c>
    </row>
    <row r="1983" spans="2:14" x14ac:dyDescent="0.25">
      <c r="B1983" s="49" t="s">
        <v>9326</v>
      </c>
      <c r="C1983" s="53" t="str">
        <f>_xlfn.XLOOKUP(Tabla1[[#This Row],[txtDimensionFocus]],Tabla7[Columna1],Tabla7[Columna2])</f>
        <v>Cuentas Por Pagar Proveedores</v>
      </c>
      <c r="D1983" s="43" t="s">
        <v>816</v>
      </c>
      <c r="E1983" t="s">
        <v>815</v>
      </c>
      <c r="F1983" t="s">
        <v>10921</v>
      </c>
      <c r="G1983" s="41">
        <v>41632</v>
      </c>
      <c r="L1983" t="s">
        <v>21854</v>
      </c>
      <c r="M1983" s="44">
        <v>-5424.3</v>
      </c>
      <c r="N1983" s="44">
        <v>-5424.3</v>
      </c>
    </row>
    <row r="1984" spans="2:14" x14ac:dyDescent="0.25">
      <c r="B1984" s="49" t="s">
        <v>9326</v>
      </c>
      <c r="C1984" s="53" t="str">
        <f>_xlfn.XLOOKUP(Tabla1[[#This Row],[txtDimensionFocus]],Tabla7[Columna1],Tabla7[Columna2])</f>
        <v>Cuentas Por Pagar Proveedores</v>
      </c>
      <c r="D1984" s="43" t="s">
        <v>13508</v>
      </c>
      <c r="E1984" t="s">
        <v>5398</v>
      </c>
      <c r="F1984" t="s">
        <v>13510</v>
      </c>
      <c r="G1984" s="41">
        <v>42101</v>
      </c>
      <c r="H1984" t="s">
        <v>5401</v>
      </c>
      <c r="L1984" t="s">
        <v>21854</v>
      </c>
      <c r="M1984" s="44">
        <v>-5370</v>
      </c>
      <c r="N1984" s="44">
        <v>-5370</v>
      </c>
    </row>
    <row r="1985" spans="2:14" x14ac:dyDescent="0.25">
      <c r="B1985" s="49" t="s">
        <v>9326</v>
      </c>
      <c r="C1985" s="53" t="str">
        <f>_xlfn.XLOOKUP(Tabla1[[#This Row],[txtDimensionFocus]],Tabla7[Columna1],Tabla7[Columna2])</f>
        <v>Cuentas Por Pagar Proveedores</v>
      </c>
      <c r="D1985" s="43" t="s">
        <v>816</v>
      </c>
      <c r="E1985" t="s">
        <v>815</v>
      </c>
      <c r="F1985" t="s">
        <v>10566</v>
      </c>
      <c r="G1985" s="41">
        <v>41554</v>
      </c>
      <c r="L1985" t="s">
        <v>21854</v>
      </c>
      <c r="M1985" s="44">
        <v>-5319.58</v>
      </c>
      <c r="N1985" s="44">
        <v>-5319.58</v>
      </c>
    </row>
    <row r="1986" spans="2:14" x14ac:dyDescent="0.25">
      <c r="B1986" s="49" t="s">
        <v>9326</v>
      </c>
      <c r="C1986" s="53" t="str">
        <f>_xlfn.XLOOKUP(Tabla1[[#This Row],[txtDimensionFocus]],Tabla7[Columna1],Tabla7[Columna2])</f>
        <v>Cuentas Por Pagar Proveedores</v>
      </c>
      <c r="D1986" s="43" t="s">
        <v>9390</v>
      </c>
      <c r="E1986" t="s">
        <v>117</v>
      </c>
      <c r="F1986" t="s">
        <v>9391</v>
      </c>
      <c r="G1986" s="41">
        <v>40378</v>
      </c>
      <c r="H1986">
        <v>781</v>
      </c>
      <c r="L1986" t="s">
        <v>21854</v>
      </c>
      <c r="M1986" s="44">
        <v>-5317.36</v>
      </c>
      <c r="N1986" s="44">
        <v>-5317.36</v>
      </c>
    </row>
    <row r="1987" spans="2:14" x14ac:dyDescent="0.25">
      <c r="B1987" s="49" t="s">
        <v>9326</v>
      </c>
      <c r="C1987" s="53" t="str">
        <f>_xlfn.XLOOKUP(Tabla1[[#This Row],[txtDimensionFocus]],Tabla7[Columna1],Tabla7[Columna2])</f>
        <v>Cuentas Por Pagar Proveedores</v>
      </c>
      <c r="D1987" s="43" t="s">
        <v>704</v>
      </c>
      <c r="E1987" t="s">
        <v>703</v>
      </c>
      <c r="F1987" t="s">
        <v>17352</v>
      </c>
      <c r="G1987" s="41">
        <v>45259</v>
      </c>
      <c r="H1987" t="s">
        <v>17353</v>
      </c>
      <c r="L1987" t="s">
        <v>21854</v>
      </c>
      <c r="M1987" s="44">
        <v>-5315.9</v>
      </c>
      <c r="N1987" s="44">
        <v>-5315.9</v>
      </c>
    </row>
    <row r="1988" spans="2:14" x14ac:dyDescent="0.25">
      <c r="B1988" s="49" t="s">
        <v>9326</v>
      </c>
      <c r="C1988" s="53" t="str">
        <f>_xlfn.XLOOKUP(Tabla1[[#This Row],[txtDimensionFocus]],Tabla7[Columna1],Tabla7[Columna2])</f>
        <v>Cuentas Por Pagar Proveedores</v>
      </c>
      <c r="D1988" s="43" t="s">
        <v>4034</v>
      </c>
      <c r="E1988" t="s">
        <v>4033</v>
      </c>
      <c r="F1988" t="s">
        <v>12820</v>
      </c>
      <c r="G1988" s="41">
        <v>41976</v>
      </c>
      <c r="H1988" t="s">
        <v>4478</v>
      </c>
      <c r="I1988" t="s">
        <v>4407</v>
      </c>
      <c r="K1988">
        <v>2826</v>
      </c>
      <c r="L1988" t="s">
        <v>21854</v>
      </c>
      <c r="M1988" s="44">
        <v>-5310</v>
      </c>
      <c r="N1988" s="44">
        <v>-5310</v>
      </c>
    </row>
    <row r="1989" spans="2:14" x14ac:dyDescent="0.25">
      <c r="B1989" s="49" t="s">
        <v>9326</v>
      </c>
      <c r="C1989" s="53" t="str">
        <f>_xlfn.XLOOKUP(Tabla1[[#This Row],[txtDimensionFocus]],Tabla7[Columna1],Tabla7[Columna2])</f>
        <v>Cuentas Por Pagar Proveedores</v>
      </c>
      <c r="D1989" s="43" t="s">
        <v>4034</v>
      </c>
      <c r="E1989" t="s">
        <v>4033</v>
      </c>
      <c r="F1989" t="s">
        <v>12822</v>
      </c>
      <c r="G1989" s="41">
        <v>41976</v>
      </c>
      <c r="H1989" t="s">
        <v>4480</v>
      </c>
      <c r="I1989" t="s">
        <v>4407</v>
      </c>
      <c r="K1989">
        <v>2826</v>
      </c>
      <c r="L1989" t="s">
        <v>21854</v>
      </c>
      <c r="M1989" s="44">
        <v>-5310</v>
      </c>
      <c r="N1989" s="44">
        <v>-5310</v>
      </c>
    </row>
    <row r="1990" spans="2:14" x14ac:dyDescent="0.25">
      <c r="B1990" s="49" t="s">
        <v>9326</v>
      </c>
      <c r="C1990" s="53" t="str">
        <f>_xlfn.XLOOKUP(Tabla1[[#This Row],[txtDimensionFocus]],Tabla7[Columna1],Tabla7[Columna2])</f>
        <v>Cuentas Por Pagar Proveedores</v>
      </c>
      <c r="D1990" s="43" t="s">
        <v>816</v>
      </c>
      <c r="E1990" t="s">
        <v>815</v>
      </c>
      <c r="F1990" t="s">
        <v>10589</v>
      </c>
      <c r="G1990" s="41">
        <v>41565</v>
      </c>
      <c r="L1990" t="s">
        <v>21854</v>
      </c>
      <c r="M1990" s="44">
        <v>-5283.68</v>
      </c>
      <c r="N1990" s="44">
        <v>-5283.68</v>
      </c>
    </row>
    <row r="1991" spans="2:14" x14ac:dyDescent="0.25">
      <c r="B1991" s="49" t="s">
        <v>9326</v>
      </c>
      <c r="C1991" s="53" t="str">
        <f>_xlfn.XLOOKUP(Tabla1[[#This Row],[txtDimensionFocus]],Tabla7[Columna1],Tabla7[Columna2])</f>
        <v>Cuentas Por Pagar Proveedores</v>
      </c>
      <c r="D1991" s="43" t="s">
        <v>704</v>
      </c>
      <c r="E1991" t="s">
        <v>703</v>
      </c>
      <c r="F1991" t="s">
        <v>17389</v>
      </c>
      <c r="G1991" s="41">
        <v>45259</v>
      </c>
      <c r="H1991" t="s">
        <v>17390</v>
      </c>
      <c r="L1991" t="s">
        <v>21854</v>
      </c>
      <c r="M1991" s="44">
        <v>-5274.6</v>
      </c>
      <c r="N1991" s="44">
        <v>-5274.6</v>
      </c>
    </row>
    <row r="1992" spans="2:14" x14ac:dyDescent="0.25">
      <c r="B1992" s="49" t="s">
        <v>9326</v>
      </c>
      <c r="C1992" s="53" t="str">
        <f>_xlfn.XLOOKUP(Tabla1[[#This Row],[txtDimensionFocus]],Tabla7[Columna1],Tabla7[Columna2])</f>
        <v>Cuentas Por Pagar Proveedores</v>
      </c>
      <c r="D1992" s="43" t="s">
        <v>704</v>
      </c>
      <c r="E1992" t="s">
        <v>703</v>
      </c>
      <c r="F1992" t="s">
        <v>17409</v>
      </c>
      <c r="G1992" s="41">
        <v>45260</v>
      </c>
      <c r="H1992" t="s">
        <v>17410</v>
      </c>
      <c r="L1992" t="s">
        <v>21854</v>
      </c>
      <c r="M1992" s="44">
        <v>-5274.6</v>
      </c>
      <c r="N1992" s="44">
        <v>-5274.6</v>
      </c>
    </row>
    <row r="1993" spans="2:14" x14ac:dyDescent="0.25">
      <c r="B1993" s="49" t="s">
        <v>9326</v>
      </c>
      <c r="C1993" s="53" t="str">
        <f>_xlfn.XLOOKUP(Tabla1[[#This Row],[txtDimensionFocus]],Tabla7[Columna1],Tabla7[Columna2])</f>
        <v>Cuentas Por Pagar Proveedores</v>
      </c>
      <c r="D1993" s="43" t="s">
        <v>704</v>
      </c>
      <c r="E1993" t="s">
        <v>703</v>
      </c>
      <c r="F1993" t="s">
        <v>17411</v>
      </c>
      <c r="G1993" s="41">
        <v>45260</v>
      </c>
      <c r="H1993" t="s">
        <v>17412</v>
      </c>
      <c r="L1993" t="s">
        <v>21854</v>
      </c>
      <c r="M1993" s="44">
        <v>-5274.6</v>
      </c>
      <c r="N1993" s="44">
        <v>-5274.6</v>
      </c>
    </row>
    <row r="1994" spans="2:14" x14ac:dyDescent="0.25">
      <c r="B1994" s="49" t="s">
        <v>9326</v>
      </c>
      <c r="C1994" s="53" t="str">
        <f>_xlfn.XLOOKUP(Tabla1[[#This Row],[txtDimensionFocus]],Tabla7[Columna1],Tabla7[Columna2])</f>
        <v>Cuentas Por Pagar Proveedores</v>
      </c>
      <c r="D1994" s="43" t="s">
        <v>816</v>
      </c>
      <c r="E1994" t="s">
        <v>815</v>
      </c>
      <c r="F1994" t="s">
        <v>10486</v>
      </c>
      <c r="G1994" s="41">
        <v>41513</v>
      </c>
      <c r="L1994" t="s">
        <v>21854</v>
      </c>
      <c r="M1994" s="44">
        <v>-5256.16</v>
      </c>
      <c r="N1994" s="44">
        <v>-5256.16</v>
      </c>
    </row>
    <row r="1995" spans="2:14" x14ac:dyDescent="0.25">
      <c r="B1995" s="49" t="s">
        <v>9326</v>
      </c>
      <c r="C1995" s="53" t="str">
        <f>_xlfn.XLOOKUP(Tabla1[[#This Row],[txtDimensionFocus]],Tabla7[Columna1],Tabla7[Columna2])</f>
        <v>Cuentas Por Pagar Proveedores</v>
      </c>
      <c r="D1995" s="43" t="s">
        <v>816</v>
      </c>
      <c r="E1995" t="s">
        <v>815</v>
      </c>
      <c r="F1995" t="s">
        <v>12345</v>
      </c>
      <c r="G1995" s="41">
        <v>41803</v>
      </c>
      <c r="L1995" t="s">
        <v>21854</v>
      </c>
      <c r="M1995" s="44">
        <v>-5242.9</v>
      </c>
      <c r="N1995" s="44">
        <v>-5242.9</v>
      </c>
    </row>
    <row r="1996" spans="2:14" x14ac:dyDescent="0.25">
      <c r="B1996" s="49" t="s">
        <v>9326</v>
      </c>
      <c r="C1996" s="53" t="str">
        <f>_xlfn.XLOOKUP(Tabla1[[#This Row],[txtDimensionFocus]],Tabla7[Columna1],Tabla7[Columna2])</f>
        <v>Cuentas Por Pagar Proveedores</v>
      </c>
      <c r="D1996" s="43" t="s">
        <v>665</v>
      </c>
      <c r="E1996" t="s">
        <v>664</v>
      </c>
      <c r="F1996" t="s">
        <v>10562</v>
      </c>
      <c r="G1996" s="41">
        <v>41551</v>
      </c>
      <c r="H1996" s="50" t="s">
        <v>1619</v>
      </c>
      <c r="L1996" t="s">
        <v>21854</v>
      </c>
      <c r="M1996" s="44">
        <v>-5228.57</v>
      </c>
      <c r="N1996" s="44">
        <v>-5228.57</v>
      </c>
    </row>
    <row r="1997" spans="2:14" x14ac:dyDescent="0.25">
      <c r="B1997" s="49" t="s">
        <v>9326</v>
      </c>
      <c r="C1997" s="53" t="str">
        <f>_xlfn.XLOOKUP(Tabla1[[#This Row],[txtDimensionFocus]],Tabla7[Columna1],Tabla7[Columna2])</f>
        <v>Cuentas Por Pagar Proveedores</v>
      </c>
      <c r="D1997" s="43" t="s">
        <v>245</v>
      </c>
      <c r="E1997" t="s">
        <v>244</v>
      </c>
      <c r="F1997" t="s">
        <v>9478</v>
      </c>
      <c r="G1997" s="41">
        <v>40569</v>
      </c>
      <c r="H1997">
        <v>44</v>
      </c>
      <c r="L1997" t="s">
        <v>21854</v>
      </c>
      <c r="M1997" s="44">
        <v>-5220</v>
      </c>
      <c r="N1997" s="44">
        <v>-5220</v>
      </c>
    </row>
    <row r="1998" spans="2:14" x14ac:dyDescent="0.25">
      <c r="B1998" s="49" t="s">
        <v>9326</v>
      </c>
      <c r="C1998" s="53" t="str">
        <f>_xlfn.XLOOKUP(Tabla1[[#This Row],[txtDimensionFocus]],Tabla7[Columna1],Tabla7[Columna2])</f>
        <v>Cuentas Por Pagar Proveedores</v>
      </c>
      <c r="D1998" s="43" t="s">
        <v>13508</v>
      </c>
      <c r="E1998" t="s">
        <v>5398</v>
      </c>
      <c r="F1998" t="s">
        <v>13509</v>
      </c>
      <c r="G1998" s="41">
        <v>42101</v>
      </c>
      <c r="H1998" t="s">
        <v>5399</v>
      </c>
      <c r="L1998" t="s">
        <v>21854</v>
      </c>
      <c r="M1998" s="44">
        <v>-5181.2</v>
      </c>
      <c r="N1998" s="44">
        <v>-5181.2</v>
      </c>
    </row>
    <row r="1999" spans="2:14" x14ac:dyDescent="0.25">
      <c r="B1999" s="49" t="s">
        <v>9326</v>
      </c>
      <c r="C1999" s="53" t="str">
        <f>_xlfn.XLOOKUP(Tabla1[[#This Row],[txtDimensionFocus]],Tabla7[Columna1],Tabla7[Columna2])</f>
        <v>Cuentas Por Pagar Proveedores</v>
      </c>
      <c r="D1999" s="43" t="s">
        <v>316</v>
      </c>
      <c r="E1999" t="s">
        <v>315</v>
      </c>
      <c r="F1999" t="s">
        <v>9526</v>
      </c>
      <c r="G1999" s="41">
        <v>40589</v>
      </c>
      <c r="H1999">
        <v>31</v>
      </c>
      <c r="L1999" t="s">
        <v>21854</v>
      </c>
      <c r="M1999" s="44">
        <v>-5176</v>
      </c>
      <c r="N1999" s="44">
        <v>-5176</v>
      </c>
    </row>
    <row r="2000" spans="2:14" x14ac:dyDescent="0.25">
      <c r="B2000" s="49" t="s">
        <v>9326</v>
      </c>
      <c r="C2000" s="53" t="str">
        <f>_xlfn.XLOOKUP(Tabla1[[#This Row],[txtDimensionFocus]],Tabla7[Columna1],Tabla7[Columna2])</f>
        <v>Cuentas Por Pagar Proveedores</v>
      </c>
      <c r="D2000" s="43" t="s">
        <v>816</v>
      </c>
      <c r="E2000" t="s">
        <v>815</v>
      </c>
      <c r="F2000" t="s">
        <v>11227</v>
      </c>
      <c r="G2000" s="41">
        <v>41708</v>
      </c>
      <c r="L2000" t="s">
        <v>21854</v>
      </c>
      <c r="M2000" s="44">
        <v>-5145.34</v>
      </c>
      <c r="N2000" s="44">
        <v>-5145.34</v>
      </c>
    </row>
    <row r="2001" spans="2:14" x14ac:dyDescent="0.25">
      <c r="B2001" s="49" t="s">
        <v>9326</v>
      </c>
      <c r="C2001" s="53" t="str">
        <f>_xlfn.XLOOKUP(Tabla1[[#This Row],[txtDimensionFocus]],Tabla7[Columna1],Tabla7[Columna2])</f>
        <v>Cuentas Por Pagar Proveedores</v>
      </c>
      <c r="D2001" s="43" t="s">
        <v>816</v>
      </c>
      <c r="E2001" t="s">
        <v>815</v>
      </c>
      <c r="F2001" t="s">
        <v>11152</v>
      </c>
      <c r="G2001" s="41">
        <v>41701</v>
      </c>
      <c r="L2001" t="s">
        <v>21854</v>
      </c>
      <c r="M2001" s="44">
        <v>-5137.6000000000004</v>
      </c>
      <c r="N2001" s="44">
        <v>-5137.6000000000004</v>
      </c>
    </row>
    <row r="2002" spans="2:14" x14ac:dyDescent="0.25">
      <c r="B2002" s="49" t="s">
        <v>9326</v>
      </c>
      <c r="C2002" s="53" t="str">
        <f>_xlfn.XLOOKUP(Tabla1[[#This Row],[txtDimensionFocus]],Tabla7[Columna1],Tabla7[Columna2])</f>
        <v>Cuentas Por Pagar Proveedores</v>
      </c>
      <c r="D2002" s="43" t="s">
        <v>52</v>
      </c>
      <c r="E2002" t="s">
        <v>51</v>
      </c>
      <c r="F2002" t="s">
        <v>9353</v>
      </c>
      <c r="G2002" s="41">
        <v>40234</v>
      </c>
      <c r="H2002">
        <v>178</v>
      </c>
      <c r="L2002" t="s">
        <v>21854</v>
      </c>
      <c r="M2002" s="44">
        <v>-5117.5</v>
      </c>
      <c r="N2002" s="44">
        <v>-5117.5</v>
      </c>
    </row>
    <row r="2003" spans="2:14" x14ac:dyDescent="0.25">
      <c r="B2003" s="49" t="s">
        <v>9326</v>
      </c>
      <c r="C2003" s="53" t="str">
        <f>_xlfn.XLOOKUP(Tabla1[[#This Row],[txtDimensionFocus]],Tabla7[Columna1],Tabla7[Columna2])</f>
        <v>Cuentas Por Pagar Proveedores</v>
      </c>
      <c r="D2003" s="43" t="s">
        <v>55</v>
      </c>
      <c r="E2003" t="s">
        <v>54</v>
      </c>
      <c r="F2003" t="s">
        <v>9354</v>
      </c>
      <c r="G2003" s="41">
        <v>40234</v>
      </c>
      <c r="H2003">
        <v>178</v>
      </c>
      <c r="L2003" t="s">
        <v>21854</v>
      </c>
      <c r="M2003" s="44">
        <v>-5117.5</v>
      </c>
      <c r="N2003" s="44">
        <v>-5117.5</v>
      </c>
    </row>
    <row r="2004" spans="2:14" x14ac:dyDescent="0.25">
      <c r="B2004" s="49" t="s">
        <v>9326</v>
      </c>
      <c r="C2004" s="53" t="str">
        <f>_xlfn.XLOOKUP(Tabla1[[#This Row],[txtDimensionFocus]],Tabla7[Columna1],Tabla7[Columna2])</f>
        <v>Cuentas Por Pagar Proveedores</v>
      </c>
      <c r="D2004" s="43" t="s">
        <v>408</v>
      </c>
      <c r="E2004" t="s">
        <v>407</v>
      </c>
      <c r="F2004" t="s">
        <v>10050</v>
      </c>
      <c r="G2004" s="41">
        <v>41191</v>
      </c>
      <c r="H2004" t="s">
        <v>919</v>
      </c>
      <c r="L2004" t="s">
        <v>21854</v>
      </c>
      <c r="M2004" s="44">
        <v>-5112</v>
      </c>
      <c r="N2004" s="44">
        <v>-5112</v>
      </c>
    </row>
    <row r="2005" spans="2:14" x14ac:dyDescent="0.25">
      <c r="B2005" s="49" t="s">
        <v>9326</v>
      </c>
      <c r="C2005" s="53" t="str">
        <f>_xlfn.XLOOKUP(Tabla1[[#This Row],[txtDimensionFocus]],Tabla7[Columna1],Tabla7[Columna2])</f>
        <v>Cuentas Por Pagar Proveedores</v>
      </c>
      <c r="D2005" s="43" t="s">
        <v>816</v>
      </c>
      <c r="E2005" t="s">
        <v>815</v>
      </c>
      <c r="F2005" t="s">
        <v>11367</v>
      </c>
      <c r="G2005" s="41">
        <v>41726</v>
      </c>
      <c r="L2005" t="s">
        <v>21854</v>
      </c>
      <c r="M2005" s="44">
        <v>-5107.2</v>
      </c>
      <c r="N2005" s="44">
        <v>-5107.2</v>
      </c>
    </row>
    <row r="2006" spans="2:14" x14ac:dyDescent="0.25">
      <c r="B2006" s="49" t="s">
        <v>9326</v>
      </c>
      <c r="C2006" s="53" t="str">
        <f>_xlfn.XLOOKUP(Tabla1[[#This Row],[txtDimensionFocus]],Tabla7[Columna1],Tabla7[Columna2])</f>
        <v>Cuentas Por Pagar Proveedores</v>
      </c>
      <c r="D2006" s="43" t="s">
        <v>816</v>
      </c>
      <c r="E2006" t="s">
        <v>815</v>
      </c>
      <c r="F2006" t="s">
        <v>12631</v>
      </c>
      <c r="G2006" s="41">
        <v>41892</v>
      </c>
      <c r="L2006" t="s">
        <v>21854</v>
      </c>
      <c r="M2006" s="44">
        <v>-5107.2</v>
      </c>
      <c r="N2006" s="44">
        <v>-5107.2</v>
      </c>
    </row>
    <row r="2007" spans="2:14" x14ac:dyDescent="0.25">
      <c r="B2007" s="49" t="s">
        <v>9326</v>
      </c>
      <c r="C2007" s="53" t="str">
        <f>_xlfn.XLOOKUP(Tabla1[[#This Row],[txtDimensionFocus]],Tabla7[Columna1],Tabla7[Columna2])</f>
        <v>Cuentas Por Pagar Proveedores</v>
      </c>
      <c r="D2007" s="43" t="s">
        <v>9621</v>
      </c>
      <c r="E2007" t="s">
        <v>421</v>
      </c>
      <c r="F2007" t="s">
        <v>10104</v>
      </c>
      <c r="G2007" s="41">
        <v>41222</v>
      </c>
      <c r="H2007" s="45">
        <v>41214</v>
      </c>
      <c r="I2007" t="s">
        <v>16471</v>
      </c>
      <c r="K2007" t="s">
        <v>21902</v>
      </c>
      <c r="L2007" t="s">
        <v>21854</v>
      </c>
      <c r="M2007" s="44">
        <v>-5000</v>
      </c>
      <c r="N2007" s="44">
        <v>-5000</v>
      </c>
    </row>
    <row r="2008" spans="2:14" x14ac:dyDescent="0.25">
      <c r="B2008" s="49" t="s">
        <v>9326</v>
      </c>
      <c r="C2008" s="53" t="str">
        <f>_xlfn.XLOOKUP(Tabla1[[#This Row],[txtDimensionFocus]],Tabla7[Columna1],Tabla7[Columna2])</f>
        <v>Cuentas Por Pagar Proveedores</v>
      </c>
      <c r="D2008" s="43" t="s">
        <v>9469</v>
      </c>
      <c r="E2008" t="s">
        <v>237</v>
      </c>
      <c r="F2008" t="s">
        <v>9470</v>
      </c>
      <c r="G2008" s="41">
        <v>40560</v>
      </c>
      <c r="H2008">
        <v>18</v>
      </c>
      <c r="L2008" t="s">
        <v>21854</v>
      </c>
      <c r="M2008" s="44">
        <v>-5000</v>
      </c>
      <c r="N2008" s="44">
        <v>-5000</v>
      </c>
    </row>
    <row r="2009" spans="2:14" x14ac:dyDescent="0.25">
      <c r="B2009" s="49" t="s">
        <v>9326</v>
      </c>
      <c r="C2009" s="53" t="str">
        <f>_xlfn.XLOOKUP(Tabla1[[#This Row],[txtDimensionFocus]],Tabla7[Columna1],Tabla7[Columna2])</f>
        <v>Cuentas Por Pagar Proveedores</v>
      </c>
      <c r="D2009" s="43" t="s">
        <v>9380</v>
      </c>
      <c r="E2009" t="s">
        <v>96</v>
      </c>
      <c r="F2009" t="s">
        <v>9381</v>
      </c>
      <c r="G2009" s="41">
        <v>40322</v>
      </c>
      <c r="H2009">
        <v>515</v>
      </c>
      <c r="L2009" t="s">
        <v>21854</v>
      </c>
      <c r="M2009" s="44">
        <v>-5000</v>
      </c>
      <c r="N2009" s="44">
        <v>-5000</v>
      </c>
    </row>
    <row r="2010" spans="2:14" x14ac:dyDescent="0.25">
      <c r="B2010" s="49" t="s">
        <v>9326</v>
      </c>
      <c r="C2010" s="53" t="str">
        <f>_xlfn.XLOOKUP(Tabla1[[#This Row],[txtDimensionFocus]],Tabla7[Columna1],Tabla7[Columna2])</f>
        <v>Cuentas Por Pagar Proveedores</v>
      </c>
      <c r="D2010" s="43" t="s">
        <v>9380</v>
      </c>
      <c r="E2010" t="s">
        <v>96</v>
      </c>
      <c r="F2010" t="s">
        <v>9482</v>
      </c>
      <c r="G2010" s="41">
        <v>40574</v>
      </c>
      <c r="H2010">
        <v>10</v>
      </c>
      <c r="L2010" t="s">
        <v>21854</v>
      </c>
      <c r="M2010" s="44">
        <v>-5000</v>
      </c>
      <c r="N2010" s="44">
        <v>-5000</v>
      </c>
    </row>
    <row r="2011" spans="2:14" x14ac:dyDescent="0.25">
      <c r="B2011" s="49" t="s">
        <v>9326</v>
      </c>
      <c r="C2011" s="53" t="str">
        <f>_xlfn.XLOOKUP(Tabla1[[#This Row],[txtDimensionFocus]],Tabla7[Columna1],Tabla7[Columna2])</f>
        <v>Cuentas Por Pagar Proveedores</v>
      </c>
      <c r="D2011" s="43" t="s">
        <v>9380</v>
      </c>
      <c r="E2011" t="s">
        <v>96</v>
      </c>
      <c r="F2011" t="s">
        <v>9548</v>
      </c>
      <c r="G2011" s="41">
        <v>40687</v>
      </c>
      <c r="H2011" t="s">
        <v>334</v>
      </c>
      <c r="L2011" t="s">
        <v>21854</v>
      </c>
      <c r="M2011" s="44">
        <v>-5000</v>
      </c>
      <c r="N2011" s="44">
        <v>-5000</v>
      </c>
    </row>
    <row r="2012" spans="2:14" x14ac:dyDescent="0.25">
      <c r="B2012" s="49" t="s">
        <v>9326</v>
      </c>
      <c r="C2012" s="53" t="str">
        <f>_xlfn.XLOOKUP(Tabla1[[#This Row],[txtDimensionFocus]],Tabla7[Columna1],Tabla7[Columna2])</f>
        <v>Cuentas Por Pagar Proveedores</v>
      </c>
      <c r="D2012" s="43" t="s">
        <v>816</v>
      </c>
      <c r="E2012" t="s">
        <v>815</v>
      </c>
      <c r="F2012" t="s">
        <v>10588</v>
      </c>
      <c r="G2012" s="41">
        <v>41565</v>
      </c>
      <c r="L2012" t="s">
        <v>21854</v>
      </c>
      <c r="M2012" s="44">
        <v>-4988.2</v>
      </c>
      <c r="N2012" s="44">
        <v>-4988.2</v>
      </c>
    </row>
    <row r="2013" spans="2:14" x14ac:dyDescent="0.25">
      <c r="B2013" s="49" t="s">
        <v>9326</v>
      </c>
      <c r="C2013" s="53" t="str">
        <f>_xlfn.XLOOKUP(Tabla1[[#This Row],[txtDimensionFocus]],Tabla7[Columna1],Tabla7[Columna2])</f>
        <v>Cuentas Por Pagar Proveedores</v>
      </c>
      <c r="D2013" s="43" t="s">
        <v>816</v>
      </c>
      <c r="E2013" t="s">
        <v>815</v>
      </c>
      <c r="F2013" t="s">
        <v>11059</v>
      </c>
      <c r="G2013" s="41">
        <v>41680</v>
      </c>
      <c r="L2013" t="s">
        <v>21854</v>
      </c>
      <c r="M2013" s="44">
        <v>-4958.28</v>
      </c>
      <c r="N2013" s="44">
        <v>-4958.28</v>
      </c>
    </row>
    <row r="2014" spans="2:14" x14ac:dyDescent="0.25">
      <c r="B2014" s="49" t="s">
        <v>9326</v>
      </c>
      <c r="C2014" s="53" t="str">
        <f>_xlfn.XLOOKUP(Tabla1[[#This Row],[txtDimensionFocus]],Tabla7[Columna1],Tabla7[Columna2])</f>
        <v>Cuentas Por Pagar Proveedores</v>
      </c>
      <c r="D2014" s="43" t="s">
        <v>1622</v>
      </c>
      <c r="E2014" t="s">
        <v>1621</v>
      </c>
      <c r="F2014" t="s">
        <v>12704</v>
      </c>
      <c r="G2014" s="41">
        <v>41920</v>
      </c>
      <c r="H2014" t="s">
        <v>4319</v>
      </c>
      <c r="I2014" t="s">
        <v>17230</v>
      </c>
      <c r="K2014">
        <v>971</v>
      </c>
      <c r="L2014" t="s">
        <v>21854</v>
      </c>
      <c r="M2014" s="44">
        <v>-4950.17</v>
      </c>
      <c r="N2014" s="44">
        <v>-4950.17</v>
      </c>
    </row>
    <row r="2015" spans="2:14" x14ac:dyDescent="0.25">
      <c r="B2015" s="49" t="s">
        <v>9326</v>
      </c>
      <c r="C2015" s="53" t="str">
        <f>_xlfn.XLOOKUP(Tabla1[[#This Row],[txtDimensionFocus]],Tabla7[Columna1],Tabla7[Columna2])</f>
        <v>Cuentas Por Pagar Proveedores</v>
      </c>
      <c r="D2015" s="43" t="s">
        <v>1622</v>
      </c>
      <c r="E2015" t="s">
        <v>1621</v>
      </c>
      <c r="F2015" t="s">
        <v>12710</v>
      </c>
      <c r="G2015" s="41">
        <v>41920</v>
      </c>
      <c r="H2015" t="s">
        <v>4325</v>
      </c>
      <c r="I2015" t="s">
        <v>17230</v>
      </c>
      <c r="K2015">
        <v>971</v>
      </c>
      <c r="L2015" t="s">
        <v>21854</v>
      </c>
      <c r="M2015" s="44">
        <v>-4950.17</v>
      </c>
      <c r="N2015" s="44">
        <v>-4950.17</v>
      </c>
    </row>
    <row r="2016" spans="2:14" x14ac:dyDescent="0.25">
      <c r="B2016" s="49" t="s">
        <v>9326</v>
      </c>
      <c r="C2016" s="53" t="str">
        <f>_xlfn.XLOOKUP(Tabla1[[#This Row],[txtDimensionFocus]],Tabla7[Columna1],Tabla7[Columna2])</f>
        <v>Cuentas Por Pagar Proveedores</v>
      </c>
      <c r="D2016" s="43" t="s">
        <v>816</v>
      </c>
      <c r="E2016" t="s">
        <v>815</v>
      </c>
      <c r="F2016" t="s">
        <v>12346</v>
      </c>
      <c r="G2016" s="41">
        <v>41803</v>
      </c>
      <c r="L2016" t="s">
        <v>21854</v>
      </c>
      <c r="M2016" s="44">
        <v>-4949.72</v>
      </c>
      <c r="N2016" s="44">
        <v>-4949.72</v>
      </c>
    </row>
    <row r="2017" spans="2:14" x14ac:dyDescent="0.25">
      <c r="B2017" s="49" t="s">
        <v>9326</v>
      </c>
      <c r="C2017" s="53" t="str">
        <f>_xlfn.XLOOKUP(Tabla1[[#This Row],[txtDimensionFocus]],Tabla7[Columna1],Tabla7[Columna2])</f>
        <v>Cuentas Por Pagar Proveedores</v>
      </c>
      <c r="D2017" s="43" t="s">
        <v>433</v>
      </c>
      <c r="E2017" t="s">
        <v>432</v>
      </c>
      <c r="F2017" t="s">
        <v>9836</v>
      </c>
      <c r="G2017" s="41">
        <v>41064</v>
      </c>
      <c r="H2017" t="s">
        <v>618</v>
      </c>
      <c r="L2017" t="s">
        <v>21854</v>
      </c>
      <c r="M2017" s="44">
        <v>-69714.84</v>
      </c>
      <c r="N2017" s="44">
        <v>-4929</v>
      </c>
    </row>
    <row r="2018" spans="2:14" x14ac:dyDescent="0.25">
      <c r="B2018" s="49" t="s">
        <v>9326</v>
      </c>
      <c r="C2018" s="53" t="str">
        <f>_xlfn.XLOOKUP(Tabla1[[#This Row],[txtDimensionFocus]],Tabla7[Columna1],Tabla7[Columna2])</f>
        <v>Cuentas Por Pagar Proveedores</v>
      </c>
      <c r="D2018" s="43" t="s">
        <v>6569</v>
      </c>
      <c r="E2018" t="s">
        <v>6568</v>
      </c>
      <c r="F2018" t="s">
        <v>21377</v>
      </c>
      <c r="G2018" s="41">
        <v>45315</v>
      </c>
      <c r="H2018" t="s">
        <v>21378</v>
      </c>
      <c r="L2018" t="s">
        <v>21854</v>
      </c>
      <c r="M2018" s="44">
        <v>-4904.75</v>
      </c>
      <c r="N2018" s="44">
        <v>-4904.75</v>
      </c>
    </row>
    <row r="2019" spans="2:14" x14ac:dyDescent="0.25">
      <c r="B2019" s="49" t="s">
        <v>9326</v>
      </c>
      <c r="C2019" s="53" t="str">
        <f>_xlfn.XLOOKUP(Tabla1[[#This Row],[txtDimensionFocus]],Tabla7[Columna1],Tabla7[Columna2])</f>
        <v>Cuentas Por Pagar Proveedores</v>
      </c>
      <c r="D2019" s="43" t="s">
        <v>816</v>
      </c>
      <c r="E2019" t="s">
        <v>815</v>
      </c>
      <c r="F2019" t="s">
        <v>10489</v>
      </c>
      <c r="G2019" s="41">
        <v>41516</v>
      </c>
      <c r="L2019" t="s">
        <v>21854</v>
      </c>
      <c r="M2019" s="44">
        <v>-4851.54</v>
      </c>
      <c r="N2019" s="44">
        <v>-4851.54</v>
      </c>
    </row>
    <row r="2020" spans="2:14" x14ac:dyDescent="0.25">
      <c r="B2020" s="49" t="s">
        <v>9326</v>
      </c>
      <c r="C2020" s="53" t="str">
        <f>_xlfn.XLOOKUP(Tabla1[[#This Row],[txtDimensionFocus]],Tabla7[Columna1],Tabla7[Columna2])</f>
        <v>Cuentas Por Pagar Proveedores</v>
      </c>
      <c r="D2020" s="43" t="s">
        <v>816</v>
      </c>
      <c r="E2020" t="s">
        <v>815</v>
      </c>
      <c r="F2020" t="s">
        <v>11151</v>
      </c>
      <c r="G2020" s="41">
        <v>41701</v>
      </c>
      <c r="L2020" t="s">
        <v>21854</v>
      </c>
      <c r="M2020" s="44">
        <v>-4850.3</v>
      </c>
      <c r="N2020" s="44">
        <v>-4850.3</v>
      </c>
    </row>
    <row r="2021" spans="2:14" x14ac:dyDescent="0.25">
      <c r="B2021" s="49" t="s">
        <v>9326</v>
      </c>
      <c r="C2021" s="53" t="str">
        <f>_xlfn.XLOOKUP(Tabla1[[#This Row],[txtDimensionFocus]],Tabla7[Columna1],Tabla7[Columna2])</f>
        <v>Cuentas Por Pagar Proveedores</v>
      </c>
      <c r="D2021" s="43" t="s">
        <v>816</v>
      </c>
      <c r="E2021" t="s">
        <v>815</v>
      </c>
      <c r="F2021" t="s">
        <v>11366</v>
      </c>
      <c r="G2021" s="41">
        <v>41726</v>
      </c>
      <c r="L2021" t="s">
        <v>21854</v>
      </c>
      <c r="M2021" s="44">
        <v>-4821.6000000000004</v>
      </c>
      <c r="N2021" s="44">
        <v>-4821.6000000000004</v>
      </c>
    </row>
    <row r="2022" spans="2:14" x14ac:dyDescent="0.25">
      <c r="B2022" s="49" t="s">
        <v>9326</v>
      </c>
      <c r="C2022" s="53" t="str">
        <f>_xlfn.XLOOKUP(Tabla1[[#This Row],[txtDimensionFocus]],Tabla7[Columna1],Tabla7[Columna2])</f>
        <v>Cuentas Por Pagar Proveedores</v>
      </c>
      <c r="D2022" s="43" t="s">
        <v>816</v>
      </c>
      <c r="E2022" t="s">
        <v>815</v>
      </c>
      <c r="F2022" t="s">
        <v>12630</v>
      </c>
      <c r="G2022" s="41">
        <v>41892</v>
      </c>
      <c r="L2022" t="s">
        <v>21854</v>
      </c>
      <c r="M2022" s="44">
        <v>-4821.6000000000004</v>
      </c>
      <c r="N2022" s="44">
        <v>-4821.6000000000004</v>
      </c>
    </row>
    <row r="2023" spans="2:14" x14ac:dyDescent="0.25">
      <c r="B2023" s="49" t="s">
        <v>9326</v>
      </c>
      <c r="C2023" s="53" t="str">
        <f>_xlfn.XLOOKUP(Tabla1[[#This Row],[txtDimensionFocus]],Tabla7[Columna1],Tabla7[Columna2])</f>
        <v>Cuentas Por Pagar Proveedores</v>
      </c>
      <c r="D2023" s="43" t="s">
        <v>816</v>
      </c>
      <c r="E2023" t="s">
        <v>815</v>
      </c>
      <c r="F2023" t="s">
        <v>10781</v>
      </c>
      <c r="G2023" s="41">
        <v>41614</v>
      </c>
      <c r="L2023" t="s">
        <v>21854</v>
      </c>
      <c r="M2023" s="44">
        <v>-4803.2</v>
      </c>
      <c r="N2023" s="44">
        <v>-4803.2</v>
      </c>
    </row>
    <row r="2024" spans="2:14" x14ac:dyDescent="0.25">
      <c r="B2024" s="49" t="s">
        <v>9326</v>
      </c>
      <c r="C2024" s="53" t="str">
        <f>_xlfn.XLOOKUP(Tabla1[[#This Row],[txtDimensionFocus]],Tabla7[Columna1],Tabla7[Columna2])</f>
        <v>Cuentas Por Pagar Proveedores</v>
      </c>
      <c r="D2024" s="43" t="s">
        <v>816</v>
      </c>
      <c r="E2024" t="s">
        <v>815</v>
      </c>
      <c r="F2024" t="s">
        <v>11112</v>
      </c>
      <c r="G2024" s="41">
        <v>41684</v>
      </c>
      <c r="L2024" t="s">
        <v>21854</v>
      </c>
      <c r="M2024" s="44">
        <v>-4799.51</v>
      </c>
      <c r="N2024" s="44">
        <v>-4799.51</v>
      </c>
    </row>
    <row r="2025" spans="2:14" x14ac:dyDescent="0.25">
      <c r="B2025" s="49" t="s">
        <v>9326</v>
      </c>
      <c r="C2025" s="53" t="str">
        <f>_xlfn.XLOOKUP(Tabla1[[#This Row],[txtDimensionFocus]],Tabla7[Columna1],Tabla7[Columna2])</f>
        <v>Cuentas Por Pagar Proveedores</v>
      </c>
      <c r="D2025" s="43" t="s">
        <v>816</v>
      </c>
      <c r="E2025" t="s">
        <v>815</v>
      </c>
      <c r="F2025" t="s">
        <v>11058</v>
      </c>
      <c r="G2025" s="41">
        <v>41680</v>
      </c>
      <c r="L2025" t="s">
        <v>21854</v>
      </c>
      <c r="M2025" s="44">
        <v>-4791.91</v>
      </c>
      <c r="N2025" s="44">
        <v>-4791.91</v>
      </c>
    </row>
    <row r="2026" spans="2:14" x14ac:dyDescent="0.25">
      <c r="B2026" s="49" t="s">
        <v>9326</v>
      </c>
      <c r="C2026" s="53" t="str">
        <f>_xlfn.XLOOKUP(Tabla1[[#This Row],[txtDimensionFocus]],Tabla7[Columna1],Tabla7[Columna2])</f>
        <v>Cuentas Por Pagar Proveedores</v>
      </c>
      <c r="D2026" s="43" t="s">
        <v>665</v>
      </c>
      <c r="E2026" t="s">
        <v>664</v>
      </c>
      <c r="F2026" t="s">
        <v>12503</v>
      </c>
      <c r="G2026" s="41">
        <v>41850</v>
      </c>
      <c r="H2026" t="s">
        <v>4061</v>
      </c>
      <c r="L2026" t="s">
        <v>21854</v>
      </c>
      <c r="M2026" s="44">
        <v>-4773.8</v>
      </c>
      <c r="N2026" s="44">
        <v>-4773.8</v>
      </c>
    </row>
    <row r="2027" spans="2:14" x14ac:dyDescent="0.25">
      <c r="B2027" s="49" t="s">
        <v>9326</v>
      </c>
      <c r="C2027" s="53" t="str">
        <f>_xlfn.XLOOKUP(Tabla1[[#This Row],[txtDimensionFocus]],Tabla7[Columna1],Tabla7[Columna2])</f>
        <v>Cuentas Por Pagar Proveedores</v>
      </c>
      <c r="D2027" s="43" t="s">
        <v>852</v>
      </c>
      <c r="E2027" t="s">
        <v>851</v>
      </c>
      <c r="F2027" t="s">
        <v>10001</v>
      </c>
      <c r="G2027" s="41">
        <v>41162</v>
      </c>
      <c r="H2027" t="s">
        <v>853</v>
      </c>
      <c r="L2027" t="s">
        <v>21854</v>
      </c>
      <c r="M2027" s="44">
        <v>-4872</v>
      </c>
      <c r="N2027" s="44">
        <v>-4746</v>
      </c>
    </row>
    <row r="2028" spans="2:14" x14ac:dyDescent="0.25">
      <c r="B2028" s="49" t="s">
        <v>9326</v>
      </c>
      <c r="C2028" s="53" t="str">
        <f>_xlfn.XLOOKUP(Tabla1[[#This Row],[txtDimensionFocus]],Tabla7[Columna1],Tabla7[Columna2])</f>
        <v>Cuentas Por Pagar Proveedores</v>
      </c>
      <c r="D2028" s="43" t="s">
        <v>816</v>
      </c>
      <c r="E2028" t="s">
        <v>815</v>
      </c>
      <c r="F2028" t="s">
        <v>14607</v>
      </c>
      <c r="G2028" s="41">
        <v>42879</v>
      </c>
      <c r="L2028" t="s">
        <v>21854</v>
      </c>
      <c r="M2028" s="44">
        <v>-4722.18</v>
      </c>
      <c r="N2028" s="44">
        <v>-4722.18</v>
      </c>
    </row>
    <row r="2029" spans="2:14" x14ac:dyDescent="0.25">
      <c r="B2029" s="49" t="s">
        <v>9326</v>
      </c>
      <c r="C2029" s="53" t="str">
        <f>_xlfn.XLOOKUP(Tabla1[[#This Row],[txtDimensionFocus]],Tabla7[Columna1],Tabla7[Columna2])</f>
        <v>Cuentas Por Pagar Proveedores</v>
      </c>
      <c r="D2029" s="43" t="s">
        <v>816</v>
      </c>
      <c r="E2029" t="s">
        <v>815</v>
      </c>
      <c r="F2029" t="s">
        <v>12739</v>
      </c>
      <c r="G2029" s="41">
        <v>41934</v>
      </c>
      <c r="L2029" t="s">
        <v>21854</v>
      </c>
      <c r="M2029" s="44">
        <v>-4712</v>
      </c>
      <c r="N2029" s="44">
        <v>-4712</v>
      </c>
    </row>
    <row r="2030" spans="2:14" x14ac:dyDescent="0.25">
      <c r="B2030" s="49" t="s">
        <v>9326</v>
      </c>
      <c r="C2030" s="53" t="str">
        <f>_xlfn.XLOOKUP(Tabla1[[#This Row],[txtDimensionFocus]],Tabla7[Columna1],Tabla7[Columna2])</f>
        <v>Cuentas Por Pagar Proveedores</v>
      </c>
      <c r="D2030" s="43" t="s">
        <v>6569</v>
      </c>
      <c r="E2030" t="s">
        <v>6568</v>
      </c>
      <c r="F2030" t="s">
        <v>21388</v>
      </c>
      <c r="G2030" s="41">
        <v>45315</v>
      </c>
      <c r="H2030" t="s">
        <v>21389</v>
      </c>
      <c r="L2030" t="s">
        <v>21854</v>
      </c>
      <c r="M2030" s="44">
        <v>-4710.3999999999996</v>
      </c>
      <c r="N2030" s="44">
        <v>-4710.3999999999996</v>
      </c>
    </row>
    <row r="2031" spans="2:14" x14ac:dyDescent="0.25">
      <c r="B2031" s="49" t="s">
        <v>23700</v>
      </c>
      <c r="C2031" s="53" t="str">
        <f>_xlfn.XLOOKUP(Tabla1[[#This Row],[txtDimensionFocus]],Tabla7[Columna1],Tabla7[Columna2])</f>
        <v>Retencion por Pagar  de Impuesto Retenido</v>
      </c>
      <c r="D2031" s="43" t="s">
        <v>23701</v>
      </c>
      <c r="E2031" t="s">
        <v>23702</v>
      </c>
      <c r="F2031" t="s">
        <v>23703</v>
      </c>
      <c r="G2031" s="41">
        <v>42237</v>
      </c>
      <c r="H2031" t="s">
        <v>23704</v>
      </c>
      <c r="L2031" t="s">
        <v>21854</v>
      </c>
      <c r="M2031" s="44">
        <v>-128800</v>
      </c>
      <c r="N2031" s="44">
        <v>-128800</v>
      </c>
    </row>
    <row r="2032" spans="2:14" x14ac:dyDescent="0.25">
      <c r="B2032" s="49" t="s">
        <v>9326</v>
      </c>
      <c r="C2032" s="53" t="str">
        <f>_xlfn.XLOOKUP(Tabla1[[#This Row],[txtDimensionFocus]],Tabla7[Columna1],Tabla7[Columna2])</f>
        <v>Cuentas Por Pagar Proveedores</v>
      </c>
      <c r="D2032" s="43" t="s">
        <v>816</v>
      </c>
      <c r="E2032" t="s">
        <v>815</v>
      </c>
      <c r="F2032" t="s">
        <v>10585</v>
      </c>
      <c r="G2032" s="41">
        <v>41562</v>
      </c>
      <c r="L2032" t="s">
        <v>21854</v>
      </c>
      <c r="M2032" s="44">
        <v>-4700.03</v>
      </c>
      <c r="N2032" s="44">
        <v>-4700.03</v>
      </c>
    </row>
    <row r="2033" spans="2:14" x14ac:dyDescent="0.25">
      <c r="B2033" s="49" t="s">
        <v>9326</v>
      </c>
      <c r="C2033" s="53" t="str">
        <f>_xlfn.XLOOKUP(Tabla1[[#This Row],[txtDimensionFocus]],Tabla7[Columna1],Tabla7[Columna2])</f>
        <v>Cuentas Por Pagar Proveedores</v>
      </c>
      <c r="D2033" s="43" t="s">
        <v>26</v>
      </c>
      <c r="E2033" t="s">
        <v>25</v>
      </c>
      <c r="F2033" t="s">
        <v>9338</v>
      </c>
      <c r="G2033" s="41">
        <v>40165</v>
      </c>
      <c r="H2033">
        <v>1900</v>
      </c>
      <c r="L2033" t="s">
        <v>21854</v>
      </c>
      <c r="M2033" s="44">
        <v>-4686.3999999999996</v>
      </c>
      <c r="N2033" s="44">
        <v>-4686.3999999999996</v>
      </c>
    </row>
    <row r="2034" spans="2:14" x14ac:dyDescent="0.25">
      <c r="B2034" s="49" t="s">
        <v>9326</v>
      </c>
      <c r="C2034" s="53" t="str">
        <f>_xlfn.XLOOKUP(Tabla1[[#This Row],[txtDimensionFocus]],Tabla7[Columna1],Tabla7[Columna2])</f>
        <v>Cuentas Por Pagar Proveedores</v>
      </c>
      <c r="D2034" s="43" t="s">
        <v>816</v>
      </c>
      <c r="E2034" t="s">
        <v>815</v>
      </c>
      <c r="F2034" t="s">
        <v>10559</v>
      </c>
      <c r="G2034" s="41">
        <v>41549</v>
      </c>
      <c r="L2034" t="s">
        <v>21854</v>
      </c>
      <c r="M2034" s="44">
        <v>-4675.9399999999996</v>
      </c>
      <c r="N2034" s="44">
        <v>-4675.9399999999996</v>
      </c>
    </row>
    <row r="2035" spans="2:14" x14ac:dyDescent="0.25">
      <c r="B2035" s="49" t="s">
        <v>9326</v>
      </c>
      <c r="C2035" s="53" t="str">
        <f>_xlfn.XLOOKUP(Tabla1[[#This Row],[txtDimensionFocus]],Tabla7[Columna1],Tabla7[Columna2])</f>
        <v>Cuentas Por Pagar Proveedores</v>
      </c>
      <c r="D2035" s="43" t="s">
        <v>816</v>
      </c>
      <c r="E2035" t="s">
        <v>815</v>
      </c>
      <c r="F2035" t="s">
        <v>12655</v>
      </c>
      <c r="G2035" s="41">
        <v>41899</v>
      </c>
      <c r="L2035" t="s">
        <v>21854</v>
      </c>
      <c r="M2035" s="44">
        <v>-4551.8</v>
      </c>
      <c r="N2035" s="44">
        <v>-4551.8</v>
      </c>
    </row>
    <row r="2036" spans="2:14" x14ac:dyDescent="0.25">
      <c r="B2036" s="49" t="s">
        <v>9326</v>
      </c>
      <c r="C2036" s="53" t="str">
        <f>_xlfn.XLOOKUP(Tabla1[[#This Row],[txtDimensionFocus]],Tabla7[Columna1],Tabla7[Columna2])</f>
        <v>Cuentas Por Pagar Proveedores</v>
      </c>
      <c r="D2036" s="43" t="s">
        <v>816</v>
      </c>
      <c r="E2036" t="s">
        <v>815</v>
      </c>
      <c r="F2036" t="s">
        <v>11121</v>
      </c>
      <c r="G2036" s="41">
        <v>41691</v>
      </c>
      <c r="L2036" t="s">
        <v>21854</v>
      </c>
      <c r="M2036" s="44">
        <v>-4535.32</v>
      </c>
      <c r="N2036" s="44">
        <v>-4535.32</v>
      </c>
    </row>
    <row r="2037" spans="2:14" x14ac:dyDescent="0.25">
      <c r="B2037" s="49" t="s">
        <v>9326</v>
      </c>
      <c r="C2037" s="53" t="str">
        <f>_xlfn.XLOOKUP(Tabla1[[#This Row],[txtDimensionFocus]],Tabla7[Columna1],Tabla7[Columna2])</f>
        <v>Cuentas Por Pagar Proveedores</v>
      </c>
      <c r="D2037" s="43" t="s">
        <v>816</v>
      </c>
      <c r="E2037" t="s">
        <v>815</v>
      </c>
      <c r="F2037" t="s">
        <v>10782</v>
      </c>
      <c r="G2037" s="41">
        <v>41614</v>
      </c>
      <c r="L2037" t="s">
        <v>21854</v>
      </c>
      <c r="M2037" s="44">
        <v>-4534.6000000000004</v>
      </c>
      <c r="N2037" s="44">
        <v>-4534.6000000000004</v>
      </c>
    </row>
    <row r="2038" spans="2:14" x14ac:dyDescent="0.25">
      <c r="B2038" s="49" t="s">
        <v>9326</v>
      </c>
      <c r="C2038" s="53" t="str">
        <f>_xlfn.XLOOKUP(Tabla1[[#This Row],[txtDimensionFocus]],Tabla7[Columna1],Tabla7[Columna2])</f>
        <v>Cuentas Por Pagar Proveedores</v>
      </c>
      <c r="D2038" s="43" t="s">
        <v>816</v>
      </c>
      <c r="E2038" t="s">
        <v>815</v>
      </c>
      <c r="F2038" t="s">
        <v>11111</v>
      </c>
      <c r="G2038" s="41">
        <v>41684</v>
      </c>
      <c r="L2038" t="s">
        <v>21854</v>
      </c>
      <c r="M2038" s="44">
        <v>-4531.12</v>
      </c>
      <c r="N2038" s="44">
        <v>-4531.12</v>
      </c>
    </row>
    <row r="2039" spans="2:14" x14ac:dyDescent="0.25">
      <c r="B2039" s="49" t="s">
        <v>9326</v>
      </c>
      <c r="C2039" s="53" t="str">
        <f>_xlfn.XLOOKUP(Tabla1[[#This Row],[txtDimensionFocus]],Tabla7[Columna1],Tabla7[Columna2])</f>
        <v>Cuentas Por Pagar Proveedores</v>
      </c>
      <c r="D2039" s="43" t="s">
        <v>816</v>
      </c>
      <c r="E2039" t="s">
        <v>815</v>
      </c>
      <c r="F2039" t="s">
        <v>11001</v>
      </c>
      <c r="G2039" s="41">
        <v>41639</v>
      </c>
      <c r="L2039" t="s">
        <v>21854</v>
      </c>
      <c r="M2039" s="44">
        <v>-4529.6000000000004</v>
      </c>
      <c r="N2039" s="44">
        <v>-4529.6000000000004</v>
      </c>
    </row>
    <row r="2040" spans="2:14" x14ac:dyDescent="0.25">
      <c r="B2040" s="49" t="s">
        <v>9326</v>
      </c>
      <c r="C2040" s="53" t="str">
        <f>_xlfn.XLOOKUP(Tabla1[[#This Row],[txtDimensionFocus]],Tabla7[Columna1],Tabla7[Columna2])</f>
        <v>Cuentas Por Pagar Proveedores</v>
      </c>
      <c r="D2040" s="43" t="s">
        <v>6569</v>
      </c>
      <c r="E2040" t="s">
        <v>6568</v>
      </c>
      <c r="F2040" t="s">
        <v>21392</v>
      </c>
      <c r="G2040" s="41">
        <v>45315</v>
      </c>
      <c r="H2040" t="s">
        <v>21393</v>
      </c>
      <c r="L2040" t="s">
        <v>21854</v>
      </c>
      <c r="M2040" s="44">
        <v>-4516.05</v>
      </c>
      <c r="N2040" s="44">
        <v>-4516.05</v>
      </c>
    </row>
    <row r="2041" spans="2:14" x14ac:dyDescent="0.25">
      <c r="B2041" s="49" t="s">
        <v>9326</v>
      </c>
      <c r="C2041" s="53" t="str">
        <f>_xlfn.XLOOKUP(Tabla1[[#This Row],[txtDimensionFocus]],Tabla7[Columna1],Tabla7[Columna2])</f>
        <v>Cuentas Por Pagar Proveedores</v>
      </c>
      <c r="D2041" s="43" t="s">
        <v>408</v>
      </c>
      <c r="E2041" t="s">
        <v>407</v>
      </c>
      <c r="F2041" t="s">
        <v>10189</v>
      </c>
      <c r="G2041" s="41">
        <v>41266</v>
      </c>
      <c r="H2041" t="s">
        <v>1120</v>
      </c>
      <c r="I2041" t="s">
        <v>17350</v>
      </c>
      <c r="K2041" t="s">
        <v>22156</v>
      </c>
      <c r="L2041" t="s">
        <v>21854</v>
      </c>
      <c r="M2041" s="44">
        <v>-4473</v>
      </c>
      <c r="N2041" s="44">
        <v>-4473</v>
      </c>
    </row>
    <row r="2042" spans="2:14" x14ac:dyDescent="0.25">
      <c r="B2042" s="49" t="s">
        <v>9326</v>
      </c>
      <c r="C2042" s="53" t="str">
        <f>_xlfn.XLOOKUP(Tabla1[[#This Row],[txtDimensionFocus]],Tabla7[Columna1],Tabla7[Columna2])</f>
        <v>Cuentas Por Pagar Proveedores</v>
      </c>
      <c r="D2042" s="43" t="s">
        <v>816</v>
      </c>
      <c r="E2042" t="s">
        <v>815</v>
      </c>
      <c r="F2042" t="s">
        <v>14608</v>
      </c>
      <c r="G2042" s="41">
        <v>42879</v>
      </c>
      <c r="L2042" t="s">
        <v>21854</v>
      </c>
      <c r="M2042" s="44">
        <v>-4458.1099999999997</v>
      </c>
      <c r="N2042" s="44">
        <v>-4458.1099999999997</v>
      </c>
    </row>
    <row r="2043" spans="2:14" x14ac:dyDescent="0.25">
      <c r="B2043" s="49" t="s">
        <v>9326</v>
      </c>
      <c r="C2043" s="53" t="str">
        <f>_xlfn.XLOOKUP(Tabla1[[#This Row],[txtDimensionFocus]],Tabla7[Columna1],Tabla7[Columna2])</f>
        <v>Cuentas Por Pagar Proveedores</v>
      </c>
      <c r="D2043" s="43" t="s">
        <v>816</v>
      </c>
      <c r="E2043" t="s">
        <v>815</v>
      </c>
      <c r="F2043" t="s">
        <v>12738</v>
      </c>
      <c r="G2043" s="41">
        <v>41934</v>
      </c>
      <c r="L2043" t="s">
        <v>21854</v>
      </c>
      <c r="M2043" s="44">
        <v>-4448.5</v>
      </c>
      <c r="N2043" s="44">
        <v>-4448.5</v>
      </c>
    </row>
    <row r="2044" spans="2:14" x14ac:dyDescent="0.25">
      <c r="B2044" s="49" t="s">
        <v>23978</v>
      </c>
      <c r="C2044" s="53" t="str">
        <f>_xlfn.XLOOKUP(Tabla1[[#This Row],[txtDimensionFocus]],Tabla7[Columna1],Tabla7[Columna2])</f>
        <v>Cuenta Por Pagar Aportes Corrientes.</v>
      </c>
      <c r="D2044" s="43" t="s">
        <v>21772</v>
      </c>
      <c r="E2044" t="s">
        <v>24081</v>
      </c>
      <c r="F2044" t="s">
        <v>21773</v>
      </c>
      <c r="G2044" s="41">
        <v>45310</v>
      </c>
      <c r="H2044" t="s">
        <v>21774</v>
      </c>
      <c r="L2044" t="s">
        <v>21854</v>
      </c>
      <c r="M2044" s="44">
        <v>-125445</v>
      </c>
      <c r="N2044" s="44">
        <v>-125445</v>
      </c>
    </row>
    <row r="2045" spans="2:14" x14ac:dyDescent="0.25">
      <c r="B2045" s="49" t="s">
        <v>9326</v>
      </c>
      <c r="C2045" s="53" t="str">
        <f>_xlfn.XLOOKUP(Tabla1[[#This Row],[txtDimensionFocus]],Tabla7[Columna1],Tabla7[Columna2])</f>
        <v>Cuentas Por Pagar Proveedores</v>
      </c>
      <c r="D2045" s="43" t="s">
        <v>816</v>
      </c>
      <c r="E2045" t="s">
        <v>815</v>
      </c>
      <c r="F2045" t="s">
        <v>10584</v>
      </c>
      <c r="G2045" s="41">
        <v>41562</v>
      </c>
      <c r="L2045" t="s">
        <v>21854</v>
      </c>
      <c r="M2045" s="44">
        <v>-4437.2</v>
      </c>
      <c r="N2045" s="44">
        <v>-4437.2</v>
      </c>
    </row>
    <row r="2046" spans="2:14" x14ac:dyDescent="0.25">
      <c r="B2046" s="49" t="s">
        <v>9326</v>
      </c>
      <c r="C2046" s="53" t="str">
        <f>_xlfn.XLOOKUP(Tabla1[[#This Row],[txtDimensionFocus]],Tabla7[Columna1],Tabla7[Columna2])</f>
        <v>Cuentas Por Pagar Proveedores</v>
      </c>
      <c r="D2046" s="43" t="s">
        <v>816</v>
      </c>
      <c r="E2046" t="s">
        <v>815</v>
      </c>
      <c r="F2046" t="s">
        <v>10959</v>
      </c>
      <c r="G2046" s="41">
        <v>41639</v>
      </c>
      <c r="L2046" t="s">
        <v>21854</v>
      </c>
      <c r="M2046" s="44">
        <v>-4428.79</v>
      </c>
      <c r="N2046" s="44">
        <v>-4428.79</v>
      </c>
    </row>
    <row r="2047" spans="2:14" x14ac:dyDescent="0.25">
      <c r="B2047" s="49" t="s">
        <v>9326</v>
      </c>
      <c r="C2047" s="53" t="str">
        <f>_xlfn.XLOOKUP(Tabla1[[#This Row],[txtDimensionFocus]],Tabla7[Columna1],Tabla7[Columna2])</f>
        <v>Cuentas Por Pagar Proveedores</v>
      </c>
      <c r="D2047" s="43" t="s">
        <v>816</v>
      </c>
      <c r="E2047" t="s">
        <v>815</v>
      </c>
      <c r="F2047" t="s">
        <v>10558</v>
      </c>
      <c r="G2047" s="41">
        <v>41549</v>
      </c>
      <c r="L2047" t="s">
        <v>21854</v>
      </c>
      <c r="M2047" s="44">
        <v>-4414.46</v>
      </c>
      <c r="N2047" s="44">
        <v>-4414.46</v>
      </c>
    </row>
    <row r="2048" spans="2:14" x14ac:dyDescent="0.25">
      <c r="B2048" s="49" t="s">
        <v>9326</v>
      </c>
      <c r="C2048" s="53" t="str">
        <f>_xlfn.XLOOKUP(Tabla1[[#This Row],[txtDimensionFocus]],Tabla7[Columna1],Tabla7[Columna2])</f>
        <v>Cuentas Por Pagar Proveedores</v>
      </c>
      <c r="D2048" s="43" t="s">
        <v>704</v>
      </c>
      <c r="E2048" t="s">
        <v>703</v>
      </c>
      <c r="F2048" t="s">
        <v>17379</v>
      </c>
      <c r="G2048" s="41">
        <v>45259</v>
      </c>
      <c r="H2048" t="s">
        <v>17380</v>
      </c>
      <c r="L2048" t="s">
        <v>21854</v>
      </c>
      <c r="M2048" s="44">
        <v>-4389.6000000000004</v>
      </c>
      <c r="N2048" s="44">
        <v>-4389.6000000000004</v>
      </c>
    </row>
    <row r="2049" spans="2:14" x14ac:dyDescent="0.25">
      <c r="B2049" s="49" t="s">
        <v>9326</v>
      </c>
      <c r="C2049" s="53" t="str">
        <f>_xlfn.XLOOKUP(Tabla1[[#This Row],[txtDimensionFocus]],Tabla7[Columna1],Tabla7[Columna2])</f>
        <v>Cuentas Por Pagar Proveedores</v>
      </c>
      <c r="D2049" s="43" t="s">
        <v>704</v>
      </c>
      <c r="E2049" t="s">
        <v>703</v>
      </c>
      <c r="F2049" t="s">
        <v>17403</v>
      </c>
      <c r="G2049" s="41">
        <v>45259</v>
      </c>
      <c r="H2049" t="s">
        <v>17404</v>
      </c>
      <c r="L2049" t="s">
        <v>21854</v>
      </c>
      <c r="M2049" s="44">
        <v>-4348.3</v>
      </c>
      <c r="N2049" s="44">
        <v>-4348.3</v>
      </c>
    </row>
    <row r="2050" spans="2:14" x14ac:dyDescent="0.25">
      <c r="B2050" s="49" t="s">
        <v>9326</v>
      </c>
      <c r="C2050" s="53" t="str">
        <f>_xlfn.XLOOKUP(Tabla1[[#This Row],[txtDimensionFocus]],Tabla7[Columna1],Tabla7[Columna2])</f>
        <v>Cuentas Por Pagar Proveedores</v>
      </c>
      <c r="D2050" s="43" t="s">
        <v>816</v>
      </c>
      <c r="E2050" t="s">
        <v>815</v>
      </c>
      <c r="F2050" t="s">
        <v>12654</v>
      </c>
      <c r="G2050" s="41">
        <v>41899</v>
      </c>
      <c r="L2050" t="s">
        <v>21854</v>
      </c>
      <c r="M2050" s="44">
        <v>-4297.24</v>
      </c>
      <c r="N2050" s="44">
        <v>-4297.24</v>
      </c>
    </row>
    <row r="2051" spans="2:14" x14ac:dyDescent="0.25">
      <c r="B2051" s="49" t="s">
        <v>9326</v>
      </c>
      <c r="C2051" s="53" t="str">
        <f>_xlfn.XLOOKUP(Tabla1[[#This Row],[txtDimensionFocus]],Tabla7[Columna1],Tabla7[Columna2])</f>
        <v>Cuentas Por Pagar Proveedores</v>
      </c>
      <c r="D2051" s="43" t="s">
        <v>816</v>
      </c>
      <c r="E2051" t="s">
        <v>815</v>
      </c>
      <c r="F2051" t="s">
        <v>11120</v>
      </c>
      <c r="G2051" s="41">
        <v>41691</v>
      </c>
      <c r="L2051" t="s">
        <v>21854</v>
      </c>
      <c r="M2051" s="44">
        <v>-4281.7</v>
      </c>
      <c r="N2051" s="44">
        <v>-4281.7</v>
      </c>
    </row>
    <row r="2052" spans="2:14" x14ac:dyDescent="0.25">
      <c r="B2052" s="49" t="s">
        <v>9326</v>
      </c>
      <c r="C2052" s="53" t="str">
        <f>_xlfn.XLOOKUP(Tabla1[[#This Row],[txtDimensionFocus]],Tabla7[Columna1],Tabla7[Columna2])</f>
        <v>Cuentas Por Pagar Proveedores</v>
      </c>
      <c r="D2052" s="43" t="s">
        <v>816</v>
      </c>
      <c r="E2052" t="s">
        <v>815</v>
      </c>
      <c r="F2052" t="s">
        <v>11000</v>
      </c>
      <c r="G2052" s="41">
        <v>41639</v>
      </c>
      <c r="L2052" t="s">
        <v>21854</v>
      </c>
      <c r="M2052" s="44">
        <v>-4276.3</v>
      </c>
      <c r="N2052" s="44">
        <v>-4276.3</v>
      </c>
    </row>
    <row r="2053" spans="2:14" x14ac:dyDescent="0.25">
      <c r="B2053" s="49" t="s">
        <v>9326</v>
      </c>
      <c r="C2053" s="53" t="str">
        <f>_xlfn.XLOOKUP(Tabla1[[#This Row],[txtDimensionFocus]],Tabla7[Columna1],Tabla7[Columna2])</f>
        <v>Cuentas Por Pagar Proveedores</v>
      </c>
      <c r="D2053" s="43" t="s">
        <v>816</v>
      </c>
      <c r="E2053" t="s">
        <v>815</v>
      </c>
      <c r="F2053" t="s">
        <v>14401</v>
      </c>
      <c r="G2053" s="41">
        <v>42752</v>
      </c>
      <c r="L2053" t="s">
        <v>21854</v>
      </c>
      <c r="M2053" s="44">
        <v>-4250.88</v>
      </c>
      <c r="N2053" s="44">
        <v>-4250.88</v>
      </c>
    </row>
    <row r="2054" spans="2:14" x14ac:dyDescent="0.25">
      <c r="B2054" s="49" t="s">
        <v>9326</v>
      </c>
      <c r="C2054" s="53" t="str">
        <f>_xlfn.XLOOKUP(Tabla1[[#This Row],[txtDimensionFocus]],Tabla7[Columna1],Tabla7[Columna2])</f>
        <v>Cuentas Por Pagar Proveedores</v>
      </c>
      <c r="D2054" s="43" t="s">
        <v>5986</v>
      </c>
      <c r="E2054" t="s">
        <v>5985</v>
      </c>
      <c r="F2054" t="s">
        <v>14768</v>
      </c>
      <c r="G2054" s="41">
        <v>43117</v>
      </c>
      <c r="H2054" t="s">
        <v>6990</v>
      </c>
      <c r="L2054" t="s">
        <v>21854</v>
      </c>
      <c r="M2054" s="44">
        <v>-4248</v>
      </c>
      <c r="N2054" s="44">
        <v>-4248</v>
      </c>
    </row>
    <row r="2055" spans="2:14" x14ac:dyDescent="0.25">
      <c r="B2055" s="49" t="s">
        <v>9326</v>
      </c>
      <c r="C2055" s="53" t="str">
        <f>_xlfn.XLOOKUP(Tabla1[[#This Row],[txtDimensionFocus]],Tabla7[Columna1],Tabla7[Columna2])</f>
        <v>Cuentas Por Pagar Proveedores</v>
      </c>
      <c r="D2055" s="43" t="s">
        <v>852</v>
      </c>
      <c r="E2055" t="s">
        <v>851</v>
      </c>
      <c r="F2055" t="s">
        <v>10041</v>
      </c>
      <c r="G2055" s="41">
        <v>41186</v>
      </c>
      <c r="H2055" t="s">
        <v>909</v>
      </c>
      <c r="L2055" t="s">
        <v>21854</v>
      </c>
      <c r="M2055" s="44">
        <v>-4360</v>
      </c>
      <c r="N2055" s="44">
        <v>-4246</v>
      </c>
    </row>
    <row r="2056" spans="2:14" x14ac:dyDescent="0.25">
      <c r="B2056" s="49" t="s">
        <v>9326</v>
      </c>
      <c r="C2056" s="53" t="str">
        <f>_xlfn.XLOOKUP(Tabla1[[#This Row],[txtDimensionFocus]],Tabla7[Columna1],Tabla7[Columna2])</f>
        <v>Cuentas Por Pagar Proveedores</v>
      </c>
      <c r="D2056" s="43" t="s">
        <v>816</v>
      </c>
      <c r="E2056" t="s">
        <v>815</v>
      </c>
      <c r="F2056" t="s">
        <v>10579</v>
      </c>
      <c r="G2056" s="41">
        <v>41561</v>
      </c>
      <c r="L2056" t="s">
        <v>21854</v>
      </c>
      <c r="M2056" s="44">
        <v>-4188.1499999999996</v>
      </c>
      <c r="N2056" s="44">
        <v>-4188.1499999999996</v>
      </c>
    </row>
    <row r="2057" spans="2:14" x14ac:dyDescent="0.25">
      <c r="B2057" s="49" t="s">
        <v>9326</v>
      </c>
      <c r="C2057" s="53" t="str">
        <f>_xlfn.XLOOKUP(Tabla1[[#This Row],[txtDimensionFocus]],Tabla7[Columna1],Tabla7[Columna2])</f>
        <v>Cuentas Por Pagar Proveedores</v>
      </c>
      <c r="D2057" s="43" t="s">
        <v>816</v>
      </c>
      <c r="E2057" t="s">
        <v>815</v>
      </c>
      <c r="F2057" t="s">
        <v>10958</v>
      </c>
      <c r="G2057" s="41">
        <v>41639</v>
      </c>
      <c r="L2057" t="s">
        <v>21854</v>
      </c>
      <c r="M2057" s="44">
        <v>-4181.13</v>
      </c>
      <c r="N2057" s="44">
        <v>-4181.13</v>
      </c>
    </row>
    <row r="2058" spans="2:14" x14ac:dyDescent="0.25">
      <c r="B2058" s="49" t="s">
        <v>9326</v>
      </c>
      <c r="C2058" s="53" t="str">
        <f>_xlfn.XLOOKUP(Tabla1[[#This Row],[txtDimensionFocus]],Tabla7[Columna1],Tabla7[Columna2])</f>
        <v>Cuentas Por Pagar Proveedores</v>
      </c>
      <c r="D2058" s="43" t="s">
        <v>69</v>
      </c>
      <c r="E2058" t="s">
        <v>68</v>
      </c>
      <c r="F2058" t="s">
        <v>9375</v>
      </c>
      <c r="G2058" s="41">
        <v>40297</v>
      </c>
      <c r="H2058">
        <v>0</v>
      </c>
      <c r="L2058" t="s">
        <v>21854</v>
      </c>
      <c r="M2058" s="44">
        <v>-4167.6499999999996</v>
      </c>
      <c r="N2058" s="44">
        <v>-4167.6499999999996</v>
      </c>
    </row>
    <row r="2059" spans="2:14" x14ac:dyDescent="0.25">
      <c r="B2059" s="49" t="s">
        <v>9326</v>
      </c>
      <c r="C2059" s="53" t="str">
        <f>_xlfn.XLOOKUP(Tabla1[[#This Row],[txtDimensionFocus]],Tabla7[Columna1],Tabla7[Columna2])</f>
        <v>Cuentas Por Pagar Proveedores</v>
      </c>
      <c r="D2059" s="43" t="s">
        <v>6569</v>
      </c>
      <c r="E2059" t="s">
        <v>6568</v>
      </c>
      <c r="F2059" t="s">
        <v>21379</v>
      </c>
      <c r="G2059" s="41">
        <v>45315</v>
      </c>
      <c r="H2059" t="s">
        <v>21341</v>
      </c>
      <c r="L2059" t="s">
        <v>21854</v>
      </c>
      <c r="M2059" s="44">
        <v>-4157.25</v>
      </c>
      <c r="N2059" s="44">
        <v>-4157.25</v>
      </c>
    </row>
    <row r="2060" spans="2:14" x14ac:dyDescent="0.25">
      <c r="B2060" s="49" t="s">
        <v>9326</v>
      </c>
      <c r="C2060" s="53" t="str">
        <f>_xlfn.XLOOKUP(Tabla1[[#This Row],[txtDimensionFocus]],Tabla7[Columna1],Tabla7[Columna2])</f>
        <v>Cuentas Por Pagar Proveedores</v>
      </c>
      <c r="D2060" s="43" t="s">
        <v>245</v>
      </c>
      <c r="E2060" t="s">
        <v>244</v>
      </c>
      <c r="F2060" t="s">
        <v>12416</v>
      </c>
      <c r="G2060" s="41">
        <v>41820</v>
      </c>
      <c r="H2060" t="s">
        <v>3929</v>
      </c>
      <c r="I2060" t="s">
        <v>17044</v>
      </c>
      <c r="K2060" t="s">
        <v>22068</v>
      </c>
      <c r="L2060" t="s">
        <v>21854</v>
      </c>
      <c r="M2060" s="44">
        <v>-4130</v>
      </c>
      <c r="N2060" s="44">
        <v>-4130</v>
      </c>
    </row>
    <row r="2061" spans="2:14" x14ac:dyDescent="0.25">
      <c r="B2061" s="49" t="s">
        <v>9326</v>
      </c>
      <c r="C2061" s="53" t="str">
        <f>_xlfn.XLOOKUP(Tabla1[[#This Row],[txtDimensionFocus]],Tabla7[Columna1],Tabla7[Columna2])</f>
        <v>Cuentas Por Pagar Proveedores</v>
      </c>
      <c r="D2061" s="43" t="s">
        <v>245</v>
      </c>
      <c r="E2061" t="s">
        <v>244</v>
      </c>
      <c r="F2061" t="s">
        <v>12420</v>
      </c>
      <c r="G2061" s="41">
        <v>41820</v>
      </c>
      <c r="H2061" t="s">
        <v>3937</v>
      </c>
      <c r="I2061" t="s">
        <v>17044</v>
      </c>
      <c r="K2061" t="s">
        <v>22068</v>
      </c>
      <c r="L2061" t="s">
        <v>21854</v>
      </c>
      <c r="M2061" s="44">
        <v>-4130</v>
      </c>
      <c r="N2061" s="44">
        <v>-4130</v>
      </c>
    </row>
    <row r="2062" spans="2:14" x14ac:dyDescent="0.25">
      <c r="B2062" s="49" t="s">
        <v>9326</v>
      </c>
      <c r="C2062" s="53" t="str">
        <f>_xlfn.XLOOKUP(Tabla1[[#This Row],[txtDimensionFocus]],Tabla7[Columna1],Tabla7[Columna2])</f>
        <v>Cuentas Por Pagar Proveedores</v>
      </c>
      <c r="D2062" s="43" t="s">
        <v>245</v>
      </c>
      <c r="E2062" t="s">
        <v>244</v>
      </c>
      <c r="F2062" t="s">
        <v>12422</v>
      </c>
      <c r="G2062" s="41">
        <v>41820</v>
      </c>
      <c r="H2062" t="s">
        <v>3941</v>
      </c>
      <c r="I2062" t="s">
        <v>17044</v>
      </c>
      <c r="K2062" t="s">
        <v>22068</v>
      </c>
      <c r="L2062" t="s">
        <v>21854</v>
      </c>
      <c r="M2062" s="44">
        <v>-4130</v>
      </c>
      <c r="N2062" s="44">
        <v>-4130</v>
      </c>
    </row>
    <row r="2063" spans="2:14" x14ac:dyDescent="0.25">
      <c r="B2063" s="49" t="s">
        <v>9326</v>
      </c>
      <c r="C2063" s="53" t="str">
        <f>_xlfn.XLOOKUP(Tabla1[[#This Row],[txtDimensionFocus]],Tabla7[Columna1],Tabla7[Columna2])</f>
        <v>Cuentas Por Pagar Proveedores</v>
      </c>
      <c r="D2063" s="43" t="s">
        <v>245</v>
      </c>
      <c r="E2063" t="s">
        <v>244</v>
      </c>
      <c r="F2063" t="s">
        <v>12427</v>
      </c>
      <c r="G2063" s="41">
        <v>41820</v>
      </c>
      <c r="H2063" t="s">
        <v>3951</v>
      </c>
      <c r="I2063" t="s">
        <v>17044</v>
      </c>
      <c r="K2063" t="s">
        <v>22068</v>
      </c>
      <c r="L2063" t="s">
        <v>21854</v>
      </c>
      <c r="M2063" s="44">
        <v>-4130</v>
      </c>
      <c r="N2063" s="44">
        <v>-4130</v>
      </c>
    </row>
    <row r="2064" spans="2:14" x14ac:dyDescent="0.25">
      <c r="B2064" s="49" t="s">
        <v>9326</v>
      </c>
      <c r="C2064" s="53" t="str">
        <f>_xlfn.XLOOKUP(Tabla1[[#This Row],[txtDimensionFocus]],Tabla7[Columna1],Tabla7[Columna2])</f>
        <v>Cuentas Por Pagar Proveedores</v>
      </c>
      <c r="D2064" s="43" t="s">
        <v>175</v>
      </c>
      <c r="E2064" t="s">
        <v>174</v>
      </c>
      <c r="F2064" t="s">
        <v>9427</v>
      </c>
      <c r="G2064" s="41">
        <v>40517</v>
      </c>
      <c r="H2064">
        <v>1502</v>
      </c>
      <c r="L2064" t="s">
        <v>21854</v>
      </c>
      <c r="M2064" s="44">
        <v>-4125</v>
      </c>
      <c r="N2064" s="44">
        <v>-4125</v>
      </c>
    </row>
    <row r="2065" spans="2:14" x14ac:dyDescent="0.25">
      <c r="B2065" s="49" t="s">
        <v>9326</v>
      </c>
      <c r="C2065" s="53" t="str">
        <f>_xlfn.XLOOKUP(Tabla1[[#This Row],[txtDimensionFocus]],Tabla7[Columna1],Tabla7[Columna2])</f>
        <v>Cuentas Por Pagar Proveedores</v>
      </c>
      <c r="D2065" s="43" t="s">
        <v>816</v>
      </c>
      <c r="E2065" t="s">
        <v>815</v>
      </c>
      <c r="F2065" t="s">
        <v>10842</v>
      </c>
      <c r="G2065" s="41">
        <v>41620</v>
      </c>
      <c r="L2065" t="s">
        <v>21854</v>
      </c>
      <c r="M2065" s="44">
        <v>-4104</v>
      </c>
      <c r="N2065" s="44">
        <v>-4104</v>
      </c>
    </row>
    <row r="2066" spans="2:14" x14ac:dyDescent="0.25">
      <c r="B2066" s="49" t="s">
        <v>9326</v>
      </c>
      <c r="C2066" s="53" t="str">
        <f>_xlfn.XLOOKUP(Tabla1[[#This Row],[txtDimensionFocus]],Tabla7[Columna1],Tabla7[Columna2])</f>
        <v>Cuentas Por Pagar Proveedores</v>
      </c>
      <c r="D2066" s="43" t="s">
        <v>816</v>
      </c>
      <c r="E2066" t="s">
        <v>815</v>
      </c>
      <c r="F2066" t="s">
        <v>10857</v>
      </c>
      <c r="G2066" s="41">
        <v>41621</v>
      </c>
      <c r="L2066" t="s">
        <v>21854</v>
      </c>
      <c r="M2066" s="44">
        <v>-4104</v>
      </c>
      <c r="N2066" s="44">
        <v>-4104</v>
      </c>
    </row>
    <row r="2067" spans="2:14" x14ac:dyDescent="0.25">
      <c r="B2067" s="49" t="s">
        <v>9326</v>
      </c>
      <c r="C2067" s="53" t="str">
        <f>_xlfn.XLOOKUP(Tabla1[[#This Row],[txtDimensionFocus]],Tabla7[Columna1],Tabla7[Columna2])</f>
        <v>Cuentas Por Pagar Proveedores</v>
      </c>
      <c r="D2067" s="43" t="s">
        <v>195</v>
      </c>
      <c r="E2067" t="s">
        <v>194</v>
      </c>
      <c r="F2067" t="s">
        <v>10254</v>
      </c>
      <c r="G2067" s="41">
        <v>41283</v>
      </c>
      <c r="H2067" t="s">
        <v>1201</v>
      </c>
      <c r="I2067" t="s">
        <v>17093</v>
      </c>
      <c r="K2067" t="s">
        <v>22074</v>
      </c>
      <c r="L2067" t="s">
        <v>21854</v>
      </c>
      <c r="M2067" s="44">
        <v>-48321</v>
      </c>
      <c r="N2067" s="44">
        <v>-4095</v>
      </c>
    </row>
    <row r="2068" spans="2:14" x14ac:dyDescent="0.25">
      <c r="B2068" s="49" t="s">
        <v>9326</v>
      </c>
      <c r="C2068" s="53" t="str">
        <f>_xlfn.XLOOKUP(Tabla1[[#This Row],[txtDimensionFocus]],Tabla7[Columna1],Tabla7[Columna2])</f>
        <v>Cuentas Por Pagar Proveedores</v>
      </c>
      <c r="D2068" s="43" t="s">
        <v>536</v>
      </c>
      <c r="E2068" t="s">
        <v>535</v>
      </c>
      <c r="F2068" t="s">
        <v>9750</v>
      </c>
      <c r="G2068" s="41">
        <v>40990</v>
      </c>
      <c r="H2068">
        <v>8480</v>
      </c>
      <c r="L2068" t="s">
        <v>21854</v>
      </c>
      <c r="M2068" s="44">
        <v>-4080</v>
      </c>
      <c r="N2068" s="44">
        <v>-4080</v>
      </c>
    </row>
    <row r="2069" spans="2:14" x14ac:dyDescent="0.25">
      <c r="B2069" s="49" t="s">
        <v>9326</v>
      </c>
      <c r="C2069" s="53" t="str">
        <f>_xlfn.XLOOKUP(Tabla1[[#This Row],[txtDimensionFocus]],Tabla7[Columna1],Tabla7[Columna2])</f>
        <v>Cuentas Por Pagar Proveedores</v>
      </c>
      <c r="D2069" s="43" t="s">
        <v>816</v>
      </c>
      <c r="E2069" t="s">
        <v>815</v>
      </c>
      <c r="F2069" t="s">
        <v>14590</v>
      </c>
      <c r="G2069" s="41">
        <v>42850</v>
      </c>
      <c r="L2069" t="s">
        <v>21854</v>
      </c>
      <c r="M2069" s="44">
        <v>-4057.4</v>
      </c>
      <c r="N2069" s="44">
        <v>-4057.4</v>
      </c>
    </row>
    <row r="2070" spans="2:14" x14ac:dyDescent="0.25">
      <c r="B2070" s="49" t="s">
        <v>9326</v>
      </c>
      <c r="C2070" s="53" t="str">
        <f>_xlfn.XLOOKUP(Tabla1[[#This Row],[txtDimensionFocus]],Tabla7[Columna1],Tabla7[Columna2])</f>
        <v>Cuentas Por Pagar Proveedores</v>
      </c>
      <c r="D2070" s="43" t="s">
        <v>1622</v>
      </c>
      <c r="E2070" t="s">
        <v>1621</v>
      </c>
      <c r="F2070" t="s">
        <v>12705</v>
      </c>
      <c r="G2070" s="41">
        <v>41920</v>
      </c>
      <c r="H2070" t="s">
        <v>4320</v>
      </c>
      <c r="I2070" t="s">
        <v>17230</v>
      </c>
      <c r="K2070">
        <v>971</v>
      </c>
      <c r="L2070" t="s">
        <v>21854</v>
      </c>
      <c r="M2070" s="44">
        <v>-4033.58</v>
      </c>
      <c r="N2070" s="44">
        <v>-4033.58</v>
      </c>
    </row>
    <row r="2071" spans="2:14" x14ac:dyDescent="0.25">
      <c r="B2071" s="49" t="s">
        <v>9326</v>
      </c>
      <c r="C2071" s="53" t="str">
        <f>_xlfn.XLOOKUP(Tabla1[[#This Row],[txtDimensionFocus]],Tabla7[Columna1],Tabla7[Columna2])</f>
        <v>Cuentas Por Pagar Proveedores</v>
      </c>
      <c r="D2071" s="43" t="s">
        <v>816</v>
      </c>
      <c r="E2071" t="s">
        <v>815</v>
      </c>
      <c r="F2071" t="s">
        <v>10608</v>
      </c>
      <c r="G2071" s="41">
        <v>41576</v>
      </c>
      <c r="L2071" t="s">
        <v>21854</v>
      </c>
      <c r="M2071" s="44">
        <v>-4009.04</v>
      </c>
      <c r="N2071" s="44">
        <v>-4009.04</v>
      </c>
    </row>
    <row r="2072" spans="2:14" x14ac:dyDescent="0.25">
      <c r="B2072" s="49" t="s">
        <v>9326</v>
      </c>
      <c r="C2072" s="53" t="str">
        <f>_xlfn.XLOOKUP(Tabla1[[#This Row],[txtDimensionFocus]],Tabla7[Columna1],Tabla7[Columna2])</f>
        <v>Cuentas Por Pagar Proveedores</v>
      </c>
      <c r="D2072" s="43" t="s">
        <v>9456</v>
      </c>
      <c r="E2072" t="s">
        <v>219</v>
      </c>
      <c r="F2072" t="s">
        <v>9457</v>
      </c>
      <c r="G2072" s="41">
        <v>40554</v>
      </c>
      <c r="H2072">
        <v>1</v>
      </c>
      <c r="L2072" t="s">
        <v>21854</v>
      </c>
      <c r="M2072" s="44">
        <v>-4000</v>
      </c>
      <c r="N2072" s="44">
        <v>-4000</v>
      </c>
    </row>
    <row r="2073" spans="2:14" x14ac:dyDescent="0.25">
      <c r="B2073" s="49" t="s">
        <v>9326</v>
      </c>
      <c r="C2073" s="53" t="str">
        <f>_xlfn.XLOOKUP(Tabla1[[#This Row],[txtDimensionFocus]],Tabla7[Columna1],Tabla7[Columna2])</f>
        <v>Cuentas Por Pagar Proveedores</v>
      </c>
      <c r="D2073" s="43" t="s">
        <v>9456</v>
      </c>
      <c r="E2073" t="s">
        <v>219</v>
      </c>
      <c r="F2073" t="s">
        <v>9625</v>
      </c>
      <c r="G2073" s="41">
        <v>40897</v>
      </c>
      <c r="H2073">
        <v>148</v>
      </c>
      <c r="L2073" t="s">
        <v>21854</v>
      </c>
      <c r="M2073" s="44">
        <v>-4000</v>
      </c>
      <c r="N2073" s="44">
        <v>-4000</v>
      </c>
    </row>
    <row r="2074" spans="2:14" x14ac:dyDescent="0.25">
      <c r="B2074" s="49" t="s">
        <v>9326</v>
      </c>
      <c r="C2074" s="53" t="str">
        <f>_xlfn.XLOOKUP(Tabla1[[#This Row],[txtDimensionFocus]],Tabla7[Columna1],Tabla7[Columna2])</f>
        <v>Cuentas Por Pagar Proveedores</v>
      </c>
      <c r="D2074" s="43" t="s">
        <v>9467</v>
      </c>
      <c r="E2074" t="s">
        <v>236</v>
      </c>
      <c r="F2074" t="s">
        <v>9468</v>
      </c>
      <c r="G2074" s="41">
        <v>40560</v>
      </c>
      <c r="H2074">
        <v>18</v>
      </c>
      <c r="L2074" t="s">
        <v>21854</v>
      </c>
      <c r="M2074" s="44">
        <v>-4000</v>
      </c>
      <c r="N2074" s="44">
        <v>-4000</v>
      </c>
    </row>
    <row r="2075" spans="2:14" x14ac:dyDescent="0.25">
      <c r="B2075" s="49" t="s">
        <v>9326</v>
      </c>
      <c r="C2075" s="53" t="str">
        <f>_xlfn.XLOOKUP(Tabla1[[#This Row],[txtDimensionFocus]],Tabla7[Columna1],Tabla7[Columna2])</f>
        <v>Cuentas Por Pagar Proveedores</v>
      </c>
      <c r="D2075" s="43" t="s">
        <v>9513</v>
      </c>
      <c r="E2075" t="s">
        <v>302</v>
      </c>
      <c r="F2075" t="s">
        <v>9515</v>
      </c>
      <c r="G2075" s="41">
        <v>40585</v>
      </c>
      <c r="H2075">
        <v>78</v>
      </c>
      <c r="L2075" t="s">
        <v>21854</v>
      </c>
      <c r="M2075" s="44">
        <v>-4000</v>
      </c>
      <c r="N2075" s="44">
        <v>-4000</v>
      </c>
    </row>
    <row r="2076" spans="2:14" x14ac:dyDescent="0.25">
      <c r="B2076" s="49" t="s">
        <v>9326</v>
      </c>
      <c r="C2076" s="53" t="str">
        <f>_xlfn.XLOOKUP(Tabla1[[#This Row],[txtDimensionFocus]],Tabla7[Columna1],Tabla7[Columna2])</f>
        <v>Cuentas Por Pagar Proveedores</v>
      </c>
      <c r="D2076" s="43" t="s">
        <v>9453</v>
      </c>
      <c r="E2076" t="s">
        <v>214</v>
      </c>
      <c r="F2076" t="s">
        <v>9454</v>
      </c>
      <c r="G2076" s="41">
        <v>40546</v>
      </c>
      <c r="H2076">
        <v>1</v>
      </c>
      <c r="L2076" t="s">
        <v>21854</v>
      </c>
      <c r="M2076" s="44">
        <v>-4000</v>
      </c>
      <c r="N2076" s="44">
        <v>-4000</v>
      </c>
    </row>
    <row r="2077" spans="2:14" x14ac:dyDescent="0.25">
      <c r="B2077" s="49" t="s">
        <v>9326</v>
      </c>
      <c r="C2077" s="53" t="str">
        <f>_xlfn.XLOOKUP(Tabla1[[#This Row],[txtDimensionFocus]],Tabla7[Columna1],Tabla7[Columna2])</f>
        <v>Cuentas Por Pagar Proveedores</v>
      </c>
      <c r="D2077" s="43" t="s">
        <v>235</v>
      </c>
      <c r="E2077" t="s">
        <v>234</v>
      </c>
      <c r="F2077" t="s">
        <v>9466</v>
      </c>
      <c r="G2077" s="41">
        <v>40560</v>
      </c>
      <c r="H2077">
        <v>18</v>
      </c>
      <c r="L2077" t="s">
        <v>21854</v>
      </c>
      <c r="M2077" s="44">
        <v>-4000</v>
      </c>
      <c r="N2077" s="44">
        <v>-4000</v>
      </c>
    </row>
    <row r="2078" spans="2:14" x14ac:dyDescent="0.25">
      <c r="B2078" s="49" t="s">
        <v>9326</v>
      </c>
      <c r="C2078" s="53" t="str">
        <f>_xlfn.XLOOKUP(Tabla1[[#This Row],[txtDimensionFocus]],Tabla7[Columna1],Tabla7[Columna2])</f>
        <v>Cuentas Por Pagar Proveedores</v>
      </c>
      <c r="D2078" s="43" t="s">
        <v>816</v>
      </c>
      <c r="E2078" t="s">
        <v>815</v>
      </c>
      <c r="F2078" t="s">
        <v>11255</v>
      </c>
      <c r="G2078" s="41">
        <v>41709</v>
      </c>
      <c r="L2078" t="s">
        <v>21854</v>
      </c>
      <c r="M2078" s="44">
        <v>-3894.92</v>
      </c>
      <c r="N2078" s="44">
        <v>-3894.92</v>
      </c>
    </row>
    <row r="2079" spans="2:14" x14ac:dyDescent="0.25">
      <c r="B2079" s="49" t="s">
        <v>9326</v>
      </c>
      <c r="C2079" s="53" t="str">
        <f>_xlfn.XLOOKUP(Tabla1[[#This Row],[txtDimensionFocus]],Tabla7[Columna1],Tabla7[Columna2])</f>
        <v>Cuentas Por Pagar Proveedores</v>
      </c>
      <c r="D2079" s="43" t="s">
        <v>816</v>
      </c>
      <c r="E2079" t="s">
        <v>815</v>
      </c>
      <c r="F2079" t="s">
        <v>10841</v>
      </c>
      <c r="G2079" s="41">
        <v>41620</v>
      </c>
      <c r="L2079" t="s">
        <v>21854</v>
      </c>
      <c r="M2079" s="44">
        <v>-3874.5</v>
      </c>
      <c r="N2079" s="44">
        <v>-3874.5</v>
      </c>
    </row>
    <row r="2080" spans="2:14" x14ac:dyDescent="0.25">
      <c r="B2080" s="49" t="s">
        <v>9326</v>
      </c>
      <c r="C2080" s="53" t="str">
        <f>_xlfn.XLOOKUP(Tabla1[[#This Row],[txtDimensionFocus]],Tabla7[Columna1],Tabla7[Columna2])</f>
        <v>Cuentas Por Pagar Proveedores</v>
      </c>
      <c r="D2080" s="43" t="s">
        <v>816</v>
      </c>
      <c r="E2080" t="s">
        <v>815</v>
      </c>
      <c r="F2080" t="s">
        <v>10856</v>
      </c>
      <c r="G2080" s="41">
        <v>41621</v>
      </c>
      <c r="L2080" t="s">
        <v>21854</v>
      </c>
      <c r="M2080" s="44">
        <v>-3874.5</v>
      </c>
      <c r="N2080" s="44">
        <v>-3874.5</v>
      </c>
    </row>
    <row r="2081" spans="2:14" x14ac:dyDescent="0.25">
      <c r="B2081" s="49" t="s">
        <v>9326</v>
      </c>
      <c r="C2081" s="53" t="str">
        <f>_xlfn.XLOOKUP(Tabla1[[#This Row],[txtDimensionFocus]],Tabla7[Columna1],Tabla7[Columna2])</f>
        <v>Cuentas Por Pagar Proveedores</v>
      </c>
      <c r="D2081" s="43" t="s">
        <v>816</v>
      </c>
      <c r="E2081" t="s">
        <v>815</v>
      </c>
      <c r="F2081" t="s">
        <v>10607</v>
      </c>
      <c r="G2081" s="41">
        <v>41576</v>
      </c>
      <c r="L2081" t="s">
        <v>21854</v>
      </c>
      <c r="M2081" s="44">
        <v>-3784.85</v>
      </c>
      <c r="N2081" s="44">
        <v>-3784.85</v>
      </c>
    </row>
    <row r="2082" spans="2:14" x14ac:dyDescent="0.25">
      <c r="B2082" s="49" t="s">
        <v>9326</v>
      </c>
      <c r="C2082" s="53" t="str">
        <f>_xlfn.XLOOKUP(Tabla1[[#This Row],[txtDimensionFocus]],Tabla7[Columna1],Tabla7[Columna2])</f>
        <v>Cuentas Por Pagar Proveedores</v>
      </c>
      <c r="D2082" s="43" t="s">
        <v>1622</v>
      </c>
      <c r="E2082" t="s">
        <v>1621</v>
      </c>
      <c r="F2082" t="s">
        <v>12706</v>
      </c>
      <c r="G2082" s="41">
        <v>41920</v>
      </c>
      <c r="H2082" t="s">
        <v>4321</v>
      </c>
      <c r="I2082" t="s">
        <v>17230</v>
      </c>
      <c r="K2082">
        <v>971</v>
      </c>
      <c r="L2082" t="s">
        <v>21854</v>
      </c>
      <c r="M2082" s="44">
        <v>-3783.88</v>
      </c>
      <c r="N2082" s="44">
        <v>-3783.88</v>
      </c>
    </row>
    <row r="2083" spans="2:14" x14ac:dyDescent="0.25">
      <c r="B2083" s="49" t="s">
        <v>9326</v>
      </c>
      <c r="C2083" s="53" t="str">
        <f>_xlfn.XLOOKUP(Tabla1[[#This Row],[txtDimensionFocus]],Tabla7[Columna1],Tabla7[Columna2])</f>
        <v>Cuentas Por Pagar Proveedores</v>
      </c>
      <c r="D2083" s="43" t="s">
        <v>6569</v>
      </c>
      <c r="E2083" t="s">
        <v>6568</v>
      </c>
      <c r="F2083" t="s">
        <v>21404</v>
      </c>
      <c r="G2083" s="41">
        <v>45315</v>
      </c>
      <c r="H2083" t="s">
        <v>21405</v>
      </c>
      <c r="L2083" t="s">
        <v>21854</v>
      </c>
      <c r="M2083" s="44">
        <v>-3783.5</v>
      </c>
      <c r="N2083" s="44">
        <v>-3783.5</v>
      </c>
    </row>
    <row r="2084" spans="2:14" x14ac:dyDescent="0.25">
      <c r="B2084" s="49" t="s">
        <v>9326</v>
      </c>
      <c r="C2084" s="53" t="str">
        <f>_xlfn.XLOOKUP(Tabla1[[#This Row],[txtDimensionFocus]],Tabla7[Columna1],Tabla7[Columna2])</f>
        <v>Cuentas Por Pagar Proveedores</v>
      </c>
      <c r="D2084" s="43" t="s">
        <v>816</v>
      </c>
      <c r="E2084" t="s">
        <v>815</v>
      </c>
      <c r="F2084" t="s">
        <v>14402</v>
      </c>
      <c r="G2084" s="41">
        <v>42752</v>
      </c>
      <c r="L2084" t="s">
        <v>21854</v>
      </c>
      <c r="M2084" s="44">
        <v>-3753.96</v>
      </c>
      <c r="N2084" s="44">
        <v>-3753.96</v>
      </c>
    </row>
    <row r="2085" spans="2:14" x14ac:dyDescent="0.25">
      <c r="B2085" s="49" t="s">
        <v>9326</v>
      </c>
      <c r="C2085" s="53" t="str">
        <f>_xlfn.XLOOKUP(Tabla1[[#This Row],[txtDimensionFocus]],Tabla7[Columna1],Tabla7[Columna2])</f>
        <v>Cuentas Por Pagar Proveedores</v>
      </c>
      <c r="D2085" s="43" t="s">
        <v>9646</v>
      </c>
      <c r="E2085" t="s">
        <v>448</v>
      </c>
      <c r="F2085" t="s">
        <v>9647</v>
      </c>
      <c r="G2085" s="41">
        <v>40925</v>
      </c>
      <c r="H2085">
        <v>40</v>
      </c>
      <c r="L2085" t="s">
        <v>21854</v>
      </c>
      <c r="M2085" s="44">
        <v>-37445.199999999997</v>
      </c>
      <c r="N2085" s="44">
        <v>-3745</v>
      </c>
    </row>
    <row r="2086" spans="2:14" x14ac:dyDescent="0.25">
      <c r="B2086" s="49" t="s">
        <v>9326</v>
      </c>
      <c r="C2086" s="53" t="str">
        <f>_xlfn.XLOOKUP(Tabla1[[#This Row],[txtDimensionFocus]],Tabla7[Columna1],Tabla7[Columna2])</f>
        <v>Cuentas Por Pagar Proveedores</v>
      </c>
      <c r="D2086" s="43" t="s">
        <v>1824</v>
      </c>
      <c r="E2086" t="s">
        <v>1823</v>
      </c>
      <c r="F2086" t="s">
        <v>16194</v>
      </c>
      <c r="G2086" s="41">
        <v>44900</v>
      </c>
      <c r="H2086" t="s">
        <v>8858</v>
      </c>
      <c r="L2086" t="s">
        <v>21854</v>
      </c>
      <c r="M2086" s="44">
        <v>-810975.3</v>
      </c>
      <c r="N2086" s="44">
        <v>-3741.72</v>
      </c>
    </row>
    <row r="2087" spans="2:14" x14ac:dyDescent="0.25">
      <c r="B2087" s="49" t="s">
        <v>9326</v>
      </c>
      <c r="C2087" s="53" t="str">
        <f>_xlfn.XLOOKUP(Tabla1[[#This Row],[txtDimensionFocus]],Tabla7[Columna1],Tabla7[Columna2])</f>
        <v>Cuentas Por Pagar Proveedores</v>
      </c>
      <c r="D2087" s="43" t="s">
        <v>816</v>
      </c>
      <c r="E2087" t="s">
        <v>815</v>
      </c>
      <c r="F2087" t="s">
        <v>10803</v>
      </c>
      <c r="G2087" s="41">
        <v>41618</v>
      </c>
      <c r="L2087" t="s">
        <v>21854</v>
      </c>
      <c r="M2087" s="44">
        <v>-3687.68</v>
      </c>
      <c r="N2087" s="44">
        <v>-3687.68</v>
      </c>
    </row>
    <row r="2088" spans="2:14" x14ac:dyDescent="0.25">
      <c r="B2088" s="49" t="s">
        <v>9326</v>
      </c>
      <c r="C2088" s="53" t="str">
        <f>_xlfn.XLOOKUP(Tabla1[[#This Row],[txtDimensionFocus]],Tabla7[Columna1],Tabla7[Columna2])</f>
        <v>Cuentas Por Pagar Proveedores</v>
      </c>
      <c r="D2088" s="43" t="s">
        <v>816</v>
      </c>
      <c r="E2088" t="s">
        <v>815</v>
      </c>
      <c r="F2088" t="s">
        <v>11254</v>
      </c>
      <c r="G2088" s="41">
        <v>41709</v>
      </c>
      <c r="L2088" t="s">
        <v>21854</v>
      </c>
      <c r="M2088" s="44">
        <v>-3677.12</v>
      </c>
      <c r="N2088" s="44">
        <v>-3677.12</v>
      </c>
    </row>
    <row r="2089" spans="2:14" x14ac:dyDescent="0.25">
      <c r="B2089" s="49" t="s">
        <v>9326</v>
      </c>
      <c r="C2089" s="53" t="str">
        <f>_xlfn.XLOOKUP(Tabla1[[#This Row],[txtDimensionFocus]],Tabla7[Columna1],Tabla7[Columna2])</f>
        <v>Cuentas Por Pagar Proveedores</v>
      </c>
      <c r="D2089" s="43" t="s">
        <v>287</v>
      </c>
      <c r="E2089" t="s">
        <v>286</v>
      </c>
      <c r="F2089" t="s">
        <v>9601</v>
      </c>
      <c r="G2089" s="41">
        <v>40808</v>
      </c>
      <c r="H2089">
        <v>760</v>
      </c>
      <c r="L2089" t="s">
        <v>21854</v>
      </c>
      <c r="M2089" s="44">
        <v>-3600</v>
      </c>
      <c r="N2089" s="44">
        <v>-3600</v>
      </c>
    </row>
    <row r="2090" spans="2:14" x14ac:dyDescent="0.25">
      <c r="B2090" s="49" t="s">
        <v>9326</v>
      </c>
      <c r="C2090" s="53" t="str">
        <f>_xlfn.XLOOKUP(Tabla1[[#This Row],[txtDimensionFocus]],Tabla7[Columna1],Tabla7[Columna2])</f>
        <v>Cuentas Por Pagar Proveedores</v>
      </c>
      <c r="D2090" s="43" t="s">
        <v>536</v>
      </c>
      <c r="E2090" t="s">
        <v>535</v>
      </c>
      <c r="F2090" t="s">
        <v>9758</v>
      </c>
      <c r="G2090" s="41">
        <v>40997</v>
      </c>
      <c r="H2090">
        <v>8052</v>
      </c>
      <c r="L2090" t="s">
        <v>21854</v>
      </c>
      <c r="M2090" s="44">
        <v>-3570</v>
      </c>
      <c r="N2090" s="44">
        <v>-3570</v>
      </c>
    </row>
    <row r="2091" spans="2:14" x14ac:dyDescent="0.25">
      <c r="B2091" s="49" t="s">
        <v>9326</v>
      </c>
      <c r="C2091" s="53" t="str">
        <f>_xlfn.XLOOKUP(Tabla1[[#This Row],[txtDimensionFocus]],Tabla7[Columna1],Tabla7[Columna2])</f>
        <v>Cuentas Por Pagar Proveedores</v>
      </c>
      <c r="D2091" s="43" t="s">
        <v>12596</v>
      </c>
      <c r="E2091" t="s">
        <v>4186</v>
      </c>
      <c r="F2091" t="s">
        <v>12597</v>
      </c>
      <c r="G2091" s="41">
        <v>41886</v>
      </c>
      <c r="H2091" t="s">
        <v>4187</v>
      </c>
      <c r="I2091" t="s">
        <v>16434</v>
      </c>
      <c r="K2091" t="s">
        <v>21870</v>
      </c>
      <c r="L2091" t="s">
        <v>21854</v>
      </c>
      <c r="M2091" s="44">
        <v>-3540</v>
      </c>
      <c r="N2091" s="44">
        <v>-3540</v>
      </c>
    </row>
    <row r="2092" spans="2:14" x14ac:dyDescent="0.25">
      <c r="B2092" s="49" t="s">
        <v>9326</v>
      </c>
      <c r="C2092" s="53" t="str">
        <f>_xlfn.XLOOKUP(Tabla1[[#This Row],[txtDimensionFocus]],Tabla7[Columna1],Tabla7[Columna2])</f>
        <v>Cuentas Por Pagar Proveedores</v>
      </c>
      <c r="D2092" s="43" t="s">
        <v>12596</v>
      </c>
      <c r="E2092" t="s">
        <v>4186</v>
      </c>
      <c r="F2092" t="s">
        <v>12598</v>
      </c>
      <c r="G2092" s="41">
        <v>41886</v>
      </c>
      <c r="H2092" t="s">
        <v>4188</v>
      </c>
      <c r="I2092" t="s">
        <v>16434</v>
      </c>
      <c r="K2092" t="s">
        <v>21871</v>
      </c>
      <c r="L2092" t="s">
        <v>21854</v>
      </c>
      <c r="M2092" s="44">
        <v>-3540</v>
      </c>
      <c r="N2092" s="44">
        <v>-3540</v>
      </c>
    </row>
    <row r="2093" spans="2:14" x14ac:dyDescent="0.25">
      <c r="B2093" s="49" t="s">
        <v>9326</v>
      </c>
      <c r="C2093" s="53" t="str">
        <f>_xlfn.XLOOKUP(Tabla1[[#This Row],[txtDimensionFocus]],Tabla7[Columna1],Tabla7[Columna2])</f>
        <v>Cuentas Por Pagar Proveedores</v>
      </c>
      <c r="D2093" s="43" t="s">
        <v>12596</v>
      </c>
      <c r="E2093" t="s">
        <v>4186</v>
      </c>
      <c r="F2093" t="s">
        <v>12599</v>
      </c>
      <c r="G2093" s="41">
        <v>41886</v>
      </c>
      <c r="H2093" t="s">
        <v>4189</v>
      </c>
      <c r="I2093" t="s">
        <v>16434</v>
      </c>
      <c r="K2093" t="s">
        <v>21872</v>
      </c>
      <c r="L2093" t="s">
        <v>21854</v>
      </c>
      <c r="M2093" s="44">
        <v>-3540</v>
      </c>
      <c r="N2093" s="44">
        <v>-3540</v>
      </c>
    </row>
    <row r="2094" spans="2:14" x14ac:dyDescent="0.25">
      <c r="B2094" s="49" t="s">
        <v>9326</v>
      </c>
      <c r="C2094" s="53" t="str">
        <f>_xlfn.XLOOKUP(Tabla1[[#This Row],[txtDimensionFocus]],Tabla7[Columna1],Tabla7[Columna2])</f>
        <v>Cuentas Por Pagar Proveedores</v>
      </c>
      <c r="D2094" s="43" t="s">
        <v>12600</v>
      </c>
      <c r="E2094" t="s">
        <v>4190</v>
      </c>
      <c r="F2094" t="s">
        <v>12601</v>
      </c>
      <c r="G2094" s="41">
        <v>41886</v>
      </c>
      <c r="H2094" t="s">
        <v>4191</v>
      </c>
      <c r="I2094" t="s">
        <v>16434</v>
      </c>
      <c r="K2094" t="s">
        <v>21892</v>
      </c>
      <c r="L2094" t="s">
        <v>21854</v>
      </c>
      <c r="M2094" s="44">
        <v>-3540</v>
      </c>
      <c r="N2094" s="44">
        <v>-3540</v>
      </c>
    </row>
    <row r="2095" spans="2:14" x14ac:dyDescent="0.25">
      <c r="B2095" s="49" t="s">
        <v>9326</v>
      </c>
      <c r="C2095" s="53" t="str">
        <f>_xlfn.XLOOKUP(Tabla1[[#This Row],[txtDimensionFocus]],Tabla7[Columna1],Tabla7[Columna2])</f>
        <v>Cuentas Por Pagar Proveedores</v>
      </c>
      <c r="D2095" s="43" t="s">
        <v>10877</v>
      </c>
      <c r="E2095" t="s">
        <v>1963</v>
      </c>
      <c r="F2095" t="s">
        <v>12559</v>
      </c>
      <c r="G2095" s="41">
        <v>41877</v>
      </c>
      <c r="H2095" t="s">
        <v>4139</v>
      </c>
      <c r="I2095" t="s">
        <v>16769</v>
      </c>
      <c r="K2095" t="s">
        <v>21966</v>
      </c>
      <c r="L2095" t="s">
        <v>21854</v>
      </c>
      <c r="M2095" s="44">
        <v>-3540</v>
      </c>
      <c r="N2095" s="44">
        <v>-3540</v>
      </c>
    </row>
    <row r="2096" spans="2:14" x14ac:dyDescent="0.25">
      <c r="B2096" s="49" t="s">
        <v>9326</v>
      </c>
      <c r="C2096" s="53" t="str">
        <f>_xlfn.XLOOKUP(Tabla1[[#This Row],[txtDimensionFocus]],Tabla7[Columna1],Tabla7[Columna2])</f>
        <v>Cuentas Por Pagar Proveedores</v>
      </c>
      <c r="D2096" s="43" t="s">
        <v>816</v>
      </c>
      <c r="E2096" t="s">
        <v>815</v>
      </c>
      <c r="F2096" t="s">
        <v>11244</v>
      </c>
      <c r="G2096" s="41">
        <v>41709</v>
      </c>
      <c r="L2096" t="s">
        <v>21854</v>
      </c>
      <c r="M2096" s="44">
        <v>-3530.1</v>
      </c>
      <c r="N2096" s="44">
        <v>-3530.1</v>
      </c>
    </row>
    <row r="2097" spans="2:14" x14ac:dyDescent="0.25">
      <c r="B2097" s="49" t="s">
        <v>9326</v>
      </c>
      <c r="C2097" s="53" t="str">
        <f>_xlfn.XLOOKUP(Tabla1[[#This Row],[txtDimensionFocus]],Tabla7[Columna1],Tabla7[Columna2])</f>
        <v>Cuentas Por Pagar Proveedores</v>
      </c>
      <c r="D2097" s="43" t="s">
        <v>6569</v>
      </c>
      <c r="E2097" t="s">
        <v>6568</v>
      </c>
      <c r="F2097" t="s">
        <v>21396</v>
      </c>
      <c r="G2097" s="41">
        <v>45315</v>
      </c>
      <c r="H2097" t="s">
        <v>21397</v>
      </c>
      <c r="L2097" t="s">
        <v>21854</v>
      </c>
      <c r="M2097" s="44">
        <v>-3514.4</v>
      </c>
      <c r="N2097" s="44">
        <v>-3514.4</v>
      </c>
    </row>
    <row r="2098" spans="2:14" x14ac:dyDescent="0.25">
      <c r="B2098" s="49" t="s">
        <v>9326</v>
      </c>
      <c r="C2098" s="53" t="str">
        <f>_xlfn.XLOOKUP(Tabla1[[#This Row],[txtDimensionFocus]],Tabla7[Columna1],Tabla7[Columna2])</f>
        <v>Cuentas Por Pagar Proveedores</v>
      </c>
      <c r="D2098" s="43" t="s">
        <v>257</v>
      </c>
      <c r="E2098" t="s">
        <v>256</v>
      </c>
      <c r="F2098" t="s">
        <v>9487</v>
      </c>
      <c r="G2098" s="41">
        <v>40574</v>
      </c>
      <c r="H2098">
        <v>88</v>
      </c>
      <c r="L2098" t="s">
        <v>21854</v>
      </c>
      <c r="M2098" s="44">
        <v>-3500</v>
      </c>
      <c r="N2098" s="44">
        <v>-3500</v>
      </c>
    </row>
    <row r="2099" spans="2:14" x14ac:dyDescent="0.25">
      <c r="B2099" s="49" t="s">
        <v>9326</v>
      </c>
      <c r="C2099" s="53" t="str">
        <f>_xlfn.XLOOKUP(Tabla1[[#This Row],[txtDimensionFocus]],Tabla7[Columna1],Tabla7[Columna2])</f>
        <v>Cuentas Por Pagar Proveedores</v>
      </c>
      <c r="D2099" s="43" t="s">
        <v>92</v>
      </c>
      <c r="E2099" t="s">
        <v>91</v>
      </c>
      <c r="F2099" t="s">
        <v>9376</v>
      </c>
      <c r="G2099" s="41">
        <v>40302</v>
      </c>
      <c r="H2099">
        <v>196</v>
      </c>
      <c r="L2099" t="s">
        <v>21854</v>
      </c>
      <c r="M2099" s="44">
        <v>-3480</v>
      </c>
      <c r="N2099" s="44">
        <v>-3480</v>
      </c>
    </row>
    <row r="2100" spans="2:14" x14ac:dyDescent="0.25">
      <c r="B2100" s="49" t="s">
        <v>9326</v>
      </c>
      <c r="C2100" s="53" t="str">
        <f>_xlfn.XLOOKUP(Tabla1[[#This Row],[txtDimensionFocus]],Tabla7[Columna1],Tabla7[Columna2])</f>
        <v>Cuentas Por Pagar Proveedores</v>
      </c>
      <c r="D2100" s="43" t="s">
        <v>8917</v>
      </c>
      <c r="E2100" t="s">
        <v>8916</v>
      </c>
      <c r="F2100" t="s">
        <v>17106</v>
      </c>
      <c r="G2100" s="41">
        <v>45253</v>
      </c>
      <c r="H2100" t="s">
        <v>17107</v>
      </c>
      <c r="I2100" t="s">
        <v>17108</v>
      </c>
      <c r="J2100" t="s">
        <v>21964</v>
      </c>
      <c r="L2100" t="s">
        <v>21854</v>
      </c>
      <c r="M2100" s="44">
        <v>-3450</v>
      </c>
      <c r="N2100" s="44">
        <v>-3450</v>
      </c>
    </row>
    <row r="2101" spans="2:14" x14ac:dyDescent="0.25">
      <c r="B2101" s="49" t="s">
        <v>9326</v>
      </c>
      <c r="C2101" s="53" t="str">
        <f>_xlfn.XLOOKUP(Tabla1[[#This Row],[txtDimensionFocus]],Tabla7[Columna1],Tabla7[Columna2])</f>
        <v>Cuentas Por Pagar Proveedores</v>
      </c>
      <c r="D2101" s="43" t="s">
        <v>816</v>
      </c>
      <c r="E2101" t="s">
        <v>815</v>
      </c>
      <c r="F2101" t="s">
        <v>11397</v>
      </c>
      <c r="G2101" s="41">
        <v>41732</v>
      </c>
      <c r="L2101" t="s">
        <v>21854</v>
      </c>
      <c r="M2101" s="44">
        <v>-3449.99</v>
      </c>
      <c r="N2101" s="44">
        <v>-3449.99</v>
      </c>
    </row>
    <row r="2102" spans="2:14" x14ac:dyDescent="0.25">
      <c r="B2102" s="49" t="s">
        <v>9326</v>
      </c>
      <c r="C2102" s="53" t="str">
        <f>_xlfn.XLOOKUP(Tabla1[[#This Row],[txtDimensionFocus]],Tabla7[Columna1],Tabla7[Columna2])</f>
        <v>Cuentas Por Pagar Proveedores</v>
      </c>
      <c r="D2102" s="43" t="s">
        <v>484</v>
      </c>
      <c r="E2102" t="s">
        <v>483</v>
      </c>
      <c r="F2102" t="s">
        <v>10259</v>
      </c>
      <c r="G2102" s="41">
        <v>41302</v>
      </c>
      <c r="H2102" t="s">
        <v>1208</v>
      </c>
      <c r="I2102" t="s">
        <v>17797</v>
      </c>
      <c r="K2102" t="s">
        <v>22327</v>
      </c>
      <c r="L2102" t="s">
        <v>21854</v>
      </c>
      <c r="M2102" s="44">
        <v>-3363</v>
      </c>
      <c r="N2102" s="44">
        <v>-3363</v>
      </c>
    </row>
    <row r="2103" spans="2:14" x14ac:dyDescent="0.25">
      <c r="B2103" s="49" t="s">
        <v>9326</v>
      </c>
      <c r="C2103" s="53" t="str">
        <f>_xlfn.XLOOKUP(Tabla1[[#This Row],[txtDimensionFocus]],Tabla7[Columna1],Tabla7[Columna2])</f>
        <v>Cuentas Por Pagar Proveedores</v>
      </c>
      <c r="D2103" s="43" t="s">
        <v>816</v>
      </c>
      <c r="E2103" t="s">
        <v>815</v>
      </c>
      <c r="F2103" t="s">
        <v>10804</v>
      </c>
      <c r="G2103" s="41">
        <v>41618</v>
      </c>
      <c r="L2103" t="s">
        <v>21854</v>
      </c>
      <c r="M2103" s="44">
        <v>-3257.36</v>
      </c>
      <c r="N2103" s="44">
        <v>-3257.36</v>
      </c>
    </row>
    <row r="2104" spans="2:14" x14ac:dyDescent="0.25">
      <c r="B2104" s="49" t="s">
        <v>9326</v>
      </c>
      <c r="C2104" s="53" t="str">
        <f>_xlfn.XLOOKUP(Tabla1[[#This Row],[txtDimensionFocus]],Tabla7[Columna1],Tabla7[Columna2])</f>
        <v>Cuentas Por Pagar Proveedores</v>
      </c>
      <c r="D2104" s="43" t="s">
        <v>816</v>
      </c>
      <c r="E2104" t="s">
        <v>815</v>
      </c>
      <c r="F2104" t="s">
        <v>11396</v>
      </c>
      <c r="G2104" s="41">
        <v>41732</v>
      </c>
      <c r="L2104" t="s">
        <v>21854</v>
      </c>
      <c r="M2104" s="44">
        <v>-3257.07</v>
      </c>
      <c r="N2104" s="44">
        <v>-3257.07</v>
      </c>
    </row>
    <row r="2105" spans="2:14" x14ac:dyDescent="0.25">
      <c r="B2105" s="49" t="s">
        <v>9326</v>
      </c>
      <c r="C2105" s="53" t="str">
        <f>_xlfn.XLOOKUP(Tabla1[[#This Row],[txtDimensionFocus]],Tabla7[Columna1],Tabla7[Columna2])</f>
        <v>Cuentas Por Pagar Proveedores</v>
      </c>
      <c r="D2105" s="43" t="s">
        <v>816</v>
      </c>
      <c r="E2105" t="s">
        <v>815</v>
      </c>
      <c r="F2105" t="s">
        <v>14646</v>
      </c>
      <c r="G2105" s="41">
        <v>42922</v>
      </c>
      <c r="L2105" t="s">
        <v>21854</v>
      </c>
      <c r="M2105" s="44">
        <v>-3234.98</v>
      </c>
      <c r="N2105" s="44">
        <v>-3234.98</v>
      </c>
    </row>
    <row r="2106" spans="2:14" x14ac:dyDescent="0.25">
      <c r="B2106" s="49" t="s">
        <v>9326</v>
      </c>
      <c r="C2106" s="53" t="str">
        <f>_xlfn.XLOOKUP(Tabla1[[#This Row],[txtDimensionFocus]],Tabla7[Columna1],Tabla7[Columna2])</f>
        <v>Cuentas Por Pagar Proveedores</v>
      </c>
      <c r="D2106" s="43" t="s">
        <v>1567</v>
      </c>
      <c r="E2106" t="s">
        <v>1566</v>
      </c>
      <c r="F2106" t="s">
        <v>11187</v>
      </c>
      <c r="G2106" s="41">
        <v>41704</v>
      </c>
      <c r="H2106" t="s">
        <v>2293</v>
      </c>
      <c r="L2106" t="s">
        <v>21854</v>
      </c>
      <c r="M2106" s="44">
        <v>-3220.32</v>
      </c>
      <c r="N2106" s="44">
        <v>-3220.32</v>
      </c>
    </row>
    <row r="2107" spans="2:14" x14ac:dyDescent="0.25">
      <c r="B2107" s="49" t="s">
        <v>9326</v>
      </c>
      <c r="C2107" s="53" t="str">
        <f>_xlfn.XLOOKUP(Tabla1[[#This Row],[txtDimensionFocus]],Tabla7[Columna1],Tabla7[Columna2])</f>
        <v>Cuentas Por Pagar Proveedores</v>
      </c>
      <c r="D2107" s="43" t="s">
        <v>816</v>
      </c>
      <c r="E2107" t="s">
        <v>815</v>
      </c>
      <c r="F2107" t="s">
        <v>14620</v>
      </c>
      <c r="G2107" s="41">
        <v>42888</v>
      </c>
      <c r="L2107" t="s">
        <v>21854</v>
      </c>
      <c r="M2107" s="44">
        <v>-3192.85</v>
      </c>
      <c r="N2107" s="44">
        <v>-3192.85</v>
      </c>
    </row>
    <row r="2108" spans="2:14" x14ac:dyDescent="0.25">
      <c r="B2108" s="49" t="s">
        <v>9326</v>
      </c>
      <c r="C2108" s="53" t="str">
        <f>_xlfn.XLOOKUP(Tabla1[[#This Row],[txtDimensionFocus]],Tabla7[Columna1],Tabla7[Columna2])</f>
        <v>Cuentas Por Pagar Proveedores</v>
      </c>
      <c r="D2108" s="43" t="s">
        <v>4367</v>
      </c>
      <c r="E2108" t="s">
        <v>4366</v>
      </c>
      <c r="F2108" t="s">
        <v>12741</v>
      </c>
      <c r="G2108" s="41">
        <v>41935</v>
      </c>
      <c r="H2108" t="s">
        <v>4368</v>
      </c>
      <c r="I2108" t="s">
        <v>17855</v>
      </c>
      <c r="K2108">
        <v>1847</v>
      </c>
      <c r="L2108" t="s">
        <v>21854</v>
      </c>
      <c r="M2108" s="44">
        <v>-3080</v>
      </c>
      <c r="N2108" s="44">
        <v>-3080</v>
      </c>
    </row>
    <row r="2109" spans="2:14" x14ac:dyDescent="0.25">
      <c r="B2109" s="49" t="s">
        <v>9326</v>
      </c>
      <c r="C2109" s="53" t="str">
        <f>_xlfn.XLOOKUP(Tabla1[[#This Row],[txtDimensionFocus]],Tabla7[Columna1],Tabla7[Columna2])</f>
        <v>Cuentas Por Pagar Proveedores</v>
      </c>
      <c r="D2109" s="43" t="s">
        <v>484</v>
      </c>
      <c r="E2109" t="s">
        <v>483</v>
      </c>
      <c r="F2109" t="s">
        <v>10126</v>
      </c>
      <c r="G2109" s="41">
        <v>41234</v>
      </c>
      <c r="H2109" t="s">
        <v>1028</v>
      </c>
      <c r="I2109" t="s">
        <v>17797</v>
      </c>
      <c r="K2109">
        <v>859</v>
      </c>
      <c r="L2109" t="s">
        <v>21854</v>
      </c>
      <c r="M2109" s="44">
        <v>-3074</v>
      </c>
      <c r="N2109" s="44">
        <v>-3074</v>
      </c>
    </row>
    <row r="2110" spans="2:14" x14ac:dyDescent="0.25">
      <c r="B2110" s="49" t="s">
        <v>9326</v>
      </c>
      <c r="C2110" s="53" t="str">
        <f>_xlfn.XLOOKUP(Tabla1[[#This Row],[txtDimensionFocus]],Tabla7[Columna1],Tabla7[Columna2])</f>
        <v>Cuentas Por Pagar Proveedores</v>
      </c>
      <c r="D2110" s="43" t="s">
        <v>536</v>
      </c>
      <c r="E2110" t="s">
        <v>535</v>
      </c>
      <c r="F2110" t="s">
        <v>9757</v>
      </c>
      <c r="G2110" s="41">
        <v>40996</v>
      </c>
      <c r="H2110">
        <v>8050</v>
      </c>
      <c r="L2110" t="s">
        <v>21854</v>
      </c>
      <c r="M2110" s="44">
        <v>-3060</v>
      </c>
      <c r="N2110" s="44">
        <v>-3060</v>
      </c>
    </row>
    <row r="2111" spans="2:14" x14ac:dyDescent="0.25">
      <c r="B2111" s="49" t="s">
        <v>9326</v>
      </c>
      <c r="C2111" s="53" t="str">
        <f>_xlfn.XLOOKUP(Tabla1[[#This Row],[txtDimensionFocus]],Tabla7[Columna1],Tabla7[Columna2])</f>
        <v>Cuentas Por Pagar Proveedores</v>
      </c>
      <c r="D2111" s="43" t="s">
        <v>816</v>
      </c>
      <c r="E2111" t="s">
        <v>815</v>
      </c>
      <c r="F2111" t="s">
        <v>14647</v>
      </c>
      <c r="G2111" s="41">
        <v>42922</v>
      </c>
      <c r="L2111" t="s">
        <v>21854</v>
      </c>
      <c r="M2111" s="44">
        <v>-3054.08</v>
      </c>
      <c r="N2111" s="44">
        <v>-3054.08</v>
      </c>
    </row>
    <row r="2112" spans="2:14" x14ac:dyDescent="0.25">
      <c r="B2112" s="49" t="s">
        <v>9326</v>
      </c>
      <c r="C2112" s="53" t="str">
        <f>_xlfn.XLOOKUP(Tabla1[[#This Row],[txtDimensionFocus]],Tabla7[Columna1],Tabla7[Columna2])</f>
        <v>Cuentas Por Pagar Proveedores</v>
      </c>
      <c r="D2112" s="43" t="s">
        <v>9404</v>
      </c>
      <c r="E2112" t="s">
        <v>131</v>
      </c>
      <c r="F2112" t="s">
        <v>9405</v>
      </c>
      <c r="G2112" s="41">
        <v>40424</v>
      </c>
      <c r="H2112">
        <v>1037</v>
      </c>
      <c r="L2112" t="s">
        <v>21854</v>
      </c>
      <c r="M2112" s="44">
        <v>-3048.01</v>
      </c>
      <c r="N2112" s="44">
        <v>-3048.01</v>
      </c>
    </row>
    <row r="2113" spans="2:14" x14ac:dyDescent="0.25">
      <c r="B2113" s="49" t="s">
        <v>9326</v>
      </c>
      <c r="C2113" s="53" t="str">
        <f>_xlfn.XLOOKUP(Tabla1[[#This Row],[txtDimensionFocus]],Tabla7[Columna1],Tabla7[Columna2])</f>
        <v>Cuentas Por Pagar Proveedores</v>
      </c>
      <c r="D2113" s="43" t="s">
        <v>816</v>
      </c>
      <c r="E2113" t="s">
        <v>815</v>
      </c>
      <c r="F2113" t="s">
        <v>11069</v>
      </c>
      <c r="G2113" s="41">
        <v>41680</v>
      </c>
      <c r="L2113" t="s">
        <v>21854</v>
      </c>
      <c r="M2113" s="44">
        <v>-3040</v>
      </c>
      <c r="N2113" s="44">
        <v>-3040</v>
      </c>
    </row>
    <row r="2114" spans="2:14" x14ac:dyDescent="0.25">
      <c r="B2114" s="49" t="s">
        <v>9326</v>
      </c>
      <c r="C2114" s="53" t="str">
        <f>_xlfn.XLOOKUP(Tabla1[[#This Row],[txtDimensionFocus]],Tabla7[Columna1],Tabla7[Columna2])</f>
        <v>Cuentas Por Pagar Proveedores</v>
      </c>
      <c r="D2114" s="43" t="s">
        <v>816</v>
      </c>
      <c r="E2114" t="s">
        <v>815</v>
      </c>
      <c r="F2114" t="s">
        <v>11081</v>
      </c>
      <c r="G2114" s="41">
        <v>41681</v>
      </c>
      <c r="L2114" t="s">
        <v>21854</v>
      </c>
      <c r="M2114" s="44">
        <v>-3040</v>
      </c>
      <c r="N2114" s="44">
        <v>-3040</v>
      </c>
    </row>
    <row r="2115" spans="2:14" x14ac:dyDescent="0.25">
      <c r="B2115" s="49" t="s">
        <v>9326</v>
      </c>
      <c r="C2115" s="53" t="str">
        <f>_xlfn.XLOOKUP(Tabla1[[#This Row],[txtDimensionFocus]],Tabla7[Columna1],Tabla7[Columna2])</f>
        <v>Cuentas Por Pagar Proveedores</v>
      </c>
      <c r="D2115" s="43" t="s">
        <v>816</v>
      </c>
      <c r="E2115" t="s">
        <v>815</v>
      </c>
      <c r="F2115" t="s">
        <v>14621</v>
      </c>
      <c r="G2115" s="41">
        <v>42888</v>
      </c>
      <c r="L2115" t="s">
        <v>21854</v>
      </c>
      <c r="M2115" s="44">
        <v>-3014.3</v>
      </c>
      <c r="N2115" s="44">
        <v>-3014.3</v>
      </c>
    </row>
    <row r="2116" spans="2:14" x14ac:dyDescent="0.25">
      <c r="B2116" s="49" t="s">
        <v>9326</v>
      </c>
      <c r="C2116" s="53" t="str">
        <f>_xlfn.XLOOKUP(Tabla1[[#This Row],[txtDimensionFocus]],Tabla7[Columna1],Tabla7[Columna2])</f>
        <v>Cuentas Por Pagar Proveedores</v>
      </c>
      <c r="D2116" s="43" t="s">
        <v>287</v>
      </c>
      <c r="E2116" t="s">
        <v>286</v>
      </c>
      <c r="F2116" t="s">
        <v>9505</v>
      </c>
      <c r="G2116" s="41">
        <v>40584</v>
      </c>
      <c r="H2116">
        <v>29</v>
      </c>
      <c r="L2116" t="s">
        <v>21854</v>
      </c>
      <c r="M2116" s="44">
        <v>-3000</v>
      </c>
      <c r="N2116" s="44">
        <v>-3000</v>
      </c>
    </row>
    <row r="2117" spans="2:14" x14ac:dyDescent="0.25">
      <c r="B2117" s="49" t="s">
        <v>9326</v>
      </c>
      <c r="C2117" s="53" t="str">
        <f>_xlfn.XLOOKUP(Tabla1[[#This Row],[txtDimensionFocus]],Tabla7[Columna1],Tabla7[Columna2])</f>
        <v>Cuentas Por Pagar Proveedores</v>
      </c>
      <c r="D2117" s="43" t="s">
        <v>269</v>
      </c>
      <c r="E2117" t="s">
        <v>268</v>
      </c>
      <c r="F2117" t="s">
        <v>9491</v>
      </c>
      <c r="G2117" s="41">
        <v>40577</v>
      </c>
      <c r="H2117">
        <v>17</v>
      </c>
      <c r="L2117" t="s">
        <v>21854</v>
      </c>
      <c r="M2117" s="44">
        <v>-3000</v>
      </c>
      <c r="N2117" s="44">
        <v>-3000</v>
      </c>
    </row>
    <row r="2118" spans="2:14" x14ac:dyDescent="0.25">
      <c r="B2118" s="49" t="s">
        <v>9326</v>
      </c>
      <c r="C2118" s="53" t="str">
        <f>_xlfn.XLOOKUP(Tabla1[[#This Row],[txtDimensionFocus]],Tabla7[Columna1],Tabla7[Columna2])</f>
        <v>Cuentas Por Pagar Proveedores</v>
      </c>
      <c r="D2118" s="43" t="s">
        <v>7368</v>
      </c>
      <c r="E2118" t="s">
        <v>7367</v>
      </c>
      <c r="F2118" t="s">
        <v>15049</v>
      </c>
      <c r="G2118" s="41">
        <v>43521</v>
      </c>
      <c r="H2118" t="s">
        <v>7369</v>
      </c>
      <c r="I2118" t="s">
        <v>16829</v>
      </c>
      <c r="K2118" t="s">
        <v>22589</v>
      </c>
      <c r="L2118" t="s">
        <v>21854</v>
      </c>
      <c r="M2118" s="44">
        <v>-70800</v>
      </c>
      <c r="N2118" s="44">
        <v>-3000</v>
      </c>
    </row>
    <row r="2119" spans="2:14" x14ac:dyDescent="0.25">
      <c r="B2119" s="49" t="s">
        <v>9326</v>
      </c>
      <c r="C2119" s="53" t="str">
        <f>_xlfn.XLOOKUP(Tabla1[[#This Row],[txtDimensionFocus]],Tabla7[Columna1],Tabla7[Columna2])</f>
        <v>Cuentas Por Pagar Proveedores</v>
      </c>
      <c r="D2119" s="43" t="s">
        <v>816</v>
      </c>
      <c r="E2119" t="s">
        <v>815</v>
      </c>
      <c r="F2119" t="s">
        <v>10779</v>
      </c>
      <c r="G2119" s="41">
        <v>41614</v>
      </c>
      <c r="L2119" t="s">
        <v>21854</v>
      </c>
      <c r="M2119" s="44">
        <v>-2940.52</v>
      </c>
      <c r="N2119" s="44">
        <v>-2940.52</v>
      </c>
    </row>
    <row r="2120" spans="2:14" x14ac:dyDescent="0.25">
      <c r="B2120" s="49" t="s">
        <v>9326</v>
      </c>
      <c r="C2120" s="53" t="str">
        <f>_xlfn.XLOOKUP(Tabla1[[#This Row],[txtDimensionFocus]],Tabla7[Columna1],Tabla7[Columna2])</f>
        <v>Cuentas Por Pagar Proveedores</v>
      </c>
      <c r="D2120" s="43" t="s">
        <v>816</v>
      </c>
      <c r="E2120" t="s">
        <v>815</v>
      </c>
      <c r="F2120" t="s">
        <v>10761</v>
      </c>
      <c r="G2120" s="41">
        <v>41612</v>
      </c>
      <c r="L2120" t="s">
        <v>21854</v>
      </c>
      <c r="M2120" s="44">
        <v>-2897.05</v>
      </c>
      <c r="N2120" s="44">
        <v>-2897.05</v>
      </c>
    </row>
    <row r="2121" spans="2:14" x14ac:dyDescent="0.25">
      <c r="B2121" s="49" t="s">
        <v>9326</v>
      </c>
      <c r="C2121" s="53" t="str">
        <f>_xlfn.XLOOKUP(Tabla1[[#This Row],[txtDimensionFocus]],Tabla7[Columna1],Tabla7[Columna2])</f>
        <v>Cuentas Por Pagar Proveedores</v>
      </c>
      <c r="D2121" s="43" t="s">
        <v>816</v>
      </c>
      <c r="E2121" t="s">
        <v>815</v>
      </c>
      <c r="F2121" t="s">
        <v>10807</v>
      </c>
      <c r="G2121" s="41">
        <v>41618</v>
      </c>
      <c r="L2121" t="s">
        <v>21854</v>
      </c>
      <c r="M2121" s="44">
        <v>-2897.05</v>
      </c>
      <c r="N2121" s="44">
        <v>-2897.05</v>
      </c>
    </row>
    <row r="2122" spans="2:14" x14ac:dyDescent="0.25">
      <c r="B2122" s="49" t="s">
        <v>9326</v>
      </c>
      <c r="C2122" s="53" t="str">
        <f>_xlfn.XLOOKUP(Tabla1[[#This Row],[txtDimensionFocus]],Tabla7[Columna1],Tabla7[Columna2])</f>
        <v>Cuentas Por Pagar Proveedores</v>
      </c>
      <c r="D2122" s="43" t="s">
        <v>816</v>
      </c>
      <c r="E2122" t="s">
        <v>815</v>
      </c>
      <c r="F2122" t="s">
        <v>12306</v>
      </c>
      <c r="G2122" s="41">
        <v>41787</v>
      </c>
      <c r="L2122" t="s">
        <v>21854</v>
      </c>
      <c r="M2122" s="44">
        <v>-2895.17</v>
      </c>
      <c r="N2122" s="44">
        <v>-2895.17</v>
      </c>
    </row>
    <row r="2123" spans="2:14" x14ac:dyDescent="0.25">
      <c r="B2123" s="49" t="s">
        <v>9326</v>
      </c>
      <c r="C2123" s="53" t="str">
        <f>_xlfn.XLOOKUP(Tabla1[[#This Row],[txtDimensionFocus]],Tabla7[Columna1],Tabla7[Columna2])</f>
        <v>Cuentas Por Pagar Proveedores</v>
      </c>
      <c r="D2123" s="43" t="s">
        <v>816</v>
      </c>
      <c r="E2123" t="s">
        <v>815</v>
      </c>
      <c r="F2123" t="s">
        <v>10743</v>
      </c>
      <c r="G2123" s="41">
        <v>41611</v>
      </c>
      <c r="L2123" t="s">
        <v>21854</v>
      </c>
      <c r="M2123" s="44">
        <v>-2871.09</v>
      </c>
      <c r="N2123" s="44">
        <v>-2871.09</v>
      </c>
    </row>
    <row r="2124" spans="2:14" x14ac:dyDescent="0.25">
      <c r="B2124" s="49" t="s">
        <v>9326</v>
      </c>
      <c r="C2124" s="53" t="str">
        <f>_xlfn.XLOOKUP(Tabla1[[#This Row],[txtDimensionFocus]],Tabla7[Columna1],Tabla7[Columna2])</f>
        <v>Cuentas Por Pagar Proveedores</v>
      </c>
      <c r="D2124" s="43" t="s">
        <v>816</v>
      </c>
      <c r="E2124" t="s">
        <v>815</v>
      </c>
      <c r="F2124" t="s">
        <v>11068</v>
      </c>
      <c r="G2124" s="41">
        <v>41680</v>
      </c>
      <c r="L2124" t="s">
        <v>21854</v>
      </c>
      <c r="M2124" s="44">
        <v>-2870</v>
      </c>
      <c r="N2124" s="44">
        <v>-2870</v>
      </c>
    </row>
    <row r="2125" spans="2:14" x14ac:dyDescent="0.25">
      <c r="B2125" s="49" t="s">
        <v>9326</v>
      </c>
      <c r="C2125" s="53" t="str">
        <f>_xlfn.XLOOKUP(Tabla1[[#This Row],[txtDimensionFocus]],Tabla7[Columna1],Tabla7[Columna2])</f>
        <v>Cuentas Por Pagar Proveedores</v>
      </c>
      <c r="D2125" s="43" t="s">
        <v>816</v>
      </c>
      <c r="E2125" t="s">
        <v>815</v>
      </c>
      <c r="F2125" t="s">
        <v>11080</v>
      </c>
      <c r="G2125" s="41">
        <v>41681</v>
      </c>
      <c r="L2125" t="s">
        <v>21854</v>
      </c>
      <c r="M2125" s="44">
        <v>-2870</v>
      </c>
      <c r="N2125" s="44">
        <v>-2870</v>
      </c>
    </row>
    <row r="2126" spans="2:14" x14ac:dyDescent="0.25">
      <c r="B2126" s="49" t="s">
        <v>9326</v>
      </c>
      <c r="C2126" s="53" t="str">
        <f>_xlfn.XLOOKUP(Tabla1[[#This Row],[txtDimensionFocus]],Tabla7[Columna1],Tabla7[Columna2])</f>
        <v>Cuentas Por Pagar Proveedores</v>
      </c>
      <c r="D2126" s="43" t="s">
        <v>816</v>
      </c>
      <c r="E2126" t="s">
        <v>815</v>
      </c>
      <c r="F2126" t="s">
        <v>14612</v>
      </c>
      <c r="G2126" s="41">
        <v>42886</v>
      </c>
      <c r="L2126" t="s">
        <v>21854</v>
      </c>
      <c r="M2126" s="44">
        <v>-2866.06</v>
      </c>
      <c r="N2126" s="44">
        <v>-2866.06</v>
      </c>
    </row>
    <row r="2127" spans="2:14" x14ac:dyDescent="0.25">
      <c r="B2127" s="49" t="s">
        <v>9326</v>
      </c>
      <c r="C2127" s="53" t="str">
        <f>_xlfn.XLOOKUP(Tabla1[[#This Row],[txtDimensionFocus]],Tabla7[Columna1],Tabla7[Columna2])</f>
        <v>Cuentas Por Pagar Proveedores</v>
      </c>
      <c r="D2127" s="43" t="s">
        <v>816</v>
      </c>
      <c r="E2127" t="s">
        <v>815</v>
      </c>
      <c r="F2127" t="s">
        <v>10861</v>
      </c>
      <c r="G2127" s="41">
        <v>41621</v>
      </c>
      <c r="L2127" t="s">
        <v>21854</v>
      </c>
      <c r="M2127" s="44">
        <v>-2811.51</v>
      </c>
      <c r="N2127" s="44">
        <v>-2811.51</v>
      </c>
    </row>
    <row r="2128" spans="2:14" x14ac:dyDescent="0.25">
      <c r="B2128" s="49" t="s">
        <v>9326</v>
      </c>
      <c r="C2128" s="53" t="str">
        <f>_xlfn.XLOOKUP(Tabla1[[#This Row],[txtDimensionFocus]],Tabla7[Columna1],Tabla7[Columna2])</f>
        <v>Cuentas Por Pagar Proveedores</v>
      </c>
      <c r="D2128" s="43" t="s">
        <v>115</v>
      </c>
      <c r="E2128" t="s">
        <v>114</v>
      </c>
      <c r="F2128" t="s">
        <v>9389</v>
      </c>
      <c r="G2128" s="41">
        <v>40371</v>
      </c>
      <c r="H2128">
        <v>205</v>
      </c>
      <c r="L2128" t="s">
        <v>21854</v>
      </c>
      <c r="M2128" s="44">
        <v>-2800</v>
      </c>
      <c r="N2128" s="44">
        <v>-2800</v>
      </c>
    </row>
    <row r="2129" spans="2:14" x14ac:dyDescent="0.25">
      <c r="B2129" s="49" t="s">
        <v>9326</v>
      </c>
      <c r="C2129" s="53" t="str">
        <f>_xlfn.XLOOKUP(Tabla1[[#This Row],[txtDimensionFocus]],Tabla7[Columna1],Tabla7[Columna2])</f>
        <v>Cuentas Por Pagar Proveedores</v>
      </c>
      <c r="D2129" s="43" t="s">
        <v>816</v>
      </c>
      <c r="E2129" t="s">
        <v>815</v>
      </c>
      <c r="F2129" t="s">
        <v>10780</v>
      </c>
      <c r="G2129" s="41">
        <v>41614</v>
      </c>
      <c r="L2129" t="s">
        <v>21854</v>
      </c>
      <c r="M2129" s="44">
        <v>-2776.08</v>
      </c>
      <c r="N2129" s="44">
        <v>-2776.08</v>
      </c>
    </row>
    <row r="2130" spans="2:14" x14ac:dyDescent="0.25">
      <c r="B2130" s="49" t="s">
        <v>9326</v>
      </c>
      <c r="C2130" s="53" t="str">
        <f>_xlfn.XLOOKUP(Tabla1[[#This Row],[txtDimensionFocus]],Tabla7[Columna1],Tabla7[Columna2])</f>
        <v>Cuentas Por Pagar Proveedores</v>
      </c>
      <c r="D2130" s="43" t="s">
        <v>816</v>
      </c>
      <c r="E2130" t="s">
        <v>815</v>
      </c>
      <c r="F2130" t="s">
        <v>10760</v>
      </c>
      <c r="G2130" s="41">
        <v>41612</v>
      </c>
      <c r="L2130" t="s">
        <v>21854</v>
      </c>
      <c r="M2130" s="44">
        <v>-2735.04</v>
      </c>
      <c r="N2130" s="44">
        <v>-2735.04</v>
      </c>
    </row>
    <row r="2131" spans="2:14" x14ac:dyDescent="0.25">
      <c r="B2131" s="49" t="s">
        <v>9326</v>
      </c>
      <c r="C2131" s="53" t="str">
        <f>_xlfn.XLOOKUP(Tabla1[[#This Row],[txtDimensionFocus]],Tabla7[Columna1],Tabla7[Columna2])</f>
        <v>Cuentas Por Pagar Proveedores</v>
      </c>
      <c r="D2131" s="43" t="s">
        <v>816</v>
      </c>
      <c r="E2131" t="s">
        <v>815</v>
      </c>
      <c r="F2131" t="s">
        <v>10802</v>
      </c>
      <c r="G2131" s="41">
        <v>41618</v>
      </c>
      <c r="L2131" t="s">
        <v>21854</v>
      </c>
      <c r="M2131" s="44">
        <v>-2735.04</v>
      </c>
      <c r="N2131" s="44">
        <v>-2735.04</v>
      </c>
    </row>
    <row r="2132" spans="2:14" x14ac:dyDescent="0.25">
      <c r="B2132" s="49" t="s">
        <v>9326</v>
      </c>
      <c r="C2132" s="53" t="str">
        <f>_xlfn.XLOOKUP(Tabla1[[#This Row],[txtDimensionFocus]],Tabla7[Columna1],Tabla7[Columna2])</f>
        <v>Cuentas Por Pagar Proveedores</v>
      </c>
      <c r="D2132" s="43" t="s">
        <v>816</v>
      </c>
      <c r="E2132" t="s">
        <v>815</v>
      </c>
      <c r="F2132" t="s">
        <v>12305</v>
      </c>
      <c r="G2132" s="41">
        <v>41787</v>
      </c>
      <c r="L2132" t="s">
        <v>21854</v>
      </c>
      <c r="M2132" s="44">
        <v>-2733.27</v>
      </c>
      <c r="N2132" s="44">
        <v>-2733.27</v>
      </c>
    </row>
    <row r="2133" spans="2:14" x14ac:dyDescent="0.25">
      <c r="B2133" s="49" t="s">
        <v>9326</v>
      </c>
      <c r="C2133" s="53" t="str">
        <f>_xlfn.XLOOKUP(Tabla1[[#This Row],[txtDimensionFocus]],Tabla7[Columna1],Tabla7[Columna2])</f>
        <v>Cuentas Por Pagar Proveedores</v>
      </c>
      <c r="D2133" s="43" t="s">
        <v>816</v>
      </c>
      <c r="E2133" t="s">
        <v>815</v>
      </c>
      <c r="F2133" t="s">
        <v>10534</v>
      </c>
      <c r="G2133" s="41">
        <v>41544</v>
      </c>
      <c r="L2133" t="s">
        <v>21854</v>
      </c>
      <c r="M2133" s="44">
        <v>-2725.61</v>
      </c>
      <c r="N2133" s="44">
        <v>-2725.61</v>
      </c>
    </row>
    <row r="2134" spans="2:14" x14ac:dyDescent="0.25">
      <c r="B2134" s="49" t="s">
        <v>9326</v>
      </c>
      <c r="C2134" s="53" t="str">
        <f>_xlfn.XLOOKUP(Tabla1[[#This Row],[txtDimensionFocus]],Tabla7[Columna1],Tabla7[Columna2])</f>
        <v>Cuentas Por Pagar Proveedores</v>
      </c>
      <c r="D2134" s="43" t="s">
        <v>816</v>
      </c>
      <c r="E2134" t="s">
        <v>815</v>
      </c>
      <c r="F2134" t="s">
        <v>10742</v>
      </c>
      <c r="G2134" s="41">
        <v>41611</v>
      </c>
      <c r="L2134" t="s">
        <v>21854</v>
      </c>
      <c r="M2134" s="44">
        <v>-2710.54</v>
      </c>
      <c r="N2134" s="44">
        <v>-2710.54</v>
      </c>
    </row>
    <row r="2135" spans="2:14" x14ac:dyDescent="0.25">
      <c r="B2135" s="49" t="s">
        <v>9326</v>
      </c>
      <c r="C2135" s="53" t="str">
        <f>_xlfn.XLOOKUP(Tabla1[[#This Row],[txtDimensionFocus]],Tabla7[Columna1],Tabla7[Columna2])</f>
        <v>Cuentas Por Pagar Proveedores</v>
      </c>
      <c r="D2135" s="43" t="s">
        <v>816</v>
      </c>
      <c r="E2135" t="s">
        <v>815</v>
      </c>
      <c r="F2135" t="s">
        <v>14613</v>
      </c>
      <c r="G2135" s="41">
        <v>42886</v>
      </c>
      <c r="L2135" t="s">
        <v>21854</v>
      </c>
      <c r="M2135" s="44">
        <v>-2705.79</v>
      </c>
      <c r="N2135" s="44">
        <v>-2705.79</v>
      </c>
    </row>
    <row r="2136" spans="2:14" x14ac:dyDescent="0.25">
      <c r="B2136" s="49" t="s">
        <v>9326</v>
      </c>
      <c r="C2136" s="53" t="str">
        <f>_xlfn.XLOOKUP(Tabla1[[#This Row],[txtDimensionFocus]],Tabla7[Columna1],Tabla7[Columna2])</f>
        <v>Cuentas Por Pagar Proveedores</v>
      </c>
      <c r="D2136" s="43" t="s">
        <v>816</v>
      </c>
      <c r="E2136" t="s">
        <v>815</v>
      </c>
      <c r="F2136" t="s">
        <v>10617</v>
      </c>
      <c r="G2136" s="41">
        <v>41579</v>
      </c>
      <c r="L2136" t="s">
        <v>21854</v>
      </c>
      <c r="M2136" s="44">
        <v>-2675.2</v>
      </c>
      <c r="N2136" s="44">
        <v>-2675.2</v>
      </c>
    </row>
    <row r="2137" spans="2:14" x14ac:dyDescent="0.25">
      <c r="B2137" s="49" t="s">
        <v>9326</v>
      </c>
      <c r="C2137" s="53" t="str">
        <f>_xlfn.XLOOKUP(Tabla1[[#This Row],[txtDimensionFocus]],Tabla7[Columna1],Tabla7[Columna2])</f>
        <v>Cuentas Por Pagar Proveedores</v>
      </c>
      <c r="D2137" s="43" t="s">
        <v>7554</v>
      </c>
      <c r="E2137" t="s">
        <v>7553</v>
      </c>
      <c r="F2137" t="s">
        <v>15165</v>
      </c>
      <c r="G2137" s="41">
        <v>43763</v>
      </c>
      <c r="H2137" t="s">
        <v>7556</v>
      </c>
      <c r="I2137" t="s">
        <v>18231</v>
      </c>
      <c r="J2137" t="s">
        <v>22501</v>
      </c>
      <c r="K2137" t="s">
        <v>22500</v>
      </c>
      <c r="L2137" t="s">
        <v>21854</v>
      </c>
      <c r="M2137" s="44">
        <v>-63012</v>
      </c>
      <c r="N2137" s="44">
        <v>-2670</v>
      </c>
    </row>
    <row r="2138" spans="2:14" x14ac:dyDescent="0.25">
      <c r="B2138" s="49" t="s">
        <v>9326</v>
      </c>
      <c r="C2138" s="53" t="str">
        <f>_xlfn.XLOOKUP(Tabla1[[#This Row],[txtDimensionFocus]],Tabla7[Columna1],Tabla7[Columna2])</f>
        <v>Cuentas Por Pagar Proveedores</v>
      </c>
      <c r="D2138" s="43" t="s">
        <v>816</v>
      </c>
      <c r="E2138" t="s">
        <v>815</v>
      </c>
      <c r="F2138" t="s">
        <v>11095</v>
      </c>
      <c r="G2138" s="41">
        <v>41683</v>
      </c>
      <c r="L2138" t="s">
        <v>21854</v>
      </c>
      <c r="M2138" s="44">
        <v>-2668.51</v>
      </c>
      <c r="N2138" s="44">
        <v>-2668.51</v>
      </c>
    </row>
    <row r="2139" spans="2:14" x14ac:dyDescent="0.25">
      <c r="B2139" s="49" t="s">
        <v>9326</v>
      </c>
      <c r="C2139" s="53" t="str">
        <f>_xlfn.XLOOKUP(Tabla1[[#This Row],[txtDimensionFocus]],Tabla7[Columna1],Tabla7[Columna2])</f>
        <v>Cuentas Por Pagar Proveedores</v>
      </c>
      <c r="D2139" s="43" t="s">
        <v>816</v>
      </c>
      <c r="E2139" t="s">
        <v>815</v>
      </c>
      <c r="F2139" t="s">
        <v>10860</v>
      </c>
      <c r="G2139" s="41">
        <v>41621</v>
      </c>
      <c r="L2139" t="s">
        <v>21854</v>
      </c>
      <c r="M2139" s="44">
        <v>-2654.28</v>
      </c>
      <c r="N2139" s="44">
        <v>-2654.28</v>
      </c>
    </row>
    <row r="2140" spans="2:14" x14ac:dyDescent="0.25">
      <c r="B2140" s="49" t="s">
        <v>9326</v>
      </c>
      <c r="C2140" s="53" t="str">
        <f>_xlfn.XLOOKUP(Tabla1[[#This Row],[txtDimensionFocus]],Tabla7[Columna1],Tabla7[Columna2])</f>
        <v>Cuentas Por Pagar Proveedores</v>
      </c>
      <c r="D2140" s="43" t="s">
        <v>816</v>
      </c>
      <c r="E2140" t="s">
        <v>815</v>
      </c>
      <c r="F2140" t="s">
        <v>11245</v>
      </c>
      <c r="G2140" s="41">
        <v>41709</v>
      </c>
      <c r="L2140" t="s">
        <v>21854</v>
      </c>
      <c r="M2140" s="44">
        <v>-2628.08</v>
      </c>
      <c r="N2140" s="44">
        <v>-2628.08</v>
      </c>
    </row>
    <row r="2141" spans="2:14" x14ac:dyDescent="0.25">
      <c r="B2141" s="49" t="s">
        <v>9326</v>
      </c>
      <c r="C2141" s="53" t="str">
        <f>_xlfn.XLOOKUP(Tabla1[[#This Row],[txtDimensionFocus]],Tabla7[Columna1],Tabla7[Columna2])</f>
        <v>Cuentas Por Pagar Proveedores</v>
      </c>
      <c r="D2141" s="43" t="s">
        <v>816</v>
      </c>
      <c r="E2141" t="s">
        <v>815</v>
      </c>
      <c r="F2141" t="s">
        <v>10535</v>
      </c>
      <c r="G2141" s="41">
        <v>41544</v>
      </c>
      <c r="L2141" t="s">
        <v>21854</v>
      </c>
      <c r="M2141" s="44">
        <v>-2628.08</v>
      </c>
      <c r="N2141" s="44">
        <v>-2628.08</v>
      </c>
    </row>
    <row r="2142" spans="2:14" x14ac:dyDescent="0.25">
      <c r="B2142" s="49" t="s">
        <v>9326</v>
      </c>
      <c r="C2142" s="53" t="str">
        <f>_xlfn.XLOOKUP(Tabla1[[#This Row],[txtDimensionFocus]],Tabla7[Columna1],Tabla7[Columna2])</f>
        <v>Cuentas Por Pagar Proveedores</v>
      </c>
      <c r="D2142" s="43" t="s">
        <v>816</v>
      </c>
      <c r="E2142" t="s">
        <v>815</v>
      </c>
      <c r="F2142" t="s">
        <v>11213</v>
      </c>
      <c r="G2142" s="41">
        <v>41705</v>
      </c>
      <c r="L2142" t="s">
        <v>21854</v>
      </c>
      <c r="M2142" s="44">
        <v>-2605.4699999999998</v>
      </c>
      <c r="N2142" s="44">
        <v>-2605.4699999999998</v>
      </c>
    </row>
    <row r="2143" spans="2:14" x14ac:dyDescent="0.25">
      <c r="B2143" s="49" t="s">
        <v>9326</v>
      </c>
      <c r="C2143" s="53" t="str">
        <f>_xlfn.XLOOKUP(Tabla1[[#This Row],[txtDimensionFocus]],Tabla7[Columna1],Tabla7[Columna2])</f>
        <v>Cuentas Por Pagar Proveedores</v>
      </c>
      <c r="D2143" s="43" t="s">
        <v>4034</v>
      </c>
      <c r="E2143" t="s">
        <v>4033</v>
      </c>
      <c r="F2143" t="s">
        <v>12825</v>
      </c>
      <c r="G2143" s="41">
        <v>41976</v>
      </c>
      <c r="H2143" t="s">
        <v>4483</v>
      </c>
      <c r="I2143" t="s">
        <v>4407</v>
      </c>
      <c r="K2143">
        <v>2826</v>
      </c>
      <c r="L2143" t="s">
        <v>21854</v>
      </c>
      <c r="M2143" s="44">
        <v>-2596</v>
      </c>
      <c r="N2143" s="44">
        <v>-2596</v>
      </c>
    </row>
    <row r="2144" spans="2:14" x14ac:dyDescent="0.25">
      <c r="B2144" s="49" t="s">
        <v>9326</v>
      </c>
      <c r="C2144" s="53" t="str">
        <f>_xlfn.XLOOKUP(Tabla1[[#This Row],[txtDimensionFocus]],Tabla7[Columna1],Tabla7[Columna2])</f>
        <v>Cuentas Por Pagar Proveedores</v>
      </c>
      <c r="D2144" s="43" t="s">
        <v>816</v>
      </c>
      <c r="E2144" t="s">
        <v>815</v>
      </c>
      <c r="F2144" t="s">
        <v>10745</v>
      </c>
      <c r="G2144" s="41">
        <v>41611</v>
      </c>
      <c r="L2144" t="s">
        <v>21854</v>
      </c>
      <c r="M2144" s="44">
        <v>-2553.6</v>
      </c>
      <c r="N2144" s="44">
        <v>-2553.6</v>
      </c>
    </row>
    <row r="2145" spans="2:14" x14ac:dyDescent="0.25">
      <c r="B2145" s="49" t="s">
        <v>9326</v>
      </c>
      <c r="C2145" s="53" t="str">
        <f>_xlfn.XLOOKUP(Tabla1[[#This Row],[txtDimensionFocus]],Tabla7[Columna1],Tabla7[Columna2])</f>
        <v>Cuentas Por Pagar Proveedores</v>
      </c>
      <c r="D2145" s="43" t="s">
        <v>816</v>
      </c>
      <c r="E2145" t="s">
        <v>815</v>
      </c>
      <c r="F2145" t="s">
        <v>10513</v>
      </c>
      <c r="G2145" s="41">
        <v>41533</v>
      </c>
      <c r="L2145" t="s">
        <v>21854</v>
      </c>
      <c r="M2145" s="44">
        <v>-2543.1</v>
      </c>
      <c r="N2145" s="44">
        <v>-2543.1</v>
      </c>
    </row>
    <row r="2146" spans="2:14" x14ac:dyDescent="0.25">
      <c r="B2146" s="49" t="s">
        <v>9326</v>
      </c>
      <c r="C2146" s="53" t="str">
        <f>_xlfn.XLOOKUP(Tabla1[[#This Row],[txtDimensionFocus]],Tabla7[Columna1],Tabla7[Columna2])</f>
        <v>Cuentas Por Pagar Proveedores</v>
      </c>
      <c r="D2146" s="43" t="s">
        <v>816</v>
      </c>
      <c r="E2146" t="s">
        <v>815</v>
      </c>
      <c r="F2146" t="s">
        <v>11407</v>
      </c>
      <c r="G2146" s="41">
        <v>41736</v>
      </c>
      <c r="L2146" t="s">
        <v>21854</v>
      </c>
      <c r="M2146" s="44">
        <v>-2532.85</v>
      </c>
      <c r="N2146" s="44">
        <v>-2532.85</v>
      </c>
    </row>
    <row r="2147" spans="2:14" x14ac:dyDescent="0.25">
      <c r="B2147" s="49" t="s">
        <v>9326</v>
      </c>
      <c r="C2147" s="53" t="str">
        <f>_xlfn.XLOOKUP(Tabla1[[#This Row],[txtDimensionFocus]],Tabla7[Columna1],Tabla7[Columna2])</f>
        <v>Cuentas Por Pagar Proveedores</v>
      </c>
      <c r="D2147" s="43" t="s">
        <v>816</v>
      </c>
      <c r="E2147" t="s">
        <v>815</v>
      </c>
      <c r="F2147" t="s">
        <v>10616</v>
      </c>
      <c r="G2147" s="41">
        <v>41579</v>
      </c>
      <c r="L2147" t="s">
        <v>21854</v>
      </c>
      <c r="M2147" s="44">
        <v>-2525.6</v>
      </c>
      <c r="N2147" s="44">
        <v>-2525.6</v>
      </c>
    </row>
    <row r="2148" spans="2:14" x14ac:dyDescent="0.25">
      <c r="B2148" s="49" t="s">
        <v>9326</v>
      </c>
      <c r="C2148" s="53" t="str">
        <f>_xlfn.XLOOKUP(Tabla1[[#This Row],[txtDimensionFocus]],Tabla7[Columna1],Tabla7[Columna2])</f>
        <v>Cuentas Por Pagar Proveedores</v>
      </c>
      <c r="D2148" s="43" t="s">
        <v>816</v>
      </c>
      <c r="E2148" t="s">
        <v>815</v>
      </c>
      <c r="F2148" t="s">
        <v>11094</v>
      </c>
      <c r="G2148" s="41">
        <v>41683</v>
      </c>
      <c r="L2148" t="s">
        <v>21854</v>
      </c>
      <c r="M2148" s="44">
        <v>-2519.29</v>
      </c>
      <c r="N2148" s="44">
        <v>-2519.29</v>
      </c>
    </row>
    <row r="2149" spans="2:14" x14ac:dyDescent="0.25">
      <c r="B2149" s="49" t="s">
        <v>9326</v>
      </c>
      <c r="C2149" s="53" t="str">
        <f>_xlfn.XLOOKUP(Tabla1[[#This Row],[txtDimensionFocus]],Tabla7[Columna1],Tabla7[Columna2])</f>
        <v>Cuentas Por Pagar Proveedores</v>
      </c>
      <c r="D2149" s="43" t="s">
        <v>582</v>
      </c>
      <c r="E2149" t="s">
        <v>581</v>
      </c>
      <c r="F2149" t="s">
        <v>9798</v>
      </c>
      <c r="G2149" s="41">
        <v>41010</v>
      </c>
      <c r="H2149">
        <v>1487</v>
      </c>
      <c r="L2149" t="s">
        <v>21854</v>
      </c>
      <c r="M2149" s="44">
        <v>-2500</v>
      </c>
      <c r="N2149" s="44">
        <v>-2500</v>
      </c>
    </row>
    <row r="2150" spans="2:14" x14ac:dyDescent="0.25">
      <c r="B2150" s="49" t="s">
        <v>9326</v>
      </c>
      <c r="C2150" s="53" t="str">
        <f>_xlfn.XLOOKUP(Tabla1[[#This Row],[txtDimensionFocus]],Tabla7[Columna1],Tabla7[Columna2])</f>
        <v>Cuentas Por Pagar Proveedores</v>
      </c>
      <c r="D2150" s="43" t="s">
        <v>816</v>
      </c>
      <c r="E2150" t="s">
        <v>815</v>
      </c>
      <c r="F2150" t="s">
        <v>10944</v>
      </c>
      <c r="G2150" s="41">
        <v>41636</v>
      </c>
      <c r="L2150" t="s">
        <v>21854</v>
      </c>
      <c r="M2150" s="44">
        <v>-2492.8000000000002</v>
      </c>
      <c r="N2150" s="44">
        <v>-2492.8000000000002</v>
      </c>
    </row>
    <row r="2151" spans="2:14" x14ac:dyDescent="0.25">
      <c r="B2151" s="49" t="s">
        <v>9326</v>
      </c>
      <c r="C2151" s="53" t="str">
        <f>_xlfn.XLOOKUP(Tabla1[[#This Row],[txtDimensionFocus]],Tabla7[Columna1],Tabla7[Columna2])</f>
        <v>Cuentas Por Pagar Proveedores</v>
      </c>
      <c r="D2151" s="43" t="s">
        <v>816</v>
      </c>
      <c r="E2151" t="s">
        <v>815</v>
      </c>
      <c r="F2151" t="s">
        <v>11212</v>
      </c>
      <c r="G2151" s="41">
        <v>41705</v>
      </c>
      <c r="L2151" t="s">
        <v>21854</v>
      </c>
      <c r="M2151" s="44">
        <v>-2459.77</v>
      </c>
      <c r="N2151" s="44">
        <v>-2459.77</v>
      </c>
    </row>
    <row r="2152" spans="2:14" x14ac:dyDescent="0.25">
      <c r="B2152" s="49" t="s">
        <v>23866</v>
      </c>
      <c r="C2152" s="53" t="str">
        <f>_xlfn.XLOOKUP(Tabla1[[#This Row],[txtDimensionFocus]],Tabla7[Columna1],Tabla7[Columna2])</f>
        <v>Reposicion/Reposicion Cajas Chicas/Fondos</v>
      </c>
      <c r="D2152" s="43" t="s">
        <v>21151</v>
      </c>
      <c r="E2152" t="s">
        <v>23898</v>
      </c>
      <c r="F2152" t="s">
        <v>23899</v>
      </c>
      <c r="G2152" s="41">
        <v>44926</v>
      </c>
      <c r="H2152" t="s">
        <v>23900</v>
      </c>
      <c r="L2152" t="s">
        <v>21854</v>
      </c>
      <c r="M2152" s="44">
        <v>-107680.16</v>
      </c>
      <c r="N2152" s="44">
        <v>-107680.16</v>
      </c>
    </row>
    <row r="2153" spans="2:14" x14ac:dyDescent="0.25">
      <c r="B2153" s="49" t="s">
        <v>9326</v>
      </c>
      <c r="C2153" s="53" t="str">
        <f>_xlfn.XLOOKUP(Tabla1[[#This Row],[txtDimensionFocus]],Tabla7[Columna1],Tabla7[Columna2])</f>
        <v>Cuentas Por Pagar Proveedores</v>
      </c>
      <c r="D2153" s="43" t="s">
        <v>816</v>
      </c>
      <c r="E2153" t="s">
        <v>815</v>
      </c>
      <c r="F2153" t="s">
        <v>10971</v>
      </c>
      <c r="G2153" s="41">
        <v>41639</v>
      </c>
      <c r="L2153" t="s">
        <v>21854</v>
      </c>
      <c r="M2153" s="44">
        <v>-2459.29</v>
      </c>
      <c r="N2153" s="44">
        <v>-2459.29</v>
      </c>
    </row>
    <row r="2154" spans="2:14" x14ac:dyDescent="0.25">
      <c r="B2154" s="49" t="s">
        <v>9326</v>
      </c>
      <c r="C2154" s="53" t="str">
        <f>_xlfn.XLOOKUP(Tabla1[[#This Row],[txtDimensionFocus]],Tabla7[Columna1],Tabla7[Columna2])</f>
        <v>Cuentas Por Pagar Proveedores</v>
      </c>
      <c r="D2154" s="43" t="s">
        <v>1622</v>
      </c>
      <c r="E2154" t="s">
        <v>1621</v>
      </c>
      <c r="F2154" t="s">
        <v>12702</v>
      </c>
      <c r="G2154" s="41">
        <v>41920</v>
      </c>
      <c r="H2154" t="s">
        <v>4317</v>
      </c>
      <c r="I2154" t="s">
        <v>17230</v>
      </c>
      <c r="K2154">
        <v>971</v>
      </c>
      <c r="L2154" t="s">
        <v>21854</v>
      </c>
      <c r="M2154" s="44">
        <v>-2442.0500000000002</v>
      </c>
      <c r="N2154" s="44">
        <v>-2442.0500000000002</v>
      </c>
    </row>
    <row r="2155" spans="2:14" x14ac:dyDescent="0.25">
      <c r="B2155" s="49" t="s">
        <v>9326</v>
      </c>
      <c r="C2155" s="53" t="str">
        <f>_xlfn.XLOOKUP(Tabla1[[#This Row],[txtDimensionFocus]],Tabla7[Columna1],Tabla7[Columna2])</f>
        <v>Cuentas Por Pagar Proveedores</v>
      </c>
      <c r="D2155" s="43" t="s">
        <v>1622</v>
      </c>
      <c r="E2155" t="s">
        <v>1621</v>
      </c>
      <c r="F2155" t="s">
        <v>12708</v>
      </c>
      <c r="G2155" s="41">
        <v>41920</v>
      </c>
      <c r="H2155" t="s">
        <v>4323</v>
      </c>
      <c r="I2155" t="s">
        <v>17230</v>
      </c>
      <c r="K2155">
        <v>971</v>
      </c>
      <c r="L2155" t="s">
        <v>21854</v>
      </c>
      <c r="M2155" s="44">
        <v>-2442.0500000000002</v>
      </c>
      <c r="N2155" s="44">
        <v>-2442.0500000000002</v>
      </c>
    </row>
    <row r="2156" spans="2:14" x14ac:dyDescent="0.25">
      <c r="B2156" s="49" t="s">
        <v>9326</v>
      </c>
      <c r="C2156" s="53" t="str">
        <f>_xlfn.XLOOKUP(Tabla1[[#This Row],[txtDimensionFocus]],Tabla7[Columna1],Tabla7[Columna2])</f>
        <v>Cuentas Por Pagar Proveedores</v>
      </c>
      <c r="D2156" s="43" t="s">
        <v>816</v>
      </c>
      <c r="E2156" t="s">
        <v>815</v>
      </c>
      <c r="F2156" t="s">
        <v>10533</v>
      </c>
      <c r="G2156" s="41">
        <v>41544</v>
      </c>
      <c r="L2156" t="s">
        <v>21854</v>
      </c>
      <c r="M2156" s="44">
        <v>-2432</v>
      </c>
      <c r="N2156" s="44">
        <v>-2432</v>
      </c>
    </row>
    <row r="2157" spans="2:14" x14ac:dyDescent="0.25">
      <c r="B2157" s="49" t="s">
        <v>9326</v>
      </c>
      <c r="C2157" s="53" t="str">
        <f>_xlfn.XLOOKUP(Tabla1[[#This Row],[txtDimensionFocus]],Tabla7[Columna1],Tabla7[Columna2])</f>
        <v>Cuentas Por Pagar Proveedores</v>
      </c>
      <c r="D2157" s="43" t="s">
        <v>816</v>
      </c>
      <c r="E2157" t="s">
        <v>815</v>
      </c>
      <c r="F2157" t="s">
        <v>10774</v>
      </c>
      <c r="G2157" s="41">
        <v>41613</v>
      </c>
      <c r="L2157" t="s">
        <v>21854</v>
      </c>
      <c r="M2157" s="44">
        <v>-2432</v>
      </c>
      <c r="N2157" s="44">
        <v>-2432</v>
      </c>
    </row>
    <row r="2158" spans="2:14" x14ac:dyDescent="0.25">
      <c r="B2158" s="49" t="s">
        <v>9326</v>
      </c>
      <c r="C2158" s="53" t="str">
        <f>_xlfn.XLOOKUP(Tabla1[[#This Row],[txtDimensionFocus]],Tabla7[Columna1],Tabla7[Columna2])</f>
        <v>Cuentas Por Pagar Proveedores</v>
      </c>
      <c r="D2158" s="43" t="s">
        <v>816</v>
      </c>
      <c r="E2158" t="s">
        <v>815</v>
      </c>
      <c r="F2158" t="s">
        <v>10965</v>
      </c>
      <c r="G2158" s="41">
        <v>41639</v>
      </c>
      <c r="L2158" t="s">
        <v>21854</v>
      </c>
      <c r="M2158" s="44">
        <v>-2432</v>
      </c>
      <c r="N2158" s="44">
        <v>-2432</v>
      </c>
    </row>
    <row r="2159" spans="2:14" x14ac:dyDescent="0.25">
      <c r="B2159" s="49" t="s">
        <v>9326</v>
      </c>
      <c r="C2159" s="53" t="str">
        <f>_xlfn.XLOOKUP(Tabla1[[#This Row],[txtDimensionFocus]],Tabla7[Columna1],Tabla7[Columna2])</f>
        <v>Cuentas Por Pagar Proveedores</v>
      </c>
      <c r="D2159" s="43" t="s">
        <v>816</v>
      </c>
      <c r="E2159" t="s">
        <v>815</v>
      </c>
      <c r="F2159" t="s">
        <v>10969</v>
      </c>
      <c r="G2159" s="41">
        <v>41639</v>
      </c>
      <c r="L2159" t="s">
        <v>21854</v>
      </c>
      <c r="M2159" s="44">
        <v>-2432</v>
      </c>
      <c r="N2159" s="44">
        <v>-2432</v>
      </c>
    </row>
    <row r="2160" spans="2:14" x14ac:dyDescent="0.25">
      <c r="B2160" s="49" t="s">
        <v>9326</v>
      </c>
      <c r="C2160" s="53" t="str">
        <f>_xlfn.XLOOKUP(Tabla1[[#This Row],[txtDimensionFocus]],Tabla7[Columna1],Tabla7[Columna2])</f>
        <v>Cuentas Por Pagar Proveedores</v>
      </c>
      <c r="D2160" s="43" t="s">
        <v>816</v>
      </c>
      <c r="E2160" t="s">
        <v>815</v>
      </c>
      <c r="F2160" t="s">
        <v>10744</v>
      </c>
      <c r="G2160" s="41">
        <v>41611</v>
      </c>
      <c r="L2160" t="s">
        <v>21854</v>
      </c>
      <c r="M2160" s="44">
        <v>-2410.8000000000002</v>
      </c>
      <c r="N2160" s="44">
        <v>-2410.8000000000002</v>
      </c>
    </row>
    <row r="2161" spans="2:14" x14ac:dyDescent="0.25">
      <c r="B2161" s="49" t="s">
        <v>9326</v>
      </c>
      <c r="C2161" s="53" t="str">
        <f>_xlfn.XLOOKUP(Tabla1[[#This Row],[txtDimensionFocus]],Tabla7[Columna1],Tabla7[Columna2])</f>
        <v>Cuentas Por Pagar Proveedores</v>
      </c>
      <c r="D2161" s="43" t="s">
        <v>816</v>
      </c>
      <c r="E2161" t="s">
        <v>815</v>
      </c>
      <c r="F2161" t="s">
        <v>10512</v>
      </c>
      <c r="G2161" s="41">
        <v>41533</v>
      </c>
      <c r="L2161" t="s">
        <v>21854</v>
      </c>
      <c r="M2161" s="44">
        <v>-2400.88</v>
      </c>
      <c r="N2161" s="44">
        <v>-2400.88</v>
      </c>
    </row>
    <row r="2162" spans="2:14" x14ac:dyDescent="0.25">
      <c r="B2162" s="49" t="s">
        <v>9326</v>
      </c>
      <c r="C2162" s="53" t="str">
        <f>_xlfn.XLOOKUP(Tabla1[[#This Row],[txtDimensionFocus]],Tabla7[Columna1],Tabla7[Columna2])</f>
        <v>Cuentas Por Pagar Proveedores</v>
      </c>
      <c r="D2162" s="43" t="s">
        <v>816</v>
      </c>
      <c r="E2162" t="s">
        <v>815</v>
      </c>
      <c r="F2162" t="s">
        <v>11406</v>
      </c>
      <c r="G2162" s="41">
        <v>41736</v>
      </c>
      <c r="L2162" t="s">
        <v>21854</v>
      </c>
      <c r="M2162" s="44">
        <v>-2391.21</v>
      </c>
      <c r="N2162" s="44">
        <v>-2391.21</v>
      </c>
    </row>
    <row r="2163" spans="2:14" x14ac:dyDescent="0.25">
      <c r="B2163" s="49" t="s">
        <v>9326</v>
      </c>
      <c r="C2163" s="53" t="str">
        <f>_xlfn.XLOOKUP(Tabla1[[#This Row],[txtDimensionFocus]],Tabla7[Columna1],Tabla7[Columna2])</f>
        <v>Cuentas Por Pagar Proveedores</v>
      </c>
      <c r="D2163" s="43" t="s">
        <v>816</v>
      </c>
      <c r="E2163" t="s">
        <v>815</v>
      </c>
      <c r="F2163" t="s">
        <v>10610</v>
      </c>
      <c r="G2163" s="41">
        <v>41576</v>
      </c>
      <c r="L2163" t="s">
        <v>21854</v>
      </c>
      <c r="M2163" s="44">
        <v>-2356</v>
      </c>
      <c r="N2163" s="44">
        <v>-2356</v>
      </c>
    </row>
    <row r="2164" spans="2:14" x14ac:dyDescent="0.25">
      <c r="B2164" s="49" t="s">
        <v>9326</v>
      </c>
      <c r="C2164" s="53" t="str">
        <f>_xlfn.XLOOKUP(Tabla1[[#This Row],[txtDimensionFocus]],Tabla7[Columna1],Tabla7[Columna2])</f>
        <v>Cuentas Por Pagar Proveedores</v>
      </c>
      <c r="D2164" s="43" t="s">
        <v>816</v>
      </c>
      <c r="E2164" t="s">
        <v>815</v>
      </c>
      <c r="F2164" t="s">
        <v>10943</v>
      </c>
      <c r="G2164" s="41">
        <v>41636</v>
      </c>
      <c r="L2164" t="s">
        <v>21854</v>
      </c>
      <c r="M2164" s="44">
        <v>-2353.4</v>
      </c>
      <c r="N2164" s="44">
        <v>-2353.4</v>
      </c>
    </row>
    <row r="2165" spans="2:14" x14ac:dyDescent="0.25">
      <c r="B2165" s="49" t="s">
        <v>9326</v>
      </c>
      <c r="C2165" s="53" t="str">
        <f>_xlfn.XLOOKUP(Tabla1[[#This Row],[txtDimensionFocus]],Tabla7[Columna1],Tabla7[Columna2])</f>
        <v>Cuentas Por Pagar Proveedores</v>
      </c>
      <c r="D2165" s="43" t="s">
        <v>816</v>
      </c>
      <c r="E2165" t="s">
        <v>815</v>
      </c>
      <c r="F2165" t="s">
        <v>12528</v>
      </c>
      <c r="G2165" s="41">
        <v>41863</v>
      </c>
      <c r="L2165" t="s">
        <v>21854</v>
      </c>
      <c r="M2165" s="44">
        <v>-2329.0700000000002</v>
      </c>
      <c r="N2165" s="44">
        <v>-2329.0700000000002</v>
      </c>
    </row>
    <row r="2166" spans="2:14" x14ac:dyDescent="0.25">
      <c r="B2166" s="49" t="s">
        <v>9326</v>
      </c>
      <c r="C2166" s="53" t="str">
        <f>_xlfn.XLOOKUP(Tabla1[[#This Row],[txtDimensionFocus]],Tabla7[Columna1],Tabla7[Columna2])</f>
        <v>Cuentas Por Pagar Proveedores</v>
      </c>
      <c r="D2166" s="43" t="s">
        <v>816</v>
      </c>
      <c r="E2166" t="s">
        <v>815</v>
      </c>
      <c r="F2166" t="s">
        <v>10806</v>
      </c>
      <c r="G2166" s="41">
        <v>41618</v>
      </c>
      <c r="L2166" t="s">
        <v>21854</v>
      </c>
      <c r="M2166" s="44">
        <v>-2310.4</v>
      </c>
      <c r="N2166" s="44">
        <v>-2310.4</v>
      </c>
    </row>
    <row r="2167" spans="2:14" x14ac:dyDescent="0.25">
      <c r="B2167" s="49" t="s">
        <v>9326</v>
      </c>
      <c r="C2167" s="53" t="str">
        <f>_xlfn.XLOOKUP(Tabla1[[#This Row],[txtDimensionFocus]],Tabla7[Columna1],Tabla7[Columna2])</f>
        <v>Cuentas Por Pagar Proveedores</v>
      </c>
      <c r="D2167" s="43" t="s">
        <v>816</v>
      </c>
      <c r="E2167" t="s">
        <v>815</v>
      </c>
      <c r="F2167" t="s">
        <v>11296</v>
      </c>
      <c r="G2167" s="41">
        <v>41716</v>
      </c>
      <c r="L2167" t="s">
        <v>21854</v>
      </c>
      <c r="M2167" s="44">
        <v>-2296.12</v>
      </c>
      <c r="N2167" s="44">
        <v>-2296.12</v>
      </c>
    </row>
    <row r="2168" spans="2:14" x14ac:dyDescent="0.25">
      <c r="B2168" s="49" t="s">
        <v>9326</v>
      </c>
      <c r="C2168" s="53" t="str">
        <f>_xlfn.XLOOKUP(Tabla1[[#This Row],[txtDimensionFocus]],Tabla7[Columna1],Tabla7[Columna2])</f>
        <v>Cuentas Por Pagar Proveedores</v>
      </c>
      <c r="D2168" s="43" t="s">
        <v>816</v>
      </c>
      <c r="E2168" t="s">
        <v>815</v>
      </c>
      <c r="F2168" t="s">
        <v>11423</v>
      </c>
      <c r="G2168" s="41">
        <v>41737</v>
      </c>
      <c r="L2168" t="s">
        <v>21854</v>
      </c>
      <c r="M2168" s="44">
        <v>-2296.12</v>
      </c>
      <c r="N2168" s="44">
        <v>-2296.12</v>
      </c>
    </row>
    <row r="2169" spans="2:14" x14ac:dyDescent="0.25">
      <c r="B2169" s="49" t="s">
        <v>9326</v>
      </c>
      <c r="C2169" s="53" t="str">
        <f>_xlfn.XLOOKUP(Tabla1[[#This Row],[txtDimensionFocus]],Tabla7[Columna1],Tabla7[Columna2])</f>
        <v>Cuentas Por Pagar Proveedores</v>
      </c>
      <c r="D2169" s="43" t="s">
        <v>816</v>
      </c>
      <c r="E2169" t="s">
        <v>815</v>
      </c>
      <c r="F2169" t="s">
        <v>10532</v>
      </c>
      <c r="G2169" s="41">
        <v>41544</v>
      </c>
      <c r="L2169" t="s">
        <v>21854</v>
      </c>
      <c r="M2169" s="44">
        <v>-2296</v>
      </c>
      <c r="N2169" s="44">
        <v>-2296</v>
      </c>
    </row>
    <row r="2170" spans="2:14" x14ac:dyDescent="0.25">
      <c r="B2170" s="49" t="s">
        <v>9326</v>
      </c>
      <c r="C2170" s="53" t="str">
        <f>_xlfn.XLOOKUP(Tabla1[[#This Row],[txtDimensionFocus]],Tabla7[Columna1],Tabla7[Columna2])</f>
        <v>Cuentas Por Pagar Proveedores</v>
      </c>
      <c r="D2170" s="43" t="s">
        <v>816</v>
      </c>
      <c r="E2170" t="s">
        <v>815</v>
      </c>
      <c r="F2170" t="s">
        <v>10773</v>
      </c>
      <c r="G2170" s="41">
        <v>41613</v>
      </c>
      <c r="L2170" t="s">
        <v>21854</v>
      </c>
      <c r="M2170" s="44">
        <v>-2296</v>
      </c>
      <c r="N2170" s="44">
        <v>-2296</v>
      </c>
    </row>
    <row r="2171" spans="2:14" x14ac:dyDescent="0.25">
      <c r="B2171" s="49" t="s">
        <v>9326</v>
      </c>
      <c r="C2171" s="53" t="str">
        <f>_xlfn.XLOOKUP(Tabla1[[#This Row],[txtDimensionFocus]],Tabla7[Columna1],Tabla7[Columna2])</f>
        <v>Cuentas Por Pagar Proveedores</v>
      </c>
      <c r="D2171" s="43" t="s">
        <v>816</v>
      </c>
      <c r="E2171" t="s">
        <v>815</v>
      </c>
      <c r="F2171" t="s">
        <v>10964</v>
      </c>
      <c r="G2171" s="41">
        <v>41639</v>
      </c>
      <c r="L2171" t="s">
        <v>21854</v>
      </c>
      <c r="M2171" s="44">
        <v>-2296</v>
      </c>
      <c r="N2171" s="44">
        <v>-2296</v>
      </c>
    </row>
    <row r="2172" spans="2:14" x14ac:dyDescent="0.25">
      <c r="B2172" s="49" t="s">
        <v>9326</v>
      </c>
      <c r="C2172" s="53" t="str">
        <f>_xlfn.XLOOKUP(Tabla1[[#This Row],[txtDimensionFocus]],Tabla7[Columna1],Tabla7[Columna2])</f>
        <v>Cuentas Por Pagar Proveedores</v>
      </c>
      <c r="D2172" s="43" t="s">
        <v>816</v>
      </c>
      <c r="E2172" t="s">
        <v>815</v>
      </c>
      <c r="F2172" t="s">
        <v>10968</v>
      </c>
      <c r="G2172" s="41">
        <v>41639</v>
      </c>
      <c r="L2172" t="s">
        <v>21854</v>
      </c>
      <c r="M2172" s="44">
        <v>-2296</v>
      </c>
      <c r="N2172" s="44">
        <v>-2296</v>
      </c>
    </row>
    <row r="2173" spans="2:14" x14ac:dyDescent="0.25">
      <c r="B2173" s="49" t="s">
        <v>9326</v>
      </c>
      <c r="C2173" s="53" t="str">
        <f>_xlfn.XLOOKUP(Tabla1[[#This Row],[txtDimensionFocus]],Tabla7[Columna1],Tabla7[Columna2])</f>
        <v>Cuentas Por Pagar Proveedores</v>
      </c>
      <c r="D2173" s="43" t="s">
        <v>816</v>
      </c>
      <c r="E2173" t="s">
        <v>815</v>
      </c>
      <c r="F2173" t="s">
        <v>11067</v>
      </c>
      <c r="G2173" s="41">
        <v>41680</v>
      </c>
      <c r="L2173" t="s">
        <v>21854</v>
      </c>
      <c r="M2173" s="44">
        <v>-2280</v>
      </c>
      <c r="N2173" s="44">
        <v>-2280</v>
      </c>
    </row>
    <row r="2174" spans="2:14" x14ac:dyDescent="0.25">
      <c r="B2174" s="49" t="s">
        <v>9326</v>
      </c>
      <c r="C2174" s="53" t="str">
        <f>_xlfn.XLOOKUP(Tabla1[[#This Row],[txtDimensionFocus]],Tabla7[Columna1],Tabla7[Columna2])</f>
        <v>Cuentas Por Pagar Proveedores</v>
      </c>
      <c r="D2174" s="43" t="s">
        <v>816</v>
      </c>
      <c r="E2174" t="s">
        <v>815</v>
      </c>
      <c r="F2174" t="s">
        <v>10993</v>
      </c>
      <c r="G2174" s="41">
        <v>41639</v>
      </c>
      <c r="L2174" t="s">
        <v>21854</v>
      </c>
      <c r="M2174" s="44">
        <v>-2275.9</v>
      </c>
      <c r="N2174" s="44">
        <v>-2275.9</v>
      </c>
    </row>
    <row r="2175" spans="2:14" x14ac:dyDescent="0.25">
      <c r="B2175" s="49" t="s">
        <v>9326</v>
      </c>
      <c r="C2175" s="53" t="str">
        <f>_xlfn.XLOOKUP(Tabla1[[#This Row],[txtDimensionFocus]],Tabla7[Columna1],Tabla7[Columna2])</f>
        <v>Cuentas Por Pagar Proveedores</v>
      </c>
      <c r="D2175" s="43" t="s">
        <v>816</v>
      </c>
      <c r="E2175" t="s">
        <v>815</v>
      </c>
      <c r="F2175" t="s">
        <v>10609</v>
      </c>
      <c r="G2175" s="41">
        <v>41576</v>
      </c>
      <c r="L2175" t="s">
        <v>21854</v>
      </c>
      <c r="M2175" s="44">
        <v>-2224.25</v>
      </c>
      <c r="N2175" s="44">
        <v>-2224.25</v>
      </c>
    </row>
    <row r="2176" spans="2:14" x14ac:dyDescent="0.25">
      <c r="B2176" s="49" t="s">
        <v>9326</v>
      </c>
      <c r="C2176" s="53" t="str">
        <f>_xlfn.XLOOKUP(Tabla1[[#This Row],[txtDimensionFocus]],Tabla7[Columna1],Tabla7[Columna2])</f>
        <v>Cuentas Por Pagar Proveedores</v>
      </c>
      <c r="D2176" s="43" t="s">
        <v>816</v>
      </c>
      <c r="E2176" t="s">
        <v>815</v>
      </c>
      <c r="F2176" t="s">
        <v>10749</v>
      </c>
      <c r="G2176" s="41">
        <v>41611</v>
      </c>
      <c r="L2176" t="s">
        <v>21854</v>
      </c>
      <c r="M2176" s="44">
        <v>-2219.1999999999998</v>
      </c>
      <c r="N2176" s="44">
        <v>-2219.1999999999998</v>
      </c>
    </row>
    <row r="2177" spans="2:14" x14ac:dyDescent="0.25">
      <c r="B2177" s="49" t="s">
        <v>9326</v>
      </c>
      <c r="C2177" s="53" t="str">
        <f>_xlfn.XLOOKUP(Tabla1[[#This Row],[txtDimensionFocus]],Tabla7[Columna1],Tabla7[Columna2])</f>
        <v>Cuentas Por Pagar Proveedores</v>
      </c>
      <c r="D2177" s="43" t="s">
        <v>816</v>
      </c>
      <c r="E2177" t="s">
        <v>815</v>
      </c>
      <c r="F2177" t="s">
        <v>12527</v>
      </c>
      <c r="G2177" s="41">
        <v>41863</v>
      </c>
      <c r="L2177" t="s">
        <v>21854</v>
      </c>
      <c r="M2177" s="44">
        <v>-2198.8200000000002</v>
      </c>
      <c r="N2177" s="44">
        <v>-2198.8200000000002</v>
      </c>
    </row>
    <row r="2178" spans="2:14" x14ac:dyDescent="0.25">
      <c r="B2178" s="49" t="s">
        <v>9326</v>
      </c>
      <c r="C2178" s="53" t="str">
        <f>_xlfn.XLOOKUP(Tabla1[[#This Row],[txtDimensionFocus]],Tabla7[Columna1],Tabla7[Columna2])</f>
        <v>Cuentas Por Pagar Proveedores</v>
      </c>
      <c r="D2178" s="43" t="s">
        <v>816</v>
      </c>
      <c r="E2178" t="s">
        <v>815</v>
      </c>
      <c r="F2178" t="s">
        <v>10937</v>
      </c>
      <c r="G2178" s="41">
        <v>41635</v>
      </c>
      <c r="L2178" t="s">
        <v>21854</v>
      </c>
      <c r="M2178" s="44">
        <v>-2195.14</v>
      </c>
      <c r="N2178" s="44">
        <v>-2195.14</v>
      </c>
    </row>
    <row r="2179" spans="2:14" x14ac:dyDescent="0.25">
      <c r="B2179" s="49" t="s">
        <v>9326</v>
      </c>
      <c r="C2179" s="53" t="str">
        <f>_xlfn.XLOOKUP(Tabla1[[#This Row],[txtDimensionFocus]],Tabla7[Columna1],Tabla7[Columna2])</f>
        <v>Cuentas Por Pagar Proveedores</v>
      </c>
      <c r="D2179" s="43" t="s">
        <v>816</v>
      </c>
      <c r="E2179" t="s">
        <v>815</v>
      </c>
      <c r="F2179" t="s">
        <v>10805</v>
      </c>
      <c r="G2179" s="41">
        <v>41618</v>
      </c>
      <c r="L2179" t="s">
        <v>21854</v>
      </c>
      <c r="M2179" s="44">
        <v>-2181.1999999999998</v>
      </c>
      <c r="N2179" s="44">
        <v>-2181.1999999999998</v>
      </c>
    </row>
    <row r="2180" spans="2:14" x14ac:dyDescent="0.25">
      <c r="B2180" s="49" t="s">
        <v>9326</v>
      </c>
      <c r="C2180" s="53" t="str">
        <f>_xlfn.XLOOKUP(Tabla1[[#This Row],[txtDimensionFocus]],Tabla7[Columna1],Tabla7[Columna2])</f>
        <v>Cuentas Por Pagar Proveedores</v>
      </c>
      <c r="D2180" s="43" t="s">
        <v>816</v>
      </c>
      <c r="E2180" t="s">
        <v>815</v>
      </c>
      <c r="F2180" t="s">
        <v>11290</v>
      </c>
      <c r="G2180" s="41">
        <v>41716</v>
      </c>
      <c r="L2180" t="s">
        <v>21854</v>
      </c>
      <c r="M2180" s="44">
        <v>-2173.06</v>
      </c>
      <c r="N2180" s="44">
        <v>-2173.06</v>
      </c>
    </row>
    <row r="2181" spans="2:14" x14ac:dyDescent="0.25">
      <c r="B2181" s="49" t="s">
        <v>9326</v>
      </c>
      <c r="C2181" s="53" t="str">
        <f>_xlfn.XLOOKUP(Tabla1[[#This Row],[txtDimensionFocus]],Tabla7[Columna1],Tabla7[Columna2])</f>
        <v>Cuentas Por Pagar Proveedores</v>
      </c>
      <c r="D2181" s="43" t="s">
        <v>816</v>
      </c>
      <c r="E2181" t="s">
        <v>815</v>
      </c>
      <c r="F2181" t="s">
        <v>11295</v>
      </c>
      <c r="G2181" s="41">
        <v>41716</v>
      </c>
      <c r="L2181" t="s">
        <v>21854</v>
      </c>
      <c r="M2181" s="44">
        <v>-2167.7199999999998</v>
      </c>
      <c r="N2181" s="44">
        <v>-2167.7199999999998</v>
      </c>
    </row>
    <row r="2182" spans="2:14" x14ac:dyDescent="0.25">
      <c r="B2182" s="49" t="s">
        <v>9326</v>
      </c>
      <c r="C2182" s="53" t="str">
        <f>_xlfn.XLOOKUP(Tabla1[[#This Row],[txtDimensionFocus]],Tabla7[Columna1],Tabla7[Columna2])</f>
        <v>Cuentas Por Pagar Proveedores</v>
      </c>
      <c r="D2182" s="43" t="s">
        <v>816</v>
      </c>
      <c r="E2182" t="s">
        <v>815</v>
      </c>
      <c r="F2182" t="s">
        <v>11422</v>
      </c>
      <c r="G2182" s="41">
        <v>41737</v>
      </c>
      <c r="L2182" t="s">
        <v>21854</v>
      </c>
      <c r="M2182" s="44">
        <v>-2167.7199999999998</v>
      </c>
      <c r="N2182" s="44">
        <v>-2167.7199999999998</v>
      </c>
    </row>
    <row r="2183" spans="2:14" x14ac:dyDescent="0.25">
      <c r="B2183" s="49" t="s">
        <v>9326</v>
      </c>
      <c r="C2183" s="53" t="str">
        <f>_xlfn.XLOOKUP(Tabla1[[#This Row],[txtDimensionFocus]],Tabla7[Columna1],Tabla7[Columna2])</f>
        <v>Cuentas Por Pagar Proveedores</v>
      </c>
      <c r="D2183" s="43" t="s">
        <v>816</v>
      </c>
      <c r="E2183" t="s">
        <v>815</v>
      </c>
      <c r="F2183" t="s">
        <v>11066</v>
      </c>
      <c r="G2183" s="41">
        <v>41680</v>
      </c>
      <c r="L2183" t="s">
        <v>21854</v>
      </c>
      <c r="M2183" s="44">
        <v>-2152.5</v>
      </c>
      <c r="N2183" s="44">
        <v>-2152.5</v>
      </c>
    </row>
    <row r="2184" spans="2:14" x14ac:dyDescent="0.25">
      <c r="B2184" s="49" t="s">
        <v>9326</v>
      </c>
      <c r="C2184" s="53" t="str">
        <f>_xlfn.XLOOKUP(Tabla1[[#This Row],[txtDimensionFocus]],Tabla7[Columna1],Tabla7[Columna2])</f>
        <v>Cuentas Por Pagar Proveedores</v>
      </c>
      <c r="D2184" s="43" t="s">
        <v>816</v>
      </c>
      <c r="E2184" t="s">
        <v>815</v>
      </c>
      <c r="F2184" t="s">
        <v>10992</v>
      </c>
      <c r="G2184" s="41">
        <v>41639</v>
      </c>
      <c r="L2184" t="s">
        <v>21854</v>
      </c>
      <c r="M2184" s="44">
        <v>-2148.63</v>
      </c>
      <c r="N2184" s="44">
        <v>-2148.63</v>
      </c>
    </row>
    <row r="2185" spans="2:14" x14ac:dyDescent="0.25">
      <c r="B2185" s="49" t="s">
        <v>9326</v>
      </c>
      <c r="C2185" s="53" t="str">
        <f>_xlfn.XLOOKUP(Tabla1[[#This Row],[txtDimensionFocus]],Tabla7[Columna1],Tabla7[Columna2])</f>
        <v>Cuentas Por Pagar Proveedores</v>
      </c>
      <c r="D2185" s="43" t="s">
        <v>816</v>
      </c>
      <c r="E2185" t="s">
        <v>815</v>
      </c>
      <c r="F2185" t="s">
        <v>11125</v>
      </c>
      <c r="G2185" s="41">
        <v>41691</v>
      </c>
      <c r="L2185" t="s">
        <v>21854</v>
      </c>
      <c r="M2185" s="44">
        <v>-2128</v>
      </c>
      <c r="N2185" s="44">
        <v>-2128</v>
      </c>
    </row>
    <row r="2186" spans="2:14" x14ac:dyDescent="0.25">
      <c r="B2186" s="49" t="s">
        <v>9326</v>
      </c>
      <c r="C2186" s="53" t="str">
        <f>_xlfn.XLOOKUP(Tabla1[[#This Row],[txtDimensionFocus]],Tabla7[Columna1],Tabla7[Columna2])</f>
        <v>Cuentas Por Pagar Proveedores</v>
      </c>
      <c r="D2186" s="43" t="s">
        <v>816</v>
      </c>
      <c r="E2186" t="s">
        <v>815</v>
      </c>
      <c r="F2186" t="s">
        <v>11189</v>
      </c>
      <c r="G2186" s="41">
        <v>41704</v>
      </c>
      <c r="L2186" t="s">
        <v>21854</v>
      </c>
      <c r="M2186" s="44">
        <v>-2128</v>
      </c>
      <c r="N2186" s="44">
        <v>-2128</v>
      </c>
    </row>
    <row r="2187" spans="2:14" x14ac:dyDescent="0.25">
      <c r="B2187" s="49" t="s">
        <v>9326</v>
      </c>
      <c r="C2187" s="53" t="str">
        <f>_xlfn.XLOOKUP(Tabla1[[#This Row],[txtDimensionFocus]],Tabla7[Columna1],Tabla7[Columna2])</f>
        <v>Cuentas Por Pagar Proveedores</v>
      </c>
      <c r="D2187" s="43" t="s">
        <v>816</v>
      </c>
      <c r="E2187" t="s">
        <v>815</v>
      </c>
      <c r="F2187" t="s">
        <v>10641</v>
      </c>
      <c r="G2187" s="41">
        <v>41593</v>
      </c>
      <c r="L2187" t="s">
        <v>21854</v>
      </c>
      <c r="M2187" s="44">
        <v>-2128</v>
      </c>
      <c r="N2187" s="44">
        <v>-2128</v>
      </c>
    </row>
    <row r="2188" spans="2:14" x14ac:dyDescent="0.25">
      <c r="B2188" s="49" t="s">
        <v>9326</v>
      </c>
      <c r="C2188" s="53" t="str">
        <f>_xlfn.XLOOKUP(Tabla1[[#This Row],[txtDimensionFocus]],Tabla7[Columna1],Tabla7[Columna2])</f>
        <v>Cuentas Por Pagar Proveedores</v>
      </c>
      <c r="D2188" s="43" t="s">
        <v>816</v>
      </c>
      <c r="E2188" t="s">
        <v>815</v>
      </c>
      <c r="F2188" t="s">
        <v>14648</v>
      </c>
      <c r="G2188" s="41">
        <v>42928</v>
      </c>
      <c r="L2188" t="s">
        <v>21854</v>
      </c>
      <c r="M2188" s="44">
        <v>-2125.62</v>
      </c>
      <c r="N2188" s="44">
        <v>-2125.62</v>
      </c>
    </row>
    <row r="2189" spans="2:14" x14ac:dyDescent="0.25">
      <c r="B2189" s="49" t="s">
        <v>9326</v>
      </c>
      <c r="C2189" s="53" t="str">
        <f>_xlfn.XLOOKUP(Tabla1[[#This Row],[txtDimensionFocus]],Tabla7[Columna1],Tabla7[Columna2])</f>
        <v>Cuentas Por Pagar Proveedores</v>
      </c>
      <c r="D2189" s="43" t="s">
        <v>9415</v>
      </c>
      <c r="E2189" t="s">
        <v>151</v>
      </c>
      <c r="F2189" t="s">
        <v>9416</v>
      </c>
      <c r="G2189" s="41">
        <v>40466</v>
      </c>
      <c r="H2189">
        <v>454</v>
      </c>
      <c r="L2189" t="s">
        <v>21854</v>
      </c>
      <c r="M2189" s="44">
        <v>-2100</v>
      </c>
      <c r="N2189" s="44">
        <v>-2100</v>
      </c>
    </row>
    <row r="2190" spans="2:14" x14ac:dyDescent="0.25">
      <c r="B2190" s="49" t="s">
        <v>9326</v>
      </c>
      <c r="C2190" s="53" t="str">
        <f>_xlfn.XLOOKUP(Tabla1[[#This Row],[txtDimensionFocus]],Tabla7[Columna1],Tabla7[Columna2])</f>
        <v>Cuentas Por Pagar Proveedores</v>
      </c>
      <c r="D2190" s="43" t="s">
        <v>816</v>
      </c>
      <c r="E2190" t="s">
        <v>815</v>
      </c>
      <c r="F2190" t="s">
        <v>12296</v>
      </c>
      <c r="G2190" s="41">
        <v>41785</v>
      </c>
      <c r="L2190" t="s">
        <v>21854</v>
      </c>
      <c r="M2190" s="44">
        <v>-2099.1999999999998</v>
      </c>
      <c r="N2190" s="44">
        <v>-2099.1999999999998</v>
      </c>
    </row>
    <row r="2191" spans="2:14" x14ac:dyDescent="0.25">
      <c r="B2191" s="49" t="s">
        <v>9326</v>
      </c>
      <c r="C2191" s="53" t="str">
        <f>_xlfn.XLOOKUP(Tabla1[[#This Row],[txtDimensionFocus]],Tabla7[Columna1],Tabla7[Columna2])</f>
        <v>Cuentas Por Pagar Proveedores</v>
      </c>
      <c r="D2191" s="43" t="s">
        <v>816</v>
      </c>
      <c r="E2191" t="s">
        <v>815</v>
      </c>
      <c r="F2191" t="s">
        <v>10748</v>
      </c>
      <c r="G2191" s="41">
        <v>41611</v>
      </c>
      <c r="L2191" t="s">
        <v>21854</v>
      </c>
      <c r="M2191" s="44">
        <v>-2095.1</v>
      </c>
      <c r="N2191" s="44">
        <v>-2095.1</v>
      </c>
    </row>
    <row r="2192" spans="2:14" x14ac:dyDescent="0.25">
      <c r="B2192" s="49" t="s">
        <v>9326</v>
      </c>
      <c r="C2192" s="53" t="str">
        <f>_xlfn.XLOOKUP(Tabla1[[#This Row],[txtDimensionFocus]],Tabla7[Columna1],Tabla7[Columna2])</f>
        <v>Cuentas Por Pagar Proveedores</v>
      </c>
      <c r="D2192" s="43" t="s">
        <v>816</v>
      </c>
      <c r="E2192" t="s">
        <v>815</v>
      </c>
      <c r="F2192" t="s">
        <v>11239</v>
      </c>
      <c r="G2192" s="41">
        <v>41709</v>
      </c>
      <c r="L2192" t="s">
        <v>21854</v>
      </c>
      <c r="M2192" s="44">
        <v>-2078.63</v>
      </c>
      <c r="N2192" s="44">
        <v>-2078.63</v>
      </c>
    </row>
    <row r="2193" spans="2:14" x14ac:dyDescent="0.25">
      <c r="B2193" s="49" t="s">
        <v>9326</v>
      </c>
      <c r="C2193" s="53" t="str">
        <f>_xlfn.XLOOKUP(Tabla1[[#This Row],[txtDimensionFocus]],Tabla7[Columna1],Tabla7[Columna2])</f>
        <v>Cuentas Por Pagar Proveedores</v>
      </c>
      <c r="D2193" s="43" t="s">
        <v>816</v>
      </c>
      <c r="E2193" t="s">
        <v>815</v>
      </c>
      <c r="F2193" t="s">
        <v>10936</v>
      </c>
      <c r="G2193" s="41">
        <v>41635</v>
      </c>
      <c r="L2193" t="s">
        <v>21854</v>
      </c>
      <c r="M2193" s="44">
        <v>-2072.38</v>
      </c>
      <c r="N2193" s="44">
        <v>-2072.38</v>
      </c>
    </row>
    <row r="2194" spans="2:14" x14ac:dyDescent="0.25">
      <c r="B2194" s="49" t="s">
        <v>9326</v>
      </c>
      <c r="C2194" s="53" t="str">
        <f>_xlfn.XLOOKUP(Tabla1[[#This Row],[txtDimensionFocus]],Tabla7[Columna1],Tabla7[Columna2])</f>
        <v>Cuentas Por Pagar Proveedores</v>
      </c>
      <c r="D2194" s="43" t="s">
        <v>816</v>
      </c>
      <c r="E2194" t="s">
        <v>815</v>
      </c>
      <c r="F2194" t="s">
        <v>11289</v>
      </c>
      <c r="G2194" s="41">
        <v>41716</v>
      </c>
      <c r="L2194" t="s">
        <v>21854</v>
      </c>
      <c r="M2194" s="44">
        <v>-2052.4899999999998</v>
      </c>
      <c r="N2194" s="44">
        <v>-2052.4899999999998</v>
      </c>
    </row>
    <row r="2195" spans="2:14" x14ac:dyDescent="0.25">
      <c r="B2195" s="49" t="s">
        <v>9326</v>
      </c>
      <c r="C2195" s="53" t="str">
        <f>_xlfn.XLOOKUP(Tabla1[[#This Row],[txtDimensionFocus]],Tabla7[Columna1],Tabla7[Columna2])</f>
        <v>Cuentas Por Pagar Proveedores</v>
      </c>
      <c r="D2195" s="43" t="s">
        <v>536</v>
      </c>
      <c r="E2195" t="s">
        <v>535</v>
      </c>
      <c r="F2195" t="s">
        <v>9759</v>
      </c>
      <c r="G2195" s="41">
        <v>40998</v>
      </c>
      <c r="H2195">
        <v>8055</v>
      </c>
      <c r="L2195" t="s">
        <v>21854</v>
      </c>
      <c r="M2195" s="44">
        <v>-2040</v>
      </c>
      <c r="N2195" s="44">
        <v>-2040</v>
      </c>
    </row>
    <row r="2196" spans="2:14" x14ac:dyDescent="0.25">
      <c r="B2196" s="49" t="s">
        <v>9326</v>
      </c>
      <c r="C2196" s="53" t="str">
        <f>_xlfn.XLOOKUP(Tabla1[[#This Row],[txtDimensionFocus]],Tabla7[Columna1],Tabla7[Columna2])</f>
        <v>Cuentas Por Pagar Proveedores</v>
      </c>
      <c r="D2196" s="43" t="s">
        <v>816</v>
      </c>
      <c r="E2196" t="s">
        <v>815</v>
      </c>
      <c r="F2196" t="s">
        <v>11124</v>
      </c>
      <c r="G2196" s="41">
        <v>41691</v>
      </c>
      <c r="L2196" t="s">
        <v>21854</v>
      </c>
      <c r="M2196" s="44">
        <v>-2009</v>
      </c>
      <c r="N2196" s="44">
        <v>-2009</v>
      </c>
    </row>
    <row r="2197" spans="2:14" x14ac:dyDescent="0.25">
      <c r="B2197" s="49" t="s">
        <v>9326</v>
      </c>
      <c r="C2197" s="53" t="str">
        <f>_xlfn.XLOOKUP(Tabla1[[#This Row],[txtDimensionFocus]],Tabla7[Columna1],Tabla7[Columna2])</f>
        <v>Cuentas Por Pagar Proveedores</v>
      </c>
      <c r="D2197" s="43" t="s">
        <v>816</v>
      </c>
      <c r="E2197" t="s">
        <v>815</v>
      </c>
      <c r="F2197" t="s">
        <v>11188</v>
      </c>
      <c r="G2197" s="41">
        <v>41704</v>
      </c>
      <c r="L2197" t="s">
        <v>21854</v>
      </c>
      <c r="M2197" s="44">
        <v>-2009</v>
      </c>
      <c r="N2197" s="44">
        <v>-2009</v>
      </c>
    </row>
    <row r="2198" spans="2:14" x14ac:dyDescent="0.25">
      <c r="B2198" s="49" t="s">
        <v>9326</v>
      </c>
      <c r="C2198" s="53" t="str">
        <f>_xlfn.XLOOKUP(Tabla1[[#This Row],[txtDimensionFocus]],Tabla7[Columna1],Tabla7[Columna2])</f>
        <v>Cuentas Por Pagar Proveedores</v>
      </c>
      <c r="D2198" s="43" t="s">
        <v>816</v>
      </c>
      <c r="E2198" t="s">
        <v>815</v>
      </c>
      <c r="F2198" t="s">
        <v>10640</v>
      </c>
      <c r="G2198" s="41">
        <v>41593</v>
      </c>
      <c r="L2198" t="s">
        <v>21854</v>
      </c>
      <c r="M2198" s="44">
        <v>-2009</v>
      </c>
      <c r="N2198" s="44">
        <v>-2009</v>
      </c>
    </row>
    <row r="2199" spans="2:14" x14ac:dyDescent="0.25">
      <c r="B2199" s="49" t="s">
        <v>9326</v>
      </c>
      <c r="C2199" s="53" t="str">
        <f>_xlfn.XLOOKUP(Tabla1[[#This Row],[txtDimensionFocus]],Tabla7[Columna1],Tabla7[Columna2])</f>
        <v>Cuentas Por Pagar Proveedores</v>
      </c>
      <c r="D2199" s="43" t="s">
        <v>816</v>
      </c>
      <c r="E2199" t="s">
        <v>815</v>
      </c>
      <c r="F2199" t="s">
        <v>10970</v>
      </c>
      <c r="G2199" s="41">
        <v>41639</v>
      </c>
      <c r="L2199" t="s">
        <v>21854</v>
      </c>
      <c r="M2199" s="44">
        <v>-2009</v>
      </c>
      <c r="N2199" s="44">
        <v>-2009</v>
      </c>
    </row>
    <row r="2200" spans="2:14" x14ac:dyDescent="0.25">
      <c r="B2200" s="49" t="s">
        <v>9326</v>
      </c>
      <c r="C2200" s="53" t="str">
        <f>_xlfn.XLOOKUP(Tabla1[[#This Row],[txtDimensionFocus]],Tabla7[Columna1],Tabla7[Columna2])</f>
        <v>Cuentas Por Pagar Proveedores</v>
      </c>
      <c r="D2200" s="43" t="s">
        <v>816</v>
      </c>
      <c r="E2200" t="s">
        <v>815</v>
      </c>
      <c r="F2200" t="s">
        <v>14649</v>
      </c>
      <c r="G2200" s="41">
        <v>42928</v>
      </c>
      <c r="L2200" t="s">
        <v>21854</v>
      </c>
      <c r="M2200" s="44">
        <v>-2006.75</v>
      </c>
      <c r="N2200" s="44">
        <v>-2006.75</v>
      </c>
    </row>
    <row r="2201" spans="2:14" x14ac:dyDescent="0.25">
      <c r="B2201" s="49" t="s">
        <v>9326</v>
      </c>
      <c r="C2201" s="53" t="str">
        <f>_xlfn.XLOOKUP(Tabla1[[#This Row],[txtDimensionFocus]],Tabla7[Columna1],Tabla7[Columna2])</f>
        <v>Cuentas Por Pagar Proveedores</v>
      </c>
      <c r="D2201" s="43" t="s">
        <v>10027</v>
      </c>
      <c r="E2201" t="s">
        <v>900</v>
      </c>
      <c r="F2201" t="s">
        <v>10105</v>
      </c>
      <c r="G2201" s="41">
        <v>41225</v>
      </c>
      <c r="H2201" s="45">
        <v>41214</v>
      </c>
      <c r="I2201" t="s">
        <v>16471</v>
      </c>
      <c r="K2201" t="s">
        <v>21883</v>
      </c>
      <c r="L2201" t="s">
        <v>21854</v>
      </c>
      <c r="M2201" s="44">
        <v>-2000</v>
      </c>
      <c r="N2201" s="44">
        <v>-2000</v>
      </c>
    </row>
    <row r="2202" spans="2:14" x14ac:dyDescent="0.25">
      <c r="B2202" s="49" t="s">
        <v>9326</v>
      </c>
      <c r="C2202" s="53" t="str">
        <f>_xlfn.XLOOKUP(Tabla1[[#This Row],[txtDimensionFocus]],Tabla7[Columna1],Tabla7[Columna2])</f>
        <v>Cuentas Por Pagar Proveedores</v>
      </c>
      <c r="D2202" s="43" t="s">
        <v>9471</v>
      </c>
      <c r="E2202" t="s">
        <v>238</v>
      </c>
      <c r="F2202" t="s">
        <v>9472</v>
      </c>
      <c r="G2202" s="41">
        <v>40560</v>
      </c>
      <c r="H2202">
        <v>18</v>
      </c>
      <c r="L2202" t="s">
        <v>21854</v>
      </c>
      <c r="M2202" s="44">
        <v>-2000</v>
      </c>
      <c r="N2202" s="44">
        <v>-2000</v>
      </c>
    </row>
    <row r="2203" spans="2:14" x14ac:dyDescent="0.25">
      <c r="B2203" s="49" t="s">
        <v>9326</v>
      </c>
      <c r="C2203" s="53" t="str">
        <f>_xlfn.XLOOKUP(Tabla1[[#This Row],[txtDimensionFocus]],Tabla7[Columna1],Tabla7[Columna2])</f>
        <v>Cuentas Por Pagar Proveedores</v>
      </c>
      <c r="D2203" s="43" t="s">
        <v>9473</v>
      </c>
      <c r="E2203" t="s">
        <v>239</v>
      </c>
      <c r="F2203" t="s">
        <v>9474</v>
      </c>
      <c r="G2203" s="41">
        <v>40560</v>
      </c>
      <c r="H2203">
        <v>18</v>
      </c>
      <c r="L2203" t="s">
        <v>21854</v>
      </c>
      <c r="M2203" s="44">
        <v>-2000</v>
      </c>
      <c r="N2203" s="44">
        <v>-2000</v>
      </c>
    </row>
    <row r="2204" spans="2:14" x14ac:dyDescent="0.25">
      <c r="B2204" s="49" t="s">
        <v>9326</v>
      </c>
      <c r="C2204" s="53" t="str">
        <f>_xlfn.XLOOKUP(Tabla1[[#This Row],[txtDimensionFocus]],Tabla7[Columna1],Tabla7[Columna2])</f>
        <v>Cuentas Por Pagar Proveedores</v>
      </c>
      <c r="D2204" s="43" t="s">
        <v>9473</v>
      </c>
      <c r="E2204" t="s">
        <v>239</v>
      </c>
      <c r="F2204" t="s">
        <v>9516</v>
      </c>
      <c r="G2204" s="41">
        <v>40585</v>
      </c>
      <c r="H2204">
        <v>78</v>
      </c>
      <c r="L2204" t="s">
        <v>21854</v>
      </c>
      <c r="M2204" s="44">
        <v>-2000</v>
      </c>
      <c r="N2204" s="44">
        <v>-2000</v>
      </c>
    </row>
    <row r="2205" spans="2:14" x14ac:dyDescent="0.25">
      <c r="B2205" s="49" t="s">
        <v>9326</v>
      </c>
      <c r="C2205" s="53" t="str">
        <f>_xlfn.XLOOKUP(Tabla1[[#This Row],[txtDimensionFocus]],Tabla7[Columna1],Tabla7[Columna2])</f>
        <v>Cuentas Por Pagar Proveedores</v>
      </c>
      <c r="D2205" s="43" t="s">
        <v>9473</v>
      </c>
      <c r="E2205" t="s">
        <v>239</v>
      </c>
      <c r="F2205" t="s">
        <v>9533</v>
      </c>
      <c r="G2205" s="41">
        <v>40616</v>
      </c>
      <c r="H2205">
        <v>152</v>
      </c>
      <c r="L2205" t="s">
        <v>21854</v>
      </c>
      <c r="M2205" s="44">
        <v>-2000</v>
      </c>
      <c r="N2205" s="44">
        <v>-2000</v>
      </c>
    </row>
    <row r="2206" spans="2:14" x14ac:dyDescent="0.25">
      <c r="B2206" s="49" t="s">
        <v>9326</v>
      </c>
      <c r="C2206" s="53" t="str">
        <f>_xlfn.XLOOKUP(Tabla1[[#This Row],[txtDimensionFocus]],Tabla7[Columna1],Tabla7[Columna2])</f>
        <v>Cuentas Por Pagar Proveedores</v>
      </c>
      <c r="D2206" s="43" t="s">
        <v>9473</v>
      </c>
      <c r="E2206" t="s">
        <v>239</v>
      </c>
      <c r="F2206" t="s">
        <v>9541</v>
      </c>
      <c r="G2206" s="41">
        <v>40641</v>
      </c>
      <c r="H2206">
        <v>250</v>
      </c>
      <c r="L2206" t="s">
        <v>21854</v>
      </c>
      <c r="M2206" s="44">
        <v>-2000</v>
      </c>
      <c r="N2206" s="44">
        <v>-2000</v>
      </c>
    </row>
    <row r="2207" spans="2:14" x14ac:dyDescent="0.25">
      <c r="B2207" s="49" t="s">
        <v>9326</v>
      </c>
      <c r="C2207" s="53" t="str">
        <f>_xlfn.XLOOKUP(Tabla1[[#This Row],[txtDimensionFocus]],Tabla7[Columna1],Tabla7[Columna2])</f>
        <v>Cuentas Por Pagar Proveedores</v>
      </c>
      <c r="D2207" s="43" t="s">
        <v>9473</v>
      </c>
      <c r="E2207" t="s">
        <v>239</v>
      </c>
      <c r="F2207" t="s">
        <v>9546</v>
      </c>
      <c r="G2207" s="41">
        <v>40680</v>
      </c>
      <c r="H2207">
        <v>354</v>
      </c>
      <c r="L2207" t="s">
        <v>21854</v>
      </c>
      <c r="M2207" s="44">
        <v>-2000</v>
      </c>
      <c r="N2207" s="44">
        <v>-2000</v>
      </c>
    </row>
    <row r="2208" spans="2:14" x14ac:dyDescent="0.25">
      <c r="B2208" s="49" t="s">
        <v>9326</v>
      </c>
      <c r="C2208" s="53" t="str">
        <f>_xlfn.XLOOKUP(Tabla1[[#This Row],[txtDimensionFocus]],Tabla7[Columna1],Tabla7[Columna2])</f>
        <v>Cuentas Por Pagar Proveedores</v>
      </c>
      <c r="D2208" s="43" t="s">
        <v>9473</v>
      </c>
      <c r="E2208" t="s">
        <v>239</v>
      </c>
      <c r="F2208" t="s">
        <v>9932</v>
      </c>
      <c r="G2208" s="41">
        <v>41121</v>
      </c>
      <c r="H2208" t="s">
        <v>741</v>
      </c>
      <c r="L2208" t="s">
        <v>21854</v>
      </c>
      <c r="M2208" s="44">
        <v>-2000</v>
      </c>
      <c r="N2208" s="44">
        <v>-2000</v>
      </c>
    </row>
    <row r="2209" spans="2:14" x14ac:dyDescent="0.25">
      <c r="B2209" s="49" t="s">
        <v>9326</v>
      </c>
      <c r="C2209" s="53" t="str">
        <f>_xlfn.XLOOKUP(Tabla1[[#This Row],[txtDimensionFocus]],Tabla7[Columna1],Tabla7[Columna2])</f>
        <v>Cuentas Por Pagar Proveedores</v>
      </c>
      <c r="D2209" s="43" t="s">
        <v>582</v>
      </c>
      <c r="E2209" t="s">
        <v>581</v>
      </c>
      <c r="F2209" t="s">
        <v>9810</v>
      </c>
      <c r="G2209" s="41">
        <v>41026</v>
      </c>
      <c r="H2209">
        <v>1489</v>
      </c>
      <c r="L2209" t="s">
        <v>21854</v>
      </c>
      <c r="M2209" s="44">
        <v>-2000</v>
      </c>
      <c r="N2209" s="44">
        <v>-2000</v>
      </c>
    </row>
    <row r="2210" spans="2:14" x14ac:dyDescent="0.25">
      <c r="B2210" s="49" t="s">
        <v>9326</v>
      </c>
      <c r="C2210" s="53" t="str">
        <f>_xlfn.XLOOKUP(Tabla1[[#This Row],[txtDimensionFocus]],Tabla7[Columna1],Tabla7[Columna2])</f>
        <v>Cuentas Por Pagar Proveedores</v>
      </c>
      <c r="D2210" s="43" t="s">
        <v>582</v>
      </c>
      <c r="E2210" t="s">
        <v>581</v>
      </c>
      <c r="F2210" t="s">
        <v>9811</v>
      </c>
      <c r="G2210" s="41">
        <v>41026</v>
      </c>
      <c r="H2210">
        <v>4643</v>
      </c>
      <c r="L2210" t="s">
        <v>21854</v>
      </c>
      <c r="M2210" s="44">
        <v>-2000</v>
      </c>
      <c r="N2210" s="44">
        <v>-2000</v>
      </c>
    </row>
    <row r="2211" spans="2:14" x14ac:dyDescent="0.25">
      <c r="B2211" s="49" t="s">
        <v>9326</v>
      </c>
      <c r="C2211" s="53" t="str">
        <f>_xlfn.XLOOKUP(Tabla1[[#This Row],[txtDimensionFocus]],Tabla7[Columna1],Tabla7[Columna2])</f>
        <v>Cuentas Por Pagar Proveedores</v>
      </c>
      <c r="D2211" s="43" t="s">
        <v>582</v>
      </c>
      <c r="E2211" t="s">
        <v>581</v>
      </c>
      <c r="F2211" t="s">
        <v>9830</v>
      </c>
      <c r="G2211" s="41">
        <v>41051</v>
      </c>
      <c r="H2211">
        <v>4730</v>
      </c>
      <c r="L2211" t="s">
        <v>21854</v>
      </c>
      <c r="M2211" s="44">
        <v>-2000</v>
      </c>
      <c r="N2211" s="44">
        <v>-2000</v>
      </c>
    </row>
    <row r="2212" spans="2:14" x14ac:dyDescent="0.25">
      <c r="B2212" s="49" t="s">
        <v>9326</v>
      </c>
      <c r="C2212" s="53" t="str">
        <f>_xlfn.XLOOKUP(Tabla1[[#This Row],[txtDimensionFocus]],Tabla7[Columna1],Tabla7[Columna2])</f>
        <v>Cuentas Por Pagar Proveedores</v>
      </c>
      <c r="D2212" s="43" t="s">
        <v>582</v>
      </c>
      <c r="E2212" t="s">
        <v>581</v>
      </c>
      <c r="F2212" t="s">
        <v>9852</v>
      </c>
      <c r="G2212" s="41">
        <v>41075</v>
      </c>
      <c r="H2212">
        <v>1490</v>
      </c>
      <c r="L2212" t="s">
        <v>21854</v>
      </c>
      <c r="M2212" s="44">
        <v>-2000</v>
      </c>
      <c r="N2212" s="44">
        <v>-2000</v>
      </c>
    </row>
    <row r="2213" spans="2:14" x14ac:dyDescent="0.25">
      <c r="B2213" s="49" t="s">
        <v>9326</v>
      </c>
      <c r="C2213" s="53" t="str">
        <f>_xlfn.XLOOKUP(Tabla1[[#This Row],[txtDimensionFocus]],Tabla7[Columna1],Tabla7[Columna2])</f>
        <v>Cuentas Por Pagar Proveedores</v>
      </c>
      <c r="D2213" s="43" t="s">
        <v>233</v>
      </c>
      <c r="E2213" t="s">
        <v>232</v>
      </c>
      <c r="F2213" t="s">
        <v>9465</v>
      </c>
      <c r="G2213" s="41">
        <v>40560</v>
      </c>
      <c r="H2213">
        <v>18</v>
      </c>
      <c r="L2213" t="s">
        <v>21854</v>
      </c>
      <c r="M2213" s="44">
        <v>-2000</v>
      </c>
      <c r="N2213" s="44">
        <v>-2000</v>
      </c>
    </row>
    <row r="2214" spans="2:14" x14ac:dyDescent="0.25">
      <c r="B2214" s="49" t="s">
        <v>9326</v>
      </c>
      <c r="C2214" s="53" t="str">
        <f>_xlfn.XLOOKUP(Tabla1[[#This Row],[txtDimensionFocus]],Tabla7[Columna1],Tabla7[Columna2])</f>
        <v>Cuentas Por Pagar Proveedores</v>
      </c>
      <c r="D2214" s="43" t="s">
        <v>816</v>
      </c>
      <c r="E2214" t="s">
        <v>815</v>
      </c>
      <c r="F2214" t="s">
        <v>12295</v>
      </c>
      <c r="G2214" s="41">
        <v>41785</v>
      </c>
      <c r="L2214" t="s">
        <v>21854</v>
      </c>
      <c r="M2214" s="44">
        <v>-1981.8</v>
      </c>
      <c r="N2214" s="44">
        <v>-1981.8</v>
      </c>
    </row>
    <row r="2215" spans="2:14" x14ac:dyDescent="0.25">
      <c r="B2215" s="49" t="s">
        <v>9326</v>
      </c>
      <c r="C2215" s="53" t="str">
        <f>_xlfn.XLOOKUP(Tabla1[[#This Row],[txtDimensionFocus]],Tabla7[Columna1],Tabla7[Columna2])</f>
        <v>Cuentas Por Pagar Proveedores</v>
      </c>
      <c r="D2215" s="43" t="s">
        <v>816</v>
      </c>
      <c r="E2215" t="s">
        <v>815</v>
      </c>
      <c r="F2215" t="s">
        <v>11238</v>
      </c>
      <c r="G2215" s="41">
        <v>41709</v>
      </c>
      <c r="L2215" t="s">
        <v>21854</v>
      </c>
      <c r="M2215" s="44">
        <v>-1968.39</v>
      </c>
      <c r="N2215" s="44">
        <v>-1968.39</v>
      </c>
    </row>
    <row r="2216" spans="2:14" x14ac:dyDescent="0.25">
      <c r="B2216" s="49" t="s">
        <v>9326</v>
      </c>
      <c r="C2216" s="53" t="str">
        <f>_xlfn.XLOOKUP(Tabla1[[#This Row],[txtDimensionFocus]],Tabla7[Columna1],Tabla7[Columna2])</f>
        <v>Cuentas Por Pagar Proveedores</v>
      </c>
      <c r="D2216" s="43" t="s">
        <v>816</v>
      </c>
      <c r="E2216" t="s">
        <v>815</v>
      </c>
      <c r="F2216" t="s">
        <v>10542</v>
      </c>
      <c r="G2216" s="41">
        <v>41547</v>
      </c>
      <c r="L2216" t="s">
        <v>21854</v>
      </c>
      <c r="M2216" s="44">
        <v>-1953.39</v>
      </c>
      <c r="N2216" s="44">
        <v>-1953.39</v>
      </c>
    </row>
    <row r="2217" spans="2:14" x14ac:dyDescent="0.25">
      <c r="B2217" s="49" t="s">
        <v>9326</v>
      </c>
      <c r="C2217" s="53" t="str">
        <f>_xlfn.XLOOKUP(Tabla1[[#This Row],[txtDimensionFocus]],Tabla7[Columna1],Tabla7[Columna2])</f>
        <v>Cuentas Por Pagar Proveedores</v>
      </c>
      <c r="D2217" s="43" t="s">
        <v>816</v>
      </c>
      <c r="E2217" t="s">
        <v>815</v>
      </c>
      <c r="F2217" t="s">
        <v>10572</v>
      </c>
      <c r="G2217" s="41">
        <v>41557</v>
      </c>
      <c r="L2217" t="s">
        <v>21854</v>
      </c>
      <c r="M2217" s="44">
        <v>-1953.39</v>
      </c>
      <c r="N2217" s="44">
        <v>-1953.39</v>
      </c>
    </row>
    <row r="2218" spans="2:14" x14ac:dyDescent="0.25">
      <c r="B2218" s="49" t="s">
        <v>9326</v>
      </c>
      <c r="C2218" s="53" t="str">
        <f>_xlfn.XLOOKUP(Tabla1[[#This Row],[txtDimensionFocus]],Tabla7[Columna1],Tabla7[Columna2])</f>
        <v>Cuentas Por Pagar Proveedores</v>
      </c>
      <c r="D2218" s="43" t="s">
        <v>816</v>
      </c>
      <c r="E2218" t="s">
        <v>815</v>
      </c>
      <c r="F2218" t="s">
        <v>10770</v>
      </c>
      <c r="G2218" s="41">
        <v>41613</v>
      </c>
      <c r="L2218" t="s">
        <v>21854</v>
      </c>
      <c r="M2218" s="44">
        <v>-1933.74</v>
      </c>
      <c r="N2218" s="44">
        <v>-1933.74</v>
      </c>
    </row>
    <row r="2219" spans="2:14" x14ac:dyDescent="0.25">
      <c r="B2219" s="49" t="s">
        <v>9326</v>
      </c>
      <c r="C2219" s="53" t="str">
        <f>_xlfn.XLOOKUP(Tabla1[[#This Row],[txtDimensionFocus]],Tabla7[Columna1],Tabla7[Columna2])</f>
        <v>Cuentas Por Pagar Proveedores</v>
      </c>
      <c r="D2219" s="43" t="s">
        <v>408</v>
      </c>
      <c r="E2219" t="s">
        <v>407</v>
      </c>
      <c r="F2219" t="s">
        <v>10051</v>
      </c>
      <c r="G2219" s="41">
        <v>41191</v>
      </c>
      <c r="H2219">
        <v>-176</v>
      </c>
      <c r="L2219" t="s">
        <v>21854</v>
      </c>
      <c r="M2219" s="44">
        <v>-1917</v>
      </c>
      <c r="N2219" s="44">
        <v>-1917</v>
      </c>
    </row>
    <row r="2220" spans="2:14" x14ac:dyDescent="0.25">
      <c r="B2220" s="49" t="s">
        <v>9326</v>
      </c>
      <c r="C2220" s="53" t="str">
        <f>_xlfn.XLOOKUP(Tabla1[[#This Row],[txtDimensionFocus]],Tabla7[Columna1],Tabla7[Columna2])</f>
        <v>Cuentas Por Pagar Proveedores</v>
      </c>
      <c r="D2220" s="43" t="s">
        <v>408</v>
      </c>
      <c r="E2220" t="s">
        <v>407</v>
      </c>
      <c r="F2220" t="s">
        <v>9940</v>
      </c>
      <c r="G2220" s="41">
        <v>41122</v>
      </c>
      <c r="H2220" s="50" t="s">
        <v>750</v>
      </c>
      <c r="L2220" t="s">
        <v>21854</v>
      </c>
      <c r="M2220" s="44">
        <v>-1917</v>
      </c>
      <c r="N2220" s="44">
        <v>-1917</v>
      </c>
    </row>
    <row r="2221" spans="2:14" x14ac:dyDescent="0.25">
      <c r="B2221" s="49" t="s">
        <v>9326</v>
      </c>
      <c r="C2221" s="53" t="str">
        <f>_xlfn.XLOOKUP(Tabla1[[#This Row],[txtDimensionFocus]],Tabla7[Columna1],Tabla7[Columna2])</f>
        <v>Cuentas Por Pagar Proveedores</v>
      </c>
      <c r="D2221" s="43" t="s">
        <v>9766</v>
      </c>
      <c r="E2221" t="s">
        <v>542</v>
      </c>
      <c r="F2221" t="s">
        <v>9767</v>
      </c>
      <c r="G2221" s="41">
        <v>41008</v>
      </c>
      <c r="H2221">
        <v>293</v>
      </c>
      <c r="L2221" t="s">
        <v>21854</v>
      </c>
      <c r="M2221" s="44">
        <v>-19082.650000000001</v>
      </c>
      <c r="N2221" s="44">
        <v>-1908</v>
      </c>
    </row>
    <row r="2222" spans="2:14" x14ac:dyDescent="0.25">
      <c r="B2222" s="49" t="s">
        <v>9326</v>
      </c>
      <c r="C2222" s="53" t="str">
        <f>_xlfn.XLOOKUP(Tabla1[[#This Row],[txtDimensionFocus]],Tabla7[Columna1],Tabla7[Columna2])</f>
        <v>Cuentas Por Pagar Proveedores</v>
      </c>
      <c r="D2222" s="43" t="s">
        <v>9784</v>
      </c>
      <c r="E2222" t="s">
        <v>556</v>
      </c>
      <c r="F2222" t="s">
        <v>9785</v>
      </c>
      <c r="G2222" s="41">
        <v>41008</v>
      </c>
      <c r="H2222">
        <v>293</v>
      </c>
      <c r="L2222" t="s">
        <v>21854</v>
      </c>
      <c r="M2222" s="44">
        <v>-19082.650000000001</v>
      </c>
      <c r="N2222" s="44">
        <v>-1908</v>
      </c>
    </row>
    <row r="2223" spans="2:14" x14ac:dyDescent="0.25">
      <c r="B2223" s="49" t="s">
        <v>9326</v>
      </c>
      <c r="C2223" s="53" t="str">
        <f>_xlfn.XLOOKUP(Tabla1[[#This Row],[txtDimensionFocus]],Tabla7[Columna1],Tabla7[Columna2])</f>
        <v>Cuentas Por Pagar Proveedores</v>
      </c>
      <c r="D2223" s="43" t="s">
        <v>195</v>
      </c>
      <c r="E2223" t="s">
        <v>194</v>
      </c>
      <c r="F2223" t="s">
        <v>10225</v>
      </c>
      <c r="G2223" s="41">
        <v>41271</v>
      </c>
      <c r="H2223" t="s">
        <v>1161</v>
      </c>
      <c r="I2223" t="s">
        <v>17094</v>
      </c>
      <c r="K2223" t="s">
        <v>22073</v>
      </c>
      <c r="L2223" t="s">
        <v>21854</v>
      </c>
      <c r="M2223" s="44">
        <v>-44213.4</v>
      </c>
      <c r="N2223" s="44">
        <v>-1905.75</v>
      </c>
    </row>
    <row r="2224" spans="2:14" x14ac:dyDescent="0.25">
      <c r="B2224" s="49" t="s">
        <v>9326</v>
      </c>
      <c r="C2224" s="53" t="str">
        <f>_xlfn.XLOOKUP(Tabla1[[#This Row],[txtDimensionFocus]],Tabla7[Columna1],Tabla7[Columna2])</f>
        <v>Cuentas Por Pagar Proveedores</v>
      </c>
      <c r="D2224" s="43" t="s">
        <v>484</v>
      </c>
      <c r="E2224" t="s">
        <v>483</v>
      </c>
      <c r="F2224" t="s">
        <v>9747</v>
      </c>
      <c r="G2224" s="41">
        <v>40988</v>
      </c>
      <c r="H2224">
        <v>1005</v>
      </c>
      <c r="L2224" t="s">
        <v>21854</v>
      </c>
      <c r="M2224" s="44">
        <v>-1885</v>
      </c>
      <c r="N2224" s="44">
        <v>-1885</v>
      </c>
    </row>
    <row r="2225" spans="2:14" x14ac:dyDescent="0.25">
      <c r="B2225" s="49" t="s">
        <v>9326</v>
      </c>
      <c r="C2225" s="53" t="str">
        <f>_xlfn.XLOOKUP(Tabla1[[#This Row],[txtDimensionFocus]],Tabla7[Columna1],Tabla7[Columna2])</f>
        <v>Cuentas Por Pagar Proveedores</v>
      </c>
      <c r="D2225" s="43" t="s">
        <v>816</v>
      </c>
      <c r="E2225" t="s">
        <v>815</v>
      </c>
      <c r="F2225" t="s">
        <v>10427</v>
      </c>
      <c r="G2225" s="41">
        <v>41470</v>
      </c>
      <c r="L2225" t="s">
        <v>21854</v>
      </c>
      <c r="M2225" s="44">
        <v>-1884.8</v>
      </c>
      <c r="N2225" s="44">
        <v>-1884.8</v>
      </c>
    </row>
    <row r="2226" spans="2:14" x14ac:dyDescent="0.25">
      <c r="B2226" s="49" t="s">
        <v>9326</v>
      </c>
      <c r="C2226" s="53" t="str">
        <f>_xlfn.XLOOKUP(Tabla1[[#This Row],[txtDimensionFocus]],Tabla7[Columna1],Tabla7[Columna2])</f>
        <v>Cuentas Por Pagar Proveedores</v>
      </c>
      <c r="D2226" s="43" t="s">
        <v>816</v>
      </c>
      <c r="E2226" t="s">
        <v>815</v>
      </c>
      <c r="F2226" t="s">
        <v>10570</v>
      </c>
      <c r="G2226" s="41">
        <v>41556</v>
      </c>
      <c r="L2226" t="s">
        <v>21854</v>
      </c>
      <c r="M2226" s="44">
        <v>-1854.49</v>
      </c>
      <c r="N2226" s="44">
        <v>-1854.49</v>
      </c>
    </row>
    <row r="2227" spans="2:14" x14ac:dyDescent="0.25">
      <c r="B2227" s="49" t="s">
        <v>9326</v>
      </c>
      <c r="C2227" s="53" t="str">
        <f>_xlfn.XLOOKUP(Tabla1[[#This Row],[txtDimensionFocus]],Tabla7[Columna1],Tabla7[Columna2])</f>
        <v>Cuentas Por Pagar Proveedores</v>
      </c>
      <c r="D2227" s="43" t="s">
        <v>816</v>
      </c>
      <c r="E2227" t="s">
        <v>815</v>
      </c>
      <c r="F2227" t="s">
        <v>10541</v>
      </c>
      <c r="G2227" s="41">
        <v>41547</v>
      </c>
      <c r="L2227" t="s">
        <v>21854</v>
      </c>
      <c r="M2227" s="44">
        <v>-1844.15</v>
      </c>
      <c r="N2227" s="44">
        <v>-1844.15</v>
      </c>
    </row>
    <row r="2228" spans="2:14" x14ac:dyDescent="0.25">
      <c r="B2228" s="49" t="s">
        <v>9326</v>
      </c>
      <c r="C2228" s="53" t="str">
        <f>_xlfn.XLOOKUP(Tabla1[[#This Row],[txtDimensionFocus]],Tabla7[Columna1],Tabla7[Columna2])</f>
        <v>Cuentas Por Pagar Proveedores</v>
      </c>
      <c r="D2228" s="43" t="s">
        <v>816</v>
      </c>
      <c r="E2228" t="s">
        <v>815</v>
      </c>
      <c r="F2228" t="s">
        <v>10571</v>
      </c>
      <c r="G2228" s="41">
        <v>41557</v>
      </c>
      <c r="L2228" t="s">
        <v>21854</v>
      </c>
      <c r="M2228" s="44">
        <v>-1844.15</v>
      </c>
      <c r="N2228" s="44">
        <v>-1844.15</v>
      </c>
    </row>
    <row r="2229" spans="2:14" x14ac:dyDescent="0.25">
      <c r="B2229" s="49" t="s">
        <v>9326</v>
      </c>
      <c r="C2229" s="53" t="str">
        <f>_xlfn.XLOOKUP(Tabla1[[#This Row],[txtDimensionFocus]],Tabla7[Columna1],Tabla7[Columna2])</f>
        <v>Cuentas Por Pagar Proveedores</v>
      </c>
      <c r="D2229" s="43" t="s">
        <v>816</v>
      </c>
      <c r="E2229" t="s">
        <v>815</v>
      </c>
      <c r="F2229" t="s">
        <v>10769</v>
      </c>
      <c r="G2229" s="41">
        <v>41613</v>
      </c>
      <c r="L2229" t="s">
        <v>21854</v>
      </c>
      <c r="M2229" s="44">
        <v>-1825.61</v>
      </c>
      <c r="N2229" s="44">
        <v>-1825.61</v>
      </c>
    </row>
    <row r="2230" spans="2:14" x14ac:dyDescent="0.25">
      <c r="B2230" s="49" t="s">
        <v>9326</v>
      </c>
      <c r="C2230" s="53" t="str">
        <f>_xlfn.XLOOKUP(Tabla1[[#This Row],[txtDimensionFocus]],Tabla7[Columna1],Tabla7[Columna2])</f>
        <v>Cuentas Por Pagar Proveedores</v>
      </c>
      <c r="D2230" s="43" t="s">
        <v>816</v>
      </c>
      <c r="E2230" t="s">
        <v>815</v>
      </c>
      <c r="F2230" t="s">
        <v>11393</v>
      </c>
      <c r="G2230" s="41">
        <v>41732</v>
      </c>
      <c r="L2230" t="s">
        <v>21854</v>
      </c>
      <c r="M2230" s="44">
        <v>-1824</v>
      </c>
      <c r="N2230" s="44">
        <v>-1824</v>
      </c>
    </row>
    <row r="2231" spans="2:14" x14ac:dyDescent="0.25">
      <c r="B2231" s="49" t="s">
        <v>9326</v>
      </c>
      <c r="C2231" s="53" t="str">
        <f>_xlfn.XLOOKUP(Tabla1[[#This Row],[txtDimensionFocus]],Tabla7[Columna1],Tabla7[Columna2])</f>
        <v>Cuentas Por Pagar Proveedores</v>
      </c>
      <c r="D2231" s="43" t="s">
        <v>816</v>
      </c>
      <c r="E2231" t="s">
        <v>815</v>
      </c>
      <c r="F2231" t="s">
        <v>10577</v>
      </c>
      <c r="G2231" s="41">
        <v>41561</v>
      </c>
      <c r="L2231" t="s">
        <v>21854</v>
      </c>
      <c r="M2231" s="44">
        <v>-1809.18</v>
      </c>
      <c r="N2231" s="44">
        <v>-1809.18</v>
      </c>
    </row>
    <row r="2232" spans="2:14" x14ac:dyDescent="0.25">
      <c r="B2232" s="49" t="s">
        <v>9326</v>
      </c>
      <c r="C2232" s="53" t="str">
        <f>_xlfn.XLOOKUP(Tabla1[[#This Row],[txtDimensionFocus]],Tabla7[Columna1],Tabla7[Columna2])</f>
        <v>Cuentas Por Pagar Proveedores</v>
      </c>
      <c r="D2232" s="43" t="s">
        <v>816</v>
      </c>
      <c r="E2232" t="s">
        <v>815</v>
      </c>
      <c r="F2232" t="s">
        <v>10625</v>
      </c>
      <c r="G2232" s="41">
        <v>41579</v>
      </c>
      <c r="L2232" t="s">
        <v>21854</v>
      </c>
      <c r="M2232" s="44">
        <v>-1809.18</v>
      </c>
      <c r="N2232" s="44">
        <v>-1809.18</v>
      </c>
    </row>
    <row r="2233" spans="2:14" x14ac:dyDescent="0.25">
      <c r="B2233" s="49" t="s">
        <v>9326</v>
      </c>
      <c r="C2233" s="53" t="str">
        <f>_xlfn.XLOOKUP(Tabla1[[#This Row],[txtDimensionFocus]],Tabla7[Columna1],Tabla7[Columna2])</f>
        <v>Cuentas Por Pagar Proveedores</v>
      </c>
      <c r="D2233" s="43" t="s">
        <v>816</v>
      </c>
      <c r="E2233" t="s">
        <v>815</v>
      </c>
      <c r="F2233" t="s">
        <v>10765</v>
      </c>
      <c r="G2233" s="41">
        <v>41612</v>
      </c>
      <c r="L2233" t="s">
        <v>21854</v>
      </c>
      <c r="M2233" s="44">
        <v>-1809.18</v>
      </c>
      <c r="N2233" s="44">
        <v>-1809.18</v>
      </c>
    </row>
    <row r="2234" spans="2:14" x14ac:dyDescent="0.25">
      <c r="B2234" s="49" t="s">
        <v>9326</v>
      </c>
      <c r="C2234" s="53" t="str">
        <f>_xlfn.XLOOKUP(Tabla1[[#This Row],[txtDimensionFocus]],Tabla7[Columna1],Tabla7[Columna2])</f>
        <v>Cuentas Por Pagar Proveedores</v>
      </c>
      <c r="D2234" s="43" t="s">
        <v>816</v>
      </c>
      <c r="E2234" t="s">
        <v>815</v>
      </c>
      <c r="F2234" t="s">
        <v>10772</v>
      </c>
      <c r="G2234" s="41">
        <v>41613</v>
      </c>
      <c r="L2234" t="s">
        <v>21854</v>
      </c>
      <c r="M2234" s="44">
        <v>-1809.18</v>
      </c>
      <c r="N2234" s="44">
        <v>-1809.18</v>
      </c>
    </row>
    <row r="2235" spans="2:14" x14ac:dyDescent="0.25">
      <c r="B2235" s="49" t="s">
        <v>9326</v>
      </c>
      <c r="C2235" s="53" t="str">
        <f>_xlfn.XLOOKUP(Tabla1[[#This Row],[txtDimensionFocus]],Tabla7[Columna1],Tabla7[Columna2])</f>
        <v>Cuentas Por Pagar Proveedores</v>
      </c>
      <c r="D2235" s="43" t="s">
        <v>816</v>
      </c>
      <c r="E2235" t="s">
        <v>815</v>
      </c>
      <c r="F2235" t="s">
        <v>10884</v>
      </c>
      <c r="G2235" s="41">
        <v>41626</v>
      </c>
      <c r="L2235" t="s">
        <v>21854</v>
      </c>
      <c r="M2235" s="44">
        <v>-1809.18</v>
      </c>
      <c r="N2235" s="44">
        <v>-1809.18</v>
      </c>
    </row>
    <row r="2236" spans="2:14" x14ac:dyDescent="0.25">
      <c r="B2236" s="49" t="s">
        <v>9326</v>
      </c>
      <c r="C2236" s="53" t="str">
        <f>_xlfn.XLOOKUP(Tabla1[[#This Row],[txtDimensionFocus]],Tabla7[Columna1],Tabla7[Columna2])</f>
        <v>Cuentas Por Pagar Proveedores</v>
      </c>
      <c r="D2236" s="43" t="s">
        <v>291</v>
      </c>
      <c r="E2236" t="s">
        <v>290</v>
      </c>
      <c r="F2236" t="s">
        <v>9523</v>
      </c>
      <c r="G2236" s="41">
        <v>40589</v>
      </c>
      <c r="H2236">
        <v>26</v>
      </c>
      <c r="L2236" t="s">
        <v>21854</v>
      </c>
      <c r="M2236" s="44">
        <v>-1800</v>
      </c>
      <c r="N2236" s="44">
        <v>-1800</v>
      </c>
    </row>
    <row r="2237" spans="2:14" x14ac:dyDescent="0.25">
      <c r="B2237" s="49" t="s">
        <v>9326</v>
      </c>
      <c r="C2237" s="53" t="str">
        <f>_xlfn.XLOOKUP(Tabla1[[#This Row],[txtDimensionFocus]],Tabla7[Columna1],Tabla7[Columna2])</f>
        <v>Cuentas Por Pagar Proveedores</v>
      </c>
      <c r="D2237" s="43" t="s">
        <v>9462</v>
      </c>
      <c r="E2237" t="s">
        <v>228</v>
      </c>
      <c r="F2237" t="s">
        <v>9463</v>
      </c>
      <c r="G2237" s="41">
        <v>40560</v>
      </c>
      <c r="H2237">
        <v>18</v>
      </c>
      <c r="L2237" t="s">
        <v>21854</v>
      </c>
      <c r="M2237" s="44">
        <v>-1800</v>
      </c>
      <c r="N2237" s="44">
        <v>-1800</v>
      </c>
    </row>
    <row r="2238" spans="2:14" x14ac:dyDescent="0.25">
      <c r="B2238" s="49" t="s">
        <v>9326</v>
      </c>
      <c r="C2238" s="53" t="str">
        <f>_xlfn.XLOOKUP(Tabla1[[#This Row],[txtDimensionFocus]],Tabla7[Columna1],Tabla7[Columna2])</f>
        <v>Cuentas Por Pagar Proveedores</v>
      </c>
      <c r="D2238" s="43" t="s">
        <v>816</v>
      </c>
      <c r="E2238" t="s">
        <v>815</v>
      </c>
      <c r="F2238" t="s">
        <v>10426</v>
      </c>
      <c r="G2238" s="41">
        <v>41470</v>
      </c>
      <c r="L2238" t="s">
        <v>21854</v>
      </c>
      <c r="M2238" s="44">
        <v>-1779.4</v>
      </c>
      <c r="N2238" s="44">
        <v>-1779.4</v>
      </c>
    </row>
    <row r="2239" spans="2:14" x14ac:dyDescent="0.25">
      <c r="B2239" s="49" t="s">
        <v>9326</v>
      </c>
      <c r="C2239" s="53" t="str">
        <f>_xlfn.XLOOKUP(Tabla1[[#This Row],[txtDimensionFocus]],Tabla7[Columna1],Tabla7[Columna2])</f>
        <v>Cuentas Por Pagar Proveedores</v>
      </c>
      <c r="D2239" s="43" t="s">
        <v>10877</v>
      </c>
      <c r="E2239" t="s">
        <v>1963</v>
      </c>
      <c r="F2239" t="s">
        <v>12668</v>
      </c>
      <c r="G2239" s="41">
        <v>41907</v>
      </c>
      <c r="H2239" t="s">
        <v>4278</v>
      </c>
      <c r="I2239" t="s">
        <v>16770</v>
      </c>
      <c r="K2239" t="s">
        <v>21966</v>
      </c>
      <c r="L2239" t="s">
        <v>21854</v>
      </c>
      <c r="M2239" s="44">
        <v>-1770</v>
      </c>
      <c r="N2239" s="44">
        <v>-1770</v>
      </c>
    </row>
    <row r="2240" spans="2:14" x14ac:dyDescent="0.25">
      <c r="B2240" s="49" t="s">
        <v>9326</v>
      </c>
      <c r="C2240" s="53" t="str">
        <f>_xlfn.XLOOKUP(Tabla1[[#This Row],[txtDimensionFocus]],Tabla7[Columna1],Tabla7[Columna2])</f>
        <v>Cuentas Por Pagar Proveedores</v>
      </c>
      <c r="D2240" s="43" t="s">
        <v>816</v>
      </c>
      <c r="E2240" t="s">
        <v>815</v>
      </c>
      <c r="F2240" t="s">
        <v>10569</v>
      </c>
      <c r="G2240" s="41">
        <v>41556</v>
      </c>
      <c r="L2240" t="s">
        <v>21854</v>
      </c>
      <c r="M2240" s="44">
        <v>-1750.78</v>
      </c>
      <c r="N2240" s="44">
        <v>-1750.78</v>
      </c>
    </row>
    <row r="2241" spans="2:14" x14ac:dyDescent="0.25">
      <c r="B2241" s="49" t="s">
        <v>9326</v>
      </c>
      <c r="C2241" s="53" t="str">
        <f>_xlfn.XLOOKUP(Tabla1[[#This Row],[txtDimensionFocus]],Tabla7[Columna1],Tabla7[Columna2])</f>
        <v>Cuentas Por Pagar Proveedores</v>
      </c>
      <c r="D2241" s="43" t="s">
        <v>816</v>
      </c>
      <c r="E2241" t="s">
        <v>815</v>
      </c>
      <c r="F2241" t="s">
        <v>11292</v>
      </c>
      <c r="G2241" s="41">
        <v>41716</v>
      </c>
      <c r="L2241" t="s">
        <v>21854</v>
      </c>
      <c r="M2241" s="44">
        <v>-1750.02</v>
      </c>
      <c r="N2241" s="44">
        <v>-1750.02</v>
      </c>
    </row>
    <row r="2242" spans="2:14" x14ac:dyDescent="0.25">
      <c r="B2242" s="49" t="s">
        <v>9326</v>
      </c>
      <c r="C2242" s="53" t="str">
        <f>_xlfn.XLOOKUP(Tabla1[[#This Row],[txtDimensionFocus]],Tabla7[Columna1],Tabla7[Columna2])</f>
        <v>Cuentas Por Pagar Proveedores</v>
      </c>
      <c r="D2242" s="43" t="s">
        <v>816</v>
      </c>
      <c r="E2242" t="s">
        <v>815</v>
      </c>
      <c r="F2242" t="s">
        <v>10999</v>
      </c>
      <c r="G2242" s="41">
        <v>41639</v>
      </c>
      <c r="L2242" t="s">
        <v>21854</v>
      </c>
      <c r="M2242" s="44">
        <v>-1737.77</v>
      </c>
      <c r="N2242" s="44">
        <v>-1737.77</v>
      </c>
    </row>
    <row r="2243" spans="2:14" x14ac:dyDescent="0.25">
      <c r="B2243" s="49" t="s">
        <v>9326</v>
      </c>
      <c r="C2243" s="53" t="str">
        <f>_xlfn.XLOOKUP(Tabla1[[#This Row],[txtDimensionFocus]],Tabla7[Columna1],Tabla7[Columna2])</f>
        <v>Cuentas Por Pagar Proveedores</v>
      </c>
      <c r="D2243" s="43" t="s">
        <v>1567</v>
      </c>
      <c r="E2243" t="s">
        <v>1566</v>
      </c>
      <c r="F2243" t="s">
        <v>11180</v>
      </c>
      <c r="G2243" s="41">
        <v>41704</v>
      </c>
      <c r="H2243" t="s">
        <v>2286</v>
      </c>
      <c r="L2243" t="s">
        <v>21854</v>
      </c>
      <c r="M2243" s="44">
        <v>-1727.76</v>
      </c>
      <c r="N2243" s="44">
        <v>-1727.76</v>
      </c>
    </row>
    <row r="2244" spans="2:14" x14ac:dyDescent="0.25">
      <c r="B2244" s="49" t="s">
        <v>9326</v>
      </c>
      <c r="C2244" s="53" t="str">
        <f>_xlfn.XLOOKUP(Tabla1[[#This Row],[txtDimensionFocus]],Tabla7[Columna1],Tabla7[Columna2])</f>
        <v>Cuentas Por Pagar Proveedores</v>
      </c>
      <c r="D2244" s="43" t="s">
        <v>816</v>
      </c>
      <c r="E2244" t="s">
        <v>815</v>
      </c>
      <c r="F2244" t="s">
        <v>11392</v>
      </c>
      <c r="G2244" s="41">
        <v>41732</v>
      </c>
      <c r="L2244" t="s">
        <v>21854</v>
      </c>
      <c r="M2244" s="44">
        <v>-1722</v>
      </c>
      <c r="N2244" s="44">
        <v>-1722</v>
      </c>
    </row>
    <row r="2245" spans="2:14" x14ac:dyDescent="0.25">
      <c r="B2245" s="49" t="s">
        <v>9326</v>
      </c>
      <c r="C2245" s="53" t="str">
        <f>_xlfn.XLOOKUP(Tabla1[[#This Row],[txtDimensionFocus]],Tabla7[Columna1],Tabla7[Columna2])</f>
        <v>Cuentas Por Pagar Proveedores</v>
      </c>
      <c r="D2245" s="43" t="s">
        <v>816</v>
      </c>
      <c r="E2245" t="s">
        <v>815</v>
      </c>
      <c r="F2245" t="s">
        <v>10576</v>
      </c>
      <c r="G2245" s="41">
        <v>41561</v>
      </c>
      <c r="L2245" t="s">
        <v>21854</v>
      </c>
      <c r="M2245" s="44">
        <v>-1708.01</v>
      </c>
      <c r="N2245" s="44">
        <v>-1708.01</v>
      </c>
    </row>
    <row r="2246" spans="2:14" x14ac:dyDescent="0.25">
      <c r="B2246" s="49" t="s">
        <v>9326</v>
      </c>
      <c r="C2246" s="53" t="str">
        <f>_xlfn.XLOOKUP(Tabla1[[#This Row],[txtDimensionFocus]],Tabla7[Columna1],Tabla7[Columna2])</f>
        <v>Cuentas Por Pagar Proveedores</v>
      </c>
      <c r="D2246" s="43" t="s">
        <v>816</v>
      </c>
      <c r="E2246" t="s">
        <v>815</v>
      </c>
      <c r="F2246" t="s">
        <v>10624</v>
      </c>
      <c r="G2246" s="41">
        <v>41579</v>
      </c>
      <c r="L2246" t="s">
        <v>21854</v>
      </c>
      <c r="M2246" s="44">
        <v>-1708.01</v>
      </c>
      <c r="N2246" s="44">
        <v>-1708.01</v>
      </c>
    </row>
    <row r="2247" spans="2:14" x14ac:dyDescent="0.25">
      <c r="B2247" s="49" t="s">
        <v>9326</v>
      </c>
      <c r="C2247" s="53" t="str">
        <f>_xlfn.XLOOKUP(Tabla1[[#This Row],[txtDimensionFocus]],Tabla7[Columna1],Tabla7[Columna2])</f>
        <v>Cuentas Por Pagar Proveedores</v>
      </c>
      <c r="D2247" s="43" t="s">
        <v>816</v>
      </c>
      <c r="E2247" t="s">
        <v>815</v>
      </c>
      <c r="F2247" t="s">
        <v>10764</v>
      </c>
      <c r="G2247" s="41">
        <v>41612</v>
      </c>
      <c r="L2247" t="s">
        <v>21854</v>
      </c>
      <c r="M2247" s="44">
        <v>-1708.01</v>
      </c>
      <c r="N2247" s="44">
        <v>-1708.01</v>
      </c>
    </row>
    <row r="2248" spans="2:14" x14ac:dyDescent="0.25">
      <c r="B2248" s="49" t="s">
        <v>23700</v>
      </c>
      <c r="C2248" s="53" t="str">
        <f>_xlfn.XLOOKUP(Tabla1[[#This Row],[txtDimensionFocus]],Tabla7[Columna1],Tabla7[Columna2])</f>
        <v>Retencion por Pagar  de Impuesto Retenido</v>
      </c>
      <c r="D2248" s="43" t="s">
        <v>17</v>
      </c>
      <c r="E2248" t="s">
        <v>16</v>
      </c>
      <c r="F2248" t="s">
        <v>23726</v>
      </c>
      <c r="G2248" s="41">
        <v>41513</v>
      </c>
      <c r="L2248" t="s">
        <v>21854</v>
      </c>
      <c r="M2248" s="44">
        <v>-99339.26</v>
      </c>
      <c r="N2248" s="44">
        <v>-99339.26</v>
      </c>
    </row>
    <row r="2249" spans="2:14" x14ac:dyDescent="0.25">
      <c r="B2249" s="49" t="s">
        <v>9326</v>
      </c>
      <c r="C2249" s="53" t="str">
        <f>_xlfn.XLOOKUP(Tabla1[[#This Row],[txtDimensionFocus]],Tabla7[Columna1],Tabla7[Columna2])</f>
        <v>Cuentas Por Pagar Proveedores</v>
      </c>
      <c r="D2249" s="43" t="s">
        <v>816</v>
      </c>
      <c r="E2249" t="s">
        <v>815</v>
      </c>
      <c r="F2249" t="s">
        <v>10771</v>
      </c>
      <c r="G2249" s="41">
        <v>41613</v>
      </c>
      <c r="L2249" t="s">
        <v>21854</v>
      </c>
      <c r="M2249" s="44">
        <v>-1708.01</v>
      </c>
      <c r="N2249" s="44">
        <v>-1708.01</v>
      </c>
    </row>
    <row r="2250" spans="2:14" x14ac:dyDescent="0.25">
      <c r="B2250" s="49" t="s">
        <v>9326</v>
      </c>
      <c r="C2250" s="53" t="str">
        <f>_xlfn.XLOOKUP(Tabla1[[#This Row],[txtDimensionFocus]],Tabla7[Columna1],Tabla7[Columna2])</f>
        <v>Cuentas Por Pagar Proveedores</v>
      </c>
      <c r="D2250" s="43" t="s">
        <v>816</v>
      </c>
      <c r="E2250" t="s">
        <v>815</v>
      </c>
      <c r="F2250" t="s">
        <v>10883</v>
      </c>
      <c r="G2250" s="41">
        <v>41626</v>
      </c>
      <c r="L2250" t="s">
        <v>21854</v>
      </c>
      <c r="M2250" s="44">
        <v>-1708.01</v>
      </c>
      <c r="N2250" s="44">
        <v>-1708.01</v>
      </c>
    </row>
    <row r="2251" spans="2:14" x14ac:dyDescent="0.25">
      <c r="B2251" s="49" t="s">
        <v>9326</v>
      </c>
      <c r="C2251" s="53" t="str">
        <f>_xlfn.XLOOKUP(Tabla1[[#This Row],[txtDimensionFocus]],Tabla7[Columna1],Tabla7[Columna2])</f>
        <v>Cuentas Por Pagar Proveedores</v>
      </c>
      <c r="D2251" s="43" t="s">
        <v>816</v>
      </c>
      <c r="E2251" t="s">
        <v>815</v>
      </c>
      <c r="F2251" t="s">
        <v>11288</v>
      </c>
      <c r="G2251" s="41">
        <v>41716</v>
      </c>
      <c r="L2251" t="s">
        <v>21854</v>
      </c>
      <c r="M2251" s="44">
        <v>-1702.4</v>
      </c>
      <c r="N2251" s="44">
        <v>-1702.4</v>
      </c>
    </row>
    <row r="2252" spans="2:14" x14ac:dyDescent="0.25">
      <c r="B2252" s="49" t="s">
        <v>9326</v>
      </c>
      <c r="C2252" s="53" t="str">
        <f>_xlfn.XLOOKUP(Tabla1[[#This Row],[txtDimensionFocus]],Tabla7[Columna1],Tabla7[Columna2])</f>
        <v>Cuentas Por Pagar Proveedores</v>
      </c>
      <c r="D2252" s="43" t="s">
        <v>816</v>
      </c>
      <c r="E2252" t="s">
        <v>815</v>
      </c>
      <c r="F2252" t="s">
        <v>10776</v>
      </c>
      <c r="G2252" s="41">
        <v>41613</v>
      </c>
      <c r="L2252" t="s">
        <v>21854</v>
      </c>
      <c r="M2252" s="44">
        <v>-1695.98</v>
      </c>
      <c r="N2252" s="44">
        <v>-1695.98</v>
      </c>
    </row>
    <row r="2253" spans="2:14" x14ac:dyDescent="0.25">
      <c r="B2253" s="49" t="s">
        <v>9326</v>
      </c>
      <c r="C2253" s="53" t="str">
        <f>_xlfn.XLOOKUP(Tabla1[[#This Row],[txtDimensionFocus]],Tabla7[Columna1],Tabla7[Columna2])</f>
        <v>Cuentas Por Pagar Proveedores</v>
      </c>
      <c r="D2253" s="43" t="s">
        <v>816</v>
      </c>
      <c r="E2253" t="s">
        <v>815</v>
      </c>
      <c r="F2253" t="s">
        <v>11291</v>
      </c>
      <c r="G2253" s="41">
        <v>41716</v>
      </c>
      <c r="L2253" t="s">
        <v>21854</v>
      </c>
      <c r="M2253" s="44">
        <v>-1652.16</v>
      </c>
      <c r="N2253" s="44">
        <v>-1652.16</v>
      </c>
    </row>
    <row r="2254" spans="2:14" x14ac:dyDescent="0.25">
      <c r="B2254" s="49" t="s">
        <v>9326</v>
      </c>
      <c r="C2254" s="53" t="str">
        <f>_xlfn.XLOOKUP(Tabla1[[#This Row],[txtDimensionFocus]],Tabla7[Columna1],Tabla7[Columna2])</f>
        <v>Cuentas Por Pagar Proveedores</v>
      </c>
      <c r="D2254" s="43" t="s">
        <v>408</v>
      </c>
      <c r="E2254" t="s">
        <v>407</v>
      </c>
      <c r="F2254" t="s">
        <v>10053</v>
      </c>
      <c r="G2254" s="41">
        <v>41192</v>
      </c>
      <c r="H2254" t="s">
        <v>921</v>
      </c>
      <c r="L2254" t="s">
        <v>21854</v>
      </c>
      <c r="M2254" s="44">
        <v>-1648.5</v>
      </c>
      <c r="N2254" s="44">
        <v>-1648.5</v>
      </c>
    </row>
    <row r="2255" spans="2:14" x14ac:dyDescent="0.25">
      <c r="B2255" s="49" t="s">
        <v>9326</v>
      </c>
      <c r="C2255" s="53" t="str">
        <f>_xlfn.XLOOKUP(Tabla1[[#This Row],[txtDimensionFocus]],Tabla7[Columna1],Tabla7[Columna2])</f>
        <v>Cuentas Por Pagar Proveedores</v>
      </c>
      <c r="D2255" s="43" t="s">
        <v>816</v>
      </c>
      <c r="E2255" t="s">
        <v>815</v>
      </c>
      <c r="F2255" t="s">
        <v>10998</v>
      </c>
      <c r="G2255" s="41">
        <v>41639</v>
      </c>
      <c r="L2255" t="s">
        <v>21854</v>
      </c>
      <c r="M2255" s="44">
        <v>-1640.58</v>
      </c>
      <c r="N2255" s="44">
        <v>-1640.58</v>
      </c>
    </row>
    <row r="2256" spans="2:14" x14ac:dyDescent="0.25">
      <c r="B2256" s="49" t="s">
        <v>9326</v>
      </c>
      <c r="C2256" s="53" t="str">
        <f>_xlfn.XLOOKUP(Tabla1[[#This Row],[txtDimensionFocus]],Tabla7[Columna1],Tabla7[Columna2])</f>
        <v>Cuentas Por Pagar Proveedores</v>
      </c>
      <c r="D2256" s="43" t="s">
        <v>6569</v>
      </c>
      <c r="E2256" t="s">
        <v>6568</v>
      </c>
      <c r="F2256" t="s">
        <v>21390</v>
      </c>
      <c r="G2256" s="41">
        <v>45315</v>
      </c>
      <c r="H2256" t="s">
        <v>21391</v>
      </c>
      <c r="L2256" t="s">
        <v>21854</v>
      </c>
      <c r="M2256" s="44">
        <v>-1607.7</v>
      </c>
      <c r="N2256" s="44">
        <v>-1607.7</v>
      </c>
    </row>
    <row r="2257" spans="2:14" x14ac:dyDescent="0.25">
      <c r="B2257" s="49" t="s">
        <v>9326</v>
      </c>
      <c r="C2257" s="53" t="str">
        <f>_xlfn.XLOOKUP(Tabla1[[#This Row],[txtDimensionFocus]],Tabla7[Columna1],Tabla7[Columna2])</f>
        <v>Cuentas Por Pagar Proveedores</v>
      </c>
      <c r="D2257" s="43" t="s">
        <v>816</v>
      </c>
      <c r="E2257" t="s">
        <v>815</v>
      </c>
      <c r="F2257" t="s">
        <v>11287</v>
      </c>
      <c r="G2257" s="41">
        <v>41716</v>
      </c>
      <c r="L2257" t="s">
        <v>21854</v>
      </c>
      <c r="M2257" s="44">
        <v>-1607.2</v>
      </c>
      <c r="N2257" s="44">
        <v>-1607.2</v>
      </c>
    </row>
    <row r="2258" spans="2:14" x14ac:dyDescent="0.25">
      <c r="B2258" s="49" t="s">
        <v>9326</v>
      </c>
      <c r="C2258" s="53" t="str">
        <f>_xlfn.XLOOKUP(Tabla1[[#This Row],[txtDimensionFocus]],Tabla7[Columna1],Tabla7[Columna2])</f>
        <v>Cuentas Por Pagar Proveedores</v>
      </c>
      <c r="D2258" s="43" t="s">
        <v>816</v>
      </c>
      <c r="E2258" t="s">
        <v>815</v>
      </c>
      <c r="F2258" t="s">
        <v>10775</v>
      </c>
      <c r="G2258" s="41">
        <v>41613</v>
      </c>
      <c r="L2258" t="s">
        <v>21854</v>
      </c>
      <c r="M2258" s="44">
        <v>-1601.14</v>
      </c>
      <c r="N2258" s="44">
        <v>-1601.14</v>
      </c>
    </row>
    <row r="2259" spans="2:14" x14ac:dyDescent="0.25">
      <c r="B2259" s="49" t="s">
        <v>9326</v>
      </c>
      <c r="C2259" s="53" t="str">
        <f>_xlfn.XLOOKUP(Tabla1[[#This Row],[txtDimensionFocus]],Tabla7[Columna1],Tabla7[Columna2])</f>
        <v>Cuentas Por Pagar Proveedores</v>
      </c>
      <c r="D2259" s="43" t="s">
        <v>291</v>
      </c>
      <c r="E2259" t="s">
        <v>290</v>
      </c>
      <c r="F2259" t="s">
        <v>9524</v>
      </c>
      <c r="G2259" s="41">
        <v>40589</v>
      </c>
      <c r="H2259">
        <v>30</v>
      </c>
      <c r="L2259" t="s">
        <v>21854</v>
      </c>
      <c r="M2259" s="44">
        <v>-1600</v>
      </c>
      <c r="N2259" s="44">
        <v>-1600</v>
      </c>
    </row>
    <row r="2260" spans="2:14" x14ac:dyDescent="0.25">
      <c r="B2260" s="49" t="s">
        <v>9326</v>
      </c>
      <c r="C2260" s="53" t="str">
        <f>_xlfn.XLOOKUP(Tabla1[[#This Row],[txtDimensionFocus]],Tabla7[Columna1],Tabla7[Columna2])</f>
        <v>Cuentas Por Pagar Proveedores</v>
      </c>
      <c r="D2260" s="43" t="s">
        <v>816</v>
      </c>
      <c r="E2260" t="s">
        <v>815</v>
      </c>
      <c r="F2260" t="s">
        <v>10633</v>
      </c>
      <c r="G2260" s="41">
        <v>41589</v>
      </c>
      <c r="L2260" t="s">
        <v>21854</v>
      </c>
      <c r="M2260" s="44">
        <v>-1565.09</v>
      </c>
      <c r="N2260" s="44">
        <v>-1565.09</v>
      </c>
    </row>
    <row r="2261" spans="2:14" x14ac:dyDescent="0.25">
      <c r="B2261" s="49" t="s">
        <v>9326</v>
      </c>
      <c r="C2261" s="53" t="str">
        <f>_xlfn.XLOOKUP(Tabla1[[#This Row],[txtDimensionFocus]],Tabla7[Columna1],Tabla7[Columna2])</f>
        <v>Cuentas Por Pagar Proveedores</v>
      </c>
      <c r="D2261" s="43" t="s">
        <v>816</v>
      </c>
      <c r="E2261" t="s">
        <v>815</v>
      </c>
      <c r="F2261" t="s">
        <v>10859</v>
      </c>
      <c r="G2261" s="41">
        <v>41621</v>
      </c>
      <c r="L2261" t="s">
        <v>21854</v>
      </c>
      <c r="M2261" s="44">
        <v>-1560.09</v>
      </c>
      <c r="N2261" s="44">
        <v>-1560.09</v>
      </c>
    </row>
    <row r="2262" spans="2:14" x14ac:dyDescent="0.25">
      <c r="B2262" s="49" t="s">
        <v>9326</v>
      </c>
      <c r="C2262" s="53" t="str">
        <f>_xlfn.XLOOKUP(Tabla1[[#This Row],[txtDimensionFocus]],Tabla7[Columna1],Tabla7[Columna2])</f>
        <v>Cuentas Por Pagar Proveedores</v>
      </c>
      <c r="D2262" s="43" t="s">
        <v>816</v>
      </c>
      <c r="E2262" t="s">
        <v>815</v>
      </c>
      <c r="F2262" t="s">
        <v>10963</v>
      </c>
      <c r="G2262" s="41">
        <v>41639</v>
      </c>
      <c r="L2262" t="s">
        <v>21854</v>
      </c>
      <c r="M2262" s="44">
        <v>-1520.69</v>
      </c>
      <c r="N2262" s="44">
        <v>-1520.69</v>
      </c>
    </row>
    <row r="2263" spans="2:14" x14ac:dyDescent="0.25">
      <c r="B2263" s="49" t="s">
        <v>9326</v>
      </c>
      <c r="C2263" s="53" t="str">
        <f>_xlfn.XLOOKUP(Tabla1[[#This Row],[txtDimensionFocus]],Tabla7[Columna1],Tabla7[Columna2])</f>
        <v>Cuentas Por Pagar Proveedores</v>
      </c>
      <c r="D2263" s="43" t="s">
        <v>816</v>
      </c>
      <c r="E2263" t="s">
        <v>815</v>
      </c>
      <c r="F2263" t="s">
        <v>11230</v>
      </c>
      <c r="G2263" s="41">
        <v>41708</v>
      </c>
      <c r="L2263" t="s">
        <v>21854</v>
      </c>
      <c r="M2263" s="44">
        <v>-1520</v>
      </c>
      <c r="N2263" s="44">
        <v>-1520</v>
      </c>
    </row>
    <row r="2264" spans="2:14" x14ac:dyDescent="0.25">
      <c r="B2264" s="49" t="s">
        <v>9326</v>
      </c>
      <c r="C2264" s="53" t="str">
        <f>_xlfn.XLOOKUP(Tabla1[[#This Row],[txtDimensionFocus]],Tabla7[Columna1],Tabla7[Columna2])</f>
        <v>Cuentas Por Pagar Proveedores</v>
      </c>
      <c r="D2264" s="43" t="s">
        <v>816</v>
      </c>
      <c r="E2264" t="s">
        <v>815</v>
      </c>
      <c r="F2264" t="s">
        <v>11247</v>
      </c>
      <c r="G2264" s="41">
        <v>41709</v>
      </c>
      <c r="L2264" t="s">
        <v>21854</v>
      </c>
      <c r="M2264" s="44">
        <v>-1520</v>
      </c>
      <c r="N2264" s="44">
        <v>-1520</v>
      </c>
    </row>
    <row r="2265" spans="2:14" x14ac:dyDescent="0.25">
      <c r="B2265" s="49" t="s">
        <v>9326</v>
      </c>
      <c r="C2265" s="53" t="str">
        <f>_xlfn.XLOOKUP(Tabla1[[#This Row],[txtDimensionFocus]],Tabla7[Columna1],Tabla7[Columna2])</f>
        <v>Cuentas Por Pagar Proveedores</v>
      </c>
      <c r="D2265" s="43" t="s">
        <v>9544</v>
      </c>
      <c r="E2265" t="s">
        <v>330</v>
      </c>
      <c r="F2265" t="s">
        <v>9545</v>
      </c>
      <c r="G2265" s="41">
        <v>40672</v>
      </c>
      <c r="H2265">
        <v>261</v>
      </c>
      <c r="L2265" t="s">
        <v>21854</v>
      </c>
      <c r="M2265" s="44">
        <v>-1500</v>
      </c>
      <c r="N2265" s="44">
        <v>-1500</v>
      </c>
    </row>
    <row r="2266" spans="2:14" x14ac:dyDescent="0.25">
      <c r="B2266" s="49" t="s">
        <v>9326</v>
      </c>
      <c r="C2266" s="53" t="str">
        <f>_xlfn.XLOOKUP(Tabla1[[#This Row],[txtDimensionFocus]],Tabla7[Columna1],Tabla7[Columna2])</f>
        <v>Cuentas Por Pagar Proveedores</v>
      </c>
      <c r="D2266" s="43" t="s">
        <v>582</v>
      </c>
      <c r="E2266" t="s">
        <v>581</v>
      </c>
      <c r="F2266" t="s">
        <v>9804</v>
      </c>
      <c r="G2266" s="41">
        <v>41017</v>
      </c>
      <c r="H2266">
        <v>1488</v>
      </c>
      <c r="L2266" t="s">
        <v>21854</v>
      </c>
      <c r="M2266" s="44">
        <v>-1500</v>
      </c>
      <c r="N2266" s="44">
        <v>-1500</v>
      </c>
    </row>
    <row r="2267" spans="2:14" x14ac:dyDescent="0.25">
      <c r="B2267" s="49" t="s">
        <v>9326</v>
      </c>
      <c r="C2267" s="53" t="str">
        <f>_xlfn.XLOOKUP(Tabla1[[#This Row],[txtDimensionFocus]],Tabla7[Columna1],Tabla7[Columna2])</f>
        <v>Cuentas Por Pagar Proveedores</v>
      </c>
      <c r="D2267" s="43" t="s">
        <v>816</v>
      </c>
      <c r="E2267" t="s">
        <v>815</v>
      </c>
      <c r="F2267" t="s">
        <v>11253</v>
      </c>
      <c r="G2267" s="41">
        <v>41709</v>
      </c>
      <c r="L2267" t="s">
        <v>21854</v>
      </c>
      <c r="M2267" s="44">
        <v>-1496.65</v>
      </c>
      <c r="N2267" s="44">
        <v>-1496.65</v>
      </c>
    </row>
    <row r="2268" spans="2:14" x14ac:dyDescent="0.25">
      <c r="B2268" s="49" t="s">
        <v>9326</v>
      </c>
      <c r="C2268" s="53" t="str">
        <f>_xlfn.XLOOKUP(Tabla1[[#This Row],[txtDimensionFocus]],Tabla7[Columna1],Tabla7[Columna2])</f>
        <v>Cuentas Por Pagar Proveedores</v>
      </c>
      <c r="D2268" s="43" t="s">
        <v>816</v>
      </c>
      <c r="E2268" t="s">
        <v>815</v>
      </c>
      <c r="F2268" t="s">
        <v>12342</v>
      </c>
      <c r="G2268" s="41">
        <v>41802</v>
      </c>
      <c r="L2268" t="s">
        <v>21854</v>
      </c>
      <c r="M2268" s="44">
        <v>-1482</v>
      </c>
      <c r="N2268" s="44">
        <v>-1482</v>
      </c>
    </row>
    <row r="2269" spans="2:14" x14ac:dyDescent="0.25">
      <c r="B2269" s="49" t="s">
        <v>9326</v>
      </c>
      <c r="C2269" s="53" t="str">
        <f>_xlfn.XLOOKUP(Tabla1[[#This Row],[txtDimensionFocus]],Tabla7[Columna1],Tabla7[Columna2])</f>
        <v>Cuentas Por Pagar Proveedores</v>
      </c>
      <c r="D2269" s="43" t="s">
        <v>816</v>
      </c>
      <c r="E2269" t="s">
        <v>815</v>
      </c>
      <c r="F2269" t="s">
        <v>10632</v>
      </c>
      <c r="G2269" s="41">
        <v>41589</v>
      </c>
      <c r="L2269" t="s">
        <v>21854</v>
      </c>
      <c r="M2269" s="44">
        <v>-1477.56</v>
      </c>
      <c r="N2269" s="44">
        <v>-1477.56</v>
      </c>
    </row>
    <row r="2270" spans="2:14" x14ac:dyDescent="0.25">
      <c r="B2270" s="49" t="s">
        <v>9326</v>
      </c>
      <c r="C2270" s="53" t="str">
        <f>_xlfn.XLOOKUP(Tabla1[[#This Row],[txtDimensionFocus]],Tabla7[Columna1],Tabla7[Columna2])</f>
        <v>Cuentas Por Pagar Proveedores</v>
      </c>
      <c r="D2270" s="43" t="s">
        <v>816</v>
      </c>
      <c r="E2270" t="s">
        <v>815</v>
      </c>
      <c r="F2270" t="s">
        <v>10858</v>
      </c>
      <c r="G2270" s="41">
        <v>41621</v>
      </c>
      <c r="L2270" t="s">
        <v>21854</v>
      </c>
      <c r="M2270" s="44">
        <v>-1472.85</v>
      </c>
      <c r="N2270" s="44">
        <v>-1472.85</v>
      </c>
    </row>
    <row r="2271" spans="2:14" x14ac:dyDescent="0.25">
      <c r="B2271" s="49" t="s">
        <v>9326</v>
      </c>
      <c r="C2271" s="53" t="str">
        <f>_xlfn.XLOOKUP(Tabla1[[#This Row],[txtDimensionFocus]],Tabla7[Columna1],Tabla7[Columna2])</f>
        <v>Cuentas Por Pagar Proveedores</v>
      </c>
      <c r="D2271" s="43" t="s">
        <v>816</v>
      </c>
      <c r="E2271" t="s">
        <v>815</v>
      </c>
      <c r="F2271" t="s">
        <v>11084</v>
      </c>
      <c r="G2271" s="41">
        <v>41682</v>
      </c>
      <c r="L2271" t="s">
        <v>21854</v>
      </c>
      <c r="M2271" s="44">
        <v>-1447.59</v>
      </c>
      <c r="N2271" s="44">
        <v>-1447.59</v>
      </c>
    </row>
    <row r="2272" spans="2:14" x14ac:dyDescent="0.25">
      <c r="B2272" s="49" t="s">
        <v>9326</v>
      </c>
      <c r="C2272" s="53" t="str">
        <f>_xlfn.XLOOKUP(Tabla1[[#This Row],[txtDimensionFocus]],Tabla7[Columna1],Tabla7[Columna2])</f>
        <v>Cuentas Por Pagar Proveedores</v>
      </c>
      <c r="D2272" s="43" t="s">
        <v>816</v>
      </c>
      <c r="E2272" t="s">
        <v>815</v>
      </c>
      <c r="F2272" t="s">
        <v>10637</v>
      </c>
      <c r="G2272" s="41">
        <v>41589</v>
      </c>
      <c r="L2272" t="s">
        <v>21854</v>
      </c>
      <c r="M2272" s="44">
        <v>-1447.59</v>
      </c>
      <c r="N2272" s="44">
        <v>-1447.59</v>
      </c>
    </row>
    <row r="2273" spans="2:14" x14ac:dyDescent="0.25">
      <c r="B2273" s="49" t="s">
        <v>9326</v>
      </c>
      <c r="C2273" s="53" t="str">
        <f>_xlfn.XLOOKUP(Tabla1[[#This Row],[txtDimensionFocus]],Tabla7[Columna1],Tabla7[Columna2])</f>
        <v>Cuentas Por Pagar Proveedores</v>
      </c>
      <c r="D2273" s="43" t="s">
        <v>816</v>
      </c>
      <c r="E2273" t="s">
        <v>815</v>
      </c>
      <c r="F2273" t="s">
        <v>10962</v>
      </c>
      <c r="G2273" s="41">
        <v>41639</v>
      </c>
      <c r="L2273" t="s">
        <v>21854</v>
      </c>
      <c r="M2273" s="44">
        <v>-1435.65</v>
      </c>
      <c r="N2273" s="44">
        <v>-1435.65</v>
      </c>
    </row>
    <row r="2274" spans="2:14" x14ac:dyDescent="0.25">
      <c r="B2274" s="49" t="s">
        <v>9326</v>
      </c>
      <c r="C2274" s="53" t="str">
        <f>_xlfn.XLOOKUP(Tabla1[[#This Row],[txtDimensionFocus]],Tabla7[Columna1],Tabla7[Columna2])</f>
        <v>Cuentas Por Pagar Proveedores</v>
      </c>
      <c r="D2274" s="43" t="s">
        <v>816</v>
      </c>
      <c r="E2274" t="s">
        <v>815</v>
      </c>
      <c r="F2274" t="s">
        <v>11229</v>
      </c>
      <c r="G2274" s="41">
        <v>41708</v>
      </c>
      <c r="L2274" t="s">
        <v>21854</v>
      </c>
      <c r="M2274" s="44">
        <v>-1435</v>
      </c>
      <c r="N2274" s="44">
        <v>-1435</v>
      </c>
    </row>
    <row r="2275" spans="2:14" x14ac:dyDescent="0.25">
      <c r="B2275" s="49" t="s">
        <v>9326</v>
      </c>
      <c r="C2275" s="53" t="str">
        <f>_xlfn.XLOOKUP(Tabla1[[#This Row],[txtDimensionFocus]],Tabla7[Columna1],Tabla7[Columna2])</f>
        <v>Cuentas Por Pagar Proveedores</v>
      </c>
      <c r="D2275" s="43" t="s">
        <v>816</v>
      </c>
      <c r="E2275" t="s">
        <v>815</v>
      </c>
      <c r="F2275" t="s">
        <v>11246</v>
      </c>
      <c r="G2275" s="41">
        <v>41709</v>
      </c>
      <c r="L2275" t="s">
        <v>21854</v>
      </c>
      <c r="M2275" s="44">
        <v>-1435</v>
      </c>
      <c r="N2275" s="44">
        <v>-1435</v>
      </c>
    </row>
    <row r="2276" spans="2:14" x14ac:dyDescent="0.25">
      <c r="B2276" s="49" t="s">
        <v>9326</v>
      </c>
      <c r="C2276" s="53" t="str">
        <f>_xlfn.XLOOKUP(Tabla1[[#This Row],[txtDimensionFocus]],Tabla7[Columna1],Tabla7[Columna2])</f>
        <v>Cuentas Por Pagar Proveedores</v>
      </c>
      <c r="D2276" s="43" t="s">
        <v>816</v>
      </c>
      <c r="E2276" t="s">
        <v>815</v>
      </c>
      <c r="F2276" t="s">
        <v>11252</v>
      </c>
      <c r="G2276" s="41">
        <v>41709</v>
      </c>
      <c r="L2276" t="s">
        <v>21854</v>
      </c>
      <c r="M2276" s="44">
        <v>-1412.96</v>
      </c>
      <c r="N2276" s="44">
        <v>-1412.96</v>
      </c>
    </row>
    <row r="2277" spans="2:14" x14ac:dyDescent="0.25">
      <c r="B2277" s="49" t="s">
        <v>9326</v>
      </c>
      <c r="C2277" s="53" t="str">
        <f>_xlfn.XLOOKUP(Tabla1[[#This Row],[txtDimensionFocus]],Tabla7[Columna1],Tabla7[Columna2])</f>
        <v>Cuentas Por Pagar Proveedores</v>
      </c>
      <c r="D2277" s="43" t="s">
        <v>816</v>
      </c>
      <c r="E2277" t="s">
        <v>815</v>
      </c>
      <c r="F2277" t="s">
        <v>11063</v>
      </c>
      <c r="G2277" s="41">
        <v>41680</v>
      </c>
      <c r="L2277" t="s">
        <v>21854</v>
      </c>
      <c r="M2277" s="44">
        <v>-1399.46</v>
      </c>
      <c r="N2277" s="44">
        <v>-1399.46</v>
      </c>
    </row>
    <row r="2278" spans="2:14" x14ac:dyDescent="0.25">
      <c r="B2278" s="49" t="s">
        <v>9326</v>
      </c>
      <c r="C2278" s="53" t="str">
        <f>_xlfn.XLOOKUP(Tabla1[[#This Row],[txtDimensionFocus]],Tabla7[Columna1],Tabla7[Columna2])</f>
        <v>Cuentas Por Pagar Proveedores</v>
      </c>
      <c r="D2278" s="43" t="s">
        <v>816</v>
      </c>
      <c r="E2278" t="s">
        <v>815</v>
      </c>
      <c r="F2278" t="s">
        <v>12636</v>
      </c>
      <c r="G2278" s="41">
        <v>41893</v>
      </c>
      <c r="L2278" t="s">
        <v>21854</v>
      </c>
      <c r="M2278" s="44">
        <v>-1399.46</v>
      </c>
      <c r="N2278" s="44">
        <v>-1399.46</v>
      </c>
    </row>
    <row r="2279" spans="2:14" x14ac:dyDescent="0.25">
      <c r="B2279" s="49" t="s">
        <v>9326</v>
      </c>
      <c r="C2279" s="53" t="str">
        <f>_xlfn.XLOOKUP(Tabla1[[#This Row],[txtDimensionFocus]],Tabla7[Columna1],Tabla7[Columna2])</f>
        <v>Cuentas Por Pagar Proveedores</v>
      </c>
      <c r="D2279" s="43" t="s">
        <v>816</v>
      </c>
      <c r="E2279" t="s">
        <v>815</v>
      </c>
      <c r="F2279" t="s">
        <v>12341</v>
      </c>
      <c r="G2279" s="41">
        <v>41802</v>
      </c>
      <c r="L2279" t="s">
        <v>21854</v>
      </c>
      <c r="M2279" s="44">
        <v>-1399.12</v>
      </c>
      <c r="N2279" s="44">
        <v>-1399.12</v>
      </c>
    </row>
    <row r="2280" spans="2:14" x14ac:dyDescent="0.25">
      <c r="B2280" s="49" t="s">
        <v>9326</v>
      </c>
      <c r="C2280" s="53" t="str">
        <f>_xlfn.XLOOKUP(Tabla1[[#This Row],[txtDimensionFocus]],Tabla7[Columna1],Tabla7[Columna2])</f>
        <v>Cuentas Por Pagar Proveedores</v>
      </c>
      <c r="D2280" s="43" t="s">
        <v>816</v>
      </c>
      <c r="E2280" t="s">
        <v>815</v>
      </c>
      <c r="F2280" t="s">
        <v>10855</v>
      </c>
      <c r="G2280" s="41">
        <v>41621</v>
      </c>
      <c r="L2280" t="s">
        <v>21854</v>
      </c>
      <c r="M2280" s="44">
        <v>-1388.43</v>
      </c>
      <c r="N2280" s="44">
        <v>-1388.43</v>
      </c>
    </row>
    <row r="2281" spans="2:14" x14ac:dyDescent="0.25">
      <c r="B2281" s="49" t="s">
        <v>9326</v>
      </c>
      <c r="C2281" s="53" t="str">
        <f>_xlfn.XLOOKUP(Tabla1[[#This Row],[txtDimensionFocus]],Tabla7[Columna1],Tabla7[Columna2])</f>
        <v>Cuentas Por Pagar Proveedores</v>
      </c>
      <c r="D2281" s="43" t="s">
        <v>1622</v>
      </c>
      <c r="E2281" t="s">
        <v>1621</v>
      </c>
      <c r="F2281" t="s">
        <v>12700</v>
      </c>
      <c r="G2281" s="41">
        <v>41920</v>
      </c>
      <c r="H2281" t="s">
        <v>4315</v>
      </c>
      <c r="I2281" t="s">
        <v>17230</v>
      </c>
      <c r="K2281">
        <v>971</v>
      </c>
      <c r="L2281" t="s">
        <v>21854</v>
      </c>
      <c r="M2281" s="44">
        <v>-1375.14</v>
      </c>
      <c r="N2281" s="44">
        <v>-1375.14</v>
      </c>
    </row>
    <row r="2282" spans="2:14" x14ac:dyDescent="0.25">
      <c r="B2282" s="49" t="s">
        <v>9326</v>
      </c>
      <c r="C2282" s="53" t="str">
        <f>_xlfn.XLOOKUP(Tabla1[[#This Row],[txtDimensionFocus]],Tabla7[Columna1],Tabla7[Columna2])</f>
        <v>Cuentas Por Pagar Proveedores</v>
      </c>
      <c r="D2282" s="43" t="s">
        <v>816</v>
      </c>
      <c r="E2282" t="s">
        <v>815</v>
      </c>
      <c r="F2282" t="s">
        <v>11251</v>
      </c>
      <c r="G2282" s="41">
        <v>41709</v>
      </c>
      <c r="L2282" t="s">
        <v>21854</v>
      </c>
      <c r="M2282" s="44">
        <v>-1368</v>
      </c>
      <c r="N2282" s="44">
        <v>-1368</v>
      </c>
    </row>
    <row r="2283" spans="2:14" x14ac:dyDescent="0.25">
      <c r="B2283" s="49" t="s">
        <v>9326</v>
      </c>
      <c r="C2283" s="53" t="str">
        <f>_xlfn.XLOOKUP(Tabla1[[#This Row],[txtDimensionFocus]],Tabla7[Columna1],Tabla7[Columna2])</f>
        <v>Cuentas Por Pagar Proveedores</v>
      </c>
      <c r="D2283" s="43" t="s">
        <v>816</v>
      </c>
      <c r="E2283" t="s">
        <v>815</v>
      </c>
      <c r="F2283" t="s">
        <v>11085</v>
      </c>
      <c r="G2283" s="41">
        <v>41682</v>
      </c>
      <c r="L2283" t="s">
        <v>21854</v>
      </c>
      <c r="M2283" s="44">
        <v>-1366.63</v>
      </c>
      <c r="N2283" s="44">
        <v>-1366.63</v>
      </c>
    </row>
    <row r="2284" spans="2:14" x14ac:dyDescent="0.25">
      <c r="B2284" s="49" t="s">
        <v>9326</v>
      </c>
      <c r="C2284" s="53" t="str">
        <f>_xlfn.XLOOKUP(Tabla1[[#This Row],[txtDimensionFocus]],Tabla7[Columna1],Tabla7[Columna2])</f>
        <v>Cuentas Por Pagar Proveedores</v>
      </c>
      <c r="D2284" s="43" t="s">
        <v>816</v>
      </c>
      <c r="E2284" t="s">
        <v>815</v>
      </c>
      <c r="F2284" t="s">
        <v>10636</v>
      </c>
      <c r="G2284" s="41">
        <v>41589</v>
      </c>
      <c r="L2284" t="s">
        <v>21854</v>
      </c>
      <c r="M2284" s="44">
        <v>-1366.63</v>
      </c>
      <c r="N2284" s="44">
        <v>-1366.63</v>
      </c>
    </row>
    <row r="2285" spans="2:14" x14ac:dyDescent="0.25">
      <c r="B2285" s="49" t="s">
        <v>9326</v>
      </c>
      <c r="C2285" s="53" t="str">
        <f>_xlfn.XLOOKUP(Tabla1[[#This Row],[txtDimensionFocus]],Tabla7[Columna1],Tabla7[Columna2])</f>
        <v>Cuentas Por Pagar Proveedores</v>
      </c>
      <c r="D2285" s="43" t="s">
        <v>816</v>
      </c>
      <c r="E2285" t="s">
        <v>815</v>
      </c>
      <c r="F2285" t="s">
        <v>10627</v>
      </c>
      <c r="G2285" s="41">
        <v>41579</v>
      </c>
      <c r="L2285" t="s">
        <v>21854</v>
      </c>
      <c r="M2285" s="44">
        <v>-1363.44</v>
      </c>
      <c r="N2285" s="44">
        <v>-1363.44</v>
      </c>
    </row>
    <row r="2286" spans="2:14" x14ac:dyDescent="0.25">
      <c r="B2286" s="49" t="s">
        <v>9326</v>
      </c>
      <c r="C2286" s="53" t="str">
        <f>_xlfn.XLOOKUP(Tabla1[[#This Row],[txtDimensionFocus]],Tabla7[Columna1],Tabla7[Columna2])</f>
        <v>Cuentas Por Pagar Proveedores</v>
      </c>
      <c r="D2286" s="43" t="s">
        <v>816</v>
      </c>
      <c r="E2286" t="s">
        <v>815</v>
      </c>
      <c r="F2286" t="s">
        <v>10645</v>
      </c>
      <c r="G2286" s="41">
        <v>41593</v>
      </c>
      <c r="L2286" t="s">
        <v>21854</v>
      </c>
      <c r="M2286" s="44">
        <v>-1363.44</v>
      </c>
      <c r="N2286" s="44">
        <v>-1363.44</v>
      </c>
    </row>
    <row r="2287" spans="2:14" x14ac:dyDescent="0.25">
      <c r="B2287" s="49" t="s">
        <v>24086</v>
      </c>
      <c r="C2287" s="53" t="str">
        <f>_xlfn.XLOOKUP(Tabla1[[#This Row],[txtDimensionFocus]],Tabla7[Columna1],Tabla7[Columna2])</f>
        <v>Transferencia corriente por Pagar/Regionales, Distritos y Ce</v>
      </c>
      <c r="D2287" s="43" t="s">
        <v>21790</v>
      </c>
      <c r="E2287" t="s">
        <v>24093</v>
      </c>
      <c r="F2287" t="s">
        <v>21793</v>
      </c>
      <c r="G2287" s="41">
        <v>45201</v>
      </c>
      <c r="H2287" t="s">
        <v>21794</v>
      </c>
      <c r="L2287" t="s">
        <v>21854</v>
      </c>
      <c r="M2287" s="44">
        <v>-94000</v>
      </c>
      <c r="N2287" s="44">
        <v>-94000</v>
      </c>
    </row>
    <row r="2288" spans="2:14" x14ac:dyDescent="0.25">
      <c r="B2288" s="49" t="s">
        <v>9326</v>
      </c>
      <c r="C2288" s="53" t="str">
        <f>_xlfn.XLOOKUP(Tabla1[[#This Row],[txtDimensionFocus]],Tabla7[Columna1],Tabla7[Columna2])</f>
        <v>Cuentas Por Pagar Proveedores</v>
      </c>
      <c r="D2288" s="43" t="s">
        <v>1622</v>
      </c>
      <c r="E2288" t="s">
        <v>1621</v>
      </c>
      <c r="F2288" t="s">
        <v>12711</v>
      </c>
      <c r="G2288" s="41">
        <v>41920</v>
      </c>
      <c r="H2288" t="s">
        <v>4326</v>
      </c>
      <c r="I2288" t="s">
        <v>17230</v>
      </c>
      <c r="K2288">
        <v>971</v>
      </c>
      <c r="L2288" t="s">
        <v>21854</v>
      </c>
      <c r="M2288" s="44">
        <v>-1347.89</v>
      </c>
      <c r="N2288" s="44">
        <v>-1347.89</v>
      </c>
    </row>
    <row r="2289" spans="2:14" x14ac:dyDescent="0.25">
      <c r="B2289" s="49" t="s">
        <v>9326</v>
      </c>
      <c r="C2289" s="53" t="str">
        <f>_xlfn.XLOOKUP(Tabla1[[#This Row],[txtDimensionFocus]],Tabla7[Columna1],Tabla7[Columna2])</f>
        <v>Cuentas Por Pagar Proveedores</v>
      </c>
      <c r="D2289" s="43" t="s">
        <v>816</v>
      </c>
      <c r="E2289" t="s">
        <v>815</v>
      </c>
      <c r="F2289" t="s">
        <v>11286</v>
      </c>
      <c r="G2289" s="41">
        <v>41716</v>
      </c>
      <c r="L2289" t="s">
        <v>21854</v>
      </c>
      <c r="M2289" s="44">
        <v>-1337.6</v>
      </c>
      <c r="N2289" s="44">
        <v>-1337.6</v>
      </c>
    </row>
    <row r="2290" spans="2:14" x14ac:dyDescent="0.25">
      <c r="B2290" s="49" t="s">
        <v>9326</v>
      </c>
      <c r="C2290" s="53" t="str">
        <f>_xlfn.XLOOKUP(Tabla1[[#This Row],[txtDimensionFocus]],Tabla7[Columna1],Tabla7[Columna2])</f>
        <v>Cuentas Por Pagar Proveedores</v>
      </c>
      <c r="D2290" s="43" t="s">
        <v>816</v>
      </c>
      <c r="E2290" t="s">
        <v>815</v>
      </c>
      <c r="F2290" t="s">
        <v>11062</v>
      </c>
      <c r="G2290" s="41">
        <v>41680</v>
      </c>
      <c r="L2290" t="s">
        <v>21854</v>
      </c>
      <c r="M2290" s="44">
        <v>-1321.21</v>
      </c>
      <c r="N2290" s="44">
        <v>-1321.21</v>
      </c>
    </row>
    <row r="2291" spans="2:14" x14ac:dyDescent="0.25">
      <c r="B2291" s="49" t="s">
        <v>9326</v>
      </c>
      <c r="C2291" s="53" t="str">
        <f>_xlfn.XLOOKUP(Tabla1[[#This Row],[txtDimensionFocus]],Tabla7[Columna1],Tabla7[Columna2])</f>
        <v>Cuentas Por Pagar Proveedores</v>
      </c>
      <c r="D2291" s="43" t="s">
        <v>816</v>
      </c>
      <c r="E2291" t="s">
        <v>815</v>
      </c>
      <c r="F2291" t="s">
        <v>12635</v>
      </c>
      <c r="G2291" s="41">
        <v>41893</v>
      </c>
      <c r="L2291" t="s">
        <v>21854</v>
      </c>
      <c r="M2291" s="44">
        <v>-1321.21</v>
      </c>
      <c r="N2291" s="44">
        <v>-1321.21</v>
      </c>
    </row>
    <row r="2292" spans="2:14" x14ac:dyDescent="0.25">
      <c r="B2292" s="49" t="s">
        <v>9326</v>
      </c>
      <c r="C2292" s="53" t="str">
        <f>_xlfn.XLOOKUP(Tabla1[[#This Row],[txtDimensionFocus]],Tabla7[Columna1],Tabla7[Columna2])</f>
        <v>Cuentas Por Pagar Proveedores</v>
      </c>
      <c r="D2292" s="43" t="s">
        <v>816</v>
      </c>
      <c r="E2292" t="s">
        <v>815</v>
      </c>
      <c r="F2292" t="s">
        <v>10865</v>
      </c>
      <c r="G2292" s="41">
        <v>41621</v>
      </c>
      <c r="L2292" t="s">
        <v>21854</v>
      </c>
      <c r="M2292" s="44">
        <v>-1311</v>
      </c>
      <c r="N2292" s="44">
        <v>-1311</v>
      </c>
    </row>
    <row r="2293" spans="2:14" x14ac:dyDescent="0.25">
      <c r="B2293" s="49" t="s">
        <v>9326</v>
      </c>
      <c r="C2293" s="53" t="str">
        <f>_xlfn.XLOOKUP(Tabla1[[#This Row],[txtDimensionFocus]],Tabla7[Columna1],Tabla7[Columna2])</f>
        <v>Cuentas Por Pagar Proveedores</v>
      </c>
      <c r="D2293" s="43" t="s">
        <v>816</v>
      </c>
      <c r="E2293" t="s">
        <v>815</v>
      </c>
      <c r="F2293" t="s">
        <v>10854</v>
      </c>
      <c r="G2293" s="41">
        <v>41621</v>
      </c>
      <c r="L2293" t="s">
        <v>21854</v>
      </c>
      <c r="M2293" s="44">
        <v>-1310.79</v>
      </c>
      <c r="N2293" s="44">
        <v>-1310.79</v>
      </c>
    </row>
    <row r="2294" spans="2:14" x14ac:dyDescent="0.25">
      <c r="B2294" s="49" t="s">
        <v>9326</v>
      </c>
      <c r="C2294" s="53" t="str">
        <f>_xlfn.XLOOKUP(Tabla1[[#This Row],[txtDimensionFocus]],Tabla7[Columna1],Tabla7[Columna2])</f>
        <v>Cuentas Por Pagar Proveedores</v>
      </c>
      <c r="D2294" s="43" t="s">
        <v>816</v>
      </c>
      <c r="E2294" t="s">
        <v>815</v>
      </c>
      <c r="F2294" t="s">
        <v>11250</v>
      </c>
      <c r="G2294" s="41">
        <v>41709</v>
      </c>
      <c r="L2294" t="s">
        <v>21854</v>
      </c>
      <c r="M2294" s="44">
        <v>-1291.5</v>
      </c>
      <c r="N2294" s="44">
        <v>-1291.5</v>
      </c>
    </row>
    <row r="2295" spans="2:14" x14ac:dyDescent="0.25">
      <c r="B2295" s="49" t="s">
        <v>9326</v>
      </c>
      <c r="C2295" s="53" t="str">
        <f>_xlfn.XLOOKUP(Tabla1[[#This Row],[txtDimensionFocus]],Tabla7[Columna1],Tabla7[Columna2])</f>
        <v>Cuentas Por Pagar Proveedores</v>
      </c>
      <c r="D2295" s="43" t="s">
        <v>816</v>
      </c>
      <c r="E2295" t="s">
        <v>815</v>
      </c>
      <c r="F2295" t="s">
        <v>10626</v>
      </c>
      <c r="G2295" s="41">
        <v>41579</v>
      </c>
      <c r="L2295" t="s">
        <v>21854</v>
      </c>
      <c r="M2295" s="44">
        <v>-1287.2</v>
      </c>
      <c r="N2295" s="44">
        <v>-1287.2</v>
      </c>
    </row>
    <row r="2296" spans="2:14" x14ac:dyDescent="0.25">
      <c r="B2296" s="49" t="s">
        <v>9326</v>
      </c>
      <c r="C2296" s="53" t="str">
        <f>_xlfn.XLOOKUP(Tabla1[[#This Row],[txtDimensionFocus]],Tabla7[Columna1],Tabla7[Columna2])</f>
        <v>Cuentas Por Pagar Proveedores</v>
      </c>
      <c r="D2296" s="43" t="s">
        <v>816</v>
      </c>
      <c r="E2296" t="s">
        <v>815</v>
      </c>
      <c r="F2296" t="s">
        <v>10643</v>
      </c>
      <c r="G2296" s="41">
        <v>41593</v>
      </c>
      <c r="L2296" t="s">
        <v>21854</v>
      </c>
      <c r="M2296" s="44">
        <v>-1287.2</v>
      </c>
      <c r="N2296" s="44">
        <v>-1287.2</v>
      </c>
    </row>
    <row r="2297" spans="2:14" x14ac:dyDescent="0.25">
      <c r="B2297" s="49" t="s">
        <v>9326</v>
      </c>
      <c r="C2297" s="53" t="str">
        <f>_xlfn.XLOOKUP(Tabla1[[#This Row],[txtDimensionFocus]],Tabla7[Columna1],Tabla7[Columna2])</f>
        <v>Cuentas Por Pagar Proveedores</v>
      </c>
      <c r="D2297" s="43" t="s">
        <v>816</v>
      </c>
      <c r="E2297" t="s">
        <v>815</v>
      </c>
      <c r="F2297" t="s">
        <v>10967</v>
      </c>
      <c r="G2297" s="41">
        <v>41639</v>
      </c>
      <c r="L2297" t="s">
        <v>21854</v>
      </c>
      <c r="M2297" s="44">
        <v>-1276.8</v>
      </c>
      <c r="N2297" s="44">
        <v>-1276.8</v>
      </c>
    </row>
    <row r="2298" spans="2:14" x14ac:dyDescent="0.25">
      <c r="B2298" s="49" t="s">
        <v>9326</v>
      </c>
      <c r="C2298" s="53" t="str">
        <f>_xlfn.XLOOKUP(Tabla1[[#This Row],[txtDimensionFocus]],Tabla7[Columna1],Tabla7[Columna2])</f>
        <v>Cuentas Por Pagar Proveedores</v>
      </c>
      <c r="D2298" s="43" t="s">
        <v>816</v>
      </c>
      <c r="E2298" t="s">
        <v>815</v>
      </c>
      <c r="F2298" t="s">
        <v>10880</v>
      </c>
      <c r="G2298" s="41">
        <v>41625</v>
      </c>
      <c r="L2298" t="s">
        <v>21854</v>
      </c>
      <c r="M2298" s="44">
        <v>-1272.73</v>
      </c>
      <c r="N2298" s="44">
        <v>-1272.73</v>
      </c>
    </row>
    <row r="2299" spans="2:14" x14ac:dyDescent="0.25">
      <c r="B2299" s="49" t="s">
        <v>9326</v>
      </c>
      <c r="C2299" s="53" t="str">
        <f>_xlfn.XLOOKUP(Tabla1[[#This Row],[txtDimensionFocus]],Tabla7[Columna1],Tabla7[Columna2])</f>
        <v>Cuentas Por Pagar Proveedores</v>
      </c>
      <c r="D2299" s="43" t="s">
        <v>816</v>
      </c>
      <c r="E2299" t="s">
        <v>815</v>
      </c>
      <c r="F2299" t="s">
        <v>10763</v>
      </c>
      <c r="G2299" s="41">
        <v>41612</v>
      </c>
      <c r="L2299" t="s">
        <v>21854</v>
      </c>
      <c r="M2299" s="44">
        <v>-1272.24</v>
      </c>
      <c r="N2299" s="44">
        <v>-1272.24</v>
      </c>
    </row>
    <row r="2300" spans="2:14" x14ac:dyDescent="0.25">
      <c r="B2300" s="49" t="s">
        <v>9326</v>
      </c>
      <c r="C2300" s="53" t="str">
        <f>_xlfn.XLOOKUP(Tabla1[[#This Row],[txtDimensionFocus]],Tabla7[Columna1],Tabla7[Columna2])</f>
        <v>Cuentas Por Pagar Proveedores</v>
      </c>
      <c r="D2300" s="43" t="s">
        <v>816</v>
      </c>
      <c r="E2300" t="s">
        <v>815</v>
      </c>
      <c r="F2300" t="s">
        <v>10606</v>
      </c>
      <c r="G2300" s="41">
        <v>41576</v>
      </c>
      <c r="L2300" t="s">
        <v>21854</v>
      </c>
      <c r="M2300" s="44">
        <v>-1272.23</v>
      </c>
      <c r="N2300" s="44">
        <v>-1272.23</v>
      </c>
    </row>
    <row r="2301" spans="2:14" x14ac:dyDescent="0.25">
      <c r="B2301" s="49" t="s">
        <v>9326</v>
      </c>
      <c r="C2301" s="53" t="str">
        <f>_xlfn.XLOOKUP(Tabla1[[#This Row],[txtDimensionFocus]],Tabla7[Columna1],Tabla7[Columna2])</f>
        <v>Cuentas Por Pagar Proveedores</v>
      </c>
      <c r="D2301" s="43" t="s">
        <v>816</v>
      </c>
      <c r="E2301" t="s">
        <v>815</v>
      </c>
      <c r="F2301" t="s">
        <v>10475</v>
      </c>
      <c r="G2301" s="41">
        <v>41512</v>
      </c>
      <c r="L2301" t="s">
        <v>21854</v>
      </c>
      <c r="M2301" s="44">
        <v>-1272.23</v>
      </c>
      <c r="N2301" s="44">
        <v>-1272.23</v>
      </c>
    </row>
    <row r="2302" spans="2:14" x14ac:dyDescent="0.25">
      <c r="B2302" s="49" t="s">
        <v>9326</v>
      </c>
      <c r="C2302" s="53" t="str">
        <f>_xlfn.XLOOKUP(Tabla1[[#This Row],[txtDimensionFocus]],Tabla7[Columna1],Tabla7[Columna2])</f>
        <v>Cuentas Por Pagar Proveedores</v>
      </c>
      <c r="D2302" s="43" t="s">
        <v>816</v>
      </c>
      <c r="E2302" t="s">
        <v>815</v>
      </c>
      <c r="F2302" t="s">
        <v>11285</v>
      </c>
      <c r="G2302" s="41">
        <v>41716</v>
      </c>
      <c r="L2302" t="s">
        <v>21854</v>
      </c>
      <c r="M2302" s="44">
        <v>-1262.8</v>
      </c>
      <c r="N2302" s="44">
        <v>-1262.8</v>
      </c>
    </row>
    <row r="2303" spans="2:14" x14ac:dyDescent="0.25">
      <c r="B2303" s="49" t="s">
        <v>9326</v>
      </c>
      <c r="C2303" s="53" t="str">
        <f>_xlfn.XLOOKUP(Tabla1[[#This Row],[txtDimensionFocus]],Tabla7[Columna1],Tabla7[Columna2])</f>
        <v>Cuentas Por Pagar Proveedores</v>
      </c>
      <c r="D2303" s="43" t="s">
        <v>1994</v>
      </c>
      <c r="E2303" t="s">
        <v>1993</v>
      </c>
      <c r="F2303" t="s">
        <v>10908</v>
      </c>
      <c r="G2303" s="41">
        <v>41631</v>
      </c>
      <c r="L2303" t="s">
        <v>21854</v>
      </c>
      <c r="M2303" s="44">
        <v>-1251.21</v>
      </c>
      <c r="N2303" s="44">
        <v>-1251.21</v>
      </c>
    </row>
    <row r="2304" spans="2:14" x14ac:dyDescent="0.25">
      <c r="B2304" s="49" t="s">
        <v>9326</v>
      </c>
      <c r="C2304" s="53" t="str">
        <f>_xlfn.XLOOKUP(Tabla1[[#This Row],[txtDimensionFocus]],Tabla7[Columna1],Tabla7[Columna2])</f>
        <v>Cuentas Por Pagar Proveedores</v>
      </c>
      <c r="D2304" s="43" t="s">
        <v>816</v>
      </c>
      <c r="E2304" t="s">
        <v>815</v>
      </c>
      <c r="F2304" t="s">
        <v>10864</v>
      </c>
      <c r="G2304" s="41">
        <v>41621</v>
      </c>
      <c r="L2304" t="s">
        <v>21854</v>
      </c>
      <c r="M2304" s="44">
        <v>-1237.69</v>
      </c>
      <c r="N2304" s="44">
        <v>-1237.69</v>
      </c>
    </row>
    <row r="2305" spans="2:14" x14ac:dyDescent="0.25">
      <c r="B2305" s="49" t="s">
        <v>9326</v>
      </c>
      <c r="C2305" s="53" t="str">
        <f>_xlfn.XLOOKUP(Tabla1[[#This Row],[txtDimensionFocus]],Tabla7[Columna1],Tabla7[Columna2])</f>
        <v>Cuentas Por Pagar Proveedores</v>
      </c>
      <c r="D2305" s="43" t="s">
        <v>816</v>
      </c>
      <c r="E2305" t="s">
        <v>815</v>
      </c>
      <c r="F2305" t="s">
        <v>10549</v>
      </c>
      <c r="G2305" s="41">
        <v>41548</v>
      </c>
      <c r="L2305" t="s">
        <v>21854</v>
      </c>
      <c r="M2305" s="44">
        <v>-1227.71</v>
      </c>
      <c r="N2305" s="44">
        <v>-1227.71</v>
      </c>
    </row>
    <row r="2306" spans="2:14" x14ac:dyDescent="0.25">
      <c r="B2306" s="49" t="s">
        <v>9326</v>
      </c>
      <c r="C2306" s="53" t="str">
        <f>_xlfn.XLOOKUP(Tabla1[[#This Row],[txtDimensionFocus]],Tabla7[Columna1],Tabla7[Columna2])</f>
        <v>Cuentas Por Pagar Proveedores</v>
      </c>
      <c r="D2306" s="43" t="s">
        <v>816</v>
      </c>
      <c r="E2306" t="s">
        <v>815</v>
      </c>
      <c r="F2306" t="s">
        <v>10939</v>
      </c>
      <c r="G2306" s="41">
        <v>41635</v>
      </c>
      <c r="L2306" t="s">
        <v>21854</v>
      </c>
      <c r="M2306" s="44">
        <v>-1216</v>
      </c>
      <c r="N2306" s="44">
        <v>-1216</v>
      </c>
    </row>
    <row r="2307" spans="2:14" x14ac:dyDescent="0.25">
      <c r="B2307" s="49" t="s">
        <v>9326</v>
      </c>
      <c r="C2307" s="53" t="str">
        <f>_xlfn.XLOOKUP(Tabla1[[#This Row],[txtDimensionFocus]],Tabla7[Columna1],Tabla7[Columna2])</f>
        <v>Cuentas Por Pagar Proveedores</v>
      </c>
      <c r="D2307" s="43" t="s">
        <v>816</v>
      </c>
      <c r="E2307" t="s">
        <v>815</v>
      </c>
      <c r="F2307" t="s">
        <v>10966</v>
      </c>
      <c r="G2307" s="41">
        <v>41639</v>
      </c>
      <c r="L2307" t="s">
        <v>21854</v>
      </c>
      <c r="M2307" s="44">
        <v>-1205.4000000000001</v>
      </c>
      <c r="N2307" s="44">
        <v>-1205.4000000000001</v>
      </c>
    </row>
    <row r="2308" spans="2:14" x14ac:dyDescent="0.25">
      <c r="B2308" s="49" t="s">
        <v>9326</v>
      </c>
      <c r="C2308" s="53" t="str">
        <f>_xlfn.XLOOKUP(Tabla1[[#This Row],[txtDimensionFocus]],Tabla7[Columna1],Tabla7[Columna2])</f>
        <v>Cuentas Por Pagar Proveedores</v>
      </c>
      <c r="D2308" s="43" t="s">
        <v>816</v>
      </c>
      <c r="E2308" t="s">
        <v>815</v>
      </c>
      <c r="F2308" t="s">
        <v>10879</v>
      </c>
      <c r="G2308" s="41">
        <v>41625</v>
      </c>
      <c r="L2308" t="s">
        <v>21854</v>
      </c>
      <c r="M2308" s="44">
        <v>-1201.55</v>
      </c>
      <c r="N2308" s="44">
        <v>-1201.55</v>
      </c>
    </row>
    <row r="2309" spans="2:14" x14ac:dyDescent="0.25">
      <c r="B2309" s="49" t="s">
        <v>9326</v>
      </c>
      <c r="C2309" s="53" t="str">
        <f>_xlfn.XLOOKUP(Tabla1[[#This Row],[txtDimensionFocus]],Tabla7[Columna1],Tabla7[Columna2])</f>
        <v>Cuentas Por Pagar Proveedores</v>
      </c>
      <c r="D2309" s="43" t="s">
        <v>816</v>
      </c>
      <c r="E2309" t="s">
        <v>815</v>
      </c>
      <c r="F2309" t="s">
        <v>10605</v>
      </c>
      <c r="G2309" s="41">
        <v>41576</v>
      </c>
      <c r="L2309" t="s">
        <v>21854</v>
      </c>
      <c r="M2309" s="44">
        <v>-1201.0999999999999</v>
      </c>
      <c r="N2309" s="44">
        <v>-1201.0999999999999</v>
      </c>
    </row>
    <row r="2310" spans="2:14" x14ac:dyDescent="0.25">
      <c r="B2310" s="49" t="s">
        <v>9326</v>
      </c>
      <c r="C2310" s="53" t="str">
        <f>_xlfn.XLOOKUP(Tabla1[[#This Row],[txtDimensionFocus]],Tabla7[Columna1],Tabla7[Columna2])</f>
        <v>Cuentas Por Pagar Proveedores</v>
      </c>
      <c r="D2310" s="43" t="s">
        <v>816</v>
      </c>
      <c r="E2310" t="s">
        <v>815</v>
      </c>
      <c r="F2310" t="s">
        <v>10762</v>
      </c>
      <c r="G2310" s="41">
        <v>41612</v>
      </c>
      <c r="L2310" t="s">
        <v>21854</v>
      </c>
      <c r="M2310" s="44">
        <v>-1201.0999999999999</v>
      </c>
      <c r="N2310" s="44">
        <v>-1201.0999999999999</v>
      </c>
    </row>
    <row r="2311" spans="2:14" x14ac:dyDescent="0.25">
      <c r="B2311" s="49" t="s">
        <v>9326</v>
      </c>
      <c r="C2311" s="53" t="str">
        <f>_xlfn.XLOOKUP(Tabla1[[#This Row],[txtDimensionFocus]],Tabla7[Columna1],Tabla7[Columna2])</f>
        <v>Cuentas Por Pagar Proveedores</v>
      </c>
      <c r="D2311" s="43" t="s">
        <v>816</v>
      </c>
      <c r="E2311" t="s">
        <v>815</v>
      </c>
      <c r="F2311" t="s">
        <v>10474</v>
      </c>
      <c r="G2311" s="41">
        <v>41512</v>
      </c>
      <c r="L2311" t="s">
        <v>21854</v>
      </c>
      <c r="M2311" s="44">
        <v>-1201.0999999999999</v>
      </c>
      <c r="N2311" s="44">
        <v>-1201.0999999999999</v>
      </c>
    </row>
    <row r="2312" spans="2:14" x14ac:dyDescent="0.25">
      <c r="B2312" s="49" t="s">
        <v>9326</v>
      </c>
      <c r="C2312" s="53" t="str">
        <f>_xlfn.XLOOKUP(Tabla1[[#This Row],[txtDimensionFocus]],Tabla7[Columna1],Tabla7[Columna2])</f>
        <v>Cuentas Por Pagar Proveedores</v>
      </c>
      <c r="D2312" s="43" t="s">
        <v>816</v>
      </c>
      <c r="E2312" t="s">
        <v>815</v>
      </c>
      <c r="F2312" t="s">
        <v>10550</v>
      </c>
      <c r="G2312" s="41">
        <v>41548</v>
      </c>
      <c r="L2312" t="s">
        <v>21854</v>
      </c>
      <c r="M2312" s="44">
        <v>-1159.05</v>
      </c>
      <c r="N2312" s="44">
        <v>-1159.05</v>
      </c>
    </row>
    <row r="2313" spans="2:14" x14ac:dyDescent="0.25">
      <c r="B2313" s="49" t="s">
        <v>9326</v>
      </c>
      <c r="C2313" s="53" t="str">
        <f>_xlfn.XLOOKUP(Tabla1[[#This Row],[txtDimensionFocus]],Tabla7[Columna1],Tabla7[Columna2])</f>
        <v>Cuentas Por Pagar Proveedores</v>
      </c>
      <c r="D2313" s="43" t="s">
        <v>816</v>
      </c>
      <c r="E2313" t="s">
        <v>815</v>
      </c>
      <c r="F2313" t="s">
        <v>10989</v>
      </c>
      <c r="G2313" s="41">
        <v>41639</v>
      </c>
      <c r="L2313" t="s">
        <v>21854</v>
      </c>
      <c r="M2313" s="44">
        <v>-1154.44</v>
      </c>
      <c r="N2313" s="44">
        <v>-1154.44</v>
      </c>
    </row>
    <row r="2314" spans="2:14" x14ac:dyDescent="0.25">
      <c r="B2314" s="49" t="s">
        <v>9326</v>
      </c>
      <c r="C2314" s="53" t="str">
        <f>_xlfn.XLOOKUP(Tabla1[[#This Row],[txtDimensionFocus]],Tabla7[Columna1],Tabla7[Columna2])</f>
        <v>Cuentas Por Pagar Proveedores</v>
      </c>
      <c r="D2314" s="43" t="s">
        <v>816</v>
      </c>
      <c r="E2314" t="s">
        <v>815</v>
      </c>
      <c r="F2314" t="s">
        <v>10938</v>
      </c>
      <c r="G2314" s="41">
        <v>41635</v>
      </c>
      <c r="L2314" t="s">
        <v>21854</v>
      </c>
      <c r="M2314" s="44">
        <v>-1148</v>
      </c>
      <c r="N2314" s="44">
        <v>-1148</v>
      </c>
    </row>
    <row r="2315" spans="2:14" x14ac:dyDescent="0.25">
      <c r="B2315" s="49" t="s">
        <v>9326</v>
      </c>
      <c r="C2315" s="53" t="str">
        <f>_xlfn.XLOOKUP(Tabla1[[#This Row],[txtDimensionFocus]],Tabla7[Columna1],Tabla7[Columna2])</f>
        <v>Cuentas Por Pagar Proveedores</v>
      </c>
      <c r="D2315" s="43" t="s">
        <v>816</v>
      </c>
      <c r="E2315" t="s">
        <v>815</v>
      </c>
      <c r="F2315" t="s">
        <v>11249</v>
      </c>
      <c r="G2315" s="41">
        <v>41709</v>
      </c>
      <c r="L2315" t="s">
        <v>21854</v>
      </c>
      <c r="M2315" s="44">
        <v>-1137.95</v>
      </c>
      <c r="N2315" s="44">
        <v>-1137.95</v>
      </c>
    </row>
    <row r="2316" spans="2:14" x14ac:dyDescent="0.25">
      <c r="B2316" s="49" t="s">
        <v>9326</v>
      </c>
      <c r="C2316" s="53" t="str">
        <f>_xlfn.XLOOKUP(Tabla1[[#This Row],[txtDimensionFocus]],Tabla7[Columna1],Tabla7[Columna2])</f>
        <v>Cuentas Por Pagar Proveedores</v>
      </c>
      <c r="D2316" s="43" t="s">
        <v>816</v>
      </c>
      <c r="E2316" t="s">
        <v>815</v>
      </c>
      <c r="F2316" t="s">
        <v>11399</v>
      </c>
      <c r="G2316" s="41">
        <v>41732</v>
      </c>
      <c r="L2316" t="s">
        <v>21854</v>
      </c>
      <c r="M2316" s="44">
        <v>-1137.95</v>
      </c>
      <c r="N2316" s="44">
        <v>-1137.95</v>
      </c>
    </row>
    <row r="2317" spans="2:14" x14ac:dyDescent="0.25">
      <c r="B2317" s="49" t="s">
        <v>9326</v>
      </c>
      <c r="C2317" s="53" t="str">
        <f>_xlfn.XLOOKUP(Tabla1[[#This Row],[txtDimensionFocus]],Tabla7[Columna1],Tabla7[Columna2])</f>
        <v>Cuentas Por Pagar Proveedores</v>
      </c>
      <c r="D2317" s="43" t="s">
        <v>816</v>
      </c>
      <c r="E2317" t="s">
        <v>815</v>
      </c>
      <c r="F2317" t="s">
        <v>10429</v>
      </c>
      <c r="G2317" s="41">
        <v>41470</v>
      </c>
      <c r="L2317" t="s">
        <v>21854</v>
      </c>
      <c r="M2317" s="44">
        <v>-1127.44</v>
      </c>
      <c r="N2317" s="44">
        <v>-1127.44</v>
      </c>
    </row>
    <row r="2318" spans="2:14" x14ac:dyDescent="0.25">
      <c r="B2318" s="49" t="s">
        <v>9326</v>
      </c>
      <c r="C2318" s="53" t="str">
        <f>_xlfn.XLOOKUP(Tabla1[[#This Row],[txtDimensionFocus]],Tabla7[Columna1],Tabla7[Columna2])</f>
        <v>Cuentas Por Pagar Proveedores</v>
      </c>
      <c r="D2318" s="43" t="s">
        <v>816</v>
      </c>
      <c r="E2318" t="s">
        <v>815</v>
      </c>
      <c r="F2318" t="s">
        <v>12656</v>
      </c>
      <c r="G2318" s="41">
        <v>41899</v>
      </c>
      <c r="L2318" t="s">
        <v>21854</v>
      </c>
      <c r="M2318" s="44">
        <v>-1124.8</v>
      </c>
      <c r="N2318" s="44">
        <v>-1124.8</v>
      </c>
    </row>
    <row r="2319" spans="2:14" x14ac:dyDescent="0.25">
      <c r="B2319" s="49" t="s">
        <v>9326</v>
      </c>
      <c r="C2319" s="53" t="str">
        <f>_xlfn.XLOOKUP(Tabla1[[#This Row],[txtDimensionFocus]],Tabla7[Columna1],Tabla7[Columna2])</f>
        <v>Cuentas Por Pagar Proveedores</v>
      </c>
      <c r="D2319" s="43" t="s">
        <v>9398</v>
      </c>
      <c r="E2319" t="s">
        <v>126</v>
      </c>
      <c r="F2319" t="s">
        <v>9400</v>
      </c>
      <c r="G2319" s="41">
        <v>40408</v>
      </c>
      <c r="H2319">
        <v>345</v>
      </c>
      <c r="L2319" t="s">
        <v>21854</v>
      </c>
      <c r="M2319" s="44">
        <v>-1100</v>
      </c>
      <c r="N2319" s="44">
        <v>-1100</v>
      </c>
    </row>
    <row r="2320" spans="2:14" x14ac:dyDescent="0.25">
      <c r="B2320" s="49" t="s">
        <v>9326</v>
      </c>
      <c r="C2320" s="53" t="str">
        <f>_xlfn.XLOOKUP(Tabla1[[#This Row],[txtDimensionFocus]],Tabla7[Columna1],Tabla7[Columna2])</f>
        <v>Cuentas Por Pagar Proveedores</v>
      </c>
      <c r="D2320" s="43" t="s">
        <v>816</v>
      </c>
      <c r="E2320" t="s">
        <v>815</v>
      </c>
      <c r="F2320" t="s">
        <v>10988</v>
      </c>
      <c r="G2320" s="41">
        <v>41639</v>
      </c>
      <c r="L2320" t="s">
        <v>21854</v>
      </c>
      <c r="M2320" s="44">
        <v>-1089.8800000000001</v>
      </c>
      <c r="N2320" s="44">
        <v>-1089.8800000000001</v>
      </c>
    </row>
    <row r="2321" spans="2:14" x14ac:dyDescent="0.25">
      <c r="B2321" s="49" t="s">
        <v>9326</v>
      </c>
      <c r="C2321" s="53" t="str">
        <f>_xlfn.XLOOKUP(Tabla1[[#This Row],[txtDimensionFocus]],Tabla7[Columna1],Tabla7[Columna2])</f>
        <v>Cuentas Por Pagar Proveedores</v>
      </c>
      <c r="D2321" s="43" t="s">
        <v>816</v>
      </c>
      <c r="E2321" t="s">
        <v>815</v>
      </c>
      <c r="F2321" t="s">
        <v>11248</v>
      </c>
      <c r="G2321" s="41">
        <v>41709</v>
      </c>
      <c r="L2321" t="s">
        <v>21854</v>
      </c>
      <c r="M2321" s="44">
        <v>-1074.31</v>
      </c>
      <c r="N2321" s="44">
        <v>-1074.31</v>
      </c>
    </row>
    <row r="2322" spans="2:14" x14ac:dyDescent="0.25">
      <c r="B2322" s="49" t="s">
        <v>9326</v>
      </c>
      <c r="C2322" s="53" t="str">
        <f>_xlfn.XLOOKUP(Tabla1[[#This Row],[txtDimensionFocus]],Tabla7[Columna1],Tabla7[Columna2])</f>
        <v>Cuentas Por Pagar Proveedores</v>
      </c>
      <c r="D2322" s="43" t="s">
        <v>816</v>
      </c>
      <c r="E2322" t="s">
        <v>815</v>
      </c>
      <c r="F2322" t="s">
        <v>11398</v>
      </c>
      <c r="G2322" s="41">
        <v>41732</v>
      </c>
      <c r="L2322" t="s">
        <v>21854</v>
      </c>
      <c r="M2322" s="44">
        <v>-1074.31</v>
      </c>
      <c r="N2322" s="44">
        <v>-1074.31</v>
      </c>
    </row>
    <row r="2323" spans="2:14" x14ac:dyDescent="0.25">
      <c r="B2323" s="49" t="s">
        <v>9326</v>
      </c>
      <c r="C2323" s="53" t="str">
        <f>_xlfn.XLOOKUP(Tabla1[[#This Row],[txtDimensionFocus]],Tabla7[Columna1],Tabla7[Columna2])</f>
        <v>Cuentas Por Pagar Proveedores</v>
      </c>
      <c r="D2323" s="43" t="s">
        <v>816</v>
      </c>
      <c r="E2323" t="s">
        <v>815</v>
      </c>
      <c r="F2323" t="s">
        <v>10428</v>
      </c>
      <c r="G2323" s="41">
        <v>41470</v>
      </c>
      <c r="L2323" t="s">
        <v>21854</v>
      </c>
      <c r="M2323" s="44">
        <v>-1064.4000000000001</v>
      </c>
      <c r="N2323" s="44">
        <v>-1064.4000000000001</v>
      </c>
    </row>
    <row r="2324" spans="2:14" x14ac:dyDescent="0.25">
      <c r="B2324" s="49" t="s">
        <v>9326</v>
      </c>
      <c r="C2324" s="53" t="str">
        <f>_xlfn.XLOOKUP(Tabla1[[#This Row],[txtDimensionFocus]],Tabla7[Columna1],Tabla7[Columna2])</f>
        <v>Cuentas Por Pagar Proveedores</v>
      </c>
      <c r="D2324" s="43" t="s">
        <v>816</v>
      </c>
      <c r="E2324" t="s">
        <v>815</v>
      </c>
      <c r="F2324" t="s">
        <v>11191</v>
      </c>
      <c r="G2324" s="41">
        <v>41704</v>
      </c>
      <c r="L2324" t="s">
        <v>21854</v>
      </c>
      <c r="M2324" s="44">
        <v>-1064</v>
      </c>
      <c r="N2324" s="44">
        <v>-1064</v>
      </c>
    </row>
    <row r="2325" spans="2:14" x14ac:dyDescent="0.25">
      <c r="B2325" s="49" t="s">
        <v>9326</v>
      </c>
      <c r="C2325" s="53" t="str">
        <f>_xlfn.XLOOKUP(Tabla1[[#This Row],[txtDimensionFocus]],Tabla7[Columna1],Tabla7[Columna2])</f>
        <v>Cuentas Por Pagar Proveedores</v>
      </c>
      <c r="D2325" s="43" t="s">
        <v>816</v>
      </c>
      <c r="E2325" t="s">
        <v>815</v>
      </c>
      <c r="F2325" t="s">
        <v>12657</v>
      </c>
      <c r="G2325" s="41">
        <v>41899</v>
      </c>
      <c r="L2325" t="s">
        <v>21854</v>
      </c>
      <c r="M2325" s="44">
        <v>-1061.9000000000001</v>
      </c>
      <c r="N2325" s="44">
        <v>-1061.9000000000001</v>
      </c>
    </row>
    <row r="2326" spans="2:14" x14ac:dyDescent="0.25">
      <c r="B2326" s="49" t="s">
        <v>9326</v>
      </c>
      <c r="C2326" s="53" t="str">
        <f>_xlfn.XLOOKUP(Tabla1[[#This Row],[txtDimensionFocus]],Tabla7[Columna1],Tabla7[Columna2])</f>
        <v>Cuentas Por Pagar Proveedores</v>
      </c>
      <c r="D2326" s="43" t="s">
        <v>816</v>
      </c>
      <c r="E2326" t="s">
        <v>815</v>
      </c>
      <c r="F2326" t="s">
        <v>11211</v>
      </c>
      <c r="G2326" s="41">
        <v>41705</v>
      </c>
      <c r="L2326" t="s">
        <v>21854</v>
      </c>
      <c r="M2326" s="44">
        <v>-1048.8</v>
      </c>
      <c r="N2326" s="44">
        <v>-1048.8</v>
      </c>
    </row>
    <row r="2327" spans="2:14" x14ac:dyDescent="0.25">
      <c r="B2327" s="49" t="s">
        <v>9326</v>
      </c>
      <c r="C2327" s="53" t="str">
        <f>_xlfn.XLOOKUP(Tabla1[[#This Row],[txtDimensionFocus]],Tabla7[Columna1],Tabla7[Columna2])</f>
        <v>Cuentas Por Pagar Proveedores</v>
      </c>
      <c r="D2327" s="43" t="s">
        <v>816</v>
      </c>
      <c r="E2327" t="s">
        <v>815</v>
      </c>
      <c r="F2327" t="s">
        <v>11303</v>
      </c>
      <c r="G2327" s="41">
        <v>41719</v>
      </c>
      <c r="L2327" t="s">
        <v>21854</v>
      </c>
      <c r="M2327" s="44">
        <v>-1048.8</v>
      </c>
      <c r="N2327" s="44">
        <v>-1048.8</v>
      </c>
    </row>
    <row r="2328" spans="2:14" x14ac:dyDescent="0.25">
      <c r="B2328" s="49" t="s">
        <v>9326</v>
      </c>
      <c r="C2328" s="53" t="str">
        <f>_xlfn.XLOOKUP(Tabla1[[#This Row],[txtDimensionFocus]],Tabla7[Columna1],Tabla7[Columna2])</f>
        <v>Cuentas Por Pagar Proveedores</v>
      </c>
      <c r="D2328" s="43" t="s">
        <v>159</v>
      </c>
      <c r="E2328" t="s">
        <v>158</v>
      </c>
      <c r="F2328" t="s">
        <v>21262</v>
      </c>
      <c r="G2328" s="41">
        <v>45295</v>
      </c>
      <c r="H2328" t="s">
        <v>21263</v>
      </c>
      <c r="L2328" t="s">
        <v>21854</v>
      </c>
      <c r="M2328" s="44">
        <v>-1042.8599999999999</v>
      </c>
      <c r="N2328" s="44">
        <v>-1042.8599999999999</v>
      </c>
    </row>
    <row r="2329" spans="2:14" x14ac:dyDescent="0.25">
      <c r="B2329" s="49" t="s">
        <v>9326</v>
      </c>
      <c r="C2329" s="53" t="str">
        <f>_xlfn.XLOOKUP(Tabla1[[#This Row],[txtDimensionFocus]],Tabla7[Columna1],Tabla7[Columna2])</f>
        <v>Cuentas Por Pagar Proveedores</v>
      </c>
      <c r="D2329" s="43" t="s">
        <v>816</v>
      </c>
      <c r="E2329" t="s">
        <v>815</v>
      </c>
      <c r="F2329" t="s">
        <v>11065</v>
      </c>
      <c r="G2329" s="41">
        <v>41680</v>
      </c>
      <c r="L2329" t="s">
        <v>21854</v>
      </c>
      <c r="M2329" s="44">
        <v>-1036.6400000000001</v>
      </c>
      <c r="N2329" s="44">
        <v>-1036.6400000000001</v>
      </c>
    </row>
    <row r="2330" spans="2:14" x14ac:dyDescent="0.25">
      <c r="B2330" s="49" t="s">
        <v>9326</v>
      </c>
      <c r="C2330" s="53" t="str">
        <f>_xlfn.XLOOKUP(Tabla1[[#This Row],[txtDimensionFocus]],Tabla7[Columna1],Tabla7[Columna2])</f>
        <v>Cuentas Por Pagar Proveedores</v>
      </c>
      <c r="D2330" s="43" t="s">
        <v>816</v>
      </c>
      <c r="E2330" t="s">
        <v>815</v>
      </c>
      <c r="F2330" t="s">
        <v>11170</v>
      </c>
      <c r="G2330" s="41">
        <v>41703</v>
      </c>
      <c r="L2330" t="s">
        <v>21854</v>
      </c>
      <c r="M2330" s="44">
        <v>-1028.29</v>
      </c>
      <c r="N2330" s="44">
        <v>-1028.29</v>
      </c>
    </row>
    <row r="2331" spans="2:14" x14ac:dyDescent="0.25">
      <c r="B2331" s="49" t="s">
        <v>9326</v>
      </c>
      <c r="C2331" s="53" t="str">
        <f>_xlfn.XLOOKUP(Tabla1[[#This Row],[txtDimensionFocus]],Tabla7[Columna1],Tabla7[Columna2])</f>
        <v>Cuentas Por Pagar Proveedores</v>
      </c>
      <c r="D2331" s="43" t="s">
        <v>816</v>
      </c>
      <c r="E2331" t="s">
        <v>815</v>
      </c>
      <c r="F2331" t="s">
        <v>12729</v>
      </c>
      <c r="G2331" s="41">
        <v>41929</v>
      </c>
      <c r="L2331" t="s">
        <v>21854</v>
      </c>
      <c r="M2331" s="44">
        <v>-1018.4</v>
      </c>
      <c r="N2331" s="44">
        <v>-1018.4</v>
      </c>
    </row>
    <row r="2332" spans="2:14" x14ac:dyDescent="0.25">
      <c r="B2332" s="49" t="s">
        <v>9326</v>
      </c>
      <c r="C2332" s="53" t="str">
        <f>_xlfn.XLOOKUP(Tabla1[[#This Row],[txtDimensionFocus]],Tabla7[Columna1],Tabla7[Columna2])</f>
        <v>Cuentas Por Pagar Proveedores</v>
      </c>
      <c r="D2332" s="43" t="s">
        <v>816</v>
      </c>
      <c r="E2332" t="s">
        <v>815</v>
      </c>
      <c r="F2332" t="s">
        <v>11190</v>
      </c>
      <c r="G2332" s="41">
        <v>41704</v>
      </c>
      <c r="L2332" t="s">
        <v>21854</v>
      </c>
      <c r="M2332" s="44">
        <v>-1004.5</v>
      </c>
      <c r="N2332" s="44">
        <v>-1004.5</v>
      </c>
    </row>
    <row r="2333" spans="2:14" x14ac:dyDescent="0.25">
      <c r="B2333" s="49" t="s">
        <v>9326</v>
      </c>
      <c r="C2333" s="53" t="str">
        <f>_xlfn.XLOOKUP(Tabla1[[#This Row],[txtDimensionFocus]],Tabla7[Columna1],Tabla7[Columna2])</f>
        <v>Cuentas Por Pagar Proveedores</v>
      </c>
      <c r="D2333" s="43" t="s">
        <v>582</v>
      </c>
      <c r="E2333" t="s">
        <v>581</v>
      </c>
      <c r="F2333" t="s">
        <v>9831</v>
      </c>
      <c r="G2333" s="41">
        <v>41055</v>
      </c>
      <c r="H2333">
        <v>5531</v>
      </c>
      <c r="L2333" t="s">
        <v>21854</v>
      </c>
      <c r="M2333" s="44">
        <v>-1000</v>
      </c>
      <c r="N2333" s="44">
        <v>-1000</v>
      </c>
    </row>
    <row r="2334" spans="2:14" x14ac:dyDescent="0.25">
      <c r="B2334" s="49" t="s">
        <v>9326</v>
      </c>
      <c r="C2334" s="53" t="str">
        <f>_xlfn.XLOOKUP(Tabla1[[#This Row],[txtDimensionFocus]],Tabla7[Columna1],Tabla7[Columna2])</f>
        <v>Cuentas Por Pagar Proveedores</v>
      </c>
      <c r="D2334" s="43" t="s">
        <v>300</v>
      </c>
      <c r="E2334" t="s">
        <v>299</v>
      </c>
      <c r="F2334" t="s">
        <v>9512</v>
      </c>
      <c r="G2334" s="41">
        <v>40585</v>
      </c>
      <c r="H2334">
        <v>141</v>
      </c>
      <c r="L2334" t="s">
        <v>21854</v>
      </c>
      <c r="M2334" s="44">
        <v>-1000</v>
      </c>
      <c r="N2334" s="44">
        <v>-1000</v>
      </c>
    </row>
    <row r="2335" spans="2:14" x14ac:dyDescent="0.25">
      <c r="B2335" s="49" t="s">
        <v>9326</v>
      </c>
      <c r="C2335" s="53" t="str">
        <f>_xlfn.XLOOKUP(Tabla1[[#This Row],[txtDimensionFocus]],Tabla7[Columna1],Tabla7[Columna2])</f>
        <v>Cuentas Por Pagar Proveedores</v>
      </c>
      <c r="D2335" s="43" t="s">
        <v>1567</v>
      </c>
      <c r="E2335" t="s">
        <v>1566</v>
      </c>
      <c r="F2335" t="s">
        <v>11164</v>
      </c>
      <c r="G2335" s="41">
        <v>41702</v>
      </c>
      <c r="H2335" t="s">
        <v>2267</v>
      </c>
      <c r="L2335" t="s">
        <v>21854</v>
      </c>
      <c r="M2335">
        <v>-991.8</v>
      </c>
      <c r="N2335">
        <v>-991.8</v>
      </c>
    </row>
    <row r="2336" spans="2:14" x14ac:dyDescent="0.25">
      <c r="B2336" s="49" t="s">
        <v>9326</v>
      </c>
      <c r="C2336" s="53" t="str">
        <f>_xlfn.XLOOKUP(Tabla1[[#This Row],[txtDimensionFocus]],Tabla7[Columna1],Tabla7[Columna2])</f>
        <v>Cuentas Por Pagar Proveedores</v>
      </c>
      <c r="D2336" s="43" t="s">
        <v>816</v>
      </c>
      <c r="E2336" t="s">
        <v>815</v>
      </c>
      <c r="F2336" t="s">
        <v>11210</v>
      </c>
      <c r="G2336" s="41">
        <v>41705</v>
      </c>
      <c r="L2336" t="s">
        <v>21854</v>
      </c>
      <c r="M2336">
        <v>-990.15</v>
      </c>
      <c r="N2336">
        <v>-990.15</v>
      </c>
    </row>
    <row r="2337" spans="2:14" x14ac:dyDescent="0.25">
      <c r="B2337" s="49" t="s">
        <v>9326</v>
      </c>
      <c r="C2337" s="53" t="str">
        <f>_xlfn.XLOOKUP(Tabla1[[#This Row],[txtDimensionFocus]],Tabla7[Columna1],Tabla7[Columna2])</f>
        <v>Cuentas Por Pagar Proveedores</v>
      </c>
      <c r="D2337" s="43" t="s">
        <v>816</v>
      </c>
      <c r="E2337" t="s">
        <v>815</v>
      </c>
      <c r="F2337" t="s">
        <v>11302</v>
      </c>
      <c r="G2337" s="41">
        <v>41719</v>
      </c>
      <c r="L2337" t="s">
        <v>21854</v>
      </c>
      <c r="M2337">
        <v>-990.15</v>
      </c>
      <c r="N2337">
        <v>-990.15</v>
      </c>
    </row>
    <row r="2338" spans="2:14" x14ac:dyDescent="0.25">
      <c r="B2338" s="49" t="s">
        <v>9326</v>
      </c>
      <c r="C2338" s="53" t="str">
        <f>_xlfn.XLOOKUP(Tabla1[[#This Row],[txtDimensionFocus]],Tabla7[Columna1],Tabla7[Columna2])</f>
        <v>Cuentas Por Pagar Proveedores</v>
      </c>
      <c r="D2338" s="43" t="s">
        <v>816</v>
      </c>
      <c r="E2338" t="s">
        <v>815</v>
      </c>
      <c r="F2338" t="s">
        <v>11282</v>
      </c>
      <c r="G2338" s="41">
        <v>41716</v>
      </c>
      <c r="L2338" t="s">
        <v>21854</v>
      </c>
      <c r="M2338">
        <v>-989.52</v>
      </c>
      <c r="N2338">
        <v>-989.52</v>
      </c>
    </row>
    <row r="2339" spans="2:14" x14ac:dyDescent="0.25">
      <c r="B2339" s="49" t="s">
        <v>9326</v>
      </c>
      <c r="C2339" s="53" t="str">
        <f>_xlfn.XLOOKUP(Tabla1[[#This Row],[txtDimensionFocus]],Tabla7[Columna1],Tabla7[Columna2])</f>
        <v>Cuentas Por Pagar Proveedores</v>
      </c>
      <c r="D2339" s="43" t="s">
        <v>816</v>
      </c>
      <c r="E2339" t="s">
        <v>815</v>
      </c>
      <c r="F2339" t="s">
        <v>11064</v>
      </c>
      <c r="G2339" s="41">
        <v>41680</v>
      </c>
      <c r="L2339" t="s">
        <v>21854</v>
      </c>
      <c r="M2339">
        <v>-978.67</v>
      </c>
      <c r="N2339">
        <v>-978.67</v>
      </c>
    </row>
    <row r="2340" spans="2:14" x14ac:dyDescent="0.25">
      <c r="B2340" s="49" t="s">
        <v>9326</v>
      </c>
      <c r="C2340" s="53" t="str">
        <f>_xlfn.XLOOKUP(Tabla1[[#This Row],[txtDimensionFocus]],Tabla7[Columna1],Tabla7[Columna2])</f>
        <v>Cuentas Por Pagar Proveedores</v>
      </c>
      <c r="D2340" s="43" t="s">
        <v>816</v>
      </c>
      <c r="E2340" t="s">
        <v>815</v>
      </c>
      <c r="F2340" t="s">
        <v>11169</v>
      </c>
      <c r="G2340" s="41">
        <v>41703</v>
      </c>
      <c r="L2340" t="s">
        <v>21854</v>
      </c>
      <c r="M2340">
        <v>-970.79</v>
      </c>
      <c r="N2340">
        <v>-970.79</v>
      </c>
    </row>
    <row r="2341" spans="2:14" x14ac:dyDescent="0.25">
      <c r="B2341" s="49" t="s">
        <v>9326</v>
      </c>
      <c r="C2341" s="53" t="str">
        <f>_xlfn.XLOOKUP(Tabla1[[#This Row],[txtDimensionFocus]],Tabla7[Columna1],Tabla7[Columna2])</f>
        <v>Cuentas Por Pagar Proveedores</v>
      </c>
      <c r="D2341" s="43" t="s">
        <v>816</v>
      </c>
      <c r="E2341" t="s">
        <v>815</v>
      </c>
      <c r="F2341" t="s">
        <v>11087</v>
      </c>
      <c r="G2341" s="41">
        <v>41682</v>
      </c>
      <c r="L2341" t="s">
        <v>21854</v>
      </c>
      <c r="M2341">
        <v>-966.88</v>
      </c>
      <c r="N2341">
        <v>-966.88</v>
      </c>
    </row>
    <row r="2342" spans="2:14" x14ac:dyDescent="0.25">
      <c r="B2342" s="49" t="s">
        <v>9326</v>
      </c>
      <c r="C2342" s="53" t="str">
        <f>_xlfn.XLOOKUP(Tabla1[[#This Row],[txtDimensionFocus]],Tabla7[Columna1],Tabla7[Columna2])</f>
        <v>Cuentas Por Pagar Proveedores</v>
      </c>
      <c r="D2342" s="43" t="s">
        <v>816</v>
      </c>
      <c r="E2342" t="s">
        <v>815</v>
      </c>
      <c r="F2342" t="s">
        <v>12728</v>
      </c>
      <c r="G2342" s="41">
        <v>41929</v>
      </c>
      <c r="L2342" t="s">
        <v>21854</v>
      </c>
      <c r="M2342">
        <v>-961.45</v>
      </c>
      <c r="N2342">
        <v>-961.45</v>
      </c>
    </row>
    <row r="2343" spans="2:14" x14ac:dyDescent="0.25">
      <c r="B2343" s="49" t="s">
        <v>9326</v>
      </c>
      <c r="C2343" s="53" t="str">
        <f>_xlfn.XLOOKUP(Tabla1[[#This Row],[txtDimensionFocus]],Tabla7[Columna1],Tabla7[Columna2])</f>
        <v>Cuentas Por Pagar Proveedores</v>
      </c>
      <c r="D2343" s="43" t="s">
        <v>291</v>
      </c>
      <c r="E2343" t="s">
        <v>290</v>
      </c>
      <c r="F2343" t="s">
        <v>9508</v>
      </c>
      <c r="G2343" s="41">
        <v>40585</v>
      </c>
      <c r="H2343">
        <v>24</v>
      </c>
      <c r="L2343" t="s">
        <v>21854</v>
      </c>
      <c r="M2343">
        <v>-945</v>
      </c>
      <c r="N2343">
        <v>-945</v>
      </c>
    </row>
    <row r="2344" spans="2:14" x14ac:dyDescent="0.25">
      <c r="B2344" s="49" t="s">
        <v>9326</v>
      </c>
      <c r="C2344" s="53" t="str">
        <f>_xlfn.XLOOKUP(Tabla1[[#This Row],[txtDimensionFocus]],Tabla7[Columna1],Tabla7[Columna2])</f>
        <v>Cuentas Por Pagar Proveedores</v>
      </c>
      <c r="D2344" s="43" t="s">
        <v>816</v>
      </c>
      <c r="E2344" t="s">
        <v>815</v>
      </c>
      <c r="F2344" t="s">
        <v>10985</v>
      </c>
      <c r="G2344" s="41">
        <v>41639</v>
      </c>
      <c r="L2344" t="s">
        <v>21854</v>
      </c>
      <c r="M2344">
        <v>-942.4</v>
      </c>
      <c r="N2344">
        <v>-942.4</v>
      </c>
    </row>
    <row r="2345" spans="2:14" x14ac:dyDescent="0.25">
      <c r="B2345" s="49" t="s">
        <v>9326</v>
      </c>
      <c r="C2345" s="53" t="str">
        <f>_xlfn.XLOOKUP(Tabla1[[#This Row],[txtDimensionFocus]],Tabla7[Columna1],Tabla7[Columna2])</f>
        <v>Cuentas Por Pagar Proveedores</v>
      </c>
      <c r="D2345" s="43" t="s">
        <v>816</v>
      </c>
      <c r="E2345" t="s">
        <v>815</v>
      </c>
      <c r="F2345" t="s">
        <v>10491</v>
      </c>
      <c r="G2345" s="41">
        <v>41516</v>
      </c>
      <c r="L2345" t="s">
        <v>21854</v>
      </c>
      <c r="M2345">
        <v>-940.77</v>
      </c>
      <c r="N2345">
        <v>-940.77</v>
      </c>
    </row>
    <row r="2346" spans="2:14" x14ac:dyDescent="0.25">
      <c r="B2346" s="49" t="s">
        <v>9326</v>
      </c>
      <c r="C2346" s="53" t="str">
        <f>_xlfn.XLOOKUP(Tabla1[[#This Row],[txtDimensionFocus]],Tabla7[Columna1],Tabla7[Columna2])</f>
        <v>Cuentas Por Pagar Proveedores</v>
      </c>
      <c r="D2346" s="43" t="s">
        <v>816</v>
      </c>
      <c r="E2346" t="s">
        <v>815</v>
      </c>
      <c r="F2346" t="s">
        <v>10656</v>
      </c>
      <c r="G2346" s="41">
        <v>41598</v>
      </c>
      <c r="L2346" t="s">
        <v>21854</v>
      </c>
      <c r="M2346">
        <v>-940.76</v>
      </c>
      <c r="N2346">
        <v>-940.76</v>
      </c>
    </row>
    <row r="2347" spans="2:14" x14ac:dyDescent="0.25">
      <c r="B2347" s="49" t="s">
        <v>9326</v>
      </c>
      <c r="C2347" s="53" t="str">
        <f>_xlfn.XLOOKUP(Tabla1[[#This Row],[txtDimensionFocus]],Tabla7[Columna1],Tabla7[Columna2])</f>
        <v>Cuentas Por Pagar Proveedores</v>
      </c>
      <c r="D2347" s="43" t="s">
        <v>816</v>
      </c>
      <c r="E2347" t="s">
        <v>815</v>
      </c>
      <c r="F2347" t="s">
        <v>11281</v>
      </c>
      <c r="G2347" s="41">
        <v>41716</v>
      </c>
      <c r="L2347" t="s">
        <v>21854</v>
      </c>
      <c r="M2347">
        <v>-934.18</v>
      </c>
      <c r="N2347">
        <v>-934.18</v>
      </c>
    </row>
    <row r="2348" spans="2:14" x14ac:dyDescent="0.25">
      <c r="B2348" s="49" t="s">
        <v>9326</v>
      </c>
      <c r="C2348" s="53" t="str">
        <f>_xlfn.XLOOKUP(Tabla1[[#This Row],[txtDimensionFocus]],Tabla7[Columna1],Tabla7[Columna2])</f>
        <v>Cuentas Por Pagar Proveedores</v>
      </c>
      <c r="D2348" s="43" t="s">
        <v>17</v>
      </c>
      <c r="E2348" t="s">
        <v>16</v>
      </c>
      <c r="F2348" t="s">
        <v>9334</v>
      </c>
      <c r="G2348" s="41">
        <v>40021</v>
      </c>
      <c r="H2348">
        <v>307</v>
      </c>
      <c r="L2348" t="s">
        <v>21854</v>
      </c>
      <c r="M2348">
        <v>-930</v>
      </c>
      <c r="N2348">
        <v>-930</v>
      </c>
    </row>
    <row r="2349" spans="2:14" x14ac:dyDescent="0.25">
      <c r="B2349" s="49" t="s">
        <v>23866</v>
      </c>
      <c r="C2349" s="53" t="str">
        <f>_xlfn.XLOOKUP(Tabla1[[#This Row],[txtDimensionFocus]],Tabla7[Columna1],Tabla7[Columna2])</f>
        <v>Reposicion/Reposicion Cajas Chicas/Fondos</v>
      </c>
      <c r="D2349" s="43" t="s">
        <v>21193</v>
      </c>
      <c r="E2349" t="s">
        <v>23931</v>
      </c>
      <c r="F2349" t="s">
        <v>21194</v>
      </c>
      <c r="G2349" s="41">
        <v>45307</v>
      </c>
      <c r="H2349" t="s">
        <v>21195</v>
      </c>
      <c r="L2349" t="s">
        <v>21854</v>
      </c>
      <c r="M2349" s="44">
        <v>-87039.71</v>
      </c>
      <c r="N2349" s="44">
        <v>-87039.71</v>
      </c>
    </row>
    <row r="2350" spans="2:14" x14ac:dyDescent="0.25">
      <c r="B2350" s="49" t="s">
        <v>9326</v>
      </c>
      <c r="C2350" s="53" t="str">
        <f>_xlfn.XLOOKUP(Tabla1[[#This Row],[txtDimensionFocus]],Tabla7[Columna1],Tabla7[Columna2])</f>
        <v>Cuentas Por Pagar Proveedores</v>
      </c>
      <c r="D2350" s="43" t="s">
        <v>816</v>
      </c>
      <c r="E2350" t="s">
        <v>815</v>
      </c>
      <c r="F2350" t="s">
        <v>11086</v>
      </c>
      <c r="G2350" s="41">
        <v>41682</v>
      </c>
      <c r="L2350" t="s">
        <v>21854</v>
      </c>
      <c r="M2350">
        <v>-912.8</v>
      </c>
      <c r="N2350">
        <v>-912.8</v>
      </c>
    </row>
    <row r="2351" spans="2:14" x14ac:dyDescent="0.25">
      <c r="B2351" s="49" t="s">
        <v>9326</v>
      </c>
      <c r="C2351" s="53" t="str">
        <f>_xlfn.XLOOKUP(Tabla1[[#This Row],[txtDimensionFocus]],Tabla7[Columna1],Tabla7[Columna2])</f>
        <v>Cuentas Por Pagar Proveedores</v>
      </c>
      <c r="D2351" s="43" t="s">
        <v>11005</v>
      </c>
      <c r="E2351" t="s">
        <v>2094</v>
      </c>
      <c r="F2351" t="s">
        <v>10974</v>
      </c>
      <c r="G2351" s="41">
        <v>41639</v>
      </c>
      <c r="L2351" t="s">
        <v>21854</v>
      </c>
      <c r="M2351">
        <v>-912</v>
      </c>
      <c r="N2351">
        <v>-912</v>
      </c>
    </row>
    <row r="2352" spans="2:14" x14ac:dyDescent="0.25">
      <c r="B2352" s="49" t="s">
        <v>9326</v>
      </c>
      <c r="C2352" s="53" t="str">
        <f>_xlfn.XLOOKUP(Tabla1[[#This Row],[txtDimensionFocus]],Tabla7[Columna1],Tabla7[Columna2])</f>
        <v>Cuentas Por Pagar Proveedores</v>
      </c>
      <c r="D2352" s="43" t="s">
        <v>816</v>
      </c>
      <c r="E2352" t="s">
        <v>815</v>
      </c>
      <c r="F2352" t="s">
        <v>11365</v>
      </c>
      <c r="G2352" s="41">
        <v>41726</v>
      </c>
      <c r="L2352" t="s">
        <v>21854</v>
      </c>
      <c r="M2352">
        <v>-912</v>
      </c>
      <c r="N2352">
        <v>-912</v>
      </c>
    </row>
    <row r="2353" spans="2:14" x14ac:dyDescent="0.25">
      <c r="B2353" s="49" t="s">
        <v>23866</v>
      </c>
      <c r="C2353" s="53" t="str">
        <f>_xlfn.XLOOKUP(Tabla1[[#This Row],[txtDimensionFocus]],Tabla7[Columna1],Tabla7[Columna2])</f>
        <v>Reposicion/Reposicion Cajas Chicas/Fondos</v>
      </c>
      <c r="D2353" s="43" t="s">
        <v>21560</v>
      </c>
      <c r="E2353" t="s">
        <v>23948</v>
      </c>
      <c r="F2353" t="s">
        <v>21561</v>
      </c>
      <c r="G2353" s="41">
        <v>45302</v>
      </c>
      <c r="H2353" t="s">
        <v>21562</v>
      </c>
      <c r="L2353" t="s">
        <v>21854</v>
      </c>
      <c r="M2353" s="44">
        <v>-85953.08</v>
      </c>
      <c r="N2353" s="44">
        <v>-85953.08</v>
      </c>
    </row>
    <row r="2354" spans="2:14" x14ac:dyDescent="0.25">
      <c r="B2354" s="49" t="s">
        <v>9326</v>
      </c>
      <c r="C2354" s="53" t="str">
        <f>_xlfn.XLOOKUP(Tabla1[[#This Row],[txtDimensionFocus]],Tabla7[Columna1],Tabla7[Columna2])</f>
        <v>Cuentas Por Pagar Proveedores</v>
      </c>
      <c r="D2354" s="43" t="s">
        <v>816</v>
      </c>
      <c r="E2354" t="s">
        <v>815</v>
      </c>
      <c r="F2354" t="s">
        <v>12465</v>
      </c>
      <c r="G2354" s="41">
        <v>41835</v>
      </c>
      <c r="L2354" t="s">
        <v>21854</v>
      </c>
      <c r="M2354">
        <v>-912</v>
      </c>
      <c r="N2354">
        <v>-912</v>
      </c>
    </row>
    <row r="2355" spans="2:14" x14ac:dyDescent="0.25">
      <c r="B2355" s="49" t="s">
        <v>9326</v>
      </c>
      <c r="C2355" s="53" t="str">
        <f>_xlfn.XLOOKUP(Tabla1[[#This Row],[txtDimensionFocus]],Tabla7[Columna1],Tabla7[Columna2])</f>
        <v>Cuentas Por Pagar Proveedores</v>
      </c>
      <c r="D2355" s="43" t="s">
        <v>816</v>
      </c>
      <c r="E2355" t="s">
        <v>815</v>
      </c>
      <c r="F2355" t="s">
        <v>11123</v>
      </c>
      <c r="G2355" s="41">
        <v>41691</v>
      </c>
      <c r="L2355" t="s">
        <v>21854</v>
      </c>
      <c r="M2355">
        <v>-904.59</v>
      </c>
      <c r="N2355">
        <v>-904.59</v>
      </c>
    </row>
    <row r="2356" spans="2:14" x14ac:dyDescent="0.25">
      <c r="B2356" s="49" t="s">
        <v>9326</v>
      </c>
      <c r="C2356" s="53" t="str">
        <f>_xlfn.XLOOKUP(Tabla1[[#This Row],[txtDimensionFocus]],Tabla7[Columna1],Tabla7[Columna2])</f>
        <v>Cuentas Por Pagar Proveedores</v>
      </c>
      <c r="D2356" s="43" t="s">
        <v>816</v>
      </c>
      <c r="E2356" t="s">
        <v>815</v>
      </c>
      <c r="F2356" t="s">
        <v>10621</v>
      </c>
      <c r="G2356" s="41">
        <v>41579</v>
      </c>
      <c r="L2356" t="s">
        <v>21854</v>
      </c>
      <c r="M2356">
        <v>-904.59</v>
      </c>
      <c r="N2356">
        <v>-904.59</v>
      </c>
    </row>
    <row r="2357" spans="2:14" x14ac:dyDescent="0.25">
      <c r="B2357" s="49" t="s">
        <v>9326</v>
      </c>
      <c r="C2357" s="53" t="str">
        <f>_xlfn.XLOOKUP(Tabla1[[#This Row],[txtDimensionFocus]],Tabla7[Columna1],Tabla7[Columna2])</f>
        <v>Cuentas Por Pagar Proveedores</v>
      </c>
      <c r="D2357" s="43" t="s">
        <v>816</v>
      </c>
      <c r="E2357" t="s">
        <v>815</v>
      </c>
      <c r="F2357" t="s">
        <v>10635</v>
      </c>
      <c r="G2357" s="41">
        <v>41589</v>
      </c>
      <c r="L2357" t="s">
        <v>21854</v>
      </c>
      <c r="M2357">
        <v>-904.59</v>
      </c>
      <c r="N2357">
        <v>-904.59</v>
      </c>
    </row>
    <row r="2358" spans="2:14" x14ac:dyDescent="0.25">
      <c r="B2358" s="49" t="s">
        <v>9326</v>
      </c>
      <c r="C2358" s="53" t="str">
        <f>_xlfn.XLOOKUP(Tabla1[[#This Row],[txtDimensionFocus]],Tabla7[Columna1],Tabla7[Columna2])</f>
        <v>Cuentas Por Pagar Proveedores</v>
      </c>
      <c r="D2358" s="43" t="s">
        <v>816</v>
      </c>
      <c r="E2358" t="s">
        <v>815</v>
      </c>
      <c r="F2358" t="s">
        <v>10644</v>
      </c>
      <c r="G2358" s="41">
        <v>41593</v>
      </c>
      <c r="L2358" t="s">
        <v>21854</v>
      </c>
      <c r="M2358">
        <v>-904.59</v>
      </c>
      <c r="N2358">
        <v>-904.59</v>
      </c>
    </row>
    <row r="2359" spans="2:14" x14ac:dyDescent="0.25">
      <c r="B2359" s="49" t="s">
        <v>9326</v>
      </c>
      <c r="C2359" s="53" t="str">
        <f>_xlfn.XLOOKUP(Tabla1[[#This Row],[txtDimensionFocus]],Tabla7[Columna1],Tabla7[Columna2])</f>
        <v>Cuentas Por Pagar Proveedores</v>
      </c>
      <c r="D2359" s="43" t="s">
        <v>816</v>
      </c>
      <c r="E2359" t="s">
        <v>815</v>
      </c>
      <c r="F2359" t="s">
        <v>10983</v>
      </c>
      <c r="G2359" s="41">
        <v>41639</v>
      </c>
      <c r="L2359" t="s">
        <v>21854</v>
      </c>
      <c r="M2359">
        <v>-904.59</v>
      </c>
      <c r="N2359">
        <v>-904.59</v>
      </c>
    </row>
    <row r="2360" spans="2:14" x14ac:dyDescent="0.25">
      <c r="B2360" s="49" t="s">
        <v>9326</v>
      </c>
      <c r="C2360" s="53" t="str">
        <f>_xlfn.XLOOKUP(Tabla1[[#This Row],[txtDimensionFocus]],Tabla7[Columna1],Tabla7[Columna2])</f>
        <v>Cuentas Por Pagar Proveedores</v>
      </c>
      <c r="D2360" s="43" t="s">
        <v>816</v>
      </c>
      <c r="E2360" t="s">
        <v>815</v>
      </c>
      <c r="F2360" t="s">
        <v>10991</v>
      </c>
      <c r="G2360" s="41">
        <v>41639</v>
      </c>
      <c r="L2360" t="s">
        <v>21854</v>
      </c>
      <c r="M2360">
        <v>-904.59</v>
      </c>
      <c r="N2360">
        <v>-904.59</v>
      </c>
    </row>
    <row r="2361" spans="2:14" x14ac:dyDescent="0.25">
      <c r="B2361" s="49" t="s">
        <v>9326</v>
      </c>
      <c r="C2361" s="53" t="str">
        <f>_xlfn.XLOOKUP(Tabla1[[#This Row],[txtDimensionFocus]],Tabla7[Columna1],Tabla7[Columna2])</f>
        <v>Cuentas Por Pagar Proveedores</v>
      </c>
      <c r="D2361" s="43" t="s">
        <v>816</v>
      </c>
      <c r="E2361" t="s">
        <v>815</v>
      </c>
      <c r="F2361" t="s">
        <v>10511</v>
      </c>
      <c r="G2361" s="41">
        <v>41527</v>
      </c>
      <c r="L2361" t="s">
        <v>21854</v>
      </c>
      <c r="M2361">
        <v>-904.59</v>
      </c>
      <c r="N2361">
        <v>-904.59</v>
      </c>
    </row>
    <row r="2362" spans="2:14" x14ac:dyDescent="0.25">
      <c r="B2362" s="49" t="s">
        <v>23700</v>
      </c>
      <c r="C2362" s="53" t="str">
        <f>_xlfn.XLOOKUP(Tabla1[[#This Row],[txtDimensionFocus]],Tabla7[Columna1],Tabla7[Columna2])</f>
        <v>Retencion por Pagar  de Impuesto Retenido</v>
      </c>
      <c r="D2362" s="43" t="s">
        <v>17</v>
      </c>
      <c r="E2362" t="s">
        <v>16</v>
      </c>
      <c r="F2362" t="s">
        <v>23736</v>
      </c>
      <c r="G2362" s="41">
        <v>41547</v>
      </c>
      <c r="L2362" t="s">
        <v>21854</v>
      </c>
      <c r="M2362" s="44">
        <v>-84670.39</v>
      </c>
      <c r="N2362" s="44">
        <v>-84670.39</v>
      </c>
    </row>
    <row r="2363" spans="2:14" x14ac:dyDescent="0.25">
      <c r="B2363" s="49" t="s">
        <v>9326</v>
      </c>
      <c r="C2363" s="53" t="str">
        <f>_xlfn.XLOOKUP(Tabla1[[#This Row],[txtDimensionFocus]],Tabla7[Columna1],Tabla7[Columna2])</f>
        <v>Cuentas Por Pagar Proveedores</v>
      </c>
      <c r="D2363" s="43" t="s">
        <v>816</v>
      </c>
      <c r="E2363" t="s">
        <v>815</v>
      </c>
      <c r="F2363" t="s">
        <v>14617</v>
      </c>
      <c r="G2363" s="41">
        <v>42886</v>
      </c>
      <c r="L2363" t="s">
        <v>21854</v>
      </c>
      <c r="M2363">
        <v>-902.88</v>
      </c>
      <c r="N2363">
        <v>-902.88</v>
      </c>
    </row>
    <row r="2364" spans="2:14" x14ac:dyDescent="0.25">
      <c r="B2364" s="49" t="s">
        <v>9326</v>
      </c>
      <c r="C2364" s="53" t="str">
        <f>_xlfn.XLOOKUP(Tabla1[[#This Row],[txtDimensionFocus]],Tabla7[Columna1],Tabla7[Columna2])</f>
        <v>Cuentas Por Pagar Proveedores</v>
      </c>
      <c r="D2364" s="43" t="s">
        <v>816</v>
      </c>
      <c r="E2364" t="s">
        <v>815</v>
      </c>
      <c r="F2364" t="s">
        <v>10581</v>
      </c>
      <c r="G2364" s="41">
        <v>41561</v>
      </c>
      <c r="L2364" t="s">
        <v>21854</v>
      </c>
      <c r="M2364">
        <v>-892.14</v>
      </c>
      <c r="N2364">
        <v>-892.14</v>
      </c>
    </row>
    <row r="2365" spans="2:14" x14ac:dyDescent="0.25">
      <c r="B2365" s="49" t="s">
        <v>9326</v>
      </c>
      <c r="C2365" s="53" t="str">
        <f>_xlfn.XLOOKUP(Tabla1[[#This Row],[txtDimensionFocus]],Tabla7[Columna1],Tabla7[Columna2])</f>
        <v>Cuentas Por Pagar Proveedores</v>
      </c>
      <c r="D2365" s="43" t="s">
        <v>816</v>
      </c>
      <c r="E2365" t="s">
        <v>815</v>
      </c>
      <c r="F2365" t="s">
        <v>10984</v>
      </c>
      <c r="G2365" s="41">
        <v>41639</v>
      </c>
      <c r="L2365" t="s">
        <v>21854</v>
      </c>
      <c r="M2365">
        <v>-889.7</v>
      </c>
      <c r="N2365">
        <v>-889.7</v>
      </c>
    </row>
    <row r="2366" spans="2:14" x14ac:dyDescent="0.25">
      <c r="B2366" s="49" t="s">
        <v>9326</v>
      </c>
      <c r="C2366" s="53" t="str">
        <f>_xlfn.XLOOKUP(Tabla1[[#This Row],[txtDimensionFocus]],Tabla7[Columna1],Tabla7[Columna2])</f>
        <v>Cuentas Por Pagar Proveedores</v>
      </c>
      <c r="D2366" s="43" t="s">
        <v>816</v>
      </c>
      <c r="E2366" t="s">
        <v>815</v>
      </c>
      <c r="F2366" t="s">
        <v>10490</v>
      </c>
      <c r="G2366" s="41">
        <v>41516</v>
      </c>
      <c r="L2366" t="s">
        <v>21854</v>
      </c>
      <c r="M2366">
        <v>-888.17</v>
      </c>
      <c r="N2366">
        <v>-888.17</v>
      </c>
    </row>
    <row r="2367" spans="2:14" x14ac:dyDescent="0.25">
      <c r="B2367" s="49" t="s">
        <v>9326</v>
      </c>
      <c r="C2367" s="53" t="str">
        <f>_xlfn.XLOOKUP(Tabla1[[#This Row],[txtDimensionFocus]],Tabla7[Columna1],Tabla7[Columna2])</f>
        <v>Cuentas Por Pagar Proveedores</v>
      </c>
      <c r="D2367" s="43" t="s">
        <v>816</v>
      </c>
      <c r="E2367" t="s">
        <v>815</v>
      </c>
      <c r="F2367" t="s">
        <v>10655</v>
      </c>
      <c r="G2367" s="41">
        <v>41598</v>
      </c>
      <c r="L2367" t="s">
        <v>21854</v>
      </c>
      <c r="M2367">
        <v>-888.15</v>
      </c>
      <c r="N2367">
        <v>-888.15</v>
      </c>
    </row>
    <row r="2368" spans="2:14" x14ac:dyDescent="0.25">
      <c r="B2368" s="49" t="s">
        <v>9326</v>
      </c>
      <c r="C2368" s="53" t="str">
        <f>_xlfn.XLOOKUP(Tabla1[[#This Row],[txtDimensionFocus]],Tabla7[Columna1],Tabla7[Columna2])</f>
        <v>Cuentas Por Pagar Proveedores</v>
      </c>
      <c r="D2368" s="43" t="s">
        <v>69</v>
      </c>
      <c r="E2368" t="s">
        <v>68</v>
      </c>
      <c r="F2368" t="s">
        <v>9363</v>
      </c>
      <c r="G2368" s="41">
        <v>40281</v>
      </c>
      <c r="H2368">
        <v>1301</v>
      </c>
      <c r="L2368" t="s">
        <v>21854</v>
      </c>
      <c r="M2368">
        <v>-875</v>
      </c>
      <c r="N2368">
        <v>-875</v>
      </c>
    </row>
    <row r="2369" spans="2:14" x14ac:dyDescent="0.25">
      <c r="B2369" s="49" t="s">
        <v>9326</v>
      </c>
      <c r="C2369" s="53" t="str">
        <f>_xlfn.XLOOKUP(Tabla1[[#This Row],[txtDimensionFocus]],Tabla7[Columna1],Tabla7[Columna2])</f>
        <v>Cuentas Por Pagar Proveedores</v>
      </c>
      <c r="D2369" s="43" t="s">
        <v>816</v>
      </c>
      <c r="E2369" t="s">
        <v>815</v>
      </c>
      <c r="F2369" t="s">
        <v>11364</v>
      </c>
      <c r="G2369" s="41">
        <v>41726</v>
      </c>
      <c r="L2369" t="s">
        <v>21854</v>
      </c>
      <c r="M2369">
        <v>-861</v>
      </c>
      <c r="N2369">
        <v>-861</v>
      </c>
    </row>
    <row r="2370" spans="2:14" x14ac:dyDescent="0.25">
      <c r="B2370" s="49" t="s">
        <v>9326</v>
      </c>
      <c r="C2370" s="53" t="str">
        <f>_xlfn.XLOOKUP(Tabla1[[#This Row],[txtDimensionFocus]],Tabla7[Columna1],Tabla7[Columna2])</f>
        <v>Cuentas Por Pagar Proveedores</v>
      </c>
      <c r="D2370" s="43" t="s">
        <v>816</v>
      </c>
      <c r="E2370" t="s">
        <v>815</v>
      </c>
      <c r="F2370" t="s">
        <v>12464</v>
      </c>
      <c r="G2370" s="41">
        <v>41835</v>
      </c>
      <c r="L2370" t="s">
        <v>21854</v>
      </c>
      <c r="M2370">
        <v>-861</v>
      </c>
      <c r="N2370">
        <v>-861</v>
      </c>
    </row>
    <row r="2371" spans="2:14" x14ac:dyDescent="0.25">
      <c r="B2371" s="49" t="s">
        <v>9326</v>
      </c>
      <c r="C2371" s="53" t="str">
        <f>_xlfn.XLOOKUP(Tabla1[[#This Row],[txtDimensionFocus]],Tabla7[Columna1],Tabla7[Columna2])</f>
        <v>Cuentas Por Pagar Proveedores</v>
      </c>
      <c r="D2371" s="43" t="s">
        <v>816</v>
      </c>
      <c r="E2371" t="s">
        <v>815</v>
      </c>
      <c r="F2371" t="s">
        <v>11217</v>
      </c>
      <c r="G2371" s="41">
        <v>41705</v>
      </c>
      <c r="L2371" t="s">
        <v>21854</v>
      </c>
      <c r="M2371">
        <v>-854.51</v>
      </c>
      <c r="N2371">
        <v>-854.51</v>
      </c>
    </row>
    <row r="2372" spans="2:14" x14ac:dyDescent="0.25">
      <c r="B2372" s="49" t="s">
        <v>9326</v>
      </c>
      <c r="C2372" s="53" t="str">
        <f>_xlfn.XLOOKUP(Tabla1[[#This Row],[txtDimensionFocus]],Tabla7[Columna1],Tabla7[Columna2])</f>
        <v>Cuentas Por Pagar Proveedores</v>
      </c>
      <c r="D2372" s="43" t="s">
        <v>816</v>
      </c>
      <c r="E2372" t="s">
        <v>815</v>
      </c>
      <c r="F2372" t="s">
        <v>11119</v>
      </c>
      <c r="G2372" s="41">
        <v>41691</v>
      </c>
      <c r="L2372" t="s">
        <v>21854</v>
      </c>
      <c r="M2372">
        <v>-854.48</v>
      </c>
      <c r="N2372">
        <v>-854.48</v>
      </c>
    </row>
    <row r="2373" spans="2:14" x14ac:dyDescent="0.25">
      <c r="B2373" s="49" t="s">
        <v>9326</v>
      </c>
      <c r="C2373" s="53" t="str">
        <f>_xlfn.XLOOKUP(Tabla1[[#This Row],[txtDimensionFocus]],Tabla7[Columna1],Tabla7[Columna2])</f>
        <v>Cuentas Por Pagar Proveedores</v>
      </c>
      <c r="D2373" s="43" t="s">
        <v>816</v>
      </c>
      <c r="E2373" t="s">
        <v>815</v>
      </c>
      <c r="F2373" t="s">
        <v>11122</v>
      </c>
      <c r="G2373" s="41">
        <v>41691</v>
      </c>
      <c r="L2373" t="s">
        <v>21854</v>
      </c>
      <c r="M2373">
        <v>-854.01</v>
      </c>
      <c r="N2373">
        <v>-854.01</v>
      </c>
    </row>
    <row r="2374" spans="2:14" x14ac:dyDescent="0.25">
      <c r="B2374" s="49" t="s">
        <v>9326</v>
      </c>
      <c r="C2374" s="53" t="str">
        <f>_xlfn.XLOOKUP(Tabla1[[#This Row],[txtDimensionFocus]],Tabla7[Columna1],Tabla7[Columna2])</f>
        <v>Cuentas Por Pagar Proveedores</v>
      </c>
      <c r="D2374" s="43" t="s">
        <v>816</v>
      </c>
      <c r="E2374" t="s">
        <v>815</v>
      </c>
      <c r="F2374" t="s">
        <v>10620</v>
      </c>
      <c r="G2374" s="41">
        <v>41579</v>
      </c>
      <c r="L2374" t="s">
        <v>21854</v>
      </c>
      <c r="M2374">
        <v>-854</v>
      </c>
      <c r="N2374">
        <v>-854</v>
      </c>
    </row>
    <row r="2375" spans="2:14" x14ac:dyDescent="0.25">
      <c r="B2375" s="49" t="s">
        <v>9326</v>
      </c>
      <c r="C2375" s="53" t="str">
        <f>_xlfn.XLOOKUP(Tabla1[[#This Row],[txtDimensionFocus]],Tabla7[Columna1],Tabla7[Columna2])</f>
        <v>Cuentas Por Pagar Proveedores</v>
      </c>
      <c r="D2375" s="43" t="s">
        <v>816</v>
      </c>
      <c r="E2375" t="s">
        <v>815</v>
      </c>
      <c r="F2375" t="s">
        <v>10634</v>
      </c>
      <c r="G2375" s="41">
        <v>41589</v>
      </c>
      <c r="L2375" t="s">
        <v>21854</v>
      </c>
      <c r="M2375">
        <v>-854</v>
      </c>
      <c r="N2375">
        <v>-854</v>
      </c>
    </row>
    <row r="2376" spans="2:14" x14ac:dyDescent="0.25">
      <c r="B2376" s="49" t="s">
        <v>9326</v>
      </c>
      <c r="C2376" s="53" t="str">
        <f>_xlfn.XLOOKUP(Tabla1[[#This Row],[txtDimensionFocus]],Tabla7[Columna1],Tabla7[Columna2])</f>
        <v>Cuentas Por Pagar Proveedores</v>
      </c>
      <c r="D2376" s="43" t="s">
        <v>816</v>
      </c>
      <c r="E2376" t="s">
        <v>815</v>
      </c>
      <c r="F2376" t="s">
        <v>10642</v>
      </c>
      <c r="G2376" s="41">
        <v>41593</v>
      </c>
      <c r="L2376" t="s">
        <v>21854</v>
      </c>
      <c r="M2376">
        <v>-854</v>
      </c>
      <c r="N2376">
        <v>-854</v>
      </c>
    </row>
    <row r="2377" spans="2:14" x14ac:dyDescent="0.25">
      <c r="B2377" s="49" t="s">
        <v>9326</v>
      </c>
      <c r="C2377" s="53" t="str">
        <f>_xlfn.XLOOKUP(Tabla1[[#This Row],[txtDimensionFocus]],Tabla7[Columna1],Tabla7[Columna2])</f>
        <v>Cuentas Por Pagar Proveedores</v>
      </c>
      <c r="D2377" s="43" t="s">
        <v>816</v>
      </c>
      <c r="E2377" t="s">
        <v>815</v>
      </c>
      <c r="F2377" t="s">
        <v>10982</v>
      </c>
      <c r="G2377" s="41">
        <v>41639</v>
      </c>
      <c r="L2377" t="s">
        <v>21854</v>
      </c>
      <c r="M2377">
        <v>-854</v>
      </c>
      <c r="N2377">
        <v>-854</v>
      </c>
    </row>
    <row r="2378" spans="2:14" x14ac:dyDescent="0.25">
      <c r="B2378" s="49" t="s">
        <v>9326</v>
      </c>
      <c r="C2378" s="53" t="str">
        <f>_xlfn.XLOOKUP(Tabla1[[#This Row],[txtDimensionFocus]],Tabla7[Columna1],Tabla7[Columna2])</f>
        <v>Cuentas Por Pagar Proveedores</v>
      </c>
      <c r="D2378" s="43" t="s">
        <v>816</v>
      </c>
      <c r="E2378" t="s">
        <v>815</v>
      </c>
      <c r="F2378" t="s">
        <v>10990</v>
      </c>
      <c r="G2378" s="41">
        <v>41639</v>
      </c>
      <c r="L2378" t="s">
        <v>21854</v>
      </c>
      <c r="M2378">
        <v>-854</v>
      </c>
      <c r="N2378">
        <v>-854</v>
      </c>
    </row>
    <row r="2379" spans="2:14" x14ac:dyDescent="0.25">
      <c r="B2379" s="49" t="s">
        <v>9326</v>
      </c>
      <c r="C2379" s="53" t="str">
        <f>_xlfn.XLOOKUP(Tabla1[[#This Row],[txtDimensionFocus]],Tabla7[Columna1],Tabla7[Columna2])</f>
        <v>Cuentas Por Pagar Proveedores</v>
      </c>
      <c r="D2379" s="43" t="s">
        <v>816</v>
      </c>
      <c r="E2379" t="s">
        <v>815</v>
      </c>
      <c r="F2379" t="s">
        <v>10510</v>
      </c>
      <c r="G2379" s="41">
        <v>41527</v>
      </c>
      <c r="L2379" t="s">
        <v>21854</v>
      </c>
      <c r="M2379">
        <v>-854</v>
      </c>
      <c r="N2379">
        <v>-854</v>
      </c>
    </row>
    <row r="2380" spans="2:14" x14ac:dyDescent="0.25">
      <c r="B2380" s="49" t="s">
        <v>9326</v>
      </c>
      <c r="C2380" s="53" t="str">
        <f>_xlfn.XLOOKUP(Tabla1[[#This Row],[txtDimensionFocus]],Tabla7[Columna1],Tabla7[Columna2])</f>
        <v>Cuentas Por Pagar Proveedores</v>
      </c>
      <c r="D2380" s="43" t="s">
        <v>816</v>
      </c>
      <c r="E2380" t="s">
        <v>815</v>
      </c>
      <c r="F2380" t="s">
        <v>14616</v>
      </c>
      <c r="G2380" s="41">
        <v>42886</v>
      </c>
      <c r="L2380" t="s">
        <v>21854</v>
      </c>
      <c r="M2380">
        <v>-852.39</v>
      </c>
      <c r="N2380">
        <v>-852.39</v>
      </c>
    </row>
    <row r="2381" spans="2:14" x14ac:dyDescent="0.25">
      <c r="B2381" s="49" t="s">
        <v>9326</v>
      </c>
      <c r="C2381" s="53" t="str">
        <f>_xlfn.XLOOKUP(Tabla1[[#This Row],[txtDimensionFocus]],Tabla7[Columna1],Tabla7[Columna2])</f>
        <v>Cuentas Por Pagar Proveedores</v>
      </c>
      <c r="D2381" s="43" t="s">
        <v>816</v>
      </c>
      <c r="E2381" t="s">
        <v>815</v>
      </c>
      <c r="F2381" t="s">
        <v>10553</v>
      </c>
      <c r="G2381" s="41">
        <v>41548</v>
      </c>
      <c r="L2381" t="s">
        <v>21854</v>
      </c>
      <c r="M2381">
        <v>-843.39</v>
      </c>
      <c r="N2381">
        <v>-843.39</v>
      </c>
    </row>
    <row r="2382" spans="2:14" x14ac:dyDescent="0.25">
      <c r="B2382" s="49" t="s">
        <v>9326</v>
      </c>
      <c r="C2382" s="53" t="str">
        <f>_xlfn.XLOOKUP(Tabla1[[#This Row],[txtDimensionFocus]],Tabla7[Columna1],Tabla7[Columna2])</f>
        <v>Cuentas Por Pagar Proveedores</v>
      </c>
      <c r="D2382" s="43" t="s">
        <v>816</v>
      </c>
      <c r="E2382" t="s">
        <v>815</v>
      </c>
      <c r="F2382" t="s">
        <v>10580</v>
      </c>
      <c r="G2382" s="41">
        <v>41561</v>
      </c>
      <c r="L2382" t="s">
        <v>21854</v>
      </c>
      <c r="M2382">
        <v>-842.25</v>
      </c>
      <c r="N2382">
        <v>-842.25</v>
      </c>
    </row>
    <row r="2383" spans="2:14" x14ac:dyDescent="0.25">
      <c r="B2383" s="49" t="s">
        <v>9326</v>
      </c>
      <c r="C2383" s="53" t="str">
        <f>_xlfn.XLOOKUP(Tabla1[[#This Row],[txtDimensionFocus]],Tabla7[Columna1],Tabla7[Columna2])</f>
        <v>Cuentas Por Pagar Proveedores</v>
      </c>
      <c r="D2383" s="43" t="s">
        <v>816</v>
      </c>
      <c r="E2383" t="s">
        <v>815</v>
      </c>
      <c r="F2383" t="s">
        <v>11216</v>
      </c>
      <c r="G2383" s="41">
        <v>41705</v>
      </c>
      <c r="L2383" t="s">
        <v>21854</v>
      </c>
      <c r="M2383">
        <v>-806.72</v>
      </c>
      <c r="N2383">
        <v>-806.72</v>
      </c>
    </row>
    <row r="2384" spans="2:14" x14ac:dyDescent="0.25">
      <c r="B2384" s="49" t="s">
        <v>9326</v>
      </c>
      <c r="C2384" s="53" t="str">
        <f>_xlfn.XLOOKUP(Tabla1[[#This Row],[txtDimensionFocus]],Tabla7[Columna1],Tabla7[Columna2])</f>
        <v>Cuentas Por Pagar Proveedores</v>
      </c>
      <c r="D2384" s="43" t="s">
        <v>816</v>
      </c>
      <c r="E2384" t="s">
        <v>815</v>
      </c>
      <c r="F2384" t="s">
        <v>11118</v>
      </c>
      <c r="G2384" s="41">
        <v>41691</v>
      </c>
      <c r="L2384" t="s">
        <v>21854</v>
      </c>
      <c r="M2384">
        <v>-806.7</v>
      </c>
      <c r="N2384">
        <v>-806.7</v>
      </c>
    </row>
    <row r="2385" spans="2:14" x14ac:dyDescent="0.25">
      <c r="B2385" s="49" t="s">
        <v>9326</v>
      </c>
      <c r="C2385" s="53" t="str">
        <f>_xlfn.XLOOKUP(Tabla1[[#This Row],[txtDimensionFocus]],Tabla7[Columna1],Tabla7[Columna2])</f>
        <v>Cuentas Por Pagar Proveedores</v>
      </c>
      <c r="D2385" s="43" t="s">
        <v>313</v>
      </c>
      <c r="E2385" t="s">
        <v>312</v>
      </c>
      <c r="F2385" t="s">
        <v>9525</v>
      </c>
      <c r="G2385" s="41">
        <v>40589</v>
      </c>
      <c r="H2385">
        <v>43</v>
      </c>
      <c r="L2385" t="s">
        <v>21854</v>
      </c>
      <c r="M2385">
        <v>-800</v>
      </c>
      <c r="N2385">
        <v>-800</v>
      </c>
    </row>
    <row r="2386" spans="2:14" x14ac:dyDescent="0.25">
      <c r="B2386" s="49" t="s">
        <v>9326</v>
      </c>
      <c r="C2386" s="53" t="str">
        <f>_xlfn.XLOOKUP(Tabla1[[#This Row],[txtDimensionFocus]],Tabla7[Columna1],Tabla7[Columna2])</f>
        <v>Cuentas Por Pagar Proveedores</v>
      </c>
      <c r="D2386" s="43" t="s">
        <v>6569</v>
      </c>
      <c r="E2386" t="s">
        <v>6568</v>
      </c>
      <c r="F2386" t="s">
        <v>21398</v>
      </c>
      <c r="G2386" s="41">
        <v>45315</v>
      </c>
      <c r="H2386" t="s">
        <v>21399</v>
      </c>
      <c r="L2386" t="s">
        <v>21854</v>
      </c>
      <c r="M2386">
        <v>-792.92</v>
      </c>
      <c r="N2386">
        <v>-792.92</v>
      </c>
    </row>
    <row r="2387" spans="2:14" x14ac:dyDescent="0.25">
      <c r="B2387" s="49" t="s">
        <v>9326</v>
      </c>
      <c r="C2387" s="53" t="str">
        <f>_xlfn.XLOOKUP(Tabla1[[#This Row],[txtDimensionFocus]],Tabla7[Columna1],Tabla7[Columna2])</f>
        <v>Cuentas Por Pagar Proveedores</v>
      </c>
      <c r="D2387" s="43" t="s">
        <v>816</v>
      </c>
      <c r="E2387" t="s">
        <v>815</v>
      </c>
      <c r="F2387" t="s">
        <v>11089</v>
      </c>
      <c r="G2387" s="41">
        <v>41682</v>
      </c>
      <c r="L2387" t="s">
        <v>21854</v>
      </c>
      <c r="M2387">
        <v>-760</v>
      </c>
      <c r="N2387">
        <v>-760</v>
      </c>
    </row>
    <row r="2388" spans="2:14" x14ac:dyDescent="0.25">
      <c r="B2388" s="49" t="s">
        <v>23700</v>
      </c>
      <c r="C2388" s="53" t="str">
        <f>_xlfn.XLOOKUP(Tabla1[[#This Row],[txtDimensionFocus]],Tabla7[Columna1],Tabla7[Columna2])</f>
        <v>Retencion por Pagar  de Impuesto Retenido</v>
      </c>
      <c r="D2388" s="43" t="s">
        <v>17</v>
      </c>
      <c r="E2388" t="s">
        <v>16</v>
      </c>
      <c r="F2388" t="s">
        <v>23705</v>
      </c>
      <c r="G2388" s="41">
        <v>41310</v>
      </c>
      <c r="L2388" t="s">
        <v>21854</v>
      </c>
      <c r="M2388" s="44">
        <v>-83144.289999999994</v>
      </c>
      <c r="N2388" s="44">
        <v>-83144.289999999994</v>
      </c>
    </row>
    <row r="2389" spans="2:14" x14ac:dyDescent="0.25">
      <c r="B2389" s="49" t="s">
        <v>9326</v>
      </c>
      <c r="C2389" s="53" t="str">
        <f>_xlfn.XLOOKUP(Tabla1[[#This Row],[txtDimensionFocus]],Tabla7[Columna1],Tabla7[Columna2])</f>
        <v>Cuentas Por Pagar Proveedores</v>
      </c>
      <c r="D2389" s="43" t="s">
        <v>816</v>
      </c>
      <c r="E2389" t="s">
        <v>815</v>
      </c>
      <c r="F2389" t="s">
        <v>10863</v>
      </c>
      <c r="G2389" s="41">
        <v>41621</v>
      </c>
      <c r="L2389" t="s">
        <v>21854</v>
      </c>
      <c r="M2389">
        <v>-760</v>
      </c>
      <c r="N2389">
        <v>-760</v>
      </c>
    </row>
    <row r="2390" spans="2:14" x14ac:dyDescent="0.25">
      <c r="B2390" s="49" t="s">
        <v>9326</v>
      </c>
      <c r="C2390" s="53" t="str">
        <f>_xlfn.XLOOKUP(Tabla1[[#This Row],[txtDimensionFocus]],Tabla7[Columna1],Tabla7[Columna2])</f>
        <v>Cuentas Por Pagar Proveedores</v>
      </c>
      <c r="D2390" s="43" t="s">
        <v>816</v>
      </c>
      <c r="E2390" t="s">
        <v>815</v>
      </c>
      <c r="F2390" t="s">
        <v>12908</v>
      </c>
      <c r="G2390" s="41">
        <v>42004</v>
      </c>
      <c r="L2390" t="s">
        <v>21854</v>
      </c>
      <c r="M2390">
        <v>-758.48</v>
      </c>
      <c r="N2390">
        <v>-758.48</v>
      </c>
    </row>
    <row r="2391" spans="2:14" x14ac:dyDescent="0.25">
      <c r="B2391" s="49" t="s">
        <v>9326</v>
      </c>
      <c r="C2391" s="53" t="str">
        <f>_xlfn.XLOOKUP(Tabla1[[#This Row],[txtDimensionFocus]],Tabla7[Columna1],Tabla7[Columna2])</f>
        <v>Cuentas Por Pagar Proveedores</v>
      </c>
      <c r="D2391" s="43" t="s">
        <v>300</v>
      </c>
      <c r="E2391" t="s">
        <v>299</v>
      </c>
      <c r="F2391" t="s">
        <v>9869</v>
      </c>
      <c r="G2391" s="41">
        <v>41091</v>
      </c>
      <c r="H2391" s="50" t="s">
        <v>660</v>
      </c>
      <c r="L2391" t="s">
        <v>21854</v>
      </c>
      <c r="M2391">
        <v>-750</v>
      </c>
      <c r="N2391">
        <v>-750</v>
      </c>
    </row>
    <row r="2392" spans="2:14" x14ac:dyDescent="0.25">
      <c r="B2392" s="49" t="s">
        <v>9326</v>
      </c>
      <c r="C2392" s="53" t="str">
        <f>_xlfn.XLOOKUP(Tabla1[[#This Row],[txtDimensionFocus]],Tabla7[Columna1],Tabla7[Columna2])</f>
        <v>Cuentas Por Pagar Proveedores</v>
      </c>
      <c r="D2392" s="43" t="s">
        <v>300</v>
      </c>
      <c r="E2392" t="s">
        <v>299</v>
      </c>
      <c r="F2392" t="s">
        <v>9870</v>
      </c>
      <c r="G2392" s="41">
        <v>41091</v>
      </c>
      <c r="H2392" s="50" t="s">
        <v>661</v>
      </c>
      <c r="L2392" t="s">
        <v>21854</v>
      </c>
      <c r="M2392">
        <v>-750</v>
      </c>
      <c r="N2392">
        <v>-750</v>
      </c>
    </row>
    <row r="2393" spans="2:14" x14ac:dyDescent="0.25">
      <c r="B2393" s="49" t="s">
        <v>9326</v>
      </c>
      <c r="C2393" s="53" t="str">
        <f>_xlfn.XLOOKUP(Tabla1[[#This Row],[txtDimensionFocus]],Tabla7[Columna1],Tabla7[Columna2])</f>
        <v>Cuentas Por Pagar Proveedores</v>
      </c>
      <c r="D2393" s="43" t="s">
        <v>9336</v>
      </c>
      <c r="E2393" t="s">
        <v>23</v>
      </c>
      <c r="F2393" t="s">
        <v>9520</v>
      </c>
      <c r="G2393" s="41">
        <v>40589</v>
      </c>
      <c r="H2393">
        <v>68</v>
      </c>
      <c r="L2393" t="s">
        <v>21854</v>
      </c>
      <c r="M2393">
        <v>-742.11</v>
      </c>
      <c r="N2393">
        <v>-742.11</v>
      </c>
    </row>
    <row r="2394" spans="2:14" x14ac:dyDescent="0.25">
      <c r="B2394" s="49" t="s">
        <v>9326</v>
      </c>
      <c r="C2394" s="53" t="str">
        <f>_xlfn.XLOOKUP(Tabla1[[#This Row],[txtDimensionFocus]],Tabla7[Columna1],Tabla7[Columna2])</f>
        <v>Cuentas Por Pagar Proveedores</v>
      </c>
      <c r="D2394" s="43" t="s">
        <v>6569</v>
      </c>
      <c r="E2394" t="s">
        <v>6568</v>
      </c>
      <c r="F2394" t="s">
        <v>21394</v>
      </c>
      <c r="G2394" s="41">
        <v>45315</v>
      </c>
      <c r="H2394" t="s">
        <v>21395</v>
      </c>
      <c r="L2394" t="s">
        <v>21854</v>
      </c>
      <c r="M2394">
        <v>-740.6</v>
      </c>
      <c r="N2394">
        <v>-740.6</v>
      </c>
    </row>
    <row r="2395" spans="2:14" x14ac:dyDescent="0.25">
      <c r="B2395" s="49" t="s">
        <v>9326</v>
      </c>
      <c r="C2395" s="53" t="str">
        <f>_xlfn.XLOOKUP(Tabla1[[#This Row],[txtDimensionFocus]],Tabla7[Columna1],Tabla7[Columna2])</f>
        <v>Cuentas Por Pagar Proveedores</v>
      </c>
      <c r="D2395" s="43" t="s">
        <v>816</v>
      </c>
      <c r="E2395" t="s">
        <v>815</v>
      </c>
      <c r="F2395" t="s">
        <v>11284</v>
      </c>
      <c r="G2395" s="41">
        <v>41716</v>
      </c>
      <c r="L2395" t="s">
        <v>21854</v>
      </c>
      <c r="M2395">
        <v>-723.68</v>
      </c>
      <c r="N2395">
        <v>-723.68</v>
      </c>
    </row>
    <row r="2396" spans="2:14" x14ac:dyDescent="0.25">
      <c r="B2396" s="49" t="s">
        <v>9326</v>
      </c>
      <c r="C2396" s="53" t="str">
        <f>_xlfn.XLOOKUP(Tabla1[[#This Row],[txtDimensionFocus]],Tabla7[Columna1],Tabla7[Columna2])</f>
        <v>Cuentas Por Pagar Proveedores</v>
      </c>
      <c r="D2396" s="43" t="s">
        <v>816</v>
      </c>
      <c r="E2396" t="s">
        <v>815</v>
      </c>
      <c r="F2396" t="s">
        <v>10986</v>
      </c>
      <c r="G2396" s="41">
        <v>41639</v>
      </c>
      <c r="L2396" t="s">
        <v>21854</v>
      </c>
      <c r="M2396">
        <v>-723.68</v>
      </c>
      <c r="N2396">
        <v>-723.68</v>
      </c>
    </row>
    <row r="2397" spans="2:14" x14ac:dyDescent="0.25">
      <c r="B2397" s="49" t="s">
        <v>9326</v>
      </c>
      <c r="C2397" s="53" t="str">
        <f>_xlfn.XLOOKUP(Tabla1[[#This Row],[txtDimensionFocus]],Tabla7[Columna1],Tabla7[Columna2])</f>
        <v>Cuentas Por Pagar Proveedores</v>
      </c>
      <c r="D2397" s="43" t="s">
        <v>816</v>
      </c>
      <c r="E2397" t="s">
        <v>815</v>
      </c>
      <c r="F2397" t="s">
        <v>10653</v>
      </c>
      <c r="G2397" s="41">
        <v>41598</v>
      </c>
      <c r="L2397" t="s">
        <v>21854</v>
      </c>
      <c r="M2397">
        <v>-723.67</v>
      </c>
      <c r="N2397">
        <v>-723.67</v>
      </c>
    </row>
    <row r="2398" spans="2:14" x14ac:dyDescent="0.25">
      <c r="B2398" s="49" t="s">
        <v>9326</v>
      </c>
      <c r="C2398" s="53" t="str">
        <f>_xlfn.XLOOKUP(Tabla1[[#This Row],[txtDimensionFocus]],Tabla7[Columna1],Tabla7[Columna2])</f>
        <v>Cuentas Por Pagar Proveedores</v>
      </c>
      <c r="D2398" s="43" t="s">
        <v>816</v>
      </c>
      <c r="E2398" t="s">
        <v>815</v>
      </c>
      <c r="F2398" t="s">
        <v>10851</v>
      </c>
      <c r="G2398" s="41">
        <v>41621</v>
      </c>
      <c r="L2398" t="s">
        <v>21854</v>
      </c>
      <c r="M2398">
        <v>-723.67</v>
      </c>
      <c r="N2398">
        <v>-723.67</v>
      </c>
    </row>
    <row r="2399" spans="2:14" x14ac:dyDescent="0.25">
      <c r="B2399" s="49" t="s">
        <v>9326</v>
      </c>
      <c r="C2399" s="53" t="str">
        <f>_xlfn.XLOOKUP(Tabla1[[#This Row],[txtDimensionFocus]],Tabla7[Columna1],Tabla7[Columna2])</f>
        <v>Cuentas Por Pagar Proveedores</v>
      </c>
      <c r="D2399" s="43" t="s">
        <v>816</v>
      </c>
      <c r="E2399" t="s">
        <v>815</v>
      </c>
      <c r="F2399" t="s">
        <v>11088</v>
      </c>
      <c r="G2399" s="41">
        <v>41682</v>
      </c>
      <c r="L2399" t="s">
        <v>21854</v>
      </c>
      <c r="M2399">
        <v>-717.5</v>
      </c>
      <c r="N2399">
        <v>-717.5</v>
      </c>
    </row>
    <row r="2400" spans="2:14" x14ac:dyDescent="0.25">
      <c r="B2400" s="49" t="s">
        <v>9326</v>
      </c>
      <c r="C2400" s="53" t="str">
        <f>_xlfn.XLOOKUP(Tabla1[[#This Row],[txtDimensionFocus]],Tabla7[Columna1],Tabla7[Columna2])</f>
        <v>Cuentas Por Pagar Proveedores</v>
      </c>
      <c r="D2400" s="43" t="s">
        <v>816</v>
      </c>
      <c r="E2400" t="s">
        <v>815</v>
      </c>
      <c r="F2400" t="s">
        <v>10862</v>
      </c>
      <c r="G2400" s="41">
        <v>41621</v>
      </c>
      <c r="L2400" t="s">
        <v>21854</v>
      </c>
      <c r="M2400">
        <v>-717.5</v>
      </c>
      <c r="N2400">
        <v>-717.5</v>
      </c>
    </row>
    <row r="2401" spans="2:14" x14ac:dyDescent="0.25">
      <c r="B2401" s="49" t="s">
        <v>9326</v>
      </c>
      <c r="C2401" s="53" t="str">
        <f>_xlfn.XLOOKUP(Tabla1[[#This Row],[txtDimensionFocus]],Tabla7[Columna1],Tabla7[Columna2])</f>
        <v>Cuentas Por Pagar Proveedores</v>
      </c>
      <c r="D2401" s="43" t="s">
        <v>816</v>
      </c>
      <c r="E2401" t="s">
        <v>815</v>
      </c>
      <c r="F2401" t="s">
        <v>12907</v>
      </c>
      <c r="G2401" s="41">
        <v>42004</v>
      </c>
      <c r="L2401" t="s">
        <v>21854</v>
      </c>
      <c r="M2401">
        <v>-716.07</v>
      </c>
      <c r="N2401">
        <v>-716.07</v>
      </c>
    </row>
    <row r="2402" spans="2:14" x14ac:dyDescent="0.25">
      <c r="B2402" s="49" t="s">
        <v>23866</v>
      </c>
      <c r="C2402" s="53" t="str">
        <f>_xlfn.XLOOKUP(Tabla1[[#This Row],[txtDimensionFocus]],Tabla7[Columna1],Tabla7[Columna2])</f>
        <v>Reposicion/Reposicion Cajas Chicas/Fondos</v>
      </c>
      <c r="D2402" s="43" t="s">
        <v>21585</v>
      </c>
      <c r="E2402" t="s">
        <v>23958</v>
      </c>
      <c r="F2402" t="s">
        <v>23961</v>
      </c>
      <c r="G2402" s="41">
        <v>44931</v>
      </c>
      <c r="H2402" t="s">
        <v>23962</v>
      </c>
      <c r="L2402" t="s">
        <v>21854</v>
      </c>
      <c r="M2402" s="44">
        <v>-82184.759999999995</v>
      </c>
      <c r="N2402" s="44">
        <v>-82184.759999999995</v>
      </c>
    </row>
    <row r="2403" spans="2:14" x14ac:dyDescent="0.25">
      <c r="B2403" s="49" t="s">
        <v>9326</v>
      </c>
      <c r="C2403" s="53" t="str">
        <f>_xlfn.XLOOKUP(Tabla1[[#This Row],[txtDimensionFocus]],Tabla7[Columna1],Tabla7[Columna2])</f>
        <v>Cuentas Por Pagar Proveedores</v>
      </c>
      <c r="D2403" s="43" t="s">
        <v>816</v>
      </c>
      <c r="E2403" t="s">
        <v>815</v>
      </c>
      <c r="F2403" t="s">
        <v>11424</v>
      </c>
      <c r="G2403" s="41">
        <v>41737</v>
      </c>
      <c r="L2403" t="s">
        <v>21854</v>
      </c>
      <c r="M2403">
        <v>-712.04</v>
      </c>
      <c r="N2403">
        <v>-712.04</v>
      </c>
    </row>
    <row r="2404" spans="2:14" x14ac:dyDescent="0.25">
      <c r="B2404" s="49" t="s">
        <v>9326</v>
      </c>
      <c r="C2404" s="53" t="str">
        <f>_xlfn.XLOOKUP(Tabla1[[#This Row],[txtDimensionFocus]],Tabla7[Columna1],Tabla7[Columna2])</f>
        <v>Cuentas Por Pagar Proveedores</v>
      </c>
      <c r="D2404" s="43" t="s">
        <v>6569</v>
      </c>
      <c r="E2404" t="s">
        <v>6568</v>
      </c>
      <c r="F2404" t="s">
        <v>21402</v>
      </c>
      <c r="G2404" s="41">
        <v>45315</v>
      </c>
      <c r="H2404" t="s">
        <v>21403</v>
      </c>
      <c r="L2404" t="s">
        <v>21854</v>
      </c>
      <c r="M2404">
        <v>-703.22</v>
      </c>
      <c r="N2404">
        <v>-703.22</v>
      </c>
    </row>
    <row r="2405" spans="2:14" x14ac:dyDescent="0.25">
      <c r="B2405" s="49" t="s">
        <v>23700</v>
      </c>
      <c r="C2405" s="53" t="str">
        <f>_xlfn.XLOOKUP(Tabla1[[#This Row],[txtDimensionFocus]],Tabla7[Columna1],Tabla7[Columna2])</f>
        <v>Retencion por Pagar  de Impuesto Retenido</v>
      </c>
      <c r="D2405" s="43" t="s">
        <v>17</v>
      </c>
      <c r="E2405" t="s">
        <v>16</v>
      </c>
      <c r="F2405" t="s">
        <v>23840</v>
      </c>
      <c r="G2405" s="41">
        <v>42004</v>
      </c>
      <c r="L2405" t="s">
        <v>21854</v>
      </c>
      <c r="M2405" s="44">
        <v>-81915.03</v>
      </c>
      <c r="N2405" s="44">
        <v>-81915.03</v>
      </c>
    </row>
    <row r="2406" spans="2:14" x14ac:dyDescent="0.25">
      <c r="B2406" s="49" t="s">
        <v>9326</v>
      </c>
      <c r="C2406" s="53" t="str">
        <f>_xlfn.XLOOKUP(Tabla1[[#This Row],[txtDimensionFocus]],Tabla7[Columna1],Tabla7[Columna2])</f>
        <v>Cuentas Por Pagar Proveedores</v>
      </c>
      <c r="D2406" s="43" t="s">
        <v>149</v>
      </c>
      <c r="E2406" t="s">
        <v>148</v>
      </c>
      <c r="F2406" t="s">
        <v>9414</v>
      </c>
      <c r="G2406" s="41">
        <v>40466</v>
      </c>
      <c r="H2406">
        <v>454</v>
      </c>
      <c r="L2406" t="s">
        <v>21854</v>
      </c>
      <c r="M2406">
        <v>-700</v>
      </c>
      <c r="N2406">
        <v>-700</v>
      </c>
    </row>
    <row r="2407" spans="2:14" x14ac:dyDescent="0.25">
      <c r="B2407" s="49" t="s">
        <v>9326</v>
      </c>
      <c r="C2407" s="53" t="str">
        <f>_xlfn.XLOOKUP(Tabla1[[#This Row],[txtDimensionFocus]],Tabla7[Columna1],Tabla7[Columna2])</f>
        <v>Cuentas Por Pagar Proveedores</v>
      </c>
      <c r="D2407" s="43" t="s">
        <v>149</v>
      </c>
      <c r="E2407" t="s">
        <v>148</v>
      </c>
      <c r="F2407" t="s">
        <v>9422</v>
      </c>
      <c r="G2407" s="41">
        <v>40497</v>
      </c>
      <c r="H2407">
        <v>503</v>
      </c>
      <c r="L2407" t="s">
        <v>21854</v>
      </c>
      <c r="M2407">
        <v>-700</v>
      </c>
      <c r="N2407">
        <v>-700</v>
      </c>
    </row>
    <row r="2408" spans="2:14" x14ac:dyDescent="0.25">
      <c r="B2408" s="49" t="s">
        <v>9326</v>
      </c>
      <c r="C2408" s="53" t="str">
        <f>_xlfn.XLOOKUP(Tabla1[[#This Row],[txtDimensionFocus]],Tabla7[Columna1],Tabla7[Columna2])</f>
        <v>Cuentas Por Pagar Proveedores</v>
      </c>
      <c r="D2408" s="43" t="s">
        <v>149</v>
      </c>
      <c r="E2408" t="s">
        <v>148</v>
      </c>
      <c r="F2408" t="s">
        <v>9432</v>
      </c>
      <c r="G2408" s="41">
        <v>40528</v>
      </c>
      <c r="H2408">
        <v>547</v>
      </c>
      <c r="L2408" t="s">
        <v>21854</v>
      </c>
      <c r="M2408">
        <v>-700</v>
      </c>
      <c r="N2408">
        <v>-700</v>
      </c>
    </row>
    <row r="2409" spans="2:14" x14ac:dyDescent="0.25">
      <c r="B2409" s="49" t="s">
        <v>9326</v>
      </c>
      <c r="C2409" s="53" t="str">
        <f>_xlfn.XLOOKUP(Tabla1[[#This Row],[txtDimensionFocus]],Tabla7[Columna1],Tabla7[Columna2])</f>
        <v>Cuentas Por Pagar Proveedores</v>
      </c>
      <c r="D2409" s="43" t="s">
        <v>816</v>
      </c>
      <c r="E2409" t="s">
        <v>815</v>
      </c>
      <c r="F2409" t="s">
        <v>11283</v>
      </c>
      <c r="G2409" s="41">
        <v>41716</v>
      </c>
      <c r="L2409" t="s">
        <v>21854</v>
      </c>
      <c r="M2409">
        <v>-683.2</v>
      </c>
      <c r="N2409">
        <v>-683.2</v>
      </c>
    </row>
    <row r="2410" spans="2:14" x14ac:dyDescent="0.25">
      <c r="B2410" s="49" t="s">
        <v>9326</v>
      </c>
      <c r="C2410" s="53" t="str">
        <f>_xlfn.XLOOKUP(Tabla1[[#This Row],[txtDimensionFocus]],Tabla7[Columna1],Tabla7[Columna2])</f>
        <v>Cuentas Por Pagar Proveedores</v>
      </c>
      <c r="D2410" s="43" t="s">
        <v>816</v>
      </c>
      <c r="E2410" t="s">
        <v>815</v>
      </c>
      <c r="F2410" t="s">
        <v>10654</v>
      </c>
      <c r="G2410" s="41">
        <v>41598</v>
      </c>
      <c r="L2410" t="s">
        <v>21854</v>
      </c>
      <c r="M2410">
        <v>-683.2</v>
      </c>
      <c r="N2410">
        <v>-683.2</v>
      </c>
    </row>
    <row r="2411" spans="2:14" x14ac:dyDescent="0.25">
      <c r="B2411" s="49" t="s">
        <v>9326</v>
      </c>
      <c r="C2411" s="53" t="str">
        <f>_xlfn.XLOOKUP(Tabla1[[#This Row],[txtDimensionFocus]],Tabla7[Columna1],Tabla7[Columna2])</f>
        <v>Cuentas Por Pagar Proveedores</v>
      </c>
      <c r="D2411" s="43" t="s">
        <v>816</v>
      </c>
      <c r="E2411" t="s">
        <v>815</v>
      </c>
      <c r="F2411" t="s">
        <v>10848</v>
      </c>
      <c r="G2411" s="41">
        <v>41621</v>
      </c>
      <c r="L2411" t="s">
        <v>21854</v>
      </c>
      <c r="M2411">
        <v>-683.2</v>
      </c>
      <c r="N2411">
        <v>-683.2</v>
      </c>
    </row>
    <row r="2412" spans="2:14" x14ac:dyDescent="0.25">
      <c r="B2412" s="49" t="s">
        <v>9326</v>
      </c>
      <c r="C2412" s="53" t="str">
        <f>_xlfn.XLOOKUP(Tabla1[[#This Row],[txtDimensionFocus]],Tabla7[Columna1],Tabla7[Columna2])</f>
        <v>Cuentas Por Pagar Proveedores</v>
      </c>
      <c r="D2412" s="43" t="s">
        <v>816</v>
      </c>
      <c r="E2412" t="s">
        <v>815</v>
      </c>
      <c r="F2412" t="s">
        <v>10987</v>
      </c>
      <c r="G2412" s="41">
        <v>41639</v>
      </c>
      <c r="L2412" t="s">
        <v>21854</v>
      </c>
      <c r="M2412">
        <v>-683.2</v>
      </c>
      <c r="N2412">
        <v>-683.2</v>
      </c>
    </row>
    <row r="2413" spans="2:14" x14ac:dyDescent="0.25">
      <c r="B2413" s="49" t="s">
        <v>9326</v>
      </c>
      <c r="C2413" s="53" t="str">
        <f>_xlfn.XLOOKUP(Tabla1[[#This Row],[txtDimensionFocus]],Tabla7[Columna1],Tabla7[Columna2])</f>
        <v>Cuentas Por Pagar Proveedores</v>
      </c>
      <c r="D2413" s="43" t="s">
        <v>816</v>
      </c>
      <c r="E2413" t="s">
        <v>815</v>
      </c>
      <c r="F2413" t="s">
        <v>11425</v>
      </c>
      <c r="G2413" s="41">
        <v>41737</v>
      </c>
      <c r="L2413" t="s">
        <v>21854</v>
      </c>
      <c r="M2413">
        <v>-672.23</v>
      </c>
      <c r="N2413">
        <v>-672.23</v>
      </c>
    </row>
    <row r="2414" spans="2:14" x14ac:dyDescent="0.25">
      <c r="B2414" s="49" t="s">
        <v>9326</v>
      </c>
      <c r="C2414" s="53" t="str">
        <f>_xlfn.XLOOKUP(Tabla1[[#This Row],[txtDimensionFocus]],Tabla7[Columna1],Tabla7[Columna2])</f>
        <v>Cuentas Por Pagar Proveedores</v>
      </c>
      <c r="D2414" s="43" t="s">
        <v>816</v>
      </c>
      <c r="E2414" t="s">
        <v>815</v>
      </c>
      <c r="F2414" t="s">
        <v>11093</v>
      </c>
      <c r="G2414" s="41">
        <v>41683</v>
      </c>
      <c r="L2414" t="s">
        <v>21854</v>
      </c>
      <c r="M2414">
        <v>-655.5</v>
      </c>
      <c r="N2414">
        <v>-655.5</v>
      </c>
    </row>
    <row r="2415" spans="2:14" x14ac:dyDescent="0.25">
      <c r="B2415" s="49" t="s">
        <v>9326</v>
      </c>
      <c r="C2415" s="53" t="str">
        <f>_xlfn.XLOOKUP(Tabla1[[#This Row],[txtDimensionFocus]],Tabla7[Columna1],Tabla7[Columna2])</f>
        <v>Cuentas Por Pagar Proveedores</v>
      </c>
      <c r="D2415" s="43" t="s">
        <v>1567</v>
      </c>
      <c r="E2415" t="s">
        <v>1566</v>
      </c>
      <c r="F2415" t="s">
        <v>10528</v>
      </c>
      <c r="G2415" s="41">
        <v>41537</v>
      </c>
      <c r="H2415" t="s">
        <v>1578</v>
      </c>
      <c r="L2415" t="s">
        <v>21854</v>
      </c>
      <c r="M2415">
        <v>-652.62</v>
      </c>
      <c r="N2415">
        <v>-652.62</v>
      </c>
    </row>
    <row r="2416" spans="2:14" x14ac:dyDescent="0.25">
      <c r="B2416" s="49" t="s">
        <v>9326</v>
      </c>
      <c r="C2416" s="53" t="str">
        <f>_xlfn.XLOOKUP(Tabla1[[#This Row],[txtDimensionFocus]],Tabla7[Columna1],Tabla7[Columna2])</f>
        <v>Cuentas Por Pagar Proveedores</v>
      </c>
      <c r="D2416" s="43" t="s">
        <v>816</v>
      </c>
      <c r="E2416" t="s">
        <v>815</v>
      </c>
      <c r="F2416" t="s">
        <v>11092</v>
      </c>
      <c r="G2416" s="41">
        <v>41683</v>
      </c>
      <c r="L2416" t="s">
        <v>21854</v>
      </c>
      <c r="M2416">
        <v>-618.84</v>
      </c>
      <c r="N2416">
        <v>-618.84</v>
      </c>
    </row>
    <row r="2417" spans="2:14" x14ac:dyDescent="0.25">
      <c r="B2417" s="49" t="s">
        <v>9326</v>
      </c>
      <c r="C2417" s="53" t="str">
        <f>_xlfn.XLOOKUP(Tabla1[[#This Row],[txtDimensionFocus]],Tabla7[Columna1],Tabla7[Columna2])</f>
        <v>Cuentas Por Pagar Proveedores</v>
      </c>
      <c r="D2417" s="43" t="s">
        <v>816</v>
      </c>
      <c r="E2417" t="s">
        <v>815</v>
      </c>
      <c r="F2417" t="s">
        <v>10850</v>
      </c>
      <c r="G2417" s="41">
        <v>41621</v>
      </c>
      <c r="L2417" t="s">
        <v>21854</v>
      </c>
      <c r="M2417">
        <v>-612.55999999999995</v>
      </c>
      <c r="N2417">
        <v>-612.55999999999995</v>
      </c>
    </row>
    <row r="2418" spans="2:14" x14ac:dyDescent="0.25">
      <c r="B2418" s="49" t="s">
        <v>9326</v>
      </c>
      <c r="C2418" s="53" t="str">
        <f>_xlfn.XLOOKUP(Tabla1[[#This Row],[txtDimensionFocus]],Tabla7[Columna1],Tabla7[Columna2])</f>
        <v>Cuentas Por Pagar Proveedores</v>
      </c>
      <c r="D2418" s="43" t="s">
        <v>816</v>
      </c>
      <c r="E2418" t="s">
        <v>815</v>
      </c>
      <c r="F2418" t="s">
        <v>10591</v>
      </c>
      <c r="G2418" s="41">
        <v>41569</v>
      </c>
      <c r="L2418" t="s">
        <v>21854</v>
      </c>
      <c r="M2418">
        <v>-608</v>
      </c>
      <c r="N2418">
        <v>-608</v>
      </c>
    </row>
    <row r="2419" spans="2:14" x14ac:dyDescent="0.25">
      <c r="B2419" s="49" t="s">
        <v>9326</v>
      </c>
      <c r="C2419" s="53" t="str">
        <f>_xlfn.XLOOKUP(Tabla1[[#This Row],[txtDimensionFocus]],Tabla7[Columna1],Tabla7[Columna2])</f>
        <v>Cuentas Por Pagar Proveedores</v>
      </c>
      <c r="D2419" s="43" t="s">
        <v>816</v>
      </c>
      <c r="E2419" t="s">
        <v>815</v>
      </c>
      <c r="F2419" t="s">
        <v>11421</v>
      </c>
      <c r="G2419" s="41">
        <v>41737</v>
      </c>
      <c r="L2419" t="s">
        <v>21854</v>
      </c>
      <c r="M2419">
        <v>-599.14</v>
      </c>
      <c r="N2419">
        <v>-599.14</v>
      </c>
    </row>
    <row r="2420" spans="2:14" x14ac:dyDescent="0.25">
      <c r="B2420" s="49" t="s">
        <v>9326</v>
      </c>
      <c r="C2420" s="53" t="str">
        <f>_xlfn.XLOOKUP(Tabla1[[#This Row],[txtDimensionFocus]],Tabla7[Columna1],Tabla7[Columna2])</f>
        <v>Cuentas Por Pagar Proveedores</v>
      </c>
      <c r="D2420" s="43" t="s">
        <v>816</v>
      </c>
      <c r="E2420" t="s">
        <v>815</v>
      </c>
      <c r="F2420" t="s">
        <v>10849</v>
      </c>
      <c r="G2420" s="41">
        <v>41621</v>
      </c>
      <c r="L2420" t="s">
        <v>21854</v>
      </c>
      <c r="M2420">
        <v>-578.30999999999995</v>
      </c>
      <c r="N2420">
        <v>-578.30999999999995</v>
      </c>
    </row>
    <row r="2421" spans="2:14" x14ac:dyDescent="0.25">
      <c r="B2421" s="49" t="s">
        <v>9326</v>
      </c>
      <c r="C2421" s="53" t="str">
        <f>_xlfn.XLOOKUP(Tabla1[[#This Row],[txtDimensionFocus]],Tabla7[Columna1],Tabla7[Columna2])</f>
        <v>Cuentas Por Pagar Proveedores</v>
      </c>
      <c r="D2421" s="43" t="s">
        <v>816</v>
      </c>
      <c r="E2421" t="s">
        <v>815</v>
      </c>
      <c r="F2421" t="s">
        <v>10590</v>
      </c>
      <c r="G2421" s="41">
        <v>41569</v>
      </c>
      <c r="L2421" t="s">
        <v>21854</v>
      </c>
      <c r="M2421">
        <v>-574</v>
      </c>
      <c r="N2421">
        <v>-574</v>
      </c>
    </row>
    <row r="2422" spans="2:14" x14ac:dyDescent="0.25">
      <c r="B2422" s="49" t="s">
        <v>9326</v>
      </c>
      <c r="C2422" s="53" t="str">
        <f>_xlfn.XLOOKUP(Tabla1[[#This Row],[txtDimensionFocus]],Tabla7[Columna1],Tabla7[Columna2])</f>
        <v>Cuentas Por Pagar Proveedores</v>
      </c>
      <c r="D2422" s="43" t="s">
        <v>816</v>
      </c>
      <c r="E2422" t="s">
        <v>815</v>
      </c>
      <c r="F2422" t="s">
        <v>11129</v>
      </c>
      <c r="G2422" s="41">
        <v>41691</v>
      </c>
      <c r="L2422" t="s">
        <v>21854</v>
      </c>
      <c r="M2422">
        <v>-569.66999999999996</v>
      </c>
      <c r="N2422">
        <v>-569.66999999999996</v>
      </c>
    </row>
    <row r="2423" spans="2:14" x14ac:dyDescent="0.25">
      <c r="B2423" s="49" t="s">
        <v>9326</v>
      </c>
      <c r="C2423" s="53" t="str">
        <f>_xlfn.XLOOKUP(Tabla1[[#This Row],[txtDimensionFocus]],Tabla7[Columna1],Tabla7[Columna2])</f>
        <v>Cuentas Por Pagar Proveedores</v>
      </c>
      <c r="D2423" s="43" t="s">
        <v>816</v>
      </c>
      <c r="E2423" t="s">
        <v>815</v>
      </c>
      <c r="F2423" t="s">
        <v>11420</v>
      </c>
      <c r="G2423" s="41">
        <v>41737</v>
      </c>
      <c r="L2423" t="s">
        <v>21854</v>
      </c>
      <c r="M2423">
        <v>-565.64</v>
      </c>
      <c r="N2423">
        <v>-565.64</v>
      </c>
    </row>
    <row r="2424" spans="2:14" x14ac:dyDescent="0.25">
      <c r="B2424" s="49" t="s">
        <v>9326</v>
      </c>
      <c r="C2424" s="53" t="str">
        <f>_xlfn.XLOOKUP(Tabla1[[#This Row],[txtDimensionFocus]],Tabla7[Columna1],Tabla7[Columna2])</f>
        <v>Cuentas Por Pagar Proveedores</v>
      </c>
      <c r="D2424" s="43" t="s">
        <v>9402</v>
      </c>
      <c r="E2424" t="s">
        <v>130</v>
      </c>
      <c r="F2424" t="s">
        <v>9403</v>
      </c>
      <c r="G2424" s="41">
        <v>40422</v>
      </c>
      <c r="H2424">
        <v>168</v>
      </c>
      <c r="L2424" t="s">
        <v>21854</v>
      </c>
      <c r="M2424">
        <v>-563</v>
      </c>
      <c r="N2424">
        <v>-563</v>
      </c>
    </row>
    <row r="2425" spans="2:14" x14ac:dyDescent="0.25">
      <c r="B2425" s="49" t="s">
        <v>9326</v>
      </c>
      <c r="C2425" s="53" t="str">
        <f>_xlfn.XLOOKUP(Tabla1[[#This Row],[txtDimensionFocus]],Tabla7[Columna1],Tabla7[Columna2])</f>
        <v>Cuentas Por Pagar Proveedores</v>
      </c>
      <c r="D2425" s="43" t="s">
        <v>408</v>
      </c>
      <c r="E2425" t="s">
        <v>407</v>
      </c>
      <c r="F2425" t="s">
        <v>10052</v>
      </c>
      <c r="G2425" s="41">
        <v>41192</v>
      </c>
      <c r="H2425" t="s">
        <v>920</v>
      </c>
      <c r="L2425" t="s">
        <v>21854</v>
      </c>
      <c r="M2425">
        <v>-549.5</v>
      </c>
      <c r="N2425">
        <v>-549.5</v>
      </c>
    </row>
    <row r="2426" spans="2:14" x14ac:dyDescent="0.25">
      <c r="B2426" s="49" t="s">
        <v>9326</v>
      </c>
      <c r="C2426" s="53" t="str">
        <f>_xlfn.XLOOKUP(Tabla1[[#This Row],[txtDimensionFocus]],Tabla7[Columna1],Tabla7[Columna2])</f>
        <v>Cuentas Por Pagar Proveedores</v>
      </c>
      <c r="D2426" s="43" t="s">
        <v>816</v>
      </c>
      <c r="E2426" t="s">
        <v>815</v>
      </c>
      <c r="F2426" t="s">
        <v>10979</v>
      </c>
      <c r="G2426" s="41">
        <v>41639</v>
      </c>
      <c r="L2426" t="s">
        <v>21854</v>
      </c>
      <c r="M2426">
        <v>-543.45000000000005</v>
      </c>
      <c r="N2426">
        <v>-543.45000000000005</v>
      </c>
    </row>
    <row r="2427" spans="2:14" x14ac:dyDescent="0.25">
      <c r="B2427" s="49" t="s">
        <v>9326</v>
      </c>
      <c r="C2427" s="53" t="str">
        <f>_xlfn.XLOOKUP(Tabla1[[#This Row],[txtDimensionFocus]],Tabla7[Columna1],Tabla7[Columna2])</f>
        <v>Cuentas Por Pagar Proveedores</v>
      </c>
      <c r="D2427" s="43" t="s">
        <v>816</v>
      </c>
      <c r="E2427" t="s">
        <v>815</v>
      </c>
      <c r="F2427" t="s">
        <v>11419</v>
      </c>
      <c r="G2427" s="41">
        <v>41737</v>
      </c>
      <c r="L2427" t="s">
        <v>21854</v>
      </c>
      <c r="M2427">
        <v>-538.34</v>
      </c>
      <c r="N2427">
        <v>-538.34</v>
      </c>
    </row>
    <row r="2428" spans="2:14" x14ac:dyDescent="0.25">
      <c r="B2428" s="49" t="s">
        <v>9326</v>
      </c>
      <c r="C2428" s="53" t="str">
        <f>_xlfn.XLOOKUP(Tabla1[[#This Row],[txtDimensionFocus]],Tabla7[Columna1],Tabla7[Columna2])</f>
        <v>Cuentas Por Pagar Proveedores</v>
      </c>
      <c r="D2428" s="43" t="s">
        <v>816</v>
      </c>
      <c r="E2428" t="s">
        <v>815</v>
      </c>
      <c r="F2428" t="s">
        <v>11128</v>
      </c>
      <c r="G2428" s="41">
        <v>41691</v>
      </c>
      <c r="L2428" t="s">
        <v>21854</v>
      </c>
      <c r="M2428">
        <v>-537.82000000000005</v>
      </c>
      <c r="N2428">
        <v>-537.82000000000005</v>
      </c>
    </row>
    <row r="2429" spans="2:14" x14ac:dyDescent="0.25">
      <c r="B2429" s="49" t="s">
        <v>9326</v>
      </c>
      <c r="C2429" s="53" t="str">
        <f>_xlfn.XLOOKUP(Tabla1[[#This Row],[txtDimensionFocus]],Tabla7[Columna1],Tabla7[Columna2])</f>
        <v>Cuentas Por Pagar Proveedores</v>
      </c>
      <c r="D2429" s="43" t="s">
        <v>10410</v>
      </c>
      <c r="E2429" t="s">
        <v>1413</v>
      </c>
      <c r="F2429" t="s">
        <v>10412</v>
      </c>
      <c r="G2429" s="41">
        <v>41460</v>
      </c>
      <c r="H2429" s="50" t="s">
        <v>1416</v>
      </c>
      <c r="L2429" t="s">
        <v>21854</v>
      </c>
      <c r="M2429">
        <v>-531</v>
      </c>
      <c r="N2429">
        <v>-531</v>
      </c>
    </row>
    <row r="2430" spans="2:14" x14ac:dyDescent="0.25">
      <c r="B2430" s="49" t="s">
        <v>9326</v>
      </c>
      <c r="C2430" s="53" t="str">
        <f>_xlfn.XLOOKUP(Tabla1[[#This Row],[txtDimensionFocus]],Tabla7[Columna1],Tabla7[Columna2])</f>
        <v>Cuentas Por Pagar Proveedores</v>
      </c>
      <c r="D2430" s="43" t="s">
        <v>816</v>
      </c>
      <c r="E2430" t="s">
        <v>815</v>
      </c>
      <c r="F2430" t="s">
        <v>11439</v>
      </c>
      <c r="G2430" s="41">
        <v>41739</v>
      </c>
      <c r="L2430" t="s">
        <v>21854</v>
      </c>
      <c r="M2430">
        <v>-518.30999999999995</v>
      </c>
      <c r="N2430">
        <v>-518.30999999999995</v>
      </c>
    </row>
    <row r="2431" spans="2:14" x14ac:dyDescent="0.25">
      <c r="B2431" s="49" t="s">
        <v>23978</v>
      </c>
      <c r="C2431" s="53" t="str">
        <f>_xlfn.XLOOKUP(Tabla1[[#This Row],[txtDimensionFocus]],Tabla7[Columna1],Tabla7[Columna2])</f>
        <v>Cuenta Por Pagar Aportes Corrientes.</v>
      </c>
      <c r="D2431" s="43" t="s">
        <v>23982</v>
      </c>
      <c r="E2431" t="s">
        <v>23983</v>
      </c>
      <c r="F2431" t="s">
        <v>23984</v>
      </c>
      <c r="G2431" s="41">
        <v>43998</v>
      </c>
      <c r="H2431" t="s">
        <v>23985</v>
      </c>
      <c r="L2431" t="s">
        <v>21854</v>
      </c>
      <c r="M2431" s="44">
        <v>-80000</v>
      </c>
      <c r="N2431" s="44">
        <v>-80000</v>
      </c>
    </row>
    <row r="2432" spans="2:14" x14ac:dyDescent="0.25">
      <c r="B2432" s="49" t="s">
        <v>9326</v>
      </c>
      <c r="C2432" s="53" t="str">
        <f>_xlfn.XLOOKUP(Tabla1[[#This Row],[txtDimensionFocus]],Tabla7[Columna1],Tabla7[Columna2])</f>
        <v>Cuentas Por Pagar Proveedores</v>
      </c>
      <c r="D2432" s="43" t="s">
        <v>816</v>
      </c>
      <c r="E2432" t="s">
        <v>815</v>
      </c>
      <c r="F2432" t="s">
        <v>10978</v>
      </c>
      <c r="G2432" s="41">
        <v>41639</v>
      </c>
      <c r="L2432" t="s">
        <v>21854</v>
      </c>
      <c r="M2432">
        <v>-513.05999999999995</v>
      </c>
      <c r="N2432">
        <v>-513.05999999999995</v>
      </c>
    </row>
    <row r="2433" spans="2:14" x14ac:dyDescent="0.25">
      <c r="B2433" s="49" t="s">
        <v>9326</v>
      </c>
      <c r="C2433" s="53" t="str">
        <f>_xlfn.XLOOKUP(Tabla1[[#This Row],[txtDimensionFocus]],Tabla7[Columna1],Tabla7[Columna2])</f>
        <v>Cuentas Por Pagar Proveedores</v>
      </c>
      <c r="D2433" s="43" t="s">
        <v>816</v>
      </c>
      <c r="E2433" t="s">
        <v>815</v>
      </c>
      <c r="F2433" t="s">
        <v>11418</v>
      </c>
      <c r="G2433" s="41">
        <v>41737</v>
      </c>
      <c r="L2433" t="s">
        <v>21854</v>
      </c>
      <c r="M2433">
        <v>-508.24</v>
      </c>
      <c r="N2433">
        <v>-508.24</v>
      </c>
    </row>
    <row r="2434" spans="2:14" x14ac:dyDescent="0.25">
      <c r="B2434" s="49" t="s">
        <v>9326</v>
      </c>
      <c r="C2434" s="53" t="str">
        <f>_xlfn.XLOOKUP(Tabla1[[#This Row],[txtDimensionFocus]],Tabla7[Columna1],Tabla7[Columna2])</f>
        <v>Cuentas Por Pagar Proveedores</v>
      </c>
      <c r="D2434" s="43" t="s">
        <v>816</v>
      </c>
      <c r="E2434" t="s">
        <v>815</v>
      </c>
      <c r="F2434" t="s">
        <v>10514</v>
      </c>
      <c r="G2434" s="41">
        <v>41533</v>
      </c>
      <c r="L2434" t="s">
        <v>21854</v>
      </c>
      <c r="M2434">
        <v>-507</v>
      </c>
      <c r="N2434">
        <v>-507</v>
      </c>
    </row>
    <row r="2435" spans="2:14" x14ac:dyDescent="0.25">
      <c r="B2435" s="49" t="s">
        <v>9326</v>
      </c>
      <c r="C2435" s="53" t="str">
        <f>_xlfn.XLOOKUP(Tabla1[[#This Row],[txtDimensionFocus]],Tabla7[Columna1],Tabla7[Columna2])</f>
        <v>Cuentas Por Pagar Proveedores</v>
      </c>
      <c r="D2435" s="43" t="s">
        <v>816</v>
      </c>
      <c r="E2435" t="s">
        <v>815</v>
      </c>
      <c r="F2435" t="s">
        <v>10574</v>
      </c>
      <c r="G2435" s="41">
        <v>41557</v>
      </c>
      <c r="L2435" t="s">
        <v>21854</v>
      </c>
      <c r="M2435">
        <v>-491</v>
      </c>
      <c r="N2435">
        <v>-491</v>
      </c>
    </row>
    <row r="2436" spans="2:14" x14ac:dyDescent="0.25">
      <c r="B2436" s="49" t="s">
        <v>9326</v>
      </c>
      <c r="C2436" s="53" t="str">
        <f>_xlfn.XLOOKUP(Tabla1[[#This Row],[txtDimensionFocus]],Tabla7[Columna1],Tabla7[Columna2])</f>
        <v>Cuentas Por Pagar Proveedores</v>
      </c>
      <c r="D2436" s="43" t="s">
        <v>816</v>
      </c>
      <c r="E2436" t="s">
        <v>815</v>
      </c>
      <c r="F2436" t="s">
        <v>10659</v>
      </c>
      <c r="G2436" s="41">
        <v>41599</v>
      </c>
      <c r="L2436" t="s">
        <v>21854</v>
      </c>
      <c r="M2436">
        <v>-491</v>
      </c>
      <c r="N2436">
        <v>-491</v>
      </c>
    </row>
    <row r="2437" spans="2:14" x14ac:dyDescent="0.25">
      <c r="B2437" s="49" t="s">
        <v>23700</v>
      </c>
      <c r="C2437" s="53" t="str">
        <f>_xlfn.XLOOKUP(Tabla1[[#This Row],[txtDimensionFocus]],Tabla7[Columna1],Tabla7[Columna2])</f>
        <v>Retencion por Pagar  de Impuesto Retenido</v>
      </c>
      <c r="D2437" s="43" t="s">
        <v>17</v>
      </c>
      <c r="E2437" t="s">
        <v>16</v>
      </c>
      <c r="F2437" t="s">
        <v>23724</v>
      </c>
      <c r="G2437" s="41">
        <v>41438</v>
      </c>
      <c r="L2437" t="s">
        <v>21854</v>
      </c>
      <c r="M2437" s="44">
        <v>-79519.3</v>
      </c>
      <c r="N2437" s="44">
        <v>-79519.3</v>
      </c>
    </row>
    <row r="2438" spans="2:14" x14ac:dyDescent="0.25">
      <c r="B2438" s="49" t="s">
        <v>9326</v>
      </c>
      <c r="C2438" s="53" t="str">
        <f>_xlfn.XLOOKUP(Tabla1[[#This Row],[txtDimensionFocus]],Tabla7[Columna1],Tabla7[Columna2])</f>
        <v>Cuentas Por Pagar Proveedores</v>
      </c>
      <c r="D2438" s="43" t="s">
        <v>816</v>
      </c>
      <c r="E2438" t="s">
        <v>815</v>
      </c>
      <c r="F2438" t="s">
        <v>11438</v>
      </c>
      <c r="G2438" s="41">
        <v>41739</v>
      </c>
      <c r="L2438" t="s">
        <v>21854</v>
      </c>
      <c r="M2438">
        <v>-489.34</v>
      </c>
      <c r="N2438">
        <v>-489.34</v>
      </c>
    </row>
    <row r="2439" spans="2:14" x14ac:dyDescent="0.25">
      <c r="B2439" s="49" t="s">
        <v>9326</v>
      </c>
      <c r="C2439" s="53" t="str">
        <f>_xlfn.XLOOKUP(Tabla1[[#This Row],[txtDimensionFocus]],Tabla7[Columna1],Tabla7[Columna2])</f>
        <v>Cuentas Por Pagar Proveedores</v>
      </c>
      <c r="D2439" s="43" t="s">
        <v>816</v>
      </c>
      <c r="E2439" t="s">
        <v>815</v>
      </c>
      <c r="F2439" t="s">
        <v>10560</v>
      </c>
      <c r="G2439" s="41">
        <v>41549</v>
      </c>
      <c r="L2439" t="s">
        <v>21854</v>
      </c>
      <c r="M2439">
        <v>-484.52</v>
      </c>
      <c r="N2439">
        <v>-484.52</v>
      </c>
    </row>
    <row r="2440" spans="2:14" x14ac:dyDescent="0.25">
      <c r="B2440" s="49" t="s">
        <v>9326</v>
      </c>
      <c r="C2440" s="53" t="str">
        <f>_xlfn.XLOOKUP(Tabla1[[#This Row],[txtDimensionFocus]],Tabla7[Columna1],Tabla7[Columna2])</f>
        <v>Cuentas Por Pagar Proveedores</v>
      </c>
      <c r="D2440" s="43" t="s">
        <v>816</v>
      </c>
      <c r="E2440" t="s">
        <v>815</v>
      </c>
      <c r="F2440" t="s">
        <v>11369</v>
      </c>
      <c r="G2440" s="41">
        <v>41726</v>
      </c>
      <c r="L2440" t="s">
        <v>21854</v>
      </c>
      <c r="M2440">
        <v>-478.8</v>
      </c>
      <c r="N2440">
        <v>-478.8</v>
      </c>
    </row>
    <row r="2441" spans="2:14" x14ac:dyDescent="0.25">
      <c r="B2441" s="49" t="s">
        <v>9326</v>
      </c>
      <c r="C2441" s="53" t="str">
        <f>_xlfn.XLOOKUP(Tabla1[[#This Row],[txtDimensionFocus]],Tabla7[Columna1],Tabla7[Columna2])</f>
        <v>Cuentas Por Pagar Proveedores</v>
      </c>
      <c r="D2441" s="43" t="s">
        <v>816</v>
      </c>
      <c r="E2441" t="s">
        <v>815</v>
      </c>
      <c r="F2441" t="s">
        <v>10646</v>
      </c>
      <c r="G2441" s="41">
        <v>41593</v>
      </c>
      <c r="L2441" t="s">
        <v>21854</v>
      </c>
      <c r="M2441">
        <v>-471.96</v>
      </c>
      <c r="N2441">
        <v>-471.96</v>
      </c>
    </row>
    <row r="2442" spans="2:14" x14ac:dyDescent="0.25">
      <c r="B2442" s="49" t="s">
        <v>9326</v>
      </c>
      <c r="C2442" s="53" t="str">
        <f>_xlfn.XLOOKUP(Tabla1[[#This Row],[txtDimensionFocus]],Tabla7[Columna1],Tabla7[Columna2])</f>
        <v>Cuentas Por Pagar Proveedores</v>
      </c>
      <c r="D2442" s="43" t="s">
        <v>816</v>
      </c>
      <c r="E2442" t="s">
        <v>815</v>
      </c>
      <c r="F2442" t="s">
        <v>10573</v>
      </c>
      <c r="G2442" s="41">
        <v>41557</v>
      </c>
      <c r="L2442" t="s">
        <v>21854</v>
      </c>
      <c r="M2442">
        <v>-463.54</v>
      </c>
      <c r="N2442">
        <v>-463.54</v>
      </c>
    </row>
    <row r="2443" spans="2:14" x14ac:dyDescent="0.25">
      <c r="B2443" s="49" t="s">
        <v>9326</v>
      </c>
      <c r="C2443" s="53" t="str">
        <f>_xlfn.XLOOKUP(Tabla1[[#This Row],[txtDimensionFocus]],Tabla7[Columna1],Tabla7[Columna2])</f>
        <v>Cuentas Por Pagar Proveedores</v>
      </c>
      <c r="D2443" s="43" t="s">
        <v>816</v>
      </c>
      <c r="E2443" t="s">
        <v>815</v>
      </c>
      <c r="F2443" t="s">
        <v>10658</v>
      </c>
      <c r="G2443" s="41">
        <v>41599</v>
      </c>
      <c r="L2443" t="s">
        <v>21854</v>
      </c>
      <c r="M2443">
        <v>-463.54</v>
      </c>
      <c r="N2443">
        <v>-463.54</v>
      </c>
    </row>
    <row r="2444" spans="2:14" x14ac:dyDescent="0.25">
      <c r="B2444" s="49" t="s">
        <v>9326</v>
      </c>
      <c r="C2444" s="53" t="str">
        <f>_xlfn.XLOOKUP(Tabla1[[#This Row],[txtDimensionFocus]],Tabla7[Columna1],Tabla7[Columna2])</f>
        <v>Cuentas Por Pagar Proveedores</v>
      </c>
      <c r="D2444" s="43" t="s">
        <v>816</v>
      </c>
      <c r="E2444" t="s">
        <v>815</v>
      </c>
      <c r="F2444" t="s">
        <v>11127</v>
      </c>
      <c r="G2444" s="41">
        <v>41691</v>
      </c>
      <c r="L2444" t="s">
        <v>21854</v>
      </c>
      <c r="M2444">
        <v>-456</v>
      </c>
      <c r="N2444">
        <v>-456</v>
      </c>
    </row>
    <row r="2445" spans="2:14" x14ac:dyDescent="0.25">
      <c r="B2445" s="49" t="s">
        <v>9326</v>
      </c>
      <c r="C2445" s="53" t="str">
        <f>_xlfn.XLOOKUP(Tabla1[[#This Row],[txtDimensionFocus]],Tabla7[Columna1],Tabla7[Columna2])</f>
        <v>Cuentas Por Pagar Proveedores</v>
      </c>
      <c r="D2445" s="43" t="s">
        <v>816</v>
      </c>
      <c r="E2445" t="s">
        <v>815</v>
      </c>
      <c r="F2445" t="s">
        <v>11417</v>
      </c>
      <c r="G2445" s="41">
        <v>41737</v>
      </c>
      <c r="L2445" t="s">
        <v>21854</v>
      </c>
      <c r="M2445">
        <v>-456</v>
      </c>
      <c r="N2445">
        <v>-456</v>
      </c>
    </row>
    <row r="2446" spans="2:14" x14ac:dyDescent="0.25">
      <c r="B2446" s="49" t="s">
        <v>9326</v>
      </c>
      <c r="C2446" s="53" t="str">
        <f>_xlfn.XLOOKUP(Tabla1[[#This Row],[txtDimensionFocus]],Tabla7[Columna1],Tabla7[Columna2])</f>
        <v>Cuentas Por Pagar Proveedores</v>
      </c>
      <c r="D2446" s="43" t="s">
        <v>816</v>
      </c>
      <c r="E2446" t="s">
        <v>815</v>
      </c>
      <c r="F2446" t="s">
        <v>10976</v>
      </c>
      <c r="G2446" s="41">
        <v>41639</v>
      </c>
      <c r="L2446" t="s">
        <v>21854</v>
      </c>
      <c r="M2446">
        <v>-456</v>
      </c>
      <c r="N2446">
        <v>-456</v>
      </c>
    </row>
    <row r="2447" spans="2:14" x14ac:dyDescent="0.25">
      <c r="B2447" s="49" t="s">
        <v>9326</v>
      </c>
      <c r="C2447" s="53" t="str">
        <f>_xlfn.XLOOKUP(Tabla1[[#This Row],[txtDimensionFocus]],Tabla7[Columna1],Tabla7[Columna2])</f>
        <v>Cuentas Por Pagar Proveedores</v>
      </c>
      <c r="D2447" s="43" t="s">
        <v>816</v>
      </c>
      <c r="E2447" t="s">
        <v>815</v>
      </c>
      <c r="F2447" t="s">
        <v>11083</v>
      </c>
      <c r="G2447" s="41">
        <v>41682</v>
      </c>
      <c r="L2447" t="s">
        <v>21854</v>
      </c>
      <c r="M2447">
        <v>-454.48</v>
      </c>
      <c r="N2447">
        <v>-454.48</v>
      </c>
    </row>
    <row r="2448" spans="2:14" x14ac:dyDescent="0.25">
      <c r="B2448" s="49" t="s">
        <v>9326</v>
      </c>
      <c r="C2448" s="53" t="str">
        <f>_xlfn.XLOOKUP(Tabla1[[#This Row],[txtDimensionFocus]],Tabla7[Columna1],Tabla7[Columna2])</f>
        <v>Cuentas Por Pagar Proveedores</v>
      </c>
      <c r="D2448" s="43" t="s">
        <v>816</v>
      </c>
      <c r="E2448" t="s">
        <v>815</v>
      </c>
      <c r="F2448" t="s">
        <v>11368</v>
      </c>
      <c r="G2448" s="41">
        <v>41726</v>
      </c>
      <c r="L2448" t="s">
        <v>21854</v>
      </c>
      <c r="M2448">
        <v>-452.02</v>
      </c>
      <c r="N2448">
        <v>-452.02</v>
      </c>
    </row>
    <row r="2449" spans="2:14" x14ac:dyDescent="0.25">
      <c r="B2449" s="49" t="s">
        <v>9326</v>
      </c>
      <c r="C2449" s="53" t="str">
        <f>_xlfn.XLOOKUP(Tabla1[[#This Row],[txtDimensionFocus]],Tabla7[Columna1],Tabla7[Columna2])</f>
        <v>Cuentas Por Pagar Proveedores</v>
      </c>
      <c r="D2449" s="43" t="s">
        <v>816</v>
      </c>
      <c r="E2449" t="s">
        <v>815</v>
      </c>
      <c r="F2449" t="s">
        <v>10647</v>
      </c>
      <c r="G2449" s="41">
        <v>41593</v>
      </c>
      <c r="L2449" t="s">
        <v>21854</v>
      </c>
      <c r="M2449">
        <v>-445.57</v>
      </c>
      <c r="N2449">
        <v>-445.57</v>
      </c>
    </row>
    <row r="2450" spans="2:14" x14ac:dyDescent="0.25">
      <c r="B2450" s="49" t="s">
        <v>9326</v>
      </c>
      <c r="C2450" s="53" t="str">
        <f>_xlfn.XLOOKUP(Tabla1[[#This Row],[txtDimensionFocus]],Tabla7[Columna1],Tabla7[Columna2])</f>
        <v>Cuentas Por Pagar Proveedores</v>
      </c>
      <c r="D2450" s="43" t="s">
        <v>816</v>
      </c>
      <c r="E2450" t="s">
        <v>815</v>
      </c>
      <c r="F2450" t="s">
        <v>11126</v>
      </c>
      <c r="G2450" s="41">
        <v>41691</v>
      </c>
      <c r="L2450" t="s">
        <v>21854</v>
      </c>
      <c r="M2450">
        <v>-430.5</v>
      </c>
      <c r="N2450">
        <v>-430.5</v>
      </c>
    </row>
    <row r="2451" spans="2:14" x14ac:dyDescent="0.25">
      <c r="B2451" s="49" t="s">
        <v>9326</v>
      </c>
      <c r="C2451" s="53" t="str">
        <f>_xlfn.XLOOKUP(Tabla1[[#This Row],[txtDimensionFocus]],Tabla7[Columna1],Tabla7[Columna2])</f>
        <v>Cuentas Por Pagar Proveedores</v>
      </c>
      <c r="D2451" s="43" t="s">
        <v>816</v>
      </c>
      <c r="E2451" t="s">
        <v>815</v>
      </c>
      <c r="F2451" t="s">
        <v>11416</v>
      </c>
      <c r="G2451" s="41">
        <v>41737</v>
      </c>
      <c r="L2451" t="s">
        <v>21854</v>
      </c>
      <c r="M2451">
        <v>-430.5</v>
      </c>
      <c r="N2451">
        <v>-430.5</v>
      </c>
    </row>
    <row r="2452" spans="2:14" x14ac:dyDescent="0.25">
      <c r="B2452" s="49" t="s">
        <v>9326</v>
      </c>
      <c r="C2452" s="53" t="str">
        <f>_xlfn.XLOOKUP(Tabla1[[#This Row],[txtDimensionFocus]],Tabla7[Columna1],Tabla7[Columna2])</f>
        <v>Cuentas Por Pagar Proveedores</v>
      </c>
      <c r="D2452" s="43" t="s">
        <v>816</v>
      </c>
      <c r="E2452" t="s">
        <v>815</v>
      </c>
      <c r="F2452" t="s">
        <v>10975</v>
      </c>
      <c r="G2452" s="41">
        <v>41639</v>
      </c>
      <c r="L2452" t="s">
        <v>21854</v>
      </c>
      <c r="M2452">
        <v>-430.5</v>
      </c>
      <c r="N2452">
        <v>-430.5</v>
      </c>
    </row>
    <row r="2453" spans="2:14" x14ac:dyDescent="0.25">
      <c r="B2453" s="49" t="s">
        <v>9326</v>
      </c>
      <c r="C2453" s="53" t="str">
        <f>_xlfn.XLOOKUP(Tabla1[[#This Row],[txtDimensionFocus]],Tabla7[Columna1],Tabla7[Columna2])</f>
        <v>Cuentas Por Pagar Proveedores</v>
      </c>
      <c r="D2453" s="43" t="s">
        <v>816</v>
      </c>
      <c r="E2453" t="s">
        <v>815</v>
      </c>
      <c r="F2453" t="s">
        <v>10977</v>
      </c>
      <c r="G2453" s="41">
        <v>41639</v>
      </c>
      <c r="L2453" t="s">
        <v>21854</v>
      </c>
      <c r="M2453">
        <v>-430.5</v>
      </c>
      <c r="N2453">
        <v>-430.5</v>
      </c>
    </row>
    <row r="2454" spans="2:14" x14ac:dyDescent="0.25">
      <c r="B2454" s="49" t="s">
        <v>9326</v>
      </c>
      <c r="C2454" s="53" t="str">
        <f>_xlfn.XLOOKUP(Tabla1[[#This Row],[txtDimensionFocus]],Tabla7[Columna1],Tabla7[Columna2])</f>
        <v>Cuentas Por Pagar Proveedores</v>
      </c>
      <c r="D2454" s="43" t="s">
        <v>816</v>
      </c>
      <c r="E2454" t="s">
        <v>815</v>
      </c>
      <c r="F2454" t="s">
        <v>11082</v>
      </c>
      <c r="G2454" s="41">
        <v>41682</v>
      </c>
      <c r="L2454" t="s">
        <v>21854</v>
      </c>
      <c r="M2454">
        <v>-429.06</v>
      </c>
      <c r="N2454">
        <v>-429.06</v>
      </c>
    </row>
    <row r="2455" spans="2:14" x14ac:dyDescent="0.25">
      <c r="B2455" s="49" t="s">
        <v>9326</v>
      </c>
      <c r="C2455" s="53" t="str">
        <f>_xlfn.XLOOKUP(Tabla1[[#This Row],[txtDimensionFocus]],Tabla7[Columna1],Tabla7[Columna2])</f>
        <v>Cuentas Por Pagar Proveedores</v>
      </c>
      <c r="D2455" s="43" t="s">
        <v>816</v>
      </c>
      <c r="E2455" t="s">
        <v>815</v>
      </c>
      <c r="F2455" t="s">
        <v>10463</v>
      </c>
      <c r="G2455" s="41">
        <v>41494</v>
      </c>
      <c r="L2455" t="s">
        <v>21854</v>
      </c>
      <c r="M2455">
        <v>-409.02</v>
      </c>
      <c r="N2455">
        <v>-409.02</v>
      </c>
    </row>
    <row r="2456" spans="2:14" x14ac:dyDescent="0.25">
      <c r="B2456" s="49" t="s">
        <v>9326</v>
      </c>
      <c r="C2456" s="53" t="str">
        <f>_xlfn.XLOOKUP(Tabla1[[#This Row],[txtDimensionFocus]],Tabla7[Columna1],Tabla7[Columna2])</f>
        <v>Cuentas Por Pagar Proveedores</v>
      </c>
      <c r="D2456" s="43" t="s">
        <v>816</v>
      </c>
      <c r="E2456" t="s">
        <v>815</v>
      </c>
      <c r="F2456" t="s">
        <v>10462</v>
      </c>
      <c r="G2456" s="41">
        <v>41494</v>
      </c>
      <c r="L2456" t="s">
        <v>21854</v>
      </c>
      <c r="M2456">
        <v>-386.14</v>
      </c>
      <c r="N2456">
        <v>-386.14</v>
      </c>
    </row>
    <row r="2457" spans="2:14" x14ac:dyDescent="0.25">
      <c r="B2457" s="49" t="s">
        <v>9326</v>
      </c>
      <c r="C2457" s="53" t="str">
        <f>_xlfn.XLOOKUP(Tabla1[[#This Row],[txtDimensionFocus]],Tabla7[Columna1],Tabla7[Columna2])</f>
        <v>Cuentas Por Pagar Proveedores</v>
      </c>
      <c r="D2457" s="43" t="s">
        <v>816</v>
      </c>
      <c r="E2457" t="s">
        <v>815</v>
      </c>
      <c r="F2457" t="s">
        <v>10651</v>
      </c>
      <c r="G2457" s="41">
        <v>41598</v>
      </c>
      <c r="L2457" t="s">
        <v>21854</v>
      </c>
      <c r="M2457">
        <v>-367.35</v>
      </c>
      <c r="N2457">
        <v>-367.35</v>
      </c>
    </row>
    <row r="2458" spans="2:14" x14ac:dyDescent="0.25">
      <c r="B2458" s="49" t="s">
        <v>9326</v>
      </c>
      <c r="C2458" s="53" t="str">
        <f>_xlfn.XLOOKUP(Tabla1[[#This Row],[txtDimensionFocus]],Tabla7[Columna1],Tabla7[Columna2])</f>
        <v>Cuentas Por Pagar Proveedores</v>
      </c>
      <c r="D2458" s="43" t="s">
        <v>816</v>
      </c>
      <c r="E2458" t="s">
        <v>815</v>
      </c>
      <c r="F2458" t="s">
        <v>10995</v>
      </c>
      <c r="G2458" s="41">
        <v>41639</v>
      </c>
      <c r="L2458" t="s">
        <v>21854</v>
      </c>
      <c r="M2458">
        <v>-364.8</v>
      </c>
      <c r="N2458">
        <v>-364.8</v>
      </c>
    </row>
    <row r="2459" spans="2:14" x14ac:dyDescent="0.25">
      <c r="B2459" s="49" t="s">
        <v>9326</v>
      </c>
      <c r="C2459" s="53" t="str">
        <f>_xlfn.XLOOKUP(Tabla1[[#This Row],[txtDimensionFocus]],Tabla7[Columna1],Tabla7[Columna2])</f>
        <v>Cuentas Por Pagar Proveedores</v>
      </c>
      <c r="D2459" s="43" t="s">
        <v>816</v>
      </c>
      <c r="E2459" t="s">
        <v>815</v>
      </c>
      <c r="F2459" t="s">
        <v>10652</v>
      </c>
      <c r="G2459" s="41">
        <v>41598</v>
      </c>
      <c r="L2459" t="s">
        <v>21854</v>
      </c>
      <c r="M2459">
        <v>-346.8</v>
      </c>
      <c r="N2459">
        <v>-346.8</v>
      </c>
    </row>
    <row r="2460" spans="2:14" x14ac:dyDescent="0.25">
      <c r="B2460" s="49" t="s">
        <v>9326</v>
      </c>
      <c r="C2460" s="53" t="str">
        <f>_xlfn.XLOOKUP(Tabla1[[#This Row],[txtDimensionFocus]],Tabla7[Columna1],Tabla7[Columna2])</f>
        <v>Cuentas Por Pagar Proveedores</v>
      </c>
      <c r="D2460" s="43" t="s">
        <v>816</v>
      </c>
      <c r="E2460" t="s">
        <v>815</v>
      </c>
      <c r="F2460" t="s">
        <v>10994</v>
      </c>
      <c r="G2460" s="41">
        <v>41639</v>
      </c>
      <c r="L2460" t="s">
        <v>21854</v>
      </c>
      <c r="M2460">
        <v>-344.4</v>
      </c>
      <c r="N2460">
        <v>-344.4</v>
      </c>
    </row>
    <row r="2461" spans="2:14" x14ac:dyDescent="0.25">
      <c r="B2461" s="49" t="s">
        <v>9326</v>
      </c>
      <c r="C2461" s="53" t="str">
        <f>_xlfn.XLOOKUP(Tabla1[[#This Row],[txtDimensionFocus]],Tabla7[Columna1],Tabla7[Columna2])</f>
        <v>Cuentas Por Pagar Proveedores</v>
      </c>
      <c r="D2461" s="43" t="s">
        <v>6569</v>
      </c>
      <c r="E2461" t="s">
        <v>6568</v>
      </c>
      <c r="F2461" t="s">
        <v>21384</v>
      </c>
      <c r="G2461" s="41">
        <v>45315</v>
      </c>
      <c r="H2461" t="s">
        <v>21385</v>
      </c>
      <c r="L2461" t="s">
        <v>21854</v>
      </c>
      <c r="M2461">
        <v>-344.12</v>
      </c>
      <c r="N2461">
        <v>-344.12</v>
      </c>
    </row>
    <row r="2462" spans="2:14" x14ac:dyDescent="0.25">
      <c r="B2462" s="49" t="s">
        <v>9326</v>
      </c>
      <c r="C2462" s="53" t="str">
        <f>_xlfn.XLOOKUP(Tabla1[[#This Row],[txtDimensionFocus]],Tabla7[Columna1],Tabla7[Columna2])</f>
        <v>Cuentas Por Pagar Proveedores</v>
      </c>
      <c r="D2462" s="43" t="s">
        <v>816</v>
      </c>
      <c r="E2462" t="s">
        <v>815</v>
      </c>
      <c r="F2462" t="s">
        <v>14610</v>
      </c>
      <c r="G2462" s="41">
        <v>42881</v>
      </c>
      <c r="L2462" t="s">
        <v>21854</v>
      </c>
      <c r="M2462">
        <v>-334.4</v>
      </c>
      <c r="N2462">
        <v>-334.4</v>
      </c>
    </row>
    <row r="2463" spans="2:14" x14ac:dyDescent="0.25">
      <c r="B2463" s="49" t="s">
        <v>9326</v>
      </c>
      <c r="C2463" s="53" t="str">
        <f>_xlfn.XLOOKUP(Tabla1[[#This Row],[txtDimensionFocus]],Tabla7[Columna1],Tabla7[Columna2])</f>
        <v>Cuentas Por Pagar Proveedores</v>
      </c>
      <c r="D2463" s="43" t="s">
        <v>816</v>
      </c>
      <c r="E2463" t="s">
        <v>815</v>
      </c>
      <c r="F2463" t="s">
        <v>11409</v>
      </c>
      <c r="G2463" s="41">
        <v>41736</v>
      </c>
      <c r="L2463" t="s">
        <v>21854</v>
      </c>
      <c r="M2463">
        <v>-316.16000000000003</v>
      </c>
      <c r="N2463">
        <v>-316.16000000000003</v>
      </c>
    </row>
    <row r="2464" spans="2:14" x14ac:dyDescent="0.25">
      <c r="B2464" s="49" t="s">
        <v>9326</v>
      </c>
      <c r="C2464" s="53" t="str">
        <f>_xlfn.XLOOKUP(Tabla1[[#This Row],[txtDimensionFocus]],Tabla7[Columna1],Tabla7[Columna2])</f>
        <v>Cuentas Por Pagar Proveedores</v>
      </c>
      <c r="D2464" s="43" t="s">
        <v>816</v>
      </c>
      <c r="E2464" t="s">
        <v>815</v>
      </c>
      <c r="F2464" t="s">
        <v>14611</v>
      </c>
      <c r="G2464" s="41">
        <v>42881</v>
      </c>
      <c r="L2464" t="s">
        <v>21854</v>
      </c>
      <c r="M2464">
        <v>-315.7</v>
      </c>
      <c r="N2464">
        <v>-315.7</v>
      </c>
    </row>
    <row r="2465" spans="2:14" x14ac:dyDescent="0.25">
      <c r="B2465" s="49" t="s">
        <v>9326</v>
      </c>
      <c r="C2465" s="53" t="str">
        <f>_xlfn.XLOOKUP(Tabla1[[#This Row],[txtDimensionFocus]],Tabla7[Columna1],Tabla7[Columna2])</f>
        <v>Cuentas Por Pagar Proveedores</v>
      </c>
      <c r="D2465" s="43" t="s">
        <v>7025</v>
      </c>
      <c r="E2465" t="s">
        <v>7024</v>
      </c>
      <c r="F2465" t="s">
        <v>15108</v>
      </c>
      <c r="G2465" s="41">
        <v>43606</v>
      </c>
      <c r="H2465" t="s">
        <v>7232</v>
      </c>
      <c r="I2465" t="s">
        <v>18440</v>
      </c>
      <c r="K2465" t="s">
        <v>22608</v>
      </c>
      <c r="L2465" t="s">
        <v>21854</v>
      </c>
      <c r="M2465" s="44">
        <v>-3056800</v>
      </c>
      <c r="N2465">
        <v>-315</v>
      </c>
    </row>
    <row r="2466" spans="2:14" x14ac:dyDescent="0.25">
      <c r="B2466" s="49" t="s">
        <v>9326</v>
      </c>
      <c r="C2466" s="53" t="str">
        <f>_xlfn.XLOOKUP(Tabla1[[#This Row],[txtDimensionFocus]],Tabla7[Columna1],Tabla7[Columna2])</f>
        <v>Cuentas Por Pagar Proveedores</v>
      </c>
      <c r="D2466" s="43" t="s">
        <v>816</v>
      </c>
      <c r="E2466" t="s">
        <v>815</v>
      </c>
      <c r="F2466" t="s">
        <v>10844</v>
      </c>
      <c r="G2466" s="41">
        <v>41620</v>
      </c>
      <c r="L2466" t="s">
        <v>21854</v>
      </c>
      <c r="M2466">
        <v>-304</v>
      </c>
      <c r="N2466">
        <v>-304</v>
      </c>
    </row>
    <row r="2467" spans="2:14" x14ac:dyDescent="0.25">
      <c r="B2467" s="49" t="s">
        <v>9326</v>
      </c>
      <c r="C2467" s="53" t="str">
        <f>_xlfn.XLOOKUP(Tabla1[[#This Row],[txtDimensionFocus]],Tabla7[Columna1],Tabla7[Columna2])</f>
        <v>Cuentas Por Pagar Proveedores</v>
      </c>
      <c r="D2467" s="43" t="s">
        <v>816</v>
      </c>
      <c r="E2467" t="s">
        <v>815</v>
      </c>
      <c r="F2467" t="s">
        <v>11408</v>
      </c>
      <c r="G2467" s="41">
        <v>41736</v>
      </c>
      <c r="L2467" t="s">
        <v>21854</v>
      </c>
      <c r="M2467">
        <v>-298.48</v>
      </c>
      <c r="N2467">
        <v>-298.48</v>
      </c>
    </row>
    <row r="2468" spans="2:14" x14ac:dyDescent="0.25">
      <c r="B2468" s="49" t="s">
        <v>9326</v>
      </c>
      <c r="C2468" s="53" t="str">
        <f>_xlfn.XLOOKUP(Tabla1[[#This Row],[txtDimensionFocus]],Tabla7[Columna1],Tabla7[Columna2])</f>
        <v>Cuentas Por Pagar Proveedores</v>
      </c>
      <c r="D2468" s="43" t="s">
        <v>816</v>
      </c>
      <c r="E2468" t="s">
        <v>815</v>
      </c>
      <c r="F2468" t="s">
        <v>10843</v>
      </c>
      <c r="G2468" s="41">
        <v>41620</v>
      </c>
      <c r="L2468" t="s">
        <v>21854</v>
      </c>
      <c r="M2468">
        <v>-287</v>
      </c>
      <c r="N2468">
        <v>-287</v>
      </c>
    </row>
    <row r="2469" spans="2:14" x14ac:dyDescent="0.25">
      <c r="B2469" s="49" t="s">
        <v>9326</v>
      </c>
      <c r="C2469" s="53" t="str">
        <f>_xlfn.XLOOKUP(Tabla1[[#This Row],[txtDimensionFocus]],Tabla7[Columna1],Tabla7[Columna2])</f>
        <v>Cuentas Por Pagar Proveedores</v>
      </c>
      <c r="D2469" s="43" t="s">
        <v>816</v>
      </c>
      <c r="E2469" t="s">
        <v>815</v>
      </c>
      <c r="F2469" t="s">
        <v>12151</v>
      </c>
      <c r="G2469" s="41">
        <v>41779</v>
      </c>
      <c r="L2469" t="s">
        <v>21854</v>
      </c>
      <c r="M2469">
        <v>-278.39</v>
      </c>
      <c r="N2469">
        <v>-278.39</v>
      </c>
    </row>
    <row r="2470" spans="2:14" x14ac:dyDescent="0.25">
      <c r="B2470" s="49" t="s">
        <v>9326</v>
      </c>
      <c r="C2470" s="53" t="str">
        <f>_xlfn.XLOOKUP(Tabla1[[#This Row],[txtDimensionFocus]],Tabla7[Columna1],Tabla7[Columna2])</f>
        <v>Cuentas Por Pagar Proveedores</v>
      </c>
      <c r="D2470" s="43" t="s">
        <v>816</v>
      </c>
      <c r="E2470" t="s">
        <v>815</v>
      </c>
      <c r="F2470" t="s">
        <v>11079</v>
      </c>
      <c r="G2470" s="41">
        <v>41681</v>
      </c>
      <c r="L2470" t="s">
        <v>21854</v>
      </c>
      <c r="M2470">
        <v>-268.37</v>
      </c>
      <c r="N2470">
        <v>-268.37</v>
      </c>
    </row>
    <row r="2471" spans="2:14" x14ac:dyDescent="0.25">
      <c r="B2471" s="49" t="s">
        <v>9326</v>
      </c>
      <c r="C2471" s="53" t="str">
        <f>_xlfn.XLOOKUP(Tabla1[[#This Row],[txtDimensionFocus]],Tabla7[Columna1],Tabla7[Columna2])</f>
        <v>Cuentas Por Pagar Proveedores</v>
      </c>
      <c r="D2471" s="43" t="s">
        <v>816</v>
      </c>
      <c r="E2471" t="s">
        <v>815</v>
      </c>
      <c r="F2471" t="s">
        <v>11078</v>
      </c>
      <c r="G2471" s="41">
        <v>41681</v>
      </c>
      <c r="L2471" t="s">
        <v>21854</v>
      </c>
      <c r="M2471">
        <v>-253.35</v>
      </c>
      <c r="N2471">
        <v>-253.35</v>
      </c>
    </row>
    <row r="2472" spans="2:14" x14ac:dyDescent="0.25">
      <c r="B2472" s="49" t="s">
        <v>9326</v>
      </c>
      <c r="C2472" s="53" t="str">
        <f>_xlfn.XLOOKUP(Tabla1[[#This Row],[txtDimensionFocus]],Tabla7[Columna1],Tabla7[Columna2])</f>
        <v>Cuentas Por Pagar Proveedores</v>
      </c>
      <c r="D2472" s="43" t="s">
        <v>816</v>
      </c>
      <c r="E2472" t="s">
        <v>815</v>
      </c>
      <c r="F2472" t="s">
        <v>10853</v>
      </c>
      <c r="G2472" s="41">
        <v>41621</v>
      </c>
      <c r="L2472" t="s">
        <v>21854</v>
      </c>
      <c r="M2472">
        <v>-243.2</v>
      </c>
      <c r="N2472">
        <v>-243.2</v>
      </c>
    </row>
    <row r="2473" spans="2:14" x14ac:dyDescent="0.25">
      <c r="B2473" s="49" t="s">
        <v>9326</v>
      </c>
      <c r="C2473" s="53" t="str">
        <f>_xlfn.XLOOKUP(Tabla1[[#This Row],[txtDimensionFocus]],Tabla7[Columna1],Tabla7[Columna2])</f>
        <v>Cuentas Por Pagar Proveedores</v>
      </c>
      <c r="D2473" s="43" t="s">
        <v>626</v>
      </c>
      <c r="E2473" t="s">
        <v>625</v>
      </c>
      <c r="F2473" t="s">
        <v>9843</v>
      </c>
      <c r="G2473" s="41">
        <v>41071</v>
      </c>
      <c r="H2473">
        <v>62178</v>
      </c>
      <c r="L2473" t="s">
        <v>21854</v>
      </c>
      <c r="M2473">
        <v>-234</v>
      </c>
      <c r="N2473">
        <v>-234</v>
      </c>
    </row>
    <row r="2474" spans="2:14" x14ac:dyDescent="0.25">
      <c r="B2474" s="49" t="s">
        <v>9326</v>
      </c>
      <c r="C2474" s="53" t="str">
        <f>_xlfn.XLOOKUP(Tabla1[[#This Row],[txtDimensionFocus]],Tabla7[Columna1],Tabla7[Columna2])</f>
        <v>Cuentas Por Pagar Proveedores</v>
      </c>
      <c r="D2474" s="43" t="s">
        <v>816</v>
      </c>
      <c r="E2474" t="s">
        <v>815</v>
      </c>
      <c r="F2474" t="s">
        <v>10852</v>
      </c>
      <c r="G2474" s="41">
        <v>41621</v>
      </c>
      <c r="L2474" t="s">
        <v>21854</v>
      </c>
      <c r="M2474">
        <v>-229.6</v>
      </c>
      <c r="N2474">
        <v>-229.6</v>
      </c>
    </row>
    <row r="2475" spans="2:14" x14ac:dyDescent="0.25">
      <c r="B2475" s="49" t="s">
        <v>9326</v>
      </c>
      <c r="C2475" s="53" t="str">
        <f>_xlfn.XLOOKUP(Tabla1[[#This Row],[txtDimensionFocus]],Tabla7[Columna1],Tabla7[Columna2])</f>
        <v>Cuentas Por Pagar Proveedores</v>
      </c>
      <c r="D2475" s="43" t="s">
        <v>1622</v>
      </c>
      <c r="E2475" t="s">
        <v>1621</v>
      </c>
      <c r="F2475" t="s">
        <v>12701</v>
      </c>
      <c r="G2475" s="41">
        <v>41920</v>
      </c>
      <c r="H2475" t="s">
        <v>4316</v>
      </c>
      <c r="I2475" t="s">
        <v>17230</v>
      </c>
      <c r="K2475">
        <v>971</v>
      </c>
      <c r="L2475" t="s">
        <v>21854</v>
      </c>
      <c r="M2475">
        <v>-220.39</v>
      </c>
      <c r="N2475">
        <v>-220.39</v>
      </c>
    </row>
    <row r="2476" spans="2:14" x14ac:dyDescent="0.25">
      <c r="B2476" s="49" t="s">
        <v>23866</v>
      </c>
      <c r="C2476" s="53" t="str">
        <f>_xlfn.XLOOKUP(Tabla1[[#This Row],[txtDimensionFocus]],Tabla7[Columna1],Tabla7[Columna2])</f>
        <v>Reposicion/Reposicion Cajas Chicas/Fondos</v>
      </c>
      <c r="D2476" s="43" t="s">
        <v>21123</v>
      </c>
      <c r="E2476" t="s">
        <v>23892</v>
      </c>
      <c r="F2476" t="s">
        <v>21124</v>
      </c>
      <c r="G2476" s="41">
        <v>45307</v>
      </c>
      <c r="H2476" t="s">
        <v>21125</v>
      </c>
      <c r="L2476" t="s">
        <v>21854</v>
      </c>
      <c r="M2476" s="44">
        <v>-76593</v>
      </c>
      <c r="N2476" s="44">
        <v>-76593</v>
      </c>
    </row>
    <row r="2477" spans="2:14" x14ac:dyDescent="0.25">
      <c r="B2477" s="49" t="s">
        <v>9326</v>
      </c>
      <c r="C2477" s="53" t="str">
        <f>_xlfn.XLOOKUP(Tabla1[[#This Row],[txtDimensionFocus]],Tabla7[Columna1],Tabla7[Columna2])</f>
        <v>Cuentas Por Pagar Proveedores</v>
      </c>
      <c r="D2477" s="43" t="s">
        <v>816</v>
      </c>
      <c r="E2477" t="s">
        <v>815</v>
      </c>
      <c r="F2477" t="s">
        <v>10483</v>
      </c>
      <c r="G2477" s="41">
        <v>41513</v>
      </c>
      <c r="L2477" t="s">
        <v>21854</v>
      </c>
      <c r="M2477">
        <v>-214.5</v>
      </c>
      <c r="N2477">
        <v>-214.5</v>
      </c>
    </row>
    <row r="2478" spans="2:14" x14ac:dyDescent="0.25">
      <c r="B2478" s="49" t="s">
        <v>9326</v>
      </c>
      <c r="C2478" s="53" t="str">
        <f>_xlfn.XLOOKUP(Tabla1[[#This Row],[txtDimensionFocus]],Tabla7[Columna1],Tabla7[Columna2])</f>
        <v>Cuentas Por Pagar Proveedores</v>
      </c>
      <c r="D2478" s="43" t="s">
        <v>816</v>
      </c>
      <c r="E2478" t="s">
        <v>815</v>
      </c>
      <c r="F2478" t="s">
        <v>10509</v>
      </c>
      <c r="G2478" s="41">
        <v>41527</v>
      </c>
      <c r="L2478" t="s">
        <v>21854</v>
      </c>
      <c r="M2478">
        <v>-204.51</v>
      </c>
      <c r="N2478">
        <v>-204.51</v>
      </c>
    </row>
    <row r="2479" spans="2:14" x14ac:dyDescent="0.25">
      <c r="B2479" s="49" t="s">
        <v>9326</v>
      </c>
      <c r="C2479" s="53" t="str">
        <f>_xlfn.XLOOKUP(Tabla1[[#This Row],[txtDimensionFocus]],Tabla7[Columna1],Tabla7[Columna2])</f>
        <v>Cuentas Por Pagar Proveedores</v>
      </c>
      <c r="D2479" s="43" t="s">
        <v>1567</v>
      </c>
      <c r="E2479" t="s">
        <v>1566</v>
      </c>
      <c r="F2479" t="s">
        <v>10527</v>
      </c>
      <c r="G2479" s="41">
        <v>41537</v>
      </c>
      <c r="H2479" t="s">
        <v>1576</v>
      </c>
      <c r="L2479" t="s">
        <v>21854</v>
      </c>
      <c r="M2479">
        <v>-202.54</v>
      </c>
      <c r="N2479">
        <v>-202.54</v>
      </c>
    </row>
    <row r="2480" spans="2:14" x14ac:dyDescent="0.25">
      <c r="B2480" s="49" t="s">
        <v>9326</v>
      </c>
      <c r="C2480" s="53" t="str">
        <f>_xlfn.XLOOKUP(Tabla1[[#This Row],[txtDimensionFocus]],Tabla7[Columna1],Tabla7[Columna2])</f>
        <v>Cuentas Por Pagar Proveedores</v>
      </c>
      <c r="D2480" s="43" t="s">
        <v>816</v>
      </c>
      <c r="E2480" t="s">
        <v>815</v>
      </c>
      <c r="F2480" t="s">
        <v>10508</v>
      </c>
      <c r="G2480" s="41">
        <v>41527</v>
      </c>
      <c r="L2480" t="s">
        <v>21854</v>
      </c>
      <c r="M2480">
        <v>-193.07</v>
      </c>
      <c r="N2480">
        <v>-193.07</v>
      </c>
    </row>
    <row r="2481" spans="2:14" x14ac:dyDescent="0.25">
      <c r="B2481" s="49" t="s">
        <v>9326</v>
      </c>
      <c r="C2481" s="53" t="str">
        <f>_xlfn.XLOOKUP(Tabla1[[#This Row],[txtDimensionFocus]],Tabla7[Columna1],Tabla7[Columna2])</f>
        <v>Cuentas Por Pagar Proveedores</v>
      </c>
      <c r="D2481" s="43" t="s">
        <v>816</v>
      </c>
      <c r="E2481" t="s">
        <v>815</v>
      </c>
      <c r="F2481" t="s">
        <v>11243</v>
      </c>
      <c r="G2481" s="41">
        <v>41709</v>
      </c>
      <c r="L2481" t="s">
        <v>21854</v>
      </c>
      <c r="M2481">
        <v>-182.4</v>
      </c>
      <c r="N2481">
        <v>-182.4</v>
      </c>
    </row>
    <row r="2482" spans="2:14" x14ac:dyDescent="0.25">
      <c r="B2482" s="49" t="s">
        <v>9326</v>
      </c>
      <c r="C2482" s="53" t="str">
        <f>_xlfn.XLOOKUP(Tabla1[[#This Row],[txtDimensionFocus]],Tabla7[Columna1],Tabla7[Columna2])</f>
        <v>Cuentas Por Pagar Proveedores</v>
      </c>
      <c r="D2482" s="43" t="s">
        <v>816</v>
      </c>
      <c r="E2482" t="s">
        <v>815</v>
      </c>
      <c r="F2482" t="s">
        <v>11401</v>
      </c>
      <c r="G2482" s="41">
        <v>41732</v>
      </c>
      <c r="L2482" t="s">
        <v>21854</v>
      </c>
      <c r="M2482">
        <v>-172.4</v>
      </c>
      <c r="N2482">
        <v>-172.4</v>
      </c>
    </row>
    <row r="2483" spans="2:14" x14ac:dyDescent="0.25">
      <c r="B2483" s="49" t="s">
        <v>9326</v>
      </c>
      <c r="C2483" s="53" t="str">
        <f>_xlfn.XLOOKUP(Tabla1[[#This Row],[txtDimensionFocus]],Tabla7[Columna1],Tabla7[Columna2])</f>
        <v>Cuentas Por Pagar Proveedores</v>
      </c>
      <c r="D2483" s="43" t="s">
        <v>816</v>
      </c>
      <c r="E2483" t="s">
        <v>815</v>
      </c>
      <c r="F2483" t="s">
        <v>11242</v>
      </c>
      <c r="G2483" s="41">
        <v>41709</v>
      </c>
      <c r="L2483" t="s">
        <v>21854</v>
      </c>
      <c r="M2483">
        <v>-172.2</v>
      </c>
      <c r="N2483">
        <v>-172.2</v>
      </c>
    </row>
    <row r="2484" spans="2:14" x14ac:dyDescent="0.25">
      <c r="B2484" s="49" t="s">
        <v>9326</v>
      </c>
      <c r="C2484" s="53" t="str">
        <f>_xlfn.XLOOKUP(Tabla1[[#This Row],[txtDimensionFocus]],Tabla7[Columna1],Tabla7[Columna2])</f>
        <v>Cuentas Por Pagar Proveedores</v>
      </c>
      <c r="D2484" s="43" t="s">
        <v>816</v>
      </c>
      <c r="E2484" t="s">
        <v>815</v>
      </c>
      <c r="F2484" t="s">
        <v>11400</v>
      </c>
      <c r="G2484" s="41">
        <v>41732</v>
      </c>
      <c r="L2484" t="s">
        <v>21854</v>
      </c>
      <c r="M2484">
        <v>-162.76</v>
      </c>
      <c r="N2484">
        <v>-162.76</v>
      </c>
    </row>
    <row r="2485" spans="2:14" x14ac:dyDescent="0.25">
      <c r="B2485" s="49" t="s">
        <v>9326</v>
      </c>
      <c r="C2485" s="53" t="str">
        <f>_xlfn.XLOOKUP(Tabla1[[#This Row],[txtDimensionFocus]],Tabla7[Columna1],Tabla7[Columna2])</f>
        <v>Cuentas Por Pagar Proveedores</v>
      </c>
      <c r="D2485" s="43" t="s">
        <v>1567</v>
      </c>
      <c r="E2485" t="s">
        <v>1566</v>
      </c>
      <c r="F2485" t="s">
        <v>10525</v>
      </c>
      <c r="G2485" s="41">
        <v>41537</v>
      </c>
      <c r="H2485" t="s">
        <v>1572</v>
      </c>
      <c r="L2485" t="s">
        <v>21854</v>
      </c>
      <c r="M2485">
        <v>-151.9</v>
      </c>
      <c r="N2485">
        <v>-151.9</v>
      </c>
    </row>
    <row r="2486" spans="2:14" x14ac:dyDescent="0.25">
      <c r="B2486" s="49" t="s">
        <v>9326</v>
      </c>
      <c r="C2486" s="53" t="str">
        <f>_xlfn.XLOOKUP(Tabla1[[#This Row],[txtDimensionFocus]],Tabla7[Columna1],Tabla7[Columna2])</f>
        <v>Cuentas Por Pagar Proveedores</v>
      </c>
      <c r="D2486" s="43" t="s">
        <v>1567</v>
      </c>
      <c r="E2486" t="s">
        <v>1566</v>
      </c>
      <c r="F2486" t="s">
        <v>10524</v>
      </c>
      <c r="G2486" s="41">
        <v>41537</v>
      </c>
      <c r="H2486" t="s">
        <v>1570</v>
      </c>
      <c r="L2486" t="s">
        <v>21854</v>
      </c>
      <c r="M2486">
        <v>-67.510000000000005</v>
      </c>
      <c r="N2486">
        <v>-67.510000000000005</v>
      </c>
    </row>
    <row r="2487" spans="2:14" x14ac:dyDescent="0.25">
      <c r="B2487" s="49" t="s">
        <v>9326</v>
      </c>
      <c r="C2487" s="53" t="str">
        <f>_xlfn.XLOOKUP(Tabla1[[#This Row],[txtDimensionFocus]],Tabla7[Columna1],Tabla7[Columna2])</f>
        <v>Cuentas Por Pagar Proveedores</v>
      </c>
      <c r="D2487" s="43" t="s">
        <v>816</v>
      </c>
      <c r="E2487" t="s">
        <v>815</v>
      </c>
      <c r="F2487" t="s">
        <v>10476</v>
      </c>
      <c r="G2487" s="41">
        <v>41512</v>
      </c>
      <c r="L2487" t="s">
        <v>21854</v>
      </c>
      <c r="M2487">
        <v>-50</v>
      </c>
      <c r="N2487">
        <v>-50</v>
      </c>
    </row>
    <row r="2488" spans="2:14" x14ac:dyDescent="0.25">
      <c r="B2488" s="49" t="s">
        <v>9326</v>
      </c>
      <c r="C2488" s="53" t="str">
        <f>_xlfn.XLOOKUP(Tabla1[[#This Row],[txtDimensionFocus]],Tabla7[Columna1],Tabla7[Columna2])</f>
        <v>Cuentas Por Pagar Proveedores</v>
      </c>
      <c r="D2488" s="43" t="s">
        <v>7083</v>
      </c>
      <c r="E2488" t="s">
        <v>7082</v>
      </c>
      <c r="F2488" t="s">
        <v>15278</v>
      </c>
      <c r="G2488" s="41">
        <v>44044</v>
      </c>
      <c r="H2488" t="s">
        <v>15276</v>
      </c>
      <c r="I2488" t="s">
        <v>15277</v>
      </c>
      <c r="K2488" t="s">
        <v>22390</v>
      </c>
      <c r="L2488" t="s">
        <v>21854</v>
      </c>
      <c r="M2488" s="44">
        <v>-2460000</v>
      </c>
      <c r="N2488">
        <v>-0.91</v>
      </c>
    </row>
    <row r="2489" spans="2:14" x14ac:dyDescent="0.25">
      <c r="B2489" s="49" t="s">
        <v>9326</v>
      </c>
      <c r="C2489" s="53" t="str">
        <f>_xlfn.XLOOKUP(Tabla1[[#This Row],[txtDimensionFocus]],Tabla7[Columna1],Tabla7[Columna2])</f>
        <v>Cuentas Por Pagar Proveedores</v>
      </c>
      <c r="D2489" s="43" t="s">
        <v>10226</v>
      </c>
      <c r="E2489" t="s">
        <v>1162</v>
      </c>
      <c r="F2489" t="s">
        <v>16782</v>
      </c>
      <c r="G2489" s="41">
        <v>41029</v>
      </c>
      <c r="H2489">
        <v>247</v>
      </c>
      <c r="L2489" t="s">
        <v>21854</v>
      </c>
      <c r="M2489" s="44">
        <v>-1352616.4</v>
      </c>
      <c r="N2489">
        <v>-0.05</v>
      </c>
    </row>
    <row r="2490" spans="2:14" x14ac:dyDescent="0.25">
      <c r="B2490" s="49" t="s">
        <v>9326</v>
      </c>
      <c r="C2490" s="53" t="str">
        <f>_xlfn.XLOOKUP(Tabla1[[#This Row],[txtDimensionFocus]],Tabla7[Columna1],Tabla7[Columna2])</f>
        <v>Cuentas Por Pagar Proveedores</v>
      </c>
      <c r="D2490" s="43" t="s">
        <v>17174</v>
      </c>
      <c r="E2490" t="s">
        <v>17175</v>
      </c>
      <c r="F2490" t="s">
        <v>17176</v>
      </c>
      <c r="G2490" s="41">
        <v>43830</v>
      </c>
      <c r="L2490" t="s">
        <v>21854</v>
      </c>
      <c r="M2490">
        <v>-0.08</v>
      </c>
      <c r="N2490">
        <v>-0.04</v>
      </c>
    </row>
    <row r="2491" spans="2:14" x14ac:dyDescent="0.25">
      <c r="B2491" s="49" t="s">
        <v>9326</v>
      </c>
      <c r="C2491" s="53" t="str">
        <f>_xlfn.XLOOKUP(Tabla1[[#This Row],[txtDimensionFocus]],Tabla7[Columna1],Tabla7[Columna2])</f>
        <v>Cuentas Por Pagar Proveedores</v>
      </c>
      <c r="D2491" s="43" t="s">
        <v>6810</v>
      </c>
      <c r="E2491" t="s">
        <v>6809</v>
      </c>
      <c r="F2491" t="s">
        <v>17334</v>
      </c>
      <c r="G2491" s="41">
        <v>42970</v>
      </c>
      <c r="H2491" t="s">
        <v>17335</v>
      </c>
      <c r="I2491" t="s">
        <v>17336</v>
      </c>
      <c r="K2491" t="s">
        <v>22151</v>
      </c>
      <c r="L2491" t="s">
        <v>21854</v>
      </c>
      <c r="M2491" s="44">
        <v>-11423172.9</v>
      </c>
      <c r="N2491">
        <v>-0.02</v>
      </c>
    </row>
    <row r="2492" spans="2:14" x14ac:dyDescent="0.25">
      <c r="B2492" s="49" t="s">
        <v>9326</v>
      </c>
      <c r="C2492" s="53" t="str">
        <f>_xlfn.XLOOKUP(Tabla1[[#This Row],[txtDimensionFocus]],Tabla7[Columna1],Tabla7[Columna2])</f>
        <v>Cuentas Por Pagar Proveedores</v>
      </c>
      <c r="D2492" s="43" t="s">
        <v>433</v>
      </c>
      <c r="E2492" t="s">
        <v>432</v>
      </c>
      <c r="F2492" t="s">
        <v>17478</v>
      </c>
      <c r="G2492" s="41">
        <v>43000</v>
      </c>
      <c r="H2492" t="s">
        <v>17479</v>
      </c>
      <c r="I2492" t="s">
        <v>17480</v>
      </c>
      <c r="K2492" t="s">
        <v>22174</v>
      </c>
      <c r="L2492" t="s">
        <v>21854</v>
      </c>
      <c r="M2492" s="44">
        <v>-89145.07</v>
      </c>
      <c r="N2492">
        <v>-0.02</v>
      </c>
    </row>
    <row r="2493" spans="2:14" x14ac:dyDescent="0.25">
      <c r="B2493" s="49" t="s">
        <v>9326</v>
      </c>
      <c r="C2493" s="53" t="str">
        <f>_xlfn.XLOOKUP(Tabla1[[#This Row],[txtDimensionFocus]],Tabla7[Columna1],Tabla7[Columna2])</f>
        <v>Cuentas Por Pagar Proveedores</v>
      </c>
      <c r="D2493" s="43" t="s">
        <v>433</v>
      </c>
      <c r="E2493" t="s">
        <v>432</v>
      </c>
      <c r="F2493" t="s">
        <v>17502</v>
      </c>
      <c r="G2493" s="41">
        <v>43285</v>
      </c>
      <c r="H2493" t="s">
        <v>17503</v>
      </c>
      <c r="I2493" t="s">
        <v>17504</v>
      </c>
      <c r="K2493" t="s">
        <v>22181</v>
      </c>
      <c r="L2493" t="s">
        <v>21854</v>
      </c>
      <c r="M2493" s="44">
        <v>-252408.1</v>
      </c>
      <c r="N2493">
        <v>-0.02</v>
      </c>
    </row>
    <row r="2494" spans="2:14" x14ac:dyDescent="0.25">
      <c r="B2494" s="49" t="s">
        <v>9326</v>
      </c>
      <c r="C2494" s="53" t="str">
        <f>_xlfn.XLOOKUP(Tabla1[[#This Row],[txtDimensionFocus]],Tabla7[Columna1],Tabla7[Columna2])</f>
        <v>Cuentas Por Pagar Proveedores</v>
      </c>
      <c r="D2494" s="43" t="s">
        <v>2338</v>
      </c>
      <c r="E2494" t="s">
        <v>2337</v>
      </c>
      <c r="F2494" t="s">
        <v>17154</v>
      </c>
      <c r="G2494" s="41">
        <v>43284</v>
      </c>
      <c r="H2494" t="s">
        <v>9251</v>
      </c>
      <c r="I2494" t="s">
        <v>17155</v>
      </c>
      <c r="J2494" t="s">
        <v>22092</v>
      </c>
      <c r="K2494" t="s">
        <v>22093</v>
      </c>
      <c r="L2494" t="s">
        <v>21854</v>
      </c>
      <c r="M2494" s="44">
        <v>-1011428.57</v>
      </c>
      <c r="N2494">
        <v>-0.01</v>
      </c>
    </row>
    <row r="2495" spans="2:14" x14ac:dyDescent="0.25">
      <c r="B2495" s="49" t="s">
        <v>9326</v>
      </c>
      <c r="C2495" s="53" t="str">
        <f>_xlfn.XLOOKUP(Tabla1[[#This Row],[txtDimensionFocus]],Tabla7[Columna1],Tabla7[Columna2])</f>
        <v>Cuentas Por Pagar Proveedores</v>
      </c>
      <c r="D2495" s="43" t="s">
        <v>17224</v>
      </c>
      <c r="E2495" t="s">
        <v>17225</v>
      </c>
      <c r="F2495" t="s">
        <v>17226</v>
      </c>
      <c r="G2495" s="41">
        <v>43609</v>
      </c>
      <c r="H2495" t="s">
        <v>17227</v>
      </c>
      <c r="I2495" t="s">
        <v>17228</v>
      </c>
      <c r="K2495" t="s">
        <v>22108</v>
      </c>
      <c r="L2495" t="s">
        <v>21854</v>
      </c>
      <c r="M2495" s="44">
        <v>-1998943.21</v>
      </c>
      <c r="N2495">
        <v>-0.01</v>
      </c>
    </row>
    <row r="2496" spans="2:14" x14ac:dyDescent="0.25">
      <c r="B2496" s="49" t="s">
        <v>9326</v>
      </c>
      <c r="C2496" s="53" t="str">
        <f>_xlfn.XLOOKUP(Tabla1[[#This Row],[txtDimensionFocus]],Tabla7[Columna1],Tabla7[Columna2])</f>
        <v>Cuentas Por Pagar Proveedores</v>
      </c>
      <c r="D2496" s="43" t="s">
        <v>433</v>
      </c>
      <c r="E2496" t="s">
        <v>432</v>
      </c>
      <c r="F2496" t="s">
        <v>17469</v>
      </c>
      <c r="G2496" s="41">
        <v>42772</v>
      </c>
      <c r="H2496" t="s">
        <v>17470</v>
      </c>
      <c r="I2496" t="s">
        <v>17471</v>
      </c>
      <c r="K2496" t="s">
        <v>22171</v>
      </c>
      <c r="L2496" t="s">
        <v>21854</v>
      </c>
      <c r="M2496" s="44">
        <v>-86512.93</v>
      </c>
      <c r="N2496">
        <v>-0.01</v>
      </c>
    </row>
    <row r="2497" spans="2:14" x14ac:dyDescent="0.25">
      <c r="B2497" s="49" t="s">
        <v>9326</v>
      </c>
      <c r="C2497" s="53" t="str">
        <f>_xlfn.XLOOKUP(Tabla1[[#This Row],[txtDimensionFocus]],Tabla7[Columna1],Tabla7[Columna2])</f>
        <v>Cuentas Por Pagar Proveedores</v>
      </c>
      <c r="D2497" s="43" t="s">
        <v>433</v>
      </c>
      <c r="E2497" t="s">
        <v>432</v>
      </c>
      <c r="F2497" t="s">
        <v>17472</v>
      </c>
      <c r="G2497" s="41">
        <v>42934</v>
      </c>
      <c r="H2497" t="s">
        <v>17473</v>
      </c>
      <c r="I2497" t="s">
        <v>17474</v>
      </c>
      <c r="K2497" t="s">
        <v>22172</v>
      </c>
      <c r="L2497" t="s">
        <v>21854</v>
      </c>
      <c r="M2497" s="44">
        <v>-46841.55</v>
      </c>
      <c r="N2497">
        <v>-0.01</v>
      </c>
    </row>
    <row r="2498" spans="2:14" x14ac:dyDescent="0.25">
      <c r="B2498" s="49" t="s">
        <v>9326</v>
      </c>
      <c r="C2498" s="53" t="str">
        <f>_xlfn.XLOOKUP(Tabla1[[#This Row],[txtDimensionFocus]],Tabla7[Columna1],Tabla7[Columna2])</f>
        <v>Cuentas Por Pagar Proveedores</v>
      </c>
      <c r="D2498" s="43" t="s">
        <v>433</v>
      </c>
      <c r="E2498" t="s">
        <v>432</v>
      </c>
      <c r="F2498" t="s">
        <v>17475</v>
      </c>
      <c r="G2498" s="41">
        <v>42942</v>
      </c>
      <c r="H2498" t="s">
        <v>17476</v>
      </c>
      <c r="I2498" t="s">
        <v>17477</v>
      </c>
      <c r="K2498" t="s">
        <v>22173</v>
      </c>
      <c r="L2498" t="s">
        <v>21854</v>
      </c>
      <c r="M2498" s="44">
        <v>-48373.19</v>
      </c>
      <c r="N2498">
        <v>-0.01</v>
      </c>
    </row>
    <row r="2499" spans="2:14" x14ac:dyDescent="0.25">
      <c r="B2499" s="49" t="s">
        <v>9326</v>
      </c>
      <c r="C2499" s="53" t="str">
        <f>_xlfn.XLOOKUP(Tabla1[[#This Row],[txtDimensionFocus]],Tabla7[Columna1],Tabla7[Columna2])</f>
        <v>Cuentas Por Pagar Proveedores</v>
      </c>
      <c r="D2499" s="43" t="s">
        <v>433</v>
      </c>
      <c r="E2499" t="s">
        <v>432</v>
      </c>
      <c r="F2499" t="s">
        <v>17484</v>
      </c>
      <c r="G2499" s="41">
        <v>43102</v>
      </c>
      <c r="H2499" t="s">
        <v>17485</v>
      </c>
      <c r="I2499" t="s">
        <v>17486</v>
      </c>
      <c r="K2499" t="s">
        <v>22177</v>
      </c>
      <c r="L2499" t="s">
        <v>21854</v>
      </c>
      <c r="M2499" s="44">
        <v>-41172.6</v>
      </c>
      <c r="N2499">
        <v>-0.01</v>
      </c>
    </row>
    <row r="2500" spans="2:14" x14ac:dyDescent="0.25">
      <c r="B2500" s="49" t="s">
        <v>9326</v>
      </c>
      <c r="C2500" s="53" t="str">
        <f>_xlfn.XLOOKUP(Tabla1[[#This Row],[txtDimensionFocus]],Tabla7[Columna1],Tabla7[Columna2])</f>
        <v>Cuentas Por Pagar Proveedores</v>
      </c>
      <c r="D2500" s="43" t="s">
        <v>433</v>
      </c>
      <c r="E2500" t="s">
        <v>432</v>
      </c>
      <c r="F2500" t="s">
        <v>17481</v>
      </c>
      <c r="G2500" s="41">
        <v>43102</v>
      </c>
      <c r="H2500" t="s">
        <v>17482</v>
      </c>
      <c r="I2500" t="s">
        <v>17483</v>
      </c>
      <c r="K2500" t="s">
        <v>22178</v>
      </c>
      <c r="L2500" t="s">
        <v>21854</v>
      </c>
      <c r="M2500" s="44">
        <v>-120497.19</v>
      </c>
      <c r="N2500">
        <v>-0.01</v>
      </c>
    </row>
    <row r="2501" spans="2:14" x14ac:dyDescent="0.25">
      <c r="B2501" s="49" t="s">
        <v>9326</v>
      </c>
      <c r="C2501" s="53" t="str">
        <f>_xlfn.XLOOKUP(Tabla1[[#This Row],[txtDimensionFocus]],Tabla7[Columna1],Tabla7[Columna2])</f>
        <v>Cuentas Por Pagar Proveedores</v>
      </c>
      <c r="D2501" s="43" t="s">
        <v>433</v>
      </c>
      <c r="E2501" t="s">
        <v>432</v>
      </c>
      <c r="F2501" t="s">
        <v>17487</v>
      </c>
      <c r="G2501" s="41">
        <v>43102</v>
      </c>
      <c r="H2501" t="s">
        <v>17488</v>
      </c>
      <c r="I2501" t="s">
        <v>17480</v>
      </c>
      <c r="K2501" t="s">
        <v>22179</v>
      </c>
      <c r="L2501" t="s">
        <v>21854</v>
      </c>
      <c r="M2501" s="44">
        <v>-33920.370000000003</v>
      </c>
      <c r="N2501">
        <v>-0.01</v>
      </c>
    </row>
    <row r="2502" spans="2:14" x14ac:dyDescent="0.25">
      <c r="B2502" s="49" t="s">
        <v>9326</v>
      </c>
      <c r="C2502" s="53" t="str">
        <f>_xlfn.XLOOKUP(Tabla1[[#This Row],[txtDimensionFocus]],Tabla7[Columna1],Tabla7[Columna2])</f>
        <v>Cuentas Por Pagar Proveedores</v>
      </c>
      <c r="D2502" s="43" t="s">
        <v>433</v>
      </c>
      <c r="E2502" t="s">
        <v>432</v>
      </c>
      <c r="F2502" t="s">
        <v>17489</v>
      </c>
      <c r="G2502" s="41">
        <v>43103</v>
      </c>
      <c r="H2502" t="s">
        <v>17490</v>
      </c>
      <c r="I2502" t="s">
        <v>17491</v>
      </c>
      <c r="K2502" t="s">
        <v>22180</v>
      </c>
      <c r="L2502" t="s">
        <v>21854</v>
      </c>
      <c r="M2502" s="44">
        <v>-198218.96</v>
      </c>
      <c r="N2502">
        <v>-0.01</v>
      </c>
    </row>
    <row r="2503" spans="2:14" x14ac:dyDescent="0.25">
      <c r="B2503" s="49" t="s">
        <v>9326</v>
      </c>
      <c r="C2503" s="53" t="str">
        <f>_xlfn.XLOOKUP(Tabla1[[#This Row],[txtDimensionFocus]],Tabla7[Columna1],Tabla7[Columna2])</f>
        <v>Cuentas Por Pagar Proveedores</v>
      </c>
      <c r="D2503" s="43" t="s">
        <v>433</v>
      </c>
      <c r="E2503" t="s">
        <v>432</v>
      </c>
      <c r="F2503" t="s">
        <v>17496</v>
      </c>
      <c r="G2503" s="41">
        <v>43286</v>
      </c>
      <c r="H2503" t="s">
        <v>17497</v>
      </c>
      <c r="I2503" t="s">
        <v>17498</v>
      </c>
      <c r="K2503" t="s">
        <v>22181</v>
      </c>
      <c r="L2503" t="s">
        <v>21854</v>
      </c>
      <c r="M2503" s="44">
        <v>-287226.53999999998</v>
      </c>
      <c r="N2503">
        <v>-0.01</v>
      </c>
    </row>
    <row r="2504" spans="2:14" x14ac:dyDescent="0.25">
      <c r="B2504" s="49" t="s">
        <v>9326</v>
      </c>
      <c r="C2504" s="53" t="str">
        <f>_xlfn.XLOOKUP(Tabla1[[#This Row],[txtDimensionFocus]],Tabla7[Columna1],Tabla7[Columna2])</f>
        <v>Cuentas Por Pagar Proveedores</v>
      </c>
      <c r="D2504" s="43" t="s">
        <v>433</v>
      </c>
      <c r="E2504" t="s">
        <v>432</v>
      </c>
      <c r="F2504" t="s">
        <v>17499</v>
      </c>
      <c r="G2504" s="41">
        <v>43286</v>
      </c>
      <c r="H2504" t="s">
        <v>17500</v>
      </c>
      <c r="I2504" t="s">
        <v>17501</v>
      </c>
      <c r="K2504" t="s">
        <v>22181</v>
      </c>
      <c r="L2504" t="s">
        <v>21854</v>
      </c>
      <c r="M2504" s="44">
        <v>-285377.48</v>
      </c>
      <c r="N2504">
        <v>-0.01</v>
      </c>
    </row>
    <row r="2505" spans="2:14" x14ac:dyDescent="0.25">
      <c r="B2505" s="49" t="s">
        <v>9326</v>
      </c>
      <c r="C2505" s="53" t="str">
        <f>_xlfn.XLOOKUP(Tabla1[[#This Row],[txtDimensionFocus]],Tabla7[Columna1],Tabla7[Columna2])</f>
        <v>Cuentas Por Pagar Proveedores</v>
      </c>
      <c r="D2505" s="43" t="s">
        <v>5641</v>
      </c>
      <c r="E2505" t="s">
        <v>5640</v>
      </c>
      <c r="F2505" t="s">
        <v>17539</v>
      </c>
      <c r="G2505" s="41">
        <v>44340</v>
      </c>
      <c r="H2505" t="s">
        <v>17540</v>
      </c>
      <c r="I2505" t="s">
        <v>17541</v>
      </c>
      <c r="J2505" t="s">
        <v>22183</v>
      </c>
      <c r="K2505" t="s">
        <v>22184</v>
      </c>
      <c r="L2505" t="s">
        <v>21854</v>
      </c>
      <c r="M2505" s="44">
        <v>-7702520.7999999998</v>
      </c>
      <c r="N2505">
        <v>-0.01</v>
      </c>
    </row>
    <row r="2506" spans="2:14" x14ac:dyDescent="0.25">
      <c r="B2506" s="49" t="s">
        <v>9326</v>
      </c>
      <c r="C2506" s="53" t="str">
        <f>_xlfn.XLOOKUP(Tabla1[[#This Row],[txtDimensionFocus]],Tabla7[Columna1],Tabla7[Columna2])</f>
        <v>Cuentas Por Pagar Proveedores</v>
      </c>
      <c r="D2506" s="43" t="s">
        <v>9097</v>
      </c>
      <c r="E2506" t="s">
        <v>9096</v>
      </c>
      <c r="F2506" t="s">
        <v>17569</v>
      </c>
      <c r="G2506" s="41">
        <v>45142</v>
      </c>
      <c r="H2506" t="s">
        <v>17570</v>
      </c>
      <c r="L2506" t="s">
        <v>21854</v>
      </c>
      <c r="M2506" s="44">
        <v>-1357899.83</v>
      </c>
      <c r="N2506">
        <v>-0.01</v>
      </c>
    </row>
    <row r="2507" spans="2:14" x14ac:dyDescent="0.25">
      <c r="B2507" s="49" t="s">
        <v>9326</v>
      </c>
      <c r="C2507" s="53" t="str">
        <f>_xlfn.XLOOKUP(Tabla1[[#This Row],[txtDimensionFocus]],Tabla7[Columna1],Tabla7[Columna2])</f>
        <v>Cuentas Por Pagar Proveedores</v>
      </c>
      <c r="D2507" s="43" t="s">
        <v>9097</v>
      </c>
      <c r="E2507" t="s">
        <v>9096</v>
      </c>
      <c r="F2507" t="s">
        <v>17565</v>
      </c>
      <c r="G2507" s="41">
        <v>45163</v>
      </c>
      <c r="H2507" t="s">
        <v>17566</v>
      </c>
      <c r="L2507" t="s">
        <v>21854</v>
      </c>
      <c r="M2507" s="44">
        <v>-1190478.93</v>
      </c>
      <c r="N2507">
        <v>-0.01</v>
      </c>
    </row>
    <row r="2508" spans="2:14" x14ac:dyDescent="0.25">
      <c r="B2508" s="49" t="s">
        <v>9326</v>
      </c>
      <c r="C2508" s="53" t="str">
        <f>_xlfn.XLOOKUP(Tabla1[[#This Row],[txtDimensionFocus]],Tabla7[Columna1],Tabla7[Columna2])</f>
        <v>Cuentas Por Pagar Proveedores</v>
      </c>
      <c r="D2508" s="43" t="s">
        <v>9097</v>
      </c>
      <c r="E2508" t="s">
        <v>9096</v>
      </c>
      <c r="F2508" t="s">
        <v>17567</v>
      </c>
      <c r="G2508" s="41">
        <v>45168</v>
      </c>
      <c r="H2508" t="s">
        <v>17568</v>
      </c>
      <c r="L2508" t="s">
        <v>21854</v>
      </c>
      <c r="M2508" s="44">
        <v>-1350703.85</v>
      </c>
      <c r="N2508">
        <v>-0.01</v>
      </c>
    </row>
    <row r="2509" spans="2:14" x14ac:dyDescent="0.25">
      <c r="B2509" s="49" t="s">
        <v>9326</v>
      </c>
      <c r="C2509" s="53" t="str">
        <f>_xlfn.XLOOKUP(Tabla1[[#This Row],[txtDimensionFocus]],Tabla7[Columna1],Tabla7[Columna2])</f>
        <v>Cuentas Por Pagar Proveedores</v>
      </c>
      <c r="D2509" s="43" t="s">
        <v>9097</v>
      </c>
      <c r="E2509" t="s">
        <v>9096</v>
      </c>
      <c r="F2509" t="s">
        <v>17576</v>
      </c>
      <c r="G2509" s="41">
        <v>45203</v>
      </c>
      <c r="H2509" t="s">
        <v>17577</v>
      </c>
      <c r="L2509" t="s">
        <v>21854</v>
      </c>
      <c r="M2509" s="44">
        <v>-1210513.95</v>
      </c>
      <c r="N2509">
        <v>-0.01</v>
      </c>
    </row>
    <row r="2510" spans="2:14" x14ac:dyDescent="0.25">
      <c r="B2510" s="49" t="s">
        <v>9326</v>
      </c>
      <c r="C2510" s="53" t="str">
        <f>_xlfn.XLOOKUP(Tabla1[[#This Row],[txtDimensionFocus]],Tabla7[Columna1],Tabla7[Columna2])</f>
        <v>Cuentas Por Pagar Proveedores</v>
      </c>
      <c r="D2510" s="43" t="s">
        <v>9097</v>
      </c>
      <c r="E2510" t="s">
        <v>9096</v>
      </c>
      <c r="F2510" t="s">
        <v>17578</v>
      </c>
      <c r="G2510" s="41">
        <v>45204</v>
      </c>
      <c r="H2510" t="s">
        <v>17579</v>
      </c>
      <c r="L2510" t="s">
        <v>21854</v>
      </c>
      <c r="M2510" s="44">
        <v>-1026386.75</v>
      </c>
      <c r="N2510">
        <v>-0.01</v>
      </c>
    </row>
    <row r="2511" spans="2:14" x14ac:dyDescent="0.25">
      <c r="B2511" s="49" t="s">
        <v>9326</v>
      </c>
      <c r="C2511" s="53" t="str">
        <f>_xlfn.XLOOKUP(Tabla1[[#This Row],[txtDimensionFocus]],Tabla7[Columna1],Tabla7[Columna2])</f>
        <v>Cuentas Por Pagar Proveedores</v>
      </c>
      <c r="D2511" s="43" t="s">
        <v>9097</v>
      </c>
      <c r="E2511" t="s">
        <v>9096</v>
      </c>
      <c r="F2511" t="s">
        <v>17574</v>
      </c>
      <c r="G2511" s="41">
        <v>45218</v>
      </c>
      <c r="H2511" t="s">
        <v>17575</v>
      </c>
      <c r="L2511" t="s">
        <v>21854</v>
      </c>
      <c r="M2511" s="44">
        <v>-932206.24</v>
      </c>
      <c r="N2511">
        <v>-0.01</v>
      </c>
    </row>
    <row r="2512" spans="2:14" x14ac:dyDescent="0.25">
      <c r="B2512" s="49" t="s">
        <v>23866</v>
      </c>
      <c r="C2512" s="53" t="str">
        <f>_xlfn.XLOOKUP(Tabla1[[#This Row],[txtDimensionFocus]],Tabla7[Columna1],Tabla7[Columna2])</f>
        <v>Reposicion/Reposicion Cajas Chicas/Fondos</v>
      </c>
      <c r="D2512" s="43" t="s">
        <v>21585</v>
      </c>
      <c r="E2512" t="s">
        <v>23958</v>
      </c>
      <c r="F2512" t="s">
        <v>23959</v>
      </c>
      <c r="G2512" s="41">
        <v>44926</v>
      </c>
      <c r="H2512" t="s">
        <v>23960</v>
      </c>
      <c r="L2512" t="s">
        <v>21854</v>
      </c>
      <c r="M2512" s="44">
        <v>-75104.759999999995</v>
      </c>
      <c r="N2512" s="44">
        <v>-75104.759999999995</v>
      </c>
    </row>
    <row r="2513" spans="2:14" x14ac:dyDescent="0.25">
      <c r="B2513" s="49" t="s">
        <v>9326</v>
      </c>
      <c r="C2513" s="53" t="str">
        <f>_xlfn.XLOOKUP(Tabla1[[#This Row],[txtDimensionFocus]],Tabla7[Columna1],Tabla7[Columna2])</f>
        <v>Cuentas Por Pagar Proveedores</v>
      </c>
      <c r="D2513" s="43" t="s">
        <v>9097</v>
      </c>
      <c r="E2513" t="s">
        <v>9096</v>
      </c>
      <c r="F2513" t="s">
        <v>17571</v>
      </c>
      <c r="G2513" s="41">
        <v>45182</v>
      </c>
      <c r="H2513" t="s">
        <v>17572</v>
      </c>
      <c r="L2513" t="s">
        <v>21854</v>
      </c>
      <c r="M2513" s="44">
        <v>-1047065.66</v>
      </c>
      <c r="N2513">
        <v>-0.01</v>
      </c>
    </row>
    <row r="2514" spans="2:14" x14ac:dyDescent="0.25">
      <c r="B2514" s="49" t="s">
        <v>9326</v>
      </c>
      <c r="C2514" s="53" t="str">
        <f>_xlfn.XLOOKUP(Tabla1[[#This Row],[txtDimensionFocus]],Tabla7[Columna1],Tabla7[Columna2])</f>
        <v>Cuentas Por Pagar Proveedores</v>
      </c>
      <c r="D2514" s="43" t="s">
        <v>9097</v>
      </c>
      <c r="E2514" t="s">
        <v>9096</v>
      </c>
      <c r="F2514" t="s">
        <v>17584</v>
      </c>
      <c r="G2514" s="41">
        <v>45240</v>
      </c>
      <c r="H2514" t="s">
        <v>17585</v>
      </c>
      <c r="L2514" t="s">
        <v>21854</v>
      </c>
      <c r="M2514" s="44">
        <v>-1018009.94</v>
      </c>
      <c r="N2514">
        <v>-0.01</v>
      </c>
    </row>
    <row r="2515" spans="2:14" x14ac:dyDescent="0.25">
      <c r="B2515" s="49" t="s">
        <v>9326</v>
      </c>
      <c r="C2515" s="53" t="str">
        <f>_xlfn.XLOOKUP(Tabla1[[#This Row],[txtDimensionFocus]],Tabla7[Columna1],Tabla7[Columna2])</f>
        <v>Cuentas Por Pagar Proveedores</v>
      </c>
      <c r="D2515" s="43" t="s">
        <v>9097</v>
      </c>
      <c r="E2515" t="s">
        <v>9096</v>
      </c>
      <c r="F2515" t="s">
        <v>17600</v>
      </c>
      <c r="G2515" s="41">
        <v>45273</v>
      </c>
      <c r="H2515" t="s">
        <v>17601</v>
      </c>
      <c r="L2515" t="s">
        <v>21854</v>
      </c>
      <c r="M2515" s="44">
        <v>-1006540.34</v>
      </c>
      <c r="N2515">
        <v>-0.01</v>
      </c>
    </row>
    <row r="2516" spans="2:14" x14ac:dyDescent="0.25">
      <c r="B2516" s="49" t="s">
        <v>9326</v>
      </c>
      <c r="C2516" s="53" t="str">
        <f>_xlfn.XLOOKUP(Tabla1[[#This Row],[txtDimensionFocus]],Tabla7[Columna1],Tabla7[Columna2])</f>
        <v>Cuentas Por Pagar Proveedores</v>
      </c>
      <c r="D2516" s="43" t="s">
        <v>1281</v>
      </c>
      <c r="E2516" t="s">
        <v>1280</v>
      </c>
      <c r="F2516" t="s">
        <v>17767</v>
      </c>
      <c r="G2516" s="41">
        <v>43066</v>
      </c>
      <c r="H2516" t="s">
        <v>17768</v>
      </c>
      <c r="I2516" t="s">
        <v>17769</v>
      </c>
      <c r="K2516" t="s">
        <v>22253</v>
      </c>
      <c r="L2516" t="s">
        <v>21854</v>
      </c>
      <c r="M2516" s="44">
        <v>-75334976.280000001</v>
      </c>
      <c r="N2516">
        <v>-0.01</v>
      </c>
    </row>
    <row r="2517" spans="2:14" x14ac:dyDescent="0.25">
      <c r="B2517" s="49" t="s">
        <v>9326</v>
      </c>
      <c r="C2517" s="53" t="str">
        <f>_xlfn.XLOOKUP(Tabla1[[#This Row],[txtDimensionFocus]],Tabla7[Columna1],Tabla7[Columna2])</f>
        <v>Cuentas Por Pagar Proveedores</v>
      </c>
      <c r="D2517" s="43" t="s">
        <v>1065</v>
      </c>
      <c r="E2517" t="s">
        <v>1064</v>
      </c>
      <c r="F2517" t="s">
        <v>14706</v>
      </c>
      <c r="G2517" s="41">
        <v>42990</v>
      </c>
      <c r="H2517" t="s">
        <v>1178</v>
      </c>
      <c r="I2517" t="s">
        <v>17483</v>
      </c>
      <c r="K2517" t="s">
        <v>22446</v>
      </c>
      <c r="L2517" t="s">
        <v>21854</v>
      </c>
      <c r="M2517" s="44">
        <v>-47764.28</v>
      </c>
      <c r="N2517">
        <v>-0.01</v>
      </c>
    </row>
    <row r="2518" spans="2:14" x14ac:dyDescent="0.25">
      <c r="B2518" s="49" t="s">
        <v>9326</v>
      </c>
      <c r="C2518" s="53" t="str">
        <f>_xlfn.XLOOKUP(Tabla1[[#This Row],[txtDimensionFocus]],Tabla7[Columna1],Tabla7[Columna2])</f>
        <v>Cuentas Por Pagar Proveedores</v>
      </c>
      <c r="D2518" s="43" t="s">
        <v>7784</v>
      </c>
      <c r="E2518" t="s">
        <v>7783</v>
      </c>
      <c r="F2518" t="s">
        <v>18159</v>
      </c>
      <c r="G2518" s="41">
        <v>44161</v>
      </c>
      <c r="H2518" t="s">
        <v>18160</v>
      </c>
      <c r="I2518" t="s">
        <v>18161</v>
      </c>
      <c r="K2518" t="s">
        <v>22454</v>
      </c>
      <c r="L2518" t="s">
        <v>21854</v>
      </c>
      <c r="M2518" s="44">
        <v>-5360787.91</v>
      </c>
      <c r="N2518">
        <v>-0.01</v>
      </c>
    </row>
    <row r="2519" spans="2:14" x14ac:dyDescent="0.25">
      <c r="B2519" s="49" t="s">
        <v>9326</v>
      </c>
      <c r="C2519" s="53" t="str">
        <f>_xlfn.XLOOKUP(Tabla1[[#This Row],[txtDimensionFocus]],Tabla7[Columna1],Tabla7[Columna2])</f>
        <v>Cuentas Por Pagar Proveedores</v>
      </c>
      <c r="D2519" s="43" t="s">
        <v>6911</v>
      </c>
      <c r="E2519" t="s">
        <v>6910</v>
      </c>
      <c r="F2519" t="s">
        <v>18236</v>
      </c>
      <c r="G2519" s="41">
        <v>42998</v>
      </c>
      <c r="H2519" t="s">
        <v>3879</v>
      </c>
      <c r="I2519" t="s">
        <v>18237</v>
      </c>
      <c r="J2519" t="s">
        <v>22505</v>
      </c>
      <c r="K2519" t="s">
        <v>22506</v>
      </c>
      <c r="L2519" t="s">
        <v>21854</v>
      </c>
      <c r="M2519" s="44">
        <v>-324802.95</v>
      </c>
      <c r="N2519">
        <v>-0.01</v>
      </c>
    </row>
    <row r="2520" spans="2:14" x14ac:dyDescent="0.25">
      <c r="B2520" s="49" t="s">
        <v>9326</v>
      </c>
      <c r="C2520" s="53" t="str">
        <f>_xlfn.XLOOKUP(Tabla1[[#This Row],[txtDimensionFocus]],Tabla7[Columna1],Tabla7[Columna2])</f>
        <v>Cuentas Por Pagar Proveedores</v>
      </c>
      <c r="D2520" s="43" t="s">
        <v>8754</v>
      </c>
      <c r="E2520" t="s">
        <v>8753</v>
      </c>
      <c r="F2520" t="s">
        <v>18294</v>
      </c>
      <c r="G2520" s="41">
        <v>44999</v>
      </c>
      <c r="H2520" t="s">
        <v>18295</v>
      </c>
      <c r="I2520" t="s">
        <v>18296</v>
      </c>
      <c r="J2520" t="s">
        <v>22183</v>
      </c>
      <c r="K2520" t="s">
        <v>22542</v>
      </c>
      <c r="L2520" t="s">
        <v>21854</v>
      </c>
      <c r="M2520" s="44">
        <v>-31593522.960000001</v>
      </c>
      <c r="N2520">
        <v>-0.01</v>
      </c>
    </row>
    <row r="2521" spans="2:14" x14ac:dyDescent="0.25">
      <c r="B2521" s="49" t="s">
        <v>9326</v>
      </c>
      <c r="C2521" s="53" t="str">
        <f>_xlfn.XLOOKUP(Tabla1[[#This Row],[txtDimensionFocus]],Tabla7[Columna1],Tabla7[Columna2])</f>
        <v>Cuentas Por Pagar Proveedores</v>
      </c>
      <c r="D2521" s="43" t="s">
        <v>18324</v>
      </c>
      <c r="E2521" t="s">
        <v>18325</v>
      </c>
      <c r="F2521" t="s">
        <v>18326</v>
      </c>
      <c r="G2521" s="41">
        <v>43952</v>
      </c>
      <c r="H2521" t="s">
        <v>7228</v>
      </c>
      <c r="I2521" t="s">
        <v>18327</v>
      </c>
      <c r="K2521" t="s">
        <v>22558</v>
      </c>
      <c r="L2521" t="s">
        <v>21854</v>
      </c>
      <c r="M2521" s="44">
        <v>-225000.03</v>
      </c>
      <c r="N2521">
        <v>-0.01</v>
      </c>
    </row>
    <row r="2522" spans="2:14" x14ac:dyDescent="0.25">
      <c r="B2522" s="49" t="s">
        <v>9326</v>
      </c>
      <c r="C2522" s="53" t="str">
        <f>_xlfn.XLOOKUP(Tabla1[[#This Row],[txtDimensionFocus]],Tabla7[Columna1],Tabla7[Columna2])</f>
        <v>Cuentas Por Pagar Proveedores</v>
      </c>
      <c r="D2522" s="43" t="s">
        <v>18341</v>
      </c>
      <c r="E2522" t="s">
        <v>18342</v>
      </c>
      <c r="F2522" t="s">
        <v>18343</v>
      </c>
      <c r="G2522" s="41">
        <v>43199</v>
      </c>
      <c r="H2522" t="s">
        <v>5627</v>
      </c>
      <c r="I2522" t="s">
        <v>18344</v>
      </c>
      <c r="K2522" t="s">
        <v>22574</v>
      </c>
      <c r="L2522" t="s">
        <v>21854</v>
      </c>
      <c r="M2522" s="44">
        <v>-35023.879999999997</v>
      </c>
      <c r="N2522">
        <v>-0.01</v>
      </c>
    </row>
    <row r="2523" spans="2:14" x14ac:dyDescent="0.25">
      <c r="B2523" s="49" t="s">
        <v>9326</v>
      </c>
      <c r="C2523" s="53" t="str">
        <f>_xlfn.XLOOKUP(Tabla1[[#This Row],[txtDimensionFocus]],Tabla7[Columna1],Tabla7[Columna2])</f>
        <v>Cuentas Por Pagar Proveedores</v>
      </c>
      <c r="D2523" s="43" t="s">
        <v>18628</v>
      </c>
      <c r="E2523" t="s">
        <v>18629</v>
      </c>
      <c r="F2523" t="s">
        <v>18630</v>
      </c>
      <c r="G2523" s="41">
        <v>44509</v>
      </c>
      <c r="H2523" t="s">
        <v>9059</v>
      </c>
      <c r="I2523" t="s">
        <v>18631</v>
      </c>
      <c r="K2523" t="s">
        <v>22664</v>
      </c>
      <c r="L2523" t="s">
        <v>21854</v>
      </c>
      <c r="M2523" s="44">
        <v>-20364739.440000001</v>
      </c>
      <c r="N2523">
        <v>-0.01</v>
      </c>
    </row>
    <row r="2524" spans="2:14" x14ac:dyDescent="0.25">
      <c r="B2524" s="49" t="s">
        <v>9326</v>
      </c>
      <c r="C2524" s="53" t="str">
        <f>_xlfn.XLOOKUP(Tabla1[[#This Row],[txtDimensionFocus]],Tabla7[Columna1],Tabla7[Columna2])</f>
        <v>Cuentas Por Pagar Proveedores</v>
      </c>
      <c r="D2524" s="43" t="s">
        <v>9097</v>
      </c>
      <c r="E2524" t="s">
        <v>9096</v>
      </c>
      <c r="F2524" t="s">
        <v>22202</v>
      </c>
      <c r="G2524" s="41">
        <v>45272</v>
      </c>
      <c r="L2524" t="s">
        <v>21854</v>
      </c>
      <c r="M2524">
        <v>0</v>
      </c>
      <c r="N2524">
        <v>0</v>
      </c>
    </row>
    <row r="2525" spans="2:14" x14ac:dyDescent="0.25">
      <c r="B2525" s="49" t="s">
        <v>9326</v>
      </c>
      <c r="C2525" s="53" t="str">
        <f>_xlfn.XLOOKUP(Tabla1[[#This Row],[txtDimensionFocus]],Tabla7[Columna1],Tabla7[Columna2])</f>
        <v>Cuentas Por Pagar Proveedores</v>
      </c>
      <c r="D2525" s="43" t="s">
        <v>18889</v>
      </c>
      <c r="E2525" t="s">
        <v>18890</v>
      </c>
      <c r="F2525" t="s">
        <v>21765</v>
      </c>
      <c r="G2525" s="41">
        <v>45259</v>
      </c>
      <c r="H2525" t="s">
        <v>7243</v>
      </c>
      <c r="L2525" t="s">
        <v>21854</v>
      </c>
      <c r="M2525">
        <v>0</v>
      </c>
      <c r="N2525">
        <v>0</v>
      </c>
    </row>
    <row r="2526" spans="2:14" x14ac:dyDescent="0.25">
      <c r="B2526" s="49" t="s">
        <v>9326</v>
      </c>
      <c r="C2526" s="53" t="str">
        <f>_xlfn.XLOOKUP(Tabla1[[#This Row],[txtDimensionFocus]],Tabla7[Columna1],Tabla7[Columna2])</f>
        <v>Cuentas Por Pagar Proveedores</v>
      </c>
      <c r="D2526" s="43" t="s">
        <v>16428</v>
      </c>
      <c r="E2526" t="s">
        <v>16429</v>
      </c>
      <c r="F2526" t="s">
        <v>16430</v>
      </c>
      <c r="G2526" s="41">
        <v>43333</v>
      </c>
      <c r="L2526" t="s">
        <v>21854</v>
      </c>
      <c r="M2526" s="44">
        <v>1972110.18</v>
      </c>
      <c r="N2526">
        <v>0.01</v>
      </c>
    </row>
    <row r="2527" spans="2:14" x14ac:dyDescent="0.25">
      <c r="B2527" s="49" t="s">
        <v>9326</v>
      </c>
      <c r="C2527" s="53" t="str">
        <f>_xlfn.XLOOKUP(Tabla1[[#This Row],[txtDimensionFocus]],Tabla7[Columna1],Tabla7[Columna2])</f>
        <v>Cuentas Por Pagar Proveedores</v>
      </c>
      <c r="D2527" s="43" t="s">
        <v>12550</v>
      </c>
      <c r="E2527" t="s">
        <v>4127</v>
      </c>
      <c r="F2527" t="s">
        <v>16460</v>
      </c>
      <c r="G2527" s="41">
        <v>43512</v>
      </c>
      <c r="L2527" t="s">
        <v>21854</v>
      </c>
      <c r="M2527" s="44">
        <v>231979.27</v>
      </c>
      <c r="N2527">
        <v>0.01</v>
      </c>
    </row>
    <row r="2528" spans="2:14" x14ac:dyDescent="0.25">
      <c r="B2528" s="49" t="s">
        <v>9326</v>
      </c>
      <c r="C2528" s="53" t="str">
        <f>_xlfn.XLOOKUP(Tabla1[[#This Row],[txtDimensionFocus]],Tabla7[Columna1],Tabla7[Columna2])</f>
        <v>Cuentas Por Pagar Proveedores</v>
      </c>
      <c r="D2528" s="43" t="s">
        <v>16548</v>
      </c>
      <c r="E2528" t="s">
        <v>16549</v>
      </c>
      <c r="F2528" t="s">
        <v>16550</v>
      </c>
      <c r="G2528" s="41">
        <v>43972</v>
      </c>
      <c r="L2528" t="s">
        <v>21854</v>
      </c>
      <c r="M2528" s="44">
        <v>3031703.2</v>
      </c>
      <c r="N2528">
        <v>0.01</v>
      </c>
    </row>
    <row r="2529" spans="2:14" x14ac:dyDescent="0.25">
      <c r="B2529" s="49" t="s">
        <v>9326</v>
      </c>
      <c r="C2529" s="53" t="str">
        <f>_xlfn.XLOOKUP(Tabla1[[#This Row],[txtDimensionFocus]],Tabla7[Columna1],Tabla7[Columna2])</f>
        <v>Cuentas Por Pagar Proveedores</v>
      </c>
      <c r="D2529" s="43" t="s">
        <v>14852</v>
      </c>
      <c r="E2529" t="s">
        <v>7105</v>
      </c>
      <c r="F2529" t="s">
        <v>16898</v>
      </c>
      <c r="G2529" s="41">
        <v>45190</v>
      </c>
      <c r="L2529" t="s">
        <v>21854</v>
      </c>
      <c r="M2529" s="44">
        <v>74174.259999999995</v>
      </c>
      <c r="N2529">
        <v>0.01</v>
      </c>
    </row>
    <row r="2530" spans="2:14" x14ac:dyDescent="0.25">
      <c r="B2530" s="49" t="s">
        <v>9326</v>
      </c>
      <c r="C2530" s="53" t="str">
        <f>_xlfn.XLOOKUP(Tabla1[[#This Row],[txtDimensionFocus]],Tabla7[Columna1],Tabla7[Columna2])</f>
        <v>Cuentas Por Pagar Proveedores</v>
      </c>
      <c r="D2530" s="43" t="s">
        <v>16384</v>
      </c>
      <c r="E2530" t="s">
        <v>9241</v>
      </c>
      <c r="F2530" t="s">
        <v>16962</v>
      </c>
      <c r="G2530" s="41">
        <v>45219</v>
      </c>
      <c r="L2530" t="s">
        <v>21854</v>
      </c>
      <c r="M2530" s="44">
        <v>218791.13</v>
      </c>
      <c r="N2530">
        <v>0.01</v>
      </c>
    </row>
    <row r="2531" spans="2:14" x14ac:dyDescent="0.25">
      <c r="B2531" s="49" t="s">
        <v>9326</v>
      </c>
      <c r="C2531" s="53" t="str">
        <f>_xlfn.XLOOKUP(Tabla1[[#This Row],[txtDimensionFocus]],Tabla7[Columna1],Tabla7[Columna2])</f>
        <v>Cuentas Por Pagar Proveedores</v>
      </c>
      <c r="D2531" s="43" t="s">
        <v>14359</v>
      </c>
      <c r="E2531" t="s">
        <v>6454</v>
      </c>
      <c r="F2531" t="s">
        <v>17027</v>
      </c>
      <c r="G2531" s="41">
        <v>43686</v>
      </c>
      <c r="L2531" t="s">
        <v>21854</v>
      </c>
      <c r="M2531" s="44">
        <v>841148.53</v>
      </c>
      <c r="N2531">
        <v>0.01</v>
      </c>
    </row>
    <row r="2532" spans="2:14" x14ac:dyDescent="0.25">
      <c r="B2532" s="49" t="s">
        <v>9326</v>
      </c>
      <c r="C2532" s="53" t="str">
        <f>_xlfn.XLOOKUP(Tabla1[[#This Row],[txtDimensionFocus]],Tabla7[Columna1],Tabla7[Columna2])</f>
        <v>Cuentas Por Pagar Proveedores</v>
      </c>
      <c r="D2532" s="43" t="s">
        <v>1129</v>
      </c>
      <c r="E2532" t="s">
        <v>1128</v>
      </c>
      <c r="F2532" t="s">
        <v>17087</v>
      </c>
      <c r="G2532" s="41">
        <v>45245</v>
      </c>
      <c r="L2532" t="s">
        <v>21854</v>
      </c>
      <c r="M2532" s="44">
        <v>1739624.44</v>
      </c>
      <c r="N2532">
        <v>0.01</v>
      </c>
    </row>
    <row r="2533" spans="2:14" x14ac:dyDescent="0.25">
      <c r="B2533" s="49" t="s">
        <v>9326</v>
      </c>
      <c r="C2533" s="53" t="str">
        <f>_xlfn.XLOOKUP(Tabla1[[#This Row],[txtDimensionFocus]],Tabla7[Columna1],Tabla7[Columna2])</f>
        <v>Cuentas Por Pagar Proveedores</v>
      </c>
      <c r="D2533" s="43" t="s">
        <v>195</v>
      </c>
      <c r="E2533" t="s">
        <v>194</v>
      </c>
      <c r="F2533" t="s">
        <v>17095</v>
      </c>
      <c r="G2533" s="41">
        <v>45148</v>
      </c>
      <c r="L2533" t="s">
        <v>21854</v>
      </c>
      <c r="M2533" s="44">
        <v>80284.820000000007</v>
      </c>
      <c r="N2533">
        <v>0.01</v>
      </c>
    </row>
    <row r="2534" spans="2:14" x14ac:dyDescent="0.25">
      <c r="B2534" s="49" t="s">
        <v>9326</v>
      </c>
      <c r="C2534" s="53" t="str">
        <f>_xlfn.XLOOKUP(Tabla1[[#This Row],[txtDimensionFocus]],Tabla7[Columna1],Tabla7[Columna2])</f>
        <v>Cuentas Por Pagar Proveedores</v>
      </c>
      <c r="D2534" s="43" t="s">
        <v>195</v>
      </c>
      <c r="E2534" t="s">
        <v>194</v>
      </c>
      <c r="F2534" t="s">
        <v>17096</v>
      </c>
      <c r="G2534" s="41">
        <v>45217</v>
      </c>
      <c r="L2534" t="s">
        <v>21854</v>
      </c>
      <c r="M2534" s="44">
        <v>107046.03</v>
      </c>
      <c r="N2534">
        <v>0.01</v>
      </c>
    </row>
    <row r="2535" spans="2:14" x14ac:dyDescent="0.25">
      <c r="B2535" s="49" t="s">
        <v>9326</v>
      </c>
      <c r="C2535" s="53" t="str">
        <f>_xlfn.XLOOKUP(Tabla1[[#This Row],[txtDimensionFocus]],Tabla7[Columna1],Tabla7[Columna2])</f>
        <v>Cuentas Por Pagar Proveedores</v>
      </c>
      <c r="D2535" s="43" t="s">
        <v>6926</v>
      </c>
      <c r="E2535" t="s">
        <v>6925</v>
      </c>
      <c r="F2535" t="s">
        <v>17103</v>
      </c>
      <c r="G2535" s="41">
        <v>43193</v>
      </c>
      <c r="L2535" t="s">
        <v>21854</v>
      </c>
      <c r="M2535" s="44">
        <v>2977930.73</v>
      </c>
      <c r="N2535">
        <v>0.01</v>
      </c>
    </row>
    <row r="2536" spans="2:14" x14ac:dyDescent="0.25">
      <c r="B2536" s="49" t="s">
        <v>9326</v>
      </c>
      <c r="C2536" s="53" t="str">
        <f>_xlfn.XLOOKUP(Tabla1[[#This Row],[txtDimensionFocus]],Tabla7[Columna1],Tabla7[Columna2])</f>
        <v>Cuentas Por Pagar Proveedores</v>
      </c>
      <c r="D2536" s="43" t="s">
        <v>6926</v>
      </c>
      <c r="E2536" t="s">
        <v>6925</v>
      </c>
      <c r="F2536" t="s">
        <v>17104</v>
      </c>
      <c r="G2536" s="41">
        <v>43217</v>
      </c>
      <c r="L2536" t="s">
        <v>21854</v>
      </c>
      <c r="M2536" s="44">
        <v>2731410.49</v>
      </c>
      <c r="N2536">
        <v>0.01</v>
      </c>
    </row>
    <row r="2537" spans="2:14" x14ac:dyDescent="0.25">
      <c r="B2537" s="49" t="s">
        <v>9326</v>
      </c>
      <c r="C2537" s="53" t="str">
        <f>_xlfn.XLOOKUP(Tabla1[[#This Row],[txtDimensionFocus]],Tabla7[Columna1],Tabla7[Columna2])</f>
        <v>Cuentas Por Pagar Proveedores</v>
      </c>
      <c r="D2537" s="43" t="s">
        <v>6926</v>
      </c>
      <c r="E2537" t="s">
        <v>6925</v>
      </c>
      <c r="F2537" t="s">
        <v>17102</v>
      </c>
      <c r="G2537" s="41">
        <v>43861</v>
      </c>
      <c r="L2537" t="s">
        <v>21854</v>
      </c>
      <c r="M2537" s="44">
        <v>5983704.9400000004</v>
      </c>
      <c r="N2537">
        <v>0.01</v>
      </c>
    </row>
    <row r="2538" spans="2:14" x14ac:dyDescent="0.25">
      <c r="B2538" s="49" t="s">
        <v>9326</v>
      </c>
      <c r="C2538" s="53" t="str">
        <f>_xlfn.XLOOKUP(Tabla1[[#This Row],[txtDimensionFocus]],Tabla7[Columna1],Tabla7[Columna2])</f>
        <v>Cuentas Por Pagar Proveedores</v>
      </c>
      <c r="D2538" s="43" t="s">
        <v>6926</v>
      </c>
      <c r="E2538" t="s">
        <v>6925</v>
      </c>
      <c r="F2538" t="s">
        <v>17105</v>
      </c>
      <c r="G2538" s="41">
        <v>44978</v>
      </c>
      <c r="L2538" t="s">
        <v>21854</v>
      </c>
      <c r="M2538" s="44">
        <v>7372259.5599999996</v>
      </c>
      <c r="N2538">
        <v>0.01</v>
      </c>
    </row>
    <row r="2539" spans="2:14" x14ac:dyDescent="0.25">
      <c r="B2539" s="49" t="s">
        <v>9326</v>
      </c>
      <c r="C2539" s="53" t="str">
        <f>_xlfn.XLOOKUP(Tabla1[[#This Row],[txtDimensionFocus]],Tabla7[Columna1],Tabla7[Columna2])</f>
        <v>Cuentas Por Pagar Proveedores</v>
      </c>
      <c r="D2539" s="43" t="s">
        <v>8917</v>
      </c>
      <c r="E2539" t="s">
        <v>8916</v>
      </c>
      <c r="F2539" t="s">
        <v>17112</v>
      </c>
      <c r="G2539" s="41">
        <v>44890</v>
      </c>
      <c r="L2539" t="s">
        <v>21854</v>
      </c>
      <c r="M2539" s="44">
        <v>108564.75</v>
      </c>
      <c r="N2539">
        <v>0.01</v>
      </c>
    </row>
    <row r="2540" spans="2:14" x14ac:dyDescent="0.25">
      <c r="B2540" s="49" t="s">
        <v>9326</v>
      </c>
      <c r="C2540" s="53" t="str">
        <f>_xlfn.XLOOKUP(Tabla1[[#This Row],[txtDimensionFocus]],Tabla7[Columna1],Tabla7[Columna2])</f>
        <v>Cuentas Por Pagar Proveedores</v>
      </c>
      <c r="D2540" s="43" t="s">
        <v>8917</v>
      </c>
      <c r="E2540" t="s">
        <v>8916</v>
      </c>
      <c r="F2540" t="s">
        <v>17114</v>
      </c>
      <c r="G2540" s="41">
        <v>45019</v>
      </c>
      <c r="L2540" t="s">
        <v>21854</v>
      </c>
      <c r="M2540" s="44">
        <v>54282.38</v>
      </c>
      <c r="N2540">
        <v>0.01</v>
      </c>
    </row>
    <row r="2541" spans="2:14" x14ac:dyDescent="0.25">
      <c r="B2541" s="49" t="s">
        <v>9326</v>
      </c>
      <c r="C2541" s="53" t="str">
        <f>_xlfn.XLOOKUP(Tabla1[[#This Row],[txtDimensionFocus]],Tabla7[Columna1],Tabla7[Columna2])</f>
        <v>Cuentas Por Pagar Proveedores</v>
      </c>
      <c r="D2541" s="43" t="s">
        <v>8917</v>
      </c>
      <c r="E2541" t="s">
        <v>8916</v>
      </c>
      <c r="F2541" t="s">
        <v>17113</v>
      </c>
      <c r="G2541" s="41">
        <v>44974</v>
      </c>
      <c r="L2541" t="s">
        <v>21854</v>
      </c>
      <c r="M2541" s="44">
        <v>162847.13</v>
      </c>
      <c r="N2541">
        <v>0.01</v>
      </c>
    </row>
    <row r="2542" spans="2:14" x14ac:dyDescent="0.25">
      <c r="B2542" s="49" t="s">
        <v>9326</v>
      </c>
      <c r="C2542" s="53" t="str">
        <f>_xlfn.XLOOKUP(Tabla1[[#This Row],[txtDimensionFocus]],Tabla7[Columna1],Tabla7[Columna2])</f>
        <v>Cuentas Por Pagar Proveedores</v>
      </c>
      <c r="D2542" s="43" t="s">
        <v>7403</v>
      </c>
      <c r="E2542" t="s">
        <v>7402</v>
      </c>
      <c r="F2542" t="s">
        <v>17122</v>
      </c>
      <c r="G2542" s="41">
        <v>43956</v>
      </c>
      <c r="L2542" t="s">
        <v>21854</v>
      </c>
      <c r="M2542" s="44">
        <v>1038187.5</v>
      </c>
      <c r="N2542">
        <v>0.01</v>
      </c>
    </row>
    <row r="2543" spans="2:14" x14ac:dyDescent="0.25">
      <c r="B2543" s="49" t="s">
        <v>9326</v>
      </c>
      <c r="C2543" s="53" t="str">
        <f>_xlfn.XLOOKUP(Tabla1[[#This Row],[txtDimensionFocus]],Tabla7[Columna1],Tabla7[Columna2])</f>
        <v>Cuentas Por Pagar Proveedores</v>
      </c>
      <c r="D2543" s="43" t="s">
        <v>5986</v>
      </c>
      <c r="E2543" t="s">
        <v>5985</v>
      </c>
      <c r="F2543" t="s">
        <v>17152</v>
      </c>
      <c r="G2543" s="41">
        <v>44974</v>
      </c>
      <c r="L2543" t="s">
        <v>21854</v>
      </c>
      <c r="M2543" s="44">
        <v>54282.38</v>
      </c>
      <c r="N2543">
        <v>0.01</v>
      </c>
    </row>
    <row r="2544" spans="2:14" x14ac:dyDescent="0.25">
      <c r="B2544" s="49" t="s">
        <v>9326</v>
      </c>
      <c r="C2544" s="53" t="str">
        <f>_xlfn.XLOOKUP(Tabla1[[#This Row],[txtDimensionFocus]],Tabla7[Columna1],Tabla7[Columna2])</f>
        <v>Cuentas Por Pagar Proveedores</v>
      </c>
      <c r="D2544" s="43" t="s">
        <v>5986</v>
      </c>
      <c r="E2544" t="s">
        <v>5985</v>
      </c>
      <c r="F2544" t="s">
        <v>17153</v>
      </c>
      <c r="G2544" s="41">
        <v>44840</v>
      </c>
      <c r="L2544" t="s">
        <v>21854</v>
      </c>
      <c r="M2544" s="44">
        <v>39807.08</v>
      </c>
      <c r="N2544">
        <v>0.01</v>
      </c>
    </row>
    <row r="2545" spans="2:14" x14ac:dyDescent="0.25">
      <c r="B2545" s="49" t="s">
        <v>9326</v>
      </c>
      <c r="C2545" s="53" t="str">
        <f>_xlfn.XLOOKUP(Tabla1[[#This Row],[txtDimensionFocus]],Tabla7[Columna1],Tabla7[Columna2])</f>
        <v>Cuentas Por Pagar Proveedores</v>
      </c>
      <c r="D2545" s="43" t="s">
        <v>17177</v>
      </c>
      <c r="E2545" t="s">
        <v>17178</v>
      </c>
      <c r="F2545" t="s">
        <v>17179</v>
      </c>
      <c r="G2545" s="41">
        <v>44452</v>
      </c>
      <c r="L2545" t="s">
        <v>21854</v>
      </c>
      <c r="M2545" s="44">
        <v>2194473.4500000002</v>
      </c>
      <c r="N2545">
        <v>0.01</v>
      </c>
    </row>
    <row r="2546" spans="2:14" x14ac:dyDescent="0.25">
      <c r="B2546" s="49" t="s">
        <v>9326</v>
      </c>
      <c r="C2546" s="53" t="str">
        <f>_xlfn.XLOOKUP(Tabla1[[#This Row],[txtDimensionFocus]],Tabla7[Columna1],Tabla7[Columna2])</f>
        <v>Cuentas Por Pagar Proveedores</v>
      </c>
      <c r="D2546" s="43" t="s">
        <v>17181</v>
      </c>
      <c r="E2546" t="s">
        <v>17182</v>
      </c>
      <c r="F2546" t="s">
        <v>17186</v>
      </c>
      <c r="G2546" s="41">
        <v>45287</v>
      </c>
      <c r="L2546" t="s">
        <v>21854</v>
      </c>
      <c r="M2546" s="44">
        <v>3349762.85</v>
      </c>
      <c r="N2546">
        <v>0.01</v>
      </c>
    </row>
    <row r="2547" spans="2:14" x14ac:dyDescent="0.25">
      <c r="B2547" s="49" t="s">
        <v>9326</v>
      </c>
      <c r="C2547" s="53" t="str">
        <f>_xlfn.XLOOKUP(Tabla1[[#This Row],[txtDimensionFocus]],Tabla7[Columna1],Tabla7[Columna2])</f>
        <v>Cuentas Por Pagar Proveedores</v>
      </c>
      <c r="D2547" s="43" t="s">
        <v>17181</v>
      </c>
      <c r="E2547" t="s">
        <v>17182</v>
      </c>
      <c r="F2547" t="s">
        <v>17187</v>
      </c>
      <c r="G2547" s="41">
        <v>45083</v>
      </c>
      <c r="L2547" t="s">
        <v>21854</v>
      </c>
      <c r="M2547" s="44">
        <v>696981.69</v>
      </c>
      <c r="N2547">
        <v>0.01</v>
      </c>
    </row>
    <row r="2548" spans="2:14" x14ac:dyDescent="0.25">
      <c r="B2548" s="49" t="s">
        <v>9326</v>
      </c>
      <c r="C2548" s="53" t="str">
        <f>_xlfn.XLOOKUP(Tabla1[[#This Row],[txtDimensionFocus]],Tabla7[Columna1],Tabla7[Columna2])</f>
        <v>Cuentas Por Pagar Proveedores</v>
      </c>
      <c r="D2548" s="43" t="s">
        <v>17181</v>
      </c>
      <c r="E2548" t="s">
        <v>17182</v>
      </c>
      <c r="F2548" t="s">
        <v>17188</v>
      </c>
      <c r="G2548" s="41">
        <v>44812</v>
      </c>
      <c r="L2548" t="s">
        <v>21854</v>
      </c>
      <c r="M2548" s="44">
        <v>948259.33</v>
      </c>
      <c r="N2548">
        <v>0.01</v>
      </c>
    </row>
    <row r="2549" spans="2:14" x14ac:dyDescent="0.25">
      <c r="B2549" s="49" t="s">
        <v>9326</v>
      </c>
      <c r="C2549" s="53" t="str">
        <f>_xlfn.XLOOKUP(Tabla1[[#This Row],[txtDimensionFocus]],Tabla7[Columna1],Tabla7[Columna2])</f>
        <v>Cuentas Por Pagar Proveedores</v>
      </c>
      <c r="D2549" s="43" t="s">
        <v>6508</v>
      </c>
      <c r="E2549" t="s">
        <v>6507</v>
      </c>
      <c r="F2549" t="s">
        <v>17190</v>
      </c>
      <c r="G2549" s="41">
        <v>43570</v>
      </c>
      <c r="L2549" t="s">
        <v>21854</v>
      </c>
      <c r="M2549" s="44">
        <v>83832.69</v>
      </c>
      <c r="N2549">
        <v>0.01</v>
      </c>
    </row>
    <row r="2550" spans="2:14" x14ac:dyDescent="0.25">
      <c r="B2550" s="49" t="s">
        <v>9326</v>
      </c>
      <c r="C2550" s="53" t="str">
        <f>_xlfn.XLOOKUP(Tabla1[[#This Row],[txtDimensionFocus]],Tabla7[Columna1],Tabla7[Columna2])</f>
        <v>Cuentas Por Pagar Proveedores</v>
      </c>
      <c r="D2550" s="43" t="s">
        <v>6508</v>
      </c>
      <c r="E2550" t="s">
        <v>6507</v>
      </c>
      <c r="F2550" t="s">
        <v>17191</v>
      </c>
      <c r="G2550" s="41">
        <v>44372</v>
      </c>
      <c r="L2550" t="s">
        <v>21854</v>
      </c>
      <c r="M2550" s="44">
        <v>24129130.66</v>
      </c>
      <c r="N2550">
        <v>0.01</v>
      </c>
    </row>
    <row r="2551" spans="2:14" x14ac:dyDescent="0.25">
      <c r="B2551" s="49" t="s">
        <v>9326</v>
      </c>
      <c r="C2551" s="53" t="str">
        <f>_xlfn.XLOOKUP(Tabla1[[#This Row],[txtDimensionFocus]],Tabla7[Columna1],Tabla7[Columna2])</f>
        <v>Cuentas Por Pagar Proveedores</v>
      </c>
      <c r="D2551" s="43" t="s">
        <v>4473</v>
      </c>
      <c r="E2551" t="s">
        <v>4472</v>
      </c>
      <c r="F2551" t="s">
        <v>17197</v>
      </c>
      <c r="G2551" s="41">
        <v>45237</v>
      </c>
      <c r="L2551" t="s">
        <v>21854</v>
      </c>
      <c r="M2551" s="44">
        <v>908906.88</v>
      </c>
      <c r="N2551">
        <v>0.01</v>
      </c>
    </row>
    <row r="2552" spans="2:14" x14ac:dyDescent="0.25">
      <c r="B2552" s="49" t="s">
        <v>9326</v>
      </c>
      <c r="C2552" s="53" t="str">
        <f>_xlfn.XLOOKUP(Tabla1[[#This Row],[txtDimensionFocus]],Tabla7[Columna1],Tabla7[Columna2])</f>
        <v>Cuentas Por Pagar Proveedores</v>
      </c>
      <c r="D2552" s="43" t="s">
        <v>17200</v>
      </c>
      <c r="E2552" t="s">
        <v>17201</v>
      </c>
      <c r="F2552" t="s">
        <v>17202</v>
      </c>
      <c r="G2552" s="41">
        <v>44539</v>
      </c>
      <c r="L2552" t="s">
        <v>21854</v>
      </c>
      <c r="M2552" s="44">
        <v>336413.02</v>
      </c>
      <c r="N2552">
        <v>0.01</v>
      </c>
    </row>
    <row r="2553" spans="2:14" x14ac:dyDescent="0.25">
      <c r="B2553" s="49" t="s">
        <v>9326</v>
      </c>
      <c r="C2553" s="53" t="str">
        <f>_xlfn.XLOOKUP(Tabla1[[#This Row],[txtDimensionFocus]],Tabla7[Columna1],Tabla7[Columna2])</f>
        <v>Cuentas Por Pagar Proveedores</v>
      </c>
      <c r="D2553" s="43" t="s">
        <v>17200</v>
      </c>
      <c r="E2553" t="s">
        <v>17201</v>
      </c>
      <c r="F2553" t="s">
        <v>17203</v>
      </c>
      <c r="G2553" s="41">
        <v>44586</v>
      </c>
      <c r="L2553" t="s">
        <v>21854</v>
      </c>
      <c r="M2553" s="44">
        <v>7932611.0499999998</v>
      </c>
      <c r="N2553">
        <v>0.01</v>
      </c>
    </row>
    <row r="2554" spans="2:14" x14ac:dyDescent="0.25">
      <c r="B2554" s="49" t="s">
        <v>9326</v>
      </c>
      <c r="C2554" s="53" t="str">
        <f>_xlfn.XLOOKUP(Tabla1[[#This Row],[txtDimensionFocus]],Tabla7[Columna1],Tabla7[Columna2])</f>
        <v>Cuentas Por Pagar Proveedores</v>
      </c>
      <c r="D2554" s="43" t="s">
        <v>9233</v>
      </c>
      <c r="E2554" t="s">
        <v>9232</v>
      </c>
      <c r="F2554" t="s">
        <v>17211</v>
      </c>
      <c r="G2554" s="41">
        <v>43705</v>
      </c>
      <c r="L2554" t="s">
        <v>21854</v>
      </c>
      <c r="M2554" s="44">
        <v>5318843.38</v>
      </c>
      <c r="N2554">
        <v>0.01</v>
      </c>
    </row>
    <row r="2555" spans="2:14" x14ac:dyDescent="0.25">
      <c r="B2555" s="49" t="s">
        <v>9326</v>
      </c>
      <c r="C2555" s="53" t="str">
        <f>_xlfn.XLOOKUP(Tabla1[[#This Row],[txtDimensionFocus]],Tabla7[Columna1],Tabla7[Columna2])</f>
        <v>Cuentas Por Pagar Proveedores</v>
      </c>
      <c r="D2555" s="43" t="s">
        <v>17214</v>
      </c>
      <c r="E2555" t="s">
        <v>17215</v>
      </c>
      <c r="F2555" t="s">
        <v>17216</v>
      </c>
      <c r="G2555" s="41">
        <v>45278</v>
      </c>
      <c r="L2555" t="s">
        <v>21854</v>
      </c>
      <c r="M2555" s="44">
        <v>5276407.3499999996</v>
      </c>
      <c r="N2555">
        <v>0.01</v>
      </c>
    </row>
    <row r="2556" spans="2:14" x14ac:dyDescent="0.25">
      <c r="B2556" s="49" t="s">
        <v>9326</v>
      </c>
      <c r="C2556" s="53" t="str">
        <f>_xlfn.XLOOKUP(Tabla1[[#This Row],[txtDimensionFocus]],Tabla7[Columna1],Tabla7[Columna2])</f>
        <v>Cuentas Por Pagar Proveedores</v>
      </c>
      <c r="D2556" s="43" t="s">
        <v>907</v>
      </c>
      <c r="E2556" t="s">
        <v>906</v>
      </c>
      <c r="F2556" t="s">
        <v>22104</v>
      </c>
      <c r="G2556" s="41">
        <v>45314</v>
      </c>
      <c r="L2556" t="s">
        <v>21854</v>
      </c>
      <c r="M2556" s="44">
        <v>545422.18999999994</v>
      </c>
      <c r="N2556">
        <v>0.01</v>
      </c>
    </row>
    <row r="2557" spans="2:14" x14ac:dyDescent="0.25">
      <c r="B2557" s="49" t="s">
        <v>9326</v>
      </c>
      <c r="C2557" s="53" t="str">
        <f>_xlfn.XLOOKUP(Tabla1[[#This Row],[txtDimensionFocus]],Tabla7[Columna1],Tabla7[Columna2])</f>
        <v>Cuentas Por Pagar Proveedores</v>
      </c>
      <c r="D2557" s="43" t="s">
        <v>907</v>
      </c>
      <c r="E2557" t="s">
        <v>906</v>
      </c>
      <c r="F2557" t="s">
        <v>17217</v>
      </c>
      <c r="G2557" s="41">
        <v>45289</v>
      </c>
      <c r="L2557" t="s">
        <v>21854</v>
      </c>
      <c r="M2557" s="44">
        <v>529842.43000000005</v>
      </c>
      <c r="N2557">
        <v>0.01</v>
      </c>
    </row>
    <row r="2558" spans="2:14" x14ac:dyDescent="0.25">
      <c r="B2558" s="49" t="s">
        <v>9326</v>
      </c>
      <c r="C2558" s="53" t="str">
        <f>_xlfn.XLOOKUP(Tabla1[[#This Row],[txtDimensionFocus]],Tabla7[Columna1],Tabla7[Columna2])</f>
        <v>Cuentas Por Pagar Proveedores</v>
      </c>
      <c r="D2558" s="43" t="s">
        <v>907</v>
      </c>
      <c r="E2558" t="s">
        <v>906</v>
      </c>
      <c r="F2558" t="s">
        <v>17218</v>
      </c>
      <c r="G2558" s="41">
        <v>45239</v>
      </c>
      <c r="L2558" t="s">
        <v>21854</v>
      </c>
      <c r="M2558" s="44">
        <v>528216.57999999996</v>
      </c>
      <c r="N2558">
        <v>0.01</v>
      </c>
    </row>
    <row r="2559" spans="2:14" x14ac:dyDescent="0.25">
      <c r="B2559" s="49" t="s">
        <v>9326</v>
      </c>
      <c r="C2559" s="53" t="str">
        <f>_xlfn.XLOOKUP(Tabla1[[#This Row],[txtDimensionFocus]],Tabla7[Columna1],Tabla7[Columna2])</f>
        <v>Cuentas Por Pagar Proveedores</v>
      </c>
      <c r="D2559" s="43" t="s">
        <v>17221</v>
      </c>
      <c r="E2559" t="s">
        <v>17222</v>
      </c>
      <c r="F2559" t="s">
        <v>17223</v>
      </c>
      <c r="G2559" s="41">
        <v>44155</v>
      </c>
      <c r="L2559" t="s">
        <v>21854</v>
      </c>
      <c r="M2559" s="44">
        <v>101708.48</v>
      </c>
      <c r="N2559">
        <v>0.01</v>
      </c>
    </row>
    <row r="2560" spans="2:14" x14ac:dyDescent="0.25">
      <c r="B2560" s="49" t="s">
        <v>9326</v>
      </c>
      <c r="C2560" s="53" t="str">
        <f>_xlfn.XLOOKUP(Tabla1[[#This Row],[txtDimensionFocus]],Tabla7[Columna1],Tabla7[Columna2])</f>
        <v>Cuentas Por Pagar Proveedores</v>
      </c>
      <c r="D2560" s="43" t="s">
        <v>159</v>
      </c>
      <c r="E2560" t="s">
        <v>158</v>
      </c>
      <c r="F2560" t="s">
        <v>22114</v>
      </c>
      <c r="G2560" s="41">
        <v>45310</v>
      </c>
      <c r="L2560" t="s">
        <v>21854</v>
      </c>
      <c r="M2560" s="44">
        <v>313274.90000000002</v>
      </c>
      <c r="N2560">
        <v>0.01</v>
      </c>
    </row>
    <row r="2561" spans="2:14" x14ac:dyDescent="0.25">
      <c r="B2561" s="49" t="s">
        <v>9326</v>
      </c>
      <c r="C2561" s="53" t="str">
        <f>_xlfn.XLOOKUP(Tabla1[[#This Row],[txtDimensionFocus]],Tabla7[Columna1],Tabla7[Columna2])</f>
        <v>Cuentas Por Pagar Proveedores</v>
      </c>
      <c r="D2561" s="43" t="s">
        <v>1824</v>
      </c>
      <c r="E2561" t="s">
        <v>1823</v>
      </c>
      <c r="F2561" t="s">
        <v>17291</v>
      </c>
      <c r="G2561" s="41">
        <v>45226</v>
      </c>
      <c r="L2561" t="s">
        <v>21854</v>
      </c>
      <c r="M2561" s="44">
        <v>330992.49</v>
      </c>
      <c r="N2561">
        <v>0.01</v>
      </c>
    </row>
    <row r="2562" spans="2:14" x14ac:dyDescent="0.25">
      <c r="B2562" s="49" t="s">
        <v>9326</v>
      </c>
      <c r="C2562" s="53" t="str">
        <f>_xlfn.XLOOKUP(Tabla1[[#This Row],[txtDimensionFocus]],Tabla7[Columna1],Tabla7[Columna2])</f>
        <v>Cuentas Por Pagar Proveedores</v>
      </c>
      <c r="D2562" s="43" t="s">
        <v>198</v>
      </c>
      <c r="E2562" t="s">
        <v>197</v>
      </c>
      <c r="F2562" t="s">
        <v>17293</v>
      </c>
      <c r="G2562" s="41">
        <v>45196</v>
      </c>
      <c r="L2562" t="s">
        <v>21854</v>
      </c>
      <c r="M2562" s="44">
        <v>161347.39000000001</v>
      </c>
      <c r="N2562">
        <v>0.01</v>
      </c>
    </row>
    <row r="2563" spans="2:14" x14ac:dyDescent="0.25">
      <c r="B2563" s="49" t="s">
        <v>9326</v>
      </c>
      <c r="C2563" s="53" t="str">
        <f>_xlfn.XLOOKUP(Tabla1[[#This Row],[txtDimensionFocus]],Tabla7[Columna1],Tabla7[Columna2])</f>
        <v>Cuentas Por Pagar Proveedores</v>
      </c>
      <c r="D2563" s="43" t="s">
        <v>17298</v>
      </c>
      <c r="E2563" t="s">
        <v>17299</v>
      </c>
      <c r="F2563" t="s">
        <v>17304</v>
      </c>
      <c r="G2563" s="41">
        <v>45280</v>
      </c>
      <c r="L2563" t="s">
        <v>21854</v>
      </c>
      <c r="M2563" s="44">
        <v>8046291.9500000002</v>
      </c>
      <c r="N2563">
        <v>0.01</v>
      </c>
    </row>
    <row r="2564" spans="2:14" x14ac:dyDescent="0.25">
      <c r="B2564" s="49" t="s">
        <v>9326</v>
      </c>
      <c r="C2564" s="53" t="str">
        <f>_xlfn.XLOOKUP(Tabla1[[#This Row],[txtDimensionFocus]],Tabla7[Columna1],Tabla7[Columna2])</f>
        <v>Cuentas Por Pagar Proveedores</v>
      </c>
      <c r="D2564" s="43" t="s">
        <v>17305</v>
      </c>
      <c r="E2564" t="s">
        <v>17306</v>
      </c>
      <c r="F2564" t="s">
        <v>17307</v>
      </c>
      <c r="G2564" s="41">
        <v>43152</v>
      </c>
      <c r="L2564" t="s">
        <v>21854</v>
      </c>
      <c r="M2564" s="44">
        <v>133501058.36</v>
      </c>
      <c r="N2564">
        <v>0.01</v>
      </c>
    </row>
    <row r="2565" spans="2:14" x14ac:dyDescent="0.25">
      <c r="B2565" s="49" t="s">
        <v>9326</v>
      </c>
      <c r="C2565" s="53" t="str">
        <f>_xlfn.XLOOKUP(Tabla1[[#This Row],[txtDimensionFocus]],Tabla7[Columna1],Tabla7[Columna2])</f>
        <v>Cuentas Por Pagar Proveedores</v>
      </c>
      <c r="D2565" s="43" t="s">
        <v>17315</v>
      </c>
      <c r="E2565" t="s">
        <v>17316</v>
      </c>
      <c r="F2565" t="s">
        <v>17317</v>
      </c>
      <c r="G2565" s="41">
        <v>44637</v>
      </c>
      <c r="L2565" t="s">
        <v>21854</v>
      </c>
      <c r="M2565" s="44">
        <v>2003548.48</v>
      </c>
      <c r="N2565">
        <v>0.01</v>
      </c>
    </row>
    <row r="2566" spans="2:14" x14ac:dyDescent="0.25">
      <c r="B2566" s="49" t="s">
        <v>9326</v>
      </c>
      <c r="C2566" s="53" t="str">
        <f>_xlfn.XLOOKUP(Tabla1[[#This Row],[txtDimensionFocus]],Tabla7[Columna1],Tabla7[Columna2])</f>
        <v>Cuentas Por Pagar Proveedores</v>
      </c>
      <c r="D2566" s="43" t="s">
        <v>17315</v>
      </c>
      <c r="E2566" t="s">
        <v>17316</v>
      </c>
      <c r="F2566" t="s">
        <v>17318</v>
      </c>
      <c r="G2566" s="41">
        <v>44419</v>
      </c>
      <c r="L2566" t="s">
        <v>21854</v>
      </c>
      <c r="M2566" s="44">
        <v>3005322.71</v>
      </c>
      <c r="N2566">
        <v>0.01</v>
      </c>
    </row>
    <row r="2567" spans="2:14" x14ac:dyDescent="0.25">
      <c r="B2567" s="49" t="s">
        <v>9326</v>
      </c>
      <c r="C2567" s="53" t="str">
        <f>_xlfn.XLOOKUP(Tabla1[[#This Row],[txtDimensionFocus]],Tabla7[Columna1],Tabla7[Columna2])</f>
        <v>Cuentas Por Pagar Proveedores</v>
      </c>
      <c r="D2567" s="43" t="s">
        <v>17325</v>
      </c>
      <c r="E2567" t="s">
        <v>17326</v>
      </c>
      <c r="F2567" t="s">
        <v>17327</v>
      </c>
      <c r="G2567" s="41">
        <v>44005</v>
      </c>
      <c r="L2567" t="s">
        <v>21854</v>
      </c>
      <c r="M2567" s="44">
        <v>574576.30000000005</v>
      </c>
      <c r="N2567">
        <v>0.01</v>
      </c>
    </row>
    <row r="2568" spans="2:14" x14ac:dyDescent="0.25">
      <c r="B2568" s="49" t="s">
        <v>9326</v>
      </c>
      <c r="C2568" s="53" t="str">
        <f>_xlfn.XLOOKUP(Tabla1[[#This Row],[txtDimensionFocus]],Tabla7[Columna1],Tabla7[Columna2])</f>
        <v>Cuentas Por Pagar Proveedores</v>
      </c>
      <c r="D2568" s="43" t="s">
        <v>17325</v>
      </c>
      <c r="E2568" t="s">
        <v>17326</v>
      </c>
      <c r="F2568" t="s">
        <v>17328</v>
      </c>
      <c r="G2568" s="41">
        <v>44048</v>
      </c>
      <c r="L2568" t="s">
        <v>21854</v>
      </c>
      <c r="M2568" s="44">
        <v>766101.73</v>
      </c>
      <c r="N2568">
        <v>0.01</v>
      </c>
    </row>
    <row r="2569" spans="2:14" x14ac:dyDescent="0.25">
      <c r="B2569" s="49" t="s">
        <v>9326</v>
      </c>
      <c r="C2569" s="53" t="str">
        <f>_xlfn.XLOOKUP(Tabla1[[#This Row],[txtDimensionFocus]],Tabla7[Columna1],Tabla7[Columna2])</f>
        <v>Cuentas Por Pagar Proveedores</v>
      </c>
      <c r="D2569" s="43" t="s">
        <v>17344</v>
      </c>
      <c r="E2569" t="s">
        <v>17345</v>
      </c>
      <c r="F2569" t="s">
        <v>17346</v>
      </c>
      <c r="G2569" s="41">
        <v>43186</v>
      </c>
      <c r="L2569" t="s">
        <v>21854</v>
      </c>
      <c r="M2569" s="44">
        <v>229456.25</v>
      </c>
      <c r="N2569">
        <v>0.01</v>
      </c>
    </row>
    <row r="2570" spans="2:14" x14ac:dyDescent="0.25">
      <c r="B2570" s="49" t="s">
        <v>9326</v>
      </c>
      <c r="C2570" s="53" t="str">
        <f>_xlfn.XLOOKUP(Tabla1[[#This Row],[txtDimensionFocus]],Tabla7[Columna1],Tabla7[Columna2])</f>
        <v>Cuentas Por Pagar Proveedores</v>
      </c>
      <c r="D2570" s="43" t="s">
        <v>7806</v>
      </c>
      <c r="E2570" t="s">
        <v>7805</v>
      </c>
      <c r="F2570" t="s">
        <v>17416</v>
      </c>
      <c r="G2570" s="41">
        <v>45069</v>
      </c>
      <c r="L2570" t="s">
        <v>21854</v>
      </c>
      <c r="M2570" s="44">
        <v>5626261.6699999999</v>
      </c>
      <c r="N2570">
        <v>0.01</v>
      </c>
    </row>
    <row r="2571" spans="2:14" x14ac:dyDescent="0.25">
      <c r="B2571" s="49" t="s">
        <v>9326</v>
      </c>
      <c r="C2571" s="53" t="str">
        <f>_xlfn.XLOOKUP(Tabla1[[#This Row],[txtDimensionFocus]],Tabla7[Columna1],Tabla7[Columna2])</f>
        <v>Cuentas Por Pagar Proveedores</v>
      </c>
      <c r="D2571" s="43" t="s">
        <v>7806</v>
      </c>
      <c r="E2571" t="s">
        <v>7805</v>
      </c>
      <c r="F2571" t="s">
        <v>17417</v>
      </c>
      <c r="G2571" s="41">
        <v>44953</v>
      </c>
      <c r="L2571" t="s">
        <v>21854</v>
      </c>
      <c r="M2571" s="44">
        <v>13834777.140000001</v>
      </c>
      <c r="N2571">
        <v>0.01</v>
      </c>
    </row>
    <row r="2572" spans="2:14" x14ac:dyDescent="0.25">
      <c r="B2572" s="49" t="s">
        <v>9326</v>
      </c>
      <c r="C2572" s="53" t="str">
        <f>_xlfn.XLOOKUP(Tabla1[[#This Row],[txtDimensionFocus]],Tabla7[Columna1],Tabla7[Columna2])</f>
        <v>Cuentas Por Pagar Proveedores</v>
      </c>
      <c r="D2572" s="43" t="s">
        <v>7806</v>
      </c>
      <c r="E2572" t="s">
        <v>7805</v>
      </c>
      <c r="F2572" t="s">
        <v>17418</v>
      </c>
      <c r="G2572" s="41">
        <v>44865</v>
      </c>
      <c r="L2572" t="s">
        <v>21854</v>
      </c>
      <c r="M2572" s="44">
        <v>14183879.15</v>
      </c>
      <c r="N2572">
        <v>0.01</v>
      </c>
    </row>
    <row r="2573" spans="2:14" x14ac:dyDescent="0.25">
      <c r="B2573" s="49" t="s">
        <v>9326</v>
      </c>
      <c r="C2573" s="53" t="str">
        <f>_xlfn.XLOOKUP(Tabla1[[#This Row],[txtDimensionFocus]],Tabla7[Columna1],Tabla7[Columna2])</f>
        <v>Cuentas Por Pagar Proveedores</v>
      </c>
      <c r="D2573" s="43" t="s">
        <v>17419</v>
      </c>
      <c r="E2573" t="s">
        <v>17420</v>
      </c>
      <c r="F2573" t="s">
        <v>17433</v>
      </c>
      <c r="G2573" s="41">
        <v>45000</v>
      </c>
      <c r="L2573" t="s">
        <v>21854</v>
      </c>
      <c r="M2573" s="44">
        <v>7292016.1799999997</v>
      </c>
      <c r="N2573">
        <v>0.01</v>
      </c>
    </row>
    <row r="2574" spans="2:14" x14ac:dyDescent="0.25">
      <c r="B2574" s="49" t="s">
        <v>9326</v>
      </c>
      <c r="C2574" s="53" t="str">
        <f>_xlfn.XLOOKUP(Tabla1[[#This Row],[txtDimensionFocus]],Tabla7[Columna1],Tabla7[Columna2])</f>
        <v>Cuentas Por Pagar Proveedores</v>
      </c>
      <c r="D2574" s="43" t="s">
        <v>17419</v>
      </c>
      <c r="E2574" t="s">
        <v>17420</v>
      </c>
      <c r="F2574" t="s">
        <v>17434</v>
      </c>
      <c r="G2574" s="41">
        <v>44946</v>
      </c>
      <c r="L2574" t="s">
        <v>21854</v>
      </c>
      <c r="M2574" s="44">
        <v>6709494.4199999999</v>
      </c>
      <c r="N2574">
        <v>0.01</v>
      </c>
    </row>
    <row r="2575" spans="2:14" x14ac:dyDescent="0.25">
      <c r="B2575" s="49" t="s">
        <v>9326</v>
      </c>
      <c r="C2575" s="53" t="str">
        <f>_xlfn.XLOOKUP(Tabla1[[#This Row],[txtDimensionFocus]],Tabla7[Columna1],Tabla7[Columna2])</f>
        <v>Cuentas Por Pagar Proveedores</v>
      </c>
      <c r="D2575" s="43" t="s">
        <v>17419</v>
      </c>
      <c r="E2575" t="s">
        <v>17420</v>
      </c>
      <c r="F2575" t="s">
        <v>17435</v>
      </c>
      <c r="G2575" s="41">
        <v>44834</v>
      </c>
      <c r="L2575" t="s">
        <v>21854</v>
      </c>
      <c r="M2575" s="44">
        <v>2970259.46</v>
      </c>
      <c r="N2575">
        <v>0.01</v>
      </c>
    </row>
    <row r="2576" spans="2:14" x14ac:dyDescent="0.25">
      <c r="B2576" s="49" t="s">
        <v>9326</v>
      </c>
      <c r="C2576" s="53" t="str">
        <f>_xlfn.XLOOKUP(Tabla1[[#This Row],[txtDimensionFocus]],Tabla7[Columna1],Tabla7[Columna2])</f>
        <v>Cuentas Por Pagar Proveedores</v>
      </c>
      <c r="D2576" s="43" t="s">
        <v>9247</v>
      </c>
      <c r="E2576" t="s">
        <v>9246</v>
      </c>
      <c r="F2576" t="s">
        <v>17439</v>
      </c>
      <c r="G2576" s="41">
        <v>45231</v>
      </c>
      <c r="L2576" t="s">
        <v>21854</v>
      </c>
      <c r="M2576" s="44">
        <v>4144152.04</v>
      </c>
      <c r="N2576">
        <v>0.01</v>
      </c>
    </row>
    <row r="2577" spans="2:14" x14ac:dyDescent="0.25">
      <c r="B2577" s="49" t="s">
        <v>9326</v>
      </c>
      <c r="C2577" s="53" t="str">
        <f>_xlfn.XLOOKUP(Tabla1[[#This Row],[txtDimensionFocus]],Tabla7[Columna1],Tabla7[Columna2])</f>
        <v>Cuentas Por Pagar Proveedores</v>
      </c>
      <c r="D2577" s="43" t="s">
        <v>9247</v>
      </c>
      <c r="E2577" t="s">
        <v>9246</v>
      </c>
      <c r="F2577" t="s">
        <v>17441</v>
      </c>
      <c r="G2577" s="41">
        <v>45251</v>
      </c>
      <c r="L2577" t="s">
        <v>21854</v>
      </c>
      <c r="M2577" s="44">
        <v>5218923.5199999996</v>
      </c>
      <c r="N2577">
        <v>0.01</v>
      </c>
    </row>
    <row r="2578" spans="2:14" x14ac:dyDescent="0.25">
      <c r="B2578" s="49" t="s">
        <v>9326</v>
      </c>
      <c r="C2578" s="53" t="str">
        <f>_xlfn.XLOOKUP(Tabla1[[#This Row],[txtDimensionFocus]],Tabla7[Columna1],Tabla7[Columna2])</f>
        <v>Cuentas Por Pagar Proveedores</v>
      </c>
      <c r="D2578" s="43" t="s">
        <v>9247</v>
      </c>
      <c r="E2578" t="s">
        <v>9246</v>
      </c>
      <c r="F2578" t="s">
        <v>17440</v>
      </c>
      <c r="G2578" s="41">
        <v>45251</v>
      </c>
      <c r="L2578" t="s">
        <v>21854</v>
      </c>
      <c r="M2578" s="44">
        <v>4952153.07</v>
      </c>
      <c r="N2578">
        <v>0.01</v>
      </c>
    </row>
    <row r="2579" spans="2:14" x14ac:dyDescent="0.25">
      <c r="B2579" s="49" t="s">
        <v>9326</v>
      </c>
      <c r="C2579" s="53" t="str">
        <f>_xlfn.XLOOKUP(Tabla1[[#This Row],[txtDimensionFocus]],Tabla7[Columna1],Tabla7[Columna2])</f>
        <v>Cuentas Por Pagar Proveedores</v>
      </c>
      <c r="D2579" s="43" t="s">
        <v>9247</v>
      </c>
      <c r="E2579" t="s">
        <v>9246</v>
      </c>
      <c r="F2579" t="s">
        <v>17443</v>
      </c>
      <c r="G2579" s="41">
        <v>45217</v>
      </c>
      <c r="L2579" t="s">
        <v>21854</v>
      </c>
      <c r="M2579" s="44">
        <v>6973611.71</v>
      </c>
      <c r="N2579">
        <v>0.01</v>
      </c>
    </row>
    <row r="2580" spans="2:14" x14ac:dyDescent="0.25">
      <c r="B2580" s="49" t="s">
        <v>9326</v>
      </c>
      <c r="C2580" s="53" t="str">
        <f>_xlfn.XLOOKUP(Tabla1[[#This Row],[txtDimensionFocus]],Tabla7[Columna1],Tabla7[Columna2])</f>
        <v>Cuentas Por Pagar Proveedores</v>
      </c>
      <c r="D2580" s="43" t="s">
        <v>9247</v>
      </c>
      <c r="E2580" t="s">
        <v>9246</v>
      </c>
      <c r="F2580" t="s">
        <v>17442</v>
      </c>
      <c r="G2580" s="41">
        <v>45230</v>
      </c>
      <c r="L2580" t="s">
        <v>21854</v>
      </c>
      <c r="M2580" s="44">
        <v>4547011.51</v>
      </c>
      <c r="N2580">
        <v>0.01</v>
      </c>
    </row>
    <row r="2581" spans="2:14" x14ac:dyDescent="0.25">
      <c r="B2581" s="49" t="s">
        <v>9326</v>
      </c>
      <c r="C2581" s="53" t="str">
        <f>_xlfn.XLOOKUP(Tabla1[[#This Row],[txtDimensionFocus]],Tabla7[Columna1],Tabla7[Columna2])</f>
        <v>Cuentas Por Pagar Proveedores</v>
      </c>
      <c r="D2581" s="43" t="s">
        <v>9247</v>
      </c>
      <c r="E2581" t="s">
        <v>9246</v>
      </c>
      <c r="F2581" t="s">
        <v>17444</v>
      </c>
      <c r="G2581" s="41">
        <v>45134</v>
      </c>
      <c r="L2581" t="s">
        <v>21854</v>
      </c>
      <c r="M2581" s="44">
        <v>5455160.4000000004</v>
      </c>
      <c r="N2581">
        <v>0.01</v>
      </c>
    </row>
    <row r="2582" spans="2:14" x14ac:dyDescent="0.25">
      <c r="B2582" s="49" t="s">
        <v>9326</v>
      </c>
      <c r="C2582" s="53" t="str">
        <f>_xlfn.XLOOKUP(Tabla1[[#This Row],[txtDimensionFocus]],Tabla7[Columna1],Tabla7[Columna2])</f>
        <v>Cuentas Por Pagar Proveedores</v>
      </c>
      <c r="D2582" s="43" t="s">
        <v>9247</v>
      </c>
      <c r="E2582" t="s">
        <v>9246</v>
      </c>
      <c r="F2582" t="s">
        <v>17446</v>
      </c>
      <c r="G2582" s="41">
        <v>45065</v>
      </c>
      <c r="L2582" t="s">
        <v>21854</v>
      </c>
      <c r="M2582" s="44">
        <v>8183247.4699999997</v>
      </c>
      <c r="N2582">
        <v>0.01</v>
      </c>
    </row>
    <row r="2583" spans="2:14" x14ac:dyDescent="0.25">
      <c r="B2583" s="49" t="s">
        <v>9326</v>
      </c>
      <c r="C2583" s="53" t="str">
        <f>_xlfn.XLOOKUP(Tabla1[[#This Row],[txtDimensionFocus]],Tabla7[Columna1],Tabla7[Columna2])</f>
        <v>Cuentas Por Pagar Proveedores</v>
      </c>
      <c r="D2583" s="43" t="s">
        <v>9247</v>
      </c>
      <c r="E2583" t="s">
        <v>9246</v>
      </c>
      <c r="F2583" t="s">
        <v>17445</v>
      </c>
      <c r="G2583" s="41">
        <v>45063</v>
      </c>
      <c r="L2583" t="s">
        <v>21854</v>
      </c>
      <c r="M2583" s="44">
        <v>3737302</v>
      </c>
      <c r="N2583">
        <v>0.01</v>
      </c>
    </row>
    <row r="2584" spans="2:14" x14ac:dyDescent="0.25">
      <c r="B2584" s="49" t="s">
        <v>9326</v>
      </c>
      <c r="C2584" s="53" t="str">
        <f>_xlfn.XLOOKUP(Tabla1[[#This Row],[txtDimensionFocus]],Tabla7[Columna1],Tabla7[Columna2])</f>
        <v>Cuentas Por Pagar Proveedores</v>
      </c>
      <c r="D2584" s="43" t="s">
        <v>9247</v>
      </c>
      <c r="E2584" t="s">
        <v>9246</v>
      </c>
      <c r="F2584" t="s">
        <v>17447</v>
      </c>
      <c r="G2584" s="41">
        <v>45033</v>
      </c>
      <c r="L2584" t="s">
        <v>21854</v>
      </c>
      <c r="M2584" s="44">
        <v>5776200.5499999998</v>
      </c>
      <c r="N2584">
        <v>0.01</v>
      </c>
    </row>
    <row r="2585" spans="2:14" x14ac:dyDescent="0.25">
      <c r="B2585" s="49" t="s">
        <v>9326</v>
      </c>
      <c r="C2585" s="53" t="str">
        <f>_xlfn.XLOOKUP(Tabla1[[#This Row],[txtDimensionFocus]],Tabla7[Columna1],Tabla7[Columna2])</f>
        <v>Cuentas Por Pagar Proveedores</v>
      </c>
      <c r="D2585" s="43" t="s">
        <v>9247</v>
      </c>
      <c r="E2585" t="s">
        <v>9246</v>
      </c>
      <c r="F2585" t="s">
        <v>17448</v>
      </c>
      <c r="G2585" s="41">
        <v>44952</v>
      </c>
      <c r="L2585" t="s">
        <v>21854</v>
      </c>
      <c r="M2585" s="44">
        <v>5973904.29</v>
      </c>
      <c r="N2585">
        <v>0.01</v>
      </c>
    </row>
    <row r="2586" spans="2:14" x14ac:dyDescent="0.25">
      <c r="B2586" s="49" t="s">
        <v>9326</v>
      </c>
      <c r="C2586" s="53" t="str">
        <f>_xlfn.XLOOKUP(Tabla1[[#This Row],[txtDimensionFocus]],Tabla7[Columna1],Tabla7[Columna2])</f>
        <v>Cuentas Por Pagar Proveedores</v>
      </c>
      <c r="D2586" s="43" t="s">
        <v>9247</v>
      </c>
      <c r="E2586" t="s">
        <v>9246</v>
      </c>
      <c r="F2586" t="s">
        <v>17449</v>
      </c>
      <c r="G2586" s="41">
        <v>44865</v>
      </c>
      <c r="L2586" t="s">
        <v>21854</v>
      </c>
      <c r="M2586" s="44">
        <v>3826780.98</v>
      </c>
      <c r="N2586">
        <v>0.01</v>
      </c>
    </row>
    <row r="2587" spans="2:14" x14ac:dyDescent="0.25">
      <c r="B2587" s="49" t="s">
        <v>9326</v>
      </c>
      <c r="C2587" s="53" t="str">
        <f>_xlfn.XLOOKUP(Tabla1[[#This Row],[txtDimensionFocus]],Tabla7[Columna1],Tabla7[Columna2])</f>
        <v>Cuentas Por Pagar Proveedores</v>
      </c>
      <c r="D2587" s="43" t="s">
        <v>9247</v>
      </c>
      <c r="E2587" t="s">
        <v>9246</v>
      </c>
      <c r="F2587" t="s">
        <v>17450</v>
      </c>
      <c r="G2587" s="41">
        <v>44834</v>
      </c>
      <c r="L2587" t="s">
        <v>21854</v>
      </c>
      <c r="M2587" s="44">
        <v>3208039.71</v>
      </c>
      <c r="N2587">
        <v>0.01</v>
      </c>
    </row>
    <row r="2588" spans="2:14" x14ac:dyDescent="0.25">
      <c r="B2588" s="49" t="s">
        <v>9326</v>
      </c>
      <c r="C2588" s="53" t="str">
        <f>_xlfn.XLOOKUP(Tabla1[[#This Row],[txtDimensionFocus]],Tabla7[Columna1],Tabla7[Columna2])</f>
        <v>Cuentas Por Pagar Proveedores</v>
      </c>
      <c r="D2588" s="43" t="s">
        <v>9247</v>
      </c>
      <c r="E2588" t="s">
        <v>9246</v>
      </c>
      <c r="F2588" t="s">
        <v>17451</v>
      </c>
      <c r="G2588" s="41">
        <v>44811</v>
      </c>
      <c r="L2588" t="s">
        <v>21854</v>
      </c>
      <c r="M2588" s="44">
        <v>4770037.5</v>
      </c>
      <c r="N2588">
        <v>0.01</v>
      </c>
    </row>
    <row r="2589" spans="2:14" x14ac:dyDescent="0.25">
      <c r="B2589" s="49" t="s">
        <v>9326</v>
      </c>
      <c r="C2589" s="53" t="str">
        <f>_xlfn.XLOOKUP(Tabla1[[#This Row],[txtDimensionFocus]],Tabla7[Columna1],Tabla7[Columna2])</f>
        <v>Cuentas Por Pagar Proveedores</v>
      </c>
      <c r="D2589" s="43" t="s">
        <v>9247</v>
      </c>
      <c r="E2589" t="s">
        <v>9246</v>
      </c>
      <c r="F2589" t="s">
        <v>17453</v>
      </c>
      <c r="G2589" s="41">
        <v>44708</v>
      </c>
      <c r="L2589" t="s">
        <v>21854</v>
      </c>
      <c r="M2589" s="44">
        <v>3972547.27</v>
      </c>
      <c r="N2589">
        <v>0.01</v>
      </c>
    </row>
    <row r="2590" spans="2:14" x14ac:dyDescent="0.25">
      <c r="B2590" s="49" t="s">
        <v>9326</v>
      </c>
      <c r="C2590" s="53" t="str">
        <f>_xlfn.XLOOKUP(Tabla1[[#This Row],[txtDimensionFocus]],Tabla7[Columna1],Tabla7[Columna2])</f>
        <v>Cuentas Por Pagar Proveedores</v>
      </c>
      <c r="D2590" s="43" t="s">
        <v>9247</v>
      </c>
      <c r="E2590" t="s">
        <v>9246</v>
      </c>
      <c r="F2590" t="s">
        <v>17452</v>
      </c>
      <c r="G2590" s="41">
        <v>44708</v>
      </c>
      <c r="L2590" t="s">
        <v>21854</v>
      </c>
      <c r="M2590" s="44">
        <v>4013201.19</v>
      </c>
      <c r="N2590">
        <v>0.01</v>
      </c>
    </row>
    <row r="2591" spans="2:14" x14ac:dyDescent="0.25">
      <c r="B2591" s="49" t="s">
        <v>9326</v>
      </c>
      <c r="C2591" s="53" t="str">
        <f>_xlfn.XLOOKUP(Tabla1[[#This Row],[txtDimensionFocus]],Tabla7[Columna1],Tabla7[Columna2])</f>
        <v>Cuentas Por Pagar Proveedores</v>
      </c>
      <c r="D2591" s="43" t="s">
        <v>17461</v>
      </c>
      <c r="E2591" t="s">
        <v>17462</v>
      </c>
      <c r="F2591" t="s">
        <v>17463</v>
      </c>
      <c r="G2591" s="41">
        <v>45244</v>
      </c>
      <c r="L2591" t="s">
        <v>21854</v>
      </c>
      <c r="M2591" s="44">
        <v>3736447.65</v>
      </c>
      <c r="N2591">
        <v>0.01</v>
      </c>
    </row>
    <row r="2592" spans="2:14" x14ac:dyDescent="0.25">
      <c r="B2592" s="49" t="s">
        <v>9326</v>
      </c>
      <c r="C2592" s="53" t="str">
        <f>_xlfn.XLOOKUP(Tabla1[[#This Row],[txtDimensionFocus]],Tabla7[Columna1],Tabla7[Columna2])</f>
        <v>Cuentas Por Pagar Proveedores</v>
      </c>
      <c r="D2592" s="43" t="s">
        <v>17461</v>
      </c>
      <c r="E2592" t="s">
        <v>17462</v>
      </c>
      <c r="F2592" t="s">
        <v>17464</v>
      </c>
      <c r="G2592" s="41">
        <v>45244</v>
      </c>
      <c r="L2592" t="s">
        <v>21854</v>
      </c>
      <c r="M2592" s="44">
        <v>4970917.18</v>
      </c>
      <c r="N2592">
        <v>0.01</v>
      </c>
    </row>
    <row r="2593" spans="2:14" x14ac:dyDescent="0.25">
      <c r="B2593" s="49" t="s">
        <v>9326</v>
      </c>
      <c r="C2593" s="53" t="str">
        <f>_xlfn.XLOOKUP(Tabla1[[#This Row],[txtDimensionFocus]],Tabla7[Columna1],Tabla7[Columna2])</f>
        <v>Cuentas Por Pagar Proveedores</v>
      </c>
      <c r="D2593" s="43" t="s">
        <v>17461</v>
      </c>
      <c r="E2593" t="s">
        <v>17462</v>
      </c>
      <c r="F2593" t="s">
        <v>17465</v>
      </c>
      <c r="G2593" s="41">
        <v>45247</v>
      </c>
      <c r="L2593" t="s">
        <v>21854</v>
      </c>
      <c r="M2593" s="44">
        <v>929916.93</v>
      </c>
      <c r="N2593">
        <v>0.01</v>
      </c>
    </row>
    <row r="2594" spans="2:14" x14ac:dyDescent="0.25">
      <c r="B2594" s="49" t="s">
        <v>9326</v>
      </c>
      <c r="C2594" s="53" t="str">
        <f>_xlfn.XLOOKUP(Tabla1[[#This Row],[txtDimensionFocus]],Tabla7[Columna1],Tabla7[Columna2])</f>
        <v>Cuentas Por Pagar Proveedores</v>
      </c>
      <c r="D2594" s="43" t="s">
        <v>433</v>
      </c>
      <c r="E2594" t="s">
        <v>432</v>
      </c>
      <c r="F2594" t="s">
        <v>17510</v>
      </c>
      <c r="G2594" s="41">
        <v>45288</v>
      </c>
      <c r="L2594" t="s">
        <v>21854</v>
      </c>
      <c r="M2594" s="44">
        <v>452423.44</v>
      </c>
      <c r="N2594">
        <v>0.01</v>
      </c>
    </row>
    <row r="2595" spans="2:14" x14ac:dyDescent="0.25">
      <c r="B2595" s="49" t="s">
        <v>23978</v>
      </c>
      <c r="C2595" s="53" t="str">
        <f>_xlfn.XLOOKUP(Tabla1[[#This Row],[txtDimensionFocus]],Tabla7[Columna1],Tabla7[Columna2])</f>
        <v>Cuenta Por Pagar Aportes Corrientes.</v>
      </c>
      <c r="D2595" s="43" t="s">
        <v>23979</v>
      </c>
      <c r="E2595" t="s">
        <v>23980</v>
      </c>
      <c r="F2595" t="s">
        <v>23981</v>
      </c>
      <c r="G2595" s="41">
        <v>41190</v>
      </c>
      <c r="H2595" t="s">
        <v>935</v>
      </c>
      <c r="L2595" t="s">
        <v>21854</v>
      </c>
      <c r="M2595" s="44">
        <v>-70000</v>
      </c>
      <c r="N2595" s="44">
        <v>-70000</v>
      </c>
    </row>
    <row r="2596" spans="2:14" x14ac:dyDescent="0.25">
      <c r="B2596" s="49" t="s">
        <v>9326</v>
      </c>
      <c r="C2596" s="53" t="str">
        <f>_xlfn.XLOOKUP(Tabla1[[#This Row],[txtDimensionFocus]],Tabla7[Columna1],Tabla7[Columna2])</f>
        <v>Cuentas Por Pagar Proveedores</v>
      </c>
      <c r="D2596" s="43" t="s">
        <v>433</v>
      </c>
      <c r="E2596" t="s">
        <v>432</v>
      </c>
      <c r="F2596" t="s">
        <v>17509</v>
      </c>
      <c r="G2596" s="41">
        <v>45288</v>
      </c>
      <c r="L2596" t="s">
        <v>21854</v>
      </c>
      <c r="M2596" s="44">
        <v>544766.35</v>
      </c>
      <c r="N2596">
        <v>0.01</v>
      </c>
    </row>
    <row r="2597" spans="2:14" x14ac:dyDescent="0.25">
      <c r="B2597" s="49" t="s">
        <v>9326</v>
      </c>
      <c r="C2597" s="53" t="str">
        <f>_xlfn.XLOOKUP(Tabla1[[#This Row],[txtDimensionFocus]],Tabla7[Columna1],Tabla7[Columna2])</f>
        <v>Cuentas Por Pagar Proveedores</v>
      </c>
      <c r="D2597" s="43" t="s">
        <v>433</v>
      </c>
      <c r="E2597" t="s">
        <v>432</v>
      </c>
      <c r="F2597" t="s">
        <v>17494</v>
      </c>
      <c r="G2597" s="41">
        <v>43270</v>
      </c>
      <c r="L2597" t="s">
        <v>21854</v>
      </c>
      <c r="M2597" s="44">
        <v>678163.22</v>
      </c>
      <c r="N2597">
        <v>0.01</v>
      </c>
    </row>
    <row r="2598" spans="2:14" x14ac:dyDescent="0.25">
      <c r="B2598" s="49" t="s">
        <v>9326</v>
      </c>
      <c r="C2598" s="53" t="str">
        <f>_xlfn.XLOOKUP(Tabla1[[#This Row],[txtDimensionFocus]],Tabla7[Columna1],Tabla7[Columna2])</f>
        <v>Cuentas Por Pagar Proveedores</v>
      </c>
      <c r="D2598" s="43" t="s">
        <v>433</v>
      </c>
      <c r="E2598" t="s">
        <v>432</v>
      </c>
      <c r="F2598" t="s">
        <v>17493</v>
      </c>
      <c r="G2598" s="41">
        <v>43270</v>
      </c>
      <c r="L2598" t="s">
        <v>21854</v>
      </c>
      <c r="M2598" s="44">
        <v>1161872.8799999999</v>
      </c>
      <c r="N2598">
        <v>0.01</v>
      </c>
    </row>
    <row r="2599" spans="2:14" x14ac:dyDescent="0.25">
      <c r="B2599" s="49" t="s">
        <v>9326</v>
      </c>
      <c r="C2599" s="53" t="str">
        <f>_xlfn.XLOOKUP(Tabla1[[#This Row],[txtDimensionFocus]],Tabla7[Columna1],Tabla7[Columna2])</f>
        <v>Cuentas Por Pagar Proveedores</v>
      </c>
      <c r="D2599" s="43" t="s">
        <v>433</v>
      </c>
      <c r="E2599" t="s">
        <v>432</v>
      </c>
      <c r="F2599" t="s">
        <v>17492</v>
      </c>
      <c r="G2599" s="41">
        <v>43271</v>
      </c>
      <c r="L2599" t="s">
        <v>21854</v>
      </c>
      <c r="M2599" s="44">
        <v>753624.3</v>
      </c>
      <c r="N2599">
        <v>0.01</v>
      </c>
    </row>
    <row r="2600" spans="2:14" x14ac:dyDescent="0.25">
      <c r="B2600" s="49" t="s">
        <v>9326</v>
      </c>
      <c r="C2600" s="53" t="str">
        <f>_xlfn.XLOOKUP(Tabla1[[#This Row],[txtDimensionFocus]],Tabla7[Columna1],Tabla7[Columna2])</f>
        <v>Cuentas Por Pagar Proveedores</v>
      </c>
      <c r="D2600" s="43" t="s">
        <v>433</v>
      </c>
      <c r="E2600" t="s">
        <v>432</v>
      </c>
      <c r="F2600" t="s">
        <v>17495</v>
      </c>
      <c r="G2600" s="41">
        <v>43277</v>
      </c>
      <c r="L2600" t="s">
        <v>21854</v>
      </c>
      <c r="M2600" s="44">
        <v>328522.93</v>
      </c>
      <c r="N2600">
        <v>0.01</v>
      </c>
    </row>
    <row r="2601" spans="2:14" x14ac:dyDescent="0.25">
      <c r="B2601" s="49" t="s">
        <v>9326</v>
      </c>
      <c r="C2601" s="53" t="str">
        <f>_xlfn.XLOOKUP(Tabla1[[#This Row],[txtDimensionFocus]],Tabla7[Columna1],Tabla7[Columna2])</f>
        <v>Cuentas Por Pagar Proveedores</v>
      </c>
      <c r="D2601" s="43" t="s">
        <v>433</v>
      </c>
      <c r="E2601" t="s">
        <v>432</v>
      </c>
      <c r="F2601" t="s">
        <v>17505</v>
      </c>
      <c r="G2601" s="41">
        <v>43319</v>
      </c>
      <c r="L2601" t="s">
        <v>21854</v>
      </c>
      <c r="M2601" s="44">
        <v>53346.65</v>
      </c>
      <c r="N2601">
        <v>0.01</v>
      </c>
    </row>
    <row r="2602" spans="2:14" x14ac:dyDescent="0.25">
      <c r="B2602" s="49" t="s">
        <v>9326</v>
      </c>
      <c r="C2602" s="53" t="str">
        <f>_xlfn.XLOOKUP(Tabla1[[#This Row],[txtDimensionFocus]],Tabla7[Columna1],Tabla7[Columna2])</f>
        <v>Cuentas Por Pagar Proveedores</v>
      </c>
      <c r="D2602" s="43" t="s">
        <v>433</v>
      </c>
      <c r="E2602" t="s">
        <v>432</v>
      </c>
      <c r="F2602" t="s">
        <v>17511</v>
      </c>
      <c r="G2602" s="41">
        <v>43336</v>
      </c>
      <c r="L2602" t="s">
        <v>21854</v>
      </c>
      <c r="M2602" s="44">
        <v>1654638.85</v>
      </c>
      <c r="N2602">
        <v>0.01</v>
      </c>
    </row>
    <row r="2603" spans="2:14" x14ac:dyDescent="0.25">
      <c r="B2603" s="49" t="s">
        <v>9326</v>
      </c>
      <c r="C2603" s="53" t="str">
        <f>_xlfn.XLOOKUP(Tabla1[[#This Row],[txtDimensionFocus]],Tabla7[Columna1],Tabla7[Columna2])</f>
        <v>Cuentas Por Pagar Proveedores</v>
      </c>
      <c r="D2603" s="43" t="s">
        <v>433</v>
      </c>
      <c r="E2603" t="s">
        <v>432</v>
      </c>
      <c r="F2603" t="s">
        <v>17512</v>
      </c>
      <c r="G2603" s="41">
        <v>43461</v>
      </c>
      <c r="L2603" t="s">
        <v>21854</v>
      </c>
      <c r="M2603" s="44">
        <v>2861216.94</v>
      </c>
      <c r="N2603">
        <v>0.01</v>
      </c>
    </row>
    <row r="2604" spans="2:14" x14ac:dyDescent="0.25">
      <c r="B2604" s="49" t="s">
        <v>9326</v>
      </c>
      <c r="C2604" s="53" t="str">
        <f>_xlfn.XLOOKUP(Tabla1[[#This Row],[txtDimensionFocus]],Tabla7[Columna1],Tabla7[Columna2])</f>
        <v>Cuentas Por Pagar Proveedores</v>
      </c>
      <c r="D2604" s="43" t="s">
        <v>433</v>
      </c>
      <c r="E2604" t="s">
        <v>432</v>
      </c>
      <c r="F2604" t="s">
        <v>17513</v>
      </c>
      <c r="G2604" s="41">
        <v>43462</v>
      </c>
      <c r="L2604" t="s">
        <v>21854</v>
      </c>
      <c r="M2604" s="44">
        <v>1641301.99</v>
      </c>
      <c r="N2604">
        <v>0.01</v>
      </c>
    </row>
    <row r="2605" spans="2:14" x14ac:dyDescent="0.25">
      <c r="B2605" s="49" t="s">
        <v>9326</v>
      </c>
      <c r="C2605" s="53" t="str">
        <f>_xlfn.XLOOKUP(Tabla1[[#This Row],[txtDimensionFocus]],Tabla7[Columna1],Tabla7[Columna2])</f>
        <v>Cuentas Por Pagar Proveedores</v>
      </c>
      <c r="D2605" s="43" t="s">
        <v>17520</v>
      </c>
      <c r="E2605" t="s">
        <v>17521</v>
      </c>
      <c r="F2605" t="s">
        <v>17522</v>
      </c>
      <c r="G2605" s="41">
        <v>43266</v>
      </c>
      <c r="L2605" t="s">
        <v>21854</v>
      </c>
      <c r="M2605" s="44">
        <v>10004900.68</v>
      </c>
      <c r="N2605">
        <v>0.01</v>
      </c>
    </row>
    <row r="2606" spans="2:14" x14ac:dyDescent="0.25">
      <c r="B2606" s="49" t="s">
        <v>9326</v>
      </c>
      <c r="C2606" s="53" t="str">
        <f>_xlfn.XLOOKUP(Tabla1[[#This Row],[txtDimensionFocus]],Tabla7[Columna1],Tabla7[Columna2])</f>
        <v>Cuentas Por Pagar Proveedores</v>
      </c>
      <c r="D2606" s="43" t="s">
        <v>17523</v>
      </c>
      <c r="E2606" t="s">
        <v>17524</v>
      </c>
      <c r="F2606" t="s">
        <v>17525</v>
      </c>
      <c r="G2606" s="41">
        <v>44448</v>
      </c>
      <c r="L2606" t="s">
        <v>21854</v>
      </c>
      <c r="M2606" s="44">
        <v>209322.35</v>
      </c>
      <c r="N2606">
        <v>0.01</v>
      </c>
    </row>
    <row r="2607" spans="2:14" x14ac:dyDescent="0.25">
      <c r="B2607" s="49" t="s">
        <v>9326</v>
      </c>
      <c r="C2607" s="53" t="str">
        <f>_xlfn.XLOOKUP(Tabla1[[#This Row],[txtDimensionFocus]],Tabla7[Columna1],Tabla7[Columna2])</f>
        <v>Cuentas Por Pagar Proveedores</v>
      </c>
      <c r="D2607" s="43" t="s">
        <v>17523</v>
      </c>
      <c r="E2607" t="s">
        <v>17524</v>
      </c>
      <c r="F2607" t="s">
        <v>17526</v>
      </c>
      <c r="G2607" s="41">
        <v>44484</v>
      </c>
      <c r="L2607" t="s">
        <v>21854</v>
      </c>
      <c r="M2607" s="44">
        <v>111298.75</v>
      </c>
      <c r="N2607">
        <v>0.01</v>
      </c>
    </row>
    <row r="2608" spans="2:14" x14ac:dyDescent="0.25">
      <c r="B2608" s="49" t="s">
        <v>9326</v>
      </c>
      <c r="C2608" s="53" t="str">
        <f>_xlfn.XLOOKUP(Tabla1[[#This Row],[txtDimensionFocus]],Tabla7[Columna1],Tabla7[Columna2])</f>
        <v>Cuentas Por Pagar Proveedores</v>
      </c>
      <c r="D2608" s="43" t="s">
        <v>17523</v>
      </c>
      <c r="E2608" t="s">
        <v>17524</v>
      </c>
      <c r="F2608" t="s">
        <v>17527</v>
      </c>
      <c r="G2608" s="41">
        <v>44153</v>
      </c>
      <c r="L2608" t="s">
        <v>21854</v>
      </c>
      <c r="M2608" s="44">
        <v>209187.85</v>
      </c>
      <c r="N2608">
        <v>0.01</v>
      </c>
    </row>
    <row r="2609" spans="2:14" x14ac:dyDescent="0.25">
      <c r="B2609" s="49" t="s">
        <v>9326</v>
      </c>
      <c r="C2609" s="53" t="str">
        <f>_xlfn.XLOOKUP(Tabla1[[#This Row],[txtDimensionFocus]],Tabla7[Columna1],Tabla7[Columna2])</f>
        <v>Cuentas Por Pagar Proveedores</v>
      </c>
      <c r="D2609" s="43" t="s">
        <v>17523</v>
      </c>
      <c r="E2609" t="s">
        <v>17524</v>
      </c>
      <c r="F2609" t="s">
        <v>17528</v>
      </c>
      <c r="G2609" s="41">
        <v>44699</v>
      </c>
      <c r="L2609" t="s">
        <v>21854</v>
      </c>
      <c r="M2609" s="44">
        <v>122572.57</v>
      </c>
      <c r="N2609">
        <v>0.01</v>
      </c>
    </row>
    <row r="2610" spans="2:14" x14ac:dyDescent="0.25">
      <c r="B2610" s="49" t="s">
        <v>9326</v>
      </c>
      <c r="C2610" s="53" t="str">
        <f>_xlfn.XLOOKUP(Tabla1[[#This Row],[txtDimensionFocus]],Tabla7[Columna1],Tabla7[Columna2])</f>
        <v>Cuentas Por Pagar Proveedores</v>
      </c>
      <c r="D2610" s="43" t="s">
        <v>17529</v>
      </c>
      <c r="E2610" t="s">
        <v>17530</v>
      </c>
      <c r="F2610" t="s">
        <v>17531</v>
      </c>
      <c r="G2610" s="41">
        <v>44154</v>
      </c>
      <c r="L2610" t="s">
        <v>21854</v>
      </c>
      <c r="M2610" s="44">
        <v>143631.93</v>
      </c>
      <c r="N2610">
        <v>0.01</v>
      </c>
    </row>
    <row r="2611" spans="2:14" x14ac:dyDescent="0.25">
      <c r="B2611" s="49" t="s">
        <v>9326</v>
      </c>
      <c r="C2611" s="53" t="str">
        <f>_xlfn.XLOOKUP(Tabla1[[#This Row],[txtDimensionFocus]],Tabla7[Columna1],Tabla7[Columna2])</f>
        <v>Cuentas Por Pagar Proveedores</v>
      </c>
      <c r="D2611" s="43" t="s">
        <v>17529</v>
      </c>
      <c r="E2611" t="s">
        <v>17530</v>
      </c>
      <c r="F2611" t="s">
        <v>17532</v>
      </c>
      <c r="G2611" s="41">
        <v>43962</v>
      </c>
      <c r="L2611" t="s">
        <v>21854</v>
      </c>
      <c r="M2611" s="44">
        <v>25199724</v>
      </c>
      <c r="N2611">
        <v>0.01</v>
      </c>
    </row>
    <row r="2612" spans="2:14" x14ac:dyDescent="0.25">
      <c r="B2612" s="49" t="s">
        <v>9326</v>
      </c>
      <c r="C2612" s="53" t="str">
        <f>_xlfn.XLOOKUP(Tabla1[[#This Row],[txtDimensionFocus]],Tabla7[Columna1],Tabla7[Columna2])</f>
        <v>Cuentas Por Pagar Proveedores</v>
      </c>
      <c r="D2612" s="43" t="s">
        <v>17529</v>
      </c>
      <c r="E2612" t="s">
        <v>17530</v>
      </c>
      <c r="F2612" t="s">
        <v>17533</v>
      </c>
      <c r="G2612" s="41">
        <v>43250</v>
      </c>
      <c r="L2612" t="s">
        <v>21854</v>
      </c>
      <c r="M2612" s="44">
        <v>9182561.1400000006</v>
      </c>
      <c r="N2612">
        <v>0.01</v>
      </c>
    </row>
    <row r="2613" spans="2:14" x14ac:dyDescent="0.25">
      <c r="B2613" s="49" t="s">
        <v>9326</v>
      </c>
      <c r="C2613" s="53" t="str">
        <f>_xlfn.XLOOKUP(Tabla1[[#This Row],[txtDimensionFocus]],Tabla7[Columna1],Tabla7[Columna2])</f>
        <v>Cuentas Por Pagar Proveedores</v>
      </c>
      <c r="D2613" s="43" t="s">
        <v>17529</v>
      </c>
      <c r="E2613" t="s">
        <v>17530</v>
      </c>
      <c r="F2613" t="s">
        <v>17534</v>
      </c>
      <c r="G2613" s="41">
        <v>43256</v>
      </c>
      <c r="L2613" t="s">
        <v>21854</v>
      </c>
      <c r="M2613" s="44">
        <v>43532001.689999998</v>
      </c>
      <c r="N2613">
        <v>0.01</v>
      </c>
    </row>
    <row r="2614" spans="2:14" x14ac:dyDescent="0.25">
      <c r="B2614" s="49" t="s">
        <v>9326</v>
      </c>
      <c r="C2614" s="53" t="str">
        <f>_xlfn.XLOOKUP(Tabla1[[#This Row],[txtDimensionFocus]],Tabla7[Columna1],Tabla7[Columna2])</f>
        <v>Cuentas Por Pagar Proveedores</v>
      </c>
      <c r="D2614" s="43" t="s">
        <v>17529</v>
      </c>
      <c r="E2614" t="s">
        <v>17530</v>
      </c>
      <c r="F2614" t="s">
        <v>17535</v>
      </c>
      <c r="G2614" s="41">
        <v>43055</v>
      </c>
      <c r="L2614" t="s">
        <v>21854</v>
      </c>
      <c r="M2614" s="44">
        <v>48437461.640000001</v>
      </c>
      <c r="N2614">
        <v>0.01</v>
      </c>
    </row>
    <row r="2615" spans="2:14" x14ac:dyDescent="0.25">
      <c r="B2615" s="49" t="s">
        <v>9326</v>
      </c>
      <c r="C2615" s="53" t="str">
        <f>_xlfn.XLOOKUP(Tabla1[[#This Row],[txtDimensionFocus]],Tabla7[Columna1],Tabla7[Columna2])</f>
        <v>Cuentas Por Pagar Proveedores</v>
      </c>
      <c r="D2615" s="43" t="s">
        <v>7299</v>
      </c>
      <c r="E2615" t="s">
        <v>7298</v>
      </c>
      <c r="F2615" t="s">
        <v>17537</v>
      </c>
      <c r="G2615" s="41">
        <v>44041</v>
      </c>
      <c r="L2615" t="s">
        <v>21854</v>
      </c>
      <c r="M2615" s="44">
        <v>766101.7</v>
      </c>
      <c r="N2615">
        <v>0.01</v>
      </c>
    </row>
    <row r="2616" spans="2:14" x14ac:dyDescent="0.25">
      <c r="B2616" s="49" t="s">
        <v>9326</v>
      </c>
      <c r="C2616" s="53" t="str">
        <f>_xlfn.XLOOKUP(Tabla1[[#This Row],[txtDimensionFocus]],Tabla7[Columna1],Tabla7[Columna2])</f>
        <v>Cuentas Por Pagar Proveedores</v>
      </c>
      <c r="D2616" s="43" t="s">
        <v>5641</v>
      </c>
      <c r="E2616" t="s">
        <v>5640</v>
      </c>
      <c r="F2616" t="s">
        <v>17543</v>
      </c>
      <c r="G2616" s="41">
        <v>44113</v>
      </c>
      <c r="L2616" t="s">
        <v>21854</v>
      </c>
      <c r="M2616" s="44">
        <v>9232852.0099999998</v>
      </c>
      <c r="N2616">
        <v>0.01</v>
      </c>
    </row>
    <row r="2617" spans="2:14" x14ac:dyDescent="0.25">
      <c r="B2617" s="49" t="s">
        <v>9326</v>
      </c>
      <c r="C2617" s="53" t="str">
        <f>_xlfn.XLOOKUP(Tabla1[[#This Row],[txtDimensionFocus]],Tabla7[Columna1],Tabla7[Columna2])</f>
        <v>Cuentas Por Pagar Proveedores</v>
      </c>
      <c r="D2617" s="43" t="s">
        <v>5641</v>
      </c>
      <c r="E2617" t="s">
        <v>5640</v>
      </c>
      <c r="F2617" t="s">
        <v>17544</v>
      </c>
      <c r="G2617" s="41">
        <v>44195</v>
      </c>
      <c r="L2617" t="s">
        <v>21854</v>
      </c>
      <c r="M2617" s="44">
        <v>5548807.6200000001</v>
      </c>
      <c r="N2617">
        <v>0.01</v>
      </c>
    </row>
    <row r="2618" spans="2:14" x14ac:dyDescent="0.25">
      <c r="B2618" s="49" t="s">
        <v>9326</v>
      </c>
      <c r="C2618" s="53" t="str">
        <f>_xlfn.XLOOKUP(Tabla1[[#This Row],[txtDimensionFocus]],Tabla7[Columna1],Tabla7[Columna2])</f>
        <v>Cuentas Por Pagar Proveedores</v>
      </c>
      <c r="D2618" s="43" t="s">
        <v>17545</v>
      </c>
      <c r="E2618" t="s">
        <v>17546</v>
      </c>
      <c r="F2618" t="s">
        <v>17547</v>
      </c>
      <c r="G2618" s="41">
        <v>43971</v>
      </c>
      <c r="L2618" t="s">
        <v>21854</v>
      </c>
      <c r="M2618" s="44">
        <v>128627899.65000001</v>
      </c>
      <c r="N2618">
        <v>0.01</v>
      </c>
    </row>
    <row r="2619" spans="2:14" x14ac:dyDescent="0.25">
      <c r="B2619" s="49" t="s">
        <v>9326</v>
      </c>
      <c r="C2619" s="53" t="str">
        <f>_xlfn.XLOOKUP(Tabla1[[#This Row],[txtDimensionFocus]],Tabla7[Columna1],Tabla7[Columna2])</f>
        <v>Cuentas Por Pagar Proveedores</v>
      </c>
      <c r="D2619" s="43" t="s">
        <v>17545</v>
      </c>
      <c r="E2619" t="s">
        <v>17546</v>
      </c>
      <c r="F2619" t="s">
        <v>17548</v>
      </c>
      <c r="G2619" s="41">
        <v>44027</v>
      </c>
      <c r="L2619" t="s">
        <v>21854</v>
      </c>
      <c r="M2619" s="44">
        <v>66352660</v>
      </c>
      <c r="N2619">
        <v>0.01</v>
      </c>
    </row>
    <row r="2620" spans="2:14" x14ac:dyDescent="0.25">
      <c r="B2620" s="49" t="s">
        <v>9326</v>
      </c>
      <c r="C2620" s="53" t="str">
        <f>_xlfn.XLOOKUP(Tabla1[[#This Row],[txtDimensionFocus]],Tabla7[Columna1],Tabla7[Columna2])</f>
        <v>Cuentas Por Pagar Proveedores</v>
      </c>
      <c r="D2620" s="43" t="s">
        <v>17549</v>
      </c>
      <c r="E2620" t="s">
        <v>17550</v>
      </c>
      <c r="F2620" t="s">
        <v>17551</v>
      </c>
      <c r="G2620" s="41">
        <v>43686</v>
      </c>
      <c r="L2620" t="s">
        <v>21854</v>
      </c>
      <c r="M2620" s="44">
        <v>65417403.630000003</v>
      </c>
      <c r="N2620">
        <v>0.01</v>
      </c>
    </row>
    <row r="2621" spans="2:14" x14ac:dyDescent="0.25">
      <c r="B2621" s="49" t="s">
        <v>9326</v>
      </c>
      <c r="C2621" s="53" t="str">
        <f>_xlfn.XLOOKUP(Tabla1[[#This Row],[txtDimensionFocus]],Tabla7[Columna1],Tabla7[Columna2])</f>
        <v>Cuentas Por Pagar Proveedores</v>
      </c>
      <c r="D2621" s="43" t="s">
        <v>2550</v>
      </c>
      <c r="E2621" t="s">
        <v>2549</v>
      </c>
      <c r="F2621" t="s">
        <v>17556</v>
      </c>
      <c r="G2621" s="41">
        <v>44176</v>
      </c>
      <c r="L2621" t="s">
        <v>21854</v>
      </c>
      <c r="M2621" s="44">
        <v>177816987.69999999</v>
      </c>
      <c r="N2621">
        <v>0.01</v>
      </c>
    </row>
    <row r="2622" spans="2:14" x14ac:dyDescent="0.25">
      <c r="B2622" s="49" t="s">
        <v>9326</v>
      </c>
      <c r="C2622" s="53" t="str">
        <f>_xlfn.XLOOKUP(Tabla1[[#This Row],[txtDimensionFocus]],Tabla7[Columna1],Tabla7[Columna2])</f>
        <v>Cuentas Por Pagar Proveedores</v>
      </c>
      <c r="D2622" s="43" t="s">
        <v>7199</v>
      </c>
      <c r="E2622" t="s">
        <v>7198</v>
      </c>
      <c r="F2622" t="s">
        <v>17557</v>
      </c>
      <c r="G2622" s="41">
        <v>44811</v>
      </c>
      <c r="L2622" t="s">
        <v>21854</v>
      </c>
      <c r="M2622" s="44">
        <v>1746637.42</v>
      </c>
      <c r="N2622">
        <v>0.01</v>
      </c>
    </row>
    <row r="2623" spans="2:14" x14ac:dyDescent="0.25">
      <c r="B2623" s="49" t="s">
        <v>9326</v>
      </c>
      <c r="C2623" s="53" t="str">
        <f>_xlfn.XLOOKUP(Tabla1[[#This Row],[txtDimensionFocus]],Tabla7[Columna1],Tabla7[Columna2])</f>
        <v>Cuentas Por Pagar Proveedores</v>
      </c>
      <c r="D2623" s="43" t="s">
        <v>7199</v>
      </c>
      <c r="E2623" t="s">
        <v>7198</v>
      </c>
      <c r="F2623" t="s">
        <v>17558</v>
      </c>
      <c r="G2623" s="41">
        <v>44691</v>
      </c>
      <c r="L2623" t="s">
        <v>21854</v>
      </c>
      <c r="M2623" s="44">
        <v>1742793.72</v>
      </c>
      <c r="N2623">
        <v>0.01</v>
      </c>
    </row>
    <row r="2624" spans="2:14" x14ac:dyDescent="0.25">
      <c r="B2624" s="49" t="s">
        <v>9326</v>
      </c>
      <c r="C2624" s="53" t="str">
        <f>_xlfn.XLOOKUP(Tabla1[[#This Row],[txtDimensionFocus]],Tabla7[Columna1],Tabla7[Columna2])</f>
        <v>Cuentas Por Pagar Proveedores</v>
      </c>
      <c r="D2624" s="43" t="s">
        <v>7199</v>
      </c>
      <c r="E2624" t="s">
        <v>7198</v>
      </c>
      <c r="F2624" t="s">
        <v>17559</v>
      </c>
      <c r="G2624" s="41">
        <v>44505</v>
      </c>
      <c r="L2624" t="s">
        <v>21854</v>
      </c>
      <c r="M2624" s="44">
        <v>1471350.41</v>
      </c>
      <c r="N2624">
        <v>0.01</v>
      </c>
    </row>
    <row r="2625" spans="2:14" x14ac:dyDescent="0.25">
      <c r="B2625" s="49" t="s">
        <v>9326</v>
      </c>
      <c r="C2625" s="53" t="str">
        <f>_xlfn.XLOOKUP(Tabla1[[#This Row],[txtDimensionFocus]],Tabla7[Columna1],Tabla7[Columna2])</f>
        <v>Cuentas Por Pagar Proveedores</v>
      </c>
      <c r="D2625" s="43" t="s">
        <v>7199</v>
      </c>
      <c r="E2625" t="s">
        <v>7198</v>
      </c>
      <c r="F2625" t="s">
        <v>17560</v>
      </c>
      <c r="G2625" s="41">
        <v>43728</v>
      </c>
      <c r="L2625" t="s">
        <v>21854</v>
      </c>
      <c r="M2625" s="44">
        <v>1584669.26</v>
      </c>
      <c r="N2625">
        <v>0.01</v>
      </c>
    </row>
    <row r="2626" spans="2:14" x14ac:dyDescent="0.25">
      <c r="B2626" s="49" t="s">
        <v>9326</v>
      </c>
      <c r="C2626" s="53" t="str">
        <f>_xlfn.XLOOKUP(Tabla1[[#This Row],[txtDimensionFocus]],Tabla7[Columna1],Tabla7[Columna2])</f>
        <v>Cuentas Por Pagar Proveedores</v>
      </c>
      <c r="D2626" s="43" t="s">
        <v>17561</v>
      </c>
      <c r="E2626" t="s">
        <v>17562</v>
      </c>
      <c r="F2626" t="s">
        <v>17563</v>
      </c>
      <c r="G2626" s="41">
        <v>44512</v>
      </c>
      <c r="L2626" t="s">
        <v>21854</v>
      </c>
      <c r="M2626" s="44">
        <v>2381794.15</v>
      </c>
      <c r="N2626">
        <v>0.01</v>
      </c>
    </row>
    <row r="2627" spans="2:14" x14ac:dyDescent="0.25">
      <c r="B2627" s="49" t="s">
        <v>9326</v>
      </c>
      <c r="C2627" s="53" t="str">
        <f>_xlfn.XLOOKUP(Tabla1[[#This Row],[txtDimensionFocus]],Tabla7[Columna1],Tabla7[Columna2])</f>
        <v>Cuentas Por Pagar Proveedores</v>
      </c>
      <c r="D2627" s="43" t="s">
        <v>17561</v>
      </c>
      <c r="E2627" t="s">
        <v>17562</v>
      </c>
      <c r="F2627" t="s">
        <v>17564</v>
      </c>
      <c r="G2627" s="41">
        <v>44631</v>
      </c>
      <c r="L2627" t="s">
        <v>21854</v>
      </c>
      <c r="M2627" s="44">
        <v>333271.27</v>
      </c>
      <c r="N2627">
        <v>0.01</v>
      </c>
    </row>
    <row r="2628" spans="2:14" x14ac:dyDescent="0.25">
      <c r="B2628" s="49" t="s">
        <v>9326</v>
      </c>
      <c r="C2628" s="53" t="str">
        <f>_xlfn.XLOOKUP(Tabla1[[#This Row],[txtDimensionFocus]],Tabla7[Columna1],Tabla7[Columna2])</f>
        <v>Cuentas Por Pagar Proveedores</v>
      </c>
      <c r="D2628" s="43" t="s">
        <v>9097</v>
      </c>
      <c r="E2628" t="s">
        <v>9096</v>
      </c>
      <c r="F2628" t="s">
        <v>17628</v>
      </c>
      <c r="G2628" s="41">
        <v>45226</v>
      </c>
      <c r="L2628" t="s">
        <v>21854</v>
      </c>
      <c r="M2628" s="44">
        <v>6849083.6100000003</v>
      </c>
      <c r="N2628">
        <v>0.01</v>
      </c>
    </row>
    <row r="2629" spans="2:14" x14ac:dyDescent="0.25">
      <c r="B2629" s="49" t="s">
        <v>9326</v>
      </c>
      <c r="C2629" s="53" t="str">
        <f>_xlfn.XLOOKUP(Tabla1[[#This Row],[txtDimensionFocus]],Tabla7[Columna1],Tabla7[Columna2])</f>
        <v>Cuentas Por Pagar Proveedores</v>
      </c>
      <c r="D2629" s="43" t="s">
        <v>9097</v>
      </c>
      <c r="E2629" t="s">
        <v>9096</v>
      </c>
      <c r="F2629" t="s">
        <v>17629</v>
      </c>
      <c r="G2629" s="41">
        <v>45230</v>
      </c>
      <c r="L2629" t="s">
        <v>21854</v>
      </c>
      <c r="M2629" s="44">
        <v>8199148.6299999999</v>
      </c>
      <c r="N2629">
        <v>0.01</v>
      </c>
    </row>
    <row r="2630" spans="2:14" x14ac:dyDescent="0.25">
      <c r="B2630" s="49" t="s">
        <v>9326</v>
      </c>
      <c r="C2630" s="53" t="str">
        <f>_xlfn.XLOOKUP(Tabla1[[#This Row],[txtDimensionFocus]],Tabla7[Columna1],Tabla7[Columna2])</f>
        <v>Cuentas Por Pagar Proveedores</v>
      </c>
      <c r="D2630" s="43" t="s">
        <v>9097</v>
      </c>
      <c r="E2630" t="s">
        <v>9096</v>
      </c>
      <c r="F2630" t="s">
        <v>17625</v>
      </c>
      <c r="G2630" s="41">
        <v>45217</v>
      </c>
      <c r="L2630" t="s">
        <v>21854</v>
      </c>
      <c r="M2630" s="44">
        <v>2345267.41</v>
      </c>
      <c r="N2630">
        <v>0.01</v>
      </c>
    </row>
    <row r="2631" spans="2:14" x14ac:dyDescent="0.25">
      <c r="B2631" s="49" t="s">
        <v>9326</v>
      </c>
      <c r="C2631" s="53" t="str">
        <f>_xlfn.XLOOKUP(Tabla1[[#This Row],[txtDimensionFocus]],Tabla7[Columna1],Tabla7[Columna2])</f>
        <v>Cuentas Por Pagar Proveedores</v>
      </c>
      <c r="D2631" s="43" t="s">
        <v>9097</v>
      </c>
      <c r="E2631" t="s">
        <v>9096</v>
      </c>
      <c r="F2631" t="s">
        <v>17630</v>
      </c>
      <c r="G2631" s="41">
        <v>45190</v>
      </c>
      <c r="L2631" t="s">
        <v>21854</v>
      </c>
      <c r="M2631" s="44">
        <v>6905783.4500000002</v>
      </c>
      <c r="N2631">
        <v>0.01</v>
      </c>
    </row>
    <row r="2632" spans="2:14" x14ac:dyDescent="0.25">
      <c r="B2632" s="49" t="s">
        <v>9326</v>
      </c>
      <c r="C2632" s="53" t="str">
        <f>_xlfn.XLOOKUP(Tabla1[[#This Row],[txtDimensionFocus]],Tabla7[Columna1],Tabla7[Columna2])</f>
        <v>Cuentas Por Pagar Proveedores</v>
      </c>
      <c r="D2632" s="43" t="s">
        <v>9097</v>
      </c>
      <c r="E2632" t="s">
        <v>9096</v>
      </c>
      <c r="F2632" t="s">
        <v>17631</v>
      </c>
      <c r="G2632" s="41">
        <v>45190</v>
      </c>
      <c r="L2632" t="s">
        <v>21854</v>
      </c>
      <c r="M2632" s="44">
        <v>5114902.04</v>
      </c>
      <c r="N2632">
        <v>0.01</v>
      </c>
    </row>
    <row r="2633" spans="2:14" x14ac:dyDescent="0.25">
      <c r="B2633" s="49" t="s">
        <v>23978</v>
      </c>
      <c r="C2633" s="53" t="str">
        <f>_xlfn.XLOOKUP(Tabla1[[#This Row],[txtDimensionFocus]],Tabla7[Columna1],Tabla7[Columna2])</f>
        <v>Cuenta Por Pagar Aportes Corrientes.</v>
      </c>
      <c r="D2633" s="43" t="s">
        <v>21528</v>
      </c>
      <c r="E2633" t="s">
        <v>23994</v>
      </c>
      <c r="F2633" t="s">
        <v>21529</v>
      </c>
      <c r="G2633" s="41">
        <v>45280</v>
      </c>
      <c r="H2633" t="s">
        <v>8512</v>
      </c>
      <c r="I2633" t="s">
        <v>21530</v>
      </c>
      <c r="J2633" t="s">
        <v>23995</v>
      </c>
      <c r="K2633" t="s">
        <v>23996</v>
      </c>
      <c r="L2633" t="s">
        <v>21854</v>
      </c>
      <c r="M2633" s="44">
        <v>-68850</v>
      </c>
      <c r="N2633" s="44">
        <v>-68850</v>
      </c>
    </row>
    <row r="2634" spans="2:14" x14ac:dyDescent="0.25">
      <c r="B2634" s="49" t="s">
        <v>9326</v>
      </c>
      <c r="C2634" s="53" t="str">
        <f>_xlfn.XLOOKUP(Tabla1[[#This Row],[txtDimensionFocus]],Tabla7[Columna1],Tabla7[Columna2])</f>
        <v>Cuentas Por Pagar Proveedores</v>
      </c>
      <c r="D2634" s="43" t="s">
        <v>9097</v>
      </c>
      <c r="E2634" t="s">
        <v>9096</v>
      </c>
      <c r="F2634" t="s">
        <v>17619</v>
      </c>
      <c r="G2634" s="41">
        <v>45140</v>
      </c>
      <c r="L2634" t="s">
        <v>21854</v>
      </c>
      <c r="M2634" s="44">
        <v>2693647.11</v>
      </c>
      <c r="N2634">
        <v>0.01</v>
      </c>
    </row>
    <row r="2635" spans="2:14" x14ac:dyDescent="0.25">
      <c r="B2635" s="49" t="s">
        <v>9326</v>
      </c>
      <c r="C2635" s="53" t="str">
        <f>_xlfn.XLOOKUP(Tabla1[[#This Row],[txtDimensionFocus]],Tabla7[Columna1],Tabla7[Columna2])</f>
        <v>Cuentas Por Pagar Proveedores</v>
      </c>
      <c r="D2635" s="43" t="s">
        <v>9097</v>
      </c>
      <c r="E2635" t="s">
        <v>9096</v>
      </c>
      <c r="F2635" t="s">
        <v>17622</v>
      </c>
      <c r="G2635" s="41">
        <v>45139</v>
      </c>
      <c r="L2635" t="s">
        <v>21854</v>
      </c>
      <c r="M2635" s="44">
        <v>2929113.55</v>
      </c>
      <c r="N2635">
        <v>0.01</v>
      </c>
    </row>
    <row r="2636" spans="2:14" x14ac:dyDescent="0.25">
      <c r="B2636" s="49" t="s">
        <v>9326</v>
      </c>
      <c r="C2636" s="53" t="str">
        <f>_xlfn.XLOOKUP(Tabla1[[#This Row],[txtDimensionFocus]],Tabla7[Columna1],Tabla7[Columna2])</f>
        <v>Cuentas Por Pagar Proveedores</v>
      </c>
      <c r="D2636" s="43" t="s">
        <v>9097</v>
      </c>
      <c r="E2636" t="s">
        <v>9096</v>
      </c>
      <c r="F2636" t="s">
        <v>17623</v>
      </c>
      <c r="G2636" s="41">
        <v>45139</v>
      </c>
      <c r="L2636" t="s">
        <v>21854</v>
      </c>
      <c r="M2636" s="44">
        <v>3702111.15</v>
      </c>
      <c r="N2636">
        <v>0.01</v>
      </c>
    </row>
    <row r="2637" spans="2:14" x14ac:dyDescent="0.25">
      <c r="B2637" s="49" t="s">
        <v>9326</v>
      </c>
      <c r="C2637" s="53" t="str">
        <f>_xlfn.XLOOKUP(Tabla1[[#This Row],[txtDimensionFocus]],Tabla7[Columna1],Tabla7[Columna2])</f>
        <v>Cuentas Por Pagar Proveedores</v>
      </c>
      <c r="D2637" s="43" t="s">
        <v>9097</v>
      </c>
      <c r="E2637" t="s">
        <v>9096</v>
      </c>
      <c r="F2637" t="s">
        <v>17624</v>
      </c>
      <c r="G2637" s="41">
        <v>45139</v>
      </c>
      <c r="L2637" t="s">
        <v>21854</v>
      </c>
      <c r="M2637" s="44">
        <v>2500784.87</v>
      </c>
      <c r="N2637">
        <v>0.01</v>
      </c>
    </row>
    <row r="2638" spans="2:14" x14ac:dyDescent="0.25">
      <c r="B2638" s="49" t="s">
        <v>9326</v>
      </c>
      <c r="C2638" s="53" t="str">
        <f>_xlfn.XLOOKUP(Tabla1[[#This Row],[txtDimensionFocus]],Tabla7[Columna1],Tabla7[Columna2])</f>
        <v>Cuentas Por Pagar Proveedores</v>
      </c>
      <c r="D2638" s="43" t="s">
        <v>9097</v>
      </c>
      <c r="E2638" t="s">
        <v>9096</v>
      </c>
      <c r="F2638" t="s">
        <v>17621</v>
      </c>
      <c r="G2638" s="41">
        <v>45139</v>
      </c>
      <c r="L2638" t="s">
        <v>21854</v>
      </c>
      <c r="M2638" s="44">
        <v>2026966.11</v>
      </c>
      <c r="N2638">
        <v>0.01</v>
      </c>
    </row>
    <row r="2639" spans="2:14" x14ac:dyDescent="0.25">
      <c r="B2639" s="49" t="s">
        <v>9326</v>
      </c>
      <c r="C2639" s="53" t="str">
        <f>_xlfn.XLOOKUP(Tabla1[[#This Row],[txtDimensionFocus]],Tabla7[Columna1],Tabla7[Columna2])</f>
        <v>Cuentas Por Pagar Proveedores</v>
      </c>
      <c r="D2639" s="43" t="s">
        <v>9097</v>
      </c>
      <c r="E2639" t="s">
        <v>9096</v>
      </c>
      <c r="F2639" t="s">
        <v>17620</v>
      </c>
      <c r="G2639" s="41">
        <v>45139</v>
      </c>
      <c r="L2639" t="s">
        <v>21854</v>
      </c>
      <c r="M2639" s="44">
        <v>3485491.11</v>
      </c>
      <c r="N2639">
        <v>0.01</v>
      </c>
    </row>
    <row r="2640" spans="2:14" x14ac:dyDescent="0.25">
      <c r="B2640" s="49" t="s">
        <v>9326</v>
      </c>
      <c r="C2640" s="53" t="str">
        <f>_xlfn.XLOOKUP(Tabla1[[#This Row],[txtDimensionFocus]],Tabla7[Columna1],Tabla7[Columna2])</f>
        <v>Cuentas Por Pagar Proveedores</v>
      </c>
      <c r="D2640" s="43" t="s">
        <v>17632</v>
      </c>
      <c r="E2640" t="s">
        <v>17633</v>
      </c>
      <c r="F2640" t="s">
        <v>17634</v>
      </c>
      <c r="G2640" s="41">
        <v>44237</v>
      </c>
      <c r="L2640" t="s">
        <v>21854</v>
      </c>
      <c r="M2640" s="44">
        <v>25526487.850000001</v>
      </c>
      <c r="N2640">
        <v>0.01</v>
      </c>
    </row>
    <row r="2641" spans="2:14" x14ac:dyDescent="0.25">
      <c r="B2641" s="49" t="s">
        <v>9326</v>
      </c>
      <c r="C2641" s="53" t="str">
        <f>_xlfn.XLOOKUP(Tabla1[[#This Row],[txtDimensionFocus]],Tabla7[Columna1],Tabla7[Columna2])</f>
        <v>Cuentas Por Pagar Proveedores</v>
      </c>
      <c r="D2641" s="43" t="s">
        <v>17635</v>
      </c>
      <c r="E2641" t="s">
        <v>17636</v>
      </c>
      <c r="F2641" t="s">
        <v>17637</v>
      </c>
      <c r="G2641" s="41">
        <v>43999</v>
      </c>
      <c r="L2641" t="s">
        <v>21854</v>
      </c>
      <c r="M2641" s="44">
        <v>38729219.82</v>
      </c>
      <c r="N2641">
        <v>0.01</v>
      </c>
    </row>
    <row r="2642" spans="2:14" x14ac:dyDescent="0.25">
      <c r="B2642" s="49" t="s">
        <v>9326</v>
      </c>
      <c r="C2642" s="53" t="str">
        <f>_xlfn.XLOOKUP(Tabla1[[#This Row],[txtDimensionFocus]],Tabla7[Columna1],Tabla7[Columna2])</f>
        <v>Cuentas Por Pagar Proveedores</v>
      </c>
      <c r="D2642" s="43" t="s">
        <v>7187</v>
      </c>
      <c r="E2642" t="s">
        <v>7186</v>
      </c>
      <c r="F2642" t="s">
        <v>17643</v>
      </c>
      <c r="G2642" s="41">
        <v>45289</v>
      </c>
      <c r="L2642" t="s">
        <v>21854</v>
      </c>
      <c r="M2642" s="44">
        <v>576125.42000000004</v>
      </c>
      <c r="N2642">
        <v>0.01</v>
      </c>
    </row>
    <row r="2643" spans="2:14" x14ac:dyDescent="0.25">
      <c r="B2643" s="49" t="s">
        <v>9326</v>
      </c>
      <c r="C2643" s="53" t="str">
        <f>_xlfn.XLOOKUP(Tabla1[[#This Row],[txtDimensionFocus]],Tabla7[Columna1],Tabla7[Columna2])</f>
        <v>Cuentas Por Pagar Proveedores</v>
      </c>
      <c r="D2643" s="43" t="s">
        <v>7187</v>
      </c>
      <c r="E2643" t="s">
        <v>7186</v>
      </c>
      <c r="F2643" t="s">
        <v>17645</v>
      </c>
      <c r="G2643" s="41">
        <v>45195</v>
      </c>
      <c r="L2643" t="s">
        <v>21854</v>
      </c>
      <c r="M2643" s="44">
        <v>1750999.08</v>
      </c>
      <c r="N2643">
        <v>0.01</v>
      </c>
    </row>
    <row r="2644" spans="2:14" x14ac:dyDescent="0.25">
      <c r="B2644" s="49" t="s">
        <v>9326</v>
      </c>
      <c r="C2644" s="53" t="str">
        <f>_xlfn.XLOOKUP(Tabla1[[#This Row],[txtDimensionFocus]],Tabla7[Columna1],Tabla7[Columna2])</f>
        <v>Cuentas Por Pagar Proveedores</v>
      </c>
      <c r="D2644" s="43" t="s">
        <v>7187</v>
      </c>
      <c r="E2644" t="s">
        <v>7186</v>
      </c>
      <c r="F2644" t="s">
        <v>17646</v>
      </c>
      <c r="G2644" s="41">
        <v>45132</v>
      </c>
      <c r="L2644" t="s">
        <v>21854</v>
      </c>
      <c r="M2644" s="44">
        <v>557449.23</v>
      </c>
      <c r="N2644">
        <v>0.01</v>
      </c>
    </row>
    <row r="2645" spans="2:14" x14ac:dyDescent="0.25">
      <c r="B2645" s="49" t="s">
        <v>9326</v>
      </c>
      <c r="C2645" s="53" t="str">
        <f>_xlfn.XLOOKUP(Tabla1[[#This Row],[txtDimensionFocus]],Tabla7[Columna1],Tabla7[Columna2])</f>
        <v>Cuentas Por Pagar Proveedores</v>
      </c>
      <c r="D2645" s="43" t="s">
        <v>7187</v>
      </c>
      <c r="E2645" t="s">
        <v>7186</v>
      </c>
      <c r="F2645" t="s">
        <v>17647</v>
      </c>
      <c r="G2645" s="41">
        <v>45142</v>
      </c>
      <c r="L2645" t="s">
        <v>21854</v>
      </c>
      <c r="M2645" s="44">
        <v>567364.98</v>
      </c>
      <c r="N2645">
        <v>0.01</v>
      </c>
    </row>
    <row r="2646" spans="2:14" x14ac:dyDescent="0.25">
      <c r="B2646" s="49" t="s">
        <v>9326</v>
      </c>
      <c r="C2646" s="53" t="str">
        <f>_xlfn.XLOOKUP(Tabla1[[#This Row],[txtDimensionFocus]],Tabla7[Columna1],Tabla7[Columna2])</f>
        <v>Cuentas Por Pagar Proveedores</v>
      </c>
      <c r="D2646" s="43" t="s">
        <v>7187</v>
      </c>
      <c r="E2646" t="s">
        <v>7186</v>
      </c>
      <c r="F2646" t="s">
        <v>17650</v>
      </c>
      <c r="G2646" s="41">
        <v>44916</v>
      </c>
      <c r="L2646" t="s">
        <v>21854</v>
      </c>
      <c r="M2646" s="44">
        <v>558913.71</v>
      </c>
      <c r="N2646">
        <v>0.01</v>
      </c>
    </row>
    <row r="2647" spans="2:14" x14ac:dyDescent="0.25">
      <c r="B2647" s="49" t="s">
        <v>9326</v>
      </c>
      <c r="C2647" s="53" t="str">
        <f>_xlfn.XLOOKUP(Tabla1[[#This Row],[txtDimensionFocus]],Tabla7[Columna1],Tabla7[Columna2])</f>
        <v>Cuentas Por Pagar Proveedores</v>
      </c>
      <c r="D2647" s="43" t="s">
        <v>7187</v>
      </c>
      <c r="E2647" t="s">
        <v>7186</v>
      </c>
      <c r="F2647" t="s">
        <v>17651</v>
      </c>
      <c r="G2647" s="41">
        <v>44916</v>
      </c>
      <c r="L2647" t="s">
        <v>21854</v>
      </c>
      <c r="M2647" s="44">
        <v>558913.71</v>
      </c>
      <c r="N2647">
        <v>0.01</v>
      </c>
    </row>
    <row r="2648" spans="2:14" x14ac:dyDescent="0.25">
      <c r="B2648" s="49" t="s">
        <v>9326</v>
      </c>
      <c r="C2648" s="53" t="str">
        <f>_xlfn.XLOOKUP(Tabla1[[#This Row],[txtDimensionFocus]],Tabla7[Columna1],Tabla7[Columna2])</f>
        <v>Cuentas Por Pagar Proveedores</v>
      </c>
      <c r="D2648" s="43" t="s">
        <v>7187</v>
      </c>
      <c r="E2648" t="s">
        <v>7186</v>
      </c>
      <c r="F2648" t="s">
        <v>17649</v>
      </c>
      <c r="G2648" s="41">
        <v>45020</v>
      </c>
      <c r="L2648" t="s">
        <v>21854</v>
      </c>
      <c r="M2648" s="44">
        <v>5082188.8899999997</v>
      </c>
      <c r="N2648">
        <v>0.01</v>
      </c>
    </row>
    <row r="2649" spans="2:14" x14ac:dyDescent="0.25">
      <c r="B2649" s="49" t="s">
        <v>9326</v>
      </c>
      <c r="C2649" s="53" t="str">
        <f>_xlfn.XLOOKUP(Tabla1[[#This Row],[txtDimensionFocus]],Tabla7[Columna1],Tabla7[Columna2])</f>
        <v>Cuentas Por Pagar Proveedores</v>
      </c>
      <c r="D2649" s="43" t="s">
        <v>7187</v>
      </c>
      <c r="E2649" t="s">
        <v>7186</v>
      </c>
      <c r="F2649" t="s">
        <v>17644</v>
      </c>
      <c r="G2649" s="41">
        <v>44862</v>
      </c>
      <c r="L2649" t="s">
        <v>21854</v>
      </c>
      <c r="M2649" s="44">
        <v>545926.62</v>
      </c>
      <c r="N2649">
        <v>0.01</v>
      </c>
    </row>
    <row r="2650" spans="2:14" x14ac:dyDescent="0.25">
      <c r="B2650" s="49" t="s">
        <v>9326</v>
      </c>
      <c r="C2650" s="53" t="str">
        <f>_xlfn.XLOOKUP(Tabla1[[#This Row],[txtDimensionFocus]],Tabla7[Columna1],Tabla7[Columna2])</f>
        <v>Cuentas Por Pagar Proveedores</v>
      </c>
      <c r="D2650" s="43" t="s">
        <v>7187</v>
      </c>
      <c r="E2650" t="s">
        <v>7186</v>
      </c>
      <c r="F2650" t="s">
        <v>17652</v>
      </c>
      <c r="G2650" s="41">
        <v>44774</v>
      </c>
      <c r="L2650" t="s">
        <v>21854</v>
      </c>
      <c r="M2650" s="44">
        <v>552018.44999999995</v>
      </c>
      <c r="N2650">
        <v>0.01</v>
      </c>
    </row>
    <row r="2651" spans="2:14" x14ac:dyDescent="0.25">
      <c r="B2651" s="49" t="s">
        <v>9326</v>
      </c>
      <c r="C2651" s="53" t="str">
        <f>_xlfn.XLOOKUP(Tabla1[[#This Row],[txtDimensionFocus]],Tabla7[Columna1],Tabla7[Columna2])</f>
        <v>Cuentas Por Pagar Proveedores</v>
      </c>
      <c r="D2651" s="43" t="s">
        <v>7731</v>
      </c>
      <c r="E2651" t="s">
        <v>7730</v>
      </c>
      <c r="F2651" t="s">
        <v>17654</v>
      </c>
      <c r="G2651" s="41">
        <v>43864</v>
      </c>
      <c r="L2651" t="s">
        <v>21854</v>
      </c>
      <c r="M2651" s="44">
        <v>9138753.5299999993</v>
      </c>
      <c r="N2651">
        <v>0.01</v>
      </c>
    </row>
    <row r="2652" spans="2:14" x14ac:dyDescent="0.25">
      <c r="B2652" s="49" t="s">
        <v>9326</v>
      </c>
      <c r="C2652" s="53" t="str">
        <f>_xlfn.XLOOKUP(Tabla1[[#This Row],[txtDimensionFocus]],Tabla7[Columna1],Tabla7[Columna2])</f>
        <v>Cuentas Por Pagar Proveedores</v>
      </c>
      <c r="D2652" s="43" t="s">
        <v>7731</v>
      </c>
      <c r="E2652" t="s">
        <v>7730</v>
      </c>
      <c r="F2652" t="s">
        <v>17655</v>
      </c>
      <c r="G2652" s="41">
        <v>44001</v>
      </c>
      <c r="L2652" t="s">
        <v>21854</v>
      </c>
      <c r="M2652" s="44">
        <v>31138935.699999999</v>
      </c>
      <c r="N2652">
        <v>0.01</v>
      </c>
    </row>
    <row r="2653" spans="2:14" x14ac:dyDescent="0.25">
      <c r="B2653" s="49" t="s">
        <v>9326</v>
      </c>
      <c r="C2653" s="53" t="str">
        <f>_xlfn.XLOOKUP(Tabla1[[#This Row],[txtDimensionFocus]],Tabla7[Columna1],Tabla7[Columna2])</f>
        <v>Cuentas Por Pagar Proveedores</v>
      </c>
      <c r="D2653" s="43" t="s">
        <v>7731</v>
      </c>
      <c r="E2653" t="s">
        <v>7730</v>
      </c>
      <c r="F2653" t="s">
        <v>17656</v>
      </c>
      <c r="G2653" s="41">
        <v>44049</v>
      </c>
      <c r="L2653" t="s">
        <v>21854</v>
      </c>
      <c r="M2653" s="44">
        <v>5205447.58</v>
      </c>
      <c r="N2653">
        <v>0.01</v>
      </c>
    </row>
    <row r="2654" spans="2:14" x14ac:dyDescent="0.25">
      <c r="B2654" s="49" t="s">
        <v>9326</v>
      </c>
      <c r="C2654" s="53" t="str">
        <f>_xlfn.XLOOKUP(Tabla1[[#This Row],[txtDimensionFocus]],Tabla7[Columna1],Tabla7[Columna2])</f>
        <v>Cuentas Por Pagar Proveedores</v>
      </c>
      <c r="D2654" s="43" t="s">
        <v>17657</v>
      </c>
      <c r="E2654" t="s">
        <v>17658</v>
      </c>
      <c r="F2654" t="s">
        <v>17659</v>
      </c>
      <c r="G2654" s="41">
        <v>43917</v>
      </c>
      <c r="L2654" t="s">
        <v>21854</v>
      </c>
      <c r="M2654" s="44">
        <v>861864.45</v>
      </c>
      <c r="N2654">
        <v>0.01</v>
      </c>
    </row>
    <row r="2655" spans="2:14" x14ac:dyDescent="0.25">
      <c r="B2655" s="49" t="s">
        <v>9326</v>
      </c>
      <c r="C2655" s="53" t="str">
        <f>_xlfn.XLOOKUP(Tabla1[[#This Row],[txtDimensionFocus]],Tabla7[Columna1],Tabla7[Columna2])</f>
        <v>Cuentas Por Pagar Proveedores</v>
      </c>
      <c r="D2655" s="43" t="s">
        <v>17663</v>
      </c>
      <c r="E2655" t="s">
        <v>17664</v>
      </c>
      <c r="F2655" t="s">
        <v>17665</v>
      </c>
      <c r="G2655" s="41">
        <v>43917</v>
      </c>
      <c r="L2655" t="s">
        <v>21854</v>
      </c>
      <c r="M2655" s="44">
        <v>718220.66</v>
      </c>
      <c r="N2655">
        <v>0.01</v>
      </c>
    </row>
    <row r="2656" spans="2:14" x14ac:dyDescent="0.25">
      <c r="B2656" s="49" t="s">
        <v>9326</v>
      </c>
      <c r="C2656" s="53" t="str">
        <f>_xlfn.XLOOKUP(Tabla1[[#This Row],[txtDimensionFocus]],Tabla7[Columna1],Tabla7[Columna2])</f>
        <v>Cuentas Por Pagar Proveedores</v>
      </c>
      <c r="D2656" s="43" t="s">
        <v>17678</v>
      </c>
      <c r="E2656" t="s">
        <v>17679</v>
      </c>
      <c r="F2656" t="s">
        <v>17680</v>
      </c>
      <c r="G2656" s="41">
        <v>43612</v>
      </c>
      <c r="L2656" t="s">
        <v>21854</v>
      </c>
      <c r="M2656" s="44">
        <v>1614284.9</v>
      </c>
      <c r="N2656">
        <v>0.01</v>
      </c>
    </row>
    <row r="2657" spans="2:14" x14ac:dyDescent="0.25">
      <c r="B2657" s="49" t="s">
        <v>9326</v>
      </c>
      <c r="C2657" s="53" t="str">
        <f>_xlfn.XLOOKUP(Tabla1[[#This Row],[txtDimensionFocus]],Tabla7[Columna1],Tabla7[Columna2])</f>
        <v>Cuentas Por Pagar Proveedores</v>
      </c>
      <c r="D2657" s="43" t="s">
        <v>7287</v>
      </c>
      <c r="E2657" t="s">
        <v>7286</v>
      </c>
      <c r="F2657" t="s">
        <v>17685</v>
      </c>
      <c r="G2657" s="41">
        <v>45267</v>
      </c>
      <c r="L2657" t="s">
        <v>21854</v>
      </c>
      <c r="M2657" s="44">
        <v>1602653.58</v>
      </c>
      <c r="N2657">
        <v>0.01</v>
      </c>
    </row>
    <row r="2658" spans="2:14" x14ac:dyDescent="0.25">
      <c r="B2658" s="49" t="s">
        <v>9326</v>
      </c>
      <c r="C2658" s="53" t="str">
        <f>_xlfn.XLOOKUP(Tabla1[[#This Row],[txtDimensionFocus]],Tabla7[Columna1],Tabla7[Columna2])</f>
        <v>Cuentas Por Pagar Proveedores</v>
      </c>
      <c r="D2658" s="43" t="s">
        <v>7287</v>
      </c>
      <c r="E2658" t="s">
        <v>7286</v>
      </c>
      <c r="F2658" t="s">
        <v>22223</v>
      </c>
      <c r="G2658" s="41">
        <v>45317</v>
      </c>
      <c r="L2658" t="s">
        <v>21854</v>
      </c>
      <c r="M2658" s="44">
        <v>3317211.05</v>
      </c>
      <c r="N2658">
        <v>0.01</v>
      </c>
    </row>
    <row r="2659" spans="2:14" x14ac:dyDescent="0.25">
      <c r="B2659" s="49" t="s">
        <v>9326</v>
      </c>
      <c r="C2659" s="53" t="str">
        <f>_xlfn.XLOOKUP(Tabla1[[#This Row],[txtDimensionFocus]],Tabla7[Columna1],Tabla7[Columna2])</f>
        <v>Cuentas Por Pagar Proveedores</v>
      </c>
      <c r="D2659" s="43" t="s">
        <v>8684</v>
      </c>
      <c r="E2659" t="s">
        <v>8683</v>
      </c>
      <c r="F2659" t="s">
        <v>17703</v>
      </c>
      <c r="G2659" s="41">
        <v>44860</v>
      </c>
      <c r="L2659" t="s">
        <v>21854</v>
      </c>
      <c r="M2659" s="44">
        <v>536451.72</v>
      </c>
      <c r="N2659">
        <v>0.01</v>
      </c>
    </row>
    <row r="2660" spans="2:14" x14ac:dyDescent="0.25">
      <c r="B2660" s="49" t="s">
        <v>9326</v>
      </c>
      <c r="C2660" s="53" t="str">
        <f>_xlfn.XLOOKUP(Tabla1[[#This Row],[txtDimensionFocus]],Tabla7[Columna1],Tabla7[Columna2])</f>
        <v>Cuentas Por Pagar Proveedores</v>
      </c>
      <c r="D2660" s="43" t="s">
        <v>8684</v>
      </c>
      <c r="E2660" t="s">
        <v>8683</v>
      </c>
      <c r="F2660" t="s">
        <v>17704</v>
      </c>
      <c r="G2660" s="41">
        <v>44887</v>
      </c>
      <c r="L2660" t="s">
        <v>21854</v>
      </c>
      <c r="M2660" s="44">
        <v>755981.98</v>
      </c>
      <c r="N2660">
        <v>0.01</v>
      </c>
    </row>
    <row r="2661" spans="2:14" x14ac:dyDescent="0.25">
      <c r="B2661" s="49" t="s">
        <v>9326</v>
      </c>
      <c r="C2661" s="53" t="str">
        <f>_xlfn.XLOOKUP(Tabla1[[#This Row],[txtDimensionFocus]],Tabla7[Columna1],Tabla7[Columna2])</f>
        <v>Cuentas Por Pagar Proveedores</v>
      </c>
      <c r="D2661" s="43" t="s">
        <v>17712</v>
      </c>
      <c r="E2661" t="s">
        <v>17713</v>
      </c>
      <c r="F2661" t="s">
        <v>17714</v>
      </c>
      <c r="G2661" s="41">
        <v>44006</v>
      </c>
      <c r="L2661" t="s">
        <v>21854</v>
      </c>
      <c r="M2661" s="44">
        <v>501264.28</v>
      </c>
      <c r="N2661">
        <v>0.01</v>
      </c>
    </row>
    <row r="2662" spans="2:14" x14ac:dyDescent="0.25">
      <c r="B2662" s="49" t="s">
        <v>9326</v>
      </c>
      <c r="C2662" s="53" t="str">
        <f>_xlfn.XLOOKUP(Tabla1[[#This Row],[txtDimensionFocus]],Tabla7[Columna1],Tabla7[Columna2])</f>
        <v>Cuentas Por Pagar Proveedores</v>
      </c>
      <c r="D2662" s="43" t="s">
        <v>17721</v>
      </c>
      <c r="E2662" t="s">
        <v>17722</v>
      </c>
      <c r="F2662" t="s">
        <v>17723</v>
      </c>
      <c r="G2662" s="41">
        <v>43647</v>
      </c>
      <c r="L2662" t="s">
        <v>21854</v>
      </c>
      <c r="M2662" s="44">
        <v>1125252.7</v>
      </c>
      <c r="N2662">
        <v>0.01</v>
      </c>
    </row>
    <row r="2663" spans="2:14" x14ac:dyDescent="0.25">
      <c r="B2663" s="49" t="s">
        <v>9326</v>
      </c>
      <c r="C2663" s="53" t="str">
        <f>_xlfn.XLOOKUP(Tabla1[[#This Row],[txtDimensionFocus]],Tabla7[Columna1],Tabla7[Columna2])</f>
        <v>Cuentas Por Pagar Proveedores</v>
      </c>
      <c r="D2663" s="43" t="s">
        <v>17728</v>
      </c>
      <c r="E2663" t="s">
        <v>17729</v>
      </c>
      <c r="F2663" t="s">
        <v>17732</v>
      </c>
      <c r="G2663" s="41">
        <v>44718</v>
      </c>
      <c r="L2663" t="s">
        <v>21854</v>
      </c>
      <c r="M2663" s="44">
        <v>714644.44</v>
      </c>
      <c r="N2663">
        <v>0.01</v>
      </c>
    </row>
    <row r="2664" spans="2:14" x14ac:dyDescent="0.25">
      <c r="B2664" s="49" t="s">
        <v>9326</v>
      </c>
      <c r="C2664" s="53" t="str">
        <f>_xlfn.XLOOKUP(Tabla1[[#This Row],[txtDimensionFocus]],Tabla7[Columna1],Tabla7[Columna2])</f>
        <v>Cuentas Por Pagar Proveedores</v>
      </c>
      <c r="D2664" s="43" t="s">
        <v>17728</v>
      </c>
      <c r="E2664" t="s">
        <v>17729</v>
      </c>
      <c r="F2664" t="s">
        <v>17733</v>
      </c>
      <c r="G2664" s="41">
        <v>44028</v>
      </c>
      <c r="L2664" t="s">
        <v>21854</v>
      </c>
      <c r="M2664" s="44">
        <v>319598.7</v>
      </c>
      <c r="N2664">
        <v>0.01</v>
      </c>
    </row>
    <row r="2665" spans="2:14" x14ac:dyDescent="0.25">
      <c r="B2665" s="49" t="s">
        <v>9326</v>
      </c>
      <c r="C2665" s="53" t="str">
        <f>_xlfn.XLOOKUP(Tabla1[[#This Row],[txtDimensionFocus]],Tabla7[Columna1],Tabla7[Columna2])</f>
        <v>Cuentas Por Pagar Proveedores</v>
      </c>
      <c r="D2665" s="43" t="s">
        <v>7049</v>
      </c>
      <c r="E2665" t="s">
        <v>7048</v>
      </c>
      <c r="F2665" t="s">
        <v>17735</v>
      </c>
      <c r="G2665" s="41">
        <v>44734</v>
      </c>
      <c r="L2665" t="s">
        <v>21854</v>
      </c>
      <c r="M2665" s="44">
        <v>88890116.879999995</v>
      </c>
      <c r="N2665">
        <v>0.01</v>
      </c>
    </row>
    <row r="2666" spans="2:14" x14ac:dyDescent="0.25">
      <c r="B2666" s="49" t="s">
        <v>9326</v>
      </c>
      <c r="C2666" s="53" t="str">
        <f>_xlfn.XLOOKUP(Tabla1[[#This Row],[txtDimensionFocus]],Tabla7[Columna1],Tabla7[Columna2])</f>
        <v>Cuentas Por Pagar Proveedores</v>
      </c>
      <c r="D2666" s="43" t="s">
        <v>7049</v>
      </c>
      <c r="E2666" t="s">
        <v>7048</v>
      </c>
      <c r="F2666" t="s">
        <v>17736</v>
      </c>
      <c r="G2666" s="41">
        <v>44971</v>
      </c>
      <c r="L2666" t="s">
        <v>21854</v>
      </c>
      <c r="M2666" s="44">
        <v>88890116.879999995</v>
      </c>
      <c r="N2666">
        <v>0.01</v>
      </c>
    </row>
    <row r="2667" spans="2:14" x14ac:dyDescent="0.25">
      <c r="B2667" s="49" t="s">
        <v>9326</v>
      </c>
      <c r="C2667" s="53" t="str">
        <f>_xlfn.XLOOKUP(Tabla1[[#This Row],[txtDimensionFocus]],Tabla7[Columna1],Tabla7[Columna2])</f>
        <v>Cuentas Por Pagar Proveedores</v>
      </c>
      <c r="D2667" s="43" t="s">
        <v>1281</v>
      </c>
      <c r="E2667" t="s">
        <v>1280</v>
      </c>
      <c r="F2667" t="s">
        <v>17773</v>
      </c>
      <c r="G2667" s="41">
        <v>43977</v>
      </c>
      <c r="L2667" t="s">
        <v>21854</v>
      </c>
      <c r="M2667" s="44">
        <v>12063756.74</v>
      </c>
      <c r="N2667">
        <v>0.01</v>
      </c>
    </row>
    <row r="2668" spans="2:14" x14ac:dyDescent="0.25">
      <c r="B2668" s="49" t="s">
        <v>9326</v>
      </c>
      <c r="C2668" s="53" t="str">
        <f>_xlfn.XLOOKUP(Tabla1[[#This Row],[txtDimensionFocus]],Tabla7[Columna1],Tabla7[Columna2])</f>
        <v>Cuentas Por Pagar Proveedores</v>
      </c>
      <c r="D2668" s="43" t="s">
        <v>1281</v>
      </c>
      <c r="E2668" t="s">
        <v>1280</v>
      </c>
      <c r="F2668" t="s">
        <v>17774</v>
      </c>
      <c r="G2668" s="41">
        <v>43937</v>
      </c>
      <c r="L2668" t="s">
        <v>21854</v>
      </c>
      <c r="M2668" s="44">
        <v>27599023.52</v>
      </c>
      <c r="N2668">
        <v>0.01</v>
      </c>
    </row>
    <row r="2669" spans="2:14" x14ac:dyDescent="0.25">
      <c r="B2669" s="49" t="s">
        <v>9326</v>
      </c>
      <c r="C2669" s="53" t="str">
        <f>_xlfn.XLOOKUP(Tabla1[[#This Row],[txtDimensionFocus]],Tabla7[Columna1],Tabla7[Columna2])</f>
        <v>Cuentas Por Pagar Proveedores</v>
      </c>
      <c r="D2669" s="43" t="s">
        <v>1281</v>
      </c>
      <c r="E2669" t="s">
        <v>1280</v>
      </c>
      <c r="F2669" t="s">
        <v>17772</v>
      </c>
      <c r="G2669" s="41">
        <v>43907</v>
      </c>
      <c r="L2669" t="s">
        <v>21854</v>
      </c>
      <c r="M2669" s="44">
        <v>55759816.329999998</v>
      </c>
      <c r="N2669">
        <v>0.01</v>
      </c>
    </row>
    <row r="2670" spans="2:14" x14ac:dyDescent="0.25">
      <c r="B2670" s="49" t="s">
        <v>9326</v>
      </c>
      <c r="C2670" s="53" t="str">
        <f>_xlfn.XLOOKUP(Tabla1[[#This Row],[txtDimensionFocus]],Tabla7[Columna1],Tabla7[Columna2])</f>
        <v>Cuentas Por Pagar Proveedores</v>
      </c>
      <c r="D2670" s="43" t="s">
        <v>1281</v>
      </c>
      <c r="E2670" t="s">
        <v>1280</v>
      </c>
      <c r="F2670" t="s">
        <v>17775</v>
      </c>
      <c r="G2670" s="41">
        <v>44021</v>
      </c>
      <c r="L2670" t="s">
        <v>21854</v>
      </c>
      <c r="M2670" s="44">
        <v>214482.93</v>
      </c>
      <c r="N2670">
        <v>0.01</v>
      </c>
    </row>
    <row r="2671" spans="2:14" x14ac:dyDescent="0.25">
      <c r="B2671" s="49" t="s">
        <v>9326</v>
      </c>
      <c r="C2671" s="53" t="str">
        <f>_xlfn.XLOOKUP(Tabla1[[#This Row],[txtDimensionFocus]],Tabla7[Columna1],Tabla7[Columna2])</f>
        <v>Cuentas Por Pagar Proveedores</v>
      </c>
      <c r="D2671" s="43" t="s">
        <v>1281</v>
      </c>
      <c r="E2671" t="s">
        <v>1280</v>
      </c>
      <c r="F2671" t="s">
        <v>17776</v>
      </c>
      <c r="G2671" s="41">
        <v>44113</v>
      </c>
      <c r="L2671" t="s">
        <v>21854</v>
      </c>
      <c r="M2671" s="44">
        <v>12662155.560000001</v>
      </c>
      <c r="N2671">
        <v>0.01</v>
      </c>
    </row>
    <row r="2672" spans="2:14" x14ac:dyDescent="0.25">
      <c r="B2672" s="49" t="s">
        <v>9326</v>
      </c>
      <c r="C2672" s="53" t="str">
        <f>_xlfn.XLOOKUP(Tabla1[[#This Row],[txtDimensionFocus]],Tabla7[Columna1],Tabla7[Columna2])</f>
        <v>Cuentas Por Pagar Proveedores</v>
      </c>
      <c r="D2672" s="43" t="s">
        <v>1281</v>
      </c>
      <c r="E2672" t="s">
        <v>1280</v>
      </c>
      <c r="F2672" t="s">
        <v>17777</v>
      </c>
      <c r="G2672" s="41">
        <v>44161</v>
      </c>
      <c r="L2672" t="s">
        <v>21854</v>
      </c>
      <c r="M2672" s="44">
        <v>269407.57</v>
      </c>
      <c r="N2672">
        <v>0.01</v>
      </c>
    </row>
    <row r="2673" spans="2:14" x14ac:dyDescent="0.25">
      <c r="B2673" s="49" t="s">
        <v>9326</v>
      </c>
      <c r="C2673" s="53" t="str">
        <f>_xlfn.XLOOKUP(Tabla1[[#This Row],[txtDimensionFocus]],Tabla7[Columna1],Tabla7[Columna2])</f>
        <v>Cuentas Por Pagar Proveedores</v>
      </c>
      <c r="D2673" s="43" t="s">
        <v>17784</v>
      </c>
      <c r="E2673" t="s">
        <v>17785</v>
      </c>
      <c r="F2673" t="s">
        <v>17786</v>
      </c>
      <c r="G2673" s="41">
        <v>45223</v>
      </c>
      <c r="L2673" t="s">
        <v>21854</v>
      </c>
      <c r="M2673" s="44">
        <v>9412336.2799999993</v>
      </c>
      <c r="N2673">
        <v>0.01</v>
      </c>
    </row>
    <row r="2674" spans="2:14" x14ac:dyDescent="0.25">
      <c r="B2674" s="49" t="s">
        <v>9326</v>
      </c>
      <c r="C2674" s="53" t="str">
        <f>_xlfn.XLOOKUP(Tabla1[[#This Row],[txtDimensionFocus]],Tabla7[Columna1],Tabla7[Columna2])</f>
        <v>Cuentas Por Pagar Proveedores</v>
      </c>
      <c r="D2674" s="43" t="s">
        <v>9280</v>
      </c>
      <c r="E2674" t="s">
        <v>9279</v>
      </c>
      <c r="F2674" t="s">
        <v>17809</v>
      </c>
      <c r="G2674" s="41">
        <v>43518</v>
      </c>
      <c r="L2674" t="s">
        <v>21854</v>
      </c>
      <c r="M2674" s="44">
        <v>46197.23</v>
      </c>
      <c r="N2674">
        <v>0.01</v>
      </c>
    </row>
    <row r="2675" spans="2:14" x14ac:dyDescent="0.25">
      <c r="B2675" s="49" t="s">
        <v>9326</v>
      </c>
      <c r="C2675" s="53" t="str">
        <f>_xlfn.XLOOKUP(Tabla1[[#This Row],[txtDimensionFocus]],Tabla7[Columna1],Tabla7[Columna2])</f>
        <v>Cuentas Por Pagar Proveedores</v>
      </c>
      <c r="D2675" s="43" t="s">
        <v>9280</v>
      </c>
      <c r="E2675" t="s">
        <v>9279</v>
      </c>
      <c r="F2675" t="s">
        <v>17810</v>
      </c>
      <c r="G2675" s="41">
        <v>44890</v>
      </c>
      <c r="L2675" t="s">
        <v>21854</v>
      </c>
      <c r="M2675" s="44">
        <v>3400615.47</v>
      </c>
      <c r="N2675">
        <v>0.01</v>
      </c>
    </row>
    <row r="2676" spans="2:14" x14ac:dyDescent="0.25">
      <c r="B2676" s="49" t="s">
        <v>9326</v>
      </c>
      <c r="C2676" s="53" t="str">
        <f>_xlfn.XLOOKUP(Tabla1[[#This Row],[txtDimensionFocus]],Tabla7[Columna1],Tabla7[Columna2])</f>
        <v>Cuentas Por Pagar Proveedores</v>
      </c>
      <c r="D2676" s="43" t="s">
        <v>6803</v>
      </c>
      <c r="E2676" t="s">
        <v>6802</v>
      </c>
      <c r="F2676" t="s">
        <v>17814</v>
      </c>
      <c r="G2676" s="41">
        <v>45271</v>
      </c>
      <c r="L2676" t="s">
        <v>21854</v>
      </c>
      <c r="M2676" s="44">
        <v>7472.13</v>
      </c>
      <c r="N2676">
        <v>0.01</v>
      </c>
    </row>
    <row r="2677" spans="2:14" x14ac:dyDescent="0.25">
      <c r="B2677" s="49" t="s">
        <v>9326</v>
      </c>
      <c r="C2677" s="53" t="str">
        <f>_xlfn.XLOOKUP(Tabla1[[#This Row],[txtDimensionFocus]],Tabla7[Columna1],Tabla7[Columna2])</f>
        <v>Cuentas Por Pagar Proveedores</v>
      </c>
      <c r="D2677" s="43" t="s">
        <v>8676</v>
      </c>
      <c r="E2677" t="s">
        <v>8675</v>
      </c>
      <c r="F2677" t="s">
        <v>22271</v>
      </c>
      <c r="G2677" s="41">
        <v>45314</v>
      </c>
      <c r="L2677" t="s">
        <v>21854</v>
      </c>
      <c r="M2677" s="44">
        <v>630022.13</v>
      </c>
      <c r="N2677">
        <v>0.01</v>
      </c>
    </row>
    <row r="2678" spans="2:14" x14ac:dyDescent="0.25">
      <c r="B2678" s="49" t="s">
        <v>9326</v>
      </c>
      <c r="C2678" s="53" t="str">
        <f>_xlfn.XLOOKUP(Tabla1[[#This Row],[txtDimensionFocus]],Tabla7[Columna1],Tabla7[Columna2])</f>
        <v>Cuentas Por Pagar Proveedores</v>
      </c>
      <c r="D2678" s="43" t="s">
        <v>8676</v>
      </c>
      <c r="E2678" t="s">
        <v>8675</v>
      </c>
      <c r="F2678" t="s">
        <v>17823</v>
      </c>
      <c r="G2678" s="41">
        <v>45239</v>
      </c>
      <c r="L2678" t="s">
        <v>21854</v>
      </c>
      <c r="M2678" s="44">
        <v>608354.6</v>
      </c>
      <c r="N2678">
        <v>0.01</v>
      </c>
    </row>
    <row r="2679" spans="2:14" x14ac:dyDescent="0.25">
      <c r="B2679" s="49" t="s">
        <v>9326</v>
      </c>
      <c r="C2679" s="53" t="str">
        <f>_xlfn.XLOOKUP(Tabla1[[#This Row],[txtDimensionFocus]],Tabla7[Columna1],Tabla7[Columna2])</f>
        <v>Cuentas Por Pagar Proveedores</v>
      </c>
      <c r="D2679" s="43" t="s">
        <v>8676</v>
      </c>
      <c r="E2679" t="s">
        <v>8675</v>
      </c>
      <c r="F2679" t="s">
        <v>17824</v>
      </c>
      <c r="G2679" s="41">
        <v>45202</v>
      </c>
      <c r="L2679" t="s">
        <v>21854</v>
      </c>
      <c r="M2679" s="44">
        <v>607856.5</v>
      </c>
      <c r="N2679">
        <v>0.01</v>
      </c>
    </row>
    <row r="2680" spans="2:14" x14ac:dyDescent="0.25">
      <c r="B2680" s="49" t="s">
        <v>9326</v>
      </c>
      <c r="C2680" s="53" t="str">
        <f>_xlfn.XLOOKUP(Tabla1[[#This Row],[txtDimensionFocus]],Tabla7[Columna1],Tabla7[Columna2])</f>
        <v>Cuentas Por Pagar Proveedores</v>
      </c>
      <c r="D2680" s="43" t="s">
        <v>4515</v>
      </c>
      <c r="E2680" t="s">
        <v>4514</v>
      </c>
      <c r="F2680" t="s">
        <v>17826</v>
      </c>
      <c r="G2680" s="41">
        <v>43875</v>
      </c>
      <c r="L2680" t="s">
        <v>21854</v>
      </c>
      <c r="M2680" s="44">
        <v>293529.36</v>
      </c>
      <c r="N2680">
        <v>0.01</v>
      </c>
    </row>
    <row r="2681" spans="2:14" x14ac:dyDescent="0.25">
      <c r="B2681" s="49" t="s">
        <v>9326</v>
      </c>
      <c r="C2681" s="53" t="str">
        <f>_xlfn.XLOOKUP(Tabla1[[#This Row],[txtDimensionFocus]],Tabla7[Columna1],Tabla7[Columna2])</f>
        <v>Cuentas Por Pagar Proveedores</v>
      </c>
      <c r="D2681" s="43" t="s">
        <v>4515</v>
      </c>
      <c r="E2681" t="s">
        <v>4514</v>
      </c>
      <c r="F2681" t="s">
        <v>17825</v>
      </c>
      <c r="G2681" s="41">
        <v>43616</v>
      </c>
      <c r="L2681" t="s">
        <v>21854</v>
      </c>
      <c r="M2681" s="44">
        <v>101372.53</v>
      </c>
      <c r="N2681">
        <v>0.01</v>
      </c>
    </row>
    <row r="2682" spans="2:14" x14ac:dyDescent="0.25">
      <c r="B2682" s="49" t="s">
        <v>9326</v>
      </c>
      <c r="C2682" s="53" t="str">
        <f>_xlfn.XLOOKUP(Tabla1[[#This Row],[txtDimensionFocus]],Tabla7[Columna1],Tabla7[Columna2])</f>
        <v>Cuentas Por Pagar Proveedores</v>
      </c>
      <c r="D2682" s="43" t="s">
        <v>17827</v>
      </c>
      <c r="E2682" t="s">
        <v>17828</v>
      </c>
      <c r="F2682" t="s">
        <v>17829</v>
      </c>
      <c r="G2682" s="41">
        <v>45184</v>
      </c>
      <c r="L2682" t="s">
        <v>21854</v>
      </c>
      <c r="M2682" s="44">
        <v>21151.91</v>
      </c>
      <c r="N2682">
        <v>0.01</v>
      </c>
    </row>
    <row r="2683" spans="2:14" x14ac:dyDescent="0.25">
      <c r="B2683" s="49" t="s">
        <v>9326</v>
      </c>
      <c r="C2683" s="53" t="str">
        <f>_xlfn.XLOOKUP(Tabla1[[#This Row],[txtDimensionFocus]],Tabla7[Columna1],Tabla7[Columna2])</f>
        <v>Cuentas Por Pagar Proveedores</v>
      </c>
      <c r="D2683" s="43" t="s">
        <v>17830</v>
      </c>
      <c r="E2683" t="s">
        <v>17831</v>
      </c>
      <c r="F2683" t="s">
        <v>17841</v>
      </c>
      <c r="G2683" s="41">
        <v>45261</v>
      </c>
      <c r="L2683" t="s">
        <v>21854</v>
      </c>
      <c r="M2683" s="44">
        <v>13938194.65</v>
      </c>
      <c r="N2683">
        <v>0.01</v>
      </c>
    </row>
    <row r="2684" spans="2:14" x14ac:dyDescent="0.25">
      <c r="B2684" s="49" t="s">
        <v>9326</v>
      </c>
      <c r="C2684" s="53" t="str">
        <f>_xlfn.XLOOKUP(Tabla1[[#This Row],[txtDimensionFocus]],Tabla7[Columna1],Tabla7[Columna2])</f>
        <v>Cuentas Por Pagar Proveedores</v>
      </c>
      <c r="D2684" s="43" t="s">
        <v>665</v>
      </c>
      <c r="E2684" t="s">
        <v>664</v>
      </c>
      <c r="F2684" t="s">
        <v>17846</v>
      </c>
      <c r="G2684" s="41">
        <v>43895</v>
      </c>
      <c r="L2684" t="s">
        <v>21854</v>
      </c>
      <c r="M2684" s="44">
        <v>1521651.98</v>
      </c>
      <c r="N2684">
        <v>0.01</v>
      </c>
    </row>
    <row r="2685" spans="2:14" x14ac:dyDescent="0.25">
      <c r="B2685" s="49" t="s">
        <v>9326</v>
      </c>
      <c r="C2685" s="53" t="str">
        <f>_xlfn.XLOOKUP(Tabla1[[#This Row],[txtDimensionFocus]],Tabla7[Columna1],Tabla7[Columna2])</f>
        <v>Cuentas Por Pagar Proveedores</v>
      </c>
      <c r="D2685" s="43" t="s">
        <v>665</v>
      </c>
      <c r="E2685" t="s">
        <v>664</v>
      </c>
      <c r="F2685" t="s">
        <v>17847</v>
      </c>
      <c r="G2685" s="41">
        <v>44616</v>
      </c>
      <c r="L2685" t="s">
        <v>21854</v>
      </c>
      <c r="M2685" s="44">
        <v>27502.89</v>
      </c>
      <c r="N2685">
        <v>0.01</v>
      </c>
    </row>
    <row r="2686" spans="2:14" x14ac:dyDescent="0.25">
      <c r="B2686" s="49" t="s">
        <v>9326</v>
      </c>
      <c r="C2686" s="53" t="str">
        <f>_xlfn.XLOOKUP(Tabla1[[#This Row],[txtDimensionFocus]],Tabla7[Columna1],Tabla7[Columna2])</f>
        <v>Cuentas Por Pagar Proveedores</v>
      </c>
      <c r="D2686" s="43" t="s">
        <v>665</v>
      </c>
      <c r="E2686" t="s">
        <v>664</v>
      </c>
      <c r="F2686" t="s">
        <v>17848</v>
      </c>
      <c r="G2686" s="41">
        <v>44867</v>
      </c>
      <c r="L2686" t="s">
        <v>21854</v>
      </c>
      <c r="M2686" s="44">
        <v>9167.6299999999992</v>
      </c>
      <c r="N2686">
        <v>0.01</v>
      </c>
    </row>
    <row r="2687" spans="2:14" x14ac:dyDescent="0.25">
      <c r="B2687" s="49" t="s">
        <v>9326</v>
      </c>
      <c r="C2687" s="53" t="str">
        <f>_xlfn.XLOOKUP(Tabla1[[#This Row],[txtDimensionFocus]],Tabla7[Columna1],Tabla7[Columna2])</f>
        <v>Cuentas Por Pagar Proveedores</v>
      </c>
      <c r="D2687" s="43" t="s">
        <v>665</v>
      </c>
      <c r="E2687" t="s">
        <v>664</v>
      </c>
      <c r="F2687" t="s">
        <v>17849</v>
      </c>
      <c r="G2687" s="41">
        <v>44971</v>
      </c>
      <c r="L2687" t="s">
        <v>21854</v>
      </c>
      <c r="M2687" s="44">
        <v>9167.6299999999992</v>
      </c>
      <c r="N2687">
        <v>0.01</v>
      </c>
    </row>
    <row r="2688" spans="2:14" x14ac:dyDescent="0.25">
      <c r="B2688" s="49" t="s">
        <v>9326</v>
      </c>
      <c r="C2688" s="53" t="str">
        <f>_xlfn.XLOOKUP(Tabla1[[#This Row],[txtDimensionFocus]],Tabla7[Columna1],Tabla7[Columna2])</f>
        <v>Cuentas Por Pagar Proveedores</v>
      </c>
      <c r="D2688" s="43" t="s">
        <v>7176</v>
      </c>
      <c r="E2688" t="s">
        <v>7175</v>
      </c>
      <c r="F2688" t="s">
        <v>17852</v>
      </c>
      <c r="G2688" s="41">
        <v>43938</v>
      </c>
      <c r="L2688" t="s">
        <v>21854</v>
      </c>
      <c r="M2688" s="44">
        <v>116970.26</v>
      </c>
      <c r="N2688">
        <v>0.01</v>
      </c>
    </row>
    <row r="2689" spans="2:14" x14ac:dyDescent="0.25">
      <c r="B2689" s="49" t="s">
        <v>9326</v>
      </c>
      <c r="C2689" s="53" t="str">
        <f>_xlfn.XLOOKUP(Tabla1[[#This Row],[txtDimensionFocus]],Tabla7[Columna1],Tabla7[Columna2])</f>
        <v>Cuentas Por Pagar Proveedores</v>
      </c>
      <c r="D2689" s="43" t="s">
        <v>7176</v>
      </c>
      <c r="E2689" t="s">
        <v>7175</v>
      </c>
      <c r="F2689" t="s">
        <v>17853</v>
      </c>
      <c r="G2689" s="41">
        <v>43770</v>
      </c>
      <c r="L2689" t="s">
        <v>21854</v>
      </c>
      <c r="M2689" s="44">
        <v>130796.52</v>
      </c>
      <c r="N2689">
        <v>0.01</v>
      </c>
    </row>
    <row r="2690" spans="2:14" x14ac:dyDescent="0.25">
      <c r="B2690" s="49" t="s">
        <v>9326</v>
      </c>
      <c r="C2690" s="53" t="str">
        <f>_xlfn.XLOOKUP(Tabla1[[#This Row],[txtDimensionFocus]],Tabla7[Columna1],Tabla7[Columna2])</f>
        <v>Cuentas Por Pagar Proveedores</v>
      </c>
      <c r="D2690" s="43" t="s">
        <v>2201</v>
      </c>
      <c r="E2690" t="s">
        <v>2200</v>
      </c>
      <c r="F2690" t="s">
        <v>17857</v>
      </c>
      <c r="G2690" s="41">
        <v>43329</v>
      </c>
      <c r="L2690" t="s">
        <v>21854</v>
      </c>
      <c r="M2690" s="44">
        <v>2736077.49</v>
      </c>
      <c r="N2690">
        <v>0.01</v>
      </c>
    </row>
    <row r="2691" spans="2:14" x14ac:dyDescent="0.25">
      <c r="B2691" s="49" t="s">
        <v>9326</v>
      </c>
      <c r="C2691" s="53" t="str">
        <f>_xlfn.XLOOKUP(Tabla1[[#This Row],[txtDimensionFocus]],Tabla7[Columna1],Tabla7[Columna2])</f>
        <v>Cuentas Por Pagar Proveedores</v>
      </c>
      <c r="D2691" s="43" t="s">
        <v>800</v>
      </c>
      <c r="E2691" t="s">
        <v>799</v>
      </c>
      <c r="F2691" t="s">
        <v>17868</v>
      </c>
      <c r="G2691" s="41">
        <v>44901</v>
      </c>
      <c r="L2691" t="s">
        <v>21854</v>
      </c>
      <c r="M2691" s="44">
        <v>478150.68</v>
      </c>
      <c r="N2691">
        <v>0.01</v>
      </c>
    </row>
    <row r="2692" spans="2:14" x14ac:dyDescent="0.25">
      <c r="B2692" s="49" t="s">
        <v>9326</v>
      </c>
      <c r="C2692" s="53" t="str">
        <f>_xlfn.XLOOKUP(Tabla1[[#This Row],[txtDimensionFocus]],Tabla7[Columna1],Tabla7[Columna2])</f>
        <v>Cuentas Por Pagar Proveedores</v>
      </c>
      <c r="D2692" s="43" t="s">
        <v>800</v>
      </c>
      <c r="E2692" t="s">
        <v>799</v>
      </c>
      <c r="F2692" t="s">
        <v>17867</v>
      </c>
      <c r="G2692" s="41">
        <v>44841</v>
      </c>
      <c r="L2692" t="s">
        <v>21854</v>
      </c>
      <c r="M2692" s="44">
        <v>509072.23</v>
      </c>
      <c r="N2692">
        <v>0.01</v>
      </c>
    </row>
    <row r="2693" spans="2:14" x14ac:dyDescent="0.25">
      <c r="B2693" s="49" t="s">
        <v>9326</v>
      </c>
      <c r="C2693" s="53" t="str">
        <f>_xlfn.XLOOKUP(Tabla1[[#This Row],[txtDimensionFocus]],Tabla7[Columna1],Tabla7[Columna2])</f>
        <v>Cuentas Por Pagar Proveedores</v>
      </c>
      <c r="D2693" s="43" t="s">
        <v>17888</v>
      </c>
      <c r="E2693" t="s">
        <v>17889</v>
      </c>
      <c r="F2693" t="s">
        <v>17890</v>
      </c>
      <c r="G2693" s="41">
        <v>45275</v>
      </c>
      <c r="L2693" t="s">
        <v>21854</v>
      </c>
      <c r="M2693" s="44">
        <v>13259283.67</v>
      </c>
      <c r="N2693">
        <v>0.01</v>
      </c>
    </row>
    <row r="2694" spans="2:14" x14ac:dyDescent="0.25">
      <c r="B2694" s="49" t="s">
        <v>9326</v>
      </c>
      <c r="C2694" s="53" t="str">
        <f>_xlfn.XLOOKUP(Tabla1[[#This Row],[txtDimensionFocus]],Tabla7[Columna1],Tabla7[Columna2])</f>
        <v>Cuentas Por Pagar Proveedores</v>
      </c>
      <c r="D2694" s="43" t="s">
        <v>7618</v>
      </c>
      <c r="E2694" t="s">
        <v>7617</v>
      </c>
      <c r="F2694" t="s">
        <v>17912</v>
      </c>
      <c r="G2694" s="41">
        <v>44900</v>
      </c>
      <c r="L2694" t="s">
        <v>21854</v>
      </c>
      <c r="M2694" s="44">
        <v>2326080.61</v>
      </c>
      <c r="N2694">
        <v>0.01</v>
      </c>
    </row>
    <row r="2695" spans="2:14" x14ac:dyDescent="0.25">
      <c r="B2695" s="49" t="s">
        <v>9326</v>
      </c>
      <c r="C2695" s="53" t="str">
        <f>_xlfn.XLOOKUP(Tabla1[[#This Row],[txtDimensionFocus]],Tabla7[Columna1],Tabla7[Columna2])</f>
        <v>Cuentas Por Pagar Proveedores</v>
      </c>
      <c r="D2695" s="43" t="s">
        <v>7810</v>
      </c>
      <c r="E2695" t="s">
        <v>7809</v>
      </c>
      <c r="F2695" t="s">
        <v>17922</v>
      </c>
      <c r="G2695" s="41">
        <v>45217</v>
      </c>
      <c r="L2695" t="s">
        <v>21854</v>
      </c>
      <c r="M2695" s="44">
        <v>1129181.8400000001</v>
      </c>
      <c r="N2695">
        <v>0.01</v>
      </c>
    </row>
    <row r="2696" spans="2:14" x14ac:dyDescent="0.25">
      <c r="B2696" s="49" t="s">
        <v>9326</v>
      </c>
      <c r="C2696" s="53" t="str">
        <f>_xlfn.XLOOKUP(Tabla1[[#This Row],[txtDimensionFocus]],Tabla7[Columna1],Tabla7[Columna2])</f>
        <v>Cuentas Por Pagar Proveedores</v>
      </c>
      <c r="D2696" s="43" t="s">
        <v>7810</v>
      </c>
      <c r="E2696" t="s">
        <v>7809</v>
      </c>
      <c r="F2696" t="s">
        <v>17921</v>
      </c>
      <c r="G2696" s="41">
        <v>45149</v>
      </c>
      <c r="L2696" t="s">
        <v>21854</v>
      </c>
      <c r="M2696" s="44">
        <v>4880711.3600000003</v>
      </c>
      <c r="N2696">
        <v>0.01</v>
      </c>
    </row>
    <row r="2697" spans="2:14" x14ac:dyDescent="0.25">
      <c r="B2697" s="49" t="s">
        <v>9326</v>
      </c>
      <c r="C2697" s="53" t="str">
        <f>_xlfn.XLOOKUP(Tabla1[[#This Row],[txtDimensionFocus]],Tabla7[Columna1],Tabla7[Columna2])</f>
        <v>Cuentas Por Pagar Proveedores</v>
      </c>
      <c r="D2697" s="43" t="s">
        <v>7810</v>
      </c>
      <c r="E2697" t="s">
        <v>7809</v>
      </c>
      <c r="F2697" t="s">
        <v>17925</v>
      </c>
      <c r="G2697" s="41">
        <v>45049</v>
      </c>
      <c r="L2697" t="s">
        <v>21854</v>
      </c>
      <c r="M2697" s="44">
        <v>2127898.7200000002</v>
      </c>
      <c r="N2697">
        <v>0.01</v>
      </c>
    </row>
    <row r="2698" spans="2:14" x14ac:dyDescent="0.25">
      <c r="B2698" s="49" t="s">
        <v>9326</v>
      </c>
      <c r="C2698" s="53" t="str">
        <f>_xlfn.XLOOKUP(Tabla1[[#This Row],[txtDimensionFocus]],Tabla7[Columna1],Tabla7[Columna2])</f>
        <v>Cuentas Por Pagar Proveedores</v>
      </c>
      <c r="D2698" s="43" t="s">
        <v>7810</v>
      </c>
      <c r="E2698" t="s">
        <v>7809</v>
      </c>
      <c r="F2698" t="s">
        <v>17923</v>
      </c>
      <c r="G2698" s="41">
        <v>45140</v>
      </c>
      <c r="L2698" t="s">
        <v>21854</v>
      </c>
      <c r="M2698" s="44">
        <v>2570141.2200000002</v>
      </c>
      <c r="N2698">
        <v>0.01</v>
      </c>
    </row>
    <row r="2699" spans="2:14" x14ac:dyDescent="0.25">
      <c r="B2699" s="49" t="s">
        <v>9326</v>
      </c>
      <c r="C2699" s="53" t="str">
        <f>_xlfn.XLOOKUP(Tabla1[[#This Row],[txtDimensionFocus]],Tabla7[Columna1],Tabla7[Columna2])</f>
        <v>Cuentas Por Pagar Proveedores</v>
      </c>
      <c r="D2699" s="43" t="s">
        <v>7810</v>
      </c>
      <c r="E2699" t="s">
        <v>7809</v>
      </c>
      <c r="F2699" t="s">
        <v>17924</v>
      </c>
      <c r="G2699" s="41">
        <v>45062</v>
      </c>
      <c r="L2699" t="s">
        <v>21854</v>
      </c>
      <c r="M2699" s="44">
        <v>2631681.2999999998</v>
      </c>
      <c r="N2699">
        <v>0.01</v>
      </c>
    </row>
    <row r="2700" spans="2:14" x14ac:dyDescent="0.25">
      <c r="B2700" s="49" t="s">
        <v>9326</v>
      </c>
      <c r="C2700" s="53" t="str">
        <f>_xlfn.XLOOKUP(Tabla1[[#This Row],[txtDimensionFocus]],Tabla7[Columna1],Tabla7[Columna2])</f>
        <v>Cuentas Por Pagar Proveedores</v>
      </c>
      <c r="D2700" s="43" t="s">
        <v>5797</v>
      </c>
      <c r="E2700" t="s">
        <v>5796</v>
      </c>
      <c r="F2700" t="s">
        <v>17931</v>
      </c>
      <c r="G2700" s="41">
        <v>43685</v>
      </c>
      <c r="L2700" t="s">
        <v>21854</v>
      </c>
      <c r="M2700" s="44">
        <v>530754.32999999996</v>
      </c>
      <c r="N2700">
        <v>0.01</v>
      </c>
    </row>
    <row r="2701" spans="2:14" x14ac:dyDescent="0.25">
      <c r="B2701" s="49" t="s">
        <v>9326</v>
      </c>
      <c r="C2701" s="53" t="str">
        <f>_xlfn.XLOOKUP(Tabla1[[#This Row],[txtDimensionFocus]],Tabla7[Columna1],Tabla7[Columna2])</f>
        <v>Cuentas Por Pagar Proveedores</v>
      </c>
      <c r="D2701" s="43" t="s">
        <v>17959</v>
      </c>
      <c r="E2701" t="s">
        <v>8805</v>
      </c>
      <c r="F2701" t="s">
        <v>17963</v>
      </c>
      <c r="G2701" s="41">
        <v>44985</v>
      </c>
      <c r="L2701" t="s">
        <v>21854</v>
      </c>
      <c r="M2701" s="44">
        <v>494140.9</v>
      </c>
      <c r="N2701">
        <v>0.01</v>
      </c>
    </row>
    <row r="2702" spans="2:14" x14ac:dyDescent="0.25">
      <c r="B2702" s="49" t="s">
        <v>9326</v>
      </c>
      <c r="C2702" s="53" t="str">
        <f>_xlfn.XLOOKUP(Tabla1[[#This Row],[txtDimensionFocus]],Tabla7[Columna1],Tabla7[Columna2])</f>
        <v>Cuentas Por Pagar Proveedores</v>
      </c>
      <c r="D2702" s="43" t="s">
        <v>17975</v>
      </c>
      <c r="E2702" t="s">
        <v>17976</v>
      </c>
      <c r="F2702" t="s">
        <v>17977</v>
      </c>
      <c r="G2702" s="41">
        <v>44469</v>
      </c>
      <c r="L2702" t="s">
        <v>21854</v>
      </c>
      <c r="M2702" s="44">
        <v>525420.29</v>
      </c>
      <c r="N2702">
        <v>0.01</v>
      </c>
    </row>
    <row r="2703" spans="2:14" x14ac:dyDescent="0.25">
      <c r="B2703" s="49" t="s">
        <v>9326</v>
      </c>
      <c r="C2703" s="53" t="str">
        <f>_xlfn.XLOOKUP(Tabla1[[#This Row],[txtDimensionFocus]],Tabla7[Columna1],Tabla7[Columna2])</f>
        <v>Cuentas Por Pagar Proveedores</v>
      </c>
      <c r="D2703" s="43" t="s">
        <v>17978</v>
      </c>
      <c r="E2703" t="s">
        <v>17979</v>
      </c>
      <c r="F2703" t="s">
        <v>17980</v>
      </c>
      <c r="G2703" s="41">
        <v>43257</v>
      </c>
      <c r="L2703" t="s">
        <v>21854</v>
      </c>
      <c r="M2703" s="44">
        <v>184762.35</v>
      </c>
      <c r="N2703">
        <v>0.01</v>
      </c>
    </row>
    <row r="2704" spans="2:14" x14ac:dyDescent="0.25">
      <c r="B2704" s="49" t="s">
        <v>9326</v>
      </c>
      <c r="C2704" s="53" t="str">
        <f>_xlfn.XLOOKUP(Tabla1[[#This Row],[txtDimensionFocus]],Tabla7[Columna1],Tabla7[Columna2])</f>
        <v>Cuentas Por Pagar Proveedores</v>
      </c>
      <c r="D2704" s="43" t="s">
        <v>17978</v>
      </c>
      <c r="E2704" t="s">
        <v>17979</v>
      </c>
      <c r="F2704" t="s">
        <v>17982</v>
      </c>
      <c r="G2704" s="41">
        <v>43608</v>
      </c>
      <c r="L2704" t="s">
        <v>21854</v>
      </c>
      <c r="M2704" s="44">
        <v>52540.82</v>
      </c>
      <c r="N2704">
        <v>0.01</v>
      </c>
    </row>
    <row r="2705" spans="2:14" x14ac:dyDescent="0.25">
      <c r="B2705" s="49" t="s">
        <v>9326</v>
      </c>
      <c r="C2705" s="53" t="str">
        <f>_xlfn.XLOOKUP(Tabla1[[#This Row],[txtDimensionFocus]],Tabla7[Columna1],Tabla7[Columna2])</f>
        <v>Cuentas Por Pagar Proveedores</v>
      </c>
      <c r="D2705" s="43" t="s">
        <v>17978</v>
      </c>
      <c r="E2705" t="s">
        <v>17979</v>
      </c>
      <c r="F2705" t="s">
        <v>17981</v>
      </c>
      <c r="G2705" s="41">
        <v>43465</v>
      </c>
      <c r="L2705" t="s">
        <v>21854</v>
      </c>
      <c r="M2705" s="44">
        <v>813766.91</v>
      </c>
      <c r="N2705">
        <v>0.01</v>
      </c>
    </row>
    <row r="2706" spans="2:14" x14ac:dyDescent="0.25">
      <c r="B2706" s="49" t="s">
        <v>9326</v>
      </c>
      <c r="C2706" s="53" t="str">
        <f>_xlfn.XLOOKUP(Tabla1[[#This Row],[txtDimensionFocus]],Tabla7[Columna1],Tabla7[Columna2])</f>
        <v>Cuentas Por Pagar Proveedores</v>
      </c>
      <c r="D2706" s="43" t="s">
        <v>17978</v>
      </c>
      <c r="E2706" t="s">
        <v>17979</v>
      </c>
      <c r="F2706" t="s">
        <v>17983</v>
      </c>
      <c r="G2706" s="41">
        <v>43874</v>
      </c>
      <c r="L2706" t="s">
        <v>21854</v>
      </c>
      <c r="M2706" s="44">
        <v>600803.94999999995</v>
      </c>
      <c r="N2706">
        <v>0.01</v>
      </c>
    </row>
    <row r="2707" spans="2:14" x14ac:dyDescent="0.25">
      <c r="B2707" s="49" t="s">
        <v>9326</v>
      </c>
      <c r="C2707" s="53" t="str">
        <f>_xlfn.XLOOKUP(Tabla1[[#This Row],[txtDimensionFocus]],Tabla7[Columna1],Tabla7[Columna2])</f>
        <v>Cuentas Por Pagar Proveedores</v>
      </c>
      <c r="D2707" s="43" t="s">
        <v>7492</v>
      </c>
      <c r="E2707" t="s">
        <v>7491</v>
      </c>
      <c r="F2707" t="s">
        <v>18010</v>
      </c>
      <c r="G2707" s="41">
        <v>43356</v>
      </c>
      <c r="L2707" t="s">
        <v>21854</v>
      </c>
      <c r="M2707" s="44">
        <v>267106.19</v>
      </c>
      <c r="N2707">
        <v>0.01</v>
      </c>
    </row>
    <row r="2708" spans="2:14" x14ac:dyDescent="0.25">
      <c r="B2708" s="49" t="s">
        <v>9326</v>
      </c>
      <c r="C2708" s="53" t="str">
        <f>_xlfn.XLOOKUP(Tabla1[[#This Row],[txtDimensionFocus]],Tabla7[Columna1],Tabla7[Columna2])</f>
        <v>Cuentas Por Pagar Proveedores</v>
      </c>
      <c r="D2708" s="43" t="s">
        <v>7492</v>
      </c>
      <c r="E2708" t="s">
        <v>7491</v>
      </c>
      <c r="F2708" t="s">
        <v>18011</v>
      </c>
      <c r="G2708" s="41">
        <v>43465</v>
      </c>
      <c r="L2708" t="s">
        <v>21854</v>
      </c>
      <c r="M2708" s="44">
        <v>149036.92000000001</v>
      </c>
      <c r="N2708">
        <v>0.01</v>
      </c>
    </row>
    <row r="2709" spans="2:14" x14ac:dyDescent="0.25">
      <c r="B2709" s="49" t="s">
        <v>9326</v>
      </c>
      <c r="C2709" s="53" t="str">
        <f>_xlfn.XLOOKUP(Tabla1[[#This Row],[txtDimensionFocus]],Tabla7[Columna1],Tabla7[Columna2])</f>
        <v>Cuentas Por Pagar Proveedores</v>
      </c>
      <c r="D2709" s="43" t="s">
        <v>7492</v>
      </c>
      <c r="E2709" t="s">
        <v>7491</v>
      </c>
      <c r="F2709" t="s">
        <v>18012</v>
      </c>
      <c r="G2709" s="41">
        <v>43665</v>
      </c>
      <c r="L2709" t="s">
        <v>21854</v>
      </c>
      <c r="M2709" s="44">
        <v>90158.58</v>
      </c>
      <c r="N2709">
        <v>0.01</v>
      </c>
    </row>
    <row r="2710" spans="2:14" x14ac:dyDescent="0.25">
      <c r="B2710" s="49" t="s">
        <v>9326</v>
      </c>
      <c r="C2710" s="53" t="str">
        <f>_xlfn.XLOOKUP(Tabla1[[#This Row],[txtDimensionFocus]],Tabla7[Columna1],Tabla7[Columna2])</f>
        <v>Cuentas Por Pagar Proveedores</v>
      </c>
      <c r="D2710" s="43" t="s">
        <v>7492</v>
      </c>
      <c r="E2710" t="s">
        <v>7491</v>
      </c>
      <c r="F2710" t="s">
        <v>18013</v>
      </c>
      <c r="G2710" s="41">
        <v>45247</v>
      </c>
      <c r="L2710" t="s">
        <v>21854</v>
      </c>
      <c r="M2710" s="44">
        <v>130133.75</v>
      </c>
      <c r="N2710">
        <v>0.01</v>
      </c>
    </row>
    <row r="2711" spans="2:14" x14ac:dyDescent="0.25">
      <c r="B2711" s="49" t="s">
        <v>9326</v>
      </c>
      <c r="C2711" s="53" t="str">
        <f>_xlfn.XLOOKUP(Tabla1[[#This Row],[txtDimensionFocus]],Tabla7[Columna1],Tabla7[Columna2])</f>
        <v>Cuentas Por Pagar Proveedores</v>
      </c>
      <c r="D2711" s="43" t="s">
        <v>9199</v>
      </c>
      <c r="E2711" t="s">
        <v>9198</v>
      </c>
      <c r="F2711" t="s">
        <v>18023</v>
      </c>
      <c r="G2711" s="41">
        <v>45272</v>
      </c>
      <c r="L2711" t="s">
        <v>21854</v>
      </c>
      <c r="M2711" s="44">
        <v>115338.99</v>
      </c>
      <c r="N2711">
        <v>0.01</v>
      </c>
    </row>
    <row r="2712" spans="2:14" x14ac:dyDescent="0.25">
      <c r="B2712" s="49" t="s">
        <v>9326</v>
      </c>
      <c r="C2712" s="53" t="str">
        <f>_xlfn.XLOOKUP(Tabla1[[#This Row],[txtDimensionFocus]],Tabla7[Columna1],Tabla7[Columna2])</f>
        <v>Cuentas Por Pagar Proveedores</v>
      </c>
      <c r="D2712" s="43" t="s">
        <v>6913</v>
      </c>
      <c r="E2712" t="s">
        <v>6912</v>
      </c>
      <c r="F2712" t="s">
        <v>18024</v>
      </c>
      <c r="G2712" s="41">
        <v>43193</v>
      </c>
      <c r="L2712" t="s">
        <v>21854</v>
      </c>
      <c r="M2712" s="44">
        <v>848595.99</v>
      </c>
      <c r="N2712">
        <v>0.01</v>
      </c>
    </row>
    <row r="2713" spans="2:14" x14ac:dyDescent="0.25">
      <c r="B2713" s="49" t="s">
        <v>9326</v>
      </c>
      <c r="C2713" s="53" t="str">
        <f>_xlfn.XLOOKUP(Tabla1[[#This Row],[txtDimensionFocus]],Tabla7[Columna1],Tabla7[Columna2])</f>
        <v>Cuentas Por Pagar Proveedores</v>
      </c>
      <c r="D2713" s="43" t="s">
        <v>18032</v>
      </c>
      <c r="E2713" t="s">
        <v>18033</v>
      </c>
      <c r="F2713" t="s">
        <v>18034</v>
      </c>
      <c r="G2713" s="41">
        <v>43937</v>
      </c>
      <c r="L2713" t="s">
        <v>21854</v>
      </c>
      <c r="M2713" s="44">
        <v>100296447.31999999</v>
      </c>
      <c r="N2713">
        <v>0.01</v>
      </c>
    </row>
    <row r="2714" spans="2:14" x14ac:dyDescent="0.25">
      <c r="B2714" s="49" t="s">
        <v>9326</v>
      </c>
      <c r="C2714" s="53" t="str">
        <f>_xlfn.XLOOKUP(Tabla1[[#This Row],[txtDimensionFocus]],Tabla7[Columna1],Tabla7[Columna2])</f>
        <v>Cuentas Por Pagar Proveedores</v>
      </c>
      <c r="D2714" s="43" t="s">
        <v>18032</v>
      </c>
      <c r="E2714" t="s">
        <v>18033</v>
      </c>
      <c r="F2714" t="s">
        <v>18035</v>
      </c>
      <c r="G2714" s="41">
        <v>43080</v>
      </c>
      <c r="L2714" t="s">
        <v>21854</v>
      </c>
      <c r="M2714" s="44">
        <v>2176187.94</v>
      </c>
      <c r="N2714">
        <v>0.01</v>
      </c>
    </row>
    <row r="2715" spans="2:14" x14ac:dyDescent="0.25">
      <c r="B2715" s="49" t="s">
        <v>9326</v>
      </c>
      <c r="C2715" s="53" t="str">
        <f>_xlfn.XLOOKUP(Tabla1[[#This Row],[txtDimensionFocus]],Tabla7[Columna1],Tabla7[Columna2])</f>
        <v>Cuentas Por Pagar Proveedores</v>
      </c>
      <c r="D2715" s="43" t="s">
        <v>18032</v>
      </c>
      <c r="E2715" t="s">
        <v>18033</v>
      </c>
      <c r="F2715" t="s">
        <v>18036</v>
      </c>
      <c r="G2715" s="41">
        <v>43080</v>
      </c>
      <c r="L2715" t="s">
        <v>21854</v>
      </c>
      <c r="M2715" s="44">
        <v>2901583.89</v>
      </c>
      <c r="N2715">
        <v>0.01</v>
      </c>
    </row>
    <row r="2716" spans="2:14" x14ac:dyDescent="0.25">
      <c r="B2716" s="49" t="s">
        <v>9326</v>
      </c>
      <c r="C2716" s="53" t="str">
        <f>_xlfn.XLOOKUP(Tabla1[[#This Row],[txtDimensionFocus]],Tabla7[Columna1],Tabla7[Columna2])</f>
        <v>Cuentas Por Pagar Proveedores</v>
      </c>
      <c r="D2716" s="43" t="s">
        <v>18037</v>
      </c>
      <c r="E2716" t="s">
        <v>18038</v>
      </c>
      <c r="F2716" t="s">
        <v>18039</v>
      </c>
      <c r="G2716" s="41">
        <v>43327</v>
      </c>
      <c r="L2716" t="s">
        <v>21854</v>
      </c>
      <c r="M2716" s="44">
        <v>1368039.29</v>
      </c>
      <c r="N2716">
        <v>0.01</v>
      </c>
    </row>
    <row r="2717" spans="2:14" x14ac:dyDescent="0.25">
      <c r="B2717" s="49" t="s">
        <v>9326</v>
      </c>
      <c r="C2717" s="53" t="str">
        <f>_xlfn.XLOOKUP(Tabla1[[#This Row],[txtDimensionFocus]],Tabla7[Columna1],Tabla7[Columna2])</f>
        <v>Cuentas Por Pagar Proveedores</v>
      </c>
      <c r="D2717" s="43" t="s">
        <v>18071</v>
      </c>
      <c r="E2717" t="s">
        <v>18072</v>
      </c>
      <c r="F2717" t="s">
        <v>18073</v>
      </c>
      <c r="G2717" s="41">
        <v>45280</v>
      </c>
      <c r="L2717" t="s">
        <v>21854</v>
      </c>
      <c r="M2717" s="44">
        <v>1280969.68</v>
      </c>
      <c r="N2717">
        <v>0.01</v>
      </c>
    </row>
    <row r="2718" spans="2:14" x14ac:dyDescent="0.25">
      <c r="B2718" s="49" t="s">
        <v>9326</v>
      </c>
      <c r="C2718" s="53" t="str">
        <f>_xlfn.XLOOKUP(Tabla1[[#This Row],[txtDimensionFocus]],Tabla7[Columna1],Tabla7[Columna2])</f>
        <v>Cuentas Por Pagar Proveedores</v>
      </c>
      <c r="D2718" s="43" t="s">
        <v>7667</v>
      </c>
      <c r="E2718" t="s">
        <v>7666</v>
      </c>
      <c r="F2718" t="s">
        <v>18084</v>
      </c>
      <c r="G2718" s="41">
        <v>45239</v>
      </c>
      <c r="L2718" t="s">
        <v>21854</v>
      </c>
      <c r="M2718" s="44">
        <v>6922705.1299999999</v>
      </c>
      <c r="N2718">
        <v>0.01</v>
      </c>
    </row>
    <row r="2719" spans="2:14" x14ac:dyDescent="0.25">
      <c r="B2719" s="49" t="s">
        <v>9326</v>
      </c>
      <c r="C2719" s="53" t="str">
        <f>_xlfn.XLOOKUP(Tabla1[[#This Row],[txtDimensionFocus]],Tabla7[Columna1],Tabla7[Columna2])</f>
        <v>Cuentas Por Pagar Proveedores</v>
      </c>
      <c r="D2719" s="43" t="s">
        <v>7667</v>
      </c>
      <c r="E2719" t="s">
        <v>7666</v>
      </c>
      <c r="F2719" t="s">
        <v>18085</v>
      </c>
      <c r="G2719" s="41">
        <v>45289</v>
      </c>
      <c r="L2719" t="s">
        <v>21854</v>
      </c>
      <c r="M2719" s="44">
        <v>529045.18000000005</v>
      </c>
      <c r="N2719">
        <v>0.01</v>
      </c>
    </row>
    <row r="2720" spans="2:14" x14ac:dyDescent="0.25">
      <c r="B2720" s="49" t="s">
        <v>9326</v>
      </c>
      <c r="C2720" s="53" t="str">
        <f>_xlfn.XLOOKUP(Tabla1[[#This Row],[txtDimensionFocus]],Tabla7[Columna1],Tabla7[Columna2])</f>
        <v>Cuentas Por Pagar Proveedores</v>
      </c>
      <c r="D2720" s="43" t="s">
        <v>5815</v>
      </c>
      <c r="E2720" t="s">
        <v>5814</v>
      </c>
      <c r="F2720" t="s">
        <v>18089</v>
      </c>
      <c r="G2720" s="41">
        <v>43307</v>
      </c>
      <c r="L2720" t="s">
        <v>21854</v>
      </c>
      <c r="M2720" s="44">
        <v>1057588.31</v>
      </c>
      <c r="N2720">
        <v>0.01</v>
      </c>
    </row>
    <row r="2721" spans="2:14" x14ac:dyDescent="0.25">
      <c r="B2721" s="49" t="s">
        <v>9326</v>
      </c>
      <c r="C2721" s="53" t="str">
        <f>_xlfn.XLOOKUP(Tabla1[[#This Row],[txtDimensionFocus]],Tabla7[Columna1],Tabla7[Columna2])</f>
        <v>Cuentas Por Pagar Proveedores</v>
      </c>
      <c r="D2721" s="43" t="s">
        <v>5911</v>
      </c>
      <c r="E2721" t="s">
        <v>5910</v>
      </c>
      <c r="F2721" t="s">
        <v>18099</v>
      </c>
      <c r="G2721" s="41">
        <v>43425</v>
      </c>
      <c r="L2721" t="s">
        <v>21854</v>
      </c>
      <c r="M2721" s="44">
        <v>489100.73</v>
      </c>
      <c r="N2721">
        <v>0.01</v>
      </c>
    </row>
    <row r="2722" spans="2:14" x14ac:dyDescent="0.25">
      <c r="B2722" s="49" t="s">
        <v>9326</v>
      </c>
      <c r="C2722" s="53" t="str">
        <f>_xlfn.XLOOKUP(Tabla1[[#This Row],[txtDimensionFocus]],Tabla7[Columna1],Tabla7[Columna2])</f>
        <v>Cuentas Por Pagar Proveedores</v>
      </c>
      <c r="D2722" s="43" t="s">
        <v>5911</v>
      </c>
      <c r="E2722" t="s">
        <v>5910</v>
      </c>
      <c r="F2722" t="s">
        <v>18100</v>
      </c>
      <c r="G2722" s="41">
        <v>43452</v>
      </c>
      <c r="L2722" t="s">
        <v>21854</v>
      </c>
      <c r="M2722" s="44">
        <v>670455.87</v>
      </c>
      <c r="N2722">
        <v>0.01</v>
      </c>
    </row>
    <row r="2723" spans="2:14" x14ac:dyDescent="0.25">
      <c r="B2723" s="49" t="s">
        <v>9326</v>
      </c>
      <c r="C2723" s="53" t="str">
        <f>_xlfn.XLOOKUP(Tabla1[[#This Row],[txtDimensionFocus]],Tabla7[Columna1],Tabla7[Columna2])</f>
        <v>Cuentas Por Pagar Proveedores</v>
      </c>
      <c r="D2723" s="43" t="s">
        <v>7487</v>
      </c>
      <c r="E2723" t="s">
        <v>7486</v>
      </c>
      <c r="F2723" t="s">
        <v>18107</v>
      </c>
      <c r="G2723" s="41">
        <v>44880</v>
      </c>
      <c r="L2723" t="s">
        <v>21854</v>
      </c>
      <c r="M2723" s="44">
        <v>262692.8</v>
      </c>
      <c r="N2723">
        <v>0.01</v>
      </c>
    </row>
    <row r="2724" spans="2:14" x14ac:dyDescent="0.25">
      <c r="B2724" s="49" t="s">
        <v>9326</v>
      </c>
      <c r="C2724" s="53" t="str">
        <f>_xlfn.XLOOKUP(Tabla1[[#This Row],[txtDimensionFocus]],Tabla7[Columna1],Tabla7[Columna2])</f>
        <v>Cuentas Por Pagar Proveedores</v>
      </c>
      <c r="D2724" s="43" t="s">
        <v>18115</v>
      </c>
      <c r="E2724" t="s">
        <v>18116</v>
      </c>
      <c r="F2724" t="s">
        <v>18117</v>
      </c>
      <c r="G2724" s="41">
        <v>44452</v>
      </c>
      <c r="L2724" t="s">
        <v>21854</v>
      </c>
      <c r="M2724" s="44">
        <v>4205662.01</v>
      </c>
      <c r="N2724">
        <v>0.01</v>
      </c>
    </row>
    <row r="2725" spans="2:14" x14ac:dyDescent="0.25">
      <c r="B2725" s="49" t="s">
        <v>9326</v>
      </c>
      <c r="C2725" s="53" t="str">
        <f>_xlfn.XLOOKUP(Tabla1[[#This Row],[txtDimensionFocus]],Tabla7[Columna1],Tabla7[Columna2])</f>
        <v>Cuentas Por Pagar Proveedores</v>
      </c>
      <c r="D2725" s="43" t="s">
        <v>18115</v>
      </c>
      <c r="E2725" t="s">
        <v>18116</v>
      </c>
      <c r="F2725" t="s">
        <v>18118</v>
      </c>
      <c r="G2725" s="41">
        <v>44113</v>
      </c>
      <c r="L2725" t="s">
        <v>21854</v>
      </c>
      <c r="M2725" s="44">
        <v>12035351.92</v>
      </c>
      <c r="N2725">
        <v>0.01</v>
      </c>
    </row>
    <row r="2726" spans="2:14" x14ac:dyDescent="0.25">
      <c r="B2726" s="49" t="s">
        <v>9326</v>
      </c>
      <c r="C2726" s="53" t="str">
        <f>_xlfn.XLOOKUP(Tabla1[[#This Row],[txtDimensionFocus]],Tabla7[Columna1],Tabla7[Columna2])</f>
        <v>Cuentas Por Pagar Proveedores</v>
      </c>
      <c r="D2726" s="43" t="s">
        <v>18115</v>
      </c>
      <c r="E2726" t="s">
        <v>18116</v>
      </c>
      <c r="F2726" t="s">
        <v>18119</v>
      </c>
      <c r="G2726" s="41">
        <v>44026</v>
      </c>
      <c r="L2726" t="s">
        <v>21854</v>
      </c>
      <c r="M2726" s="44">
        <v>45751814.420000002</v>
      </c>
      <c r="N2726">
        <v>0.01</v>
      </c>
    </row>
    <row r="2727" spans="2:14" x14ac:dyDescent="0.25">
      <c r="B2727" s="49" t="s">
        <v>9326</v>
      </c>
      <c r="C2727" s="53" t="str">
        <f>_xlfn.XLOOKUP(Tabla1[[#This Row],[txtDimensionFocus]],Tabla7[Columna1],Tabla7[Columna2])</f>
        <v>Cuentas Por Pagar Proveedores</v>
      </c>
      <c r="D2727" s="43" t="s">
        <v>9227</v>
      </c>
      <c r="E2727" t="s">
        <v>9226</v>
      </c>
      <c r="F2727" t="s">
        <v>18123</v>
      </c>
      <c r="G2727" s="41">
        <v>44053</v>
      </c>
      <c r="L2727" t="s">
        <v>21854</v>
      </c>
      <c r="M2727" s="44">
        <v>354603.84</v>
      </c>
      <c r="N2727">
        <v>0.01</v>
      </c>
    </row>
    <row r="2728" spans="2:14" x14ac:dyDescent="0.25">
      <c r="B2728" s="49" t="s">
        <v>9326</v>
      </c>
      <c r="C2728" s="53" t="str">
        <f>_xlfn.XLOOKUP(Tabla1[[#This Row],[txtDimensionFocus]],Tabla7[Columna1],Tabla7[Columna2])</f>
        <v>Cuentas Por Pagar Proveedores</v>
      </c>
      <c r="D2728" s="43" t="s">
        <v>9227</v>
      </c>
      <c r="E2728" t="s">
        <v>9226</v>
      </c>
      <c r="F2728" t="s">
        <v>18124</v>
      </c>
      <c r="G2728" s="41">
        <v>43984</v>
      </c>
      <c r="L2728" t="s">
        <v>21854</v>
      </c>
      <c r="M2728" s="44">
        <v>182017.58</v>
      </c>
      <c r="N2728">
        <v>0.01</v>
      </c>
    </row>
    <row r="2729" spans="2:14" x14ac:dyDescent="0.25">
      <c r="B2729" s="49" t="s">
        <v>9326</v>
      </c>
      <c r="C2729" s="53" t="str">
        <f>_xlfn.XLOOKUP(Tabla1[[#This Row],[txtDimensionFocus]],Tabla7[Columna1],Tabla7[Columna2])</f>
        <v>Cuentas Por Pagar Proveedores</v>
      </c>
      <c r="D2729" s="43" t="s">
        <v>9227</v>
      </c>
      <c r="E2729" t="s">
        <v>9226</v>
      </c>
      <c r="F2729" t="s">
        <v>18125</v>
      </c>
      <c r="G2729" s="41">
        <v>45198</v>
      </c>
      <c r="L2729" t="s">
        <v>21854</v>
      </c>
      <c r="M2729" s="44">
        <v>138127.25</v>
      </c>
      <c r="N2729">
        <v>0.01</v>
      </c>
    </row>
    <row r="2730" spans="2:14" x14ac:dyDescent="0.25">
      <c r="B2730" s="49" t="s">
        <v>9326</v>
      </c>
      <c r="C2730" s="53" t="str">
        <f>_xlfn.XLOOKUP(Tabla1[[#This Row],[txtDimensionFocus]],Tabla7[Columna1],Tabla7[Columna2])</f>
        <v>Cuentas Por Pagar Proveedores</v>
      </c>
      <c r="D2730" s="43" t="s">
        <v>9227</v>
      </c>
      <c r="E2730" t="s">
        <v>9226</v>
      </c>
      <c r="F2730" t="s">
        <v>18126</v>
      </c>
      <c r="G2730" s="41">
        <v>45273</v>
      </c>
      <c r="L2730" t="s">
        <v>21854</v>
      </c>
      <c r="M2730" s="44">
        <v>150099.53</v>
      </c>
      <c r="N2730">
        <v>0.01</v>
      </c>
    </row>
    <row r="2731" spans="2:14" x14ac:dyDescent="0.25">
      <c r="B2731" s="49" t="s">
        <v>9326</v>
      </c>
      <c r="C2731" s="53" t="str">
        <f>_xlfn.XLOOKUP(Tabla1[[#This Row],[txtDimensionFocus]],Tabla7[Columna1],Tabla7[Columna2])</f>
        <v>Cuentas Por Pagar Proveedores</v>
      </c>
      <c r="D2731" s="43" t="s">
        <v>1065</v>
      </c>
      <c r="E2731" t="s">
        <v>1064</v>
      </c>
      <c r="F2731" t="s">
        <v>18131</v>
      </c>
      <c r="G2731" s="41">
        <v>45287</v>
      </c>
      <c r="L2731" t="s">
        <v>21854</v>
      </c>
      <c r="M2731" s="44">
        <v>73442.44</v>
      </c>
      <c r="N2731">
        <v>0.01</v>
      </c>
    </row>
    <row r="2732" spans="2:14" x14ac:dyDescent="0.25">
      <c r="B2732" s="49" t="s">
        <v>9326</v>
      </c>
      <c r="C2732" s="53" t="str">
        <f>_xlfn.XLOOKUP(Tabla1[[#This Row],[txtDimensionFocus]],Tabla7[Columna1],Tabla7[Columna2])</f>
        <v>Cuentas Por Pagar Proveedores</v>
      </c>
      <c r="D2732" s="43" t="s">
        <v>1065</v>
      </c>
      <c r="E2732" t="s">
        <v>1064</v>
      </c>
      <c r="F2732" t="s">
        <v>18133</v>
      </c>
      <c r="G2732" s="41">
        <v>45287</v>
      </c>
      <c r="L2732" t="s">
        <v>21854</v>
      </c>
      <c r="M2732" s="44">
        <v>83778.33</v>
      </c>
      <c r="N2732">
        <v>0.01</v>
      </c>
    </row>
    <row r="2733" spans="2:14" x14ac:dyDescent="0.25">
      <c r="B2733" s="49" t="s">
        <v>9326</v>
      </c>
      <c r="C2733" s="53" t="str">
        <f>_xlfn.XLOOKUP(Tabla1[[#This Row],[txtDimensionFocus]],Tabla7[Columna1],Tabla7[Columna2])</f>
        <v>Cuentas Por Pagar Proveedores</v>
      </c>
      <c r="D2733" s="43" t="s">
        <v>1065</v>
      </c>
      <c r="E2733" t="s">
        <v>1064</v>
      </c>
      <c r="F2733" t="s">
        <v>18132</v>
      </c>
      <c r="G2733" s="41">
        <v>45287</v>
      </c>
      <c r="L2733" t="s">
        <v>21854</v>
      </c>
      <c r="M2733" s="44">
        <v>58057.85</v>
      </c>
      <c r="N2733">
        <v>0.01</v>
      </c>
    </row>
    <row r="2734" spans="2:14" x14ac:dyDescent="0.25">
      <c r="B2734" s="49" t="s">
        <v>9326</v>
      </c>
      <c r="C2734" s="53" t="str">
        <f>_xlfn.XLOOKUP(Tabla1[[#This Row],[txtDimensionFocus]],Tabla7[Columna1],Tabla7[Columna2])</f>
        <v>Cuentas Por Pagar Proveedores</v>
      </c>
      <c r="D2734" s="43" t="s">
        <v>1065</v>
      </c>
      <c r="E2734" t="s">
        <v>1064</v>
      </c>
      <c r="F2734" t="s">
        <v>18134</v>
      </c>
      <c r="G2734" s="41">
        <v>45288</v>
      </c>
      <c r="L2734" t="s">
        <v>21854</v>
      </c>
      <c r="M2734" s="44">
        <v>8359845.2400000002</v>
      </c>
      <c r="N2734">
        <v>0.01</v>
      </c>
    </row>
    <row r="2735" spans="2:14" x14ac:dyDescent="0.25">
      <c r="B2735" s="49" t="s">
        <v>9326</v>
      </c>
      <c r="C2735" s="53" t="str">
        <f>_xlfn.XLOOKUP(Tabla1[[#This Row],[txtDimensionFocus]],Tabla7[Columna1],Tabla7[Columna2])</f>
        <v>Cuentas Por Pagar Proveedores</v>
      </c>
      <c r="D2735" s="43" t="s">
        <v>7784</v>
      </c>
      <c r="E2735" t="s">
        <v>7783</v>
      </c>
      <c r="F2735" t="s">
        <v>18163</v>
      </c>
      <c r="G2735" s="41">
        <v>44588</v>
      </c>
      <c r="L2735" t="s">
        <v>21854</v>
      </c>
      <c r="M2735" s="44">
        <v>18375285.800000001</v>
      </c>
      <c r="N2735">
        <v>0.01</v>
      </c>
    </row>
    <row r="2736" spans="2:14" x14ac:dyDescent="0.25">
      <c r="B2736" s="49" t="s">
        <v>9326</v>
      </c>
      <c r="C2736" s="53" t="str">
        <f>_xlfn.XLOOKUP(Tabla1[[#This Row],[txtDimensionFocus]],Tabla7[Columna1],Tabla7[Columna2])</f>
        <v>Cuentas Por Pagar Proveedores</v>
      </c>
      <c r="D2736" s="43" t="s">
        <v>18166</v>
      </c>
      <c r="E2736" t="s">
        <v>18167</v>
      </c>
      <c r="F2736" t="s">
        <v>18168</v>
      </c>
      <c r="G2736" s="41">
        <v>45289</v>
      </c>
      <c r="L2736" t="s">
        <v>21854</v>
      </c>
      <c r="M2736" s="44">
        <v>3265537.61</v>
      </c>
      <c r="N2736">
        <v>0.01</v>
      </c>
    </row>
    <row r="2737" spans="2:14" x14ac:dyDescent="0.25">
      <c r="B2737" s="49" t="s">
        <v>9326</v>
      </c>
      <c r="C2737" s="53" t="str">
        <f>_xlfn.XLOOKUP(Tabla1[[#This Row],[txtDimensionFocus]],Tabla7[Columna1],Tabla7[Columna2])</f>
        <v>Cuentas Por Pagar Proveedores</v>
      </c>
      <c r="D2737" s="43" t="s">
        <v>18172</v>
      </c>
      <c r="E2737" t="s">
        <v>18173</v>
      </c>
      <c r="F2737" t="s">
        <v>18174</v>
      </c>
      <c r="G2737" s="41">
        <v>44860</v>
      </c>
      <c r="L2737" t="s">
        <v>21854</v>
      </c>
      <c r="M2737" s="44">
        <v>42502.13</v>
      </c>
      <c r="N2737">
        <v>0.01</v>
      </c>
    </row>
    <row r="2738" spans="2:14" x14ac:dyDescent="0.25">
      <c r="B2738" s="49" t="s">
        <v>9326</v>
      </c>
      <c r="C2738" s="53" t="str">
        <f>_xlfn.XLOOKUP(Tabla1[[#This Row],[txtDimensionFocus]],Tabla7[Columna1],Tabla7[Columna2])</f>
        <v>Cuentas Por Pagar Proveedores</v>
      </c>
      <c r="D2738" s="43" t="s">
        <v>18172</v>
      </c>
      <c r="E2738" t="s">
        <v>18173</v>
      </c>
      <c r="F2738" t="s">
        <v>18175</v>
      </c>
      <c r="G2738" s="41">
        <v>44876</v>
      </c>
      <c r="L2738" t="s">
        <v>21854</v>
      </c>
      <c r="M2738" s="44">
        <v>52735.41</v>
      </c>
      <c r="N2738">
        <v>0.01</v>
      </c>
    </row>
    <row r="2739" spans="2:14" x14ac:dyDescent="0.25">
      <c r="B2739" s="49" t="s">
        <v>9326</v>
      </c>
      <c r="C2739" s="53" t="str">
        <f>_xlfn.XLOOKUP(Tabla1[[#This Row],[txtDimensionFocus]],Tabla7[Columna1],Tabla7[Columna2])</f>
        <v>Cuentas Por Pagar Proveedores</v>
      </c>
      <c r="D2739" s="43" t="s">
        <v>18188</v>
      </c>
      <c r="E2739" t="s">
        <v>18189</v>
      </c>
      <c r="F2739" t="s">
        <v>18190</v>
      </c>
      <c r="G2739" s="41">
        <v>43861</v>
      </c>
      <c r="L2739" t="s">
        <v>21854</v>
      </c>
      <c r="M2739" s="44">
        <v>21729721.710000001</v>
      </c>
      <c r="N2739">
        <v>0.01</v>
      </c>
    </row>
    <row r="2740" spans="2:14" x14ac:dyDescent="0.25">
      <c r="B2740" s="49" t="s">
        <v>23700</v>
      </c>
      <c r="C2740" s="53" t="str">
        <f>_xlfn.XLOOKUP(Tabla1[[#This Row],[txtDimensionFocus]],Tabla7[Columna1],Tabla7[Columna2])</f>
        <v>Retencion por Pagar  de Impuesto Retenido</v>
      </c>
      <c r="D2740" s="43" t="s">
        <v>17</v>
      </c>
      <c r="E2740" t="s">
        <v>16</v>
      </c>
      <c r="F2740" t="s">
        <v>23777</v>
      </c>
      <c r="G2740" s="41">
        <v>41639</v>
      </c>
      <c r="L2740" t="s">
        <v>21854</v>
      </c>
      <c r="M2740" s="44">
        <v>-64661.18</v>
      </c>
      <c r="N2740" s="44">
        <v>-64661.18</v>
      </c>
    </row>
    <row r="2741" spans="2:14" x14ac:dyDescent="0.25">
      <c r="B2741" s="49" t="s">
        <v>9326</v>
      </c>
      <c r="C2741" s="53" t="str">
        <f>_xlfn.XLOOKUP(Tabla1[[#This Row],[txtDimensionFocus]],Tabla7[Columna1],Tabla7[Columna2])</f>
        <v>Cuentas Por Pagar Proveedores</v>
      </c>
      <c r="D2741" s="43" t="s">
        <v>18195</v>
      </c>
      <c r="E2741" t="s">
        <v>18196</v>
      </c>
      <c r="F2741" t="s">
        <v>18197</v>
      </c>
      <c r="G2741" s="41">
        <v>44454</v>
      </c>
      <c r="L2741" t="s">
        <v>21854</v>
      </c>
      <c r="M2741" s="44">
        <v>6179360.0800000001</v>
      </c>
      <c r="N2741">
        <v>0.01</v>
      </c>
    </row>
    <row r="2742" spans="2:14" x14ac:dyDescent="0.25">
      <c r="B2742" s="49" t="s">
        <v>9326</v>
      </c>
      <c r="C2742" s="53" t="str">
        <f>_xlfn.XLOOKUP(Tabla1[[#This Row],[txtDimensionFocus]],Tabla7[Columna1],Tabla7[Columna2])</f>
        <v>Cuentas Por Pagar Proveedores</v>
      </c>
      <c r="D2742" s="43" t="s">
        <v>7554</v>
      </c>
      <c r="E2742" t="s">
        <v>7553</v>
      </c>
      <c r="F2742" t="s">
        <v>18234</v>
      </c>
      <c r="G2742" s="41">
        <v>43749</v>
      </c>
      <c r="L2742" t="s">
        <v>21854</v>
      </c>
      <c r="M2742" s="44">
        <v>201643.42</v>
      </c>
      <c r="N2742">
        <v>0.01</v>
      </c>
    </row>
    <row r="2743" spans="2:14" x14ac:dyDescent="0.25">
      <c r="B2743" s="49" t="s">
        <v>9326</v>
      </c>
      <c r="C2743" s="53" t="str">
        <f>_xlfn.XLOOKUP(Tabla1[[#This Row],[txtDimensionFocus]],Tabla7[Columna1],Tabla7[Columna2])</f>
        <v>Cuentas Por Pagar Proveedores</v>
      </c>
      <c r="D2743" s="43" t="s">
        <v>18247</v>
      </c>
      <c r="E2743" t="s">
        <v>18248</v>
      </c>
      <c r="F2743" t="s">
        <v>18249</v>
      </c>
      <c r="G2743" s="41">
        <v>45138</v>
      </c>
      <c r="L2743" t="s">
        <v>21854</v>
      </c>
      <c r="M2743" s="44">
        <v>7684438.1900000004</v>
      </c>
      <c r="N2743">
        <v>0.01</v>
      </c>
    </row>
    <row r="2744" spans="2:14" x14ac:dyDescent="0.25">
      <c r="B2744" s="49" t="s">
        <v>9326</v>
      </c>
      <c r="C2744" s="53" t="str">
        <f>_xlfn.XLOOKUP(Tabla1[[#This Row],[txtDimensionFocus]],Tabla7[Columna1],Tabla7[Columna2])</f>
        <v>Cuentas Por Pagar Proveedores</v>
      </c>
      <c r="D2744" s="43" t="s">
        <v>18250</v>
      </c>
      <c r="E2744" t="s">
        <v>18251</v>
      </c>
      <c r="F2744" t="s">
        <v>18252</v>
      </c>
      <c r="G2744" s="41">
        <v>43958</v>
      </c>
      <c r="L2744" t="s">
        <v>21854</v>
      </c>
      <c r="M2744" s="44">
        <v>492942.73</v>
      </c>
      <c r="N2744">
        <v>0.01</v>
      </c>
    </row>
    <row r="2745" spans="2:14" x14ac:dyDescent="0.25">
      <c r="B2745" s="49" t="s">
        <v>9326</v>
      </c>
      <c r="C2745" s="53" t="str">
        <f>_xlfn.XLOOKUP(Tabla1[[#This Row],[txtDimensionFocus]],Tabla7[Columna1],Tabla7[Columna2])</f>
        <v>Cuentas Por Pagar Proveedores</v>
      </c>
      <c r="D2745" s="43" t="s">
        <v>18257</v>
      </c>
      <c r="E2745" t="s">
        <v>18258</v>
      </c>
      <c r="F2745" t="s">
        <v>18259</v>
      </c>
      <c r="G2745" s="41">
        <v>45286</v>
      </c>
      <c r="L2745" t="s">
        <v>21854</v>
      </c>
      <c r="M2745" s="44">
        <v>5810610.8799999999</v>
      </c>
      <c r="N2745">
        <v>0.01</v>
      </c>
    </row>
    <row r="2746" spans="2:14" x14ac:dyDescent="0.25">
      <c r="B2746" s="49" t="s">
        <v>9326</v>
      </c>
      <c r="C2746" s="53" t="str">
        <f>_xlfn.XLOOKUP(Tabla1[[#This Row],[txtDimensionFocus]],Tabla7[Columna1],Tabla7[Columna2])</f>
        <v>Cuentas Por Pagar Proveedores</v>
      </c>
      <c r="D2746" s="43" t="s">
        <v>18257</v>
      </c>
      <c r="E2746" t="s">
        <v>18258</v>
      </c>
      <c r="F2746" t="s">
        <v>18260</v>
      </c>
      <c r="G2746" s="41">
        <v>44638</v>
      </c>
      <c r="L2746" t="s">
        <v>21854</v>
      </c>
      <c r="M2746" s="44">
        <v>3104491.83</v>
      </c>
      <c r="N2746">
        <v>0.01</v>
      </c>
    </row>
    <row r="2747" spans="2:14" x14ac:dyDescent="0.25">
      <c r="B2747" s="49" t="s">
        <v>9326</v>
      </c>
      <c r="C2747" s="53" t="str">
        <f>_xlfn.XLOOKUP(Tabla1[[#This Row],[txtDimensionFocus]],Tabla7[Columna1],Tabla7[Columna2])</f>
        <v>Cuentas Por Pagar Proveedores</v>
      </c>
      <c r="D2747" s="43" t="s">
        <v>18277</v>
      </c>
      <c r="E2747" t="s">
        <v>18278</v>
      </c>
      <c r="F2747" t="s">
        <v>18279</v>
      </c>
      <c r="G2747" s="41">
        <v>43634</v>
      </c>
      <c r="L2747" t="s">
        <v>21854</v>
      </c>
      <c r="M2747" s="44">
        <v>34432.11</v>
      </c>
      <c r="N2747">
        <v>0.01</v>
      </c>
    </row>
    <row r="2748" spans="2:14" x14ac:dyDescent="0.25">
      <c r="B2748" s="49" t="s">
        <v>9326</v>
      </c>
      <c r="C2748" s="53" t="str">
        <f>_xlfn.XLOOKUP(Tabla1[[#This Row],[txtDimensionFocus]],Tabla7[Columna1],Tabla7[Columna2])</f>
        <v>Cuentas Por Pagar Proveedores</v>
      </c>
      <c r="D2748" s="43" t="s">
        <v>18283</v>
      </c>
      <c r="E2748" t="s">
        <v>18284</v>
      </c>
      <c r="F2748" t="s">
        <v>18285</v>
      </c>
      <c r="G2748" s="41">
        <v>44384</v>
      </c>
      <c r="L2748" t="s">
        <v>21854</v>
      </c>
      <c r="M2748" s="44">
        <v>6871781.4000000004</v>
      </c>
      <c r="N2748">
        <v>0.01</v>
      </c>
    </row>
    <row r="2749" spans="2:14" x14ac:dyDescent="0.25">
      <c r="B2749" s="49" t="s">
        <v>9326</v>
      </c>
      <c r="C2749" s="53" t="str">
        <f>_xlfn.XLOOKUP(Tabla1[[#This Row],[txtDimensionFocus]],Tabla7[Columna1],Tabla7[Columna2])</f>
        <v>Cuentas Por Pagar Proveedores</v>
      </c>
      <c r="D2749" s="43" t="s">
        <v>8754</v>
      </c>
      <c r="E2749" t="s">
        <v>8753</v>
      </c>
      <c r="F2749" t="s">
        <v>18297</v>
      </c>
      <c r="G2749" s="41">
        <v>45244</v>
      </c>
      <c r="L2749" t="s">
        <v>21854</v>
      </c>
      <c r="M2749" s="44">
        <v>4532655.8099999996</v>
      </c>
      <c r="N2749">
        <v>0.01</v>
      </c>
    </row>
    <row r="2750" spans="2:14" x14ac:dyDescent="0.25">
      <c r="B2750" s="49" t="s">
        <v>9326</v>
      </c>
      <c r="C2750" s="53" t="str">
        <f>_xlfn.XLOOKUP(Tabla1[[#This Row],[txtDimensionFocus]],Tabla7[Columna1],Tabla7[Columna2])</f>
        <v>Cuentas Por Pagar Proveedores</v>
      </c>
      <c r="D2750" s="43" t="s">
        <v>8754</v>
      </c>
      <c r="E2750" t="s">
        <v>8753</v>
      </c>
      <c r="F2750" t="s">
        <v>18298</v>
      </c>
      <c r="G2750" s="41">
        <v>44858</v>
      </c>
      <c r="L2750" t="s">
        <v>21854</v>
      </c>
      <c r="M2750" s="44">
        <v>2476605.7599999998</v>
      </c>
      <c r="N2750">
        <v>0.01</v>
      </c>
    </row>
    <row r="2751" spans="2:14" x14ac:dyDescent="0.25">
      <c r="B2751" s="49" t="s">
        <v>9326</v>
      </c>
      <c r="C2751" s="53" t="str">
        <f>_xlfn.XLOOKUP(Tabla1[[#This Row],[txtDimensionFocus]],Tabla7[Columna1],Tabla7[Columna2])</f>
        <v>Cuentas Por Pagar Proveedores</v>
      </c>
      <c r="D2751" s="43" t="s">
        <v>8754</v>
      </c>
      <c r="E2751" t="s">
        <v>8753</v>
      </c>
      <c r="F2751" t="s">
        <v>18299</v>
      </c>
      <c r="G2751" s="41">
        <v>44404</v>
      </c>
      <c r="L2751" t="s">
        <v>21854</v>
      </c>
      <c r="M2751" s="44">
        <v>7149446.7999999998</v>
      </c>
      <c r="N2751">
        <v>0.01</v>
      </c>
    </row>
    <row r="2752" spans="2:14" x14ac:dyDescent="0.25">
      <c r="B2752" s="49" t="s">
        <v>9326</v>
      </c>
      <c r="C2752" s="53" t="str">
        <f>_xlfn.XLOOKUP(Tabla1[[#This Row],[txtDimensionFocus]],Tabla7[Columna1],Tabla7[Columna2])</f>
        <v>Cuentas Por Pagar Proveedores</v>
      </c>
      <c r="D2752" s="43" t="s">
        <v>18301</v>
      </c>
      <c r="E2752" t="s">
        <v>18302</v>
      </c>
      <c r="F2752" t="s">
        <v>18303</v>
      </c>
      <c r="G2752" s="41">
        <v>43803</v>
      </c>
      <c r="L2752" t="s">
        <v>21854</v>
      </c>
      <c r="M2752" s="44">
        <v>129719.45</v>
      </c>
      <c r="N2752">
        <v>0.01</v>
      </c>
    </row>
    <row r="2753" spans="2:14" x14ac:dyDescent="0.25">
      <c r="B2753" s="49" t="s">
        <v>9326</v>
      </c>
      <c r="C2753" s="53" t="str">
        <f>_xlfn.XLOOKUP(Tabla1[[#This Row],[txtDimensionFocus]],Tabla7[Columna1],Tabla7[Columna2])</f>
        <v>Cuentas Por Pagar Proveedores</v>
      </c>
      <c r="D2753" s="43" t="s">
        <v>18301</v>
      </c>
      <c r="E2753" t="s">
        <v>18302</v>
      </c>
      <c r="F2753" t="s">
        <v>18304</v>
      </c>
      <c r="G2753" s="41">
        <v>44965</v>
      </c>
      <c r="L2753" t="s">
        <v>21854</v>
      </c>
      <c r="M2753" s="44">
        <v>5869675.0099999998</v>
      </c>
      <c r="N2753">
        <v>0.01</v>
      </c>
    </row>
    <row r="2754" spans="2:14" x14ac:dyDescent="0.25">
      <c r="B2754" s="49" t="s">
        <v>9326</v>
      </c>
      <c r="C2754" s="53" t="str">
        <f>_xlfn.XLOOKUP(Tabla1[[#This Row],[txtDimensionFocus]],Tabla7[Columna1],Tabla7[Columna2])</f>
        <v>Cuentas Por Pagar Proveedores</v>
      </c>
      <c r="D2754" s="43" t="s">
        <v>18310</v>
      </c>
      <c r="E2754" t="s">
        <v>18311</v>
      </c>
      <c r="F2754" t="s">
        <v>18315</v>
      </c>
      <c r="G2754" s="41">
        <v>44883</v>
      </c>
      <c r="L2754" t="s">
        <v>21854</v>
      </c>
      <c r="M2754" s="44">
        <v>882266.68</v>
      </c>
      <c r="N2754">
        <v>0.01</v>
      </c>
    </row>
    <row r="2755" spans="2:14" x14ac:dyDescent="0.25">
      <c r="B2755" s="49" t="s">
        <v>9326</v>
      </c>
      <c r="C2755" s="53" t="str">
        <f>_xlfn.XLOOKUP(Tabla1[[#This Row],[txtDimensionFocus]],Tabla7[Columna1],Tabla7[Columna2])</f>
        <v>Cuentas Por Pagar Proveedores</v>
      </c>
      <c r="D2755" s="43" t="s">
        <v>18331</v>
      </c>
      <c r="E2755" t="s">
        <v>18332</v>
      </c>
      <c r="F2755" t="s">
        <v>18338</v>
      </c>
      <c r="G2755" s="41">
        <v>45288</v>
      </c>
      <c r="L2755" t="s">
        <v>21854</v>
      </c>
      <c r="M2755" s="44">
        <v>3087884.89</v>
      </c>
      <c r="N2755">
        <v>0.01</v>
      </c>
    </row>
    <row r="2756" spans="2:14" x14ac:dyDescent="0.25">
      <c r="B2756" s="49" t="s">
        <v>9326</v>
      </c>
      <c r="C2756" s="53" t="str">
        <f>_xlfn.XLOOKUP(Tabla1[[#This Row],[txtDimensionFocus]],Tabla7[Columna1],Tabla7[Columna2])</f>
        <v>Cuentas Por Pagar Proveedores</v>
      </c>
      <c r="D2756" s="43" t="s">
        <v>18331</v>
      </c>
      <c r="E2756" t="s">
        <v>18332</v>
      </c>
      <c r="F2756" t="s">
        <v>18339</v>
      </c>
      <c r="G2756" s="41">
        <v>44914</v>
      </c>
      <c r="L2756" t="s">
        <v>21854</v>
      </c>
      <c r="M2756" s="44">
        <v>764300.94</v>
      </c>
      <c r="N2756">
        <v>0.01</v>
      </c>
    </row>
    <row r="2757" spans="2:14" x14ac:dyDescent="0.25">
      <c r="B2757" s="49" t="s">
        <v>9326</v>
      </c>
      <c r="C2757" s="53" t="str">
        <f>_xlfn.XLOOKUP(Tabla1[[#This Row],[txtDimensionFocus]],Tabla7[Columna1],Tabla7[Columna2])</f>
        <v>Cuentas Por Pagar Proveedores</v>
      </c>
      <c r="D2757" s="43" t="s">
        <v>18331</v>
      </c>
      <c r="E2757" t="s">
        <v>18332</v>
      </c>
      <c r="F2757" t="s">
        <v>18340</v>
      </c>
      <c r="G2757" s="41">
        <v>44705</v>
      </c>
      <c r="L2757" t="s">
        <v>21854</v>
      </c>
      <c r="M2757" s="44">
        <v>3282929.48</v>
      </c>
      <c r="N2757">
        <v>0.01</v>
      </c>
    </row>
    <row r="2758" spans="2:14" x14ac:dyDescent="0.25">
      <c r="B2758" s="49" t="s">
        <v>9326</v>
      </c>
      <c r="C2758" s="53" t="str">
        <f>_xlfn.XLOOKUP(Tabla1[[#This Row],[txtDimensionFocus]],Tabla7[Columna1],Tabla7[Columna2])</f>
        <v>Cuentas Por Pagar Proveedores</v>
      </c>
      <c r="D2758" s="43" t="s">
        <v>18341</v>
      </c>
      <c r="E2758" t="s">
        <v>18342</v>
      </c>
      <c r="F2758" t="s">
        <v>18345</v>
      </c>
      <c r="G2758" s="41">
        <v>44837</v>
      </c>
      <c r="L2758" t="s">
        <v>21854</v>
      </c>
      <c r="M2758" s="44">
        <v>7928843.2800000003</v>
      </c>
      <c r="N2758">
        <v>0.01</v>
      </c>
    </row>
    <row r="2759" spans="2:14" x14ac:dyDescent="0.25">
      <c r="B2759" s="49" t="s">
        <v>9326</v>
      </c>
      <c r="C2759" s="53" t="str">
        <f>_xlfn.XLOOKUP(Tabla1[[#This Row],[txtDimensionFocus]],Tabla7[Columna1],Tabla7[Columna2])</f>
        <v>Cuentas Por Pagar Proveedores</v>
      </c>
      <c r="D2759" s="43" t="s">
        <v>18341</v>
      </c>
      <c r="E2759" t="s">
        <v>18342</v>
      </c>
      <c r="F2759" t="s">
        <v>18346</v>
      </c>
      <c r="G2759" s="41">
        <v>43871</v>
      </c>
      <c r="L2759" t="s">
        <v>21854</v>
      </c>
      <c r="M2759" s="44">
        <v>419659.69</v>
      </c>
      <c r="N2759">
        <v>0.01</v>
      </c>
    </row>
    <row r="2760" spans="2:14" x14ac:dyDescent="0.25">
      <c r="B2760" s="49" t="s">
        <v>9326</v>
      </c>
      <c r="C2760" s="53" t="str">
        <f>_xlfn.XLOOKUP(Tabla1[[#This Row],[txtDimensionFocus]],Tabla7[Columna1],Tabla7[Columna2])</f>
        <v>Cuentas Por Pagar Proveedores</v>
      </c>
      <c r="D2760" s="43" t="s">
        <v>18341</v>
      </c>
      <c r="E2760" t="s">
        <v>18342</v>
      </c>
      <c r="F2760" t="s">
        <v>18347</v>
      </c>
      <c r="G2760" s="41">
        <v>43615</v>
      </c>
      <c r="L2760" t="s">
        <v>21854</v>
      </c>
      <c r="M2760" s="44">
        <v>231861.54</v>
      </c>
      <c r="N2760">
        <v>0.01</v>
      </c>
    </row>
    <row r="2761" spans="2:14" x14ac:dyDescent="0.25">
      <c r="B2761" s="49" t="s">
        <v>9326</v>
      </c>
      <c r="C2761" s="53" t="str">
        <f>_xlfn.XLOOKUP(Tabla1[[#This Row],[txtDimensionFocus]],Tabla7[Columna1],Tabla7[Columna2])</f>
        <v>Cuentas Por Pagar Proveedores</v>
      </c>
      <c r="D2761" s="43" t="s">
        <v>18341</v>
      </c>
      <c r="E2761" t="s">
        <v>18342</v>
      </c>
      <c r="F2761" t="s">
        <v>18348</v>
      </c>
      <c r="G2761" s="41">
        <v>43462</v>
      </c>
      <c r="L2761" t="s">
        <v>21854</v>
      </c>
      <c r="M2761" s="44">
        <v>509180.83</v>
      </c>
      <c r="N2761">
        <v>0.01</v>
      </c>
    </row>
    <row r="2762" spans="2:14" x14ac:dyDescent="0.25">
      <c r="B2762" s="49" t="s">
        <v>9326</v>
      </c>
      <c r="C2762" s="53" t="str">
        <f>_xlfn.XLOOKUP(Tabla1[[#This Row],[txtDimensionFocus]],Tabla7[Columna1],Tabla7[Columna2])</f>
        <v>Cuentas Por Pagar Proveedores</v>
      </c>
      <c r="D2762" s="43" t="s">
        <v>18341</v>
      </c>
      <c r="E2762" t="s">
        <v>18342</v>
      </c>
      <c r="F2762" t="s">
        <v>18350</v>
      </c>
      <c r="G2762" s="41">
        <v>43405</v>
      </c>
      <c r="L2762" t="s">
        <v>21854</v>
      </c>
      <c r="M2762" s="44">
        <v>412279.94</v>
      </c>
      <c r="N2762">
        <v>0.01</v>
      </c>
    </row>
    <row r="2763" spans="2:14" x14ac:dyDescent="0.25">
      <c r="B2763" s="49" t="s">
        <v>9326</v>
      </c>
      <c r="C2763" s="53" t="str">
        <f>_xlfn.XLOOKUP(Tabla1[[#This Row],[txtDimensionFocus]],Tabla7[Columna1],Tabla7[Columna2])</f>
        <v>Cuentas Por Pagar Proveedores</v>
      </c>
      <c r="D2763" s="43" t="s">
        <v>18341</v>
      </c>
      <c r="E2763" t="s">
        <v>18342</v>
      </c>
      <c r="F2763" t="s">
        <v>18349</v>
      </c>
      <c r="G2763" s="41">
        <v>43402</v>
      </c>
      <c r="L2763" t="s">
        <v>21854</v>
      </c>
      <c r="M2763" s="44">
        <v>109424.36</v>
      </c>
      <c r="N2763">
        <v>0.01</v>
      </c>
    </row>
    <row r="2764" spans="2:14" x14ac:dyDescent="0.25">
      <c r="B2764" s="49" t="s">
        <v>9326</v>
      </c>
      <c r="C2764" s="53" t="str">
        <f>_xlfn.XLOOKUP(Tabla1[[#This Row],[txtDimensionFocus]],Tabla7[Columna1],Tabla7[Columna2])</f>
        <v>Cuentas Por Pagar Proveedores</v>
      </c>
      <c r="D2764" s="43" t="s">
        <v>18341</v>
      </c>
      <c r="E2764" t="s">
        <v>18342</v>
      </c>
      <c r="F2764" t="s">
        <v>18351</v>
      </c>
      <c r="G2764" s="41">
        <v>43357</v>
      </c>
      <c r="L2764" t="s">
        <v>21854</v>
      </c>
      <c r="M2764" s="44">
        <v>188299.9</v>
      </c>
      <c r="N2764">
        <v>0.01</v>
      </c>
    </row>
    <row r="2765" spans="2:14" x14ac:dyDescent="0.25">
      <c r="B2765" s="49" t="s">
        <v>9326</v>
      </c>
      <c r="C2765" s="53" t="str">
        <f>_xlfn.XLOOKUP(Tabla1[[#This Row],[txtDimensionFocus]],Tabla7[Columna1],Tabla7[Columna2])</f>
        <v>Cuentas Por Pagar Proveedores</v>
      </c>
      <c r="D2765" s="43" t="s">
        <v>18341</v>
      </c>
      <c r="E2765" t="s">
        <v>18342</v>
      </c>
      <c r="F2765" t="s">
        <v>18353</v>
      </c>
      <c r="G2765" s="41">
        <v>43192</v>
      </c>
      <c r="L2765" t="s">
        <v>21854</v>
      </c>
      <c r="M2765" s="44">
        <v>280346.53000000003</v>
      </c>
      <c r="N2765">
        <v>0.01</v>
      </c>
    </row>
    <row r="2766" spans="2:14" x14ac:dyDescent="0.25">
      <c r="B2766" s="49" t="s">
        <v>9326</v>
      </c>
      <c r="C2766" s="53" t="str">
        <f>_xlfn.XLOOKUP(Tabla1[[#This Row],[txtDimensionFocus]],Tabla7[Columna1],Tabla7[Columna2])</f>
        <v>Cuentas Por Pagar Proveedores</v>
      </c>
      <c r="D2766" s="43" t="s">
        <v>18341</v>
      </c>
      <c r="E2766" t="s">
        <v>18342</v>
      </c>
      <c r="F2766" t="s">
        <v>18354</v>
      </c>
      <c r="G2766" s="41">
        <v>43192</v>
      </c>
      <c r="L2766" t="s">
        <v>21854</v>
      </c>
      <c r="M2766" s="44">
        <v>209765.67</v>
      </c>
      <c r="N2766">
        <v>0.01</v>
      </c>
    </row>
    <row r="2767" spans="2:14" x14ac:dyDescent="0.25">
      <c r="B2767" s="49" t="s">
        <v>9326</v>
      </c>
      <c r="C2767" s="53" t="str">
        <f>_xlfn.XLOOKUP(Tabla1[[#This Row],[txtDimensionFocus]],Tabla7[Columna1],Tabla7[Columna2])</f>
        <v>Cuentas Por Pagar Proveedores</v>
      </c>
      <c r="D2767" s="43" t="s">
        <v>18341</v>
      </c>
      <c r="E2767" t="s">
        <v>18342</v>
      </c>
      <c r="F2767" t="s">
        <v>18352</v>
      </c>
      <c r="G2767" s="41">
        <v>43224</v>
      </c>
      <c r="L2767" t="s">
        <v>21854</v>
      </c>
      <c r="M2767" s="44">
        <v>705386.33</v>
      </c>
      <c r="N2767">
        <v>0.01</v>
      </c>
    </row>
    <row r="2768" spans="2:14" x14ac:dyDescent="0.25">
      <c r="B2768" s="49" t="s">
        <v>9326</v>
      </c>
      <c r="C2768" s="53" t="str">
        <f>_xlfn.XLOOKUP(Tabla1[[#This Row],[txtDimensionFocus]],Tabla7[Columna1],Tabla7[Columna2])</f>
        <v>Cuentas Por Pagar Proveedores</v>
      </c>
      <c r="D2768" s="43" t="s">
        <v>18361</v>
      </c>
      <c r="E2768" t="s">
        <v>18362</v>
      </c>
      <c r="F2768" t="s">
        <v>18363</v>
      </c>
      <c r="G2768" s="41">
        <v>43936</v>
      </c>
      <c r="L2768" t="s">
        <v>21854</v>
      </c>
      <c r="M2768" s="44">
        <v>2289030.27</v>
      </c>
      <c r="N2768">
        <v>0.01</v>
      </c>
    </row>
    <row r="2769" spans="2:14" x14ac:dyDescent="0.25">
      <c r="B2769" s="49" t="s">
        <v>9326</v>
      </c>
      <c r="C2769" s="53" t="str">
        <f>_xlfn.XLOOKUP(Tabla1[[#This Row],[txtDimensionFocus]],Tabla7[Columna1],Tabla7[Columna2])</f>
        <v>Cuentas Por Pagar Proveedores</v>
      </c>
      <c r="D2769" s="43" t="s">
        <v>18403</v>
      </c>
      <c r="E2769" t="s">
        <v>18404</v>
      </c>
      <c r="F2769" t="s">
        <v>18405</v>
      </c>
      <c r="G2769" s="41">
        <v>44053</v>
      </c>
      <c r="L2769" t="s">
        <v>21854</v>
      </c>
      <c r="M2769" s="44">
        <v>6632185.2699999996</v>
      </c>
      <c r="N2769">
        <v>0.01</v>
      </c>
    </row>
    <row r="2770" spans="2:14" x14ac:dyDescent="0.25">
      <c r="B2770" s="49" t="s">
        <v>9326</v>
      </c>
      <c r="C2770" s="53" t="str">
        <f>_xlfn.XLOOKUP(Tabla1[[#This Row],[txtDimensionFocus]],Tabla7[Columna1],Tabla7[Columna2])</f>
        <v>Cuentas Por Pagar Proveedores</v>
      </c>
      <c r="D2770" s="43" t="s">
        <v>18403</v>
      </c>
      <c r="E2770" t="s">
        <v>18404</v>
      </c>
      <c r="F2770" t="s">
        <v>18406</v>
      </c>
      <c r="G2770" s="41">
        <v>44004</v>
      </c>
      <c r="L2770" t="s">
        <v>21854</v>
      </c>
      <c r="M2770" s="44">
        <v>47589849.68</v>
      </c>
      <c r="N2770">
        <v>0.01</v>
      </c>
    </row>
    <row r="2771" spans="2:14" x14ac:dyDescent="0.25">
      <c r="B2771" s="49" t="s">
        <v>9326</v>
      </c>
      <c r="C2771" s="53" t="str">
        <f>_xlfn.XLOOKUP(Tabla1[[#This Row],[txtDimensionFocus]],Tabla7[Columna1],Tabla7[Columna2])</f>
        <v>Cuentas Por Pagar Proveedores</v>
      </c>
      <c r="D2771" s="43" t="s">
        <v>8740</v>
      </c>
      <c r="E2771" t="s">
        <v>8739</v>
      </c>
      <c r="F2771" t="s">
        <v>18408</v>
      </c>
      <c r="G2771" s="41">
        <v>44834</v>
      </c>
      <c r="L2771" t="s">
        <v>21854</v>
      </c>
      <c r="M2771" s="44">
        <v>10475690.23</v>
      </c>
      <c r="N2771">
        <v>0.01</v>
      </c>
    </row>
    <row r="2772" spans="2:14" x14ac:dyDescent="0.25">
      <c r="B2772" s="49" t="s">
        <v>9326</v>
      </c>
      <c r="C2772" s="53" t="str">
        <f>_xlfn.XLOOKUP(Tabla1[[#This Row],[txtDimensionFocus]],Tabla7[Columna1],Tabla7[Columna2])</f>
        <v>Cuentas Por Pagar Proveedores</v>
      </c>
      <c r="D2772" s="43" t="s">
        <v>8740</v>
      </c>
      <c r="E2772" t="s">
        <v>8739</v>
      </c>
      <c r="F2772" t="s">
        <v>18409</v>
      </c>
      <c r="G2772" s="41">
        <v>44637</v>
      </c>
      <c r="L2772" t="s">
        <v>21854</v>
      </c>
      <c r="M2772" s="44">
        <v>13187472.029999999</v>
      </c>
      <c r="N2772">
        <v>0.01</v>
      </c>
    </row>
    <row r="2773" spans="2:14" x14ac:dyDescent="0.25">
      <c r="B2773" s="49" t="s">
        <v>9326</v>
      </c>
      <c r="C2773" s="53" t="str">
        <f>_xlfn.XLOOKUP(Tabla1[[#This Row],[txtDimensionFocus]],Tabla7[Columna1],Tabla7[Columna2])</f>
        <v>Cuentas Por Pagar Proveedores</v>
      </c>
      <c r="D2773" s="43" t="s">
        <v>8740</v>
      </c>
      <c r="E2773" t="s">
        <v>8739</v>
      </c>
      <c r="F2773" t="s">
        <v>18410</v>
      </c>
      <c r="G2773" s="41">
        <v>44771</v>
      </c>
      <c r="L2773" t="s">
        <v>21854</v>
      </c>
      <c r="M2773" s="44">
        <v>7387138.6799999997</v>
      </c>
      <c r="N2773">
        <v>0.01</v>
      </c>
    </row>
    <row r="2774" spans="2:14" x14ac:dyDescent="0.25">
      <c r="B2774" s="49" t="s">
        <v>9326</v>
      </c>
      <c r="C2774" s="53" t="str">
        <f>_xlfn.XLOOKUP(Tabla1[[#This Row],[txtDimensionFocus]],Tabla7[Columna1],Tabla7[Columna2])</f>
        <v>Cuentas Por Pagar Proveedores</v>
      </c>
      <c r="D2774" s="43" t="s">
        <v>8740</v>
      </c>
      <c r="E2774" t="s">
        <v>8739</v>
      </c>
      <c r="F2774" t="s">
        <v>18411</v>
      </c>
      <c r="G2774" s="41">
        <v>44776</v>
      </c>
      <c r="L2774" t="s">
        <v>21854</v>
      </c>
      <c r="M2774" s="44">
        <v>1140968.33</v>
      </c>
      <c r="N2774">
        <v>0.01</v>
      </c>
    </row>
    <row r="2775" spans="2:14" x14ac:dyDescent="0.25">
      <c r="B2775" s="49" t="s">
        <v>9326</v>
      </c>
      <c r="C2775" s="53" t="str">
        <f>_xlfn.XLOOKUP(Tabla1[[#This Row],[txtDimensionFocus]],Tabla7[Columna1],Tabla7[Columna2])</f>
        <v>Cuentas Por Pagar Proveedores</v>
      </c>
      <c r="D2775" s="43" t="s">
        <v>9305</v>
      </c>
      <c r="E2775" t="s">
        <v>9304</v>
      </c>
      <c r="F2775" t="s">
        <v>18415</v>
      </c>
      <c r="G2775" s="41">
        <v>45278</v>
      </c>
      <c r="L2775" t="s">
        <v>21854</v>
      </c>
      <c r="M2775" s="44">
        <v>2418792.58</v>
      </c>
      <c r="N2775">
        <v>0.01</v>
      </c>
    </row>
    <row r="2776" spans="2:14" x14ac:dyDescent="0.25">
      <c r="B2776" s="49" t="s">
        <v>9326</v>
      </c>
      <c r="C2776" s="53" t="str">
        <f>_xlfn.XLOOKUP(Tabla1[[#This Row],[txtDimensionFocus]],Tabla7[Columna1],Tabla7[Columna2])</f>
        <v>Cuentas Por Pagar Proveedores</v>
      </c>
      <c r="D2776" s="43" t="s">
        <v>18416</v>
      </c>
      <c r="E2776" t="s">
        <v>18417</v>
      </c>
      <c r="F2776" t="s">
        <v>18418</v>
      </c>
      <c r="G2776" s="41">
        <v>43689</v>
      </c>
      <c r="L2776" t="s">
        <v>21854</v>
      </c>
      <c r="M2776" s="44">
        <v>66862.22</v>
      </c>
      <c r="N2776">
        <v>0.01</v>
      </c>
    </row>
    <row r="2777" spans="2:14" x14ac:dyDescent="0.25">
      <c r="B2777" s="49" t="s">
        <v>9326</v>
      </c>
      <c r="C2777" s="53" t="str">
        <f>_xlfn.XLOOKUP(Tabla1[[#This Row],[txtDimensionFocus]],Tabla7[Columna1],Tabla7[Columna2])</f>
        <v>Cuentas Por Pagar Proveedores</v>
      </c>
      <c r="D2777" s="43" t="s">
        <v>18416</v>
      </c>
      <c r="E2777" t="s">
        <v>18417</v>
      </c>
      <c r="F2777" t="s">
        <v>18419</v>
      </c>
      <c r="G2777" s="41">
        <v>43242</v>
      </c>
      <c r="L2777" t="s">
        <v>21854</v>
      </c>
      <c r="M2777" s="44">
        <v>748452.08</v>
      </c>
      <c r="N2777">
        <v>0.01</v>
      </c>
    </row>
    <row r="2778" spans="2:14" x14ac:dyDescent="0.25">
      <c r="B2778" s="49" t="s">
        <v>9326</v>
      </c>
      <c r="C2778" s="53" t="str">
        <f>_xlfn.XLOOKUP(Tabla1[[#This Row],[txtDimensionFocus]],Tabla7[Columna1],Tabla7[Columna2])</f>
        <v>Cuentas Por Pagar Proveedores</v>
      </c>
      <c r="D2778" s="43" t="s">
        <v>18425</v>
      </c>
      <c r="E2778" t="s">
        <v>18426</v>
      </c>
      <c r="F2778" t="s">
        <v>18427</v>
      </c>
      <c r="G2778" s="41">
        <v>44005</v>
      </c>
      <c r="L2778" t="s">
        <v>21854</v>
      </c>
      <c r="M2778" s="44">
        <v>123262.33</v>
      </c>
      <c r="N2778">
        <v>0.01</v>
      </c>
    </row>
    <row r="2779" spans="2:14" x14ac:dyDescent="0.25">
      <c r="B2779" s="49" t="s">
        <v>9326</v>
      </c>
      <c r="C2779" s="53" t="str">
        <f>_xlfn.XLOOKUP(Tabla1[[#This Row],[txtDimensionFocus]],Tabla7[Columna1],Tabla7[Columna2])</f>
        <v>Cuentas Por Pagar Proveedores</v>
      </c>
      <c r="D2779" s="43" t="s">
        <v>18448</v>
      </c>
      <c r="E2779" t="s">
        <v>18449</v>
      </c>
      <c r="F2779" t="s">
        <v>18452</v>
      </c>
      <c r="G2779" s="41">
        <v>44195</v>
      </c>
      <c r="L2779" t="s">
        <v>21854</v>
      </c>
      <c r="M2779" s="44">
        <v>1340345.82</v>
      </c>
      <c r="N2779">
        <v>0.01</v>
      </c>
    </row>
    <row r="2780" spans="2:14" x14ac:dyDescent="0.25">
      <c r="B2780" s="49" t="s">
        <v>9326</v>
      </c>
      <c r="C2780" s="53" t="str">
        <f>_xlfn.XLOOKUP(Tabla1[[#This Row],[txtDimensionFocus]],Tabla7[Columna1],Tabla7[Columna2])</f>
        <v>Cuentas Por Pagar Proveedores</v>
      </c>
      <c r="D2780" s="43" t="s">
        <v>6890</v>
      </c>
      <c r="E2780" t="s">
        <v>6889</v>
      </c>
      <c r="F2780" t="s">
        <v>18476</v>
      </c>
      <c r="G2780" s="41">
        <v>43374</v>
      </c>
      <c r="L2780" t="s">
        <v>21854</v>
      </c>
      <c r="M2780" s="44">
        <v>690294.35</v>
      </c>
      <c r="N2780">
        <v>0.01</v>
      </c>
    </row>
    <row r="2781" spans="2:14" x14ac:dyDescent="0.25">
      <c r="B2781" s="49" t="s">
        <v>9326</v>
      </c>
      <c r="C2781" s="53" t="str">
        <f>_xlfn.XLOOKUP(Tabla1[[#This Row],[txtDimensionFocus]],Tabla7[Columna1],Tabla7[Columna2])</f>
        <v>Cuentas Por Pagar Proveedores</v>
      </c>
      <c r="D2781" s="43" t="s">
        <v>9185</v>
      </c>
      <c r="E2781" t="s">
        <v>9184</v>
      </c>
      <c r="F2781" t="s">
        <v>18509</v>
      </c>
      <c r="G2781" s="41">
        <v>45275</v>
      </c>
      <c r="L2781" t="s">
        <v>21854</v>
      </c>
      <c r="M2781" s="44">
        <v>18827545.190000001</v>
      </c>
      <c r="N2781">
        <v>0.01</v>
      </c>
    </row>
    <row r="2782" spans="2:14" x14ac:dyDescent="0.25">
      <c r="B2782" s="49" t="s">
        <v>9326</v>
      </c>
      <c r="C2782" s="53" t="str">
        <f>_xlfn.XLOOKUP(Tabla1[[#This Row],[txtDimensionFocus]],Tabla7[Columna1],Tabla7[Columna2])</f>
        <v>Cuentas Por Pagar Proveedores</v>
      </c>
      <c r="D2782" s="43" t="s">
        <v>18510</v>
      </c>
      <c r="E2782" t="s">
        <v>18511</v>
      </c>
      <c r="F2782" t="s">
        <v>18512</v>
      </c>
      <c r="G2782" s="41">
        <v>44006</v>
      </c>
      <c r="L2782" t="s">
        <v>21854</v>
      </c>
      <c r="M2782" s="44">
        <v>90975.74</v>
      </c>
      <c r="N2782">
        <v>0.01</v>
      </c>
    </row>
    <row r="2783" spans="2:14" x14ac:dyDescent="0.25">
      <c r="B2783" s="49" t="s">
        <v>9326</v>
      </c>
      <c r="C2783" s="53" t="str">
        <f>_xlfn.XLOOKUP(Tabla1[[#This Row],[txtDimensionFocus]],Tabla7[Columna1],Tabla7[Columna2])</f>
        <v>Cuentas Por Pagar Proveedores</v>
      </c>
      <c r="D2783" s="43" t="s">
        <v>18510</v>
      </c>
      <c r="E2783" t="s">
        <v>18511</v>
      </c>
      <c r="F2783" t="s">
        <v>18513</v>
      </c>
      <c r="G2783" s="41">
        <v>43465</v>
      </c>
      <c r="L2783" t="s">
        <v>21854</v>
      </c>
      <c r="M2783" s="44">
        <v>704572.52</v>
      </c>
      <c r="N2783">
        <v>0.01</v>
      </c>
    </row>
    <row r="2784" spans="2:14" x14ac:dyDescent="0.25">
      <c r="B2784" s="49" t="s">
        <v>9326</v>
      </c>
      <c r="C2784" s="53" t="str">
        <f>_xlfn.XLOOKUP(Tabla1[[#This Row],[txtDimensionFocus]],Tabla7[Columna1],Tabla7[Columna2])</f>
        <v>Cuentas Por Pagar Proveedores</v>
      </c>
      <c r="D2784" s="43" t="s">
        <v>18535</v>
      </c>
      <c r="E2784" t="s">
        <v>18536</v>
      </c>
      <c r="F2784" t="s">
        <v>18537</v>
      </c>
      <c r="G2784" s="41">
        <v>43458</v>
      </c>
      <c r="L2784" t="s">
        <v>21854</v>
      </c>
      <c r="M2784" s="44">
        <v>127375581.15000001</v>
      </c>
      <c r="N2784">
        <v>0.01</v>
      </c>
    </row>
    <row r="2785" spans="2:14" x14ac:dyDescent="0.25">
      <c r="B2785" s="49" t="s">
        <v>9326</v>
      </c>
      <c r="C2785" s="53" t="str">
        <f>_xlfn.XLOOKUP(Tabla1[[#This Row],[txtDimensionFocus]],Tabla7[Columna1],Tabla7[Columna2])</f>
        <v>Cuentas Por Pagar Proveedores</v>
      </c>
      <c r="D2785" s="43" t="s">
        <v>18538</v>
      </c>
      <c r="E2785" t="s">
        <v>18539</v>
      </c>
      <c r="F2785" t="s">
        <v>18540</v>
      </c>
      <c r="G2785" s="41">
        <v>44652</v>
      </c>
      <c r="L2785" t="s">
        <v>21854</v>
      </c>
      <c r="M2785" s="44">
        <v>3641403.49</v>
      </c>
      <c r="N2785">
        <v>0.01</v>
      </c>
    </row>
    <row r="2786" spans="2:14" x14ac:dyDescent="0.25">
      <c r="B2786" s="49" t="s">
        <v>9326</v>
      </c>
      <c r="C2786" s="53" t="str">
        <f>_xlfn.XLOOKUP(Tabla1[[#This Row],[txtDimensionFocus]],Tabla7[Columna1],Tabla7[Columna2])</f>
        <v>Cuentas Por Pagar Proveedores</v>
      </c>
      <c r="D2786" s="43" t="s">
        <v>18541</v>
      </c>
      <c r="E2786" t="s">
        <v>18542</v>
      </c>
      <c r="F2786" t="s">
        <v>18543</v>
      </c>
      <c r="G2786" s="41">
        <v>44662</v>
      </c>
      <c r="L2786" t="s">
        <v>21854</v>
      </c>
      <c r="M2786" s="44">
        <v>4588494.0199999996</v>
      </c>
      <c r="N2786">
        <v>0.01</v>
      </c>
    </row>
    <row r="2787" spans="2:14" x14ac:dyDescent="0.25">
      <c r="B2787" s="49" t="s">
        <v>9326</v>
      </c>
      <c r="C2787" s="53" t="str">
        <f>_xlfn.XLOOKUP(Tabla1[[#This Row],[txtDimensionFocus]],Tabla7[Columna1],Tabla7[Columna2])</f>
        <v>Cuentas Por Pagar Proveedores</v>
      </c>
      <c r="D2787" s="43" t="s">
        <v>18544</v>
      </c>
      <c r="E2787" t="s">
        <v>18545</v>
      </c>
      <c r="F2787" t="s">
        <v>18546</v>
      </c>
      <c r="G2787" s="41">
        <v>45275</v>
      </c>
      <c r="L2787" t="s">
        <v>21854</v>
      </c>
      <c r="M2787" s="44">
        <v>492958.55</v>
      </c>
      <c r="N2787">
        <v>0.01</v>
      </c>
    </row>
    <row r="2788" spans="2:14" x14ac:dyDescent="0.25">
      <c r="B2788" s="49" t="s">
        <v>9326</v>
      </c>
      <c r="C2788" s="53" t="str">
        <f>_xlfn.XLOOKUP(Tabla1[[#This Row],[txtDimensionFocus]],Tabla7[Columna1],Tabla7[Columna2])</f>
        <v>Cuentas Por Pagar Proveedores</v>
      </c>
      <c r="D2788" s="43" t="s">
        <v>18547</v>
      </c>
      <c r="E2788" t="s">
        <v>18548</v>
      </c>
      <c r="F2788" t="s">
        <v>18549</v>
      </c>
      <c r="G2788" s="41">
        <v>44966</v>
      </c>
      <c r="L2788" t="s">
        <v>21854</v>
      </c>
      <c r="M2788" s="44">
        <v>44906189.899999999</v>
      </c>
      <c r="N2788">
        <v>0.01</v>
      </c>
    </row>
    <row r="2789" spans="2:14" x14ac:dyDescent="0.25">
      <c r="B2789" s="49" t="s">
        <v>9326</v>
      </c>
      <c r="C2789" s="53" t="str">
        <f>_xlfn.XLOOKUP(Tabla1[[#This Row],[txtDimensionFocus]],Tabla7[Columna1],Tabla7[Columna2])</f>
        <v>Cuentas Por Pagar Proveedores</v>
      </c>
      <c r="D2789" s="43" t="s">
        <v>18547</v>
      </c>
      <c r="E2789" t="s">
        <v>18548</v>
      </c>
      <c r="F2789" t="s">
        <v>18550</v>
      </c>
      <c r="G2789" s="41">
        <v>44537</v>
      </c>
      <c r="L2789" t="s">
        <v>21854</v>
      </c>
      <c r="M2789" s="44">
        <v>14968729.970000001</v>
      </c>
      <c r="N2789">
        <v>0.01</v>
      </c>
    </row>
    <row r="2790" spans="2:14" x14ac:dyDescent="0.25">
      <c r="B2790" s="49" t="s">
        <v>9326</v>
      </c>
      <c r="C2790" s="53" t="str">
        <f>_xlfn.XLOOKUP(Tabla1[[#This Row],[txtDimensionFocus]],Tabla7[Columna1],Tabla7[Columna2])</f>
        <v>Cuentas Por Pagar Proveedores</v>
      </c>
      <c r="D2790" s="43" t="s">
        <v>18582</v>
      </c>
      <c r="E2790" t="s">
        <v>18583</v>
      </c>
      <c r="F2790" t="s">
        <v>18584</v>
      </c>
      <c r="G2790" s="41">
        <v>45275</v>
      </c>
      <c r="L2790" t="s">
        <v>21854</v>
      </c>
      <c r="M2790" s="44">
        <v>600204.49</v>
      </c>
      <c r="N2790">
        <v>0.01</v>
      </c>
    </row>
    <row r="2791" spans="2:14" x14ac:dyDescent="0.25">
      <c r="B2791" s="49" t="s">
        <v>9326</v>
      </c>
      <c r="C2791" s="53" t="str">
        <f>_xlfn.XLOOKUP(Tabla1[[#This Row],[txtDimensionFocus]],Tabla7[Columna1],Tabla7[Columna2])</f>
        <v>Cuentas Por Pagar Proveedores</v>
      </c>
      <c r="D2791" s="43" t="s">
        <v>18612</v>
      </c>
      <c r="E2791" t="s">
        <v>18613</v>
      </c>
      <c r="F2791" t="s">
        <v>18614</v>
      </c>
      <c r="G2791" s="41">
        <v>44495</v>
      </c>
      <c r="L2791" t="s">
        <v>21854</v>
      </c>
      <c r="M2791" s="44">
        <v>125293.79</v>
      </c>
      <c r="N2791">
        <v>0.01</v>
      </c>
    </row>
    <row r="2792" spans="2:14" x14ac:dyDescent="0.25">
      <c r="B2792" s="49" t="s">
        <v>9326</v>
      </c>
      <c r="C2792" s="53" t="str">
        <f>_xlfn.XLOOKUP(Tabla1[[#This Row],[txtDimensionFocus]],Tabla7[Columna1],Tabla7[Columna2])</f>
        <v>Cuentas Por Pagar Proveedores</v>
      </c>
      <c r="D2792" s="43" t="s">
        <v>18615</v>
      </c>
      <c r="E2792" t="s">
        <v>18616</v>
      </c>
      <c r="F2792" t="s">
        <v>18620</v>
      </c>
      <c r="G2792" s="41">
        <v>45223</v>
      </c>
      <c r="L2792" t="s">
        <v>21854</v>
      </c>
      <c r="M2792" s="44">
        <v>501665.28000000003</v>
      </c>
      <c r="N2792">
        <v>0.01</v>
      </c>
    </row>
    <row r="2793" spans="2:14" x14ac:dyDescent="0.25">
      <c r="B2793" s="49" t="s">
        <v>9326</v>
      </c>
      <c r="C2793" s="53" t="str">
        <f>_xlfn.XLOOKUP(Tabla1[[#This Row],[txtDimensionFocus]],Tabla7[Columna1],Tabla7[Columna2])</f>
        <v>Cuentas Por Pagar Proveedores</v>
      </c>
      <c r="D2793" s="43" t="s">
        <v>8736</v>
      </c>
      <c r="E2793" t="s">
        <v>8735</v>
      </c>
      <c r="F2793" t="s">
        <v>18649</v>
      </c>
      <c r="G2793" s="41">
        <v>44531</v>
      </c>
      <c r="L2793" t="s">
        <v>21854</v>
      </c>
      <c r="M2793" s="44">
        <v>507465.72</v>
      </c>
      <c r="N2793">
        <v>0.01</v>
      </c>
    </row>
    <row r="2794" spans="2:14" x14ac:dyDescent="0.25">
      <c r="B2794" s="49" t="s">
        <v>9326</v>
      </c>
      <c r="C2794" s="53" t="str">
        <f>_xlfn.XLOOKUP(Tabla1[[#This Row],[txtDimensionFocus]],Tabla7[Columna1],Tabla7[Columna2])</f>
        <v>Cuentas Por Pagar Proveedores</v>
      </c>
      <c r="D2794" s="43" t="s">
        <v>18661</v>
      </c>
      <c r="E2794" t="s">
        <v>18662</v>
      </c>
      <c r="F2794" t="s">
        <v>18663</v>
      </c>
      <c r="G2794" s="41">
        <v>45282</v>
      </c>
      <c r="L2794" t="s">
        <v>21854</v>
      </c>
      <c r="M2794" s="44">
        <v>69322.679999999993</v>
      </c>
      <c r="N2794">
        <v>0.01</v>
      </c>
    </row>
    <row r="2795" spans="2:14" x14ac:dyDescent="0.25">
      <c r="B2795" s="49" t="s">
        <v>9326</v>
      </c>
      <c r="C2795" s="53" t="str">
        <f>_xlfn.XLOOKUP(Tabla1[[#This Row],[txtDimensionFocus]],Tabla7[Columna1],Tabla7[Columna2])</f>
        <v>Cuentas Por Pagar Proveedores</v>
      </c>
      <c r="D2795" s="43" t="s">
        <v>18706</v>
      </c>
      <c r="E2795" t="s">
        <v>18707</v>
      </c>
      <c r="F2795" t="s">
        <v>18708</v>
      </c>
      <c r="G2795" s="41">
        <v>45230</v>
      </c>
      <c r="L2795" t="s">
        <v>21854</v>
      </c>
      <c r="M2795" s="44">
        <v>179093.14</v>
      </c>
      <c r="N2795">
        <v>0.01</v>
      </c>
    </row>
    <row r="2796" spans="2:14" x14ac:dyDescent="0.25">
      <c r="B2796" s="49" t="s">
        <v>9326</v>
      </c>
      <c r="C2796" s="53" t="str">
        <f>_xlfn.XLOOKUP(Tabla1[[#This Row],[txtDimensionFocus]],Tabla7[Columna1],Tabla7[Columna2])</f>
        <v>Cuentas Por Pagar Proveedores</v>
      </c>
      <c r="D2796" s="43" t="s">
        <v>18743</v>
      </c>
      <c r="E2796" t="s">
        <v>18744</v>
      </c>
      <c r="F2796" t="s">
        <v>18745</v>
      </c>
      <c r="G2796" s="41">
        <v>45197</v>
      </c>
      <c r="L2796" t="s">
        <v>21854</v>
      </c>
      <c r="M2796" s="44">
        <v>185488.03</v>
      </c>
      <c r="N2796">
        <v>0.01</v>
      </c>
    </row>
    <row r="2797" spans="2:14" x14ac:dyDescent="0.25">
      <c r="B2797" s="49" t="s">
        <v>9326</v>
      </c>
      <c r="C2797" s="53" t="str">
        <f>_xlfn.XLOOKUP(Tabla1[[#This Row],[txtDimensionFocus]],Tabla7[Columna1],Tabla7[Columna2])</f>
        <v>Cuentas Por Pagar Proveedores</v>
      </c>
      <c r="D2797" s="43" t="s">
        <v>18755</v>
      </c>
      <c r="E2797" t="s">
        <v>18756</v>
      </c>
      <c r="F2797" t="s">
        <v>18757</v>
      </c>
      <c r="G2797" s="41">
        <v>45289</v>
      </c>
      <c r="L2797" t="s">
        <v>21854</v>
      </c>
      <c r="M2797" s="44">
        <v>1344296.48</v>
      </c>
      <c r="N2797">
        <v>0.01</v>
      </c>
    </row>
    <row r="2798" spans="2:14" x14ac:dyDescent="0.25">
      <c r="B2798" s="49" t="s">
        <v>9326</v>
      </c>
      <c r="C2798" s="53" t="str">
        <f>_xlfn.XLOOKUP(Tabla1[[#This Row],[txtDimensionFocus]],Tabla7[Columna1],Tabla7[Columna2])</f>
        <v>Cuentas Por Pagar Proveedores</v>
      </c>
      <c r="D2798" s="43" t="s">
        <v>16373</v>
      </c>
      <c r="E2798" t="s">
        <v>9218</v>
      </c>
      <c r="F2798" t="s">
        <v>22708</v>
      </c>
      <c r="G2798" s="41">
        <v>45309</v>
      </c>
      <c r="L2798" t="s">
        <v>21854</v>
      </c>
      <c r="M2798" s="44">
        <v>64902.47</v>
      </c>
      <c r="N2798">
        <v>0.01</v>
      </c>
    </row>
    <row r="2799" spans="2:14" x14ac:dyDescent="0.25">
      <c r="B2799" s="49" t="s">
        <v>9326</v>
      </c>
      <c r="C2799" s="53" t="str">
        <f>_xlfn.XLOOKUP(Tabla1[[#This Row],[txtDimensionFocus]],Tabla7[Columna1],Tabla7[Columna2])</f>
        <v>Cuentas Por Pagar Proveedores</v>
      </c>
      <c r="D2799" s="43" t="s">
        <v>159</v>
      </c>
      <c r="E2799" t="s">
        <v>158</v>
      </c>
      <c r="F2799" t="s">
        <v>17270</v>
      </c>
      <c r="G2799" s="41">
        <v>45065</v>
      </c>
      <c r="L2799" t="s">
        <v>21854</v>
      </c>
      <c r="M2799" s="44">
        <v>243502.92</v>
      </c>
      <c r="N2799">
        <v>0.02</v>
      </c>
    </row>
    <row r="2800" spans="2:14" x14ac:dyDescent="0.25">
      <c r="B2800" s="49" t="s">
        <v>9326</v>
      </c>
      <c r="C2800" s="53" t="str">
        <f>_xlfn.XLOOKUP(Tabla1[[#This Row],[txtDimensionFocus]],Tabla7[Columna1],Tabla7[Columna2])</f>
        <v>Cuentas Por Pagar Proveedores</v>
      </c>
      <c r="D2800" s="43" t="s">
        <v>159</v>
      </c>
      <c r="E2800" t="s">
        <v>158</v>
      </c>
      <c r="F2800" t="s">
        <v>17273</v>
      </c>
      <c r="G2800" s="41">
        <v>44974</v>
      </c>
      <c r="L2800" t="s">
        <v>21854</v>
      </c>
      <c r="M2800" s="44">
        <v>187737.35</v>
      </c>
      <c r="N2800">
        <v>0.02</v>
      </c>
    </row>
    <row r="2801" spans="2:14" x14ac:dyDescent="0.25">
      <c r="B2801" s="49" t="s">
        <v>9326</v>
      </c>
      <c r="C2801" s="53" t="str">
        <f>_xlfn.XLOOKUP(Tabla1[[#This Row],[txtDimensionFocus]],Tabla7[Columna1],Tabla7[Columna2])</f>
        <v>Cuentas Por Pagar Proveedores</v>
      </c>
      <c r="D2801" s="43" t="s">
        <v>159</v>
      </c>
      <c r="E2801" t="s">
        <v>158</v>
      </c>
      <c r="F2801" t="s">
        <v>17265</v>
      </c>
      <c r="G2801" s="41">
        <v>45289</v>
      </c>
      <c r="L2801" t="s">
        <v>21854</v>
      </c>
      <c r="M2801" s="44">
        <v>418288.18</v>
      </c>
      <c r="N2801">
        <v>0.02</v>
      </c>
    </row>
    <row r="2802" spans="2:14" x14ac:dyDescent="0.25">
      <c r="B2802" s="49" t="s">
        <v>9326</v>
      </c>
      <c r="C2802" s="53" t="str">
        <f>_xlfn.XLOOKUP(Tabla1[[#This Row],[txtDimensionFocus]],Tabla7[Columna1],Tabla7[Columna2])</f>
        <v>Cuentas Por Pagar Proveedores</v>
      </c>
      <c r="D2802" s="43" t="s">
        <v>7301</v>
      </c>
      <c r="E2802" t="s">
        <v>7300</v>
      </c>
      <c r="F2802" t="s">
        <v>17338</v>
      </c>
      <c r="G2802" s="41">
        <v>43756</v>
      </c>
      <c r="L2802" t="s">
        <v>21854</v>
      </c>
      <c r="M2802" s="44">
        <v>3830508.47</v>
      </c>
      <c r="N2802">
        <v>0.02</v>
      </c>
    </row>
    <row r="2803" spans="2:14" x14ac:dyDescent="0.25">
      <c r="B2803" s="49" t="s">
        <v>9326</v>
      </c>
      <c r="C2803" s="53" t="str">
        <f>_xlfn.XLOOKUP(Tabla1[[#This Row],[txtDimensionFocus]],Tabla7[Columna1],Tabla7[Columna2])</f>
        <v>Cuentas Por Pagar Proveedores</v>
      </c>
      <c r="D2803" s="43" t="s">
        <v>9097</v>
      </c>
      <c r="E2803" t="s">
        <v>9096</v>
      </c>
      <c r="F2803" t="s">
        <v>17626</v>
      </c>
      <c r="G2803" s="41">
        <v>45286</v>
      </c>
      <c r="L2803" t="s">
        <v>21854</v>
      </c>
      <c r="M2803" s="44">
        <v>5753911.5099999998</v>
      </c>
      <c r="N2803">
        <v>0.02</v>
      </c>
    </row>
    <row r="2804" spans="2:14" x14ac:dyDescent="0.25">
      <c r="B2804" s="49" t="s">
        <v>9326</v>
      </c>
      <c r="C2804" s="53" t="str">
        <f>_xlfn.XLOOKUP(Tabla1[[#This Row],[txtDimensionFocus]],Tabla7[Columna1],Tabla7[Columna2])</f>
        <v>Cuentas Por Pagar Proveedores</v>
      </c>
      <c r="D2804" s="43" t="s">
        <v>9097</v>
      </c>
      <c r="E2804" t="s">
        <v>9096</v>
      </c>
      <c r="F2804" t="s">
        <v>17627</v>
      </c>
      <c r="G2804" s="41">
        <v>45253</v>
      </c>
      <c r="L2804" t="s">
        <v>21854</v>
      </c>
      <c r="M2804" s="44">
        <v>4016866.21</v>
      </c>
      <c r="N2804">
        <v>0.02</v>
      </c>
    </row>
    <row r="2805" spans="2:14" x14ac:dyDescent="0.25">
      <c r="B2805" s="49" t="s">
        <v>9326</v>
      </c>
      <c r="C2805" s="53" t="str">
        <f>_xlfn.XLOOKUP(Tabla1[[#This Row],[txtDimensionFocus]],Tabla7[Columna1],Tabla7[Columna2])</f>
        <v>Cuentas Por Pagar Proveedores</v>
      </c>
      <c r="D2805" s="43" t="s">
        <v>9097</v>
      </c>
      <c r="E2805" t="s">
        <v>9096</v>
      </c>
      <c r="F2805" t="s">
        <v>17618</v>
      </c>
      <c r="G2805" s="41">
        <v>45173</v>
      </c>
      <c r="L2805" t="s">
        <v>21854</v>
      </c>
      <c r="M2805" s="44">
        <v>4182542.73</v>
      </c>
      <c r="N2805">
        <v>0.02</v>
      </c>
    </row>
    <row r="2806" spans="2:14" x14ac:dyDescent="0.25">
      <c r="B2806" s="49" t="s">
        <v>9326</v>
      </c>
      <c r="C2806" s="53" t="str">
        <f>_xlfn.XLOOKUP(Tabla1[[#This Row],[txtDimensionFocus]],Tabla7[Columna1],Tabla7[Columna2])</f>
        <v>Cuentas Por Pagar Proveedores</v>
      </c>
      <c r="D2806" s="43" t="s">
        <v>7187</v>
      </c>
      <c r="E2806" t="s">
        <v>7186</v>
      </c>
      <c r="F2806" t="s">
        <v>17648</v>
      </c>
      <c r="G2806" s="41">
        <v>45020</v>
      </c>
      <c r="L2806" t="s">
        <v>21854</v>
      </c>
      <c r="M2806" s="44">
        <v>1665153.44</v>
      </c>
      <c r="N2806">
        <v>0.02</v>
      </c>
    </row>
    <row r="2807" spans="2:14" x14ac:dyDescent="0.25">
      <c r="B2807" s="49" t="s">
        <v>9326</v>
      </c>
      <c r="C2807" s="53" t="str">
        <f>_xlfn.XLOOKUP(Tabla1[[#This Row],[txtDimensionFocus]],Tabla7[Columna1],Tabla7[Columna2])</f>
        <v>Cuentas Por Pagar Proveedores</v>
      </c>
      <c r="D2807" s="43" t="s">
        <v>6569</v>
      </c>
      <c r="E2807" t="s">
        <v>6568</v>
      </c>
      <c r="F2807" t="s">
        <v>22222</v>
      </c>
      <c r="G2807" s="41">
        <v>45322</v>
      </c>
      <c r="L2807" t="s">
        <v>21854</v>
      </c>
      <c r="M2807" s="44">
        <v>104629.81</v>
      </c>
      <c r="N2807">
        <v>0.02</v>
      </c>
    </row>
    <row r="2808" spans="2:14" x14ac:dyDescent="0.25">
      <c r="B2808" s="49" t="s">
        <v>9326</v>
      </c>
      <c r="C2808" s="53" t="str">
        <f>_xlfn.XLOOKUP(Tabla1[[#This Row],[txtDimensionFocus]],Tabla7[Columna1],Tabla7[Columna2])</f>
        <v>Cuentas Por Pagar Proveedores</v>
      </c>
      <c r="D2808" s="43" t="s">
        <v>7287</v>
      </c>
      <c r="E2808" t="s">
        <v>7286</v>
      </c>
      <c r="F2808" t="s">
        <v>17686</v>
      </c>
      <c r="G2808" s="41">
        <v>45184</v>
      </c>
      <c r="L2808" t="s">
        <v>21854</v>
      </c>
      <c r="M2808" s="44">
        <v>4771399.58</v>
      </c>
      <c r="N2808">
        <v>0.02</v>
      </c>
    </row>
    <row r="2809" spans="2:14" x14ac:dyDescent="0.25">
      <c r="B2809" s="49" t="s">
        <v>9326</v>
      </c>
      <c r="C2809" s="53" t="str">
        <f>_xlfn.XLOOKUP(Tabla1[[#This Row],[txtDimensionFocus]],Tabla7[Columna1],Tabla7[Columna2])</f>
        <v>Cuentas Por Pagar Proveedores</v>
      </c>
      <c r="D2809" s="43" t="s">
        <v>17830</v>
      </c>
      <c r="E2809" t="s">
        <v>17831</v>
      </c>
      <c r="F2809" t="s">
        <v>17843</v>
      </c>
      <c r="G2809" s="41">
        <v>45247</v>
      </c>
      <c r="L2809" t="s">
        <v>21854</v>
      </c>
      <c r="M2809" s="44">
        <v>16542273.890000001</v>
      </c>
      <c r="N2809">
        <v>0.02</v>
      </c>
    </row>
    <row r="2810" spans="2:14" x14ac:dyDescent="0.25">
      <c r="B2810" s="49" t="s">
        <v>9326</v>
      </c>
      <c r="C2810" s="53" t="str">
        <f>_xlfn.XLOOKUP(Tabla1[[#This Row],[txtDimensionFocus]],Tabla7[Columna1],Tabla7[Columna2])</f>
        <v>Cuentas Por Pagar Proveedores</v>
      </c>
      <c r="D2810" s="43" t="s">
        <v>7784</v>
      </c>
      <c r="E2810" t="s">
        <v>7783</v>
      </c>
      <c r="F2810" t="s">
        <v>18162</v>
      </c>
      <c r="G2810" s="41">
        <v>44753</v>
      </c>
      <c r="L2810" t="s">
        <v>21854</v>
      </c>
      <c r="M2810" s="44">
        <v>31861360.27</v>
      </c>
      <c r="N2810">
        <v>0.02</v>
      </c>
    </row>
    <row r="2811" spans="2:14" x14ac:dyDescent="0.25">
      <c r="B2811" s="49" t="s">
        <v>9326</v>
      </c>
      <c r="C2811" s="53" t="str">
        <f>_xlfn.XLOOKUP(Tabla1[[#This Row],[txtDimensionFocus]],Tabla7[Columna1],Tabla7[Columna2])</f>
        <v>Cuentas Por Pagar Proveedores</v>
      </c>
      <c r="D2811" s="43" t="s">
        <v>6409</v>
      </c>
      <c r="E2811" t="s">
        <v>6408</v>
      </c>
      <c r="F2811" t="s">
        <v>17125</v>
      </c>
      <c r="G2811" s="41">
        <v>43495</v>
      </c>
      <c r="L2811" t="s">
        <v>21854</v>
      </c>
      <c r="M2811" s="44">
        <v>31426292.190000001</v>
      </c>
      <c r="N2811">
        <v>0.03</v>
      </c>
    </row>
    <row r="2812" spans="2:14" x14ac:dyDescent="0.25">
      <c r="B2812" s="49" t="s">
        <v>9326</v>
      </c>
      <c r="C2812" s="53" t="str">
        <f>_xlfn.XLOOKUP(Tabla1[[#This Row],[txtDimensionFocus]],Tabla7[Columna1],Tabla7[Columna2])</f>
        <v>Cuentas Por Pagar Proveedores</v>
      </c>
      <c r="D2812" s="43" t="s">
        <v>159</v>
      </c>
      <c r="E2812" t="s">
        <v>158</v>
      </c>
      <c r="F2812" t="s">
        <v>17274</v>
      </c>
      <c r="G2812" s="41">
        <v>44946</v>
      </c>
      <c r="L2812" t="s">
        <v>21854</v>
      </c>
      <c r="M2812" s="44">
        <v>229918.78</v>
      </c>
      <c r="N2812">
        <v>0.03</v>
      </c>
    </row>
    <row r="2813" spans="2:14" x14ac:dyDescent="0.25">
      <c r="B2813" s="49" t="s">
        <v>9326</v>
      </c>
      <c r="C2813" s="53" t="str">
        <f>_xlfn.XLOOKUP(Tabla1[[#This Row],[txtDimensionFocus]],Tabla7[Columna1],Tabla7[Columna2])</f>
        <v>Cuentas Por Pagar Proveedores</v>
      </c>
      <c r="D2813" s="43" t="s">
        <v>159</v>
      </c>
      <c r="E2813" t="s">
        <v>158</v>
      </c>
      <c r="F2813" t="s">
        <v>17267</v>
      </c>
      <c r="G2813" s="41">
        <v>45191</v>
      </c>
      <c r="L2813" t="s">
        <v>21854</v>
      </c>
      <c r="M2813" s="44">
        <v>207279.45</v>
      </c>
      <c r="N2813">
        <v>0.03</v>
      </c>
    </row>
    <row r="2814" spans="2:14" x14ac:dyDescent="0.25">
      <c r="B2814" s="49" t="s">
        <v>9326</v>
      </c>
      <c r="C2814" s="53" t="str">
        <f>_xlfn.XLOOKUP(Tabla1[[#This Row],[txtDimensionFocus]],Tabla7[Columna1],Tabla7[Columna2])</f>
        <v>Cuentas Por Pagar Proveedores</v>
      </c>
      <c r="D2814" s="43" t="s">
        <v>159</v>
      </c>
      <c r="E2814" t="s">
        <v>158</v>
      </c>
      <c r="F2814" t="s">
        <v>17264</v>
      </c>
      <c r="G2814" s="41">
        <v>44852</v>
      </c>
      <c r="L2814" t="s">
        <v>21854</v>
      </c>
      <c r="M2814" s="44">
        <v>144915.51999999999</v>
      </c>
      <c r="N2814">
        <v>0.03</v>
      </c>
    </row>
    <row r="2815" spans="2:14" x14ac:dyDescent="0.25">
      <c r="B2815" s="49" t="s">
        <v>9326</v>
      </c>
      <c r="C2815" s="53" t="str">
        <f>_xlfn.XLOOKUP(Tabla1[[#This Row],[txtDimensionFocus]],Tabla7[Columna1],Tabla7[Columna2])</f>
        <v>Cuentas Por Pagar Proveedores</v>
      </c>
      <c r="D2815" s="43" t="s">
        <v>17830</v>
      </c>
      <c r="E2815" t="s">
        <v>17831</v>
      </c>
      <c r="F2815" t="s">
        <v>17842</v>
      </c>
      <c r="G2815" s="41">
        <v>45272</v>
      </c>
      <c r="L2815" t="s">
        <v>21854</v>
      </c>
      <c r="M2815" s="44">
        <v>44871899.159999996</v>
      </c>
      <c r="N2815">
        <v>0.03</v>
      </c>
    </row>
    <row r="2816" spans="2:14" x14ac:dyDescent="0.25">
      <c r="B2816" s="49" t="s">
        <v>9326</v>
      </c>
      <c r="C2816" s="53" t="str">
        <f>_xlfn.XLOOKUP(Tabla1[[#This Row],[txtDimensionFocus]],Tabla7[Columna1],Tabla7[Columna2])</f>
        <v>Cuentas Por Pagar Proveedores</v>
      </c>
      <c r="D2816" s="43" t="s">
        <v>17830</v>
      </c>
      <c r="E2816" t="s">
        <v>17831</v>
      </c>
      <c r="F2816" t="s">
        <v>17844</v>
      </c>
      <c r="G2816" s="41">
        <v>45247</v>
      </c>
      <c r="L2816" t="s">
        <v>21854</v>
      </c>
      <c r="M2816" s="44">
        <v>11688676.75</v>
      </c>
      <c r="N2816">
        <v>0.03</v>
      </c>
    </row>
    <row r="2817" spans="2:14" x14ac:dyDescent="0.25">
      <c r="B2817" s="49" t="s">
        <v>9326</v>
      </c>
      <c r="C2817" s="53" t="str">
        <f>_xlfn.XLOOKUP(Tabla1[[#This Row],[txtDimensionFocus]],Tabla7[Columna1],Tabla7[Columna2])</f>
        <v>Cuentas Por Pagar Proveedores</v>
      </c>
      <c r="D2817" s="43" t="s">
        <v>159</v>
      </c>
      <c r="E2817" t="s">
        <v>158</v>
      </c>
      <c r="F2817" t="s">
        <v>17266</v>
      </c>
      <c r="G2817" s="41">
        <v>45230</v>
      </c>
      <c r="L2817" t="s">
        <v>21854</v>
      </c>
      <c r="M2817" s="44">
        <v>398760.3</v>
      </c>
      <c r="N2817">
        <v>0.05</v>
      </c>
    </row>
    <row r="2818" spans="2:14" x14ac:dyDescent="0.25">
      <c r="B2818" s="49" t="s">
        <v>9326</v>
      </c>
      <c r="C2818" s="53" t="str">
        <f>_xlfn.XLOOKUP(Tabla1[[#This Row],[txtDimensionFocus]],Tabla7[Columna1],Tabla7[Columna2])</f>
        <v>Cuentas Por Pagar Proveedores</v>
      </c>
      <c r="D2818" s="43" t="s">
        <v>159</v>
      </c>
      <c r="E2818" t="s">
        <v>158</v>
      </c>
      <c r="F2818" t="s">
        <v>17268</v>
      </c>
      <c r="G2818" s="41">
        <v>45168</v>
      </c>
      <c r="L2818" t="s">
        <v>21854</v>
      </c>
      <c r="M2818" s="44">
        <v>169883.18</v>
      </c>
      <c r="N2818">
        <v>0.05</v>
      </c>
    </row>
    <row r="2819" spans="2:14" x14ac:dyDescent="0.25">
      <c r="B2819" s="49" t="s">
        <v>9326</v>
      </c>
      <c r="C2819" s="53" t="str">
        <f>_xlfn.XLOOKUP(Tabla1[[#This Row],[txtDimensionFocus]],Tabla7[Columna1],Tabla7[Columna2])</f>
        <v>Cuentas Por Pagar Proveedores</v>
      </c>
      <c r="D2819" s="43" t="s">
        <v>159</v>
      </c>
      <c r="E2819" t="s">
        <v>158</v>
      </c>
      <c r="F2819" t="s">
        <v>17269</v>
      </c>
      <c r="G2819" s="41">
        <v>45141</v>
      </c>
      <c r="L2819" t="s">
        <v>21854</v>
      </c>
      <c r="M2819" s="44">
        <v>292006.11</v>
      </c>
      <c r="N2819">
        <v>0.05</v>
      </c>
    </row>
    <row r="2820" spans="2:14" x14ac:dyDescent="0.25">
      <c r="B2820" s="49" t="s">
        <v>9326</v>
      </c>
      <c r="C2820" s="53" t="str">
        <f>_xlfn.XLOOKUP(Tabla1[[#This Row],[txtDimensionFocus]],Tabla7[Columna1],Tabla7[Columna2])</f>
        <v>Cuentas Por Pagar Proveedores</v>
      </c>
      <c r="D2820" s="43" t="s">
        <v>159</v>
      </c>
      <c r="E2820" t="s">
        <v>158</v>
      </c>
      <c r="F2820" t="s">
        <v>17271</v>
      </c>
      <c r="G2820" s="41">
        <v>45034</v>
      </c>
      <c r="L2820" t="s">
        <v>21854</v>
      </c>
      <c r="M2820" s="44">
        <v>221474.85</v>
      </c>
      <c r="N2820">
        <v>0.05</v>
      </c>
    </row>
    <row r="2821" spans="2:14" x14ac:dyDescent="0.25">
      <c r="B2821" s="49" t="s">
        <v>9326</v>
      </c>
      <c r="C2821" s="53" t="str">
        <f>_xlfn.XLOOKUP(Tabla1[[#This Row],[txtDimensionFocus]],Tabla7[Columna1],Tabla7[Columna2])</f>
        <v>Cuentas Por Pagar Proveedores</v>
      </c>
      <c r="D2821" s="43" t="s">
        <v>159</v>
      </c>
      <c r="E2821" t="s">
        <v>158</v>
      </c>
      <c r="F2821" t="s">
        <v>17272</v>
      </c>
      <c r="G2821" s="41">
        <v>45002</v>
      </c>
      <c r="L2821" t="s">
        <v>21854</v>
      </c>
      <c r="M2821" s="44">
        <v>259878.41</v>
      </c>
      <c r="N2821">
        <v>0.05</v>
      </c>
    </row>
    <row r="2822" spans="2:14" x14ac:dyDescent="0.25">
      <c r="B2822" s="49" t="s">
        <v>9326</v>
      </c>
      <c r="C2822" s="53" t="str">
        <f>_xlfn.XLOOKUP(Tabla1[[#This Row],[txtDimensionFocus]],Tabla7[Columna1],Tabla7[Columna2])</f>
        <v>Cuentas Por Pagar Proveedores</v>
      </c>
      <c r="D2822" s="43" t="s">
        <v>159</v>
      </c>
      <c r="E2822" t="s">
        <v>158</v>
      </c>
      <c r="F2822" t="s">
        <v>17263</v>
      </c>
      <c r="G2822" s="41">
        <v>44895</v>
      </c>
      <c r="L2822" t="s">
        <v>21854</v>
      </c>
      <c r="M2822" s="44">
        <v>252480.55</v>
      </c>
      <c r="N2822">
        <v>0.05</v>
      </c>
    </row>
    <row r="2823" spans="2:14" x14ac:dyDescent="0.25">
      <c r="B2823" s="49" t="s">
        <v>9326</v>
      </c>
      <c r="C2823" s="53" t="str">
        <f>_xlfn.XLOOKUP(Tabla1[[#This Row],[txtDimensionFocus]],Tabla7[Columna1],Tabla7[Columna2])</f>
        <v>Cuentas Por Pagar Proveedores</v>
      </c>
      <c r="D2823" s="43" t="s">
        <v>159</v>
      </c>
      <c r="E2823" t="s">
        <v>158</v>
      </c>
      <c r="F2823" t="s">
        <v>22115</v>
      </c>
      <c r="G2823" s="41">
        <v>45314</v>
      </c>
      <c r="L2823" t="s">
        <v>21854</v>
      </c>
      <c r="M2823" s="44">
        <v>409511.58</v>
      </c>
      <c r="N2823">
        <v>0.05</v>
      </c>
    </row>
    <row r="2824" spans="2:14" x14ac:dyDescent="0.25">
      <c r="B2824" s="49" t="s">
        <v>9326</v>
      </c>
      <c r="C2824" s="53" t="str">
        <f>_xlfn.XLOOKUP(Tabla1[[#This Row],[txtDimensionFocus]],Tabla7[Columna1],Tabla7[Columna2])</f>
        <v>Cuentas Por Pagar Proveedores</v>
      </c>
      <c r="D2824" s="43" t="s">
        <v>159</v>
      </c>
      <c r="E2824" t="s">
        <v>158</v>
      </c>
      <c r="F2824" t="s">
        <v>16213</v>
      </c>
      <c r="G2824" s="41">
        <v>44924</v>
      </c>
      <c r="L2824" t="s">
        <v>21854</v>
      </c>
      <c r="M2824" s="44">
        <v>14250000</v>
      </c>
      <c r="N2824">
        <v>0.13</v>
      </c>
    </row>
    <row r="2825" spans="2:14" x14ac:dyDescent="0.25">
      <c r="B2825" s="49" t="s">
        <v>9326</v>
      </c>
      <c r="C2825" s="53" t="str">
        <f>_xlfn.XLOOKUP(Tabla1[[#This Row],[txtDimensionFocus]],Tabla7[Columna1],Tabla7[Columna2])</f>
        <v>Cuentas Por Pagar Proveedores</v>
      </c>
      <c r="D2825" s="43" t="s">
        <v>7492</v>
      </c>
      <c r="E2825" t="s">
        <v>7491</v>
      </c>
      <c r="F2825" t="s">
        <v>18007</v>
      </c>
      <c r="G2825" s="41">
        <v>45170</v>
      </c>
      <c r="H2825" t="s">
        <v>18008</v>
      </c>
      <c r="I2825" t="s">
        <v>18009</v>
      </c>
      <c r="J2825" t="s">
        <v>21964</v>
      </c>
      <c r="L2825" t="s">
        <v>21854</v>
      </c>
      <c r="M2825" s="44">
        <v>48172437.759999998</v>
      </c>
      <c r="N2825">
        <v>0.51</v>
      </c>
    </row>
    <row r="2826" spans="2:14" x14ac:dyDescent="0.25">
      <c r="B2826" s="49" t="s">
        <v>9326</v>
      </c>
      <c r="C2826" s="53" t="str">
        <f>_xlfn.XLOOKUP(Tabla1[[#This Row],[txtDimensionFocus]],Tabla7[Columna1],Tabla7[Columna2])</f>
        <v>Cuentas Por Pagar Proveedores</v>
      </c>
      <c r="D2826" s="43" t="s">
        <v>16092</v>
      </c>
      <c r="E2826" t="s">
        <v>8749</v>
      </c>
      <c r="F2826" t="s">
        <v>16097</v>
      </c>
      <c r="G2826" s="41">
        <v>44755</v>
      </c>
      <c r="L2826" t="s">
        <v>21854</v>
      </c>
      <c r="M2826">
        <v>302.14999999999998</v>
      </c>
      <c r="N2826">
        <v>302.14999999999998</v>
      </c>
    </row>
    <row r="2827" spans="2:14" x14ac:dyDescent="0.25">
      <c r="B2827" s="49" t="s">
        <v>9326</v>
      </c>
      <c r="C2827" s="53" t="str">
        <f>_xlfn.XLOOKUP(Tabla1[[#This Row],[txtDimensionFocus]],Tabla7[Columna1],Tabla7[Columna2])</f>
        <v>Cuentas Por Pagar Proveedores</v>
      </c>
      <c r="D2827" s="43" t="s">
        <v>9881</v>
      </c>
      <c r="E2827" t="s">
        <v>681</v>
      </c>
      <c r="F2827" t="s">
        <v>9882</v>
      </c>
      <c r="G2827" s="41">
        <v>41093</v>
      </c>
      <c r="L2827" t="s">
        <v>21854</v>
      </c>
      <c r="M2827" s="44">
        <v>82350</v>
      </c>
      <c r="N2827" s="44">
        <v>1800</v>
      </c>
    </row>
    <row r="2828" spans="2:14" x14ac:dyDescent="0.25">
      <c r="B2828" s="49" t="s">
        <v>9326</v>
      </c>
      <c r="C2828" s="53" t="str">
        <f>_xlfn.XLOOKUP(Tabla1[[#This Row],[txtDimensionFocus]],Tabla7[Columna1],Tabla7[Columna2])</f>
        <v>Cuentas Por Pagar Proveedores</v>
      </c>
      <c r="D2828" s="43" t="s">
        <v>9892</v>
      </c>
      <c r="E2828" t="s">
        <v>693</v>
      </c>
      <c r="F2828" t="s">
        <v>9893</v>
      </c>
      <c r="G2828" s="41">
        <v>41100</v>
      </c>
      <c r="L2828" t="s">
        <v>21854</v>
      </c>
      <c r="M2828" s="44">
        <v>2150</v>
      </c>
      <c r="N2828" s="44">
        <v>2150</v>
      </c>
    </row>
    <row r="2829" spans="2:14" x14ac:dyDescent="0.25">
      <c r="B2829" s="49" t="s">
        <v>9326</v>
      </c>
      <c r="C2829" s="53" t="str">
        <f>_xlfn.XLOOKUP(Tabla1[[#This Row],[txtDimensionFocus]],Tabla7[Columna1],Tabla7[Columna2])</f>
        <v>Cuentas Por Pagar Proveedores</v>
      </c>
      <c r="D2829" s="43" t="s">
        <v>16092</v>
      </c>
      <c r="E2829" t="s">
        <v>8749</v>
      </c>
      <c r="F2829" t="s">
        <v>16098</v>
      </c>
      <c r="G2829" s="41">
        <v>44755</v>
      </c>
      <c r="L2829" t="s">
        <v>21854</v>
      </c>
      <c r="M2829" s="44">
        <v>2790.3</v>
      </c>
      <c r="N2829" s="44">
        <v>2790.3</v>
      </c>
    </row>
    <row r="2830" spans="2:14" x14ac:dyDescent="0.25">
      <c r="B2830" s="49" t="s">
        <v>9326</v>
      </c>
      <c r="C2830" s="53" t="str">
        <f>_xlfn.XLOOKUP(Tabla1[[#This Row],[txtDimensionFocus]],Tabla7[Columna1],Tabla7[Columna2])</f>
        <v>Cuentas Por Pagar Proveedores</v>
      </c>
      <c r="D2830" s="43" t="s">
        <v>16092</v>
      </c>
      <c r="E2830" t="s">
        <v>8749</v>
      </c>
      <c r="F2830" t="s">
        <v>16095</v>
      </c>
      <c r="G2830" s="41">
        <v>44755</v>
      </c>
      <c r="L2830" t="s">
        <v>21854</v>
      </c>
      <c r="M2830" s="44">
        <v>3021.55</v>
      </c>
      <c r="N2830" s="44">
        <v>3021.55</v>
      </c>
    </row>
    <row r="2831" spans="2:14" x14ac:dyDescent="0.25">
      <c r="B2831" s="49" t="s">
        <v>9326</v>
      </c>
      <c r="C2831" s="53" t="str">
        <f>_xlfn.XLOOKUP(Tabla1[[#This Row],[txtDimensionFocus]],Tabla7[Columna1],Tabla7[Columna2])</f>
        <v>Cuentas Por Pagar Proveedores</v>
      </c>
      <c r="D2831" s="43" t="s">
        <v>1994</v>
      </c>
      <c r="E2831" t="s">
        <v>1993</v>
      </c>
      <c r="F2831" t="s">
        <v>17145</v>
      </c>
      <c r="G2831" s="41">
        <v>45282</v>
      </c>
      <c r="H2831" t="s">
        <v>17146</v>
      </c>
      <c r="I2831" t="s">
        <v>17147</v>
      </c>
      <c r="J2831" t="s">
        <v>22090</v>
      </c>
      <c r="K2831" t="s">
        <v>22091</v>
      </c>
      <c r="L2831" t="s">
        <v>21854</v>
      </c>
      <c r="M2831" s="44">
        <v>18268520</v>
      </c>
      <c r="N2831" s="44">
        <v>6280</v>
      </c>
    </row>
    <row r="2832" spans="2:14" x14ac:dyDescent="0.25">
      <c r="B2832" s="49" t="s">
        <v>9326</v>
      </c>
      <c r="C2832" s="53" t="str">
        <f>_xlfn.XLOOKUP(Tabla1[[#This Row],[txtDimensionFocus]],Tabla7[Columna1],Tabla7[Columna2])</f>
        <v>Cuentas Por Pagar Proveedores</v>
      </c>
      <c r="D2832" s="43" t="s">
        <v>665</v>
      </c>
      <c r="E2832" t="s">
        <v>664</v>
      </c>
      <c r="F2832" t="s">
        <v>10191</v>
      </c>
      <c r="G2832" s="41">
        <v>41267</v>
      </c>
      <c r="L2832" t="s">
        <v>21854</v>
      </c>
      <c r="M2832" s="44">
        <v>6937.5</v>
      </c>
      <c r="N2832" s="44">
        <v>6937.5</v>
      </c>
    </row>
    <row r="2833" spans="2:14" x14ac:dyDescent="0.25">
      <c r="B2833" s="49" t="s">
        <v>9326</v>
      </c>
      <c r="C2833" s="53" t="str">
        <f>_xlfn.XLOOKUP(Tabla1[[#This Row],[txtDimensionFocus]],Tabla7[Columna1],Tabla7[Columna2])</f>
        <v>Cuentas Por Pagar Proveedores</v>
      </c>
      <c r="D2833" s="43" t="s">
        <v>10271</v>
      </c>
      <c r="E2833" t="s">
        <v>1225</v>
      </c>
      <c r="F2833" t="s">
        <v>13944</v>
      </c>
      <c r="G2833" s="41">
        <v>42373</v>
      </c>
      <c r="L2833" t="s">
        <v>21854</v>
      </c>
      <c r="M2833" s="44">
        <v>49276.800000000003</v>
      </c>
      <c r="N2833" s="44">
        <v>7516.8</v>
      </c>
    </row>
    <row r="2834" spans="2:14" x14ac:dyDescent="0.25">
      <c r="B2834" s="49" t="s">
        <v>9326</v>
      </c>
      <c r="C2834" s="53" t="str">
        <f>_xlfn.XLOOKUP(Tabla1[[#This Row],[txtDimensionFocus]],Tabla7[Columna1],Tabla7[Columna2])</f>
        <v>Cuentas Por Pagar Proveedores</v>
      </c>
      <c r="D2834" s="43" t="s">
        <v>816</v>
      </c>
      <c r="E2834" t="s">
        <v>815</v>
      </c>
      <c r="F2834" t="s">
        <v>10477</v>
      </c>
      <c r="G2834" s="41">
        <v>41512</v>
      </c>
      <c r="L2834" t="s">
        <v>21854</v>
      </c>
      <c r="M2834" s="44">
        <v>7569.99</v>
      </c>
      <c r="N2834" s="44">
        <v>7569.99</v>
      </c>
    </row>
    <row r="2835" spans="2:14" x14ac:dyDescent="0.25">
      <c r="B2835" s="49" t="s">
        <v>9326</v>
      </c>
      <c r="C2835" s="53" t="str">
        <f>_xlfn.XLOOKUP(Tabla1[[#This Row],[txtDimensionFocus]],Tabla7[Columna1],Tabla7[Columna2])</f>
        <v>Cuentas Por Pagar Proveedores</v>
      </c>
      <c r="D2835" s="43" t="s">
        <v>5915</v>
      </c>
      <c r="E2835" t="s">
        <v>5914</v>
      </c>
      <c r="F2835" t="s">
        <v>13948</v>
      </c>
      <c r="G2835" s="41">
        <v>42373</v>
      </c>
      <c r="L2835" t="s">
        <v>21854</v>
      </c>
      <c r="M2835" s="44">
        <v>54035.56</v>
      </c>
      <c r="N2835" s="44">
        <v>8242.7099999999991</v>
      </c>
    </row>
    <row r="2836" spans="2:14" x14ac:dyDescent="0.25">
      <c r="B2836" s="49" t="s">
        <v>9326</v>
      </c>
      <c r="C2836" s="53" t="str">
        <f>_xlfn.XLOOKUP(Tabla1[[#This Row],[txtDimensionFocus]],Tabla7[Columna1],Tabla7[Columna2])</f>
        <v>Cuentas Por Pagar Proveedores</v>
      </c>
      <c r="D2836" s="43" t="s">
        <v>5945</v>
      </c>
      <c r="E2836" t="s">
        <v>5944</v>
      </c>
      <c r="F2836" t="s">
        <v>13973</v>
      </c>
      <c r="G2836" s="41">
        <v>42430</v>
      </c>
      <c r="H2836" t="s">
        <v>5948</v>
      </c>
      <c r="L2836" t="s">
        <v>21854</v>
      </c>
      <c r="M2836" s="44">
        <v>8885.4</v>
      </c>
      <c r="N2836" s="44">
        <v>8885.4</v>
      </c>
    </row>
    <row r="2837" spans="2:14" x14ac:dyDescent="0.25">
      <c r="B2837" s="49" t="s">
        <v>9326</v>
      </c>
      <c r="C2837" s="53" t="str">
        <f>_xlfn.XLOOKUP(Tabla1[[#This Row],[txtDimensionFocus]],Tabla7[Columna1],Tabla7[Columna2])</f>
        <v>Cuentas Por Pagar Proveedores</v>
      </c>
      <c r="D2837" s="43" t="s">
        <v>5945</v>
      </c>
      <c r="E2837" t="s">
        <v>5944</v>
      </c>
      <c r="F2837" t="s">
        <v>13996</v>
      </c>
      <c r="G2837" s="41">
        <v>42450</v>
      </c>
      <c r="H2837" t="s">
        <v>5981</v>
      </c>
      <c r="L2837" t="s">
        <v>21854</v>
      </c>
      <c r="M2837" s="44">
        <v>8885.4</v>
      </c>
      <c r="N2837" s="44">
        <v>8885.4</v>
      </c>
    </row>
    <row r="2838" spans="2:14" x14ac:dyDescent="0.25">
      <c r="B2838" s="49" t="s">
        <v>9326</v>
      </c>
      <c r="C2838" s="53" t="str">
        <f>_xlfn.XLOOKUP(Tabla1[[#This Row],[txtDimensionFocus]],Tabla7[Columna1],Tabla7[Columna2])</f>
        <v>Cuentas Por Pagar Proveedores</v>
      </c>
      <c r="D2838" s="43" t="s">
        <v>5945</v>
      </c>
      <c r="E2838" t="s">
        <v>5944</v>
      </c>
      <c r="F2838" t="s">
        <v>14007</v>
      </c>
      <c r="G2838" s="41">
        <v>42461</v>
      </c>
      <c r="H2838" t="s">
        <v>5997</v>
      </c>
      <c r="L2838" t="s">
        <v>21854</v>
      </c>
      <c r="M2838" s="44">
        <v>8885.4</v>
      </c>
      <c r="N2838" s="44">
        <v>8885.4</v>
      </c>
    </row>
    <row r="2839" spans="2:14" x14ac:dyDescent="0.25">
      <c r="B2839" s="49" t="s">
        <v>9326</v>
      </c>
      <c r="C2839" s="53" t="str">
        <f>_xlfn.XLOOKUP(Tabla1[[#This Row],[txtDimensionFocus]],Tabla7[Columna1],Tabla7[Columna2])</f>
        <v>Cuentas Por Pagar Proveedores</v>
      </c>
      <c r="D2839" s="43" t="s">
        <v>5945</v>
      </c>
      <c r="E2839" t="s">
        <v>5944</v>
      </c>
      <c r="F2839" t="s">
        <v>14010</v>
      </c>
      <c r="G2839" s="41">
        <v>42466</v>
      </c>
      <c r="H2839" t="s">
        <v>6002</v>
      </c>
      <c r="L2839" t="s">
        <v>21854</v>
      </c>
      <c r="M2839" s="44">
        <v>8885.4</v>
      </c>
      <c r="N2839" s="44">
        <v>8885.4</v>
      </c>
    </row>
    <row r="2840" spans="2:14" x14ac:dyDescent="0.25">
      <c r="B2840" s="49" t="s">
        <v>9326</v>
      </c>
      <c r="C2840" s="53" t="str">
        <f>_xlfn.XLOOKUP(Tabla1[[#This Row],[txtDimensionFocus]],Tabla7[Columna1],Tabla7[Columna2])</f>
        <v>Cuentas Por Pagar Proveedores</v>
      </c>
      <c r="D2840" s="43" t="s">
        <v>5945</v>
      </c>
      <c r="E2840" t="s">
        <v>5944</v>
      </c>
      <c r="F2840" t="s">
        <v>14014</v>
      </c>
      <c r="G2840" s="41">
        <v>42467</v>
      </c>
      <c r="H2840" t="s">
        <v>6009</v>
      </c>
      <c r="L2840" t="s">
        <v>21854</v>
      </c>
      <c r="M2840" s="44">
        <v>8885.4</v>
      </c>
      <c r="N2840" s="44">
        <v>8885.4</v>
      </c>
    </row>
    <row r="2841" spans="2:14" x14ac:dyDescent="0.25">
      <c r="B2841" s="49" t="s">
        <v>9326</v>
      </c>
      <c r="C2841" s="53" t="str">
        <f>_xlfn.XLOOKUP(Tabla1[[#This Row],[txtDimensionFocus]],Tabla7[Columna1],Tabla7[Columna2])</f>
        <v>Cuentas Por Pagar Proveedores</v>
      </c>
      <c r="D2841" s="43" t="s">
        <v>9889</v>
      </c>
      <c r="E2841" t="s">
        <v>692</v>
      </c>
      <c r="F2841" t="s">
        <v>9891</v>
      </c>
      <c r="G2841" s="41">
        <v>41100</v>
      </c>
      <c r="L2841" t="s">
        <v>21854</v>
      </c>
      <c r="M2841" s="44">
        <v>10250</v>
      </c>
      <c r="N2841" s="44">
        <v>10250</v>
      </c>
    </row>
    <row r="2842" spans="2:14" x14ac:dyDescent="0.25">
      <c r="B2842" s="49" t="s">
        <v>9326</v>
      </c>
      <c r="C2842" s="53" t="str">
        <f>_xlfn.XLOOKUP(Tabla1[[#This Row],[txtDimensionFocus]],Tabla7[Columna1],Tabla7[Columna2])</f>
        <v>Cuentas Por Pagar Proveedores</v>
      </c>
      <c r="D2842" s="43" t="s">
        <v>5945</v>
      </c>
      <c r="E2842" t="s">
        <v>5944</v>
      </c>
      <c r="F2842" t="s">
        <v>13974</v>
      </c>
      <c r="G2842" s="41">
        <v>42430</v>
      </c>
      <c r="H2842" t="s">
        <v>5950</v>
      </c>
      <c r="L2842" t="s">
        <v>21854</v>
      </c>
      <c r="M2842" s="44">
        <v>10667.2</v>
      </c>
      <c r="N2842" s="44">
        <v>10667.2</v>
      </c>
    </row>
    <row r="2843" spans="2:14" x14ac:dyDescent="0.25">
      <c r="B2843" s="49" t="s">
        <v>9326</v>
      </c>
      <c r="C2843" s="53" t="str">
        <f>_xlfn.XLOOKUP(Tabla1[[#This Row],[txtDimensionFocus]],Tabla7[Columna1],Tabla7[Columna2])</f>
        <v>Cuentas Por Pagar Proveedores</v>
      </c>
      <c r="D2843" s="43" t="s">
        <v>5945</v>
      </c>
      <c r="E2843" t="s">
        <v>5944</v>
      </c>
      <c r="F2843" t="s">
        <v>13972</v>
      </c>
      <c r="G2843" s="41">
        <v>42430</v>
      </c>
      <c r="H2843" t="s">
        <v>5946</v>
      </c>
      <c r="L2843" t="s">
        <v>21854</v>
      </c>
      <c r="M2843" s="44">
        <v>10679</v>
      </c>
      <c r="N2843" s="44">
        <v>10679</v>
      </c>
    </row>
    <row r="2844" spans="2:14" x14ac:dyDescent="0.25">
      <c r="B2844" s="49" t="s">
        <v>9326</v>
      </c>
      <c r="C2844" s="53" t="str">
        <f>_xlfn.XLOOKUP(Tabla1[[#This Row],[txtDimensionFocus]],Tabla7[Columna1],Tabla7[Columna2])</f>
        <v>Cuentas Por Pagar Proveedores</v>
      </c>
      <c r="D2844" s="43" t="s">
        <v>12650</v>
      </c>
      <c r="E2844" t="s">
        <v>4257</v>
      </c>
      <c r="F2844" t="s">
        <v>14998</v>
      </c>
      <c r="G2844" s="41">
        <v>43439</v>
      </c>
      <c r="L2844" t="s">
        <v>21854</v>
      </c>
      <c r="M2844" s="44">
        <v>67800</v>
      </c>
      <c r="N2844" s="44">
        <v>10800</v>
      </c>
    </row>
    <row r="2845" spans="2:14" x14ac:dyDescent="0.25">
      <c r="B2845" s="49" t="s">
        <v>9326</v>
      </c>
      <c r="C2845" s="53" t="str">
        <f>_xlfn.XLOOKUP(Tabla1[[#This Row],[txtDimensionFocus]],Tabla7[Columna1],Tabla7[Columna2])</f>
        <v>Cuentas Por Pagar Proveedores</v>
      </c>
      <c r="D2845" s="43" t="s">
        <v>803</v>
      </c>
      <c r="E2845" t="s">
        <v>802</v>
      </c>
      <c r="F2845" t="s">
        <v>10133</v>
      </c>
      <c r="G2845" s="41">
        <v>41235</v>
      </c>
      <c r="L2845" t="s">
        <v>21854</v>
      </c>
      <c r="M2845" s="44">
        <v>11120.1</v>
      </c>
      <c r="N2845" s="44">
        <v>11120.1</v>
      </c>
    </row>
    <row r="2846" spans="2:14" x14ac:dyDescent="0.25">
      <c r="B2846" s="49" t="s">
        <v>9326</v>
      </c>
      <c r="C2846" s="53" t="str">
        <f>_xlfn.XLOOKUP(Tabla1[[#This Row],[txtDimensionFocus]],Tabla7[Columna1],Tabla7[Columna2])</f>
        <v>Cuentas Por Pagar Proveedores</v>
      </c>
      <c r="D2846" s="43" t="s">
        <v>11641</v>
      </c>
      <c r="E2846" t="s">
        <v>2861</v>
      </c>
      <c r="F2846" t="s">
        <v>12624</v>
      </c>
      <c r="G2846" s="41">
        <v>41891</v>
      </c>
      <c r="L2846" t="s">
        <v>21854</v>
      </c>
      <c r="M2846" s="44">
        <v>14850</v>
      </c>
      <c r="N2846" s="44">
        <v>14850</v>
      </c>
    </row>
    <row r="2847" spans="2:14" x14ac:dyDescent="0.25">
      <c r="B2847" s="49" t="s">
        <v>9326</v>
      </c>
      <c r="C2847" s="53" t="str">
        <f>_xlfn.XLOOKUP(Tabla1[[#This Row],[txtDimensionFocus]],Tabla7[Columna1],Tabla7[Columna2])</f>
        <v>Cuentas Por Pagar Proveedores</v>
      </c>
      <c r="D2847" s="43" t="s">
        <v>16092</v>
      </c>
      <c r="E2847" t="s">
        <v>8749</v>
      </c>
      <c r="F2847" t="s">
        <v>16094</v>
      </c>
      <c r="G2847" s="41">
        <v>44755</v>
      </c>
      <c r="L2847" t="s">
        <v>21854</v>
      </c>
      <c r="M2847" s="44">
        <v>15941.69</v>
      </c>
      <c r="N2847" s="44">
        <v>15941.69</v>
      </c>
    </row>
    <row r="2848" spans="2:14" x14ac:dyDescent="0.25">
      <c r="B2848" s="49" t="s">
        <v>9326</v>
      </c>
      <c r="C2848" s="53" t="str">
        <f>_xlfn.XLOOKUP(Tabla1[[#This Row],[txtDimensionFocus]],Tabla7[Columna1],Tabla7[Columna2])</f>
        <v>Cuentas Por Pagar Proveedores</v>
      </c>
      <c r="D2848" s="43" t="s">
        <v>2550</v>
      </c>
      <c r="E2848" t="s">
        <v>2549</v>
      </c>
      <c r="F2848" t="s">
        <v>13945</v>
      </c>
      <c r="G2848" s="41">
        <v>42373</v>
      </c>
      <c r="L2848" t="s">
        <v>21854</v>
      </c>
      <c r="M2848" s="44">
        <v>105176.49</v>
      </c>
      <c r="N2848" s="44">
        <v>16043.87</v>
      </c>
    </row>
    <row r="2849" spans="2:14" x14ac:dyDescent="0.25">
      <c r="B2849" s="49" t="s">
        <v>9326</v>
      </c>
      <c r="C2849" s="53" t="str">
        <f>_xlfn.XLOOKUP(Tabla1[[#This Row],[txtDimensionFocus]],Tabla7[Columna1],Tabla7[Columna2])</f>
        <v>Cuentas Por Pagar Proveedores</v>
      </c>
      <c r="D2849" s="43" t="s">
        <v>18389</v>
      </c>
      <c r="E2849" t="s">
        <v>18390</v>
      </c>
      <c r="F2849" t="s">
        <v>18393</v>
      </c>
      <c r="G2849" s="41">
        <v>45288</v>
      </c>
      <c r="H2849" t="s">
        <v>18394</v>
      </c>
      <c r="I2849" t="s">
        <v>18395</v>
      </c>
      <c r="L2849" t="s">
        <v>21854</v>
      </c>
      <c r="M2849" s="44">
        <v>106200</v>
      </c>
      <c r="N2849" s="44">
        <v>16200</v>
      </c>
    </row>
    <row r="2850" spans="2:14" x14ac:dyDescent="0.25">
      <c r="B2850" s="49" t="s">
        <v>9326</v>
      </c>
      <c r="C2850" s="53" t="str">
        <f>_xlfn.XLOOKUP(Tabla1[[#This Row],[txtDimensionFocus]],Tabla7[Columna1],Tabla7[Columna2])</f>
        <v>Cuentas Por Pagar Proveedores</v>
      </c>
      <c r="D2850" s="43" t="s">
        <v>9865</v>
      </c>
      <c r="E2850" t="s">
        <v>655</v>
      </c>
      <c r="F2850" t="s">
        <v>9866</v>
      </c>
      <c r="G2850" s="41">
        <v>41091</v>
      </c>
      <c r="H2850">
        <v>40</v>
      </c>
      <c r="L2850" t="s">
        <v>21854</v>
      </c>
      <c r="M2850" s="44">
        <v>19442.7</v>
      </c>
      <c r="N2850" s="44">
        <v>19442.7</v>
      </c>
    </row>
    <row r="2851" spans="2:14" x14ac:dyDescent="0.25">
      <c r="B2851" s="49" t="s">
        <v>9326</v>
      </c>
      <c r="C2851" s="53" t="str">
        <f>_xlfn.XLOOKUP(Tabla1[[#This Row],[txtDimensionFocus]],Tabla7[Columna1],Tabla7[Columna2])</f>
        <v>Cuentas Por Pagar Proveedores</v>
      </c>
      <c r="D2851" s="43" t="s">
        <v>10271</v>
      </c>
      <c r="E2851" t="s">
        <v>1225</v>
      </c>
      <c r="F2851" t="s">
        <v>13943</v>
      </c>
      <c r="G2851" s="41">
        <v>42373</v>
      </c>
      <c r="L2851" t="s">
        <v>21854</v>
      </c>
      <c r="M2851" s="44">
        <v>155288</v>
      </c>
      <c r="N2851" s="44">
        <v>23688</v>
      </c>
    </row>
    <row r="2852" spans="2:14" x14ac:dyDescent="0.25">
      <c r="B2852" s="49" t="s">
        <v>9326</v>
      </c>
      <c r="C2852" s="53" t="str">
        <f>_xlfn.XLOOKUP(Tabla1[[#This Row],[txtDimensionFocus]],Tabla7[Columna1],Tabla7[Columna2])</f>
        <v>Cuentas Por Pagar Proveedores</v>
      </c>
      <c r="D2852" s="43" t="s">
        <v>9853</v>
      </c>
      <c r="E2852" t="s">
        <v>637</v>
      </c>
      <c r="F2852" t="s">
        <v>9907</v>
      </c>
      <c r="G2852" s="41">
        <v>41110</v>
      </c>
      <c r="L2852" t="s">
        <v>21854</v>
      </c>
      <c r="M2852" s="44">
        <v>24235.63</v>
      </c>
      <c r="N2852" s="44">
        <v>24235.63</v>
      </c>
    </row>
    <row r="2853" spans="2:14" x14ac:dyDescent="0.25">
      <c r="B2853" s="49" t="s">
        <v>9326</v>
      </c>
      <c r="C2853" s="53" t="str">
        <f>_xlfn.XLOOKUP(Tabla1[[#This Row],[txtDimensionFocus]],Tabla7[Columna1],Tabla7[Columna2])</f>
        <v>Cuentas Por Pagar Proveedores</v>
      </c>
      <c r="D2853" s="43" t="s">
        <v>6768</v>
      </c>
      <c r="E2853" t="s">
        <v>6767</v>
      </c>
      <c r="F2853" t="s">
        <v>14697</v>
      </c>
      <c r="G2853" s="41">
        <v>42982</v>
      </c>
      <c r="L2853" t="s">
        <v>21854</v>
      </c>
      <c r="M2853" s="44">
        <v>27717.759999999998</v>
      </c>
      <c r="N2853" s="44">
        <v>27717.759999999998</v>
      </c>
    </row>
    <row r="2854" spans="2:14" x14ac:dyDescent="0.25">
      <c r="B2854" s="49" t="s">
        <v>9326</v>
      </c>
      <c r="C2854" s="53" t="str">
        <f>_xlfn.XLOOKUP(Tabla1[[#This Row],[txtDimensionFocus]],Tabla7[Columna1],Tabla7[Columna2])</f>
        <v>Cuentas Por Pagar Proveedores</v>
      </c>
      <c r="D2854" s="43" t="s">
        <v>2541</v>
      </c>
      <c r="E2854" t="s">
        <v>2540</v>
      </c>
      <c r="F2854" t="s">
        <v>13952</v>
      </c>
      <c r="G2854" s="41">
        <v>42373</v>
      </c>
      <c r="L2854" t="s">
        <v>21854</v>
      </c>
      <c r="M2854" s="44">
        <v>194239.8</v>
      </c>
      <c r="N2854" s="44">
        <v>29629.8</v>
      </c>
    </row>
    <row r="2855" spans="2:14" x14ac:dyDescent="0.25">
      <c r="B2855" s="49" t="s">
        <v>9326</v>
      </c>
      <c r="C2855" s="53" t="str">
        <f>_xlfn.XLOOKUP(Tabla1[[#This Row],[txtDimensionFocus]],Tabla7[Columna1],Tabla7[Columna2])</f>
        <v>Cuentas Por Pagar Proveedores</v>
      </c>
      <c r="D2855" s="43" t="s">
        <v>6753</v>
      </c>
      <c r="E2855" t="s">
        <v>6752</v>
      </c>
      <c r="F2855" t="s">
        <v>15249</v>
      </c>
      <c r="G2855" s="41">
        <v>44015</v>
      </c>
      <c r="H2855" t="s">
        <v>7682</v>
      </c>
      <c r="I2855" t="s">
        <v>17782</v>
      </c>
      <c r="K2855" t="s">
        <v>22257</v>
      </c>
      <c r="L2855" t="s">
        <v>21854</v>
      </c>
      <c r="M2855" s="44">
        <v>30000</v>
      </c>
      <c r="N2855" s="44">
        <v>30000</v>
      </c>
    </row>
    <row r="2856" spans="2:14" x14ac:dyDescent="0.25">
      <c r="B2856" s="49" t="s">
        <v>9326</v>
      </c>
      <c r="C2856" s="53" t="str">
        <f>_xlfn.XLOOKUP(Tabla1[[#This Row],[txtDimensionFocus]],Tabla7[Columna1],Tabla7[Columna2])</f>
        <v>Cuentas Por Pagar Proveedores</v>
      </c>
      <c r="D2856" s="43" t="s">
        <v>8901</v>
      </c>
      <c r="E2856" t="s">
        <v>8900</v>
      </c>
      <c r="F2856" t="s">
        <v>18555</v>
      </c>
      <c r="G2856" s="41">
        <v>44945</v>
      </c>
      <c r="H2856" t="s">
        <v>8902</v>
      </c>
      <c r="L2856" t="s">
        <v>21854</v>
      </c>
      <c r="M2856" s="44">
        <v>32544.400000000001</v>
      </c>
      <c r="N2856" s="44">
        <v>32544.400000000001</v>
      </c>
    </row>
    <row r="2857" spans="2:14" x14ac:dyDescent="0.25">
      <c r="B2857" s="49" t="s">
        <v>9326</v>
      </c>
      <c r="C2857" s="53" t="str">
        <f>_xlfn.XLOOKUP(Tabla1[[#This Row],[txtDimensionFocus]],Tabla7[Columna1],Tabla7[Columna2])</f>
        <v>Cuentas Por Pagar Proveedores</v>
      </c>
      <c r="D2857" s="43" t="s">
        <v>9707</v>
      </c>
      <c r="E2857" t="s">
        <v>497</v>
      </c>
      <c r="F2857" t="s">
        <v>16713</v>
      </c>
      <c r="G2857" s="41">
        <v>45138</v>
      </c>
      <c r="L2857" t="s">
        <v>21854</v>
      </c>
      <c r="M2857" s="44">
        <v>56500</v>
      </c>
      <c r="N2857" s="44">
        <v>36000</v>
      </c>
    </row>
    <row r="2858" spans="2:14" x14ac:dyDescent="0.25">
      <c r="B2858" s="49" t="s">
        <v>9326</v>
      </c>
      <c r="C2858" s="53" t="str">
        <f>_xlfn.XLOOKUP(Tabla1[[#This Row],[txtDimensionFocus]],Tabla7[Columna1],Tabla7[Columna2])</f>
        <v>Cuentas Por Pagar Proveedores</v>
      </c>
      <c r="D2858" s="43" t="s">
        <v>1157</v>
      </c>
      <c r="E2858" t="s">
        <v>1156</v>
      </c>
      <c r="F2858" t="s">
        <v>10240</v>
      </c>
      <c r="G2858" s="41">
        <v>41274</v>
      </c>
      <c r="L2858" t="s">
        <v>21854</v>
      </c>
      <c r="M2858" s="44">
        <v>36102.75</v>
      </c>
      <c r="N2858" s="44">
        <v>36102.75</v>
      </c>
    </row>
    <row r="2859" spans="2:14" x14ac:dyDescent="0.25">
      <c r="B2859" s="49" t="s">
        <v>9326</v>
      </c>
      <c r="C2859" s="53" t="str">
        <f>_xlfn.XLOOKUP(Tabla1[[#This Row],[txtDimensionFocus]],Tabla7[Columna1],Tabla7[Columna2])</f>
        <v>Cuentas Por Pagar Proveedores</v>
      </c>
      <c r="D2859" s="43" t="s">
        <v>6202</v>
      </c>
      <c r="E2859" t="s">
        <v>6201</v>
      </c>
      <c r="F2859" t="s">
        <v>18378</v>
      </c>
      <c r="G2859" s="41">
        <v>45117</v>
      </c>
      <c r="H2859" t="s">
        <v>8679</v>
      </c>
      <c r="L2859" t="s">
        <v>21854</v>
      </c>
      <c r="M2859" s="44">
        <v>39077.81</v>
      </c>
      <c r="N2859" s="44">
        <v>39077.81</v>
      </c>
    </row>
    <row r="2860" spans="2:14" x14ac:dyDescent="0.25">
      <c r="B2860" s="49" t="s">
        <v>9326</v>
      </c>
      <c r="C2860" s="53" t="str">
        <f>_xlfn.XLOOKUP(Tabla1[[#This Row],[txtDimensionFocus]],Tabla7[Columna1],Tabla7[Columna2])</f>
        <v>Cuentas Por Pagar Proveedores</v>
      </c>
      <c r="D2860" s="43" t="s">
        <v>17858</v>
      </c>
      <c r="E2860" t="s">
        <v>17859</v>
      </c>
      <c r="F2860" t="s">
        <v>17863</v>
      </c>
      <c r="G2860" s="41">
        <v>45258</v>
      </c>
      <c r="H2860" t="s">
        <v>17864</v>
      </c>
      <c r="I2860" t="s">
        <v>17865</v>
      </c>
      <c r="J2860" t="s">
        <v>22279</v>
      </c>
      <c r="K2860" t="s">
        <v>22280</v>
      </c>
      <c r="L2860" t="s">
        <v>21854</v>
      </c>
      <c r="M2860" s="44">
        <v>39583.58</v>
      </c>
      <c r="N2860" s="44">
        <v>39583.58</v>
      </c>
    </row>
    <row r="2861" spans="2:14" x14ac:dyDescent="0.25">
      <c r="B2861" s="49" t="s">
        <v>9326</v>
      </c>
      <c r="C2861" s="53" t="str">
        <f>_xlfn.XLOOKUP(Tabla1[[#This Row],[txtDimensionFocus]],Tabla7[Columna1],Tabla7[Columna2])</f>
        <v>Cuentas Por Pagar Proveedores</v>
      </c>
      <c r="D2861" s="43" t="s">
        <v>816</v>
      </c>
      <c r="E2861" t="s">
        <v>815</v>
      </c>
      <c r="F2861" t="s">
        <v>10891</v>
      </c>
      <c r="G2861" s="41">
        <v>41627</v>
      </c>
      <c r="L2861" t="s">
        <v>21854</v>
      </c>
      <c r="M2861" s="44">
        <v>44040.15</v>
      </c>
      <c r="N2861" s="44">
        <v>44040.15</v>
      </c>
    </row>
    <row r="2862" spans="2:14" x14ac:dyDescent="0.25">
      <c r="B2862" s="49" t="s">
        <v>9326</v>
      </c>
      <c r="C2862" s="53" t="str">
        <f>_xlfn.XLOOKUP(Tabla1[[#This Row],[txtDimensionFocus]],Tabla7[Columna1],Tabla7[Columna2])</f>
        <v>Cuentas Por Pagar Proveedores</v>
      </c>
      <c r="D2862" s="43" t="s">
        <v>6355</v>
      </c>
      <c r="E2862" t="s">
        <v>6354</v>
      </c>
      <c r="F2862" t="s">
        <v>15211</v>
      </c>
      <c r="G2862" s="41">
        <v>43879</v>
      </c>
      <c r="H2862" t="s">
        <v>7481</v>
      </c>
      <c r="L2862" t="s">
        <v>21854</v>
      </c>
      <c r="M2862" s="44">
        <v>44250</v>
      </c>
      <c r="N2862" s="44">
        <v>44250</v>
      </c>
    </row>
    <row r="2863" spans="2:14" x14ac:dyDescent="0.25">
      <c r="B2863" s="49" t="s">
        <v>9326</v>
      </c>
      <c r="C2863" s="53" t="str">
        <f>_xlfn.XLOOKUP(Tabla1[[#This Row],[txtDimensionFocus]],Tabla7[Columna1],Tabla7[Columna2])</f>
        <v>Cuentas Por Pagar Proveedores</v>
      </c>
      <c r="D2863" s="43" t="s">
        <v>816</v>
      </c>
      <c r="E2863" t="s">
        <v>815</v>
      </c>
      <c r="F2863" t="s">
        <v>10892</v>
      </c>
      <c r="G2863" s="41">
        <v>41627</v>
      </c>
      <c r="L2863" t="s">
        <v>21854</v>
      </c>
      <c r="M2863" s="44">
        <v>46648.800000000003</v>
      </c>
      <c r="N2863" s="44">
        <v>46648.800000000003</v>
      </c>
    </row>
    <row r="2864" spans="2:14" x14ac:dyDescent="0.25">
      <c r="B2864" s="49" t="s">
        <v>9326</v>
      </c>
      <c r="C2864" s="53" t="str">
        <f>_xlfn.XLOOKUP(Tabla1[[#This Row],[txtDimensionFocus]],Tabla7[Columna1],Tabla7[Columna2])</f>
        <v>Cuentas Por Pagar Proveedores</v>
      </c>
      <c r="D2864" s="43" t="s">
        <v>3178</v>
      </c>
      <c r="E2864" t="s">
        <v>3177</v>
      </c>
      <c r="F2864" t="s">
        <v>13665</v>
      </c>
      <c r="G2864" s="41">
        <v>42185</v>
      </c>
      <c r="L2864" t="s">
        <v>21854</v>
      </c>
      <c r="M2864" s="44">
        <v>51641</v>
      </c>
      <c r="N2864" s="44">
        <v>51641</v>
      </c>
    </row>
    <row r="2865" spans="2:14" x14ac:dyDescent="0.25">
      <c r="B2865" s="49" t="s">
        <v>9326</v>
      </c>
      <c r="C2865" s="53" t="str">
        <f>_xlfn.XLOOKUP(Tabla1[[#This Row],[txtDimensionFocus]],Tabla7[Columna1],Tabla7[Columna2])</f>
        <v>Cuentas Por Pagar Proveedores</v>
      </c>
      <c r="D2865" s="43" t="s">
        <v>797</v>
      </c>
      <c r="E2865" t="s">
        <v>796</v>
      </c>
      <c r="F2865" t="s">
        <v>10161</v>
      </c>
      <c r="G2865" s="41">
        <v>41249</v>
      </c>
      <c r="L2865" t="s">
        <v>21854</v>
      </c>
      <c r="M2865" s="44">
        <v>52612.47</v>
      </c>
      <c r="N2865" s="44">
        <v>52612.47</v>
      </c>
    </row>
    <row r="2866" spans="2:14" x14ac:dyDescent="0.25">
      <c r="B2866" s="49" t="s">
        <v>9326</v>
      </c>
      <c r="C2866" s="53" t="str">
        <f>_xlfn.XLOOKUP(Tabla1[[#This Row],[txtDimensionFocus]],Tabla7[Columna1],Tabla7[Columna2])</f>
        <v>Cuentas Por Pagar Proveedores</v>
      </c>
      <c r="D2866" s="43" t="s">
        <v>4451</v>
      </c>
      <c r="E2866" t="s">
        <v>4450</v>
      </c>
      <c r="F2866" t="s">
        <v>12808</v>
      </c>
      <c r="G2866" s="41">
        <v>41969</v>
      </c>
      <c r="H2866" t="s">
        <v>4452</v>
      </c>
      <c r="L2866" t="s">
        <v>21854</v>
      </c>
      <c r="M2866" s="44">
        <v>58046.38</v>
      </c>
      <c r="N2866" s="44">
        <v>58046.38</v>
      </c>
    </row>
    <row r="2867" spans="2:14" x14ac:dyDescent="0.25">
      <c r="B2867" s="49" t="s">
        <v>9326</v>
      </c>
      <c r="C2867" s="53" t="str">
        <f>_xlfn.XLOOKUP(Tabla1[[#This Row],[txtDimensionFocus]],Tabla7[Columna1],Tabla7[Columna2])</f>
        <v>Cuentas Por Pagar Proveedores</v>
      </c>
      <c r="D2867" s="43" t="s">
        <v>12814</v>
      </c>
      <c r="E2867" t="s">
        <v>4466</v>
      </c>
      <c r="F2867" t="s">
        <v>16163</v>
      </c>
      <c r="G2867" s="41">
        <v>44858</v>
      </c>
      <c r="H2867" t="s">
        <v>8814</v>
      </c>
      <c r="I2867" t="s">
        <v>16900</v>
      </c>
      <c r="K2867" t="s">
        <v>22003</v>
      </c>
      <c r="L2867" t="s">
        <v>21854</v>
      </c>
      <c r="M2867" s="44">
        <v>59000</v>
      </c>
      <c r="N2867" s="44">
        <v>59000</v>
      </c>
    </row>
    <row r="2868" spans="2:14" x14ac:dyDescent="0.25">
      <c r="B2868" s="49" t="s">
        <v>9326</v>
      </c>
      <c r="C2868" s="53" t="str">
        <f>_xlfn.XLOOKUP(Tabla1[[#This Row],[txtDimensionFocus]],Tabla7[Columna1],Tabla7[Columna2])</f>
        <v>Cuentas Por Pagar Proveedores</v>
      </c>
      <c r="D2868" s="43" t="s">
        <v>6202</v>
      </c>
      <c r="E2868" t="s">
        <v>6201</v>
      </c>
      <c r="F2868" t="s">
        <v>18379</v>
      </c>
      <c r="G2868" s="41">
        <v>45117</v>
      </c>
      <c r="H2868" t="s">
        <v>16531</v>
      </c>
      <c r="L2868" t="s">
        <v>21854</v>
      </c>
      <c r="M2868" s="44">
        <v>59188.800000000003</v>
      </c>
      <c r="N2868" s="44">
        <v>59188.800000000003</v>
      </c>
    </row>
    <row r="2869" spans="2:14" x14ac:dyDescent="0.25">
      <c r="B2869" s="49" t="s">
        <v>9326</v>
      </c>
      <c r="C2869" s="53" t="str">
        <f>_xlfn.XLOOKUP(Tabla1[[#This Row],[txtDimensionFocus]],Tabla7[Columna1],Tabla7[Columna2])</f>
        <v>Cuentas Por Pagar Proveedores</v>
      </c>
      <c r="D2869" s="43" t="s">
        <v>7731</v>
      </c>
      <c r="E2869" t="s">
        <v>7730</v>
      </c>
      <c r="F2869" t="s">
        <v>15284</v>
      </c>
      <c r="G2869" s="41">
        <v>44049</v>
      </c>
      <c r="H2869" t="s">
        <v>7732</v>
      </c>
      <c r="I2869" t="s">
        <v>17653</v>
      </c>
      <c r="K2869" t="s">
        <v>22205</v>
      </c>
      <c r="L2869" t="s">
        <v>21854</v>
      </c>
      <c r="M2869" s="44">
        <v>335440.96000000002</v>
      </c>
      <c r="N2869" s="44">
        <v>67088.19</v>
      </c>
    </row>
    <row r="2870" spans="2:14" x14ac:dyDescent="0.25">
      <c r="B2870" s="49" t="s">
        <v>9326</v>
      </c>
      <c r="C2870" s="53" t="str">
        <f>_xlfn.XLOOKUP(Tabla1[[#This Row],[txtDimensionFocus]],Tabla7[Columna1],Tabla7[Columna2])</f>
        <v>Cuentas Por Pagar Proveedores</v>
      </c>
      <c r="D2870" s="43" t="s">
        <v>1341</v>
      </c>
      <c r="E2870" t="s">
        <v>1340</v>
      </c>
      <c r="F2870" t="s">
        <v>10357</v>
      </c>
      <c r="G2870" s="41">
        <v>41407</v>
      </c>
      <c r="L2870" t="s">
        <v>21854</v>
      </c>
      <c r="M2870" s="44">
        <v>75320</v>
      </c>
      <c r="N2870" s="44">
        <v>75320</v>
      </c>
    </row>
    <row r="2871" spans="2:14" x14ac:dyDescent="0.25">
      <c r="B2871" s="49" t="s">
        <v>9326</v>
      </c>
      <c r="C2871" s="53" t="str">
        <f>_xlfn.XLOOKUP(Tabla1[[#This Row],[txtDimensionFocus]],Tabla7[Columna1],Tabla7[Columna2])</f>
        <v>Cuentas Por Pagar Proveedores</v>
      </c>
      <c r="D2871" s="43" t="s">
        <v>16092</v>
      </c>
      <c r="E2871" t="s">
        <v>8749</v>
      </c>
      <c r="F2871" t="s">
        <v>16096</v>
      </c>
      <c r="G2871" s="41">
        <v>44755</v>
      </c>
      <c r="L2871" t="s">
        <v>21854</v>
      </c>
      <c r="M2871" s="44">
        <v>75875.13</v>
      </c>
      <c r="N2871" s="44">
        <v>75875.13</v>
      </c>
    </row>
    <row r="2872" spans="2:14" x14ac:dyDescent="0.25">
      <c r="B2872" s="49" t="s">
        <v>9326</v>
      </c>
      <c r="C2872" s="53" t="str">
        <f>_xlfn.XLOOKUP(Tabla1[[#This Row],[txtDimensionFocus]],Tabla7[Columna1],Tabla7[Columna2])</f>
        <v>Cuentas Por Pagar Proveedores</v>
      </c>
      <c r="D2872" s="43" t="s">
        <v>816</v>
      </c>
      <c r="E2872" t="s">
        <v>815</v>
      </c>
      <c r="F2872" t="s">
        <v>11057</v>
      </c>
      <c r="G2872" s="41">
        <v>41680</v>
      </c>
      <c r="L2872" t="s">
        <v>21854</v>
      </c>
      <c r="M2872" s="44">
        <v>88998.7</v>
      </c>
      <c r="N2872" s="44">
        <v>88998.7</v>
      </c>
    </row>
    <row r="2873" spans="2:14" x14ac:dyDescent="0.25">
      <c r="B2873" s="49" t="s">
        <v>9326</v>
      </c>
      <c r="C2873" s="53" t="str">
        <f>_xlfn.XLOOKUP(Tabla1[[#This Row],[txtDimensionFocus]],Tabla7[Columna1],Tabla7[Columna2])</f>
        <v>Cuentas Por Pagar Proveedores</v>
      </c>
      <c r="D2873" s="43" t="s">
        <v>16192</v>
      </c>
      <c r="E2873" t="s">
        <v>8855</v>
      </c>
      <c r="F2873" t="s">
        <v>16236</v>
      </c>
      <c r="G2873" s="41">
        <v>44971</v>
      </c>
      <c r="H2873" t="s">
        <v>8935</v>
      </c>
      <c r="I2873" t="s">
        <v>8936</v>
      </c>
      <c r="L2873" t="s">
        <v>21854</v>
      </c>
      <c r="M2873" s="44">
        <v>90000</v>
      </c>
      <c r="N2873" s="44">
        <v>90000</v>
      </c>
    </row>
    <row r="2874" spans="2:14" x14ac:dyDescent="0.25">
      <c r="B2874" s="49" t="s">
        <v>9326</v>
      </c>
      <c r="C2874" s="53" t="str">
        <f>_xlfn.XLOOKUP(Tabla1[[#This Row],[txtDimensionFocus]],Tabla7[Columna1],Tabla7[Columna2])</f>
        <v>Cuentas Por Pagar Proveedores</v>
      </c>
      <c r="D2874" s="43" t="s">
        <v>16381</v>
      </c>
      <c r="E2874" t="s">
        <v>9237</v>
      </c>
      <c r="F2874" t="s">
        <v>16502</v>
      </c>
      <c r="G2874" s="41">
        <v>45260</v>
      </c>
      <c r="H2874" t="s">
        <v>16503</v>
      </c>
      <c r="I2874" t="s">
        <v>16504</v>
      </c>
      <c r="K2874" t="s">
        <v>21890</v>
      </c>
      <c r="L2874" t="s">
        <v>21854</v>
      </c>
      <c r="M2874" s="44">
        <v>94400</v>
      </c>
      <c r="N2874" s="44">
        <v>94400</v>
      </c>
    </row>
    <row r="2875" spans="2:14" x14ac:dyDescent="0.25">
      <c r="B2875" s="49" t="s">
        <v>9326</v>
      </c>
      <c r="C2875" s="53" t="str">
        <f>_xlfn.XLOOKUP(Tabla1[[#This Row],[txtDimensionFocus]],Tabla7[Columna1],Tabla7[Columna2])</f>
        <v>Cuentas Por Pagar Proveedores</v>
      </c>
      <c r="D2875" s="43" t="s">
        <v>17018</v>
      </c>
      <c r="E2875" t="s">
        <v>17019</v>
      </c>
      <c r="F2875" t="s">
        <v>22056</v>
      </c>
      <c r="G2875" s="41">
        <v>45309</v>
      </c>
      <c r="L2875" t="s">
        <v>21854</v>
      </c>
      <c r="M2875" s="44">
        <v>428576</v>
      </c>
      <c r="N2875" s="44">
        <v>94400</v>
      </c>
    </row>
    <row r="2876" spans="2:14" x14ac:dyDescent="0.25">
      <c r="B2876" s="49" t="s">
        <v>9326</v>
      </c>
      <c r="C2876" s="53" t="str">
        <f>_xlfn.XLOOKUP(Tabla1[[#This Row],[txtDimensionFocus]],Tabla7[Columna1],Tabla7[Columna2])</f>
        <v>Cuentas Por Pagar Proveedores</v>
      </c>
      <c r="D2876" s="43" t="s">
        <v>1278</v>
      </c>
      <c r="E2876" t="s">
        <v>1277</v>
      </c>
      <c r="F2876" t="s">
        <v>10956</v>
      </c>
      <c r="G2876" s="41">
        <v>41639</v>
      </c>
      <c r="H2876" t="s">
        <v>2041</v>
      </c>
      <c r="I2876" t="s">
        <v>17991</v>
      </c>
      <c r="K2876" t="s">
        <v>22362</v>
      </c>
      <c r="L2876" t="s">
        <v>21854</v>
      </c>
      <c r="M2876" s="44">
        <v>-271173.28999999998</v>
      </c>
      <c r="N2876" s="44">
        <v>96851.99</v>
      </c>
    </row>
    <row r="2877" spans="2:14" x14ac:dyDescent="0.25">
      <c r="B2877" s="49" t="s">
        <v>9326</v>
      </c>
      <c r="C2877" s="53" t="str">
        <f>_xlfn.XLOOKUP(Tabla1[[#This Row],[txtDimensionFocus]],Tabla7[Columna1],Tabla7[Columna2])</f>
        <v>Cuentas Por Pagar Proveedores</v>
      </c>
      <c r="D2877" s="43" t="s">
        <v>1824</v>
      </c>
      <c r="E2877" t="s">
        <v>1823</v>
      </c>
      <c r="F2877" t="s">
        <v>17285</v>
      </c>
      <c r="G2877" s="41">
        <v>45216</v>
      </c>
      <c r="H2877" t="s">
        <v>17286</v>
      </c>
      <c r="L2877" t="s">
        <v>21854</v>
      </c>
      <c r="M2877" s="44">
        <v>100314.85</v>
      </c>
      <c r="N2877" s="44">
        <v>100314.85</v>
      </c>
    </row>
    <row r="2878" spans="2:14" x14ac:dyDescent="0.25">
      <c r="B2878" s="49" t="s">
        <v>9326</v>
      </c>
      <c r="C2878" s="53" t="str">
        <f>_xlfn.XLOOKUP(Tabla1[[#This Row],[txtDimensionFocus]],Tabla7[Columna1],Tabla7[Columna2])</f>
        <v>Cuentas Por Pagar Proveedores</v>
      </c>
      <c r="D2878" s="43" t="s">
        <v>1622</v>
      </c>
      <c r="E2878" t="s">
        <v>1621</v>
      </c>
      <c r="F2878" t="s">
        <v>17246</v>
      </c>
      <c r="G2878" s="41">
        <v>45243</v>
      </c>
      <c r="H2878" t="s">
        <v>17247</v>
      </c>
      <c r="I2878" t="s">
        <v>17248</v>
      </c>
      <c r="J2878" t="s">
        <v>22112</v>
      </c>
      <c r="K2878" t="s">
        <v>22113</v>
      </c>
      <c r="L2878" t="s">
        <v>21854</v>
      </c>
      <c r="M2878" s="44">
        <v>104430</v>
      </c>
      <c r="N2878" s="44">
        <v>104430</v>
      </c>
    </row>
    <row r="2879" spans="2:14" x14ac:dyDescent="0.25">
      <c r="B2879" s="49" t="s">
        <v>9326</v>
      </c>
      <c r="C2879" s="53" t="str">
        <f>_xlfn.XLOOKUP(Tabla1[[#This Row],[txtDimensionFocus]],Tabla7[Columna1],Tabla7[Columna2])</f>
        <v>Cuentas Por Pagar Proveedores</v>
      </c>
      <c r="D2879" s="43" t="s">
        <v>14359</v>
      </c>
      <c r="E2879" t="s">
        <v>6454</v>
      </c>
      <c r="F2879" t="s">
        <v>17024</v>
      </c>
      <c r="G2879" s="41">
        <v>45082</v>
      </c>
      <c r="H2879" t="s">
        <v>9191</v>
      </c>
      <c r="L2879" t="s">
        <v>21854</v>
      </c>
      <c r="M2879" s="44">
        <v>111274</v>
      </c>
      <c r="N2879" s="44">
        <v>111274</v>
      </c>
    </row>
    <row r="2880" spans="2:14" x14ac:dyDescent="0.25">
      <c r="B2880" s="49" t="s">
        <v>9326</v>
      </c>
      <c r="C2880" s="53" t="str">
        <f>_xlfn.XLOOKUP(Tabla1[[#This Row],[txtDimensionFocus]],Tabla7[Columna1],Tabla7[Columna2])</f>
        <v>Cuentas Por Pagar Proveedores</v>
      </c>
      <c r="D2880" s="43" t="s">
        <v>4451</v>
      </c>
      <c r="E2880" t="s">
        <v>4450</v>
      </c>
      <c r="F2880" t="s">
        <v>12809</v>
      </c>
      <c r="G2880" s="41">
        <v>41969</v>
      </c>
      <c r="H2880" t="s">
        <v>4453</v>
      </c>
      <c r="L2880" t="s">
        <v>21854</v>
      </c>
      <c r="M2880" s="44">
        <v>116092.73</v>
      </c>
      <c r="N2880" s="44">
        <v>116092.73</v>
      </c>
    </row>
    <row r="2881" spans="2:14" x14ac:dyDescent="0.25">
      <c r="B2881" s="49" t="s">
        <v>9326</v>
      </c>
      <c r="C2881" s="53" t="str">
        <f>_xlfn.XLOOKUP(Tabla1[[#This Row],[txtDimensionFocus]],Tabla7[Columna1],Tabla7[Columna2])</f>
        <v>Cuentas Por Pagar Proveedores</v>
      </c>
      <c r="D2881" s="43" t="s">
        <v>7658</v>
      </c>
      <c r="E2881" t="s">
        <v>7657</v>
      </c>
      <c r="F2881" t="s">
        <v>18802</v>
      </c>
      <c r="G2881" s="41">
        <v>45232</v>
      </c>
      <c r="H2881" t="s">
        <v>18803</v>
      </c>
      <c r="I2881" t="s">
        <v>18169</v>
      </c>
      <c r="K2881" t="s">
        <v>22725</v>
      </c>
      <c r="L2881" t="s">
        <v>21854</v>
      </c>
      <c r="M2881" s="44">
        <v>124528.36</v>
      </c>
      <c r="N2881" s="44">
        <v>124528.36</v>
      </c>
    </row>
    <row r="2882" spans="2:14" x14ac:dyDescent="0.25">
      <c r="B2882" s="49" t="s">
        <v>9326</v>
      </c>
      <c r="C2882" s="53" t="str">
        <f>_xlfn.XLOOKUP(Tabla1[[#This Row],[txtDimensionFocus]],Tabla7[Columna1],Tabla7[Columna2])</f>
        <v>Cuentas Por Pagar Proveedores</v>
      </c>
      <c r="D2882" s="43" t="s">
        <v>1353</v>
      </c>
      <c r="E2882" t="s">
        <v>1352</v>
      </c>
      <c r="F2882" t="s">
        <v>13950</v>
      </c>
      <c r="G2882" s="41">
        <v>42373</v>
      </c>
      <c r="L2882" t="s">
        <v>21854</v>
      </c>
      <c r="M2882" s="44">
        <v>826980.99</v>
      </c>
      <c r="N2882" s="44">
        <v>126149.64</v>
      </c>
    </row>
    <row r="2883" spans="2:14" x14ac:dyDescent="0.25">
      <c r="B2883" s="49" t="s">
        <v>9326</v>
      </c>
      <c r="C2883" s="53" t="str">
        <f>_xlfn.XLOOKUP(Tabla1[[#This Row],[txtDimensionFocus]],Tabla7[Columna1],Tabla7[Columna2])</f>
        <v>Cuentas Por Pagar Proveedores</v>
      </c>
      <c r="D2883" s="43" t="s">
        <v>9097</v>
      </c>
      <c r="E2883" t="s">
        <v>9096</v>
      </c>
      <c r="F2883" t="s">
        <v>21295</v>
      </c>
      <c r="G2883" s="41">
        <v>45258</v>
      </c>
      <c r="H2883" t="s">
        <v>21296</v>
      </c>
      <c r="L2883" t="s">
        <v>21854</v>
      </c>
      <c r="M2883" s="44">
        <v>-131422.5</v>
      </c>
      <c r="N2883" s="44">
        <v>131422.5</v>
      </c>
    </row>
    <row r="2884" spans="2:14" x14ac:dyDescent="0.25">
      <c r="B2884" s="49" t="s">
        <v>23700</v>
      </c>
      <c r="C2884" s="53" t="str">
        <f>_xlfn.XLOOKUP(Tabla1[[#This Row],[txtDimensionFocus]],Tabla7[Columna1],Tabla7[Columna2])</f>
        <v>Retencion por Pagar  de Impuesto Retenido</v>
      </c>
      <c r="D2884" s="43" t="s">
        <v>17</v>
      </c>
      <c r="E2884" t="s">
        <v>16</v>
      </c>
      <c r="F2884" t="s">
        <v>23793</v>
      </c>
      <c r="G2884" s="41">
        <v>41607</v>
      </c>
      <c r="L2884" t="s">
        <v>21854</v>
      </c>
      <c r="M2884" s="44">
        <v>-57044.82</v>
      </c>
      <c r="N2884" s="44">
        <v>-57044.82</v>
      </c>
    </row>
    <row r="2885" spans="2:14" x14ac:dyDescent="0.25">
      <c r="B2885" s="49" t="s">
        <v>9326</v>
      </c>
      <c r="C2885" s="53" t="str">
        <f>_xlfn.XLOOKUP(Tabla1[[#This Row],[txtDimensionFocus]],Tabla7[Columna1],Tabla7[Columna2])</f>
        <v>Cuentas Por Pagar Proveedores</v>
      </c>
      <c r="D2885" s="43" t="s">
        <v>17419</v>
      </c>
      <c r="E2885" t="s">
        <v>17420</v>
      </c>
      <c r="F2885" t="s">
        <v>17436</v>
      </c>
      <c r="G2885" s="41">
        <v>45264</v>
      </c>
      <c r="L2885" t="s">
        <v>21854</v>
      </c>
      <c r="M2885" s="44">
        <v>17584170.539999999</v>
      </c>
      <c r="N2885" s="44">
        <v>133749.18</v>
      </c>
    </row>
    <row r="2886" spans="2:14" x14ac:dyDescent="0.25">
      <c r="B2886" s="49" t="s">
        <v>9326</v>
      </c>
      <c r="C2886" s="53" t="str">
        <f>_xlfn.XLOOKUP(Tabla1[[#This Row],[txtDimensionFocus]],Tabla7[Columna1],Tabla7[Columna2])</f>
        <v>Cuentas Por Pagar Proveedores</v>
      </c>
      <c r="D2886" s="43" t="s">
        <v>1030</v>
      </c>
      <c r="E2886" t="s">
        <v>1029</v>
      </c>
      <c r="F2886" t="s">
        <v>10128</v>
      </c>
      <c r="G2886" s="41">
        <v>41234</v>
      </c>
      <c r="L2886" t="s">
        <v>21854</v>
      </c>
      <c r="M2886" s="44">
        <v>67299.58</v>
      </c>
      <c r="N2886" s="44">
        <v>134599.16</v>
      </c>
    </row>
    <row r="2887" spans="2:14" x14ac:dyDescent="0.25">
      <c r="B2887" s="49" t="s">
        <v>9326</v>
      </c>
      <c r="C2887" s="53" t="str">
        <f>_xlfn.XLOOKUP(Tabla1[[#This Row],[txtDimensionFocus]],Tabla7[Columna1],Tabla7[Columna2])</f>
        <v>Cuentas Por Pagar Proveedores</v>
      </c>
      <c r="D2887" s="43" t="s">
        <v>7667</v>
      </c>
      <c r="E2887" t="s">
        <v>7666</v>
      </c>
      <c r="F2887" t="s">
        <v>18074</v>
      </c>
      <c r="G2887" s="41">
        <v>45201</v>
      </c>
      <c r="H2887" t="s">
        <v>9228</v>
      </c>
      <c r="L2887" t="s">
        <v>21854</v>
      </c>
      <c r="M2887" s="44">
        <v>137839.1</v>
      </c>
      <c r="N2887" s="44">
        <v>137839.1</v>
      </c>
    </row>
    <row r="2888" spans="2:14" x14ac:dyDescent="0.25">
      <c r="B2888" s="49" t="s">
        <v>9326</v>
      </c>
      <c r="C2888" s="53" t="str">
        <f>_xlfn.XLOOKUP(Tabla1[[#This Row],[txtDimensionFocus]],Tabla7[Columna1],Tabla7[Columna2])</f>
        <v>Cuentas Por Pagar Proveedores</v>
      </c>
      <c r="D2888" s="43" t="s">
        <v>18289</v>
      </c>
      <c r="E2888" t="s">
        <v>18290</v>
      </c>
      <c r="F2888" t="s">
        <v>18291</v>
      </c>
      <c r="G2888" s="41">
        <v>45222</v>
      </c>
      <c r="H2888" t="s">
        <v>18292</v>
      </c>
      <c r="L2888" t="s">
        <v>21854</v>
      </c>
      <c r="M2888" s="44">
        <v>139744.04999999999</v>
      </c>
      <c r="N2888" s="44">
        <v>139744.04999999999</v>
      </c>
    </row>
    <row r="2889" spans="2:14" x14ac:dyDescent="0.25">
      <c r="B2889" s="49" t="s">
        <v>9326</v>
      </c>
      <c r="C2889" s="53" t="str">
        <f>_xlfn.XLOOKUP(Tabla1[[#This Row],[txtDimensionFocus]],Tabla7[Columna1],Tabla7[Columna2])</f>
        <v>Cuentas Por Pagar Proveedores</v>
      </c>
      <c r="D2889" s="43" t="s">
        <v>195</v>
      </c>
      <c r="E2889" t="s">
        <v>194</v>
      </c>
      <c r="F2889" t="s">
        <v>10356</v>
      </c>
      <c r="G2889" s="41">
        <v>41405</v>
      </c>
      <c r="L2889" t="s">
        <v>21854</v>
      </c>
      <c r="M2889" s="44">
        <v>146853</v>
      </c>
      <c r="N2889" s="44">
        <v>146853</v>
      </c>
    </row>
    <row r="2890" spans="2:14" x14ac:dyDescent="0.25">
      <c r="B2890" s="49" t="s">
        <v>9326</v>
      </c>
      <c r="C2890" s="53" t="str">
        <f>_xlfn.XLOOKUP(Tabla1[[#This Row],[txtDimensionFocus]],Tabla7[Columna1],Tabla7[Columna2])</f>
        <v>Cuentas Por Pagar Proveedores</v>
      </c>
      <c r="D2890" s="43" t="s">
        <v>16192</v>
      </c>
      <c r="E2890" t="s">
        <v>8855</v>
      </c>
      <c r="F2890" t="s">
        <v>16235</v>
      </c>
      <c r="G2890" s="41">
        <v>44971</v>
      </c>
      <c r="H2890" t="s">
        <v>8933</v>
      </c>
      <c r="I2890" t="s">
        <v>8934</v>
      </c>
      <c r="L2890" t="s">
        <v>21854</v>
      </c>
      <c r="M2890" s="44">
        <v>159300</v>
      </c>
      <c r="N2890" s="44">
        <v>159300</v>
      </c>
    </row>
    <row r="2891" spans="2:14" x14ac:dyDescent="0.25">
      <c r="B2891" s="49" t="s">
        <v>9326</v>
      </c>
      <c r="C2891" s="53" t="str">
        <f>_xlfn.XLOOKUP(Tabla1[[#This Row],[txtDimensionFocus]],Tabla7[Columna1],Tabla7[Columna2])</f>
        <v>Cuentas Por Pagar Proveedores</v>
      </c>
      <c r="D2891" s="43" t="s">
        <v>5254</v>
      </c>
      <c r="E2891" t="s">
        <v>5253</v>
      </c>
      <c r="F2891" t="s">
        <v>13951</v>
      </c>
      <c r="G2891" s="41">
        <v>42373</v>
      </c>
      <c r="L2891" t="s">
        <v>21854</v>
      </c>
      <c r="M2891" s="44">
        <v>1049105.56</v>
      </c>
      <c r="N2891" s="44">
        <v>160033.04999999999</v>
      </c>
    </row>
    <row r="2892" spans="2:14" x14ac:dyDescent="0.25">
      <c r="B2892" s="49" t="s">
        <v>9326</v>
      </c>
      <c r="C2892" s="53" t="str">
        <f>_xlfn.XLOOKUP(Tabla1[[#This Row],[txtDimensionFocus]],Tabla7[Columna1],Tabla7[Columna2])</f>
        <v>Cuentas Por Pagar Proveedores</v>
      </c>
      <c r="D2892" s="43" t="s">
        <v>5849</v>
      </c>
      <c r="E2892" t="s">
        <v>5848</v>
      </c>
      <c r="F2892" t="s">
        <v>14949</v>
      </c>
      <c r="G2892" s="41">
        <v>43374</v>
      </c>
      <c r="H2892" t="s">
        <v>7242</v>
      </c>
      <c r="I2892" t="s">
        <v>17902</v>
      </c>
      <c r="K2892" t="s">
        <v>22312</v>
      </c>
      <c r="L2892" t="s">
        <v>21854</v>
      </c>
      <c r="M2892" s="44">
        <v>166380</v>
      </c>
      <c r="N2892" s="44">
        <v>166380</v>
      </c>
    </row>
    <row r="2893" spans="2:14" x14ac:dyDescent="0.25">
      <c r="B2893" s="49" t="s">
        <v>9326</v>
      </c>
      <c r="C2893" s="53" t="str">
        <f>_xlfn.XLOOKUP(Tabla1[[#This Row],[txtDimensionFocus]],Tabla7[Columna1],Tabla7[Columna2])</f>
        <v>Cuentas Por Pagar Proveedores</v>
      </c>
      <c r="D2893" s="43" t="s">
        <v>433</v>
      </c>
      <c r="E2893" t="s">
        <v>432</v>
      </c>
      <c r="F2893" t="s">
        <v>10162</v>
      </c>
      <c r="G2893" s="41">
        <v>41249</v>
      </c>
      <c r="L2893" t="s">
        <v>21854</v>
      </c>
      <c r="M2893" s="44">
        <v>94416.59</v>
      </c>
      <c r="N2893" s="44">
        <v>188833.17</v>
      </c>
    </row>
    <row r="2894" spans="2:14" x14ac:dyDescent="0.25">
      <c r="B2894" s="49" t="s">
        <v>9326</v>
      </c>
      <c r="C2894" s="53" t="str">
        <f>_xlfn.XLOOKUP(Tabla1[[#This Row],[txtDimensionFocus]],Tabla7[Columna1],Tabla7[Columna2])</f>
        <v>Cuentas Por Pagar Proveedores</v>
      </c>
      <c r="D2894" s="43" t="s">
        <v>7606</v>
      </c>
      <c r="E2894" t="s">
        <v>7605</v>
      </c>
      <c r="F2894" t="s">
        <v>7609</v>
      </c>
      <c r="G2894" s="41">
        <v>43847</v>
      </c>
      <c r="H2894" t="s">
        <v>7607</v>
      </c>
      <c r="L2894" t="s">
        <v>21854</v>
      </c>
      <c r="M2894" s="44">
        <v>-200000</v>
      </c>
      <c r="N2894" s="44">
        <v>200000</v>
      </c>
    </row>
    <row r="2895" spans="2:14" x14ac:dyDescent="0.25">
      <c r="B2895" s="49" t="s">
        <v>9326</v>
      </c>
      <c r="C2895" s="53" t="str">
        <f>_xlfn.XLOOKUP(Tabla1[[#This Row],[txtDimensionFocus]],Tabla7[Columna1],Tabla7[Columna2])</f>
        <v>Cuentas Por Pagar Proveedores</v>
      </c>
      <c r="D2895" s="43" t="s">
        <v>1053</v>
      </c>
      <c r="E2895" t="s">
        <v>1052</v>
      </c>
      <c r="F2895" t="s">
        <v>13947</v>
      </c>
      <c r="G2895" s="41">
        <v>42373</v>
      </c>
      <c r="L2895" t="s">
        <v>21854</v>
      </c>
      <c r="M2895" s="44">
        <v>1320829.46</v>
      </c>
      <c r="N2895" s="44">
        <v>201482.46</v>
      </c>
    </row>
    <row r="2896" spans="2:14" x14ac:dyDescent="0.25">
      <c r="B2896" s="49" t="s">
        <v>9326</v>
      </c>
      <c r="C2896" s="53" t="str">
        <f>_xlfn.XLOOKUP(Tabla1[[#This Row],[txtDimensionFocus]],Tabla7[Columna1],Tabla7[Columna2])</f>
        <v>Cuentas Por Pagar Proveedores</v>
      </c>
      <c r="D2896" s="43" t="s">
        <v>1065</v>
      </c>
      <c r="E2896" t="s">
        <v>1064</v>
      </c>
      <c r="F2896" t="s">
        <v>10281</v>
      </c>
      <c r="G2896" s="41">
        <v>41323</v>
      </c>
      <c r="L2896" t="s">
        <v>21854</v>
      </c>
      <c r="M2896" s="44">
        <v>216094.8</v>
      </c>
      <c r="N2896" s="44">
        <v>216094.8</v>
      </c>
    </row>
    <row r="2897" spans="2:14" x14ac:dyDescent="0.25">
      <c r="B2897" s="49" t="s">
        <v>9326</v>
      </c>
      <c r="C2897" s="53" t="str">
        <f>_xlfn.XLOOKUP(Tabla1[[#This Row],[txtDimensionFocus]],Tabla7[Columna1],Tabla7[Columna2])</f>
        <v>Cuentas Por Pagar Proveedores</v>
      </c>
      <c r="D2897" s="43" t="s">
        <v>7784</v>
      </c>
      <c r="E2897" t="s">
        <v>7783</v>
      </c>
      <c r="F2897" t="s">
        <v>18158</v>
      </c>
      <c r="G2897" s="41">
        <v>44146</v>
      </c>
      <c r="H2897" t="s">
        <v>18156</v>
      </c>
      <c r="L2897" t="s">
        <v>21854</v>
      </c>
      <c r="M2897" s="44">
        <v>233539.28</v>
      </c>
      <c r="N2897" s="44">
        <v>233539.28</v>
      </c>
    </row>
    <row r="2898" spans="2:14" x14ac:dyDescent="0.25">
      <c r="B2898" s="49" t="s">
        <v>9326</v>
      </c>
      <c r="C2898" s="53" t="str">
        <f>_xlfn.XLOOKUP(Tabla1[[#This Row],[txtDimensionFocus]],Tabla7[Columna1],Tabla7[Columna2])</f>
        <v>Cuentas Por Pagar Proveedores</v>
      </c>
      <c r="D2898" s="43" t="s">
        <v>6464</v>
      </c>
      <c r="E2898" t="s">
        <v>6463</v>
      </c>
      <c r="F2898" t="s">
        <v>14366</v>
      </c>
      <c r="G2898" s="41">
        <v>42698</v>
      </c>
      <c r="H2898" t="s">
        <v>6465</v>
      </c>
      <c r="L2898" t="s">
        <v>21854</v>
      </c>
      <c r="M2898" s="44">
        <v>249216</v>
      </c>
      <c r="N2898" s="44">
        <v>249216</v>
      </c>
    </row>
    <row r="2899" spans="2:14" x14ac:dyDescent="0.25">
      <c r="B2899" s="49" t="s">
        <v>9326</v>
      </c>
      <c r="C2899" s="53" t="str">
        <f>_xlfn.XLOOKUP(Tabla1[[#This Row],[txtDimensionFocus]],Tabla7[Columna1],Tabla7[Columna2])</f>
        <v>Cuentas Por Pagar Proveedores</v>
      </c>
      <c r="D2899" s="43" t="s">
        <v>6881</v>
      </c>
      <c r="E2899" t="s">
        <v>6880</v>
      </c>
      <c r="F2899" t="s">
        <v>14686</v>
      </c>
      <c r="G2899" s="41">
        <v>42958</v>
      </c>
      <c r="H2899" t="s">
        <v>6882</v>
      </c>
      <c r="L2899" t="s">
        <v>21854</v>
      </c>
      <c r="M2899" s="44">
        <v>264886.40000000002</v>
      </c>
      <c r="N2899" s="44">
        <v>264886.40000000002</v>
      </c>
    </row>
    <row r="2900" spans="2:14" x14ac:dyDescent="0.25">
      <c r="B2900" s="49" t="s">
        <v>9326</v>
      </c>
      <c r="C2900" s="53" t="str">
        <f>_xlfn.XLOOKUP(Tabla1[[#This Row],[txtDimensionFocus]],Tabla7[Columna1],Tabla7[Columna2])</f>
        <v>Cuentas Por Pagar Proveedores</v>
      </c>
      <c r="D2900" s="43" t="s">
        <v>10174</v>
      </c>
      <c r="E2900" t="s">
        <v>1097</v>
      </c>
      <c r="F2900" t="s">
        <v>10408</v>
      </c>
      <c r="G2900" s="41">
        <v>41446</v>
      </c>
      <c r="L2900" t="s">
        <v>21854</v>
      </c>
      <c r="M2900" s="44">
        <v>264952.11</v>
      </c>
      <c r="N2900" s="44">
        <v>264952.11</v>
      </c>
    </row>
    <row r="2901" spans="2:14" x14ac:dyDescent="0.25">
      <c r="B2901" s="49" t="s">
        <v>9326</v>
      </c>
      <c r="C2901" s="53" t="str">
        <f>_xlfn.XLOOKUP(Tabla1[[#This Row],[txtDimensionFocus]],Tabla7[Columna1],Tabla7[Columna2])</f>
        <v>Cuentas Por Pagar Proveedores</v>
      </c>
      <c r="D2901" s="43" t="s">
        <v>9848</v>
      </c>
      <c r="E2901" t="s">
        <v>632</v>
      </c>
      <c r="F2901" t="s">
        <v>10294</v>
      </c>
      <c r="G2901" s="41">
        <v>41331</v>
      </c>
      <c r="L2901" t="s">
        <v>21854</v>
      </c>
      <c r="M2901" s="44">
        <v>132937.17000000001</v>
      </c>
      <c r="N2901" s="44">
        <v>265874.33</v>
      </c>
    </row>
    <row r="2902" spans="2:14" x14ac:dyDescent="0.25">
      <c r="B2902" s="49" t="s">
        <v>9326</v>
      </c>
      <c r="C2902" s="53" t="str">
        <f>_xlfn.XLOOKUP(Tabla1[[#This Row],[txtDimensionFocus]],Tabla7[Columna1],Tabla7[Columna2])</f>
        <v>Cuentas Por Pagar Proveedores</v>
      </c>
      <c r="D2902" s="43" t="s">
        <v>7803</v>
      </c>
      <c r="E2902" t="s">
        <v>7802</v>
      </c>
      <c r="F2902" t="s">
        <v>15335</v>
      </c>
      <c r="G2902" s="41">
        <v>44194</v>
      </c>
      <c r="H2902" t="s">
        <v>7804</v>
      </c>
      <c r="L2902" t="s">
        <v>21854</v>
      </c>
      <c r="M2902" s="44">
        <v>272782.02</v>
      </c>
      <c r="N2902" s="44">
        <v>272782.02</v>
      </c>
    </row>
    <row r="2903" spans="2:14" x14ac:dyDescent="0.25">
      <c r="B2903" s="49" t="s">
        <v>9326</v>
      </c>
      <c r="C2903" s="53" t="str">
        <f>_xlfn.XLOOKUP(Tabla1[[#This Row],[txtDimensionFocus]],Tabla7[Columna1],Tabla7[Columna2])</f>
        <v>Cuentas Por Pagar Proveedores</v>
      </c>
      <c r="D2903" s="43" t="s">
        <v>13869</v>
      </c>
      <c r="E2903" t="s">
        <v>5803</v>
      </c>
      <c r="F2903" t="s">
        <v>13871</v>
      </c>
      <c r="G2903" s="41">
        <v>42310</v>
      </c>
      <c r="H2903" t="s">
        <v>5804</v>
      </c>
      <c r="L2903" t="s">
        <v>21854</v>
      </c>
      <c r="M2903" s="44">
        <v>293602.07</v>
      </c>
      <c r="N2903" s="44">
        <v>293602.07</v>
      </c>
    </row>
    <row r="2904" spans="2:14" x14ac:dyDescent="0.25">
      <c r="B2904" s="49" t="s">
        <v>9326</v>
      </c>
      <c r="C2904" s="53" t="str">
        <f>_xlfn.XLOOKUP(Tabla1[[#This Row],[txtDimensionFocus]],Tabla7[Columna1],Tabla7[Columna2])</f>
        <v>Cuentas Por Pagar Proveedores</v>
      </c>
      <c r="D2904" s="43" t="s">
        <v>16377</v>
      </c>
      <c r="E2904" t="s">
        <v>9224</v>
      </c>
      <c r="F2904" t="s">
        <v>16761</v>
      </c>
      <c r="G2904" s="41">
        <v>45245</v>
      </c>
      <c r="H2904" t="s">
        <v>16762</v>
      </c>
      <c r="I2904" t="s">
        <v>16763</v>
      </c>
      <c r="K2904" t="s">
        <v>21963</v>
      </c>
      <c r="L2904" t="s">
        <v>21854</v>
      </c>
      <c r="M2904" s="44">
        <v>300000</v>
      </c>
      <c r="N2904" s="44">
        <v>300000</v>
      </c>
    </row>
    <row r="2905" spans="2:14" x14ac:dyDescent="0.25">
      <c r="B2905" s="49" t="s">
        <v>9326</v>
      </c>
      <c r="C2905" s="53" t="str">
        <f>_xlfn.XLOOKUP(Tabla1[[#This Row],[txtDimensionFocus]],Tabla7[Columna1],Tabla7[Columna2])</f>
        <v>Cuentas Por Pagar Proveedores</v>
      </c>
      <c r="D2905" s="43" t="s">
        <v>7678</v>
      </c>
      <c r="E2905" t="s">
        <v>7677</v>
      </c>
      <c r="F2905" t="s">
        <v>15247</v>
      </c>
      <c r="G2905" s="41">
        <v>44011</v>
      </c>
      <c r="H2905" t="s">
        <v>7680</v>
      </c>
      <c r="I2905" t="s">
        <v>18169</v>
      </c>
      <c r="J2905" t="s">
        <v>22611</v>
      </c>
      <c r="K2905" t="s">
        <v>22612</v>
      </c>
      <c r="L2905" t="s">
        <v>21854</v>
      </c>
      <c r="M2905" s="44">
        <v>334043.23</v>
      </c>
      <c r="N2905" s="44">
        <v>334043.23</v>
      </c>
    </row>
    <row r="2906" spans="2:14" x14ac:dyDescent="0.25">
      <c r="B2906" s="49" t="s">
        <v>9326</v>
      </c>
      <c r="C2906" s="53" t="str">
        <f>_xlfn.XLOOKUP(Tabla1[[#This Row],[txtDimensionFocus]],Tabla7[Columna1],Tabla7[Columna2])</f>
        <v>Cuentas Por Pagar Proveedores</v>
      </c>
      <c r="D2906" s="43" t="s">
        <v>17018</v>
      </c>
      <c r="E2906" t="s">
        <v>17019</v>
      </c>
      <c r="F2906" t="s">
        <v>21240</v>
      </c>
      <c r="G2906" s="41">
        <v>45309</v>
      </c>
      <c r="H2906" t="s">
        <v>21241</v>
      </c>
      <c r="I2906" t="s">
        <v>18169</v>
      </c>
      <c r="K2906" t="s">
        <v>22057</v>
      </c>
      <c r="L2906" t="s">
        <v>21854</v>
      </c>
      <c r="M2906" s="44">
        <v>334176</v>
      </c>
      <c r="N2906" s="44">
        <v>334176</v>
      </c>
    </row>
    <row r="2907" spans="2:14" x14ac:dyDescent="0.25">
      <c r="B2907" s="49" t="s">
        <v>9326</v>
      </c>
      <c r="C2907" s="53" t="str">
        <f>_xlfn.XLOOKUP(Tabla1[[#This Row],[txtDimensionFocus]],Tabla7[Columna1],Tabla7[Columna2])</f>
        <v>Cuentas Por Pagar Proveedores</v>
      </c>
      <c r="D2907" s="43" t="s">
        <v>7010</v>
      </c>
      <c r="E2907" t="s">
        <v>7009</v>
      </c>
      <c r="F2907" t="s">
        <v>14782</v>
      </c>
      <c r="G2907" s="41">
        <v>43154</v>
      </c>
      <c r="H2907" t="s">
        <v>7011</v>
      </c>
      <c r="I2907" t="s">
        <v>18108</v>
      </c>
      <c r="K2907" t="s">
        <v>22424</v>
      </c>
      <c r="L2907" t="s">
        <v>21854</v>
      </c>
      <c r="M2907" s="44">
        <v>1697785.81</v>
      </c>
      <c r="N2907" s="44">
        <v>339557.16</v>
      </c>
    </row>
    <row r="2908" spans="2:14" x14ac:dyDescent="0.25">
      <c r="B2908" s="49" t="s">
        <v>9326</v>
      </c>
      <c r="C2908" s="53" t="str">
        <f>_xlfn.XLOOKUP(Tabla1[[#This Row],[txtDimensionFocus]],Tabla7[Columna1],Tabla7[Columna2])</f>
        <v>Cuentas Por Pagar Proveedores</v>
      </c>
      <c r="D2908" s="43" t="s">
        <v>7293</v>
      </c>
      <c r="E2908" t="s">
        <v>7292</v>
      </c>
      <c r="F2908" t="s">
        <v>22328</v>
      </c>
      <c r="G2908" s="41">
        <v>45243</v>
      </c>
      <c r="L2908" t="s">
        <v>21854</v>
      </c>
      <c r="M2908" s="44">
        <v>354960.53</v>
      </c>
      <c r="N2908" s="44">
        <v>354960.53</v>
      </c>
    </row>
    <row r="2909" spans="2:14" x14ac:dyDescent="0.25">
      <c r="B2909" s="49" t="s">
        <v>9326</v>
      </c>
      <c r="C2909" s="53" t="str">
        <f>_xlfn.XLOOKUP(Tabla1[[#This Row],[txtDimensionFocus]],Tabla7[Columna1],Tabla7[Columna2])</f>
        <v>Cuentas Por Pagar Proveedores</v>
      </c>
      <c r="D2909" s="43" t="s">
        <v>7653</v>
      </c>
      <c r="E2909" t="s">
        <v>7652</v>
      </c>
      <c r="F2909" t="s">
        <v>16061</v>
      </c>
      <c r="G2909" s="41">
        <v>44659</v>
      </c>
      <c r="L2909" t="s">
        <v>21854</v>
      </c>
      <c r="M2909" s="44">
        <v>365113.47</v>
      </c>
      <c r="N2909" s="44">
        <v>365113.47</v>
      </c>
    </row>
    <row r="2910" spans="2:14" x14ac:dyDescent="0.25">
      <c r="B2910" s="49" t="s">
        <v>9326</v>
      </c>
      <c r="C2910" s="53" t="str">
        <f>_xlfn.XLOOKUP(Tabla1[[#This Row],[txtDimensionFocus]],Tabla7[Columna1],Tabla7[Columna2])</f>
        <v>Cuentas Por Pagar Proveedores</v>
      </c>
      <c r="D2910" s="43" t="s">
        <v>816</v>
      </c>
      <c r="E2910" t="s">
        <v>815</v>
      </c>
      <c r="F2910" t="s">
        <v>10264</v>
      </c>
      <c r="G2910" s="41">
        <v>41310</v>
      </c>
      <c r="L2910" t="s">
        <v>21854</v>
      </c>
      <c r="M2910" s="44">
        <v>367896.91</v>
      </c>
      <c r="N2910" s="44">
        <v>367896.91</v>
      </c>
    </row>
    <row r="2911" spans="2:14" x14ac:dyDescent="0.25">
      <c r="B2911" s="49" t="s">
        <v>9326</v>
      </c>
      <c r="C2911" s="53" t="str">
        <f>_xlfn.XLOOKUP(Tabla1[[#This Row],[txtDimensionFocus]],Tabla7[Columna1],Tabla7[Columna2])</f>
        <v>Cuentas Por Pagar Proveedores</v>
      </c>
      <c r="D2911" s="43" t="s">
        <v>816</v>
      </c>
      <c r="E2911" t="s">
        <v>815</v>
      </c>
      <c r="F2911" t="s">
        <v>10266</v>
      </c>
      <c r="G2911" s="41">
        <v>41310</v>
      </c>
      <c r="L2911" t="s">
        <v>21854</v>
      </c>
      <c r="M2911" s="44">
        <v>367896.91</v>
      </c>
      <c r="N2911" s="44">
        <v>367896.91</v>
      </c>
    </row>
    <row r="2912" spans="2:14" x14ac:dyDescent="0.25">
      <c r="B2912" s="49" t="s">
        <v>9326</v>
      </c>
      <c r="C2912" s="53" t="str">
        <f>_xlfn.XLOOKUP(Tabla1[[#This Row],[txtDimensionFocus]],Tabla7[Columna1],Tabla7[Columna2])</f>
        <v>Cuentas Por Pagar Proveedores</v>
      </c>
      <c r="D2912" s="43" t="s">
        <v>16388</v>
      </c>
      <c r="E2912" t="s">
        <v>9275</v>
      </c>
      <c r="F2912" t="s">
        <v>16439</v>
      </c>
      <c r="G2912" s="41">
        <v>45098</v>
      </c>
      <c r="H2912" t="s">
        <v>7858</v>
      </c>
      <c r="L2912" t="s">
        <v>21854</v>
      </c>
      <c r="M2912" s="44">
        <v>391091.34</v>
      </c>
      <c r="N2912" s="44">
        <v>391091.34</v>
      </c>
    </row>
    <row r="2913" spans="2:14" x14ac:dyDescent="0.25">
      <c r="B2913" s="49" t="s">
        <v>9326</v>
      </c>
      <c r="C2913" s="53" t="str">
        <f>_xlfn.XLOOKUP(Tabla1[[#This Row],[txtDimensionFocus]],Tabla7[Columna1],Tabla7[Columna2])</f>
        <v>Cuentas Por Pagar Proveedores</v>
      </c>
      <c r="D2913" s="43" t="s">
        <v>6464</v>
      </c>
      <c r="E2913" t="s">
        <v>6463</v>
      </c>
      <c r="F2913" t="s">
        <v>15121</v>
      </c>
      <c r="G2913" s="41">
        <v>43620</v>
      </c>
      <c r="H2913" t="s">
        <v>7481</v>
      </c>
      <c r="L2913" t="s">
        <v>21854</v>
      </c>
      <c r="M2913" s="44">
        <v>402710.4</v>
      </c>
      <c r="N2913" s="44">
        <v>402710.4</v>
      </c>
    </row>
    <row r="2914" spans="2:14" x14ac:dyDescent="0.25">
      <c r="B2914" s="49" t="s">
        <v>9326</v>
      </c>
      <c r="C2914" s="53" t="str">
        <f>_xlfn.XLOOKUP(Tabla1[[#This Row],[txtDimensionFocus]],Tabla7[Columna1],Tabla7[Columna2])</f>
        <v>Cuentas Por Pagar Proveedores</v>
      </c>
      <c r="D2914" s="43" t="s">
        <v>8659</v>
      </c>
      <c r="E2914" t="s">
        <v>8658</v>
      </c>
      <c r="F2914" t="s">
        <v>16044</v>
      </c>
      <c r="G2914" s="41">
        <v>44606</v>
      </c>
      <c r="H2914" t="s">
        <v>8660</v>
      </c>
      <c r="I2914" t="s">
        <v>17883</v>
      </c>
      <c r="J2914" s="50" t="s">
        <v>22303</v>
      </c>
      <c r="K2914" s="50" t="s">
        <v>22304</v>
      </c>
      <c r="L2914" t="s">
        <v>21854</v>
      </c>
      <c r="M2914" s="44">
        <v>2029122.1</v>
      </c>
      <c r="N2914" s="44">
        <v>405824.42</v>
      </c>
    </row>
    <row r="2915" spans="2:14" x14ac:dyDescent="0.25">
      <c r="B2915" s="49" t="s">
        <v>9326</v>
      </c>
      <c r="C2915" s="53" t="str">
        <f>_xlfn.XLOOKUP(Tabla1[[#This Row],[txtDimensionFocus]],Tabla7[Columna1],Tabla7[Columna2])</f>
        <v>Cuentas Por Pagar Proveedores</v>
      </c>
      <c r="D2915" s="43" t="s">
        <v>1053</v>
      </c>
      <c r="E2915" t="s">
        <v>1052</v>
      </c>
      <c r="F2915" t="s">
        <v>13946</v>
      </c>
      <c r="G2915" s="41">
        <v>42373</v>
      </c>
      <c r="L2915" t="s">
        <v>21854</v>
      </c>
      <c r="M2915" s="44">
        <v>2712090.1</v>
      </c>
      <c r="N2915" s="44">
        <v>413708.66</v>
      </c>
    </row>
    <row r="2916" spans="2:14" x14ac:dyDescent="0.25">
      <c r="B2916" s="49" t="s">
        <v>9326</v>
      </c>
      <c r="C2916" s="53" t="str">
        <f>_xlfn.XLOOKUP(Tabla1[[#This Row],[txtDimensionFocus]],Tabla7[Columna1],Tabla7[Columna2])</f>
        <v>Cuentas Por Pagar Proveedores</v>
      </c>
      <c r="D2916" s="43" t="s">
        <v>16871</v>
      </c>
      <c r="E2916" t="s">
        <v>16872</v>
      </c>
      <c r="F2916" t="s">
        <v>16876</v>
      </c>
      <c r="G2916" s="41">
        <v>45245</v>
      </c>
      <c r="H2916" t="s">
        <v>16877</v>
      </c>
      <c r="I2916" t="s">
        <v>16878</v>
      </c>
      <c r="K2916" t="s">
        <v>21991</v>
      </c>
      <c r="L2916" t="s">
        <v>21854</v>
      </c>
      <c r="M2916" s="44">
        <v>417720</v>
      </c>
      <c r="N2916" s="44">
        <v>417720</v>
      </c>
    </row>
    <row r="2917" spans="2:14" x14ac:dyDescent="0.25">
      <c r="B2917" s="49" t="s">
        <v>9326</v>
      </c>
      <c r="C2917" s="53" t="str">
        <f>_xlfn.XLOOKUP(Tabla1[[#This Row],[txtDimensionFocus]],Tabla7[Columna1],Tabla7[Columna2])</f>
        <v>Cuentas Por Pagar Proveedores</v>
      </c>
      <c r="D2917" s="43" t="s">
        <v>16105</v>
      </c>
      <c r="E2917" t="s">
        <v>8756</v>
      </c>
      <c r="F2917" t="s">
        <v>16885</v>
      </c>
      <c r="G2917" s="41">
        <v>45176</v>
      </c>
      <c r="H2917" t="s">
        <v>16886</v>
      </c>
      <c r="L2917" t="s">
        <v>21854</v>
      </c>
      <c r="M2917" s="44">
        <v>425394.98</v>
      </c>
      <c r="N2917" s="44">
        <v>425394.98</v>
      </c>
    </row>
    <row r="2918" spans="2:14" x14ac:dyDescent="0.25">
      <c r="B2918" s="49" t="s">
        <v>9326</v>
      </c>
      <c r="C2918" s="53" t="str">
        <f>_xlfn.XLOOKUP(Tabla1[[#This Row],[txtDimensionFocus]],Tabla7[Columna1],Tabla7[Columna2])</f>
        <v>Cuentas Por Pagar Proveedores</v>
      </c>
      <c r="D2918" s="43" t="s">
        <v>433</v>
      </c>
      <c r="E2918" t="s">
        <v>432</v>
      </c>
      <c r="F2918" t="s">
        <v>10163</v>
      </c>
      <c r="G2918" s="41">
        <v>41249</v>
      </c>
      <c r="L2918" t="s">
        <v>21854</v>
      </c>
      <c r="M2918" s="44">
        <v>543748.09</v>
      </c>
      <c r="N2918" s="44">
        <v>468748.86</v>
      </c>
    </row>
    <row r="2919" spans="2:14" x14ac:dyDescent="0.25">
      <c r="B2919" s="49" t="s">
        <v>9326</v>
      </c>
      <c r="C2919" s="53" t="str">
        <f>_xlfn.XLOOKUP(Tabla1[[#This Row],[txtDimensionFocus]],Tabla7[Columna1],Tabla7[Columna2])</f>
        <v>Cuentas Por Pagar Proveedores</v>
      </c>
      <c r="D2919" s="43" t="s">
        <v>7551</v>
      </c>
      <c r="E2919" t="s">
        <v>7550</v>
      </c>
      <c r="F2919" t="s">
        <v>15210</v>
      </c>
      <c r="G2919" s="41">
        <v>43875</v>
      </c>
      <c r="H2919" t="s">
        <v>7621</v>
      </c>
      <c r="I2919" t="s">
        <v>18102</v>
      </c>
      <c r="K2919" t="s">
        <v>22420</v>
      </c>
      <c r="L2919" t="s">
        <v>21854</v>
      </c>
      <c r="M2919" s="44">
        <v>472236</v>
      </c>
      <c r="N2919" s="44">
        <v>472236</v>
      </c>
    </row>
    <row r="2920" spans="2:14" x14ac:dyDescent="0.25">
      <c r="B2920" s="49" t="s">
        <v>9326</v>
      </c>
      <c r="C2920" s="53" t="str">
        <f>_xlfn.XLOOKUP(Tabla1[[#This Row],[txtDimensionFocus]],Tabla7[Columna1],Tabla7[Columna2])</f>
        <v>Cuentas Por Pagar Proveedores</v>
      </c>
      <c r="D2920" s="43" t="s">
        <v>10298</v>
      </c>
      <c r="E2920" t="s">
        <v>1268</v>
      </c>
      <c r="F2920" t="s">
        <v>10300</v>
      </c>
      <c r="G2920" s="41">
        <v>41341</v>
      </c>
      <c r="H2920" t="s">
        <v>1270</v>
      </c>
      <c r="L2920" t="s">
        <v>21854</v>
      </c>
      <c r="M2920" s="44">
        <v>521868.93</v>
      </c>
      <c r="N2920" s="44">
        <v>521868.93</v>
      </c>
    </row>
    <row r="2921" spans="2:14" x14ac:dyDescent="0.25">
      <c r="B2921" s="49" t="s">
        <v>9326</v>
      </c>
      <c r="C2921" s="53" t="str">
        <f>_xlfn.XLOOKUP(Tabla1[[#This Row],[txtDimensionFocus]],Tabla7[Columna1],Tabla7[Columna2])</f>
        <v>Cuentas Por Pagar Proveedores</v>
      </c>
      <c r="D2921" s="43" t="s">
        <v>9233</v>
      </c>
      <c r="E2921" t="s">
        <v>9232</v>
      </c>
      <c r="F2921" t="s">
        <v>17212</v>
      </c>
      <c r="G2921" s="41">
        <v>43465</v>
      </c>
      <c r="L2921" t="s">
        <v>21854</v>
      </c>
      <c r="M2921" s="44">
        <v>572273.1</v>
      </c>
      <c r="N2921" s="44">
        <v>572273.1</v>
      </c>
    </row>
    <row r="2922" spans="2:14" x14ac:dyDescent="0.25">
      <c r="B2922" s="49" t="s">
        <v>9326</v>
      </c>
      <c r="C2922" s="53" t="str">
        <f>_xlfn.XLOOKUP(Tabla1[[#This Row],[txtDimensionFocus]],Tabla7[Columna1],Tabla7[Columna2])</f>
        <v>Cuentas Por Pagar Proveedores</v>
      </c>
      <c r="D2922" s="43" t="s">
        <v>8670</v>
      </c>
      <c r="E2922" t="s">
        <v>8669</v>
      </c>
      <c r="F2922" t="s">
        <v>16048</v>
      </c>
      <c r="G2922" s="41">
        <v>44628</v>
      </c>
      <c r="H2922" t="s">
        <v>8671</v>
      </c>
      <c r="I2922" t="s">
        <v>8873</v>
      </c>
      <c r="K2922" t="s">
        <v>22517</v>
      </c>
      <c r="L2922" t="s">
        <v>21854</v>
      </c>
      <c r="M2922" s="44">
        <v>3020435.47</v>
      </c>
      <c r="N2922" s="44">
        <v>604087.09</v>
      </c>
    </row>
    <row r="2923" spans="2:14" x14ac:dyDescent="0.25">
      <c r="B2923" s="49" t="s">
        <v>9326</v>
      </c>
      <c r="C2923" s="53" t="str">
        <f>_xlfn.XLOOKUP(Tabla1[[#This Row],[txtDimensionFocus]],Tabla7[Columna1],Tabla7[Columna2])</f>
        <v>Cuentas Por Pagar Proveedores</v>
      </c>
      <c r="D2923" s="43" t="s">
        <v>2459</v>
      </c>
      <c r="E2923" t="s">
        <v>2458</v>
      </c>
      <c r="F2923" t="s">
        <v>15023</v>
      </c>
      <c r="G2923" s="41">
        <v>43476</v>
      </c>
      <c r="H2923" t="s">
        <v>7338</v>
      </c>
      <c r="I2923" t="s">
        <v>18208</v>
      </c>
      <c r="K2923" t="s">
        <v>22486</v>
      </c>
      <c r="L2923" t="s">
        <v>21854</v>
      </c>
      <c r="M2923" s="44">
        <v>617078.85</v>
      </c>
      <c r="N2923" s="44">
        <v>617078.85</v>
      </c>
    </row>
    <row r="2924" spans="2:14" x14ac:dyDescent="0.25">
      <c r="B2924" s="49" t="s">
        <v>23866</v>
      </c>
      <c r="C2924" s="53" t="str">
        <f>_xlfn.XLOOKUP(Tabla1[[#This Row],[txtDimensionFocus]],Tabla7[Columna1],Tabla7[Columna2])</f>
        <v>Reposicion/Reposicion Cajas Chicas/Fondos</v>
      </c>
      <c r="D2924" s="43" t="s">
        <v>21074</v>
      </c>
      <c r="E2924" t="s">
        <v>23880</v>
      </c>
      <c r="F2924" t="s">
        <v>21075</v>
      </c>
      <c r="G2924" s="41">
        <v>45299</v>
      </c>
      <c r="H2924" t="s">
        <v>21076</v>
      </c>
      <c r="L2924" t="s">
        <v>21854</v>
      </c>
      <c r="M2924" s="44">
        <v>-55220</v>
      </c>
      <c r="N2924" s="44">
        <v>-55220</v>
      </c>
    </row>
    <row r="2925" spans="2:14" x14ac:dyDescent="0.25">
      <c r="B2925" s="49" t="s">
        <v>9326</v>
      </c>
      <c r="C2925" s="53" t="str">
        <f>_xlfn.XLOOKUP(Tabla1[[#This Row],[txtDimensionFocus]],Tabla7[Columna1],Tabla7[Columna2])</f>
        <v>Cuentas Por Pagar Proveedores</v>
      </c>
      <c r="D2925" s="43" t="s">
        <v>18713</v>
      </c>
      <c r="E2925" t="s">
        <v>18714</v>
      </c>
      <c r="F2925" t="s">
        <v>18715</v>
      </c>
      <c r="G2925" s="41">
        <v>45266</v>
      </c>
      <c r="H2925" t="s">
        <v>18716</v>
      </c>
      <c r="I2925" t="s">
        <v>18169</v>
      </c>
      <c r="J2925" t="s">
        <v>22373</v>
      </c>
      <c r="K2925" t="s">
        <v>22690</v>
      </c>
      <c r="L2925" t="s">
        <v>21854</v>
      </c>
      <c r="M2925" s="44">
        <v>664458</v>
      </c>
      <c r="N2925" s="44">
        <v>664458</v>
      </c>
    </row>
    <row r="2926" spans="2:14" x14ac:dyDescent="0.25">
      <c r="B2926" s="49" t="s">
        <v>9326</v>
      </c>
      <c r="C2926" s="53" t="str">
        <f>_xlfn.XLOOKUP(Tabla1[[#This Row],[txtDimensionFocus]],Tabla7[Columna1],Tabla7[Columna2])</f>
        <v>Cuentas Por Pagar Proveedores</v>
      </c>
      <c r="D2926" s="43" t="s">
        <v>4121</v>
      </c>
      <c r="E2926" t="s">
        <v>4120</v>
      </c>
      <c r="F2926" t="s">
        <v>14377</v>
      </c>
      <c r="G2926" s="41">
        <v>42709</v>
      </c>
      <c r="H2926" t="s">
        <v>6480</v>
      </c>
      <c r="I2926" t="s">
        <v>17761</v>
      </c>
      <c r="K2926" s="45">
        <v>42644</v>
      </c>
      <c r="L2926" t="s">
        <v>21854</v>
      </c>
      <c r="M2926" s="44">
        <v>684000</v>
      </c>
      <c r="N2926" s="44">
        <v>684000</v>
      </c>
    </row>
    <row r="2927" spans="2:14" x14ac:dyDescent="0.25">
      <c r="B2927" s="49" t="s">
        <v>9326</v>
      </c>
      <c r="C2927" s="53" t="str">
        <f>_xlfn.XLOOKUP(Tabla1[[#This Row],[txtDimensionFocus]],Tabla7[Columna1],Tabla7[Columna2])</f>
        <v>Cuentas Por Pagar Proveedores</v>
      </c>
      <c r="D2927" s="43" t="s">
        <v>6926</v>
      </c>
      <c r="E2927" t="s">
        <v>6925</v>
      </c>
      <c r="F2927" t="s">
        <v>14719</v>
      </c>
      <c r="G2927" s="41">
        <v>43018</v>
      </c>
      <c r="H2927" t="s">
        <v>6927</v>
      </c>
      <c r="L2927" t="s">
        <v>21854</v>
      </c>
      <c r="M2927" s="44">
        <v>691355.6</v>
      </c>
      <c r="N2927" s="44">
        <v>691355.6</v>
      </c>
    </row>
    <row r="2928" spans="2:14" x14ac:dyDescent="0.25">
      <c r="B2928" s="49" t="s">
        <v>9326</v>
      </c>
      <c r="C2928" s="53" t="str">
        <f>_xlfn.XLOOKUP(Tabla1[[#This Row],[txtDimensionFocus]],Tabla7[Columna1],Tabla7[Columna2])</f>
        <v>Cuentas Por Pagar Proveedores</v>
      </c>
      <c r="D2928" s="43" t="s">
        <v>7492</v>
      </c>
      <c r="E2928" t="s">
        <v>7491</v>
      </c>
      <c r="F2928" t="s">
        <v>18006</v>
      </c>
      <c r="G2928" s="41">
        <v>45266</v>
      </c>
      <c r="H2928" t="s">
        <v>18004</v>
      </c>
      <c r="L2928" t="s">
        <v>21854</v>
      </c>
      <c r="M2928" s="44">
        <v>711594.95</v>
      </c>
      <c r="N2928" s="44">
        <v>711594.95</v>
      </c>
    </row>
    <row r="2929" spans="2:14" x14ac:dyDescent="0.25">
      <c r="B2929" s="49" t="s">
        <v>9326</v>
      </c>
      <c r="C2929" s="53" t="str">
        <f>_xlfn.XLOOKUP(Tabla1[[#This Row],[txtDimensionFocus]],Tabla7[Columna1],Tabla7[Columna2])</f>
        <v>Cuentas Por Pagar Proveedores</v>
      </c>
      <c r="D2929" s="43" t="s">
        <v>5917</v>
      </c>
      <c r="E2929" t="s">
        <v>5916</v>
      </c>
      <c r="F2929" t="s">
        <v>13949</v>
      </c>
      <c r="G2929" s="41">
        <v>42373</v>
      </c>
      <c r="L2929" t="s">
        <v>21854</v>
      </c>
      <c r="M2929" s="44">
        <v>4811155.54</v>
      </c>
      <c r="N2929" s="44">
        <v>733905.08</v>
      </c>
    </row>
    <row r="2930" spans="2:14" x14ac:dyDescent="0.25">
      <c r="B2930" s="49" t="s">
        <v>9326</v>
      </c>
      <c r="C2930" s="53" t="str">
        <f>_xlfn.XLOOKUP(Tabla1[[#This Row],[txtDimensionFocus]],Tabla7[Columna1],Tabla7[Columna2])</f>
        <v>Cuentas Por Pagar Proveedores</v>
      </c>
      <c r="D2930" s="43" t="s">
        <v>8779</v>
      </c>
      <c r="E2930" t="s">
        <v>8778</v>
      </c>
      <c r="F2930" t="s">
        <v>16139</v>
      </c>
      <c r="G2930" s="41">
        <v>44819</v>
      </c>
      <c r="H2930" t="s">
        <v>8783</v>
      </c>
      <c r="I2930" t="s">
        <v>17706</v>
      </c>
      <c r="J2930" t="s">
        <v>22230</v>
      </c>
      <c r="K2930" t="s">
        <v>22231</v>
      </c>
      <c r="L2930" t="s">
        <v>21854</v>
      </c>
      <c r="M2930" s="44">
        <v>795828.09</v>
      </c>
      <c r="N2930" s="44">
        <v>795828.09</v>
      </c>
    </row>
    <row r="2931" spans="2:14" x14ac:dyDescent="0.25">
      <c r="B2931" s="49" t="s">
        <v>9326</v>
      </c>
      <c r="C2931" s="53" t="str">
        <f>_xlfn.XLOOKUP(Tabla1[[#This Row],[txtDimensionFocus]],Tabla7[Columna1],Tabla7[Columna2])</f>
        <v>Cuentas Por Pagar Proveedores</v>
      </c>
      <c r="D2931" s="43" t="s">
        <v>7388</v>
      </c>
      <c r="E2931" t="s">
        <v>7387</v>
      </c>
      <c r="F2931" t="s">
        <v>15059</v>
      </c>
      <c r="G2931" s="41">
        <v>43531</v>
      </c>
      <c r="H2931" t="s">
        <v>7390</v>
      </c>
      <c r="I2931" t="s">
        <v>18170</v>
      </c>
      <c r="K2931" t="s">
        <v>22458</v>
      </c>
      <c r="L2931" t="s">
        <v>21854</v>
      </c>
      <c r="M2931" s="44">
        <v>854700</v>
      </c>
      <c r="N2931" s="44">
        <v>854700</v>
      </c>
    </row>
    <row r="2932" spans="2:14" x14ac:dyDescent="0.25">
      <c r="B2932" s="49" t="s">
        <v>9326</v>
      </c>
      <c r="C2932" s="53" t="str">
        <f>_xlfn.XLOOKUP(Tabla1[[#This Row],[txtDimensionFocus]],Tabla7[Columna1],Tabla7[Columna2])</f>
        <v>Cuentas Por Pagar Proveedores</v>
      </c>
      <c r="D2932" s="43" t="s">
        <v>18560</v>
      </c>
      <c r="E2932" t="s">
        <v>18561</v>
      </c>
      <c r="F2932" t="s">
        <v>18565</v>
      </c>
      <c r="G2932" s="41">
        <v>45124</v>
      </c>
      <c r="H2932" t="s">
        <v>18566</v>
      </c>
      <c r="I2932" t="s">
        <v>18567</v>
      </c>
      <c r="K2932" s="50" t="s">
        <v>22647</v>
      </c>
      <c r="L2932" t="s">
        <v>21854</v>
      </c>
      <c r="M2932" s="44">
        <v>928851.02</v>
      </c>
      <c r="N2932" s="44">
        <v>928851.02</v>
      </c>
    </row>
    <row r="2933" spans="2:14" x14ac:dyDescent="0.25">
      <c r="B2933" s="49" t="s">
        <v>9326</v>
      </c>
      <c r="C2933" s="53" t="str">
        <f>_xlfn.XLOOKUP(Tabla1[[#This Row],[txtDimensionFocus]],Tabla7[Columna1],Tabla7[Columna2])</f>
        <v>Cuentas Por Pagar Proveedores</v>
      </c>
      <c r="D2933" s="43" t="s">
        <v>816</v>
      </c>
      <c r="E2933" t="s">
        <v>815</v>
      </c>
      <c r="F2933" t="s">
        <v>10817</v>
      </c>
      <c r="G2933" s="41">
        <v>41619</v>
      </c>
      <c r="L2933" t="s">
        <v>21854</v>
      </c>
      <c r="M2933" s="44">
        <v>963268.13</v>
      </c>
      <c r="N2933" s="44">
        <v>963268.13</v>
      </c>
    </row>
    <row r="2934" spans="2:14" x14ac:dyDescent="0.25">
      <c r="B2934" s="49" t="s">
        <v>9326</v>
      </c>
      <c r="C2934" s="53" t="str">
        <f>_xlfn.XLOOKUP(Tabla1[[#This Row],[txtDimensionFocus]],Tabla7[Columna1],Tabla7[Columna2])</f>
        <v>Cuentas Por Pagar Proveedores</v>
      </c>
      <c r="D2934" s="43" t="s">
        <v>15405</v>
      </c>
      <c r="E2934" t="s">
        <v>7902</v>
      </c>
      <c r="F2934" t="s">
        <v>15406</v>
      </c>
      <c r="G2934" s="41">
        <v>44390</v>
      </c>
      <c r="H2934" t="s">
        <v>7903</v>
      </c>
      <c r="I2934" t="s">
        <v>17115</v>
      </c>
      <c r="K2934" t="s">
        <v>22732</v>
      </c>
      <c r="L2934" t="s">
        <v>21854</v>
      </c>
      <c r="M2934" s="44">
        <v>978857.2</v>
      </c>
      <c r="N2934" s="44">
        <v>978857.2</v>
      </c>
    </row>
    <row r="2935" spans="2:14" x14ac:dyDescent="0.25">
      <c r="B2935" s="49" t="s">
        <v>9326</v>
      </c>
      <c r="C2935" s="53" t="str">
        <f>_xlfn.XLOOKUP(Tabla1[[#This Row],[txtDimensionFocus]],Tabla7[Columna1],Tabla7[Columna2])</f>
        <v>Cuentas Por Pagar Proveedores</v>
      </c>
      <c r="D2935" s="43" t="s">
        <v>6926</v>
      </c>
      <c r="E2935" t="s">
        <v>6925</v>
      </c>
      <c r="F2935" t="s">
        <v>14975</v>
      </c>
      <c r="G2935" s="41">
        <v>43406</v>
      </c>
      <c r="L2935" t="s">
        <v>21854</v>
      </c>
      <c r="M2935" s="44">
        <v>1974101.35</v>
      </c>
      <c r="N2935" s="44">
        <v>1004700.69</v>
      </c>
    </row>
    <row r="2936" spans="2:14" x14ac:dyDescent="0.25">
      <c r="B2936" s="49" t="s">
        <v>9326</v>
      </c>
      <c r="C2936" s="53" t="str">
        <f>_xlfn.XLOOKUP(Tabla1[[#This Row],[txtDimensionFocus]],Tabla7[Columna1],Tabla7[Columna2])</f>
        <v>Cuentas Por Pagar Proveedores</v>
      </c>
      <c r="D2936" s="43" t="s">
        <v>7574</v>
      </c>
      <c r="E2936" t="s">
        <v>7573</v>
      </c>
      <c r="F2936" t="s">
        <v>15180</v>
      </c>
      <c r="G2936" s="41">
        <v>43795</v>
      </c>
      <c r="H2936" t="s">
        <v>7577</v>
      </c>
      <c r="I2936" t="s">
        <v>18473</v>
      </c>
      <c r="K2936" t="s">
        <v>22621</v>
      </c>
      <c r="L2936" t="s">
        <v>21854</v>
      </c>
      <c r="M2936" s="44">
        <v>1020110</v>
      </c>
      <c r="N2936" s="44">
        <v>1020110</v>
      </c>
    </row>
    <row r="2937" spans="2:14" x14ac:dyDescent="0.25">
      <c r="B2937" s="49" t="s">
        <v>9326</v>
      </c>
      <c r="C2937" s="53" t="str">
        <f>_xlfn.XLOOKUP(Tabla1[[#This Row],[txtDimensionFocus]],Tabla7[Columna1],Tabla7[Columna2])</f>
        <v>Cuentas Por Pagar Proveedores</v>
      </c>
      <c r="D2937" s="43" t="s">
        <v>816</v>
      </c>
      <c r="E2937" t="s">
        <v>815</v>
      </c>
      <c r="F2937" t="s">
        <v>10818</v>
      </c>
      <c r="G2937" s="41">
        <v>41619</v>
      </c>
      <c r="L2937" t="s">
        <v>21854</v>
      </c>
      <c r="M2937" s="44">
        <v>1020325.82</v>
      </c>
      <c r="N2937" s="44">
        <v>1020325.82</v>
      </c>
    </row>
    <row r="2938" spans="2:14" x14ac:dyDescent="0.25">
      <c r="B2938" s="49" t="s">
        <v>9326</v>
      </c>
      <c r="C2938" s="53" t="str">
        <f>_xlfn.XLOOKUP(Tabla1[[#This Row],[txtDimensionFocus]],Tabla7[Columna1],Tabla7[Columna2])</f>
        <v>Cuentas Por Pagar Proveedores</v>
      </c>
      <c r="D2938" s="43" t="s">
        <v>7784</v>
      </c>
      <c r="E2938" t="s">
        <v>7783</v>
      </c>
      <c r="F2938" t="s">
        <v>18154</v>
      </c>
      <c r="G2938" s="41">
        <v>44141</v>
      </c>
      <c r="H2938" t="s">
        <v>18153</v>
      </c>
      <c r="L2938" t="s">
        <v>21854</v>
      </c>
      <c r="M2938" s="44">
        <v>1029695.9</v>
      </c>
      <c r="N2938" s="44">
        <v>1029695.9</v>
      </c>
    </row>
    <row r="2939" spans="2:14" x14ac:dyDescent="0.25">
      <c r="B2939" s="49" t="s">
        <v>9326</v>
      </c>
      <c r="C2939" s="53" t="str">
        <f>_xlfn.XLOOKUP(Tabla1[[#This Row],[txtDimensionFocus]],Tabla7[Columna1],Tabla7[Columna2])</f>
        <v>Cuentas Por Pagar Proveedores</v>
      </c>
      <c r="D2939" s="43" t="s">
        <v>18896</v>
      </c>
      <c r="E2939" t="s">
        <v>18897</v>
      </c>
      <c r="F2939" t="s">
        <v>18898</v>
      </c>
      <c r="G2939" s="41">
        <v>45273</v>
      </c>
      <c r="H2939" t="s">
        <v>18899</v>
      </c>
      <c r="I2939" t="s">
        <v>18900</v>
      </c>
      <c r="J2939" t="s">
        <v>21964</v>
      </c>
      <c r="L2939" t="s">
        <v>21854</v>
      </c>
      <c r="M2939" s="44">
        <v>1040000</v>
      </c>
      <c r="N2939" s="44">
        <v>1040000</v>
      </c>
    </row>
    <row r="2940" spans="2:14" x14ac:dyDescent="0.25">
      <c r="B2940" s="49" t="s">
        <v>9326</v>
      </c>
      <c r="C2940" s="53" t="str">
        <f>_xlfn.XLOOKUP(Tabla1[[#This Row],[txtDimensionFocus]],Tabla7[Columna1],Tabla7[Columna2])</f>
        <v>Cuentas Por Pagar Proveedores</v>
      </c>
      <c r="D2940" s="43" t="s">
        <v>5917</v>
      </c>
      <c r="E2940" t="s">
        <v>5916</v>
      </c>
      <c r="F2940" t="s">
        <v>17801</v>
      </c>
      <c r="G2940" s="41">
        <v>45238</v>
      </c>
      <c r="H2940" t="s">
        <v>17802</v>
      </c>
      <c r="L2940" t="s">
        <v>21854</v>
      </c>
      <c r="M2940" s="44">
        <v>1056961.1299999999</v>
      </c>
      <c r="N2940" s="44">
        <v>1056961.1299999999</v>
      </c>
    </row>
    <row r="2941" spans="2:14" x14ac:dyDescent="0.25">
      <c r="B2941" s="49" t="s">
        <v>9326</v>
      </c>
      <c r="C2941" s="53" t="str">
        <f>_xlfn.XLOOKUP(Tabla1[[#This Row],[txtDimensionFocus]],Tabla7[Columna1],Tabla7[Columna2])</f>
        <v>Cuentas Por Pagar Proveedores</v>
      </c>
      <c r="D2941" s="43" t="s">
        <v>7894</v>
      </c>
      <c r="E2941" t="s">
        <v>7893</v>
      </c>
      <c r="F2941" t="s">
        <v>15402</v>
      </c>
      <c r="G2941" s="41">
        <v>44390</v>
      </c>
      <c r="H2941" t="s">
        <v>7895</v>
      </c>
      <c r="I2941" t="s">
        <v>17115</v>
      </c>
      <c r="K2941" t="s">
        <v>22085</v>
      </c>
      <c r="L2941" t="s">
        <v>21854</v>
      </c>
      <c r="M2941" s="44">
        <v>1079044.56</v>
      </c>
      <c r="N2941" s="44">
        <v>1079044.56</v>
      </c>
    </row>
    <row r="2942" spans="2:14" x14ac:dyDescent="0.25">
      <c r="B2942" s="49" t="s">
        <v>9326</v>
      </c>
      <c r="C2942" s="53" t="str">
        <f>_xlfn.XLOOKUP(Tabla1[[#This Row],[txtDimensionFocus]],Tabla7[Columna1],Tabla7[Columna2])</f>
        <v>Cuentas Por Pagar Proveedores</v>
      </c>
      <c r="D2942" s="43" t="s">
        <v>9164</v>
      </c>
      <c r="E2942" t="s">
        <v>9163</v>
      </c>
      <c r="F2942" t="s">
        <v>18431</v>
      </c>
      <c r="G2942" s="41">
        <v>45127</v>
      </c>
      <c r="H2942" t="s">
        <v>18432</v>
      </c>
      <c r="I2942" t="s">
        <v>18433</v>
      </c>
      <c r="K2942" t="s">
        <v>22602</v>
      </c>
      <c r="L2942" t="s">
        <v>21854</v>
      </c>
      <c r="M2942" s="44">
        <v>1398300</v>
      </c>
      <c r="N2942" s="44">
        <v>1398300</v>
      </c>
    </row>
    <row r="2943" spans="2:14" x14ac:dyDescent="0.25">
      <c r="B2943" s="49" t="s">
        <v>9326</v>
      </c>
      <c r="C2943" s="53" t="str">
        <f>_xlfn.XLOOKUP(Tabla1[[#This Row],[txtDimensionFocus]],Tabla7[Columna1],Tabla7[Columna2])</f>
        <v>Cuentas Por Pagar Proveedores</v>
      </c>
      <c r="D2943" s="43" t="s">
        <v>18364</v>
      </c>
      <c r="E2943" t="s">
        <v>18365</v>
      </c>
      <c r="F2943" t="s">
        <v>18368</v>
      </c>
      <c r="G2943" s="41">
        <v>45288</v>
      </c>
      <c r="H2943" t="s">
        <v>18369</v>
      </c>
      <c r="I2943" t="s">
        <v>18370</v>
      </c>
      <c r="J2943" t="s">
        <v>22581</v>
      </c>
      <c r="K2943" t="s">
        <v>22582</v>
      </c>
      <c r="L2943" t="s">
        <v>21854</v>
      </c>
      <c r="M2943" s="44">
        <v>1498500</v>
      </c>
      <c r="N2943" s="44">
        <v>1498500</v>
      </c>
    </row>
    <row r="2944" spans="2:14" x14ac:dyDescent="0.25">
      <c r="B2944" s="49" t="s">
        <v>9326</v>
      </c>
      <c r="C2944" s="53" t="str">
        <f>_xlfn.XLOOKUP(Tabla1[[#This Row],[txtDimensionFocus]],Tabla7[Columna1],Tabla7[Columna2])</f>
        <v>Cuentas Por Pagar Proveedores</v>
      </c>
      <c r="D2944" s="43" t="s">
        <v>6810</v>
      </c>
      <c r="E2944" t="s">
        <v>6809</v>
      </c>
      <c r="F2944" t="s">
        <v>14633</v>
      </c>
      <c r="G2944" s="41">
        <v>42908</v>
      </c>
      <c r="H2944" t="s">
        <v>6811</v>
      </c>
      <c r="L2944" t="s">
        <v>21854</v>
      </c>
      <c r="M2944" s="44">
        <v>1977353.14</v>
      </c>
      <c r="N2944" s="44">
        <v>1770022.42</v>
      </c>
    </row>
    <row r="2945" spans="2:14" x14ac:dyDescent="0.25">
      <c r="B2945" s="49" t="s">
        <v>9326</v>
      </c>
      <c r="C2945" s="53" t="str">
        <f>_xlfn.XLOOKUP(Tabla1[[#This Row],[txtDimensionFocus]],Tabla7[Columna1],Tabla7[Columna2])</f>
        <v>Cuentas Por Pagar Proveedores</v>
      </c>
      <c r="D2945" s="43" t="s">
        <v>1278</v>
      </c>
      <c r="E2945" t="s">
        <v>1277</v>
      </c>
      <c r="F2945" t="s">
        <v>10311</v>
      </c>
      <c r="G2945" s="41">
        <v>41356</v>
      </c>
      <c r="L2945" t="s">
        <v>21854</v>
      </c>
      <c r="M2945" s="44">
        <v>1852933.5</v>
      </c>
      <c r="N2945" s="44">
        <v>1852933.5</v>
      </c>
    </row>
    <row r="2946" spans="2:14" x14ac:dyDescent="0.25">
      <c r="B2946" s="49" t="s">
        <v>9326</v>
      </c>
      <c r="C2946" s="53" t="str">
        <f>_xlfn.XLOOKUP(Tabla1[[#This Row],[txtDimensionFocus]],Tabla7[Columna1],Tabla7[Columna2])</f>
        <v>Cuentas Por Pagar Proveedores</v>
      </c>
      <c r="D2946" s="43" t="s">
        <v>408</v>
      </c>
      <c r="E2946" t="s">
        <v>407</v>
      </c>
      <c r="F2946" t="s">
        <v>10142</v>
      </c>
      <c r="G2946" s="41">
        <v>41240</v>
      </c>
      <c r="L2946" t="s">
        <v>21854</v>
      </c>
      <c r="M2946" s="44">
        <v>1886543.84</v>
      </c>
      <c r="N2946" s="44">
        <v>1886543.84</v>
      </c>
    </row>
    <row r="2947" spans="2:14" x14ac:dyDescent="0.25">
      <c r="B2947" s="49" t="s">
        <v>9326</v>
      </c>
      <c r="C2947" s="53" t="str">
        <f>_xlfn.XLOOKUP(Tabla1[[#This Row],[txtDimensionFocus]],Tabla7[Columna1],Tabla7[Columna2])</f>
        <v>Cuentas Por Pagar Proveedores</v>
      </c>
      <c r="D2947" s="43" t="s">
        <v>5925</v>
      </c>
      <c r="E2947" t="s">
        <v>5924</v>
      </c>
      <c r="F2947" t="s">
        <v>14386</v>
      </c>
      <c r="G2947" s="41">
        <v>42719</v>
      </c>
      <c r="H2947" t="s">
        <v>6494</v>
      </c>
      <c r="I2947" t="s">
        <v>18212</v>
      </c>
      <c r="K2947" s="50" t="s">
        <v>22487</v>
      </c>
      <c r="L2947" t="s">
        <v>21854</v>
      </c>
      <c r="M2947" s="44">
        <v>1947000</v>
      </c>
      <c r="N2947" s="44">
        <v>1947000</v>
      </c>
    </row>
    <row r="2948" spans="2:14" x14ac:dyDescent="0.25">
      <c r="B2948" s="49" t="s">
        <v>9326</v>
      </c>
      <c r="C2948" s="53" t="str">
        <f>_xlfn.XLOOKUP(Tabla1[[#This Row],[txtDimensionFocus]],Tabla7[Columna1],Tabla7[Columna2])</f>
        <v>Cuentas Por Pagar Proveedores</v>
      </c>
      <c r="D2948" s="43" t="s">
        <v>18702</v>
      </c>
      <c r="E2948" t="s">
        <v>18703</v>
      </c>
      <c r="F2948" t="s">
        <v>18704</v>
      </c>
      <c r="G2948" s="41">
        <v>45281</v>
      </c>
      <c r="H2948" t="s">
        <v>7151</v>
      </c>
      <c r="I2948" t="s">
        <v>18705</v>
      </c>
      <c r="J2948" t="s">
        <v>22102</v>
      </c>
      <c r="K2948" t="s">
        <v>22682</v>
      </c>
      <c r="L2948" t="s">
        <v>21854</v>
      </c>
      <c r="M2948" s="44">
        <v>13774278.710000001</v>
      </c>
      <c r="N2948" s="44">
        <v>2101161.16</v>
      </c>
    </row>
    <row r="2949" spans="2:14" x14ac:dyDescent="0.25">
      <c r="B2949" s="49" t="s">
        <v>9326</v>
      </c>
      <c r="C2949" s="53" t="str">
        <f>_xlfn.XLOOKUP(Tabla1[[#This Row],[txtDimensionFocus]],Tabla7[Columna1],Tabla7[Columna2])</f>
        <v>Cuentas Por Pagar Proveedores</v>
      </c>
      <c r="D2949" s="43" t="s">
        <v>1994</v>
      </c>
      <c r="E2949" t="s">
        <v>1993</v>
      </c>
      <c r="F2949" t="s">
        <v>17132</v>
      </c>
      <c r="G2949" s="41">
        <v>45282</v>
      </c>
      <c r="H2949" t="s">
        <v>17133</v>
      </c>
      <c r="L2949" t="s">
        <v>21854</v>
      </c>
      <c r="M2949" s="44">
        <v>2186994</v>
      </c>
      <c r="N2949" s="44">
        <v>2186994</v>
      </c>
    </row>
    <row r="2950" spans="2:14" x14ac:dyDescent="0.25">
      <c r="B2950" s="49" t="s">
        <v>9326</v>
      </c>
      <c r="C2950" s="53" t="str">
        <f>_xlfn.XLOOKUP(Tabla1[[#This Row],[txtDimensionFocus]],Tabla7[Columna1],Tabla7[Columna2])</f>
        <v>Cuentas Por Pagar Proveedores</v>
      </c>
      <c r="D2950" s="43" t="s">
        <v>629</v>
      </c>
      <c r="E2950" t="s">
        <v>628</v>
      </c>
      <c r="F2950" t="s">
        <v>9845</v>
      </c>
      <c r="G2950" s="41">
        <v>41071</v>
      </c>
      <c r="H2950">
        <v>7358</v>
      </c>
      <c r="L2950" t="s">
        <v>21854</v>
      </c>
      <c r="M2950" s="44">
        <v>-2500674.2999999998</v>
      </c>
      <c r="N2950" s="44">
        <v>2500674.2999999998</v>
      </c>
    </row>
    <row r="2951" spans="2:14" x14ac:dyDescent="0.25">
      <c r="B2951" s="49" t="s">
        <v>9326</v>
      </c>
      <c r="C2951" s="53" t="str">
        <f>_xlfn.XLOOKUP(Tabla1[[#This Row],[txtDimensionFocus]],Tabla7[Columna1],Tabla7[Columna2])</f>
        <v>Cuentas Por Pagar Proveedores</v>
      </c>
      <c r="D2951" s="43" t="s">
        <v>10895</v>
      </c>
      <c r="E2951" t="s">
        <v>1981</v>
      </c>
      <c r="F2951" t="s">
        <v>10897</v>
      </c>
      <c r="G2951" s="41">
        <v>41628</v>
      </c>
      <c r="L2951" t="s">
        <v>21854</v>
      </c>
      <c r="M2951" s="44">
        <v>2731258.31</v>
      </c>
      <c r="N2951" s="44">
        <v>2731258.31</v>
      </c>
    </row>
    <row r="2952" spans="2:14" x14ac:dyDescent="0.25">
      <c r="B2952" s="49" t="s">
        <v>9326</v>
      </c>
      <c r="C2952" s="53" t="str">
        <f>_xlfn.XLOOKUP(Tabla1[[#This Row],[txtDimensionFocus]],Tabla7[Columna1],Tabla7[Columna2])</f>
        <v>Cuentas Por Pagar Proveedores</v>
      </c>
      <c r="D2952" s="43" t="s">
        <v>8624</v>
      </c>
      <c r="E2952" t="s">
        <v>8623</v>
      </c>
      <c r="F2952" t="s">
        <v>16025</v>
      </c>
      <c r="G2952" s="41">
        <v>44566</v>
      </c>
      <c r="H2952" t="s">
        <v>8625</v>
      </c>
      <c r="I2952" t="s">
        <v>18453</v>
      </c>
      <c r="K2952" t="s">
        <v>22614</v>
      </c>
      <c r="L2952" t="s">
        <v>21854</v>
      </c>
      <c r="M2952" s="44">
        <v>2760256</v>
      </c>
      <c r="N2952" s="44">
        <v>2760256</v>
      </c>
    </row>
    <row r="2953" spans="2:14" x14ac:dyDescent="0.25">
      <c r="B2953" s="49" t="s">
        <v>9326</v>
      </c>
      <c r="C2953" s="53" t="str">
        <f>_xlfn.XLOOKUP(Tabla1[[#This Row],[txtDimensionFocus]],Tabla7[Columna1],Tabla7[Columna2])</f>
        <v>Cuentas Por Pagar Proveedores</v>
      </c>
      <c r="D2953" s="43" t="s">
        <v>6926</v>
      </c>
      <c r="E2953" t="s">
        <v>6925</v>
      </c>
      <c r="F2953" t="s">
        <v>15366</v>
      </c>
      <c r="G2953" s="41">
        <v>44298</v>
      </c>
      <c r="L2953" t="s">
        <v>21854</v>
      </c>
      <c r="M2953" s="44">
        <v>2860661.9</v>
      </c>
      <c r="N2953" s="44">
        <v>2860661.9</v>
      </c>
    </row>
    <row r="2954" spans="2:14" x14ac:dyDescent="0.25">
      <c r="B2954" s="49" t="s">
        <v>9326</v>
      </c>
      <c r="C2954" s="53" t="str">
        <f>_xlfn.XLOOKUP(Tabla1[[#This Row],[txtDimensionFocus]],Tabla7[Columna1],Tabla7[Columna2])</f>
        <v>Cuentas Por Pagar Proveedores</v>
      </c>
      <c r="D2954" s="43" t="s">
        <v>1994</v>
      </c>
      <c r="E2954" t="s">
        <v>1993</v>
      </c>
      <c r="F2954" t="s">
        <v>17138</v>
      </c>
      <c r="G2954" s="41">
        <v>45282</v>
      </c>
      <c r="H2954" t="s">
        <v>17139</v>
      </c>
      <c r="L2954" t="s">
        <v>21854</v>
      </c>
      <c r="M2954" s="44">
        <v>2892386</v>
      </c>
      <c r="N2954" s="44">
        <v>2892386</v>
      </c>
    </row>
    <row r="2955" spans="2:14" x14ac:dyDescent="0.25">
      <c r="B2955" s="49" t="s">
        <v>9326</v>
      </c>
      <c r="C2955" s="53" t="str">
        <f>_xlfn.XLOOKUP(Tabla1[[#This Row],[txtDimensionFocus]],Tabla7[Columna1],Tabla7[Columna2])</f>
        <v>Cuentas Por Pagar Proveedores</v>
      </c>
      <c r="D2955" s="43" t="s">
        <v>8907</v>
      </c>
      <c r="E2955" t="s">
        <v>8906</v>
      </c>
      <c r="F2955" t="s">
        <v>16263</v>
      </c>
      <c r="G2955" s="41">
        <v>44988</v>
      </c>
      <c r="H2955" t="s">
        <v>8980</v>
      </c>
      <c r="I2955" t="s">
        <v>8981</v>
      </c>
      <c r="J2955" t="s">
        <v>22577</v>
      </c>
      <c r="K2955" t="s">
        <v>22578</v>
      </c>
      <c r="L2955" t="s">
        <v>21854</v>
      </c>
      <c r="M2955" s="44">
        <v>3009000</v>
      </c>
      <c r="N2955" s="44">
        <v>3009000</v>
      </c>
    </row>
    <row r="2956" spans="2:14" x14ac:dyDescent="0.25">
      <c r="B2956" s="49" t="s">
        <v>9326</v>
      </c>
      <c r="C2956" s="53" t="str">
        <f>_xlfn.XLOOKUP(Tabla1[[#This Row],[txtDimensionFocus]],Tabla7[Columna1],Tabla7[Columna2])</f>
        <v>Cuentas Por Pagar Proveedores</v>
      </c>
      <c r="D2956" s="43" t="s">
        <v>8907</v>
      </c>
      <c r="E2956" t="s">
        <v>8906</v>
      </c>
      <c r="F2956" t="s">
        <v>16264</v>
      </c>
      <c r="G2956" s="41">
        <v>44988</v>
      </c>
      <c r="H2956" t="s">
        <v>8982</v>
      </c>
      <c r="I2956" t="s">
        <v>8983</v>
      </c>
      <c r="J2956" t="s">
        <v>22577</v>
      </c>
      <c r="K2956" t="s">
        <v>22578</v>
      </c>
      <c r="L2956" t="s">
        <v>21854</v>
      </c>
      <c r="M2956" s="44">
        <v>3009000</v>
      </c>
      <c r="N2956" s="44">
        <v>3009000</v>
      </c>
    </row>
    <row r="2957" spans="2:14" x14ac:dyDescent="0.25">
      <c r="B2957" s="49" t="s">
        <v>9326</v>
      </c>
      <c r="C2957" s="53" t="str">
        <f>_xlfn.XLOOKUP(Tabla1[[#This Row],[txtDimensionFocus]],Tabla7[Columna1],Tabla7[Columna2])</f>
        <v>Cuentas Por Pagar Proveedores</v>
      </c>
      <c r="D2957" s="43" t="s">
        <v>1994</v>
      </c>
      <c r="E2957" t="s">
        <v>1993</v>
      </c>
      <c r="F2957" t="s">
        <v>17126</v>
      </c>
      <c r="G2957" s="41">
        <v>45229</v>
      </c>
      <c r="H2957" t="s">
        <v>17127</v>
      </c>
      <c r="L2957" t="s">
        <v>21854</v>
      </c>
      <c r="M2957" s="44">
        <v>3137472</v>
      </c>
      <c r="N2957" s="44">
        <v>3137472</v>
      </c>
    </row>
    <row r="2958" spans="2:14" x14ac:dyDescent="0.25">
      <c r="B2958" s="49" t="s">
        <v>9326</v>
      </c>
      <c r="C2958" s="53" t="str">
        <f>_xlfn.XLOOKUP(Tabla1[[#This Row],[txtDimensionFocus]],Tabla7[Columna1],Tabla7[Columna2])</f>
        <v>Cuentas Por Pagar Proveedores</v>
      </c>
      <c r="D2958" s="43" t="s">
        <v>8684</v>
      </c>
      <c r="E2958" t="s">
        <v>8683</v>
      </c>
      <c r="F2958" t="s">
        <v>16177</v>
      </c>
      <c r="G2958" s="41">
        <v>44882</v>
      </c>
      <c r="L2958" t="s">
        <v>21854</v>
      </c>
      <c r="M2958" s="44">
        <v>3185173.13</v>
      </c>
      <c r="N2958" s="44">
        <v>3185173.13</v>
      </c>
    </row>
    <row r="2959" spans="2:14" x14ac:dyDescent="0.25">
      <c r="B2959" s="49" t="s">
        <v>9326</v>
      </c>
      <c r="C2959" s="53" t="str">
        <f>_xlfn.XLOOKUP(Tabla1[[#This Row],[txtDimensionFocus]],Tabla7[Columna1],Tabla7[Columna2])</f>
        <v>Cuentas Por Pagar Proveedores</v>
      </c>
      <c r="D2959" s="43" t="s">
        <v>9227</v>
      </c>
      <c r="E2959" t="s">
        <v>9226</v>
      </c>
      <c r="F2959" t="s">
        <v>22440</v>
      </c>
      <c r="G2959" s="41">
        <v>45275</v>
      </c>
      <c r="L2959" t="s">
        <v>21854</v>
      </c>
      <c r="M2959" s="44">
        <v>3408544.93</v>
      </c>
      <c r="N2959" s="44">
        <v>3408544.93</v>
      </c>
    </row>
    <row r="2960" spans="2:14" x14ac:dyDescent="0.25">
      <c r="B2960" s="49" t="s">
        <v>9326</v>
      </c>
      <c r="C2960" s="53" t="str">
        <f>_xlfn.XLOOKUP(Tabla1[[#This Row],[txtDimensionFocus]],Tabla7[Columna1],Tabla7[Columna2])</f>
        <v>Cuentas Por Pagar Proveedores</v>
      </c>
      <c r="D2960" s="43" t="s">
        <v>1994</v>
      </c>
      <c r="E2960" t="s">
        <v>1993</v>
      </c>
      <c r="F2960" t="s">
        <v>17143</v>
      </c>
      <c r="G2960" s="41">
        <v>45288</v>
      </c>
      <c r="H2960" t="s">
        <v>17144</v>
      </c>
      <c r="L2960" t="s">
        <v>21854</v>
      </c>
      <c r="M2960" s="44">
        <v>3430006</v>
      </c>
      <c r="N2960" s="44">
        <v>3430006</v>
      </c>
    </row>
    <row r="2961" spans="2:14" x14ac:dyDescent="0.25">
      <c r="B2961" s="49" t="s">
        <v>9326</v>
      </c>
      <c r="C2961" s="53" t="str">
        <f>_xlfn.XLOOKUP(Tabla1[[#This Row],[txtDimensionFocus]],Tabla7[Columna1],Tabla7[Columna2])</f>
        <v>Cuentas Por Pagar Proveedores</v>
      </c>
      <c r="D2961" s="43" t="s">
        <v>1994</v>
      </c>
      <c r="E2961" t="s">
        <v>1993</v>
      </c>
      <c r="F2961" t="s">
        <v>17148</v>
      </c>
      <c r="G2961" s="41">
        <v>45288</v>
      </c>
      <c r="H2961" t="s">
        <v>17149</v>
      </c>
      <c r="L2961" t="s">
        <v>21854</v>
      </c>
      <c r="M2961" s="44">
        <v>3438286</v>
      </c>
      <c r="N2961" s="44">
        <v>3438286</v>
      </c>
    </row>
    <row r="2962" spans="2:14" x14ac:dyDescent="0.25">
      <c r="B2962" s="49" t="s">
        <v>9326</v>
      </c>
      <c r="C2962" s="53" t="str">
        <f>_xlfn.XLOOKUP(Tabla1[[#This Row],[txtDimensionFocus]],Tabla7[Columna1],Tabla7[Columna2])</f>
        <v>Cuentas Por Pagar Proveedores</v>
      </c>
      <c r="D2962" s="43" t="s">
        <v>1994</v>
      </c>
      <c r="E2962" t="s">
        <v>1993</v>
      </c>
      <c r="F2962" t="s">
        <v>17136</v>
      </c>
      <c r="G2962" s="41">
        <v>45282</v>
      </c>
      <c r="H2962" t="s">
        <v>17137</v>
      </c>
      <c r="L2962" t="s">
        <v>21854</v>
      </c>
      <c r="M2962" s="44">
        <v>3653704</v>
      </c>
      <c r="N2962" s="44">
        <v>3653704</v>
      </c>
    </row>
    <row r="2963" spans="2:14" x14ac:dyDescent="0.25">
      <c r="B2963" s="49" t="s">
        <v>9326</v>
      </c>
      <c r="C2963" s="53" t="str">
        <f>_xlfn.XLOOKUP(Tabla1[[#This Row],[txtDimensionFocus]],Tabla7[Columna1],Tabla7[Columna2])</f>
        <v>Cuentas Por Pagar Proveedores</v>
      </c>
      <c r="D2963" s="43" t="s">
        <v>1994</v>
      </c>
      <c r="E2963" t="s">
        <v>1993</v>
      </c>
      <c r="F2963" t="s">
        <v>17134</v>
      </c>
      <c r="G2963" s="41">
        <v>45282</v>
      </c>
      <c r="H2963" t="s">
        <v>17135</v>
      </c>
      <c r="L2963" t="s">
        <v>21854</v>
      </c>
      <c r="M2963" s="44">
        <v>3768768</v>
      </c>
      <c r="N2963" s="44">
        <v>3768768</v>
      </c>
    </row>
    <row r="2964" spans="2:14" x14ac:dyDescent="0.25">
      <c r="B2964" s="49" t="s">
        <v>9326</v>
      </c>
      <c r="C2964" s="53" t="str">
        <f>_xlfn.XLOOKUP(Tabla1[[#This Row],[txtDimensionFocus]],Tabla7[Columna1],Tabla7[Columna2])</f>
        <v>Cuentas Por Pagar Proveedores</v>
      </c>
      <c r="D2964" s="43" t="s">
        <v>18331</v>
      </c>
      <c r="E2964" t="s">
        <v>18332</v>
      </c>
      <c r="F2964" t="s">
        <v>18335</v>
      </c>
      <c r="G2964" s="41">
        <v>45281</v>
      </c>
      <c r="H2964" t="s">
        <v>18336</v>
      </c>
      <c r="I2964" t="s">
        <v>18337</v>
      </c>
      <c r="J2964" t="s">
        <v>22562</v>
      </c>
      <c r="K2964" t="s">
        <v>22563</v>
      </c>
      <c r="L2964" t="s">
        <v>21854</v>
      </c>
      <c r="M2964" s="44">
        <v>4022636.52</v>
      </c>
      <c r="N2964" s="44">
        <v>4022636.52</v>
      </c>
    </row>
    <row r="2965" spans="2:14" x14ac:dyDescent="0.25">
      <c r="B2965" s="49" t="s">
        <v>9326</v>
      </c>
      <c r="C2965" s="53" t="str">
        <f>_xlfn.XLOOKUP(Tabla1[[#This Row],[txtDimensionFocus]],Tabla7[Columna1],Tabla7[Columna2])</f>
        <v>Cuentas Por Pagar Proveedores</v>
      </c>
      <c r="D2965" s="43" t="s">
        <v>1994</v>
      </c>
      <c r="E2965" t="s">
        <v>1993</v>
      </c>
      <c r="F2965" t="s">
        <v>17128</v>
      </c>
      <c r="G2965" s="41">
        <v>45282</v>
      </c>
      <c r="H2965" t="s">
        <v>17129</v>
      </c>
      <c r="L2965" t="s">
        <v>21854</v>
      </c>
      <c r="M2965" s="44">
        <v>4063932</v>
      </c>
      <c r="N2965" s="44">
        <v>4063932</v>
      </c>
    </row>
    <row r="2966" spans="2:14" x14ac:dyDescent="0.25">
      <c r="B2966" s="49" t="s">
        <v>9326</v>
      </c>
      <c r="C2966" s="53" t="str">
        <f>_xlfn.XLOOKUP(Tabla1[[#This Row],[txtDimensionFocus]],Tabla7[Columna1],Tabla7[Columna2])</f>
        <v>Cuentas Por Pagar Proveedores</v>
      </c>
      <c r="D2966" s="43" t="s">
        <v>1994</v>
      </c>
      <c r="E2966" t="s">
        <v>1993</v>
      </c>
      <c r="F2966" t="s">
        <v>17130</v>
      </c>
      <c r="G2966" s="41">
        <v>45282</v>
      </c>
      <c r="H2966" t="s">
        <v>17131</v>
      </c>
      <c r="L2966" t="s">
        <v>21854</v>
      </c>
      <c r="M2966" s="44">
        <v>4063932</v>
      </c>
      <c r="N2966" s="44">
        <v>4063932</v>
      </c>
    </row>
    <row r="2967" spans="2:14" x14ac:dyDescent="0.25">
      <c r="B2967" s="49" t="s">
        <v>9326</v>
      </c>
      <c r="C2967" s="53" t="str">
        <f>_xlfn.XLOOKUP(Tabla1[[#This Row],[txtDimensionFocus]],Tabla7[Columna1],Tabla7[Columna2])</f>
        <v>Cuentas Por Pagar Proveedores</v>
      </c>
      <c r="D2967" s="43" t="s">
        <v>1684</v>
      </c>
      <c r="E2967" t="s">
        <v>1683</v>
      </c>
      <c r="F2967" t="s">
        <v>10615</v>
      </c>
      <c r="G2967" s="41">
        <v>41578</v>
      </c>
      <c r="L2967" t="s">
        <v>21854</v>
      </c>
      <c r="M2967" s="44">
        <v>5664169.0099999998</v>
      </c>
      <c r="N2967" s="44">
        <v>5664169.0099999998</v>
      </c>
    </row>
    <row r="2968" spans="2:14" x14ac:dyDescent="0.25">
      <c r="B2968" s="49" t="s">
        <v>9326</v>
      </c>
      <c r="C2968" s="53" t="str">
        <f>_xlfn.XLOOKUP(Tabla1[[#This Row],[txtDimensionFocus]],Tabla7[Columna1],Tabla7[Columna2])</f>
        <v>Cuentas Por Pagar Proveedores</v>
      </c>
      <c r="D2968" s="43" t="s">
        <v>7653</v>
      </c>
      <c r="E2968" t="s">
        <v>7652</v>
      </c>
      <c r="F2968" t="s">
        <v>15238</v>
      </c>
      <c r="G2968" s="41">
        <v>43944</v>
      </c>
      <c r="L2968" t="s">
        <v>21854</v>
      </c>
      <c r="M2968" s="44">
        <v>6937155.9299999997</v>
      </c>
      <c r="N2968" s="44">
        <v>6937155.9299999997</v>
      </c>
    </row>
    <row r="2969" spans="2:14" x14ac:dyDescent="0.25">
      <c r="B2969" s="49" t="s">
        <v>9326</v>
      </c>
      <c r="C2969" s="53" t="str">
        <f>_xlfn.XLOOKUP(Tabla1[[#This Row],[txtDimensionFocus]],Tabla7[Columna1],Tabla7[Columna2])</f>
        <v>Cuentas Por Pagar Proveedores</v>
      </c>
      <c r="D2969" s="43" t="s">
        <v>8991</v>
      </c>
      <c r="E2969" t="s">
        <v>8990</v>
      </c>
      <c r="F2969" t="s">
        <v>16270</v>
      </c>
      <c r="G2969" s="41">
        <v>44994</v>
      </c>
      <c r="H2969" t="s">
        <v>8994</v>
      </c>
      <c r="I2969" t="s">
        <v>8981</v>
      </c>
      <c r="K2969" t="s">
        <v>22463</v>
      </c>
      <c r="L2969" t="s">
        <v>21854</v>
      </c>
      <c r="M2969" s="44">
        <v>8287687.5199999996</v>
      </c>
      <c r="N2969" s="44">
        <v>8287687.5199999996</v>
      </c>
    </row>
    <row r="2970" spans="2:14" x14ac:dyDescent="0.25">
      <c r="B2970" s="49" t="s">
        <v>9326</v>
      </c>
      <c r="C2970" s="53" t="str">
        <f>_xlfn.XLOOKUP(Tabla1[[#This Row],[txtDimensionFocus]],Tabla7[Columna1],Tabla7[Columna2])</f>
        <v>Cuentas Por Pagar Proveedores</v>
      </c>
      <c r="D2970" s="43" t="s">
        <v>5815</v>
      </c>
      <c r="E2970" t="s">
        <v>5814</v>
      </c>
      <c r="F2970" t="s">
        <v>15280</v>
      </c>
      <c r="G2970" s="41">
        <v>44047</v>
      </c>
      <c r="H2970" t="s">
        <v>7725</v>
      </c>
      <c r="I2970" t="s">
        <v>16504</v>
      </c>
      <c r="K2970" t="s">
        <v>22410</v>
      </c>
      <c r="L2970" t="s">
        <v>21854</v>
      </c>
      <c r="M2970" s="44">
        <v>10073257.699999999</v>
      </c>
      <c r="N2970" s="44">
        <v>10073257.699999999</v>
      </c>
    </row>
    <row r="2971" spans="2:14" x14ac:dyDescent="0.25">
      <c r="B2971" s="49" t="s">
        <v>9326</v>
      </c>
      <c r="C2971" s="53" t="str">
        <f>_xlfn.XLOOKUP(Tabla1[[#This Row],[txtDimensionFocus]],Tabla7[Columna1],Tabla7[Columna2])</f>
        <v>Cuentas Por Pagar Proveedores</v>
      </c>
      <c r="D2971" s="43" t="s">
        <v>9233</v>
      </c>
      <c r="E2971" t="s">
        <v>9232</v>
      </c>
      <c r="F2971" t="s">
        <v>17213</v>
      </c>
      <c r="G2971" s="41">
        <v>43465</v>
      </c>
      <c r="L2971" t="s">
        <v>21854</v>
      </c>
      <c r="M2971" s="44">
        <v>10873188.9</v>
      </c>
      <c r="N2971" s="44">
        <v>10873188.9</v>
      </c>
    </row>
    <row r="2972" spans="2:14" x14ac:dyDescent="0.25">
      <c r="B2972" s="49" t="s">
        <v>9326</v>
      </c>
      <c r="C2972" s="53" t="str">
        <f>_xlfn.XLOOKUP(Tabla1[[#This Row],[txtDimensionFocus]],Tabla7[Columna1],Tabla7[Columna2])</f>
        <v>Cuentas Por Pagar Proveedores</v>
      </c>
      <c r="D2972" s="43" t="s">
        <v>9233</v>
      </c>
      <c r="E2972" t="s">
        <v>9232</v>
      </c>
      <c r="F2972" t="s">
        <v>17208</v>
      </c>
      <c r="G2972" s="41">
        <v>45212</v>
      </c>
      <c r="H2972" t="s">
        <v>17209</v>
      </c>
      <c r="I2972" t="s">
        <v>17210</v>
      </c>
      <c r="J2972" t="s">
        <v>22100</v>
      </c>
      <c r="K2972" t="s">
        <v>22101</v>
      </c>
      <c r="L2972" t="s">
        <v>21854</v>
      </c>
      <c r="M2972" s="44">
        <v>11445462</v>
      </c>
      <c r="N2972" s="44">
        <v>11445462</v>
      </c>
    </row>
    <row r="2973" spans="2:14" x14ac:dyDescent="0.25">
      <c r="B2973" s="49" t="s">
        <v>23866</v>
      </c>
      <c r="C2973" s="53" t="str">
        <f>_xlfn.XLOOKUP(Tabla1[[#This Row],[txtDimensionFocus]],Tabla7[Columna1],Tabla7[Columna2])</f>
        <v>Reposicion/Reposicion Cajas Chicas/Fondos</v>
      </c>
      <c r="D2973" s="43" t="s">
        <v>21213</v>
      </c>
      <c r="E2973" t="s">
        <v>23936</v>
      </c>
      <c r="F2973" t="s">
        <v>21214</v>
      </c>
      <c r="G2973" s="41">
        <v>45303</v>
      </c>
      <c r="H2973" t="s">
        <v>21215</v>
      </c>
      <c r="L2973" t="s">
        <v>21854</v>
      </c>
      <c r="M2973" s="44">
        <v>-51764.65</v>
      </c>
      <c r="N2973" s="44">
        <v>-51764.65</v>
      </c>
    </row>
    <row r="2974" spans="2:14" x14ac:dyDescent="0.25">
      <c r="B2974" s="49" t="s">
        <v>9326</v>
      </c>
      <c r="C2974" s="53" t="str">
        <f>_xlfn.XLOOKUP(Tabla1[[#This Row],[txtDimensionFocus]],Tabla7[Columna1],Tabla7[Columna2])</f>
        <v>Cuentas Por Pagar Proveedores</v>
      </c>
      <c r="D2974" s="43" t="s">
        <v>1994</v>
      </c>
      <c r="E2974" t="s">
        <v>1993</v>
      </c>
      <c r="F2974" t="s">
        <v>17140</v>
      </c>
      <c r="G2974" s="41">
        <v>45288</v>
      </c>
      <c r="H2974" t="s">
        <v>17141</v>
      </c>
      <c r="I2974" t="s">
        <v>17142</v>
      </c>
      <c r="J2974" t="s">
        <v>22090</v>
      </c>
      <c r="K2974" t="s">
        <v>22091</v>
      </c>
      <c r="L2974" t="s">
        <v>21854</v>
      </c>
      <c r="M2974" s="44">
        <v>18262240</v>
      </c>
      <c r="N2974" s="44">
        <v>18262240</v>
      </c>
    </row>
    <row r="2975" spans="2:14" x14ac:dyDescent="0.25">
      <c r="B2975" s="49" t="s">
        <v>9326</v>
      </c>
      <c r="C2975" s="53" t="str">
        <f>_xlfn.XLOOKUP(Tabla1[[#This Row],[txtDimensionFocus]],Tabla7[Columna1],Tabla7[Columna2])</f>
        <v>Cuentas Por Pagar Proveedores</v>
      </c>
      <c r="D2975" s="43" t="s">
        <v>18135</v>
      </c>
      <c r="E2975" t="s">
        <v>18136</v>
      </c>
      <c r="F2975" t="s">
        <v>18140</v>
      </c>
      <c r="G2975" s="41">
        <v>45216</v>
      </c>
      <c r="H2975" t="s">
        <v>18141</v>
      </c>
      <c r="I2975" t="s">
        <v>18142</v>
      </c>
      <c r="J2975" t="s">
        <v>22075</v>
      </c>
      <c r="K2975" t="s">
        <v>22448</v>
      </c>
      <c r="L2975" t="s">
        <v>21854</v>
      </c>
      <c r="M2975" s="44">
        <v>18834570</v>
      </c>
      <c r="N2975" s="44">
        <v>18834570</v>
      </c>
    </row>
    <row r="2976" spans="2:14" x14ac:dyDescent="0.25">
      <c r="B2976" s="49" t="s">
        <v>9735</v>
      </c>
      <c r="C2976" s="53" t="str">
        <f>_xlfn.XLOOKUP(Tabla1[[#This Row],[txtDimensionFocus]],Tabla7[Columna1],Tabla7[Columna2])</f>
        <v>Cuenta Por Pagar Servicios Generales</v>
      </c>
      <c r="D2976" s="43" t="s">
        <v>1219</v>
      </c>
      <c r="E2976" t="s">
        <v>1218</v>
      </c>
      <c r="F2976" t="s">
        <v>16145</v>
      </c>
      <c r="G2976" s="41">
        <v>44837</v>
      </c>
      <c r="H2976" t="s">
        <v>8792</v>
      </c>
      <c r="L2976" t="s">
        <v>21854</v>
      </c>
      <c r="M2976" s="44">
        <v>-262364312.77000001</v>
      </c>
      <c r="N2976" s="44">
        <v>-262364312.77000001</v>
      </c>
    </row>
    <row r="2977" spans="2:14" x14ac:dyDescent="0.25">
      <c r="B2977" s="49" t="s">
        <v>9735</v>
      </c>
      <c r="C2977" s="53" t="str">
        <f>_xlfn.XLOOKUP(Tabla1[[#This Row],[txtDimensionFocus]],Tabla7[Columna1],Tabla7[Columna2])</f>
        <v>Cuenta Por Pagar Servicios Generales</v>
      </c>
      <c r="D2977" s="43" t="s">
        <v>8948</v>
      </c>
      <c r="E2977" t="s">
        <v>8947</v>
      </c>
      <c r="F2977" t="s">
        <v>16243</v>
      </c>
      <c r="G2977" s="41">
        <v>44978</v>
      </c>
      <c r="H2977" t="s">
        <v>8949</v>
      </c>
      <c r="L2977" t="s">
        <v>21854</v>
      </c>
      <c r="M2977" s="44">
        <v>-200000000</v>
      </c>
      <c r="N2977" s="44">
        <v>-200000000</v>
      </c>
    </row>
    <row r="2978" spans="2:14" x14ac:dyDescent="0.25">
      <c r="B2978" s="49" t="s">
        <v>9735</v>
      </c>
      <c r="C2978" s="53" t="str">
        <f>_xlfn.XLOOKUP(Tabla1[[#This Row],[txtDimensionFocus]],Tabla7[Columna1],Tabla7[Columna2])</f>
        <v>Cuenta Por Pagar Servicios Generales</v>
      </c>
      <c r="D2978" s="43" t="s">
        <v>1219</v>
      </c>
      <c r="E2978" t="s">
        <v>1218</v>
      </c>
      <c r="F2978" t="s">
        <v>16288</v>
      </c>
      <c r="G2978" s="41">
        <v>45005</v>
      </c>
      <c r="H2978" t="s">
        <v>9023</v>
      </c>
      <c r="L2978" t="s">
        <v>21854</v>
      </c>
      <c r="M2978" s="44">
        <v>-73297343.239999995</v>
      </c>
      <c r="N2978" s="44">
        <v>-73297343.239999995</v>
      </c>
    </row>
    <row r="2979" spans="2:14" x14ac:dyDescent="0.25">
      <c r="B2979" s="49" t="s">
        <v>9735</v>
      </c>
      <c r="C2979" s="53" t="str">
        <f>_xlfn.XLOOKUP(Tabla1[[#This Row],[txtDimensionFocus]],Tabla7[Columna1],Tabla7[Columna2])</f>
        <v>Cuenta Por Pagar Servicios Generales</v>
      </c>
      <c r="D2979" s="43" t="s">
        <v>1219</v>
      </c>
      <c r="E2979" t="s">
        <v>1218</v>
      </c>
      <c r="F2979" t="s">
        <v>16289</v>
      </c>
      <c r="G2979" s="41">
        <v>45005</v>
      </c>
      <c r="H2979" t="s">
        <v>9025</v>
      </c>
      <c r="L2979" t="s">
        <v>21854</v>
      </c>
      <c r="M2979" s="44">
        <v>-73297343.239999995</v>
      </c>
      <c r="N2979" s="44">
        <v>-73297343.239999995</v>
      </c>
    </row>
    <row r="2980" spans="2:14" x14ac:dyDescent="0.25">
      <c r="B2980" s="49" t="s">
        <v>9735</v>
      </c>
      <c r="C2980" s="53" t="str">
        <f>_xlfn.XLOOKUP(Tabla1[[#This Row],[txtDimensionFocus]],Tabla7[Columna1],Tabla7[Columna2])</f>
        <v>Cuenta Por Pagar Servicios Generales</v>
      </c>
      <c r="D2980" s="43" t="s">
        <v>1219</v>
      </c>
      <c r="E2980" t="s">
        <v>1218</v>
      </c>
      <c r="F2980" t="s">
        <v>16292</v>
      </c>
      <c r="G2980" s="41">
        <v>45005</v>
      </c>
      <c r="H2980" t="s">
        <v>9030</v>
      </c>
      <c r="L2980" t="s">
        <v>21854</v>
      </c>
      <c r="M2980" s="44">
        <v>-73297343.239999995</v>
      </c>
      <c r="N2980" s="44">
        <v>-73297343.239999995</v>
      </c>
    </row>
    <row r="2981" spans="2:14" x14ac:dyDescent="0.25">
      <c r="B2981" s="49" t="s">
        <v>9735</v>
      </c>
      <c r="C2981" s="53" t="str">
        <f>_xlfn.XLOOKUP(Tabla1[[#This Row],[txtDimensionFocus]],Tabla7[Columna1],Tabla7[Columna2])</f>
        <v>Cuenta Por Pagar Servicios Generales</v>
      </c>
      <c r="D2981" s="43" t="s">
        <v>1219</v>
      </c>
      <c r="E2981" t="s">
        <v>1218</v>
      </c>
      <c r="F2981" t="s">
        <v>16286</v>
      </c>
      <c r="G2981" s="41">
        <v>45005</v>
      </c>
      <c r="H2981" t="s">
        <v>9021</v>
      </c>
      <c r="L2981" t="s">
        <v>21854</v>
      </c>
      <c r="M2981" s="44">
        <v>-40160394.68</v>
      </c>
      <c r="N2981" s="44">
        <v>-40160394.68</v>
      </c>
    </row>
    <row r="2982" spans="2:14" x14ac:dyDescent="0.25">
      <c r="B2982" s="49" t="s">
        <v>9735</v>
      </c>
      <c r="C2982" s="53" t="str">
        <f>_xlfn.XLOOKUP(Tabla1[[#This Row],[txtDimensionFocus]],Tabla7[Columna1],Tabla7[Columna2])</f>
        <v>Cuenta Por Pagar Servicios Generales</v>
      </c>
      <c r="D2982" s="43" t="s">
        <v>1219</v>
      </c>
      <c r="E2982" t="s">
        <v>1218</v>
      </c>
      <c r="F2982" t="s">
        <v>16291</v>
      </c>
      <c r="G2982" s="41">
        <v>45005</v>
      </c>
      <c r="H2982" t="s">
        <v>9028</v>
      </c>
      <c r="L2982" t="s">
        <v>21854</v>
      </c>
      <c r="M2982" s="44">
        <v>-40160394.68</v>
      </c>
      <c r="N2982" s="44">
        <v>-40160394.68</v>
      </c>
    </row>
    <row r="2983" spans="2:14" x14ac:dyDescent="0.25">
      <c r="B2983" s="49" t="s">
        <v>9735</v>
      </c>
      <c r="C2983" s="53" t="str">
        <f>_xlfn.XLOOKUP(Tabla1[[#This Row],[txtDimensionFocus]],Tabla7[Columna1],Tabla7[Columna2])</f>
        <v>Cuenta Por Pagar Servicios Generales</v>
      </c>
      <c r="D2983" s="43" t="s">
        <v>1219</v>
      </c>
      <c r="E2983" t="s">
        <v>1218</v>
      </c>
      <c r="F2983" t="s">
        <v>16267</v>
      </c>
      <c r="G2983" s="41">
        <v>44991</v>
      </c>
      <c r="H2983" t="s">
        <v>8986</v>
      </c>
      <c r="L2983" t="s">
        <v>21854</v>
      </c>
      <c r="M2983" s="44">
        <v>-40145087.200000003</v>
      </c>
      <c r="N2983" s="44">
        <v>-40145087.200000003</v>
      </c>
    </row>
    <row r="2984" spans="2:14" x14ac:dyDescent="0.25">
      <c r="B2984" s="49" t="s">
        <v>9735</v>
      </c>
      <c r="C2984" s="53" t="str">
        <f>_xlfn.XLOOKUP(Tabla1[[#This Row],[txtDimensionFocus]],Tabla7[Columna1],Tabla7[Columna2])</f>
        <v>Cuenta Por Pagar Servicios Generales</v>
      </c>
      <c r="D2984" s="43" t="s">
        <v>1219</v>
      </c>
      <c r="E2984" t="s">
        <v>1218</v>
      </c>
      <c r="F2984" t="s">
        <v>19179</v>
      </c>
      <c r="G2984" s="41">
        <v>45119</v>
      </c>
      <c r="H2984" t="s">
        <v>19180</v>
      </c>
      <c r="L2984" t="s">
        <v>21854</v>
      </c>
      <c r="M2984" s="44">
        <v>-27643212</v>
      </c>
      <c r="N2984" s="44">
        <v>-27643212</v>
      </c>
    </row>
    <row r="2985" spans="2:14" x14ac:dyDescent="0.25">
      <c r="B2985" s="49" t="s">
        <v>9735</v>
      </c>
      <c r="C2985" s="53" t="str">
        <f>_xlfn.XLOOKUP(Tabla1[[#This Row],[txtDimensionFocus]],Tabla7[Columna1],Tabla7[Columna2])</f>
        <v>Cuenta Por Pagar Servicios Generales</v>
      </c>
      <c r="D2985" s="43" t="s">
        <v>1219</v>
      </c>
      <c r="E2985" t="s">
        <v>1218</v>
      </c>
      <c r="F2985" t="s">
        <v>16307</v>
      </c>
      <c r="G2985" s="41">
        <v>45027</v>
      </c>
      <c r="H2985" t="s">
        <v>9056</v>
      </c>
      <c r="L2985" t="s">
        <v>21854</v>
      </c>
      <c r="M2985" s="44">
        <v>-25811281.75</v>
      </c>
      <c r="N2985" s="44">
        <v>-25811281.75</v>
      </c>
    </row>
    <row r="2986" spans="2:14" x14ac:dyDescent="0.25">
      <c r="B2986" s="49" t="s">
        <v>9735</v>
      </c>
      <c r="C2986" s="53" t="str">
        <f>_xlfn.XLOOKUP(Tabla1[[#This Row],[txtDimensionFocus]],Tabla7[Columna1],Tabla7[Columna2])</f>
        <v>Cuenta Por Pagar Servicios Generales</v>
      </c>
      <c r="D2986" s="43" t="s">
        <v>1219</v>
      </c>
      <c r="E2986" t="s">
        <v>1218</v>
      </c>
      <c r="F2986" t="s">
        <v>16284</v>
      </c>
      <c r="G2986" s="41">
        <v>45005</v>
      </c>
      <c r="H2986" t="s">
        <v>9017</v>
      </c>
      <c r="L2986" t="s">
        <v>21854</v>
      </c>
      <c r="M2986" s="44">
        <v>-11529753.32</v>
      </c>
      <c r="N2986" s="44">
        <v>-11529753.32</v>
      </c>
    </row>
    <row r="2987" spans="2:14" x14ac:dyDescent="0.25">
      <c r="B2987" s="49" t="s">
        <v>9735</v>
      </c>
      <c r="C2987" s="53" t="str">
        <f>_xlfn.XLOOKUP(Tabla1[[#This Row],[txtDimensionFocus]],Tabla7[Columna1],Tabla7[Columna2])</f>
        <v>Cuenta Por Pagar Servicios Generales</v>
      </c>
      <c r="D2987" s="43" t="s">
        <v>1219</v>
      </c>
      <c r="E2987" t="s">
        <v>1218</v>
      </c>
      <c r="F2987" t="s">
        <v>16285</v>
      </c>
      <c r="G2987" s="41">
        <v>45005</v>
      </c>
      <c r="H2987" t="s">
        <v>9019</v>
      </c>
      <c r="L2987" t="s">
        <v>21854</v>
      </c>
      <c r="M2987" s="44">
        <v>-11529753.32</v>
      </c>
      <c r="N2987" s="44">
        <v>-11529753.32</v>
      </c>
    </row>
    <row r="2988" spans="2:14" x14ac:dyDescent="0.25">
      <c r="B2988" s="49" t="s">
        <v>9735</v>
      </c>
      <c r="C2988" s="53" t="str">
        <f>_xlfn.XLOOKUP(Tabla1[[#This Row],[txtDimensionFocus]],Tabla7[Columna1],Tabla7[Columna2])</f>
        <v>Cuenta Por Pagar Servicios Generales</v>
      </c>
      <c r="D2988" s="43" t="s">
        <v>1219</v>
      </c>
      <c r="E2988" t="s">
        <v>1218</v>
      </c>
      <c r="F2988" t="s">
        <v>16287</v>
      </c>
      <c r="G2988" s="41">
        <v>45005</v>
      </c>
      <c r="H2988" t="s">
        <v>9022</v>
      </c>
      <c r="L2988" t="s">
        <v>21854</v>
      </c>
      <c r="M2988" s="44">
        <v>-11529753.32</v>
      </c>
      <c r="N2988" s="44">
        <v>-11529753.32</v>
      </c>
    </row>
    <row r="2989" spans="2:14" x14ac:dyDescent="0.25">
      <c r="B2989" s="49" t="s">
        <v>9735</v>
      </c>
      <c r="C2989" s="53" t="str">
        <f>_xlfn.XLOOKUP(Tabla1[[#This Row],[txtDimensionFocus]],Tabla7[Columna1],Tabla7[Columna2])</f>
        <v>Cuenta Por Pagar Servicios Generales</v>
      </c>
      <c r="D2989" s="43" t="s">
        <v>1219</v>
      </c>
      <c r="E2989" t="s">
        <v>1218</v>
      </c>
      <c r="F2989" t="s">
        <v>10263</v>
      </c>
      <c r="G2989" s="41">
        <v>41310</v>
      </c>
      <c r="L2989" t="s">
        <v>21854</v>
      </c>
      <c r="M2989" s="44">
        <v>-10079903.699999999</v>
      </c>
      <c r="N2989" s="44">
        <v>-10079903.699999999</v>
      </c>
    </row>
    <row r="2990" spans="2:14" x14ac:dyDescent="0.25">
      <c r="B2990" s="49" t="s">
        <v>9735</v>
      </c>
      <c r="C2990" s="53" t="str">
        <f>_xlfn.XLOOKUP(Tabla1[[#This Row],[txtDimensionFocus]],Tabla7[Columna1],Tabla7[Columna2])</f>
        <v>Cuenta Por Pagar Servicios Generales</v>
      </c>
      <c r="D2990" s="43" t="s">
        <v>1219</v>
      </c>
      <c r="E2990" t="s">
        <v>1218</v>
      </c>
      <c r="F2990" t="s">
        <v>16226</v>
      </c>
      <c r="G2990" s="41">
        <v>44952</v>
      </c>
      <c r="H2990" t="s">
        <v>8912</v>
      </c>
      <c r="L2990" t="s">
        <v>21854</v>
      </c>
      <c r="M2990" s="44">
        <v>-9574298</v>
      </c>
      <c r="N2990" s="44">
        <v>-9574298</v>
      </c>
    </row>
    <row r="2991" spans="2:14" x14ac:dyDescent="0.25">
      <c r="B2991" s="49" t="s">
        <v>9735</v>
      </c>
      <c r="C2991" s="53" t="str">
        <f>_xlfn.XLOOKUP(Tabla1[[#This Row],[txtDimensionFocus]],Tabla7[Columna1],Tabla7[Columna2])</f>
        <v>Cuenta Por Pagar Servicios Generales</v>
      </c>
      <c r="D2991" s="43" t="s">
        <v>1219</v>
      </c>
      <c r="E2991" t="s">
        <v>1218</v>
      </c>
      <c r="F2991" t="s">
        <v>16227</v>
      </c>
      <c r="G2991" s="41">
        <v>44952</v>
      </c>
      <c r="H2991" t="s">
        <v>8914</v>
      </c>
      <c r="L2991" t="s">
        <v>21854</v>
      </c>
      <c r="M2991" s="44">
        <v>-9574298</v>
      </c>
      <c r="N2991" s="44">
        <v>-9574298</v>
      </c>
    </row>
    <row r="2992" spans="2:14" x14ac:dyDescent="0.25">
      <c r="B2992" s="49" t="s">
        <v>9735</v>
      </c>
      <c r="C2992" s="53" t="str">
        <f>_xlfn.XLOOKUP(Tabla1[[#This Row],[txtDimensionFocus]],Tabla7[Columna1],Tabla7[Columna2])</f>
        <v>Cuenta Por Pagar Servicios Generales</v>
      </c>
      <c r="D2992" s="43" t="s">
        <v>7694</v>
      </c>
      <c r="E2992" t="s">
        <v>7693</v>
      </c>
      <c r="F2992" t="s">
        <v>15257</v>
      </c>
      <c r="G2992" s="41">
        <v>44026</v>
      </c>
      <c r="H2992" t="s">
        <v>7697</v>
      </c>
      <c r="L2992" t="s">
        <v>21854</v>
      </c>
      <c r="M2992" s="44">
        <v>-7097400</v>
      </c>
      <c r="N2992" s="44">
        <v>-7097400</v>
      </c>
    </row>
    <row r="2993" spans="2:14" x14ac:dyDescent="0.25">
      <c r="B2993" s="49" t="s">
        <v>9735</v>
      </c>
      <c r="C2993" s="53" t="str">
        <f>_xlfn.XLOOKUP(Tabla1[[#This Row],[txtDimensionFocus]],Tabla7[Columna1],Tabla7[Columna2])</f>
        <v>Cuenta Por Pagar Servicios Generales</v>
      </c>
      <c r="D2993" s="43" t="s">
        <v>4001</v>
      </c>
      <c r="E2993" t="s">
        <v>4000</v>
      </c>
      <c r="F2993" t="s">
        <v>14249</v>
      </c>
      <c r="G2993" s="41">
        <v>42605</v>
      </c>
      <c r="H2993" t="s">
        <v>6320</v>
      </c>
      <c r="I2993" t="s">
        <v>19098</v>
      </c>
      <c r="K2993" t="s">
        <v>22779</v>
      </c>
      <c r="L2993" t="s">
        <v>21854</v>
      </c>
      <c r="M2993" s="44">
        <v>-7000000</v>
      </c>
      <c r="N2993" s="44">
        <v>-7000000</v>
      </c>
    </row>
    <row r="2994" spans="2:14" x14ac:dyDescent="0.25">
      <c r="B2994" s="49" t="s">
        <v>9735</v>
      </c>
      <c r="C2994" s="53" t="str">
        <f>_xlfn.XLOOKUP(Tabla1[[#This Row],[txtDimensionFocus]],Tabla7[Columna1],Tabla7[Columna2])</f>
        <v>Cuenta Por Pagar Servicios Generales</v>
      </c>
      <c r="D2994" s="43" t="s">
        <v>1219</v>
      </c>
      <c r="E2994" t="s">
        <v>1218</v>
      </c>
      <c r="F2994" t="s">
        <v>16140</v>
      </c>
      <c r="G2994" s="41">
        <v>44826</v>
      </c>
      <c r="H2994" t="s">
        <v>8784</v>
      </c>
      <c r="L2994" t="s">
        <v>21854</v>
      </c>
      <c r="M2994" s="44">
        <v>-6729650</v>
      </c>
      <c r="N2994" s="44">
        <v>-6729650</v>
      </c>
    </row>
    <row r="2995" spans="2:14" x14ac:dyDescent="0.25">
      <c r="B2995" s="49" t="s">
        <v>9735</v>
      </c>
      <c r="C2995" s="53" t="str">
        <f>_xlfn.XLOOKUP(Tabla1[[#This Row],[txtDimensionFocus]],Tabla7[Columna1],Tabla7[Columna2])</f>
        <v>Cuenta Por Pagar Servicios Generales</v>
      </c>
      <c r="D2995" s="43" t="s">
        <v>1219</v>
      </c>
      <c r="E2995" t="s">
        <v>1218</v>
      </c>
      <c r="F2995" t="s">
        <v>19197</v>
      </c>
      <c r="G2995" s="41">
        <v>45152</v>
      </c>
      <c r="H2995" t="s">
        <v>19198</v>
      </c>
      <c r="L2995" t="s">
        <v>21854</v>
      </c>
      <c r="M2995" s="44">
        <v>-6378406</v>
      </c>
      <c r="N2995" s="44">
        <v>-6378406</v>
      </c>
    </row>
    <row r="2996" spans="2:14" x14ac:dyDescent="0.25">
      <c r="B2996" s="49" t="s">
        <v>9735</v>
      </c>
      <c r="C2996" s="53" t="str">
        <f>_xlfn.XLOOKUP(Tabla1[[#This Row],[txtDimensionFocus]],Tabla7[Columna1],Tabla7[Columna2])</f>
        <v>Cuenta Por Pagar Servicios Generales</v>
      </c>
      <c r="D2996" s="43" t="s">
        <v>1219</v>
      </c>
      <c r="E2996" t="s">
        <v>1218</v>
      </c>
      <c r="F2996" t="s">
        <v>15430</v>
      </c>
      <c r="G2996" s="41">
        <v>44432</v>
      </c>
      <c r="H2996" t="s">
        <v>7942</v>
      </c>
      <c r="L2996" t="s">
        <v>21854</v>
      </c>
      <c r="M2996" s="44">
        <v>-6124341.2400000002</v>
      </c>
      <c r="N2996" s="44">
        <v>-6124341.2400000002</v>
      </c>
    </row>
    <row r="2997" spans="2:14" x14ac:dyDescent="0.25">
      <c r="B2997" s="49" t="s">
        <v>9735</v>
      </c>
      <c r="C2997" s="53" t="str">
        <f>_xlfn.XLOOKUP(Tabla1[[#This Row],[txtDimensionFocus]],Tabla7[Columna1],Tabla7[Columna2])</f>
        <v>Cuenta Por Pagar Servicios Generales</v>
      </c>
      <c r="D2997" s="43" t="s">
        <v>1219</v>
      </c>
      <c r="E2997" t="s">
        <v>1218</v>
      </c>
      <c r="F2997" t="s">
        <v>15922</v>
      </c>
      <c r="G2997" s="41">
        <v>44519</v>
      </c>
      <c r="H2997" t="s">
        <v>8514</v>
      </c>
      <c r="L2997" t="s">
        <v>21854</v>
      </c>
      <c r="M2997" s="44">
        <v>-5634341.2400000002</v>
      </c>
      <c r="N2997" s="44">
        <v>-5634341.2400000002</v>
      </c>
    </row>
    <row r="2998" spans="2:14" x14ac:dyDescent="0.25">
      <c r="B2998" s="49" t="s">
        <v>9735</v>
      </c>
      <c r="C2998" s="53" t="str">
        <f>_xlfn.XLOOKUP(Tabla1[[#This Row],[txtDimensionFocus]],Tabla7[Columna1],Tabla7[Columna2])</f>
        <v>Cuenta Por Pagar Servicios Generales</v>
      </c>
      <c r="D2998" s="43" t="s">
        <v>7694</v>
      </c>
      <c r="E2998" t="s">
        <v>7693</v>
      </c>
      <c r="F2998" t="s">
        <v>15260</v>
      </c>
      <c r="G2998" s="41">
        <v>44027</v>
      </c>
      <c r="H2998" t="s">
        <v>7700</v>
      </c>
      <c r="L2998" t="s">
        <v>21854</v>
      </c>
      <c r="M2998" s="44">
        <v>-5323050</v>
      </c>
      <c r="N2998" s="44">
        <v>-5323050</v>
      </c>
    </row>
    <row r="2999" spans="2:14" x14ac:dyDescent="0.25">
      <c r="B2999" s="49" t="s">
        <v>9735</v>
      </c>
      <c r="C2999" s="53" t="str">
        <f>_xlfn.XLOOKUP(Tabla1[[#This Row],[txtDimensionFocus]],Tabla7[Columna1],Tabla7[Columna2])</f>
        <v>Cuenta Por Pagar Servicios Generales</v>
      </c>
      <c r="D2999" s="43" t="s">
        <v>8690</v>
      </c>
      <c r="E2999" t="s">
        <v>8689</v>
      </c>
      <c r="F2999" t="s">
        <v>16060</v>
      </c>
      <c r="G2999" s="41">
        <v>44655</v>
      </c>
      <c r="H2999" t="s">
        <v>8691</v>
      </c>
      <c r="L2999" t="s">
        <v>21854</v>
      </c>
      <c r="M2999" s="44">
        <v>-4870950.53</v>
      </c>
      <c r="N2999" s="44">
        <v>-4870950.53</v>
      </c>
    </row>
    <row r="3000" spans="2:14" x14ac:dyDescent="0.25">
      <c r="B3000" s="49" t="s">
        <v>9735</v>
      </c>
      <c r="C3000" s="53" t="str">
        <f>_xlfn.XLOOKUP(Tabla1[[#This Row],[txtDimensionFocus]],Tabla7[Columna1],Tabla7[Columna2])</f>
        <v>Cuenta Por Pagar Servicios Generales</v>
      </c>
      <c r="D3000" s="43" t="s">
        <v>1219</v>
      </c>
      <c r="E3000" t="s">
        <v>1218</v>
      </c>
      <c r="F3000" t="s">
        <v>16258</v>
      </c>
      <c r="G3000" s="41">
        <v>44986</v>
      </c>
      <c r="H3000" t="s">
        <v>8970</v>
      </c>
      <c r="L3000" t="s">
        <v>21854</v>
      </c>
      <c r="M3000" s="44">
        <v>-4705726.67</v>
      </c>
      <c r="N3000" s="44">
        <v>-4705726.67</v>
      </c>
    </row>
    <row r="3001" spans="2:14" x14ac:dyDescent="0.25">
      <c r="B3001" s="49" t="s">
        <v>9735</v>
      </c>
      <c r="C3001" s="53" t="str">
        <f>_xlfn.XLOOKUP(Tabla1[[#This Row],[txtDimensionFocus]],Tabla7[Columna1],Tabla7[Columna2])</f>
        <v>Cuenta Por Pagar Servicios Generales</v>
      </c>
      <c r="D3001" s="43" t="s">
        <v>1219</v>
      </c>
      <c r="E3001" t="s">
        <v>1218</v>
      </c>
      <c r="F3001" t="s">
        <v>16011</v>
      </c>
      <c r="G3001" s="41">
        <v>44557</v>
      </c>
      <c r="H3001" t="s">
        <v>8607</v>
      </c>
      <c r="L3001" t="s">
        <v>21854</v>
      </c>
      <c r="M3001" s="44">
        <v>-4679613.72</v>
      </c>
      <c r="N3001" s="44">
        <v>-4679613.72</v>
      </c>
    </row>
    <row r="3002" spans="2:14" x14ac:dyDescent="0.25">
      <c r="B3002" s="49" t="s">
        <v>9735</v>
      </c>
      <c r="C3002" s="53" t="str">
        <f>_xlfn.XLOOKUP(Tabla1[[#This Row],[txtDimensionFocus]],Tabla7[Columna1],Tabla7[Columna2])</f>
        <v>Cuenta Por Pagar Servicios Generales</v>
      </c>
      <c r="D3002" s="43" t="s">
        <v>1219</v>
      </c>
      <c r="E3002" t="s">
        <v>1218</v>
      </c>
      <c r="F3002" t="s">
        <v>10289</v>
      </c>
      <c r="G3002" s="41">
        <v>41324</v>
      </c>
      <c r="H3002" t="s">
        <v>1252</v>
      </c>
      <c r="L3002" t="s">
        <v>21854</v>
      </c>
      <c r="M3002" s="44">
        <v>-4269000</v>
      </c>
      <c r="N3002" s="44">
        <v>-4269000</v>
      </c>
    </row>
    <row r="3003" spans="2:14" x14ac:dyDescent="0.25">
      <c r="B3003" s="49" t="s">
        <v>9735</v>
      </c>
      <c r="C3003" s="53" t="str">
        <f>_xlfn.XLOOKUP(Tabla1[[#This Row],[txtDimensionFocus]],Tabla7[Columna1],Tabla7[Columna2])</f>
        <v>Cuenta Por Pagar Servicios Generales</v>
      </c>
      <c r="D3003" s="43" t="s">
        <v>1219</v>
      </c>
      <c r="E3003" t="s">
        <v>1218</v>
      </c>
      <c r="F3003" t="s">
        <v>19189</v>
      </c>
      <c r="G3003" s="41">
        <v>45139</v>
      </c>
      <c r="H3003" t="s">
        <v>19190</v>
      </c>
      <c r="L3003" t="s">
        <v>21854</v>
      </c>
      <c r="M3003" s="44">
        <v>-3696000</v>
      </c>
      <c r="N3003" s="44">
        <v>-3696000</v>
      </c>
    </row>
    <row r="3004" spans="2:14" x14ac:dyDescent="0.25">
      <c r="B3004" s="49" t="s">
        <v>23978</v>
      </c>
      <c r="C3004" s="53" t="str">
        <f>_xlfn.XLOOKUP(Tabla1[[#This Row],[txtDimensionFocus]],Tabla7[Columna1],Tabla7[Columna2])</f>
        <v>Cuenta Por Pagar Aportes Corrientes.</v>
      </c>
      <c r="D3004" s="43" t="s">
        <v>24026</v>
      </c>
      <c r="E3004" t="s">
        <v>24027</v>
      </c>
      <c r="F3004" t="s">
        <v>24028</v>
      </c>
      <c r="G3004" s="41">
        <v>41741</v>
      </c>
      <c r="H3004" t="s">
        <v>24029</v>
      </c>
      <c r="L3004" t="s">
        <v>21854</v>
      </c>
      <c r="M3004" s="44">
        <v>-50000</v>
      </c>
      <c r="N3004" s="44">
        <v>-50000</v>
      </c>
    </row>
    <row r="3005" spans="2:14" x14ac:dyDescent="0.25">
      <c r="B3005" s="49" t="s">
        <v>9735</v>
      </c>
      <c r="C3005" s="53" t="str">
        <f>_xlfn.XLOOKUP(Tabla1[[#This Row],[txtDimensionFocus]],Tabla7[Columna1],Tabla7[Columna2])</f>
        <v>Cuenta Por Pagar Servicios Generales</v>
      </c>
      <c r="D3005" s="43" t="s">
        <v>988</v>
      </c>
      <c r="E3005" t="s">
        <v>987</v>
      </c>
      <c r="F3005" t="s">
        <v>14609</v>
      </c>
      <c r="G3005" s="41">
        <v>42880</v>
      </c>
      <c r="H3005" t="s">
        <v>6774</v>
      </c>
      <c r="L3005" t="s">
        <v>21854</v>
      </c>
      <c r="M3005" s="44">
        <v>-3628148.97</v>
      </c>
      <c r="N3005" s="44">
        <v>-3628148.97</v>
      </c>
    </row>
    <row r="3006" spans="2:14" x14ac:dyDescent="0.25">
      <c r="B3006" s="49" t="s">
        <v>9735</v>
      </c>
      <c r="C3006" s="53" t="str">
        <f>_xlfn.XLOOKUP(Tabla1[[#This Row],[txtDimensionFocus]],Tabla7[Columna1],Tabla7[Columna2])</f>
        <v>Cuenta Por Pagar Servicios Generales</v>
      </c>
      <c r="D3006" s="43" t="s">
        <v>7431</v>
      </c>
      <c r="E3006" t="s">
        <v>7430</v>
      </c>
      <c r="F3006" t="s">
        <v>15085</v>
      </c>
      <c r="G3006" s="41">
        <v>43579</v>
      </c>
      <c r="H3006" t="s">
        <v>5570</v>
      </c>
      <c r="I3006" t="s">
        <v>19157</v>
      </c>
      <c r="K3006">
        <v>12012</v>
      </c>
      <c r="L3006" t="s">
        <v>21854</v>
      </c>
      <c r="M3006" s="44">
        <v>-3511680</v>
      </c>
      <c r="N3006" s="44">
        <v>-3511680</v>
      </c>
    </row>
    <row r="3007" spans="2:14" x14ac:dyDescent="0.25">
      <c r="B3007" s="49" t="s">
        <v>9735</v>
      </c>
      <c r="C3007" s="53" t="str">
        <f>_xlfn.XLOOKUP(Tabla1[[#This Row],[txtDimensionFocus]],Tabla7[Columna1],Tabla7[Columna2])</f>
        <v>Cuenta Por Pagar Servicios Generales</v>
      </c>
      <c r="D3007" s="43" t="s">
        <v>1177</v>
      </c>
      <c r="E3007" t="s">
        <v>1176</v>
      </c>
      <c r="F3007" t="s">
        <v>11004</v>
      </c>
      <c r="G3007" s="41">
        <v>41639</v>
      </c>
      <c r="H3007" t="s">
        <v>2092</v>
      </c>
      <c r="I3007" t="s">
        <v>19004</v>
      </c>
      <c r="K3007">
        <v>429</v>
      </c>
      <c r="L3007" t="s">
        <v>21854</v>
      </c>
      <c r="M3007" s="44">
        <v>-3129270.68</v>
      </c>
      <c r="N3007" s="44">
        <v>-3129270.68</v>
      </c>
    </row>
    <row r="3008" spans="2:14" x14ac:dyDescent="0.25">
      <c r="B3008" s="49" t="s">
        <v>9735</v>
      </c>
      <c r="C3008" s="53" t="str">
        <f>_xlfn.XLOOKUP(Tabla1[[#This Row],[txtDimensionFocus]],Tabla7[Columna1],Tabla7[Columna2])</f>
        <v>Cuenta Por Pagar Servicios Generales</v>
      </c>
      <c r="D3008" s="43" t="s">
        <v>1219</v>
      </c>
      <c r="E3008" t="s">
        <v>1218</v>
      </c>
      <c r="F3008" t="s">
        <v>16360</v>
      </c>
      <c r="G3008" s="41">
        <v>45082</v>
      </c>
      <c r="H3008" t="s">
        <v>9192</v>
      </c>
      <c r="L3008" t="s">
        <v>21854</v>
      </c>
      <c r="M3008" s="44">
        <v>-3009500</v>
      </c>
      <c r="N3008" s="44">
        <v>-3009500</v>
      </c>
    </row>
    <row r="3009" spans="2:14" x14ac:dyDescent="0.25">
      <c r="B3009" s="49" t="s">
        <v>9735</v>
      </c>
      <c r="C3009" s="53" t="str">
        <f>_xlfn.XLOOKUP(Tabla1[[#This Row],[txtDimensionFocus]],Tabla7[Columna1],Tabla7[Columna2])</f>
        <v>Cuenta Por Pagar Servicios Generales</v>
      </c>
      <c r="D3009" s="43" t="s">
        <v>6324</v>
      </c>
      <c r="E3009" t="s">
        <v>6323</v>
      </c>
      <c r="F3009" t="s">
        <v>14280</v>
      </c>
      <c r="G3009" s="41">
        <v>42614</v>
      </c>
      <c r="H3009" t="s">
        <v>6353</v>
      </c>
      <c r="I3009" t="s">
        <v>19025</v>
      </c>
      <c r="J3009" t="s">
        <v>22764</v>
      </c>
      <c r="K3009" t="s">
        <v>22765</v>
      </c>
      <c r="L3009" t="s">
        <v>21854</v>
      </c>
      <c r="M3009" s="44">
        <v>-2891000</v>
      </c>
      <c r="N3009" s="44">
        <v>-2891000</v>
      </c>
    </row>
    <row r="3010" spans="2:14" x14ac:dyDescent="0.25">
      <c r="B3010" s="49" t="s">
        <v>9735</v>
      </c>
      <c r="C3010" s="53" t="str">
        <f>_xlfn.XLOOKUP(Tabla1[[#This Row],[txtDimensionFocus]],Tabla7[Columna1],Tabla7[Columna2])</f>
        <v>Cuenta Por Pagar Servicios Generales</v>
      </c>
      <c r="D3010" s="43" t="s">
        <v>6805</v>
      </c>
      <c r="E3010" t="s">
        <v>6804</v>
      </c>
      <c r="F3010" t="s">
        <v>14630</v>
      </c>
      <c r="G3010" s="41">
        <v>42898</v>
      </c>
      <c r="H3010" t="s">
        <v>5854</v>
      </c>
      <c r="L3010" t="s">
        <v>21854</v>
      </c>
      <c r="M3010" s="44">
        <v>-2585970</v>
      </c>
      <c r="N3010" s="44">
        <v>-2585970</v>
      </c>
    </row>
    <row r="3011" spans="2:14" x14ac:dyDescent="0.25">
      <c r="B3011" s="49" t="s">
        <v>9735</v>
      </c>
      <c r="C3011" s="53" t="str">
        <f>_xlfn.XLOOKUP(Tabla1[[#This Row],[txtDimensionFocus]],Tabla7[Columna1],Tabla7[Columna2])</f>
        <v>Cuenta Por Pagar Servicios Generales</v>
      </c>
      <c r="D3011" s="43" t="s">
        <v>1219</v>
      </c>
      <c r="E3011" t="s">
        <v>1218</v>
      </c>
      <c r="F3011" t="s">
        <v>16180</v>
      </c>
      <c r="G3011" s="41">
        <v>44896</v>
      </c>
      <c r="H3011" t="s">
        <v>8839</v>
      </c>
      <c r="L3011" t="s">
        <v>21854</v>
      </c>
      <c r="M3011" s="44">
        <v>-2523067.2999999998</v>
      </c>
      <c r="N3011" s="44">
        <v>-2523067.2999999998</v>
      </c>
    </row>
    <row r="3012" spans="2:14" x14ac:dyDescent="0.25">
      <c r="B3012" s="49" t="s">
        <v>9735</v>
      </c>
      <c r="C3012" s="53" t="str">
        <f>_xlfn.XLOOKUP(Tabla1[[#This Row],[txtDimensionFocus]],Tabla7[Columna1],Tabla7[Columna2])</f>
        <v>Cuenta Por Pagar Servicios Generales</v>
      </c>
      <c r="D3012" s="43" t="s">
        <v>1219</v>
      </c>
      <c r="E3012" t="s">
        <v>1218</v>
      </c>
      <c r="F3012" t="s">
        <v>7405</v>
      </c>
      <c r="G3012" s="41">
        <v>43381</v>
      </c>
      <c r="H3012" t="s">
        <v>7250</v>
      </c>
      <c r="L3012" t="s">
        <v>21854</v>
      </c>
      <c r="M3012" s="44">
        <v>-2278500</v>
      </c>
      <c r="N3012" s="44">
        <v>-2278500</v>
      </c>
    </row>
    <row r="3013" spans="2:14" x14ac:dyDescent="0.25">
      <c r="B3013" s="49" t="s">
        <v>9735</v>
      </c>
      <c r="C3013" s="53" t="str">
        <f>_xlfn.XLOOKUP(Tabla1[[#This Row],[txtDimensionFocus]],Tabla7[Columna1],Tabla7[Columna2])</f>
        <v>Cuenta Por Pagar Servicios Generales</v>
      </c>
      <c r="D3013" s="43" t="s">
        <v>988</v>
      </c>
      <c r="E3013" t="s">
        <v>987</v>
      </c>
      <c r="F3013" t="s">
        <v>14635</v>
      </c>
      <c r="G3013" s="41">
        <v>42908</v>
      </c>
      <c r="H3013" t="s">
        <v>6813</v>
      </c>
      <c r="L3013" t="s">
        <v>21854</v>
      </c>
      <c r="M3013" s="44">
        <v>-2246957</v>
      </c>
      <c r="N3013" s="44">
        <v>-2246957</v>
      </c>
    </row>
    <row r="3014" spans="2:14" x14ac:dyDescent="0.25">
      <c r="B3014" s="49" t="s">
        <v>9735</v>
      </c>
      <c r="C3014" s="53" t="str">
        <f>_xlfn.XLOOKUP(Tabla1[[#This Row],[txtDimensionFocus]],Tabla7[Columna1],Tabla7[Columna2])</f>
        <v>Cuenta Por Pagar Servicios Generales</v>
      </c>
      <c r="D3014" s="43" t="s">
        <v>1129</v>
      </c>
      <c r="E3014" t="s">
        <v>1128</v>
      </c>
      <c r="F3014" t="s">
        <v>16296</v>
      </c>
      <c r="G3014" s="41">
        <v>45012</v>
      </c>
      <c r="H3014" t="s">
        <v>9036</v>
      </c>
      <c r="L3014" t="s">
        <v>21854</v>
      </c>
      <c r="M3014" s="44">
        <v>-2027793.35</v>
      </c>
      <c r="N3014" s="44">
        <v>-2027793.35</v>
      </c>
    </row>
    <row r="3015" spans="2:14" x14ac:dyDescent="0.25">
      <c r="B3015" s="49" t="s">
        <v>9735</v>
      </c>
      <c r="C3015" s="53" t="str">
        <f>_xlfn.XLOOKUP(Tabla1[[#This Row],[txtDimensionFocus]],Tabla7[Columna1],Tabla7[Columna2])</f>
        <v>Cuenta Por Pagar Servicios Generales</v>
      </c>
      <c r="D3015" s="43" t="s">
        <v>1219</v>
      </c>
      <c r="E3015" t="s">
        <v>1218</v>
      </c>
      <c r="F3015" t="s">
        <v>21586</v>
      </c>
      <c r="G3015" s="41">
        <v>45120</v>
      </c>
      <c r="H3015" t="s">
        <v>21587</v>
      </c>
      <c r="L3015" t="s">
        <v>21854</v>
      </c>
      <c r="M3015" s="44">
        <v>-1877450</v>
      </c>
      <c r="N3015" s="44">
        <v>-1877450</v>
      </c>
    </row>
    <row r="3016" spans="2:14" x14ac:dyDescent="0.25">
      <c r="B3016" s="49" t="s">
        <v>9735</v>
      </c>
      <c r="C3016" s="53" t="str">
        <f>_xlfn.XLOOKUP(Tabla1[[#This Row],[txtDimensionFocus]],Tabla7[Columna1],Tabla7[Columna2])</f>
        <v>Cuenta Por Pagar Servicios Generales</v>
      </c>
      <c r="D3016" s="43" t="s">
        <v>1219</v>
      </c>
      <c r="E3016" t="s">
        <v>1218</v>
      </c>
      <c r="F3016" t="s">
        <v>10309</v>
      </c>
      <c r="G3016" s="41">
        <v>41346</v>
      </c>
      <c r="H3016" t="s">
        <v>1272</v>
      </c>
      <c r="L3016" t="s">
        <v>21854</v>
      </c>
      <c r="M3016" s="44">
        <v>-1849526.68</v>
      </c>
      <c r="N3016" s="44">
        <v>-1849526.68</v>
      </c>
    </row>
    <row r="3017" spans="2:14" x14ac:dyDescent="0.25">
      <c r="B3017" s="49" t="s">
        <v>9735</v>
      </c>
      <c r="C3017" s="53" t="str">
        <f>_xlfn.XLOOKUP(Tabla1[[#This Row],[txtDimensionFocus]],Tabla7[Columna1],Tabla7[Columna2])</f>
        <v>Cuenta Por Pagar Servicios Generales</v>
      </c>
      <c r="D3017" s="43" t="s">
        <v>988</v>
      </c>
      <c r="E3017" t="s">
        <v>987</v>
      </c>
      <c r="F3017" t="s">
        <v>14318</v>
      </c>
      <c r="G3017" s="41">
        <v>42634</v>
      </c>
      <c r="H3017" t="s">
        <v>6404</v>
      </c>
      <c r="L3017" t="s">
        <v>21854</v>
      </c>
      <c r="M3017" s="44">
        <v>-1815896</v>
      </c>
      <c r="N3017" s="44">
        <v>-1815896</v>
      </c>
    </row>
    <row r="3018" spans="2:14" x14ac:dyDescent="0.25">
      <c r="B3018" s="49" t="s">
        <v>9735</v>
      </c>
      <c r="C3018" s="53" t="str">
        <f>_xlfn.XLOOKUP(Tabla1[[#This Row],[txtDimensionFocus]],Tabla7[Columna1],Tabla7[Columna2])</f>
        <v>Cuenta Por Pagar Servicios Generales</v>
      </c>
      <c r="D3018" s="43" t="s">
        <v>988</v>
      </c>
      <c r="E3018" t="s">
        <v>987</v>
      </c>
      <c r="F3018" t="s">
        <v>14838</v>
      </c>
      <c r="G3018" s="41">
        <v>43230</v>
      </c>
      <c r="H3018" t="s">
        <v>7085</v>
      </c>
      <c r="L3018" t="s">
        <v>21854</v>
      </c>
      <c r="M3018" s="44">
        <v>-1793445</v>
      </c>
      <c r="N3018" s="44">
        <v>-1793445</v>
      </c>
    </row>
    <row r="3019" spans="2:14" x14ac:dyDescent="0.25">
      <c r="B3019" s="49" t="s">
        <v>9735</v>
      </c>
      <c r="C3019" s="53" t="str">
        <f>_xlfn.XLOOKUP(Tabla1[[#This Row],[txtDimensionFocus]],Tabla7[Columna1],Tabla7[Columna2])</f>
        <v>Cuenta Por Pagar Servicios Generales</v>
      </c>
      <c r="D3019" s="43" t="s">
        <v>7694</v>
      </c>
      <c r="E3019" t="s">
        <v>7693</v>
      </c>
      <c r="F3019" t="s">
        <v>15256</v>
      </c>
      <c r="G3019" s="41">
        <v>44026</v>
      </c>
      <c r="H3019" t="s">
        <v>7695</v>
      </c>
      <c r="L3019" t="s">
        <v>21854</v>
      </c>
      <c r="M3019" s="44">
        <v>-1774350</v>
      </c>
      <c r="N3019" s="44">
        <v>-1774350</v>
      </c>
    </row>
    <row r="3020" spans="2:14" x14ac:dyDescent="0.25">
      <c r="B3020" s="49" t="s">
        <v>9735</v>
      </c>
      <c r="C3020" s="53" t="str">
        <f>_xlfn.XLOOKUP(Tabla1[[#This Row],[txtDimensionFocus]],Tabla7[Columna1],Tabla7[Columna2])</f>
        <v>Cuenta Por Pagar Servicios Generales</v>
      </c>
      <c r="D3020" s="43" t="s">
        <v>1219</v>
      </c>
      <c r="E3020" t="s">
        <v>1218</v>
      </c>
      <c r="F3020" t="s">
        <v>19176</v>
      </c>
      <c r="G3020" s="41">
        <v>45112</v>
      </c>
      <c r="H3020" t="s">
        <v>19177</v>
      </c>
      <c r="L3020" t="s">
        <v>21854</v>
      </c>
      <c r="M3020" s="44">
        <v>-1760630</v>
      </c>
      <c r="N3020" s="44">
        <v>-1760630</v>
      </c>
    </row>
    <row r="3021" spans="2:14" x14ac:dyDescent="0.25">
      <c r="B3021" s="49" t="s">
        <v>9735</v>
      </c>
      <c r="C3021" s="53" t="str">
        <f>_xlfn.XLOOKUP(Tabla1[[#This Row],[txtDimensionFocus]],Tabla7[Columna1],Tabla7[Columna2])</f>
        <v>Cuenta Por Pagar Servicios Generales</v>
      </c>
      <c r="D3021" s="43" t="s">
        <v>1219</v>
      </c>
      <c r="E3021" t="s">
        <v>1218</v>
      </c>
      <c r="F3021" t="s">
        <v>19178</v>
      </c>
      <c r="G3021" s="41">
        <v>45123</v>
      </c>
      <c r="H3021" t="s">
        <v>19177</v>
      </c>
      <c r="L3021" t="s">
        <v>21854</v>
      </c>
      <c r="M3021" s="44">
        <v>-1760630</v>
      </c>
      <c r="N3021" s="44">
        <v>-1760630</v>
      </c>
    </row>
    <row r="3022" spans="2:14" x14ac:dyDescent="0.25">
      <c r="B3022" s="49" t="s">
        <v>9735</v>
      </c>
      <c r="C3022" s="53" t="str">
        <f>_xlfn.XLOOKUP(Tabla1[[#This Row],[txtDimensionFocus]],Tabla7[Columna1],Tabla7[Columna2])</f>
        <v>Cuenta Por Pagar Servicios Generales</v>
      </c>
      <c r="D3022" s="43" t="s">
        <v>988</v>
      </c>
      <c r="E3022" t="s">
        <v>987</v>
      </c>
      <c r="F3022" t="s">
        <v>10446</v>
      </c>
      <c r="G3022" s="41">
        <v>41484</v>
      </c>
      <c r="H3022" t="s">
        <v>1463</v>
      </c>
      <c r="L3022" t="s">
        <v>21854</v>
      </c>
      <c r="M3022" s="44">
        <v>-1681333</v>
      </c>
      <c r="N3022" s="44">
        <v>-1681333</v>
      </c>
    </row>
    <row r="3023" spans="2:14" x14ac:dyDescent="0.25">
      <c r="B3023" s="49" t="s">
        <v>9735</v>
      </c>
      <c r="C3023" s="53" t="str">
        <f>_xlfn.XLOOKUP(Tabla1[[#This Row],[txtDimensionFocus]],Tabla7[Columna1],Tabla7[Columna2])</f>
        <v>Cuenta Por Pagar Servicios Generales</v>
      </c>
      <c r="D3023" s="43" t="s">
        <v>988</v>
      </c>
      <c r="E3023" t="s">
        <v>987</v>
      </c>
      <c r="F3023" t="s">
        <v>10471</v>
      </c>
      <c r="G3023" s="41">
        <v>41499</v>
      </c>
      <c r="H3023" t="s">
        <v>1498</v>
      </c>
      <c r="L3023" t="s">
        <v>21854</v>
      </c>
      <c r="M3023" s="44">
        <v>-1671613</v>
      </c>
      <c r="N3023" s="44">
        <v>-1671613</v>
      </c>
    </row>
    <row r="3024" spans="2:14" x14ac:dyDescent="0.25">
      <c r="B3024" s="49" t="s">
        <v>9735</v>
      </c>
      <c r="C3024" s="53" t="str">
        <f>_xlfn.XLOOKUP(Tabla1[[#This Row],[txtDimensionFocus]],Tabla7[Columna1],Tabla7[Columna2])</f>
        <v>Cuenta Por Pagar Servicios Generales</v>
      </c>
      <c r="D3024" s="43" t="s">
        <v>988</v>
      </c>
      <c r="E3024" t="s">
        <v>987</v>
      </c>
      <c r="F3024" t="s">
        <v>16141</v>
      </c>
      <c r="G3024" s="41">
        <v>44830</v>
      </c>
      <c r="H3024" t="s">
        <v>8786</v>
      </c>
      <c r="L3024" t="s">
        <v>21854</v>
      </c>
      <c r="M3024" s="44">
        <v>-1657855.5</v>
      </c>
      <c r="N3024" s="44">
        <v>-1657855.5</v>
      </c>
    </row>
    <row r="3025" spans="2:14" x14ac:dyDescent="0.25">
      <c r="B3025" s="49" t="s">
        <v>9735</v>
      </c>
      <c r="C3025" s="53" t="str">
        <f>_xlfn.XLOOKUP(Tabla1[[#This Row],[txtDimensionFocus]],Tabla7[Columna1],Tabla7[Columna2])</f>
        <v>Cuenta Por Pagar Servicios Generales</v>
      </c>
      <c r="D3025" s="43" t="s">
        <v>988</v>
      </c>
      <c r="E3025" t="s">
        <v>987</v>
      </c>
      <c r="F3025" t="s">
        <v>16229</v>
      </c>
      <c r="G3025" s="41">
        <v>44964</v>
      </c>
      <c r="H3025" t="s">
        <v>8920</v>
      </c>
      <c r="L3025" t="s">
        <v>21854</v>
      </c>
      <c r="M3025" s="44">
        <v>-1654673.5</v>
      </c>
      <c r="N3025" s="44">
        <v>-1654673.5</v>
      </c>
    </row>
    <row r="3026" spans="2:14" x14ac:dyDescent="0.25">
      <c r="B3026" s="49" t="s">
        <v>9735</v>
      </c>
      <c r="C3026" s="53" t="str">
        <f>_xlfn.XLOOKUP(Tabla1[[#This Row],[txtDimensionFocus]],Tabla7[Columna1],Tabla7[Columna2])</f>
        <v>Cuenta Por Pagar Servicios Generales</v>
      </c>
      <c r="D3026" s="43" t="s">
        <v>988</v>
      </c>
      <c r="E3026" t="s">
        <v>987</v>
      </c>
      <c r="F3026" t="s">
        <v>10447</v>
      </c>
      <c r="G3026" s="41">
        <v>41484</v>
      </c>
      <c r="H3026" t="s">
        <v>1465</v>
      </c>
      <c r="L3026" t="s">
        <v>21854</v>
      </c>
      <c r="M3026" s="44">
        <v>-1653737.5</v>
      </c>
      <c r="N3026" s="44">
        <v>-1653737.5</v>
      </c>
    </row>
    <row r="3027" spans="2:14" x14ac:dyDescent="0.25">
      <c r="B3027" s="49" t="s">
        <v>9735</v>
      </c>
      <c r="C3027" s="53" t="str">
        <f>_xlfn.XLOOKUP(Tabla1[[#This Row],[txtDimensionFocus]],Tabla7[Columna1],Tabla7[Columna2])</f>
        <v>Cuenta Por Pagar Servicios Generales</v>
      </c>
      <c r="D3027" s="43" t="s">
        <v>1219</v>
      </c>
      <c r="E3027" t="s">
        <v>1218</v>
      </c>
      <c r="F3027" t="s">
        <v>19193</v>
      </c>
      <c r="G3027" s="41">
        <v>45146</v>
      </c>
      <c r="H3027" t="s">
        <v>19194</v>
      </c>
      <c r="L3027" t="s">
        <v>21854</v>
      </c>
      <c r="M3027" s="44">
        <v>-1627550</v>
      </c>
      <c r="N3027" s="44">
        <v>-1627550</v>
      </c>
    </row>
    <row r="3028" spans="2:14" x14ac:dyDescent="0.25">
      <c r="B3028" s="49" t="s">
        <v>9735</v>
      </c>
      <c r="C3028" s="53" t="str">
        <f>_xlfn.XLOOKUP(Tabla1[[#This Row],[txtDimensionFocus]],Tabla7[Columna1],Tabla7[Columna2])</f>
        <v>Cuenta Por Pagar Servicios Generales</v>
      </c>
      <c r="D3028" s="43" t="s">
        <v>988</v>
      </c>
      <c r="E3028" t="s">
        <v>987</v>
      </c>
      <c r="F3028" t="s">
        <v>10472</v>
      </c>
      <c r="G3028" s="41">
        <v>41499</v>
      </c>
      <c r="H3028" t="s">
        <v>1500</v>
      </c>
      <c r="L3028" t="s">
        <v>21854</v>
      </c>
      <c r="M3028" s="44">
        <v>-1611238.06</v>
      </c>
      <c r="N3028" s="44">
        <v>-1611238.06</v>
      </c>
    </row>
    <row r="3029" spans="2:14" x14ac:dyDescent="0.25">
      <c r="B3029" s="49" t="s">
        <v>9735</v>
      </c>
      <c r="C3029" s="53" t="str">
        <f>_xlfn.XLOOKUP(Tabla1[[#This Row],[txtDimensionFocus]],Tabla7[Columna1],Tabla7[Columna2])</f>
        <v>Cuenta Por Pagar Servicios Generales</v>
      </c>
      <c r="D3029" s="43" t="s">
        <v>1219</v>
      </c>
      <c r="E3029" t="s">
        <v>1218</v>
      </c>
      <c r="F3029" t="s">
        <v>16059</v>
      </c>
      <c r="G3029" s="41">
        <v>44655</v>
      </c>
      <c r="H3029" t="s">
        <v>8687</v>
      </c>
      <c r="L3029" t="s">
        <v>21854</v>
      </c>
      <c r="M3029" s="44">
        <v>-1604952.5</v>
      </c>
      <c r="N3029" s="44">
        <v>-1604952.5</v>
      </c>
    </row>
    <row r="3030" spans="2:14" x14ac:dyDescent="0.25">
      <c r="B3030" s="49" t="s">
        <v>9735</v>
      </c>
      <c r="C3030" s="53" t="str">
        <f>_xlfn.XLOOKUP(Tabla1[[#This Row],[txtDimensionFocus]],Tabla7[Columna1],Tabla7[Columna2])</f>
        <v>Cuenta Por Pagar Servicios Generales</v>
      </c>
      <c r="D3030" s="43" t="s">
        <v>1129</v>
      </c>
      <c r="E3030" t="s">
        <v>1128</v>
      </c>
      <c r="F3030" t="s">
        <v>15311</v>
      </c>
      <c r="G3030" s="41">
        <v>44102</v>
      </c>
      <c r="H3030" t="s">
        <v>7764</v>
      </c>
      <c r="L3030" t="s">
        <v>21854</v>
      </c>
      <c r="M3030" s="44">
        <v>-1566407.63</v>
      </c>
      <c r="N3030" s="44">
        <v>-1566407.63</v>
      </c>
    </row>
    <row r="3031" spans="2:14" x14ac:dyDescent="0.25">
      <c r="B3031" s="49" t="s">
        <v>9735</v>
      </c>
      <c r="C3031" s="53" t="str">
        <f>_xlfn.XLOOKUP(Tabla1[[#This Row],[txtDimensionFocus]],Tabla7[Columna1],Tabla7[Columna2])</f>
        <v>Cuenta Por Pagar Servicios Generales</v>
      </c>
      <c r="D3031" s="43" t="s">
        <v>1219</v>
      </c>
      <c r="E3031" t="s">
        <v>1218</v>
      </c>
      <c r="F3031" t="s">
        <v>16202</v>
      </c>
      <c r="G3031" s="41">
        <v>44907</v>
      </c>
      <c r="H3031" t="s">
        <v>8874</v>
      </c>
      <c r="L3031" t="s">
        <v>21854</v>
      </c>
      <c r="M3031" s="44">
        <v>-1508104.91</v>
      </c>
      <c r="N3031" s="44">
        <v>-1508104.91</v>
      </c>
    </row>
    <row r="3032" spans="2:14" x14ac:dyDescent="0.25">
      <c r="B3032" s="49" t="s">
        <v>23866</v>
      </c>
      <c r="C3032" s="53" t="str">
        <f>_xlfn.XLOOKUP(Tabla1[[#This Row],[txtDimensionFocus]],Tabla7[Columna1],Tabla7[Columna2])</f>
        <v>Reposicion/Reposicion Cajas Chicas/Fondos</v>
      </c>
      <c r="D3032" s="43" t="s">
        <v>21133</v>
      </c>
      <c r="E3032" t="s">
        <v>23894</v>
      </c>
      <c r="F3032" t="s">
        <v>21134</v>
      </c>
      <c r="G3032" s="41">
        <v>45301</v>
      </c>
      <c r="H3032" t="s">
        <v>21135</v>
      </c>
      <c r="L3032" t="s">
        <v>21854</v>
      </c>
      <c r="M3032" s="44">
        <v>-48846.79</v>
      </c>
      <c r="N3032" s="44">
        <v>-48846.79</v>
      </c>
    </row>
    <row r="3033" spans="2:14" x14ac:dyDescent="0.25">
      <c r="B3033" s="49" t="s">
        <v>9735</v>
      </c>
      <c r="C3033" s="53" t="str">
        <f>_xlfn.XLOOKUP(Tabla1[[#This Row],[txtDimensionFocus]],Tabla7[Columna1],Tabla7[Columna2])</f>
        <v>Cuenta Por Pagar Servicios Generales</v>
      </c>
      <c r="D3033" s="43" t="s">
        <v>1129</v>
      </c>
      <c r="E3033" t="s">
        <v>1128</v>
      </c>
      <c r="F3033" t="s">
        <v>16063</v>
      </c>
      <c r="G3033" s="41">
        <v>44679</v>
      </c>
      <c r="H3033" t="s">
        <v>8695</v>
      </c>
      <c r="L3033" t="s">
        <v>21854</v>
      </c>
      <c r="M3033" s="44">
        <v>-1455689.96</v>
      </c>
      <c r="N3033" s="44">
        <v>-1455689.96</v>
      </c>
    </row>
    <row r="3034" spans="2:14" x14ac:dyDescent="0.25">
      <c r="B3034" s="49" t="s">
        <v>9735</v>
      </c>
      <c r="C3034" s="53" t="str">
        <f>_xlfn.XLOOKUP(Tabla1[[#This Row],[txtDimensionFocus]],Tabla7[Columna1],Tabla7[Columna2])</f>
        <v>Cuenta Por Pagar Servicios Generales</v>
      </c>
      <c r="D3034" s="43" t="s">
        <v>7806</v>
      </c>
      <c r="E3034" t="s">
        <v>7805</v>
      </c>
      <c r="F3034" t="s">
        <v>15385</v>
      </c>
      <c r="G3034" s="41">
        <v>44346</v>
      </c>
      <c r="H3034" t="s">
        <v>7865</v>
      </c>
      <c r="L3034" t="s">
        <v>21854</v>
      </c>
      <c r="M3034" s="44">
        <v>-18455079.91</v>
      </c>
      <c r="N3034" s="44">
        <v>-1381369.6</v>
      </c>
    </row>
    <row r="3035" spans="2:14" x14ac:dyDescent="0.25">
      <c r="B3035" s="49" t="s">
        <v>9735</v>
      </c>
      <c r="C3035" s="53" t="str">
        <f>_xlfn.XLOOKUP(Tabla1[[#This Row],[txtDimensionFocus]],Tabla7[Columna1],Tabla7[Columna2])</f>
        <v>Cuenta Por Pagar Servicios Generales</v>
      </c>
      <c r="D3035" s="43" t="s">
        <v>626</v>
      </c>
      <c r="E3035" t="s">
        <v>625</v>
      </c>
      <c r="F3035" t="s">
        <v>10098</v>
      </c>
      <c r="G3035" s="41">
        <v>41221</v>
      </c>
      <c r="H3035" t="s">
        <v>993</v>
      </c>
      <c r="L3035" t="s">
        <v>21854</v>
      </c>
      <c r="M3035" s="44">
        <v>-1310860</v>
      </c>
      <c r="N3035" s="44">
        <v>-1310860</v>
      </c>
    </row>
    <row r="3036" spans="2:14" x14ac:dyDescent="0.25">
      <c r="B3036" s="49" t="s">
        <v>9735</v>
      </c>
      <c r="C3036" s="53" t="str">
        <f>_xlfn.XLOOKUP(Tabla1[[#This Row],[txtDimensionFocus]],Tabla7[Columna1],Tabla7[Columna2])</f>
        <v>Cuenta Por Pagar Servicios Generales</v>
      </c>
      <c r="D3036" s="43" t="s">
        <v>6920</v>
      </c>
      <c r="E3036" t="s">
        <v>6919</v>
      </c>
      <c r="F3036" t="s">
        <v>15110</v>
      </c>
      <c r="G3036" s="41">
        <v>43606</v>
      </c>
      <c r="H3036" t="s">
        <v>7466</v>
      </c>
      <c r="L3036" t="s">
        <v>21854</v>
      </c>
      <c r="M3036" s="44">
        <v>-1309473</v>
      </c>
      <c r="N3036" s="44">
        <v>-1309473</v>
      </c>
    </row>
    <row r="3037" spans="2:14" x14ac:dyDescent="0.25">
      <c r="B3037" s="49" t="s">
        <v>9735</v>
      </c>
      <c r="C3037" s="53" t="str">
        <f>_xlfn.XLOOKUP(Tabla1[[#This Row],[txtDimensionFocus]],Tabla7[Columna1],Tabla7[Columna2])</f>
        <v>Cuenta Por Pagar Servicios Generales</v>
      </c>
      <c r="D3037" s="43" t="s">
        <v>6920</v>
      </c>
      <c r="E3037" t="s">
        <v>6919</v>
      </c>
      <c r="F3037" t="s">
        <v>15018</v>
      </c>
      <c r="G3037" s="41">
        <v>43452</v>
      </c>
      <c r="H3037" t="s">
        <v>7327</v>
      </c>
      <c r="L3037" t="s">
        <v>21854</v>
      </c>
      <c r="M3037" s="44">
        <v>-1297052</v>
      </c>
      <c r="N3037" s="44">
        <v>-1297052</v>
      </c>
    </row>
    <row r="3038" spans="2:14" x14ac:dyDescent="0.25">
      <c r="B3038" s="49" t="s">
        <v>9735</v>
      </c>
      <c r="C3038" s="53" t="str">
        <f>_xlfn.XLOOKUP(Tabla1[[#This Row],[txtDimensionFocus]],Tabla7[Columna1],Tabla7[Columna2])</f>
        <v>Cuenta Por Pagar Servicios Generales</v>
      </c>
      <c r="D3038" s="43" t="s">
        <v>988</v>
      </c>
      <c r="E3038" t="s">
        <v>987</v>
      </c>
      <c r="F3038" t="s">
        <v>15219</v>
      </c>
      <c r="G3038" s="41">
        <v>43885</v>
      </c>
      <c r="H3038" t="s">
        <v>7634</v>
      </c>
      <c r="L3038" t="s">
        <v>21854</v>
      </c>
      <c r="M3038" s="44">
        <v>-1285495.5</v>
      </c>
      <c r="N3038" s="44">
        <v>-1285495.5</v>
      </c>
    </row>
    <row r="3039" spans="2:14" x14ac:dyDescent="0.25">
      <c r="B3039" s="49" t="s">
        <v>9735</v>
      </c>
      <c r="C3039" s="53" t="str">
        <f>_xlfn.XLOOKUP(Tabla1[[#This Row],[txtDimensionFocus]],Tabla7[Columna1],Tabla7[Columna2])</f>
        <v>Cuenta Por Pagar Servicios Generales</v>
      </c>
      <c r="D3039" s="43" t="s">
        <v>988</v>
      </c>
      <c r="E3039" t="s">
        <v>987</v>
      </c>
      <c r="F3039" t="s">
        <v>14827</v>
      </c>
      <c r="G3039" s="41">
        <v>43206</v>
      </c>
      <c r="H3039" t="s">
        <v>7067</v>
      </c>
      <c r="L3039" t="s">
        <v>21854</v>
      </c>
      <c r="M3039" s="44">
        <v>-1881368</v>
      </c>
      <c r="N3039" s="44">
        <v>-1272815.96</v>
      </c>
    </row>
    <row r="3040" spans="2:14" x14ac:dyDescent="0.25">
      <c r="B3040" s="49" t="s">
        <v>9735</v>
      </c>
      <c r="C3040" s="53" t="str">
        <f>_xlfn.XLOOKUP(Tabla1[[#This Row],[txtDimensionFocus]],Tabla7[Columna1],Tabla7[Columna2])</f>
        <v>Cuenta Por Pagar Servicios Generales</v>
      </c>
      <c r="D3040" s="43" t="s">
        <v>7544</v>
      </c>
      <c r="E3040" t="s">
        <v>7543</v>
      </c>
      <c r="F3040" t="s">
        <v>16276</v>
      </c>
      <c r="G3040" s="41">
        <v>45000</v>
      </c>
      <c r="H3040" t="s">
        <v>9003</v>
      </c>
      <c r="I3040" t="s">
        <v>9004</v>
      </c>
      <c r="K3040" t="s">
        <v>22789</v>
      </c>
      <c r="L3040" t="s">
        <v>21854</v>
      </c>
      <c r="M3040" s="44">
        <v>-1252000</v>
      </c>
      <c r="N3040" s="44">
        <v>-1252000</v>
      </c>
    </row>
    <row r="3041" spans="2:14" x14ac:dyDescent="0.25">
      <c r="B3041" s="49" t="s">
        <v>9735</v>
      </c>
      <c r="C3041" s="53" t="str">
        <f>_xlfn.XLOOKUP(Tabla1[[#This Row],[txtDimensionFocus]],Tabla7[Columna1],Tabla7[Columna2])</f>
        <v>Cuenta Por Pagar Servicios Generales</v>
      </c>
      <c r="D3041" s="43" t="s">
        <v>7806</v>
      </c>
      <c r="E3041" t="s">
        <v>7805</v>
      </c>
      <c r="F3041" t="s">
        <v>15358</v>
      </c>
      <c r="G3041" s="41">
        <v>44285</v>
      </c>
      <c r="H3041" t="s">
        <v>7834</v>
      </c>
      <c r="L3041" t="s">
        <v>21854</v>
      </c>
      <c r="M3041" s="44">
        <v>-18362584.440000001</v>
      </c>
      <c r="N3041" s="44">
        <v>-1241194</v>
      </c>
    </row>
    <row r="3042" spans="2:14" x14ac:dyDescent="0.25">
      <c r="B3042" s="49" t="s">
        <v>9735</v>
      </c>
      <c r="C3042" s="53" t="str">
        <f>_xlfn.XLOOKUP(Tabla1[[#This Row],[txtDimensionFocus]],Tabla7[Columna1],Tabla7[Columna2])</f>
        <v>Cuenta Por Pagar Servicios Generales</v>
      </c>
      <c r="D3042" s="43" t="s">
        <v>1219</v>
      </c>
      <c r="E3042" t="s">
        <v>1218</v>
      </c>
      <c r="F3042" t="s">
        <v>19183</v>
      </c>
      <c r="G3042" s="41">
        <v>45124</v>
      </c>
      <c r="H3042" t="s">
        <v>19184</v>
      </c>
      <c r="L3042" t="s">
        <v>21854</v>
      </c>
      <c r="M3042" s="44">
        <v>-1240750</v>
      </c>
      <c r="N3042" s="44">
        <v>-1240750</v>
      </c>
    </row>
    <row r="3043" spans="2:14" x14ac:dyDescent="0.25">
      <c r="B3043" s="49" t="s">
        <v>9735</v>
      </c>
      <c r="C3043" s="53" t="str">
        <f>_xlfn.XLOOKUP(Tabla1[[#This Row],[txtDimensionFocus]],Tabla7[Columna1],Tabla7[Columna2])</f>
        <v>Cuenta Por Pagar Servicios Generales</v>
      </c>
      <c r="D3043" s="43" t="s">
        <v>7806</v>
      </c>
      <c r="E3043" t="s">
        <v>7805</v>
      </c>
      <c r="F3043" t="s">
        <v>15336</v>
      </c>
      <c r="G3043" s="41">
        <v>44197</v>
      </c>
      <c r="H3043" t="s">
        <v>7807</v>
      </c>
      <c r="L3043" t="s">
        <v>21854</v>
      </c>
      <c r="M3043" s="44">
        <v>-19032829.579999998</v>
      </c>
      <c r="N3043" s="44">
        <v>-1234624.1599999999</v>
      </c>
    </row>
    <row r="3044" spans="2:14" x14ac:dyDescent="0.25">
      <c r="B3044" s="49" t="s">
        <v>9735</v>
      </c>
      <c r="C3044" s="53" t="str">
        <f>_xlfn.XLOOKUP(Tabla1[[#This Row],[txtDimensionFocus]],Tabla7[Columna1],Tabla7[Columna2])</f>
        <v>Cuenta Por Pagar Servicios Generales</v>
      </c>
      <c r="D3044" s="43" t="s">
        <v>7806</v>
      </c>
      <c r="E3044" t="s">
        <v>7805</v>
      </c>
      <c r="F3044" t="s">
        <v>15340</v>
      </c>
      <c r="G3044" s="41">
        <v>44255</v>
      </c>
      <c r="H3044" t="s">
        <v>7815</v>
      </c>
      <c r="L3044" t="s">
        <v>21854</v>
      </c>
      <c r="M3044" s="44">
        <v>-17346856.190000001</v>
      </c>
      <c r="N3044" s="44">
        <v>-1218507</v>
      </c>
    </row>
    <row r="3045" spans="2:14" x14ac:dyDescent="0.25">
      <c r="B3045" s="49" t="s">
        <v>9735</v>
      </c>
      <c r="C3045" s="53" t="str">
        <f>_xlfn.XLOOKUP(Tabla1[[#This Row],[txtDimensionFocus]],Tabla7[Columna1],Tabla7[Columna2])</f>
        <v>Cuenta Por Pagar Servicios Generales</v>
      </c>
      <c r="D3045" s="43" t="s">
        <v>7806</v>
      </c>
      <c r="E3045" t="s">
        <v>7805</v>
      </c>
      <c r="F3045" t="s">
        <v>15368</v>
      </c>
      <c r="G3045" s="41">
        <v>44316</v>
      </c>
      <c r="H3045" t="s">
        <v>7850</v>
      </c>
      <c r="L3045" t="s">
        <v>21854</v>
      </c>
      <c r="M3045" s="44">
        <v>-17302215.48</v>
      </c>
      <c r="N3045" s="44">
        <v>-1213179.06</v>
      </c>
    </row>
    <row r="3046" spans="2:14" x14ac:dyDescent="0.25">
      <c r="B3046" s="49" t="s">
        <v>9735</v>
      </c>
      <c r="C3046" s="53" t="str">
        <f>_xlfn.XLOOKUP(Tabla1[[#This Row],[txtDimensionFocus]],Tabla7[Columna1],Tabla7[Columna2])</f>
        <v>Cuenta Por Pagar Servicios Generales</v>
      </c>
      <c r="D3046" s="43" t="s">
        <v>12533</v>
      </c>
      <c r="E3046" t="s">
        <v>4101</v>
      </c>
      <c r="F3046" t="s">
        <v>12534</v>
      </c>
      <c r="G3046" s="41">
        <v>41863</v>
      </c>
      <c r="H3046" t="s">
        <v>4102</v>
      </c>
      <c r="L3046" t="s">
        <v>21854</v>
      </c>
      <c r="M3046" s="44">
        <v>-1212293.49</v>
      </c>
      <c r="N3046" s="44">
        <v>-1212293.49</v>
      </c>
    </row>
    <row r="3047" spans="2:14" x14ac:dyDescent="0.25">
      <c r="B3047" s="49" t="s">
        <v>9735</v>
      </c>
      <c r="C3047" s="53" t="str">
        <f>_xlfn.XLOOKUP(Tabla1[[#This Row],[txtDimensionFocus]],Tabla7[Columna1],Tabla7[Columna2])</f>
        <v>Cuenta Por Pagar Servicios Generales</v>
      </c>
      <c r="D3047" s="43" t="s">
        <v>4148</v>
      </c>
      <c r="E3047" t="s">
        <v>4147</v>
      </c>
      <c r="F3047" t="s">
        <v>13731</v>
      </c>
      <c r="G3047" s="41">
        <v>42237</v>
      </c>
      <c r="H3047" t="s">
        <v>5670</v>
      </c>
      <c r="I3047" t="s">
        <v>19212</v>
      </c>
      <c r="K3047" t="s">
        <v>22807</v>
      </c>
      <c r="L3047" t="s">
        <v>21854</v>
      </c>
      <c r="M3047" s="44">
        <v>-1185067</v>
      </c>
      <c r="N3047" s="44">
        <v>-1185067</v>
      </c>
    </row>
    <row r="3048" spans="2:14" x14ac:dyDescent="0.25">
      <c r="B3048" s="49" t="s">
        <v>9735</v>
      </c>
      <c r="C3048" s="53" t="str">
        <f>_xlfn.XLOOKUP(Tabla1[[#This Row],[txtDimensionFocus]],Tabla7[Columna1],Tabla7[Columna2])</f>
        <v>Cuenta Por Pagar Servicios Generales</v>
      </c>
      <c r="D3048" s="43" t="s">
        <v>4148</v>
      </c>
      <c r="E3048" t="s">
        <v>4147</v>
      </c>
      <c r="F3048" t="s">
        <v>13601</v>
      </c>
      <c r="G3048" s="41">
        <v>42153</v>
      </c>
      <c r="H3048" t="s">
        <v>5505</v>
      </c>
      <c r="I3048" t="s">
        <v>19211</v>
      </c>
      <c r="K3048" t="s">
        <v>22807</v>
      </c>
      <c r="L3048" t="s">
        <v>21854</v>
      </c>
      <c r="M3048" s="44">
        <v>-1185066</v>
      </c>
      <c r="N3048" s="44">
        <v>-1185066</v>
      </c>
    </row>
    <row r="3049" spans="2:14" x14ac:dyDescent="0.25">
      <c r="B3049" s="49" t="s">
        <v>9735</v>
      </c>
      <c r="C3049" s="53" t="str">
        <f>_xlfn.XLOOKUP(Tabla1[[#This Row],[txtDimensionFocus]],Tabla7[Columna1],Tabla7[Columna2])</f>
        <v>Cuenta Por Pagar Servicios Generales</v>
      </c>
      <c r="D3049" s="43" t="s">
        <v>6920</v>
      </c>
      <c r="E3049" t="s">
        <v>6919</v>
      </c>
      <c r="F3049" t="s">
        <v>15109</v>
      </c>
      <c r="G3049" s="41">
        <v>43606</v>
      </c>
      <c r="H3049" t="s">
        <v>7464</v>
      </c>
      <c r="L3049" t="s">
        <v>21854</v>
      </c>
      <c r="M3049" s="44">
        <v>-1182044</v>
      </c>
      <c r="N3049" s="44">
        <v>-1182044</v>
      </c>
    </row>
    <row r="3050" spans="2:14" x14ac:dyDescent="0.25">
      <c r="B3050" s="49" t="s">
        <v>9735</v>
      </c>
      <c r="C3050" s="53" t="str">
        <f>_xlfn.XLOOKUP(Tabla1[[#This Row],[txtDimensionFocus]],Tabla7[Columna1],Tabla7[Columna2])</f>
        <v>Cuenta Por Pagar Servicios Generales</v>
      </c>
      <c r="D3050" s="43" t="s">
        <v>6920</v>
      </c>
      <c r="E3050" t="s">
        <v>6919</v>
      </c>
      <c r="F3050" t="s">
        <v>15116</v>
      </c>
      <c r="G3050" s="41">
        <v>43613</v>
      </c>
      <c r="H3050" t="s">
        <v>7473</v>
      </c>
      <c r="L3050" t="s">
        <v>21854</v>
      </c>
      <c r="M3050" s="44">
        <v>-1182044</v>
      </c>
      <c r="N3050" s="44">
        <v>-1182044</v>
      </c>
    </row>
    <row r="3051" spans="2:14" x14ac:dyDescent="0.25">
      <c r="B3051" s="49" t="s">
        <v>9735</v>
      </c>
      <c r="C3051" s="53" t="str">
        <f>_xlfn.XLOOKUP(Tabla1[[#This Row],[txtDimensionFocus]],Tabla7[Columna1],Tabla7[Columna2])</f>
        <v>Cuenta Por Pagar Servicios Generales</v>
      </c>
      <c r="D3051" s="43" t="s">
        <v>6920</v>
      </c>
      <c r="E3051" t="s">
        <v>6919</v>
      </c>
      <c r="F3051" t="s">
        <v>15150</v>
      </c>
      <c r="G3051" s="41">
        <v>43683</v>
      </c>
      <c r="H3051" t="s">
        <v>7526</v>
      </c>
      <c r="L3051" t="s">
        <v>21854</v>
      </c>
      <c r="M3051" s="44">
        <v>-1182044</v>
      </c>
      <c r="N3051" s="44">
        <v>-1182044</v>
      </c>
    </row>
    <row r="3052" spans="2:14" x14ac:dyDescent="0.25">
      <c r="B3052" s="49" t="s">
        <v>9735</v>
      </c>
      <c r="C3052" s="53" t="str">
        <f>_xlfn.XLOOKUP(Tabla1[[#This Row],[txtDimensionFocus]],Tabla7[Columna1],Tabla7[Columna2])</f>
        <v>Cuenta Por Pagar Servicios Generales</v>
      </c>
      <c r="D3052" s="43" t="s">
        <v>13416</v>
      </c>
      <c r="E3052" t="s">
        <v>5290</v>
      </c>
      <c r="F3052" t="s">
        <v>13417</v>
      </c>
      <c r="G3052" s="41">
        <v>42041</v>
      </c>
      <c r="H3052" t="s">
        <v>5291</v>
      </c>
      <c r="L3052" t="s">
        <v>21854</v>
      </c>
      <c r="M3052" s="44">
        <v>-1176206.76</v>
      </c>
      <c r="N3052" s="44">
        <v>-1176206.76</v>
      </c>
    </row>
    <row r="3053" spans="2:14" x14ac:dyDescent="0.25">
      <c r="B3053" s="49" t="s">
        <v>9735</v>
      </c>
      <c r="C3053" s="53" t="str">
        <f>_xlfn.XLOOKUP(Tabla1[[#This Row],[txtDimensionFocus]],Tabla7[Columna1],Tabla7[Columna2])</f>
        <v>Cuenta Por Pagar Servicios Generales</v>
      </c>
      <c r="D3053" s="43" t="s">
        <v>6920</v>
      </c>
      <c r="E3053" t="s">
        <v>6919</v>
      </c>
      <c r="F3053" t="s">
        <v>15215</v>
      </c>
      <c r="G3053" s="41">
        <v>43881</v>
      </c>
      <c r="H3053" t="s">
        <v>7627</v>
      </c>
      <c r="L3053" t="s">
        <v>21854</v>
      </c>
      <c r="M3053" s="44">
        <v>-1171539</v>
      </c>
      <c r="N3053" s="44">
        <v>-1171539</v>
      </c>
    </row>
    <row r="3054" spans="2:14" x14ac:dyDescent="0.25">
      <c r="B3054" s="49" t="s">
        <v>9735</v>
      </c>
      <c r="C3054" s="53" t="str">
        <f>_xlfn.XLOOKUP(Tabla1[[#This Row],[txtDimensionFocus]],Tabla7[Columna1],Tabla7[Columna2])</f>
        <v>Cuenta Por Pagar Servicios Generales</v>
      </c>
      <c r="D3054" s="43" t="s">
        <v>6920</v>
      </c>
      <c r="E3054" t="s">
        <v>6919</v>
      </c>
      <c r="F3054" t="s">
        <v>15158</v>
      </c>
      <c r="G3054" s="41">
        <v>43726</v>
      </c>
      <c r="H3054" t="s">
        <v>7536</v>
      </c>
      <c r="L3054" t="s">
        <v>21854</v>
      </c>
      <c r="M3054" s="44">
        <v>-1167764</v>
      </c>
      <c r="N3054" s="44">
        <v>-1167764</v>
      </c>
    </row>
    <row r="3055" spans="2:14" x14ac:dyDescent="0.25">
      <c r="B3055" s="49" t="s">
        <v>9735</v>
      </c>
      <c r="C3055" s="53" t="str">
        <f>_xlfn.XLOOKUP(Tabla1[[#This Row],[txtDimensionFocus]],Tabla7[Columna1],Tabla7[Columna2])</f>
        <v>Cuenta Por Pagar Servicios Generales</v>
      </c>
      <c r="D3055" s="43" t="s">
        <v>6920</v>
      </c>
      <c r="E3055" t="s">
        <v>6919</v>
      </c>
      <c r="F3055" t="s">
        <v>15159</v>
      </c>
      <c r="G3055" s="41">
        <v>43726</v>
      </c>
      <c r="H3055" t="s">
        <v>7537</v>
      </c>
      <c r="L3055" t="s">
        <v>21854</v>
      </c>
      <c r="M3055" s="44">
        <v>-1167764</v>
      </c>
      <c r="N3055" s="44">
        <v>-1167764</v>
      </c>
    </row>
    <row r="3056" spans="2:14" x14ac:dyDescent="0.25">
      <c r="B3056" s="49" t="s">
        <v>9735</v>
      </c>
      <c r="C3056" s="53" t="str">
        <f>_xlfn.XLOOKUP(Tabla1[[#This Row],[txtDimensionFocus]],Tabla7[Columna1],Tabla7[Columna2])</f>
        <v>Cuenta Por Pagar Servicios Generales</v>
      </c>
      <c r="D3056" s="43" t="s">
        <v>6920</v>
      </c>
      <c r="E3056" t="s">
        <v>6919</v>
      </c>
      <c r="F3056" t="s">
        <v>15082</v>
      </c>
      <c r="G3056" s="41">
        <v>43560</v>
      </c>
      <c r="H3056" t="s">
        <v>7424</v>
      </c>
      <c r="L3056" t="s">
        <v>21854</v>
      </c>
      <c r="M3056" s="44">
        <v>-1164478</v>
      </c>
      <c r="N3056" s="44">
        <v>-1164478</v>
      </c>
    </row>
    <row r="3057" spans="2:14" x14ac:dyDescent="0.25">
      <c r="B3057" s="49" t="s">
        <v>9735</v>
      </c>
      <c r="C3057" s="53" t="str">
        <f>_xlfn.XLOOKUP(Tabla1[[#This Row],[txtDimensionFocus]],Tabla7[Columna1],Tabla7[Columna2])</f>
        <v>Cuenta Por Pagar Servicios Generales</v>
      </c>
      <c r="D3057" s="43" t="s">
        <v>6920</v>
      </c>
      <c r="E3057" t="s">
        <v>6919</v>
      </c>
      <c r="F3057" t="s">
        <v>15130</v>
      </c>
      <c r="G3057" s="41">
        <v>43635</v>
      </c>
      <c r="H3057" t="s">
        <v>7494</v>
      </c>
      <c r="L3057" t="s">
        <v>21854</v>
      </c>
      <c r="M3057" s="44">
        <v>-1151009</v>
      </c>
      <c r="N3057" s="44">
        <v>-1151009</v>
      </c>
    </row>
    <row r="3058" spans="2:14" x14ac:dyDescent="0.25">
      <c r="B3058" s="49" t="s">
        <v>9735</v>
      </c>
      <c r="C3058" s="53" t="str">
        <f>_xlfn.XLOOKUP(Tabla1[[#This Row],[txtDimensionFocus]],Tabla7[Columna1],Tabla7[Columna2])</f>
        <v>Cuenta Por Pagar Servicios Generales</v>
      </c>
      <c r="D3058" s="43" t="s">
        <v>1219</v>
      </c>
      <c r="E3058" t="s">
        <v>1218</v>
      </c>
      <c r="F3058" t="s">
        <v>15883</v>
      </c>
      <c r="G3058" s="41">
        <v>44483</v>
      </c>
      <c r="H3058" t="s">
        <v>8451</v>
      </c>
      <c r="L3058" t="s">
        <v>21854</v>
      </c>
      <c r="M3058" s="44">
        <v>-1133055.33</v>
      </c>
      <c r="N3058" s="44">
        <v>-1133055.33</v>
      </c>
    </row>
    <row r="3059" spans="2:14" x14ac:dyDescent="0.25">
      <c r="B3059" s="49" t="s">
        <v>9735</v>
      </c>
      <c r="C3059" s="53" t="str">
        <f>_xlfn.XLOOKUP(Tabla1[[#This Row],[txtDimensionFocus]],Tabla7[Columna1],Tabla7[Columna2])</f>
        <v>Cuenta Por Pagar Servicios Generales</v>
      </c>
      <c r="D3059" s="43" t="s">
        <v>1219</v>
      </c>
      <c r="E3059" t="s">
        <v>1218</v>
      </c>
      <c r="F3059" t="s">
        <v>15885</v>
      </c>
      <c r="G3059" s="41">
        <v>44488</v>
      </c>
      <c r="H3059" t="s">
        <v>8456</v>
      </c>
      <c r="L3059" t="s">
        <v>21854</v>
      </c>
      <c r="M3059" s="44">
        <v>-1133055.33</v>
      </c>
      <c r="N3059" s="44">
        <v>-1133055.33</v>
      </c>
    </row>
    <row r="3060" spans="2:14" x14ac:dyDescent="0.25">
      <c r="B3060" s="49" t="s">
        <v>9735</v>
      </c>
      <c r="C3060" s="53" t="str">
        <f>_xlfn.XLOOKUP(Tabla1[[#This Row],[txtDimensionFocus]],Tabla7[Columna1],Tabla7[Columna2])</f>
        <v>Cuenta Por Pagar Servicios Generales</v>
      </c>
      <c r="D3060" s="43" t="s">
        <v>1219</v>
      </c>
      <c r="E3060" t="s">
        <v>1218</v>
      </c>
      <c r="F3060" t="s">
        <v>15887</v>
      </c>
      <c r="G3060" s="41">
        <v>44488</v>
      </c>
      <c r="H3060" t="s">
        <v>8458</v>
      </c>
      <c r="L3060" t="s">
        <v>21854</v>
      </c>
      <c r="M3060" s="44">
        <v>-1133055.33</v>
      </c>
      <c r="N3060" s="44">
        <v>-1133055.33</v>
      </c>
    </row>
    <row r="3061" spans="2:14" x14ac:dyDescent="0.25">
      <c r="B3061" s="49" t="s">
        <v>9735</v>
      </c>
      <c r="C3061" s="53" t="str">
        <f>_xlfn.XLOOKUP(Tabla1[[#This Row],[txtDimensionFocus]],Tabla7[Columna1],Tabla7[Columna2])</f>
        <v>Cuenta Por Pagar Servicios Generales</v>
      </c>
      <c r="D3061" s="43" t="s">
        <v>6920</v>
      </c>
      <c r="E3061" t="s">
        <v>6919</v>
      </c>
      <c r="F3061" t="s">
        <v>15084</v>
      </c>
      <c r="G3061" s="41">
        <v>43571</v>
      </c>
      <c r="H3061" t="s">
        <v>7428</v>
      </c>
      <c r="L3061" t="s">
        <v>21854</v>
      </c>
      <c r="M3061" s="44">
        <v>-1129477</v>
      </c>
      <c r="N3061" s="44">
        <v>-1129477</v>
      </c>
    </row>
    <row r="3062" spans="2:14" x14ac:dyDescent="0.25">
      <c r="B3062" s="49" t="s">
        <v>9735</v>
      </c>
      <c r="C3062" s="53" t="str">
        <f>_xlfn.XLOOKUP(Tabla1[[#This Row],[txtDimensionFocus]],Tabla7[Columna1],Tabla7[Columna2])</f>
        <v>Cuenta Por Pagar Servicios Generales</v>
      </c>
      <c r="D3062" s="43" t="s">
        <v>1219</v>
      </c>
      <c r="E3062" t="s">
        <v>1218</v>
      </c>
      <c r="F3062" t="s">
        <v>16020</v>
      </c>
      <c r="G3062" s="41">
        <v>44558</v>
      </c>
      <c r="H3062" t="s">
        <v>8617</v>
      </c>
      <c r="L3062" t="s">
        <v>21854</v>
      </c>
      <c r="M3062" s="44">
        <v>-1107400</v>
      </c>
      <c r="N3062" s="44">
        <v>-1107400</v>
      </c>
    </row>
    <row r="3063" spans="2:14" x14ac:dyDescent="0.25">
      <c r="B3063" s="49" t="s">
        <v>9735</v>
      </c>
      <c r="C3063" s="53" t="str">
        <f>_xlfn.XLOOKUP(Tabla1[[#This Row],[txtDimensionFocus]],Tabla7[Columna1],Tabla7[Columna2])</f>
        <v>Cuenta Por Pagar Servicios Generales</v>
      </c>
      <c r="D3063" s="43" t="s">
        <v>18896</v>
      </c>
      <c r="E3063" t="s">
        <v>18897</v>
      </c>
      <c r="F3063" t="s">
        <v>19286</v>
      </c>
      <c r="G3063" s="41">
        <v>45152</v>
      </c>
      <c r="H3063" t="s">
        <v>19287</v>
      </c>
      <c r="I3063" t="s">
        <v>19288</v>
      </c>
      <c r="J3063" t="s">
        <v>21964</v>
      </c>
      <c r="L3063" t="s">
        <v>21854</v>
      </c>
      <c r="M3063" s="44">
        <v>-1040000</v>
      </c>
      <c r="N3063" s="44">
        <v>-1040000</v>
      </c>
    </row>
    <row r="3064" spans="2:14" x14ac:dyDescent="0.25">
      <c r="B3064" s="49" t="s">
        <v>9735</v>
      </c>
      <c r="C3064" s="53" t="str">
        <f>_xlfn.XLOOKUP(Tabla1[[#This Row],[txtDimensionFocus]],Tabla7[Columna1],Tabla7[Columna2])</f>
        <v>Cuenta Por Pagar Servicios Generales</v>
      </c>
      <c r="D3064" s="43" t="s">
        <v>1219</v>
      </c>
      <c r="E3064" t="s">
        <v>1218</v>
      </c>
      <c r="F3064" t="s">
        <v>16389</v>
      </c>
      <c r="G3064" s="41">
        <v>45099</v>
      </c>
      <c r="H3064" t="s">
        <v>9281</v>
      </c>
      <c r="L3064" t="s">
        <v>21854</v>
      </c>
      <c r="M3064" s="44">
        <v>-1030420</v>
      </c>
      <c r="N3064" s="44">
        <v>-1030420</v>
      </c>
    </row>
    <row r="3065" spans="2:14" x14ac:dyDescent="0.25">
      <c r="B3065" s="49" t="s">
        <v>9735</v>
      </c>
      <c r="C3065" s="53" t="str">
        <f>_xlfn.XLOOKUP(Tabla1[[#This Row],[txtDimensionFocus]],Tabla7[Columna1],Tabla7[Columna2])</f>
        <v>Cuenta Por Pagar Servicios Generales</v>
      </c>
      <c r="D3065" s="43" t="s">
        <v>9097</v>
      </c>
      <c r="E3065" t="s">
        <v>9096</v>
      </c>
      <c r="F3065" t="s">
        <v>16325</v>
      </c>
      <c r="G3065" s="41">
        <v>45061</v>
      </c>
      <c r="H3065" t="s">
        <v>9102</v>
      </c>
      <c r="L3065" t="s">
        <v>21854</v>
      </c>
      <c r="M3065" s="44">
        <v>-1028190.64</v>
      </c>
      <c r="N3065" s="44">
        <v>-1028190.64</v>
      </c>
    </row>
    <row r="3066" spans="2:14" x14ac:dyDescent="0.25">
      <c r="B3066" s="49" t="s">
        <v>9735</v>
      </c>
      <c r="C3066" s="53" t="str">
        <f>_xlfn.XLOOKUP(Tabla1[[#This Row],[txtDimensionFocus]],Tabla7[Columna1],Tabla7[Columna2])</f>
        <v>Cuenta Por Pagar Servicios Generales</v>
      </c>
      <c r="D3066" s="43" t="s">
        <v>988</v>
      </c>
      <c r="E3066" t="s">
        <v>987</v>
      </c>
      <c r="F3066" t="s">
        <v>14996</v>
      </c>
      <c r="G3066" s="41">
        <v>43438</v>
      </c>
      <c r="H3066" t="s">
        <v>7307</v>
      </c>
      <c r="L3066" t="s">
        <v>21854</v>
      </c>
      <c r="M3066" s="44">
        <v>-1013645</v>
      </c>
      <c r="N3066" s="44">
        <v>-1013645</v>
      </c>
    </row>
    <row r="3067" spans="2:14" x14ac:dyDescent="0.25">
      <c r="B3067" s="49" t="s">
        <v>9735</v>
      </c>
      <c r="C3067" s="53" t="str">
        <f>_xlfn.XLOOKUP(Tabla1[[#This Row],[txtDimensionFocus]],Tabla7[Columna1],Tabla7[Columna2])</f>
        <v>Cuenta Por Pagar Servicios Generales</v>
      </c>
      <c r="D3067" s="43" t="s">
        <v>1219</v>
      </c>
      <c r="E3067" t="s">
        <v>1218</v>
      </c>
      <c r="F3067" t="s">
        <v>16320</v>
      </c>
      <c r="G3067" s="41">
        <v>45051</v>
      </c>
      <c r="H3067" t="s">
        <v>9084</v>
      </c>
      <c r="L3067" t="s">
        <v>21854</v>
      </c>
      <c r="M3067" s="44">
        <v>-1006998.06</v>
      </c>
      <c r="N3067" s="44">
        <v>-1006998.06</v>
      </c>
    </row>
    <row r="3068" spans="2:14" x14ac:dyDescent="0.25">
      <c r="B3068" s="49" t="s">
        <v>9735</v>
      </c>
      <c r="C3068" s="53" t="str">
        <f>_xlfn.XLOOKUP(Tabla1[[#This Row],[txtDimensionFocus]],Tabla7[Columna1],Tabla7[Columna2])</f>
        <v>Cuenta Por Pagar Servicios Generales</v>
      </c>
      <c r="D3068" s="43" t="s">
        <v>1219</v>
      </c>
      <c r="E3068" t="s">
        <v>1218</v>
      </c>
      <c r="F3068" t="s">
        <v>16333</v>
      </c>
      <c r="G3068" s="41">
        <v>45062</v>
      </c>
      <c r="H3068" t="s">
        <v>9123</v>
      </c>
      <c r="L3068" t="s">
        <v>21854</v>
      </c>
      <c r="M3068" s="44">
        <v>-1006998.06</v>
      </c>
      <c r="N3068" s="44">
        <v>-1006998.06</v>
      </c>
    </row>
    <row r="3069" spans="2:14" x14ac:dyDescent="0.25">
      <c r="B3069" s="49" t="s">
        <v>9735</v>
      </c>
      <c r="C3069" s="53" t="str">
        <f>_xlfn.XLOOKUP(Tabla1[[#This Row],[txtDimensionFocus]],Tabla7[Columna1],Tabla7[Columna2])</f>
        <v>Cuenta Por Pagar Servicios Generales</v>
      </c>
      <c r="D3069" s="43" t="s">
        <v>1219</v>
      </c>
      <c r="E3069" t="s">
        <v>1218</v>
      </c>
      <c r="F3069" t="s">
        <v>16336</v>
      </c>
      <c r="G3069" s="41">
        <v>45063</v>
      </c>
      <c r="H3069" t="s">
        <v>9129</v>
      </c>
      <c r="L3069" t="s">
        <v>21854</v>
      </c>
      <c r="M3069" s="44">
        <v>-1006998.06</v>
      </c>
      <c r="N3069" s="44">
        <v>-1006998.06</v>
      </c>
    </row>
    <row r="3070" spans="2:14" x14ac:dyDescent="0.25">
      <c r="B3070" s="49" t="s">
        <v>9735</v>
      </c>
      <c r="C3070" s="53" t="str">
        <f>_xlfn.XLOOKUP(Tabla1[[#This Row],[txtDimensionFocus]],Tabla7[Columna1],Tabla7[Columna2])</f>
        <v>Cuenta Por Pagar Servicios Generales</v>
      </c>
      <c r="D3070" s="43" t="s">
        <v>9097</v>
      </c>
      <c r="E3070" t="s">
        <v>9096</v>
      </c>
      <c r="F3070" t="s">
        <v>16329</v>
      </c>
      <c r="G3070" s="41">
        <v>45061</v>
      </c>
      <c r="H3070" t="s">
        <v>9110</v>
      </c>
      <c r="L3070" t="s">
        <v>21854</v>
      </c>
      <c r="M3070" s="44">
        <v>-998347.26</v>
      </c>
      <c r="N3070" s="44">
        <v>-998347.26</v>
      </c>
    </row>
    <row r="3071" spans="2:14" x14ac:dyDescent="0.25">
      <c r="B3071" s="49" t="s">
        <v>9735</v>
      </c>
      <c r="C3071" s="53" t="str">
        <f>_xlfn.XLOOKUP(Tabla1[[#This Row],[txtDimensionFocus]],Tabla7[Columna1],Tabla7[Columna2])</f>
        <v>Cuenta Por Pagar Servicios Generales</v>
      </c>
      <c r="D3071" s="43" t="s">
        <v>1824</v>
      </c>
      <c r="E3071" t="s">
        <v>1823</v>
      </c>
      <c r="F3071" t="s">
        <v>5284</v>
      </c>
      <c r="G3071" s="41">
        <v>41974</v>
      </c>
      <c r="H3071" t="s">
        <v>4463</v>
      </c>
      <c r="L3071" t="s">
        <v>21854</v>
      </c>
      <c r="M3071" s="44">
        <v>-1034753.37</v>
      </c>
      <c r="N3071" s="44">
        <v>-983015.7</v>
      </c>
    </row>
    <row r="3072" spans="2:14" x14ac:dyDescent="0.25">
      <c r="B3072" s="49" t="s">
        <v>9735</v>
      </c>
      <c r="C3072" s="53" t="str">
        <f>_xlfn.XLOOKUP(Tabla1[[#This Row],[txtDimensionFocus]],Tabla7[Columna1],Tabla7[Columna2])</f>
        <v>Cuenta Por Pagar Servicios Generales</v>
      </c>
      <c r="D3072" s="43" t="s">
        <v>8488</v>
      </c>
      <c r="E3072" t="s">
        <v>8487</v>
      </c>
      <c r="F3072" t="s">
        <v>15905</v>
      </c>
      <c r="G3072" s="41">
        <v>44511</v>
      </c>
      <c r="H3072" t="s">
        <v>7132</v>
      </c>
      <c r="L3072" t="s">
        <v>21854</v>
      </c>
      <c r="M3072" s="44">
        <v>-979200</v>
      </c>
      <c r="N3072" s="44">
        <v>-979200</v>
      </c>
    </row>
    <row r="3073" spans="2:14" x14ac:dyDescent="0.25">
      <c r="B3073" s="49" t="s">
        <v>9735</v>
      </c>
      <c r="C3073" s="53" t="str">
        <f>_xlfn.XLOOKUP(Tabla1[[#This Row],[txtDimensionFocus]],Tabla7[Columna1],Tabla7[Columna2])</f>
        <v>Cuenta Por Pagar Servicios Generales</v>
      </c>
      <c r="D3073" s="43" t="s">
        <v>8488</v>
      </c>
      <c r="E3073" t="s">
        <v>8487</v>
      </c>
      <c r="F3073" t="s">
        <v>15906</v>
      </c>
      <c r="G3073" s="41">
        <v>44511</v>
      </c>
      <c r="H3073" t="s">
        <v>7379</v>
      </c>
      <c r="L3073" t="s">
        <v>21854</v>
      </c>
      <c r="M3073" s="44">
        <v>-979200</v>
      </c>
      <c r="N3073" s="44">
        <v>-979200</v>
      </c>
    </row>
    <row r="3074" spans="2:14" x14ac:dyDescent="0.25">
      <c r="B3074" s="49" t="s">
        <v>9735</v>
      </c>
      <c r="C3074" s="53" t="str">
        <f>_xlfn.XLOOKUP(Tabla1[[#This Row],[txtDimensionFocus]],Tabla7[Columna1],Tabla7[Columna2])</f>
        <v>Cuenta Por Pagar Servicios Generales</v>
      </c>
      <c r="D3074" s="43" t="s">
        <v>8488</v>
      </c>
      <c r="E3074" t="s">
        <v>8487</v>
      </c>
      <c r="F3074" t="s">
        <v>15907</v>
      </c>
      <c r="G3074" s="41">
        <v>44511</v>
      </c>
      <c r="H3074" t="s">
        <v>7173</v>
      </c>
      <c r="L3074" t="s">
        <v>21854</v>
      </c>
      <c r="M3074" s="44">
        <v>-979200</v>
      </c>
      <c r="N3074" s="44">
        <v>-979200</v>
      </c>
    </row>
    <row r="3075" spans="2:14" x14ac:dyDescent="0.25">
      <c r="B3075" s="49" t="s">
        <v>9735</v>
      </c>
      <c r="C3075" s="53" t="str">
        <f>_xlfn.XLOOKUP(Tabla1[[#This Row],[txtDimensionFocus]],Tabla7[Columna1],Tabla7[Columna2])</f>
        <v>Cuenta Por Pagar Servicios Generales</v>
      </c>
      <c r="D3075" s="43" t="s">
        <v>7880</v>
      </c>
      <c r="E3075" t="s">
        <v>7879</v>
      </c>
      <c r="F3075" t="s">
        <v>15395</v>
      </c>
      <c r="G3075" s="41">
        <v>44384</v>
      </c>
      <c r="H3075" t="s">
        <v>7881</v>
      </c>
      <c r="I3075" t="s">
        <v>19139</v>
      </c>
      <c r="J3075" t="s">
        <v>22799</v>
      </c>
      <c r="K3075" t="s">
        <v>22800</v>
      </c>
      <c r="L3075" t="s">
        <v>21854</v>
      </c>
      <c r="M3075" s="44">
        <v>-968957</v>
      </c>
      <c r="N3075" s="44">
        <v>-968957</v>
      </c>
    </row>
    <row r="3076" spans="2:14" x14ac:dyDescent="0.25">
      <c r="B3076" s="49" t="s">
        <v>9735</v>
      </c>
      <c r="C3076" s="53" t="str">
        <f>_xlfn.XLOOKUP(Tabla1[[#This Row],[txtDimensionFocus]],Tabla7[Columna1],Tabla7[Columna2])</f>
        <v>Cuenta Por Pagar Servicios Generales</v>
      </c>
      <c r="D3076" s="43" t="s">
        <v>16247</v>
      </c>
      <c r="E3076" t="s">
        <v>8954</v>
      </c>
      <c r="F3076" t="s">
        <v>16248</v>
      </c>
      <c r="G3076" s="41">
        <v>44979</v>
      </c>
      <c r="H3076" t="s">
        <v>8955</v>
      </c>
      <c r="I3076" t="s">
        <v>8956</v>
      </c>
      <c r="J3076" t="s">
        <v>22754</v>
      </c>
      <c r="K3076" t="s">
        <v>22755</v>
      </c>
      <c r="L3076" t="s">
        <v>21854</v>
      </c>
      <c r="M3076" s="44">
        <v>-963233.29</v>
      </c>
      <c r="N3076" s="44">
        <v>-963233.29</v>
      </c>
    </row>
    <row r="3077" spans="2:14" x14ac:dyDescent="0.25">
      <c r="B3077" s="49" t="s">
        <v>9735</v>
      </c>
      <c r="C3077" s="53" t="str">
        <f>_xlfn.XLOOKUP(Tabla1[[#This Row],[txtDimensionFocus]],Tabla7[Columna1],Tabla7[Columna2])</f>
        <v>Cuenta Por Pagar Servicios Generales</v>
      </c>
      <c r="D3077" s="43" t="s">
        <v>7393</v>
      </c>
      <c r="E3077" t="s">
        <v>7392</v>
      </c>
      <c r="F3077" t="s">
        <v>16184</v>
      </c>
      <c r="G3077" s="41">
        <v>44896</v>
      </c>
      <c r="H3077" t="s">
        <v>8844</v>
      </c>
      <c r="L3077" t="s">
        <v>21854</v>
      </c>
      <c r="M3077" s="44">
        <v>-957600</v>
      </c>
      <c r="N3077" s="44">
        <v>-957600</v>
      </c>
    </row>
    <row r="3078" spans="2:14" x14ac:dyDescent="0.25">
      <c r="B3078" s="49" t="s">
        <v>9735</v>
      </c>
      <c r="C3078" s="53" t="str">
        <f>_xlfn.XLOOKUP(Tabla1[[#This Row],[txtDimensionFocus]],Tabla7[Columna1],Tabla7[Columna2])</f>
        <v>Cuenta Por Pagar Servicios Generales</v>
      </c>
      <c r="D3078" s="43" t="s">
        <v>7393</v>
      </c>
      <c r="E3078" t="s">
        <v>7392</v>
      </c>
      <c r="F3078" t="s">
        <v>16187</v>
      </c>
      <c r="G3078" s="41">
        <v>44896</v>
      </c>
      <c r="H3078" t="s">
        <v>8847</v>
      </c>
      <c r="L3078" t="s">
        <v>21854</v>
      </c>
      <c r="M3078" s="44">
        <v>-957600</v>
      </c>
      <c r="N3078" s="44">
        <v>-957600</v>
      </c>
    </row>
    <row r="3079" spans="2:14" x14ac:dyDescent="0.25">
      <c r="B3079" s="49" t="s">
        <v>9735</v>
      </c>
      <c r="C3079" s="53" t="str">
        <f>_xlfn.XLOOKUP(Tabla1[[#This Row],[txtDimensionFocus]],Tabla7[Columna1],Tabla7[Columna2])</f>
        <v>Cuenta Por Pagar Servicios Generales</v>
      </c>
      <c r="D3079" s="43" t="s">
        <v>7393</v>
      </c>
      <c r="E3079" t="s">
        <v>7392</v>
      </c>
      <c r="F3079" t="s">
        <v>16189</v>
      </c>
      <c r="G3079" s="41">
        <v>44896</v>
      </c>
      <c r="H3079" t="s">
        <v>8848</v>
      </c>
      <c r="L3079" t="s">
        <v>21854</v>
      </c>
      <c r="M3079" s="44">
        <v>-957600</v>
      </c>
      <c r="N3079" s="44">
        <v>-957600</v>
      </c>
    </row>
    <row r="3080" spans="2:14" x14ac:dyDescent="0.25">
      <c r="B3080" s="49" t="s">
        <v>9735</v>
      </c>
      <c r="C3080" s="53" t="str">
        <f>_xlfn.XLOOKUP(Tabla1[[#This Row],[txtDimensionFocus]],Tabla7[Columna1],Tabla7[Columna2])</f>
        <v>Cuenta Por Pagar Servicios Generales</v>
      </c>
      <c r="D3080" s="43" t="s">
        <v>9097</v>
      </c>
      <c r="E3080" t="s">
        <v>9096</v>
      </c>
      <c r="F3080" t="s">
        <v>16326</v>
      </c>
      <c r="G3080" s="41">
        <v>45061</v>
      </c>
      <c r="H3080" t="s">
        <v>9104</v>
      </c>
      <c r="L3080" t="s">
        <v>21854</v>
      </c>
      <c r="M3080" s="44">
        <v>-956446.64</v>
      </c>
      <c r="N3080" s="44">
        <v>-956446.64</v>
      </c>
    </row>
    <row r="3081" spans="2:14" x14ac:dyDescent="0.25">
      <c r="B3081" s="49" t="s">
        <v>9735</v>
      </c>
      <c r="C3081" s="53" t="str">
        <f>_xlfn.XLOOKUP(Tabla1[[#This Row],[txtDimensionFocus]],Tabla7[Columna1],Tabla7[Columna2])</f>
        <v>Cuenta Por Pagar Servicios Generales</v>
      </c>
      <c r="D3081" s="43" t="s">
        <v>6932</v>
      </c>
      <c r="E3081" t="s">
        <v>6931</v>
      </c>
      <c r="F3081" t="s">
        <v>15298</v>
      </c>
      <c r="G3081" s="41">
        <v>44080</v>
      </c>
      <c r="H3081" t="s">
        <v>7749</v>
      </c>
      <c r="L3081" t="s">
        <v>21854</v>
      </c>
      <c r="M3081" s="44">
        <v>-934350</v>
      </c>
      <c r="N3081" s="44">
        <v>-934350</v>
      </c>
    </row>
    <row r="3082" spans="2:14" x14ac:dyDescent="0.25">
      <c r="B3082" s="49" t="s">
        <v>9735</v>
      </c>
      <c r="C3082" s="53" t="str">
        <f>_xlfn.XLOOKUP(Tabla1[[#This Row],[txtDimensionFocus]],Tabla7[Columna1],Tabla7[Columna2])</f>
        <v>Cuenta Por Pagar Servicios Generales</v>
      </c>
      <c r="D3082" s="43" t="s">
        <v>9097</v>
      </c>
      <c r="E3082" t="s">
        <v>9096</v>
      </c>
      <c r="F3082" t="s">
        <v>16323</v>
      </c>
      <c r="G3082" s="41">
        <v>45061</v>
      </c>
      <c r="H3082" t="s">
        <v>9098</v>
      </c>
      <c r="L3082" t="s">
        <v>21854</v>
      </c>
      <c r="M3082" s="44">
        <v>-930156.83</v>
      </c>
      <c r="N3082" s="44">
        <v>-930156.83</v>
      </c>
    </row>
    <row r="3083" spans="2:14" x14ac:dyDescent="0.25">
      <c r="B3083" s="49" t="s">
        <v>9735</v>
      </c>
      <c r="C3083" s="53" t="str">
        <f>_xlfn.XLOOKUP(Tabla1[[#This Row],[txtDimensionFocus]],Tabla7[Columna1],Tabla7[Columna2])</f>
        <v>Cuenta Por Pagar Servicios Generales</v>
      </c>
      <c r="D3083" s="43" t="s">
        <v>8467</v>
      </c>
      <c r="E3083" t="s">
        <v>8466</v>
      </c>
      <c r="F3083" t="s">
        <v>15892</v>
      </c>
      <c r="G3083" s="41">
        <v>44494</v>
      </c>
      <c r="H3083" t="s">
        <v>7858</v>
      </c>
      <c r="L3083" t="s">
        <v>21854</v>
      </c>
      <c r="M3083" s="44">
        <v>-874800</v>
      </c>
      <c r="N3083" s="44">
        <v>-874800</v>
      </c>
    </row>
    <row r="3084" spans="2:14" x14ac:dyDescent="0.25">
      <c r="B3084" s="49" t="s">
        <v>9735</v>
      </c>
      <c r="C3084" s="53" t="str">
        <f>_xlfn.XLOOKUP(Tabla1[[#This Row],[txtDimensionFocus]],Tabla7[Columna1],Tabla7[Columna2])</f>
        <v>Cuenta Por Pagar Servicios Generales</v>
      </c>
      <c r="D3084" s="43" t="s">
        <v>8467</v>
      </c>
      <c r="E3084" t="s">
        <v>8466</v>
      </c>
      <c r="F3084" t="s">
        <v>15893</v>
      </c>
      <c r="G3084" s="41">
        <v>44494</v>
      </c>
      <c r="H3084" t="s">
        <v>7859</v>
      </c>
      <c r="L3084" t="s">
        <v>21854</v>
      </c>
      <c r="M3084" s="44">
        <v>-874800</v>
      </c>
      <c r="N3084" s="44">
        <v>-874800</v>
      </c>
    </row>
    <row r="3085" spans="2:14" x14ac:dyDescent="0.25">
      <c r="B3085" s="49" t="s">
        <v>9735</v>
      </c>
      <c r="C3085" s="53" t="str">
        <f>_xlfn.XLOOKUP(Tabla1[[#This Row],[txtDimensionFocus]],Tabla7[Columna1],Tabla7[Columna2])</f>
        <v>Cuenta Por Pagar Servicios Generales</v>
      </c>
      <c r="D3085" s="43" t="s">
        <v>8467</v>
      </c>
      <c r="E3085" t="s">
        <v>8466</v>
      </c>
      <c r="F3085" t="s">
        <v>15895</v>
      </c>
      <c r="G3085" s="41">
        <v>44494</v>
      </c>
      <c r="H3085" t="s">
        <v>7488</v>
      </c>
      <c r="L3085" t="s">
        <v>21854</v>
      </c>
      <c r="M3085" s="44">
        <v>-874800</v>
      </c>
      <c r="N3085" s="44">
        <v>-874800</v>
      </c>
    </row>
    <row r="3086" spans="2:14" x14ac:dyDescent="0.25">
      <c r="B3086" s="49" t="s">
        <v>9735</v>
      </c>
      <c r="C3086" s="53" t="str">
        <f>_xlfn.XLOOKUP(Tabla1[[#This Row],[txtDimensionFocus]],Tabla7[Columna1],Tabla7[Columna2])</f>
        <v>Cuenta Por Pagar Servicios Generales</v>
      </c>
      <c r="D3086" s="43" t="s">
        <v>18953</v>
      </c>
      <c r="E3086" t="s">
        <v>18954</v>
      </c>
      <c r="F3086" t="s">
        <v>18955</v>
      </c>
      <c r="G3086" s="41">
        <v>42962</v>
      </c>
      <c r="H3086" t="s">
        <v>18956</v>
      </c>
      <c r="I3086" t="s">
        <v>18957</v>
      </c>
      <c r="K3086" t="s">
        <v>22753</v>
      </c>
      <c r="L3086" t="s">
        <v>21854</v>
      </c>
      <c r="M3086" s="44">
        <v>-869660</v>
      </c>
      <c r="N3086" s="44">
        <v>-869660</v>
      </c>
    </row>
    <row r="3087" spans="2:14" x14ac:dyDescent="0.25">
      <c r="B3087" s="49" t="s">
        <v>9735</v>
      </c>
      <c r="C3087" s="53" t="str">
        <f>_xlfn.XLOOKUP(Tabla1[[#This Row],[txtDimensionFocus]],Tabla7[Columna1],Tabla7[Columna2])</f>
        <v>Cuenta Por Pagar Servicios Generales</v>
      </c>
      <c r="D3087" s="43" t="s">
        <v>11702</v>
      </c>
      <c r="E3087" t="s">
        <v>2937</v>
      </c>
      <c r="F3087" t="s">
        <v>11703</v>
      </c>
      <c r="G3087" s="41">
        <v>41760</v>
      </c>
      <c r="H3087" t="s">
        <v>2938</v>
      </c>
      <c r="L3087" t="s">
        <v>21854</v>
      </c>
      <c r="M3087" s="44">
        <v>-850141.03</v>
      </c>
      <c r="N3087" s="44">
        <v>-850141.03</v>
      </c>
    </row>
    <row r="3088" spans="2:14" x14ac:dyDescent="0.25">
      <c r="B3088" s="49" t="s">
        <v>9735</v>
      </c>
      <c r="C3088" s="53" t="str">
        <f>_xlfn.XLOOKUP(Tabla1[[#This Row],[txtDimensionFocus]],Tabla7[Columna1],Tabla7[Columna2])</f>
        <v>Cuenta Por Pagar Servicios Generales</v>
      </c>
      <c r="D3088" s="43" t="s">
        <v>1129</v>
      </c>
      <c r="E3088" t="s">
        <v>1128</v>
      </c>
      <c r="F3088" t="s">
        <v>16211</v>
      </c>
      <c r="G3088" s="41">
        <v>44923</v>
      </c>
      <c r="H3088" t="s">
        <v>8889</v>
      </c>
      <c r="L3088" t="s">
        <v>21854</v>
      </c>
      <c r="M3088" s="44">
        <v>-823199.77</v>
      </c>
      <c r="N3088" s="44">
        <v>-823199.77</v>
      </c>
    </row>
    <row r="3089" spans="2:14" x14ac:dyDescent="0.25">
      <c r="B3089" s="49" t="s">
        <v>9735</v>
      </c>
      <c r="C3089" s="53" t="str">
        <f>_xlfn.XLOOKUP(Tabla1[[#This Row],[txtDimensionFocus]],Tabla7[Columna1],Tabla7[Columna2])</f>
        <v>Cuenta Por Pagar Servicios Generales</v>
      </c>
      <c r="D3089" s="43" t="s">
        <v>8488</v>
      </c>
      <c r="E3089" t="s">
        <v>8487</v>
      </c>
      <c r="F3089" t="s">
        <v>15904</v>
      </c>
      <c r="G3089" s="41">
        <v>44511</v>
      </c>
      <c r="H3089" t="s">
        <v>7147</v>
      </c>
      <c r="L3089" t="s">
        <v>21854</v>
      </c>
      <c r="M3089" s="44">
        <v>-816000</v>
      </c>
      <c r="N3089" s="44">
        <v>-816000</v>
      </c>
    </row>
    <row r="3090" spans="2:14" x14ac:dyDescent="0.25">
      <c r="B3090" s="49" t="s">
        <v>9735</v>
      </c>
      <c r="C3090" s="53" t="str">
        <f>_xlfn.XLOOKUP(Tabla1[[#This Row],[txtDimensionFocus]],Tabla7[Columna1],Tabla7[Columna2])</f>
        <v>Cuenta Por Pagar Servicios Generales</v>
      </c>
      <c r="D3090" s="43" t="s">
        <v>8488</v>
      </c>
      <c r="E3090" t="s">
        <v>8487</v>
      </c>
      <c r="F3090" t="s">
        <v>15908</v>
      </c>
      <c r="G3090" s="41">
        <v>44511</v>
      </c>
      <c r="H3090" t="s">
        <v>8411</v>
      </c>
      <c r="L3090" t="s">
        <v>21854</v>
      </c>
      <c r="M3090" s="44">
        <v>-816000</v>
      </c>
      <c r="N3090" s="44">
        <v>-816000</v>
      </c>
    </row>
    <row r="3091" spans="2:14" x14ac:dyDescent="0.25">
      <c r="B3091" s="49" t="s">
        <v>9735</v>
      </c>
      <c r="C3091" s="53" t="str">
        <f>_xlfn.XLOOKUP(Tabla1[[#This Row],[txtDimensionFocus]],Tabla7[Columna1],Tabla7[Columna2])</f>
        <v>Cuenta Por Pagar Servicios Generales</v>
      </c>
      <c r="D3091" s="43" t="s">
        <v>8996</v>
      </c>
      <c r="E3091" t="s">
        <v>8995</v>
      </c>
      <c r="F3091" t="s">
        <v>16271</v>
      </c>
      <c r="G3091" s="41">
        <v>44994</v>
      </c>
      <c r="H3091" t="s">
        <v>8997</v>
      </c>
      <c r="L3091" t="s">
        <v>21854</v>
      </c>
      <c r="M3091" s="44">
        <v>-770000</v>
      </c>
      <c r="N3091" s="44">
        <v>-770000</v>
      </c>
    </row>
    <row r="3092" spans="2:14" x14ac:dyDescent="0.25">
      <c r="B3092" s="49" t="s">
        <v>9735</v>
      </c>
      <c r="C3092" s="53" t="str">
        <f>_xlfn.XLOOKUP(Tabla1[[#This Row],[txtDimensionFocus]],Tabla7[Columna1],Tabla7[Columna2])</f>
        <v>Cuenta Por Pagar Servicios Generales</v>
      </c>
      <c r="D3092" s="43" t="s">
        <v>8996</v>
      </c>
      <c r="E3092" t="s">
        <v>8995</v>
      </c>
      <c r="F3092" t="s">
        <v>16272</v>
      </c>
      <c r="G3092" s="41">
        <v>44994</v>
      </c>
      <c r="H3092" t="s">
        <v>8997</v>
      </c>
      <c r="L3092" t="s">
        <v>21854</v>
      </c>
      <c r="M3092" s="44">
        <v>-770000</v>
      </c>
      <c r="N3092" s="44">
        <v>-770000</v>
      </c>
    </row>
    <row r="3093" spans="2:14" x14ac:dyDescent="0.25">
      <c r="B3093" s="49" t="s">
        <v>9735</v>
      </c>
      <c r="C3093" s="53" t="str">
        <f>_xlfn.XLOOKUP(Tabla1[[#This Row],[txtDimensionFocus]],Tabla7[Columna1],Tabla7[Columna2])</f>
        <v>Cuenta Por Pagar Servicios Generales</v>
      </c>
      <c r="D3093" s="43" t="s">
        <v>6569</v>
      </c>
      <c r="E3093" t="s">
        <v>6568</v>
      </c>
      <c r="F3093" t="s">
        <v>15064</v>
      </c>
      <c r="G3093" s="41">
        <v>43539</v>
      </c>
      <c r="H3093" t="s">
        <v>7398</v>
      </c>
      <c r="L3093" t="s">
        <v>21854</v>
      </c>
      <c r="M3093" s="44">
        <v>-768936.09</v>
      </c>
      <c r="N3093" s="44">
        <v>-768936.09</v>
      </c>
    </row>
    <row r="3094" spans="2:14" x14ac:dyDescent="0.25">
      <c r="B3094" s="49" t="s">
        <v>9735</v>
      </c>
      <c r="C3094" s="53" t="str">
        <f>_xlfn.XLOOKUP(Tabla1[[#This Row],[txtDimensionFocus]],Tabla7[Columna1],Tabla7[Columna2])</f>
        <v>Cuenta Por Pagar Servicios Generales</v>
      </c>
      <c r="D3094" s="43" t="s">
        <v>8467</v>
      </c>
      <c r="E3094" t="s">
        <v>8466</v>
      </c>
      <c r="F3094" t="s">
        <v>15891</v>
      </c>
      <c r="G3094" s="41">
        <v>44494</v>
      </c>
      <c r="H3094" t="s">
        <v>8468</v>
      </c>
      <c r="L3094" t="s">
        <v>21854</v>
      </c>
      <c r="M3094" s="44">
        <v>-729000</v>
      </c>
      <c r="N3094" s="44">
        <v>-729000</v>
      </c>
    </row>
    <row r="3095" spans="2:14" x14ac:dyDescent="0.25">
      <c r="B3095" s="49" t="s">
        <v>9735</v>
      </c>
      <c r="C3095" s="53" t="str">
        <f>_xlfn.XLOOKUP(Tabla1[[#This Row],[txtDimensionFocus]],Tabla7[Columna1],Tabla7[Columna2])</f>
        <v>Cuenta Por Pagar Servicios Generales</v>
      </c>
      <c r="D3095" s="43" t="s">
        <v>8467</v>
      </c>
      <c r="E3095" t="s">
        <v>8466</v>
      </c>
      <c r="F3095" t="s">
        <v>15894</v>
      </c>
      <c r="G3095" s="41">
        <v>44494</v>
      </c>
      <c r="H3095" t="s">
        <v>7159</v>
      </c>
      <c r="L3095" t="s">
        <v>21854</v>
      </c>
      <c r="M3095" s="44">
        <v>-729000</v>
      </c>
      <c r="N3095" s="44">
        <v>-729000</v>
      </c>
    </row>
    <row r="3096" spans="2:14" x14ac:dyDescent="0.25">
      <c r="B3096" s="49" t="s">
        <v>9735</v>
      </c>
      <c r="C3096" s="53" t="str">
        <f>_xlfn.XLOOKUP(Tabla1[[#This Row],[txtDimensionFocus]],Tabla7[Columna1],Tabla7[Columna2])</f>
        <v>Cuenta Por Pagar Servicios Generales</v>
      </c>
      <c r="D3096" s="43" t="s">
        <v>7393</v>
      </c>
      <c r="E3096" t="s">
        <v>7392</v>
      </c>
      <c r="F3096" t="s">
        <v>16190</v>
      </c>
      <c r="G3096" s="41">
        <v>44896</v>
      </c>
      <c r="H3096" t="s">
        <v>8849</v>
      </c>
      <c r="L3096" t="s">
        <v>21854</v>
      </c>
      <c r="M3096" s="44">
        <v>-718200</v>
      </c>
      <c r="N3096" s="44">
        <v>-718200</v>
      </c>
    </row>
    <row r="3097" spans="2:14" x14ac:dyDescent="0.25">
      <c r="B3097" s="49" t="s">
        <v>9735</v>
      </c>
      <c r="C3097" s="53" t="str">
        <f>_xlfn.XLOOKUP(Tabla1[[#This Row],[txtDimensionFocus]],Tabla7[Columna1],Tabla7[Columna2])</f>
        <v>Cuenta Por Pagar Servicios Generales</v>
      </c>
      <c r="D3097" s="43" t="s">
        <v>1129</v>
      </c>
      <c r="E3097" t="s">
        <v>1128</v>
      </c>
      <c r="F3097" t="s">
        <v>16210</v>
      </c>
      <c r="G3097" s="41">
        <v>44923</v>
      </c>
      <c r="H3097" t="s">
        <v>8888</v>
      </c>
      <c r="L3097" t="s">
        <v>21854</v>
      </c>
      <c r="M3097" s="44">
        <v>-709118.08</v>
      </c>
      <c r="N3097" s="44">
        <v>-709118.08</v>
      </c>
    </row>
    <row r="3098" spans="2:14" x14ac:dyDescent="0.25">
      <c r="B3098" s="49" t="s">
        <v>9735</v>
      </c>
      <c r="C3098" s="53" t="str">
        <f>_xlfn.XLOOKUP(Tabla1[[#This Row],[txtDimensionFocus]],Tabla7[Columna1],Tabla7[Columna2])</f>
        <v>Cuenta Por Pagar Servicios Generales</v>
      </c>
      <c r="D3098" s="43" t="s">
        <v>9097</v>
      </c>
      <c r="E3098" t="s">
        <v>9096</v>
      </c>
      <c r="F3098" t="s">
        <v>16324</v>
      </c>
      <c r="G3098" s="41">
        <v>45061</v>
      </c>
      <c r="H3098" t="s">
        <v>9100</v>
      </c>
      <c r="L3098" t="s">
        <v>21854</v>
      </c>
      <c r="M3098" s="44">
        <v>-693409.3</v>
      </c>
      <c r="N3098" s="44">
        <v>-693409.3</v>
      </c>
    </row>
    <row r="3099" spans="2:14" x14ac:dyDescent="0.25">
      <c r="B3099" s="49" t="s">
        <v>9735</v>
      </c>
      <c r="C3099" s="53" t="str">
        <f>_xlfn.XLOOKUP(Tabla1[[#This Row],[txtDimensionFocus]],Tabla7[Columna1],Tabla7[Columna2])</f>
        <v>Cuenta Por Pagar Servicios Generales</v>
      </c>
      <c r="D3099" s="43" t="s">
        <v>3853</v>
      </c>
      <c r="E3099" t="s">
        <v>3852</v>
      </c>
      <c r="F3099" t="s">
        <v>12361</v>
      </c>
      <c r="G3099" s="41">
        <v>41810</v>
      </c>
      <c r="H3099" t="s">
        <v>3854</v>
      </c>
      <c r="I3099" t="s">
        <v>19120</v>
      </c>
      <c r="K3099" t="s">
        <v>22791</v>
      </c>
      <c r="L3099" t="s">
        <v>21854</v>
      </c>
      <c r="M3099" s="44">
        <v>-675560.01</v>
      </c>
      <c r="N3099" s="44">
        <v>-675560.01</v>
      </c>
    </row>
    <row r="3100" spans="2:14" x14ac:dyDescent="0.25">
      <c r="B3100" s="49" t="s">
        <v>9735</v>
      </c>
      <c r="C3100" s="53" t="str">
        <f>_xlfn.XLOOKUP(Tabla1[[#This Row],[txtDimensionFocus]],Tabla7[Columna1],Tabla7[Columna2])</f>
        <v>Cuenta Por Pagar Servicios Generales</v>
      </c>
      <c r="D3100" s="43" t="s">
        <v>6920</v>
      </c>
      <c r="E3100" t="s">
        <v>6919</v>
      </c>
      <c r="F3100" t="s">
        <v>15437</v>
      </c>
      <c r="G3100" s="41">
        <v>44447</v>
      </c>
      <c r="H3100" t="s">
        <v>7958</v>
      </c>
      <c r="L3100" t="s">
        <v>21854</v>
      </c>
      <c r="M3100" s="44">
        <v>-1284908</v>
      </c>
      <c r="N3100" s="44">
        <v>-662968</v>
      </c>
    </row>
    <row r="3101" spans="2:14" x14ac:dyDescent="0.25">
      <c r="B3101" s="49" t="s">
        <v>9735</v>
      </c>
      <c r="C3101" s="53" t="str">
        <f>_xlfn.XLOOKUP(Tabla1[[#This Row],[txtDimensionFocus]],Tabla7[Columna1],Tabla7[Columna2])</f>
        <v>Cuenta Por Pagar Servicios Generales</v>
      </c>
      <c r="D3101" s="43" t="s">
        <v>6920</v>
      </c>
      <c r="E3101" t="s">
        <v>6919</v>
      </c>
      <c r="F3101" t="s">
        <v>15002</v>
      </c>
      <c r="G3101" s="41">
        <v>43440</v>
      </c>
      <c r="H3101" t="s">
        <v>7311</v>
      </c>
      <c r="L3101" t="s">
        <v>21854</v>
      </c>
      <c r="M3101" s="44">
        <v>-656051</v>
      </c>
      <c r="N3101" s="44">
        <v>-656051</v>
      </c>
    </row>
    <row r="3102" spans="2:14" x14ac:dyDescent="0.25">
      <c r="B3102" s="49" t="s">
        <v>9735</v>
      </c>
      <c r="C3102" s="53" t="str">
        <f>_xlfn.XLOOKUP(Tabla1[[#This Row],[txtDimensionFocus]],Tabla7[Columna1],Tabla7[Columna2])</f>
        <v>Cuenta Por Pagar Servicios Generales</v>
      </c>
      <c r="D3102" s="43" t="s">
        <v>6920</v>
      </c>
      <c r="E3102" t="s">
        <v>6919</v>
      </c>
      <c r="F3102" t="s">
        <v>14966</v>
      </c>
      <c r="G3102" s="41">
        <v>43392</v>
      </c>
      <c r="H3102" t="s">
        <v>7264</v>
      </c>
      <c r="L3102" t="s">
        <v>21854</v>
      </c>
      <c r="M3102" s="44">
        <v>-650336</v>
      </c>
      <c r="N3102" s="44">
        <v>-650336</v>
      </c>
    </row>
    <row r="3103" spans="2:14" x14ac:dyDescent="0.25">
      <c r="B3103" s="49" t="s">
        <v>9735</v>
      </c>
      <c r="C3103" s="53" t="str">
        <f>_xlfn.XLOOKUP(Tabla1[[#This Row],[txtDimensionFocus]],Tabla7[Columna1],Tabla7[Columna2])</f>
        <v>Cuenta Por Pagar Servicios Generales</v>
      </c>
      <c r="D3103" s="43" t="s">
        <v>6920</v>
      </c>
      <c r="E3103" t="s">
        <v>6919</v>
      </c>
      <c r="F3103" t="s">
        <v>14964</v>
      </c>
      <c r="G3103" s="41">
        <v>43385</v>
      </c>
      <c r="H3103" t="s">
        <v>7259</v>
      </c>
      <c r="L3103" t="s">
        <v>21854</v>
      </c>
      <c r="M3103" s="44">
        <v>-643668</v>
      </c>
      <c r="N3103" s="44">
        <v>-643668</v>
      </c>
    </row>
    <row r="3104" spans="2:14" x14ac:dyDescent="0.25">
      <c r="B3104" s="49" t="s">
        <v>9735</v>
      </c>
      <c r="C3104" s="53" t="str">
        <f>_xlfn.XLOOKUP(Tabla1[[#This Row],[txtDimensionFocus]],Tabla7[Columna1],Tabla7[Columna2])</f>
        <v>Cuenta Por Pagar Servicios Generales</v>
      </c>
      <c r="D3104" s="43" t="s">
        <v>6324</v>
      </c>
      <c r="E3104" t="s">
        <v>6323</v>
      </c>
      <c r="F3104" t="s">
        <v>14252</v>
      </c>
      <c r="G3104" s="41">
        <v>42607</v>
      </c>
      <c r="H3104" t="s">
        <v>4234</v>
      </c>
      <c r="I3104" t="s">
        <v>19024</v>
      </c>
      <c r="J3104" t="s">
        <v>22762</v>
      </c>
      <c r="K3104" t="s">
        <v>22763</v>
      </c>
      <c r="L3104" t="s">
        <v>21854</v>
      </c>
      <c r="M3104" s="44">
        <v>-637908</v>
      </c>
      <c r="N3104" s="44">
        <v>-637908</v>
      </c>
    </row>
    <row r="3105" spans="2:14" x14ac:dyDescent="0.25">
      <c r="B3105" s="49" t="s">
        <v>9735</v>
      </c>
      <c r="C3105" s="53" t="str">
        <f>_xlfn.XLOOKUP(Tabla1[[#This Row],[txtDimensionFocus]],Tabla7[Columna1],Tabla7[Columna2])</f>
        <v>Cuenta Por Pagar Servicios Generales</v>
      </c>
      <c r="D3105" s="43" t="s">
        <v>6920</v>
      </c>
      <c r="E3105" t="s">
        <v>6919</v>
      </c>
      <c r="F3105" t="s">
        <v>14841</v>
      </c>
      <c r="G3105" s="41">
        <v>43235</v>
      </c>
      <c r="H3105" t="s">
        <v>7093</v>
      </c>
      <c r="L3105" t="s">
        <v>21854</v>
      </c>
      <c r="M3105" s="44">
        <v>-637000</v>
      </c>
      <c r="N3105" s="44">
        <v>-637000</v>
      </c>
    </row>
    <row r="3106" spans="2:14" x14ac:dyDescent="0.25">
      <c r="B3106" s="49" t="s">
        <v>9735</v>
      </c>
      <c r="C3106" s="53" t="str">
        <f>_xlfn.XLOOKUP(Tabla1[[#This Row],[txtDimensionFocus]],Tabla7[Columna1],Tabla7[Columna2])</f>
        <v>Cuenta Por Pagar Servicios Generales</v>
      </c>
      <c r="D3106" s="43" t="s">
        <v>6920</v>
      </c>
      <c r="E3106" t="s">
        <v>6919</v>
      </c>
      <c r="F3106" t="s">
        <v>15003</v>
      </c>
      <c r="G3106" s="41">
        <v>43441</v>
      </c>
      <c r="H3106" t="s">
        <v>7313</v>
      </c>
      <c r="L3106" t="s">
        <v>21854</v>
      </c>
      <c r="M3106" s="44">
        <v>-637000</v>
      </c>
      <c r="N3106" s="44">
        <v>-637000</v>
      </c>
    </row>
    <row r="3107" spans="2:14" x14ac:dyDescent="0.25">
      <c r="B3107" s="49" t="s">
        <v>9735</v>
      </c>
      <c r="C3107" s="53" t="str">
        <f>_xlfn.XLOOKUP(Tabla1[[#This Row],[txtDimensionFocus]],Tabla7[Columna1],Tabla7[Columna2])</f>
        <v>Cuenta Por Pagar Servicios Generales</v>
      </c>
      <c r="D3107" s="43" t="s">
        <v>6920</v>
      </c>
      <c r="E3107" t="s">
        <v>6919</v>
      </c>
      <c r="F3107" t="s">
        <v>15004</v>
      </c>
      <c r="G3107" s="41">
        <v>43441</v>
      </c>
      <c r="H3107" t="s">
        <v>7315</v>
      </c>
      <c r="L3107" t="s">
        <v>21854</v>
      </c>
      <c r="M3107" s="44">
        <v>-637000</v>
      </c>
      <c r="N3107" s="44">
        <v>-637000</v>
      </c>
    </row>
    <row r="3108" spans="2:14" x14ac:dyDescent="0.25">
      <c r="B3108" s="49" t="s">
        <v>9735</v>
      </c>
      <c r="C3108" s="53" t="str">
        <f>_xlfn.XLOOKUP(Tabla1[[#This Row],[txtDimensionFocus]],Tabla7[Columna1],Tabla7[Columna2])</f>
        <v>Cuenta Por Pagar Servicios Generales</v>
      </c>
      <c r="D3108" s="43" t="s">
        <v>6054</v>
      </c>
      <c r="E3108" t="s">
        <v>6053</v>
      </c>
      <c r="F3108" t="s">
        <v>14042</v>
      </c>
      <c r="G3108" s="41">
        <v>42510</v>
      </c>
      <c r="H3108" t="s">
        <v>5570</v>
      </c>
      <c r="I3108" t="s">
        <v>19136</v>
      </c>
      <c r="K3108">
        <v>2312</v>
      </c>
      <c r="L3108" t="s">
        <v>21854</v>
      </c>
      <c r="M3108" s="44">
        <v>-635618.80000000005</v>
      </c>
      <c r="N3108" s="44">
        <v>-635618.80000000005</v>
      </c>
    </row>
    <row r="3109" spans="2:14" x14ac:dyDescent="0.25">
      <c r="B3109" s="49" t="s">
        <v>9735</v>
      </c>
      <c r="C3109" s="53" t="str">
        <f>_xlfn.XLOOKUP(Tabla1[[#This Row],[txtDimensionFocus]],Tabla7[Columna1],Tabla7[Columna2])</f>
        <v>Cuenta Por Pagar Servicios Generales</v>
      </c>
      <c r="D3109" s="43" t="s">
        <v>7393</v>
      </c>
      <c r="E3109" t="s">
        <v>7392</v>
      </c>
      <c r="F3109" t="s">
        <v>16181</v>
      </c>
      <c r="G3109" s="41">
        <v>44896</v>
      </c>
      <c r="H3109" t="s">
        <v>8841</v>
      </c>
      <c r="L3109" t="s">
        <v>21854</v>
      </c>
      <c r="M3109" s="44">
        <v>-624600</v>
      </c>
      <c r="N3109" s="44">
        <v>-624600</v>
      </c>
    </row>
    <row r="3110" spans="2:14" x14ac:dyDescent="0.25">
      <c r="B3110" s="49" t="s">
        <v>9735</v>
      </c>
      <c r="C3110" s="53" t="str">
        <f>_xlfn.XLOOKUP(Tabla1[[#This Row],[txtDimensionFocus]],Tabla7[Columna1],Tabla7[Columna2])</f>
        <v>Cuenta Por Pagar Servicios Generales</v>
      </c>
      <c r="D3110" s="43" t="s">
        <v>7393</v>
      </c>
      <c r="E3110" t="s">
        <v>7392</v>
      </c>
      <c r="F3110" t="s">
        <v>16182</v>
      </c>
      <c r="G3110" s="41">
        <v>44896</v>
      </c>
      <c r="H3110" t="s">
        <v>8842</v>
      </c>
      <c r="L3110" t="s">
        <v>21854</v>
      </c>
      <c r="M3110" s="44">
        <v>-624600</v>
      </c>
      <c r="N3110" s="44">
        <v>-624600</v>
      </c>
    </row>
    <row r="3111" spans="2:14" x14ac:dyDescent="0.25">
      <c r="B3111" s="49" t="s">
        <v>9735</v>
      </c>
      <c r="C3111" s="53" t="str">
        <f>_xlfn.XLOOKUP(Tabla1[[#This Row],[txtDimensionFocus]],Tabla7[Columna1],Tabla7[Columna2])</f>
        <v>Cuenta Por Pagar Servicios Generales</v>
      </c>
      <c r="D3111" s="43" t="s">
        <v>7393</v>
      </c>
      <c r="E3111" t="s">
        <v>7392</v>
      </c>
      <c r="F3111" t="s">
        <v>16183</v>
      </c>
      <c r="G3111" s="41">
        <v>44896</v>
      </c>
      <c r="H3111" t="s">
        <v>8843</v>
      </c>
      <c r="L3111" t="s">
        <v>21854</v>
      </c>
      <c r="M3111" s="44">
        <v>-624600</v>
      </c>
      <c r="N3111" s="44">
        <v>-624600</v>
      </c>
    </row>
    <row r="3112" spans="2:14" x14ac:dyDescent="0.25">
      <c r="B3112" s="49" t="s">
        <v>9735</v>
      </c>
      <c r="C3112" s="53" t="str">
        <f>_xlfn.XLOOKUP(Tabla1[[#This Row],[txtDimensionFocus]],Tabla7[Columna1],Tabla7[Columna2])</f>
        <v>Cuenta Por Pagar Servicios Generales</v>
      </c>
      <c r="D3112" s="43" t="s">
        <v>11042</v>
      </c>
      <c r="E3112" t="s">
        <v>2138</v>
      </c>
      <c r="F3112" t="s">
        <v>11043</v>
      </c>
      <c r="G3112" s="41">
        <v>41646</v>
      </c>
      <c r="H3112" t="s">
        <v>1820</v>
      </c>
      <c r="I3112" t="s">
        <v>18996</v>
      </c>
      <c r="K3112">
        <v>221</v>
      </c>
      <c r="L3112" t="s">
        <v>21854</v>
      </c>
      <c r="M3112" s="44">
        <v>-576290</v>
      </c>
      <c r="N3112" s="44">
        <v>-576290</v>
      </c>
    </row>
    <row r="3113" spans="2:14" x14ac:dyDescent="0.25">
      <c r="B3113" s="49" t="s">
        <v>23866</v>
      </c>
      <c r="C3113" s="53" t="str">
        <f>_xlfn.XLOOKUP(Tabla1[[#This Row],[txtDimensionFocus]],Tabla7[Columna1],Tabla7[Columna2])</f>
        <v>Reposicion/Reposicion Cajas Chicas/Fondos</v>
      </c>
      <c r="D3113" s="43" t="s">
        <v>21145</v>
      </c>
      <c r="E3113" t="s">
        <v>23896</v>
      </c>
      <c r="F3113" t="s">
        <v>21146</v>
      </c>
      <c r="G3113" s="41">
        <v>45302</v>
      </c>
      <c r="H3113" t="s">
        <v>21147</v>
      </c>
      <c r="L3113" t="s">
        <v>21854</v>
      </c>
      <c r="M3113" s="44">
        <v>-46719.48</v>
      </c>
      <c r="N3113" s="44">
        <v>-46719.48</v>
      </c>
    </row>
    <row r="3114" spans="2:14" x14ac:dyDescent="0.25">
      <c r="B3114" s="49" t="s">
        <v>9735</v>
      </c>
      <c r="C3114" s="53" t="str">
        <f>_xlfn.XLOOKUP(Tabla1[[#This Row],[txtDimensionFocus]],Tabla7[Columna1],Tabla7[Columna2])</f>
        <v>Cuenta Por Pagar Servicios Generales</v>
      </c>
      <c r="D3114" s="43" t="s">
        <v>6932</v>
      </c>
      <c r="E3114" t="s">
        <v>6931</v>
      </c>
      <c r="F3114" t="s">
        <v>15102</v>
      </c>
      <c r="G3114" s="41">
        <v>43600</v>
      </c>
      <c r="H3114" t="s">
        <v>7453</v>
      </c>
      <c r="L3114" t="s">
        <v>21854</v>
      </c>
      <c r="M3114" s="44">
        <v>-565944.19999999995</v>
      </c>
      <c r="N3114" s="44">
        <v>-565944.19999999995</v>
      </c>
    </row>
    <row r="3115" spans="2:14" x14ac:dyDescent="0.25">
      <c r="B3115" s="49" t="s">
        <v>9735</v>
      </c>
      <c r="C3115" s="53" t="str">
        <f>_xlfn.XLOOKUP(Tabla1[[#This Row],[txtDimensionFocus]],Tabla7[Columna1],Tabla7[Columna2])</f>
        <v>Cuenta Por Pagar Servicios Generales</v>
      </c>
      <c r="D3115" s="43" t="s">
        <v>1428</v>
      </c>
      <c r="E3115" t="s">
        <v>1427</v>
      </c>
      <c r="F3115" t="s">
        <v>12444</v>
      </c>
      <c r="G3115" s="41">
        <v>41828</v>
      </c>
      <c r="H3115" t="s">
        <v>3983</v>
      </c>
      <c r="I3115" t="s">
        <v>19213</v>
      </c>
      <c r="K3115" t="s">
        <v>22808</v>
      </c>
      <c r="L3115" t="s">
        <v>21854</v>
      </c>
      <c r="M3115" s="44">
        <v>-562380</v>
      </c>
      <c r="N3115" s="44">
        <v>-562380</v>
      </c>
    </row>
    <row r="3116" spans="2:14" x14ac:dyDescent="0.25">
      <c r="B3116" s="49" t="s">
        <v>9735</v>
      </c>
      <c r="C3116" s="53" t="str">
        <f>_xlfn.XLOOKUP(Tabla1[[#This Row],[txtDimensionFocus]],Tabla7[Columna1],Tabla7[Columna2])</f>
        <v>Cuenta Por Pagar Servicios Generales</v>
      </c>
      <c r="D3116" s="43" t="s">
        <v>6932</v>
      </c>
      <c r="E3116" t="s">
        <v>6931</v>
      </c>
      <c r="F3116" t="s">
        <v>14722</v>
      </c>
      <c r="G3116" s="41">
        <v>43018</v>
      </c>
      <c r="H3116" t="s">
        <v>6933</v>
      </c>
      <c r="L3116" t="s">
        <v>21854</v>
      </c>
      <c r="M3116" s="44">
        <v>-560571</v>
      </c>
      <c r="N3116" s="44">
        <v>-560571</v>
      </c>
    </row>
    <row r="3117" spans="2:14" x14ac:dyDescent="0.25">
      <c r="B3117" s="49" t="s">
        <v>9735</v>
      </c>
      <c r="C3117" s="53" t="str">
        <f>_xlfn.XLOOKUP(Tabla1[[#This Row],[txtDimensionFocus]],Tabla7[Columna1],Tabla7[Columna2])</f>
        <v>Cuenta Por Pagar Servicios Generales</v>
      </c>
      <c r="D3117" s="43" t="s">
        <v>988</v>
      </c>
      <c r="E3117" t="s">
        <v>987</v>
      </c>
      <c r="F3117" t="s">
        <v>10095</v>
      </c>
      <c r="G3117" s="41">
        <v>41220</v>
      </c>
      <c r="H3117" t="s">
        <v>989</v>
      </c>
      <c r="L3117" t="s">
        <v>21854</v>
      </c>
      <c r="M3117" s="44">
        <v>-545193</v>
      </c>
      <c r="N3117" s="44">
        <v>-545193</v>
      </c>
    </row>
    <row r="3118" spans="2:14" x14ac:dyDescent="0.25">
      <c r="B3118" s="49" t="s">
        <v>9735</v>
      </c>
      <c r="C3118" s="53" t="str">
        <f>_xlfn.XLOOKUP(Tabla1[[#This Row],[txtDimensionFocus]],Tabla7[Columna1],Tabla7[Columna2])</f>
        <v>Cuenta Por Pagar Servicios Generales</v>
      </c>
      <c r="D3118" s="43" t="s">
        <v>1219</v>
      </c>
      <c r="E3118" t="s">
        <v>1218</v>
      </c>
      <c r="F3118" t="s">
        <v>19181</v>
      </c>
      <c r="G3118" s="41">
        <v>45121</v>
      </c>
      <c r="H3118" t="s">
        <v>19182</v>
      </c>
      <c r="L3118" t="s">
        <v>21854</v>
      </c>
      <c r="M3118" s="44">
        <v>-534222.5</v>
      </c>
      <c r="N3118" s="44">
        <v>-534222.5</v>
      </c>
    </row>
    <row r="3119" spans="2:14" x14ac:dyDescent="0.25">
      <c r="B3119" s="49" t="s">
        <v>9735</v>
      </c>
      <c r="C3119" s="53" t="str">
        <f>_xlfn.XLOOKUP(Tabla1[[#This Row],[txtDimensionFocus]],Tabla7[Columna1],Tabla7[Columna2])</f>
        <v>Cuenta Por Pagar Servicios Generales</v>
      </c>
      <c r="D3119" s="43" t="s">
        <v>4084</v>
      </c>
      <c r="E3119" t="s">
        <v>4083</v>
      </c>
      <c r="F3119" t="s">
        <v>14293</v>
      </c>
      <c r="G3119" s="41">
        <v>42625</v>
      </c>
      <c r="H3119" t="s">
        <v>6372</v>
      </c>
      <c r="I3119" t="s">
        <v>19280</v>
      </c>
      <c r="K3119" t="s">
        <v>22814</v>
      </c>
      <c r="L3119" t="s">
        <v>21854</v>
      </c>
      <c r="M3119" s="44">
        <v>-529348</v>
      </c>
      <c r="N3119" s="44">
        <v>-529348</v>
      </c>
    </row>
    <row r="3120" spans="2:14" x14ac:dyDescent="0.25">
      <c r="B3120" s="49" t="s">
        <v>9735</v>
      </c>
      <c r="C3120" s="53" t="str">
        <f>_xlfn.XLOOKUP(Tabla1[[#This Row],[txtDimensionFocus]],Tabla7[Columna1],Tabla7[Columna2])</f>
        <v>Cuenta Por Pagar Servicios Generales</v>
      </c>
      <c r="D3120" s="43" t="s">
        <v>300</v>
      </c>
      <c r="E3120" t="s">
        <v>299</v>
      </c>
      <c r="F3120" t="s">
        <v>13713</v>
      </c>
      <c r="G3120" s="41">
        <v>42216</v>
      </c>
      <c r="H3120" t="s">
        <v>5643</v>
      </c>
      <c r="L3120" t="s">
        <v>21854</v>
      </c>
      <c r="M3120" s="44">
        <v>-515580</v>
      </c>
      <c r="N3120" s="44">
        <v>-515580</v>
      </c>
    </row>
    <row r="3121" spans="2:14" x14ac:dyDescent="0.25">
      <c r="B3121" s="49" t="s">
        <v>9735</v>
      </c>
      <c r="C3121" s="53" t="str">
        <f>_xlfn.XLOOKUP(Tabla1[[#This Row],[txtDimensionFocus]],Tabla7[Columna1],Tabla7[Columna2])</f>
        <v>Cuenta Por Pagar Servicios Generales</v>
      </c>
      <c r="D3121" s="43" t="s">
        <v>300</v>
      </c>
      <c r="E3121" t="s">
        <v>299</v>
      </c>
      <c r="F3121" t="s">
        <v>13733</v>
      </c>
      <c r="G3121" s="41">
        <v>42241</v>
      </c>
      <c r="H3121" t="s">
        <v>5672</v>
      </c>
      <c r="L3121" t="s">
        <v>21854</v>
      </c>
      <c r="M3121" s="44">
        <v>-515580</v>
      </c>
      <c r="N3121" s="44">
        <v>-515580</v>
      </c>
    </row>
    <row r="3122" spans="2:14" x14ac:dyDescent="0.25">
      <c r="B3122" s="49" t="s">
        <v>9735</v>
      </c>
      <c r="C3122" s="53" t="str">
        <f>_xlfn.XLOOKUP(Tabla1[[#This Row],[txtDimensionFocus]],Tabla7[Columna1],Tabla7[Columna2])</f>
        <v>Cuenta Por Pagar Servicios Generales</v>
      </c>
      <c r="D3122" s="43" t="s">
        <v>300</v>
      </c>
      <c r="E3122" t="s">
        <v>299</v>
      </c>
      <c r="F3122" t="s">
        <v>13785</v>
      </c>
      <c r="G3122" s="41">
        <v>42243</v>
      </c>
      <c r="H3122" t="s">
        <v>5715</v>
      </c>
      <c r="L3122" t="s">
        <v>21854</v>
      </c>
      <c r="M3122" s="44">
        <v>-515580</v>
      </c>
      <c r="N3122" s="44">
        <v>-515580</v>
      </c>
    </row>
    <row r="3123" spans="2:14" x14ac:dyDescent="0.25">
      <c r="B3123" s="49" t="s">
        <v>9735</v>
      </c>
      <c r="C3123" s="53" t="str">
        <f>_xlfn.XLOOKUP(Tabla1[[#This Row],[txtDimensionFocus]],Tabla7[Columna1],Tabla7[Columna2])</f>
        <v>Cuenta Por Pagar Servicios Generales</v>
      </c>
      <c r="D3123" s="43" t="s">
        <v>300</v>
      </c>
      <c r="E3123" t="s">
        <v>299</v>
      </c>
      <c r="F3123" t="s">
        <v>14113</v>
      </c>
      <c r="G3123" s="41">
        <v>42551</v>
      </c>
      <c r="H3123" t="s">
        <v>6149</v>
      </c>
      <c r="L3123" t="s">
        <v>21854</v>
      </c>
      <c r="M3123" s="44">
        <v>-515580</v>
      </c>
      <c r="N3123" s="44">
        <v>-515580</v>
      </c>
    </row>
    <row r="3124" spans="2:14" x14ac:dyDescent="0.25">
      <c r="B3124" s="49" t="s">
        <v>9735</v>
      </c>
      <c r="C3124" s="53" t="str">
        <f>_xlfn.XLOOKUP(Tabla1[[#This Row],[txtDimensionFocus]],Tabla7[Columna1],Tabla7[Columna2])</f>
        <v>Cuenta Por Pagar Servicios Generales</v>
      </c>
      <c r="D3124" s="43" t="s">
        <v>300</v>
      </c>
      <c r="E3124" t="s">
        <v>299</v>
      </c>
      <c r="F3124" t="s">
        <v>14114</v>
      </c>
      <c r="G3124" s="41">
        <v>42551</v>
      </c>
      <c r="H3124" t="s">
        <v>6151</v>
      </c>
      <c r="L3124" t="s">
        <v>21854</v>
      </c>
      <c r="M3124" s="44">
        <v>-515580</v>
      </c>
      <c r="N3124" s="44">
        <v>-515580</v>
      </c>
    </row>
    <row r="3125" spans="2:14" x14ac:dyDescent="0.25">
      <c r="B3125" s="49" t="s">
        <v>9735</v>
      </c>
      <c r="C3125" s="53" t="str">
        <f>_xlfn.XLOOKUP(Tabla1[[#This Row],[txtDimensionFocus]],Tabla7[Columna1],Tabla7[Columna2])</f>
        <v>Cuenta Por Pagar Servicios Generales</v>
      </c>
      <c r="D3125" s="43" t="s">
        <v>12445</v>
      </c>
      <c r="E3125" t="s">
        <v>3984</v>
      </c>
      <c r="F3125" t="s">
        <v>12446</v>
      </c>
      <c r="G3125" s="41">
        <v>41828</v>
      </c>
      <c r="H3125" t="s">
        <v>3985</v>
      </c>
      <c r="L3125" t="s">
        <v>21854</v>
      </c>
      <c r="M3125" s="44">
        <v>-514049.38</v>
      </c>
      <c r="N3125" s="44">
        <v>-514049.38</v>
      </c>
    </row>
    <row r="3126" spans="2:14" x14ac:dyDescent="0.25">
      <c r="B3126" s="49" t="s">
        <v>9735</v>
      </c>
      <c r="C3126" s="53" t="str">
        <f>_xlfn.XLOOKUP(Tabla1[[#This Row],[txtDimensionFocus]],Tabla7[Columna1],Tabla7[Columna2])</f>
        <v>Cuenta Por Pagar Servicios Generales</v>
      </c>
      <c r="D3126" s="43" t="s">
        <v>15251</v>
      </c>
      <c r="E3126" t="s">
        <v>7686</v>
      </c>
      <c r="F3126" t="s">
        <v>15252</v>
      </c>
      <c r="G3126" s="41">
        <v>44019</v>
      </c>
      <c r="H3126" t="s">
        <v>7379</v>
      </c>
      <c r="I3126" t="s">
        <v>18997</v>
      </c>
      <c r="K3126" t="s">
        <v>22756</v>
      </c>
      <c r="L3126" t="s">
        <v>21854</v>
      </c>
      <c r="M3126" s="44">
        <v>-500025</v>
      </c>
      <c r="N3126" s="44">
        <v>-500025</v>
      </c>
    </row>
    <row r="3127" spans="2:14" x14ac:dyDescent="0.25">
      <c r="B3127" s="49" t="s">
        <v>9735</v>
      </c>
      <c r="C3127" s="53" t="str">
        <f>_xlfn.XLOOKUP(Tabla1[[#This Row],[txtDimensionFocus]],Tabla7[Columna1],Tabla7[Columna2])</f>
        <v>Cuenta Por Pagar Servicios Generales</v>
      </c>
      <c r="D3127" s="43" t="s">
        <v>4358</v>
      </c>
      <c r="E3127" t="s">
        <v>4357</v>
      </c>
      <c r="F3127" t="s">
        <v>12736</v>
      </c>
      <c r="G3127" s="41">
        <v>41933</v>
      </c>
      <c r="H3127" t="s">
        <v>4359</v>
      </c>
      <c r="I3127" t="s">
        <v>19293</v>
      </c>
      <c r="K3127" t="s">
        <v>22816</v>
      </c>
      <c r="L3127" t="s">
        <v>21854</v>
      </c>
      <c r="M3127" s="44">
        <v>-500000</v>
      </c>
      <c r="N3127" s="44">
        <v>-500000</v>
      </c>
    </row>
    <row r="3128" spans="2:14" x14ac:dyDescent="0.25">
      <c r="B3128" s="49" t="s">
        <v>9735</v>
      </c>
      <c r="C3128" s="53" t="str">
        <f>_xlfn.XLOOKUP(Tabla1[[#This Row],[txtDimensionFocus]],Tabla7[Columna1],Tabla7[Columna2])</f>
        <v>Cuenta Por Pagar Servicios Generales</v>
      </c>
      <c r="D3128" s="43" t="s">
        <v>7262</v>
      </c>
      <c r="E3128" t="s">
        <v>7261</v>
      </c>
      <c r="F3128" t="s">
        <v>14965</v>
      </c>
      <c r="G3128" s="41">
        <v>43392</v>
      </c>
      <c r="H3128" t="s">
        <v>7263</v>
      </c>
      <c r="I3128" t="s">
        <v>19210</v>
      </c>
      <c r="K3128" t="s">
        <v>22806</v>
      </c>
      <c r="L3128" t="s">
        <v>21854</v>
      </c>
      <c r="M3128" s="44">
        <v>-495600</v>
      </c>
      <c r="N3128" s="44">
        <v>-495600</v>
      </c>
    </row>
    <row r="3129" spans="2:14" x14ac:dyDescent="0.25">
      <c r="B3129" s="49" t="s">
        <v>9735</v>
      </c>
      <c r="C3129" s="53" t="str">
        <f>_xlfn.XLOOKUP(Tabla1[[#This Row],[txtDimensionFocus]],Tabla7[Columna1],Tabla7[Columna2])</f>
        <v>Cuenta Por Pagar Servicios Generales</v>
      </c>
      <c r="D3129" s="43" t="s">
        <v>9097</v>
      </c>
      <c r="E3129" t="s">
        <v>9096</v>
      </c>
      <c r="F3129" t="s">
        <v>16327</v>
      </c>
      <c r="G3129" s="41">
        <v>45061</v>
      </c>
      <c r="H3129" t="s">
        <v>9106</v>
      </c>
      <c r="L3129" t="s">
        <v>21854</v>
      </c>
      <c r="M3129" s="44">
        <v>-483519.75</v>
      </c>
      <c r="N3129" s="44">
        <v>-483519.75</v>
      </c>
    </row>
    <row r="3130" spans="2:14" x14ac:dyDescent="0.25">
      <c r="B3130" s="49" t="s">
        <v>9735</v>
      </c>
      <c r="C3130" s="53" t="str">
        <f>_xlfn.XLOOKUP(Tabla1[[#This Row],[txtDimensionFocus]],Tabla7[Columna1],Tabla7[Columna2])</f>
        <v>Cuenta Por Pagar Servicios Generales</v>
      </c>
      <c r="D3130" s="43" t="s">
        <v>300</v>
      </c>
      <c r="E3130" t="s">
        <v>299</v>
      </c>
      <c r="F3130" t="s">
        <v>13671</v>
      </c>
      <c r="G3130" s="41">
        <v>42187</v>
      </c>
      <c r="H3130" t="s">
        <v>5591</v>
      </c>
      <c r="L3130" t="s">
        <v>21854</v>
      </c>
      <c r="M3130" s="44">
        <v>-473460</v>
      </c>
      <c r="N3130" s="44">
        <v>-473460</v>
      </c>
    </row>
    <row r="3131" spans="2:14" x14ac:dyDescent="0.25">
      <c r="B3131" s="49" t="s">
        <v>9735</v>
      </c>
      <c r="C3131" s="53" t="str">
        <f>_xlfn.XLOOKUP(Tabla1[[#This Row],[txtDimensionFocus]],Tabla7[Columna1],Tabla7[Columna2])</f>
        <v>Cuenta Por Pagar Servicios Generales</v>
      </c>
      <c r="D3131" s="43" t="s">
        <v>19034</v>
      </c>
      <c r="E3131" t="s">
        <v>19035</v>
      </c>
      <c r="F3131" t="s">
        <v>19036</v>
      </c>
      <c r="G3131" s="41">
        <v>43234</v>
      </c>
      <c r="H3131" t="s">
        <v>7379</v>
      </c>
      <c r="I3131" t="s">
        <v>19037</v>
      </c>
      <c r="K3131" t="s">
        <v>22767</v>
      </c>
      <c r="L3131" t="s">
        <v>21854</v>
      </c>
      <c r="M3131" s="44">
        <v>-472000</v>
      </c>
      <c r="N3131" s="44">
        <v>-472000</v>
      </c>
    </row>
    <row r="3132" spans="2:14" x14ac:dyDescent="0.25">
      <c r="B3132" s="49" t="s">
        <v>9735</v>
      </c>
      <c r="C3132" s="53" t="str">
        <f>_xlfn.XLOOKUP(Tabla1[[#This Row],[txtDimensionFocus]],Tabla7[Columna1],Tabla7[Columna2])</f>
        <v>Cuenta Por Pagar Servicios Generales</v>
      </c>
      <c r="D3132" s="43" t="s">
        <v>19034</v>
      </c>
      <c r="E3132" t="s">
        <v>19035</v>
      </c>
      <c r="F3132" t="s">
        <v>19038</v>
      </c>
      <c r="G3132" s="41">
        <v>43234</v>
      </c>
      <c r="H3132" t="s">
        <v>7173</v>
      </c>
      <c r="I3132" t="s">
        <v>19039</v>
      </c>
      <c r="K3132" t="s">
        <v>22767</v>
      </c>
      <c r="L3132" t="s">
        <v>21854</v>
      </c>
      <c r="M3132" s="44">
        <v>-472000</v>
      </c>
      <c r="N3132" s="44">
        <v>-472000</v>
      </c>
    </row>
    <row r="3133" spans="2:14" x14ac:dyDescent="0.25">
      <c r="B3133" s="49" t="s">
        <v>9735</v>
      </c>
      <c r="C3133" s="53" t="str">
        <f>_xlfn.XLOOKUP(Tabla1[[#This Row],[txtDimensionFocus]],Tabla7[Columna1],Tabla7[Columna2])</f>
        <v>Cuenta Por Pagar Servicios Generales</v>
      </c>
      <c r="D3133" s="43" t="s">
        <v>7393</v>
      </c>
      <c r="E3133" t="s">
        <v>7392</v>
      </c>
      <c r="F3133" t="s">
        <v>16185</v>
      </c>
      <c r="G3133" s="41">
        <v>44896</v>
      </c>
      <c r="H3133" t="s">
        <v>8846</v>
      </c>
      <c r="L3133" t="s">
        <v>21854</v>
      </c>
      <c r="M3133" s="44">
        <v>-468450</v>
      </c>
      <c r="N3133" s="44">
        <v>-468450</v>
      </c>
    </row>
    <row r="3134" spans="2:14" x14ac:dyDescent="0.25">
      <c r="B3134" s="49" t="s">
        <v>9735</v>
      </c>
      <c r="C3134" s="53" t="str">
        <f>_xlfn.XLOOKUP(Tabla1[[#This Row],[txtDimensionFocus]],Tabla7[Columna1],Tabla7[Columna2])</f>
        <v>Cuenta Por Pagar Servicios Generales</v>
      </c>
      <c r="D3134" s="43" t="s">
        <v>8379</v>
      </c>
      <c r="E3134" t="s">
        <v>8378</v>
      </c>
      <c r="F3134" t="s">
        <v>15818</v>
      </c>
      <c r="G3134" s="41">
        <v>44474</v>
      </c>
      <c r="H3134" t="s">
        <v>8380</v>
      </c>
      <c r="L3134" t="s">
        <v>21854</v>
      </c>
      <c r="M3134" s="44">
        <v>-460500</v>
      </c>
      <c r="N3134" s="44">
        <v>-460500</v>
      </c>
    </row>
    <row r="3135" spans="2:14" x14ac:dyDescent="0.25">
      <c r="B3135" s="49" t="s">
        <v>9735</v>
      </c>
      <c r="C3135" s="53" t="str">
        <f>_xlfn.XLOOKUP(Tabla1[[#This Row],[txtDimensionFocus]],Tabla7[Columna1],Tabla7[Columna2])</f>
        <v>Cuenta Por Pagar Servicios Generales</v>
      </c>
      <c r="D3135" s="43" t="s">
        <v>1428</v>
      </c>
      <c r="E3135" t="s">
        <v>1427</v>
      </c>
      <c r="F3135" t="s">
        <v>10433</v>
      </c>
      <c r="G3135" s="41">
        <v>41471</v>
      </c>
      <c r="H3135" s="50" t="s">
        <v>1444</v>
      </c>
      <c r="L3135" t="s">
        <v>21854</v>
      </c>
      <c r="M3135" s="44">
        <v>-454440</v>
      </c>
      <c r="N3135" s="44">
        <v>-454440</v>
      </c>
    </row>
    <row r="3136" spans="2:14" x14ac:dyDescent="0.25">
      <c r="B3136" s="49" t="s">
        <v>9735</v>
      </c>
      <c r="C3136" s="53" t="str">
        <f>_xlfn.XLOOKUP(Tabla1[[#This Row],[txtDimensionFocus]],Tabla7[Columna1],Tabla7[Columna2])</f>
        <v>Cuenta Por Pagar Servicios Generales</v>
      </c>
      <c r="D3136" s="43" t="s">
        <v>5604</v>
      </c>
      <c r="E3136" t="s">
        <v>5603</v>
      </c>
      <c r="F3136" t="s">
        <v>15153</v>
      </c>
      <c r="G3136" s="41">
        <v>43711</v>
      </c>
      <c r="H3136" t="s">
        <v>7531</v>
      </c>
      <c r="L3136" t="s">
        <v>21854</v>
      </c>
      <c r="M3136" s="44">
        <v>-452948</v>
      </c>
      <c r="N3136" s="44">
        <v>-452948</v>
      </c>
    </row>
    <row r="3137" spans="2:14" x14ac:dyDescent="0.25">
      <c r="B3137" s="49" t="s">
        <v>9735</v>
      </c>
      <c r="C3137" s="53" t="str">
        <f>_xlfn.XLOOKUP(Tabla1[[#This Row],[txtDimensionFocus]],Tabla7[Columna1],Tabla7[Columna2])</f>
        <v>Cuenta Por Pagar Servicios Generales</v>
      </c>
      <c r="D3137" s="43" t="s">
        <v>8481</v>
      </c>
      <c r="E3137" t="s">
        <v>8480</v>
      </c>
      <c r="F3137" t="s">
        <v>15899</v>
      </c>
      <c r="G3137" s="41">
        <v>44501</v>
      </c>
      <c r="H3137" t="s">
        <v>7184</v>
      </c>
      <c r="L3137" t="s">
        <v>21854</v>
      </c>
      <c r="M3137" s="44">
        <v>-445200</v>
      </c>
      <c r="N3137" s="44">
        <v>-445200</v>
      </c>
    </row>
    <row r="3138" spans="2:14" x14ac:dyDescent="0.25">
      <c r="B3138" s="49" t="s">
        <v>9735</v>
      </c>
      <c r="C3138" s="53" t="str">
        <f>_xlfn.XLOOKUP(Tabla1[[#This Row],[txtDimensionFocus]],Tabla7[Columna1],Tabla7[Columna2])</f>
        <v>Cuenta Por Pagar Servicios Generales</v>
      </c>
      <c r="D3138" s="43" t="s">
        <v>1219</v>
      </c>
      <c r="E3138" t="s">
        <v>1218</v>
      </c>
      <c r="F3138" t="s">
        <v>16084</v>
      </c>
      <c r="G3138" s="41">
        <v>44740</v>
      </c>
      <c r="H3138" t="s">
        <v>8733</v>
      </c>
      <c r="L3138" t="s">
        <v>21854</v>
      </c>
      <c r="M3138" s="44">
        <v>-445000</v>
      </c>
      <c r="N3138" s="44">
        <v>-445000</v>
      </c>
    </row>
    <row r="3139" spans="2:14" x14ac:dyDescent="0.25">
      <c r="B3139" s="49" t="s">
        <v>9735</v>
      </c>
      <c r="C3139" s="53" t="str">
        <f>_xlfn.XLOOKUP(Tabla1[[#This Row],[txtDimensionFocus]],Tabla7[Columna1],Tabla7[Columna2])</f>
        <v>Cuenta Por Pagar Servicios Generales</v>
      </c>
      <c r="D3139" s="43" t="s">
        <v>5604</v>
      </c>
      <c r="E3139" t="s">
        <v>5603</v>
      </c>
      <c r="F3139" t="s">
        <v>15151</v>
      </c>
      <c r="G3139" s="41">
        <v>43683</v>
      </c>
      <c r="H3139" t="s">
        <v>7528</v>
      </c>
      <c r="L3139" t="s">
        <v>21854</v>
      </c>
      <c r="M3139" s="44">
        <v>-444072</v>
      </c>
      <c r="N3139" s="44">
        <v>-444072</v>
      </c>
    </row>
    <row r="3140" spans="2:14" x14ac:dyDescent="0.25">
      <c r="B3140" s="49" t="s">
        <v>9735</v>
      </c>
      <c r="C3140" s="53" t="str">
        <f>_xlfn.XLOOKUP(Tabla1[[#This Row],[txtDimensionFocus]],Tabla7[Columna1],Tabla7[Columna2])</f>
        <v>Cuenta Por Pagar Servicios Generales</v>
      </c>
      <c r="D3140" s="43" t="s">
        <v>12855</v>
      </c>
      <c r="E3140" t="s">
        <v>4528</v>
      </c>
      <c r="F3140" t="s">
        <v>12856</v>
      </c>
      <c r="G3140" s="41">
        <v>41985</v>
      </c>
      <c r="H3140" t="s">
        <v>4529</v>
      </c>
      <c r="L3140" t="s">
        <v>21854</v>
      </c>
      <c r="M3140" s="44">
        <v>-438844.85</v>
      </c>
      <c r="N3140" s="44">
        <v>-438844.85</v>
      </c>
    </row>
    <row r="3141" spans="2:14" x14ac:dyDescent="0.25">
      <c r="B3141" s="49" t="s">
        <v>9735</v>
      </c>
      <c r="C3141" s="53" t="str">
        <f>_xlfn.XLOOKUP(Tabla1[[#This Row],[txtDimensionFocus]],Tabla7[Columna1],Tabla7[Columna2])</f>
        <v>Cuenta Por Pagar Servicios Generales</v>
      </c>
      <c r="D3141" s="43" t="s">
        <v>7283</v>
      </c>
      <c r="E3141" t="s">
        <v>7282</v>
      </c>
      <c r="F3141" t="s">
        <v>14981</v>
      </c>
      <c r="G3141" s="41">
        <v>43416</v>
      </c>
      <c r="H3141" t="s">
        <v>7284</v>
      </c>
      <c r="L3141" t="s">
        <v>21854</v>
      </c>
      <c r="M3141" s="44">
        <v>-435150</v>
      </c>
      <c r="N3141" s="44">
        <v>-435150</v>
      </c>
    </row>
    <row r="3142" spans="2:14" x14ac:dyDescent="0.25">
      <c r="B3142" s="49" t="s">
        <v>9735</v>
      </c>
      <c r="C3142" s="53" t="str">
        <f>_xlfn.XLOOKUP(Tabla1[[#This Row],[txtDimensionFocus]],Tabla7[Columna1],Tabla7[Columna2])</f>
        <v>Cuenta Por Pagar Servicios Generales</v>
      </c>
      <c r="D3142" s="43" t="s">
        <v>1219</v>
      </c>
      <c r="E3142" t="s">
        <v>1218</v>
      </c>
      <c r="F3142" t="s">
        <v>19191</v>
      </c>
      <c r="G3142" s="41">
        <v>45139</v>
      </c>
      <c r="H3142" t="s">
        <v>19192</v>
      </c>
      <c r="L3142" t="s">
        <v>21854</v>
      </c>
      <c r="M3142" s="44">
        <v>-421200</v>
      </c>
      <c r="N3142" s="44">
        <v>-421200</v>
      </c>
    </row>
    <row r="3143" spans="2:14" x14ac:dyDescent="0.25">
      <c r="B3143" s="49" t="s">
        <v>9735</v>
      </c>
      <c r="C3143" s="53" t="str">
        <f>_xlfn.XLOOKUP(Tabla1[[#This Row],[txtDimensionFocus]],Tabla7[Columna1],Tabla7[Columna2])</f>
        <v>Cuenta Por Pagar Servicios Generales</v>
      </c>
      <c r="D3143" s="43" t="s">
        <v>1129</v>
      </c>
      <c r="E3143" t="s">
        <v>1128</v>
      </c>
      <c r="F3143" t="s">
        <v>15147</v>
      </c>
      <c r="G3143" s="41">
        <v>43678</v>
      </c>
      <c r="L3143" t="s">
        <v>21854</v>
      </c>
      <c r="M3143" s="44">
        <v>420801.03</v>
      </c>
      <c r="N3143" s="44">
        <v>-420801.03</v>
      </c>
    </row>
    <row r="3144" spans="2:14" x14ac:dyDescent="0.25">
      <c r="B3144" s="49" t="s">
        <v>9735</v>
      </c>
      <c r="C3144" s="53" t="str">
        <f>_xlfn.XLOOKUP(Tabla1[[#This Row],[txtDimensionFocus]],Tabla7[Columna1],Tabla7[Columna2])</f>
        <v>Cuenta Por Pagar Servicios Generales</v>
      </c>
      <c r="D3144" s="43" t="s">
        <v>1219</v>
      </c>
      <c r="E3144" t="s">
        <v>1218</v>
      </c>
      <c r="F3144" t="s">
        <v>15214</v>
      </c>
      <c r="G3144" s="41">
        <v>43881</v>
      </c>
      <c r="H3144" t="s">
        <v>7625</v>
      </c>
      <c r="L3144" t="s">
        <v>21854</v>
      </c>
      <c r="M3144" s="44">
        <v>-420152.26</v>
      </c>
      <c r="N3144" s="44">
        <v>-420152.26</v>
      </c>
    </row>
    <row r="3145" spans="2:14" x14ac:dyDescent="0.25">
      <c r="B3145" s="49" t="s">
        <v>9735</v>
      </c>
      <c r="C3145" s="53" t="str">
        <f>_xlfn.XLOOKUP(Tabla1[[#This Row],[txtDimensionFocus]],Tabla7[Columna1],Tabla7[Columna2])</f>
        <v>Cuenta Por Pagar Servicios Generales</v>
      </c>
      <c r="D3145" s="43" t="s">
        <v>14074</v>
      </c>
      <c r="E3145" t="s">
        <v>6092</v>
      </c>
      <c r="F3145" t="s">
        <v>14088</v>
      </c>
      <c r="G3145" s="41">
        <v>42543</v>
      </c>
      <c r="H3145" t="s">
        <v>6109</v>
      </c>
      <c r="L3145" t="s">
        <v>21854</v>
      </c>
      <c r="M3145" s="44">
        <v>-417956</v>
      </c>
      <c r="N3145" s="44">
        <v>-417956</v>
      </c>
    </row>
    <row r="3146" spans="2:14" x14ac:dyDescent="0.25">
      <c r="B3146" s="49" t="s">
        <v>23700</v>
      </c>
      <c r="C3146" s="53" t="str">
        <f>_xlfn.XLOOKUP(Tabla1[[#This Row],[txtDimensionFocus]],Tabla7[Columna1],Tabla7[Columna2])</f>
        <v>Retencion por Pagar  de Impuesto Retenido</v>
      </c>
      <c r="D3146" s="43" t="s">
        <v>17</v>
      </c>
      <c r="E3146" t="s">
        <v>16</v>
      </c>
      <c r="F3146" t="s">
        <v>23850</v>
      </c>
      <c r="G3146" s="41">
        <v>42775</v>
      </c>
      <c r="L3146" t="s">
        <v>21854</v>
      </c>
      <c r="M3146" s="44">
        <v>-44751.3</v>
      </c>
      <c r="N3146" s="44">
        <v>-44751.3</v>
      </c>
    </row>
    <row r="3147" spans="2:14" x14ac:dyDescent="0.25">
      <c r="B3147" s="49" t="s">
        <v>9735</v>
      </c>
      <c r="C3147" s="53" t="str">
        <f>_xlfn.XLOOKUP(Tabla1[[#This Row],[txtDimensionFocus]],Tabla7[Columna1],Tabla7[Columna2])</f>
        <v>Cuenta Por Pagar Servicios Generales</v>
      </c>
      <c r="D3147" s="43" t="s">
        <v>300</v>
      </c>
      <c r="E3147" t="s">
        <v>299</v>
      </c>
      <c r="F3147" t="s">
        <v>15083</v>
      </c>
      <c r="G3147" s="41">
        <v>43563</v>
      </c>
      <c r="H3147" t="s">
        <v>7426</v>
      </c>
      <c r="L3147" t="s">
        <v>21854</v>
      </c>
      <c r="M3147" s="44">
        <v>-786685</v>
      </c>
      <c r="N3147" s="44">
        <v>-407398</v>
      </c>
    </row>
    <row r="3148" spans="2:14" x14ac:dyDescent="0.25">
      <c r="B3148" s="49" t="s">
        <v>9735</v>
      </c>
      <c r="C3148" s="53" t="str">
        <f>_xlfn.XLOOKUP(Tabla1[[#This Row],[txtDimensionFocus]],Tabla7[Columna1],Tabla7[Columna2])</f>
        <v>Cuenta Por Pagar Servicios Generales</v>
      </c>
      <c r="D3148" s="43" t="s">
        <v>1219</v>
      </c>
      <c r="E3148" t="s">
        <v>1218</v>
      </c>
      <c r="F3148" t="s">
        <v>15225</v>
      </c>
      <c r="G3148" s="41">
        <v>43896</v>
      </c>
      <c r="H3148" t="s">
        <v>7645</v>
      </c>
      <c r="L3148" t="s">
        <v>21854</v>
      </c>
      <c r="M3148" s="44">
        <v>-405787.74</v>
      </c>
      <c r="N3148" s="44">
        <v>-405787.74</v>
      </c>
    </row>
    <row r="3149" spans="2:14" x14ac:dyDescent="0.25">
      <c r="B3149" s="49" t="s">
        <v>9735</v>
      </c>
      <c r="C3149" s="53" t="str">
        <f>_xlfn.XLOOKUP(Tabla1[[#This Row],[txtDimensionFocus]],Tabla7[Columna1],Tabla7[Columna2])</f>
        <v>Cuenta Por Pagar Servicios Generales</v>
      </c>
      <c r="D3149" s="43" t="s">
        <v>1219</v>
      </c>
      <c r="E3149" t="s">
        <v>1218</v>
      </c>
      <c r="F3149" t="s">
        <v>16069</v>
      </c>
      <c r="G3149" s="41">
        <v>44701</v>
      </c>
      <c r="H3149" t="s">
        <v>8704</v>
      </c>
      <c r="L3149" t="s">
        <v>21854</v>
      </c>
      <c r="M3149" s="44">
        <v>-404500</v>
      </c>
      <c r="N3149" s="44">
        <v>-404500</v>
      </c>
    </row>
    <row r="3150" spans="2:14" x14ac:dyDescent="0.25">
      <c r="B3150" s="49" t="s">
        <v>9735</v>
      </c>
      <c r="C3150" s="53" t="str">
        <f>_xlfn.XLOOKUP(Tabla1[[#This Row],[txtDimensionFocus]],Tabla7[Columna1],Tabla7[Columna2])</f>
        <v>Cuenta Por Pagar Servicios Generales</v>
      </c>
      <c r="D3150" s="43" t="s">
        <v>3863</v>
      </c>
      <c r="E3150" t="s">
        <v>3862</v>
      </c>
      <c r="F3150" t="s">
        <v>12370</v>
      </c>
      <c r="G3150" s="41">
        <v>41813</v>
      </c>
      <c r="H3150" t="s">
        <v>3864</v>
      </c>
      <c r="I3150" t="s">
        <v>19106</v>
      </c>
      <c r="K3150" t="s">
        <v>22783</v>
      </c>
      <c r="L3150" t="s">
        <v>21854</v>
      </c>
      <c r="M3150" s="44">
        <v>-402380</v>
      </c>
      <c r="N3150" s="44">
        <v>-402380</v>
      </c>
    </row>
    <row r="3151" spans="2:14" x14ac:dyDescent="0.25">
      <c r="B3151" s="49" t="s">
        <v>9735</v>
      </c>
      <c r="C3151" s="53" t="str">
        <f>_xlfn.XLOOKUP(Tabla1[[#This Row],[txtDimensionFocus]],Tabla7[Columna1],Tabla7[Columna2])</f>
        <v>Cuenta Por Pagar Servicios Generales</v>
      </c>
      <c r="D3151" s="43" t="s">
        <v>7544</v>
      </c>
      <c r="E3151" t="s">
        <v>7543</v>
      </c>
      <c r="F3151" t="s">
        <v>16275</v>
      </c>
      <c r="G3151" s="41">
        <v>45000</v>
      </c>
      <c r="H3151" t="s">
        <v>9001</v>
      </c>
      <c r="I3151" t="s">
        <v>9002</v>
      </c>
      <c r="K3151" t="s">
        <v>22789</v>
      </c>
      <c r="L3151" t="s">
        <v>21854</v>
      </c>
      <c r="M3151" s="44">
        <v>-400000</v>
      </c>
      <c r="N3151" s="44">
        <v>-400000</v>
      </c>
    </row>
    <row r="3152" spans="2:14" x14ac:dyDescent="0.25">
      <c r="B3152" s="49" t="s">
        <v>9735</v>
      </c>
      <c r="C3152" s="53" t="str">
        <f>_xlfn.XLOOKUP(Tabla1[[#This Row],[txtDimensionFocus]],Tabla7[Columna1],Tabla7[Columna2])</f>
        <v>Cuenta Por Pagar Servicios Generales</v>
      </c>
      <c r="D3152" s="43" t="s">
        <v>7544</v>
      </c>
      <c r="E3152" t="s">
        <v>7543</v>
      </c>
      <c r="F3152" t="s">
        <v>16277</v>
      </c>
      <c r="G3152" s="41">
        <v>45000</v>
      </c>
      <c r="H3152" t="s">
        <v>9005</v>
      </c>
      <c r="I3152" t="s">
        <v>9006</v>
      </c>
      <c r="K3152" t="s">
        <v>22789</v>
      </c>
      <c r="L3152" t="s">
        <v>21854</v>
      </c>
      <c r="M3152" s="44">
        <v>-400000</v>
      </c>
      <c r="N3152" s="44">
        <v>-400000</v>
      </c>
    </row>
    <row r="3153" spans="2:14" x14ac:dyDescent="0.25">
      <c r="B3153" s="49" t="s">
        <v>9735</v>
      </c>
      <c r="C3153" s="53" t="str">
        <f>_xlfn.XLOOKUP(Tabla1[[#This Row],[txtDimensionFocus]],Tabla7[Columna1],Tabla7[Columna2])</f>
        <v>Cuenta Por Pagar Servicios Generales</v>
      </c>
      <c r="D3153" s="43" t="s">
        <v>14074</v>
      </c>
      <c r="E3153" t="s">
        <v>6092</v>
      </c>
      <c r="F3153" t="s">
        <v>14077</v>
      </c>
      <c r="G3153" s="41">
        <v>42538</v>
      </c>
      <c r="H3153" t="s">
        <v>6096</v>
      </c>
      <c r="L3153" t="s">
        <v>21854</v>
      </c>
      <c r="M3153" s="44">
        <v>-399784</v>
      </c>
      <c r="N3153" s="44">
        <v>-399784</v>
      </c>
    </row>
    <row r="3154" spans="2:14" x14ac:dyDescent="0.25">
      <c r="B3154" s="49" t="s">
        <v>9735</v>
      </c>
      <c r="C3154" s="53" t="str">
        <f>_xlfn.XLOOKUP(Tabla1[[#This Row],[txtDimensionFocus]],Tabla7[Columna1],Tabla7[Columna2])</f>
        <v>Cuenta Por Pagar Servicios Generales</v>
      </c>
      <c r="D3154" s="43" t="s">
        <v>6762</v>
      </c>
      <c r="E3154" t="s">
        <v>6761</v>
      </c>
      <c r="F3154" t="s">
        <v>14601</v>
      </c>
      <c r="G3154" s="41">
        <v>42860</v>
      </c>
      <c r="H3154" t="s">
        <v>6763</v>
      </c>
      <c r="L3154" t="s">
        <v>21854</v>
      </c>
      <c r="M3154" s="44">
        <v>-399432</v>
      </c>
      <c r="N3154" s="44">
        <v>-399432</v>
      </c>
    </row>
    <row r="3155" spans="2:14" x14ac:dyDescent="0.25">
      <c r="B3155" s="49" t="s">
        <v>23700</v>
      </c>
      <c r="C3155" s="53" t="str">
        <f>_xlfn.XLOOKUP(Tabla1[[#This Row],[txtDimensionFocus]],Tabla7[Columna1],Tabla7[Columna2])</f>
        <v>Retencion por Pagar  de Impuesto Retenido</v>
      </c>
      <c r="D3155" s="43" t="s">
        <v>17</v>
      </c>
      <c r="E3155" t="s">
        <v>16</v>
      </c>
      <c r="F3155" t="s">
        <v>23843</v>
      </c>
      <c r="G3155" s="41">
        <v>42004</v>
      </c>
      <c r="H3155" t="s">
        <v>23844</v>
      </c>
      <c r="L3155" t="s">
        <v>21854</v>
      </c>
      <c r="M3155" s="44">
        <v>-44269.07</v>
      </c>
      <c r="N3155" s="44">
        <v>-44269.07</v>
      </c>
    </row>
    <row r="3156" spans="2:14" x14ac:dyDescent="0.25">
      <c r="B3156" s="49" t="s">
        <v>9735</v>
      </c>
      <c r="C3156" s="53" t="str">
        <f>_xlfn.XLOOKUP(Tabla1[[#This Row],[txtDimensionFocus]],Tabla7[Columna1],Tabla7[Columna2])</f>
        <v>Cuenta Por Pagar Servicios Generales</v>
      </c>
      <c r="D3156" s="43" t="s">
        <v>6762</v>
      </c>
      <c r="E3156" t="s">
        <v>6761</v>
      </c>
      <c r="F3156" t="s">
        <v>14942</v>
      </c>
      <c r="G3156" s="41">
        <v>43364</v>
      </c>
      <c r="H3156" t="s">
        <v>7233</v>
      </c>
      <c r="L3156" t="s">
        <v>21854</v>
      </c>
      <c r="M3156" s="44">
        <v>-399432</v>
      </c>
      <c r="N3156" s="44">
        <v>-399432</v>
      </c>
    </row>
    <row r="3157" spans="2:14" x14ac:dyDescent="0.25">
      <c r="B3157" s="49" t="s">
        <v>9735</v>
      </c>
      <c r="C3157" s="53" t="str">
        <f>_xlfn.XLOOKUP(Tabla1[[#This Row],[txtDimensionFocus]],Tabla7[Columna1],Tabla7[Columna2])</f>
        <v>Cuenta Por Pagar Servicios Generales</v>
      </c>
      <c r="D3157" s="43" t="s">
        <v>6762</v>
      </c>
      <c r="E3157" t="s">
        <v>6761</v>
      </c>
      <c r="F3157" t="s">
        <v>15024</v>
      </c>
      <c r="G3157" s="41">
        <v>43480</v>
      </c>
      <c r="H3157" t="s">
        <v>7339</v>
      </c>
      <c r="L3157" t="s">
        <v>21854</v>
      </c>
      <c r="M3157" s="44">
        <v>-399432</v>
      </c>
      <c r="N3157" s="44">
        <v>-399432</v>
      </c>
    </row>
    <row r="3158" spans="2:14" x14ac:dyDescent="0.25">
      <c r="B3158" s="49" t="s">
        <v>9735</v>
      </c>
      <c r="C3158" s="53" t="str">
        <f>_xlfn.XLOOKUP(Tabla1[[#This Row],[txtDimensionFocus]],Tabla7[Columna1],Tabla7[Columna2])</f>
        <v>Cuenta Por Pagar Servicios Generales</v>
      </c>
      <c r="D3158" s="43" t="s">
        <v>6762</v>
      </c>
      <c r="E3158" t="s">
        <v>6761</v>
      </c>
      <c r="F3158" t="s">
        <v>15033</v>
      </c>
      <c r="G3158" s="41">
        <v>43504</v>
      </c>
      <c r="H3158" t="s">
        <v>7353</v>
      </c>
      <c r="L3158" t="s">
        <v>21854</v>
      </c>
      <c r="M3158" s="44">
        <v>-399432</v>
      </c>
      <c r="N3158" s="44">
        <v>-399432</v>
      </c>
    </row>
    <row r="3159" spans="2:14" x14ac:dyDescent="0.25">
      <c r="B3159" s="49" t="s">
        <v>9735</v>
      </c>
      <c r="C3159" s="53" t="str">
        <f>_xlfn.XLOOKUP(Tabla1[[#This Row],[txtDimensionFocus]],Tabla7[Columna1],Tabla7[Columna2])</f>
        <v>Cuenta Por Pagar Servicios Generales</v>
      </c>
      <c r="D3159" s="43" t="s">
        <v>4084</v>
      </c>
      <c r="E3159" t="s">
        <v>4083</v>
      </c>
      <c r="F3159" t="s">
        <v>12520</v>
      </c>
      <c r="G3159" s="41">
        <v>41856</v>
      </c>
      <c r="H3159" t="s">
        <v>4085</v>
      </c>
      <c r="I3159" t="s">
        <v>19278</v>
      </c>
      <c r="K3159" t="s">
        <v>22813</v>
      </c>
      <c r="L3159" t="s">
        <v>21854</v>
      </c>
      <c r="M3159" s="44">
        <v>-398600</v>
      </c>
      <c r="N3159" s="44">
        <v>-398600</v>
      </c>
    </row>
    <row r="3160" spans="2:14" x14ac:dyDescent="0.25">
      <c r="B3160" s="49" t="s">
        <v>9735</v>
      </c>
      <c r="C3160" s="53" t="str">
        <f>_xlfn.XLOOKUP(Tabla1[[#This Row],[txtDimensionFocus]],Tabla7[Columna1],Tabla7[Columna2])</f>
        <v>Cuenta Por Pagar Servicios Generales</v>
      </c>
      <c r="D3160" s="43" t="s">
        <v>6920</v>
      </c>
      <c r="E3160" t="s">
        <v>6919</v>
      </c>
      <c r="F3160" t="s">
        <v>14716</v>
      </c>
      <c r="G3160" s="41">
        <v>43010</v>
      </c>
      <c r="H3160" t="s">
        <v>6921</v>
      </c>
      <c r="L3160" t="s">
        <v>21854</v>
      </c>
      <c r="M3160" s="44">
        <v>-398050</v>
      </c>
      <c r="N3160" s="44">
        <v>-398050</v>
      </c>
    </row>
    <row r="3161" spans="2:14" x14ac:dyDescent="0.25">
      <c r="B3161" s="49" t="s">
        <v>9735</v>
      </c>
      <c r="C3161" s="53" t="str">
        <f>_xlfn.XLOOKUP(Tabla1[[#This Row],[txtDimensionFocus]],Tabla7[Columna1],Tabla7[Columna2])</f>
        <v>Cuenta Por Pagar Servicios Generales</v>
      </c>
      <c r="D3161" s="43" t="s">
        <v>9097</v>
      </c>
      <c r="E3161" t="s">
        <v>9096</v>
      </c>
      <c r="F3161" t="s">
        <v>16328</v>
      </c>
      <c r="G3161" s="41">
        <v>45061</v>
      </c>
      <c r="H3161" t="s">
        <v>9108</v>
      </c>
      <c r="L3161" t="s">
        <v>21854</v>
      </c>
      <c r="M3161" s="44">
        <v>-409514.28</v>
      </c>
      <c r="N3161" s="44">
        <v>-397410.72</v>
      </c>
    </row>
    <row r="3162" spans="2:14" x14ac:dyDescent="0.25">
      <c r="B3162" s="49" t="s">
        <v>9735</v>
      </c>
      <c r="C3162" s="53" t="str">
        <f>_xlfn.XLOOKUP(Tabla1[[#This Row],[txtDimensionFocus]],Tabla7[Columna1],Tabla7[Columna2])</f>
        <v>Cuenta Por Pagar Servicios Generales</v>
      </c>
      <c r="D3162" s="43" t="s">
        <v>1219</v>
      </c>
      <c r="E3162" t="s">
        <v>1218</v>
      </c>
      <c r="F3162" t="s">
        <v>16334</v>
      </c>
      <c r="G3162" s="41">
        <v>45062</v>
      </c>
      <c r="H3162" t="s">
        <v>9125</v>
      </c>
      <c r="L3162" t="s">
        <v>21854</v>
      </c>
      <c r="M3162" s="44">
        <v>-394592</v>
      </c>
      <c r="N3162" s="44">
        <v>-394592</v>
      </c>
    </row>
    <row r="3163" spans="2:14" x14ac:dyDescent="0.25">
      <c r="B3163" s="49" t="s">
        <v>9735</v>
      </c>
      <c r="C3163" s="53" t="str">
        <f>_xlfn.XLOOKUP(Tabla1[[#This Row],[txtDimensionFocus]],Tabla7[Columna1],Tabla7[Columna2])</f>
        <v>Cuenta Por Pagar Servicios Generales</v>
      </c>
      <c r="D3163" s="43" t="s">
        <v>1219</v>
      </c>
      <c r="E3163" t="s">
        <v>1218</v>
      </c>
      <c r="F3163" t="s">
        <v>19185</v>
      </c>
      <c r="G3163" s="41">
        <v>45125</v>
      </c>
      <c r="H3163" t="s">
        <v>19186</v>
      </c>
      <c r="L3163" t="s">
        <v>21854</v>
      </c>
      <c r="M3163" s="44">
        <v>-390700</v>
      </c>
      <c r="N3163" s="44">
        <v>-390700</v>
      </c>
    </row>
    <row r="3164" spans="2:14" x14ac:dyDescent="0.25">
      <c r="B3164" s="49" t="s">
        <v>9735</v>
      </c>
      <c r="C3164" s="53" t="str">
        <f>_xlfn.XLOOKUP(Tabla1[[#This Row],[txtDimensionFocus]],Tabla7[Columna1],Tabla7[Columna2])</f>
        <v>Cuenta Por Pagar Servicios Generales</v>
      </c>
      <c r="D3164" s="43" t="s">
        <v>6762</v>
      </c>
      <c r="E3164" t="s">
        <v>6761</v>
      </c>
      <c r="F3164" t="s">
        <v>14767</v>
      </c>
      <c r="G3164" s="41">
        <v>43108</v>
      </c>
      <c r="H3164" t="s">
        <v>6988</v>
      </c>
      <c r="L3164" t="s">
        <v>21854</v>
      </c>
      <c r="M3164" s="44">
        <v>-390682</v>
      </c>
      <c r="N3164" s="44">
        <v>-390682</v>
      </c>
    </row>
    <row r="3165" spans="2:14" x14ac:dyDescent="0.25">
      <c r="B3165" s="49" t="s">
        <v>9735</v>
      </c>
      <c r="C3165" s="53" t="str">
        <f>_xlfn.XLOOKUP(Tabla1[[#This Row],[txtDimensionFocus]],Tabla7[Columna1],Tabla7[Columna2])</f>
        <v>Cuenta Por Pagar Servicios Generales</v>
      </c>
      <c r="D3165" s="43" t="s">
        <v>1356</v>
      </c>
      <c r="E3165" t="s">
        <v>1355</v>
      </c>
      <c r="F3165" t="s">
        <v>10438</v>
      </c>
      <c r="G3165" s="41">
        <v>41474</v>
      </c>
      <c r="H3165" t="s">
        <v>1453</v>
      </c>
      <c r="I3165" t="s">
        <v>19274</v>
      </c>
      <c r="K3165" t="s">
        <v>22811</v>
      </c>
      <c r="L3165" t="s">
        <v>21854</v>
      </c>
      <c r="M3165" s="44">
        <v>-389220</v>
      </c>
      <c r="N3165" s="44">
        <v>-389220</v>
      </c>
    </row>
    <row r="3166" spans="2:14" x14ac:dyDescent="0.25">
      <c r="B3166" s="49" t="s">
        <v>9735</v>
      </c>
      <c r="C3166" s="53" t="str">
        <f>_xlfn.XLOOKUP(Tabla1[[#This Row],[txtDimensionFocus]],Tabla7[Columna1],Tabla7[Columna2])</f>
        <v>Cuenta Por Pagar Servicios Generales</v>
      </c>
      <c r="D3166" s="43" t="s">
        <v>6511</v>
      </c>
      <c r="E3166" t="s">
        <v>6510</v>
      </c>
      <c r="F3166" t="s">
        <v>14912</v>
      </c>
      <c r="G3166" s="41">
        <v>43312</v>
      </c>
      <c r="H3166" t="s">
        <v>7181</v>
      </c>
      <c r="L3166" t="s">
        <v>21854</v>
      </c>
      <c r="M3166" s="44">
        <v>-375760</v>
      </c>
      <c r="N3166" s="44">
        <v>-375760</v>
      </c>
    </row>
    <row r="3167" spans="2:14" x14ac:dyDescent="0.25">
      <c r="B3167" s="49" t="s">
        <v>9735</v>
      </c>
      <c r="C3167" s="53" t="str">
        <f>_xlfn.XLOOKUP(Tabla1[[#This Row],[txtDimensionFocus]],Tabla7[Columna1],Tabla7[Columna2])</f>
        <v>Cuenta Por Pagar Servicios Generales</v>
      </c>
      <c r="D3167" s="43" t="s">
        <v>10677</v>
      </c>
      <c r="E3167" t="s">
        <v>1748</v>
      </c>
      <c r="F3167" t="s">
        <v>10678</v>
      </c>
      <c r="G3167" s="41">
        <v>41603</v>
      </c>
      <c r="H3167" t="s">
        <v>1749</v>
      </c>
      <c r="L3167" t="s">
        <v>21854</v>
      </c>
      <c r="M3167" s="44">
        <v>-370202.35</v>
      </c>
      <c r="N3167" s="44">
        <v>-370202.35</v>
      </c>
    </row>
    <row r="3168" spans="2:14" x14ac:dyDescent="0.25">
      <c r="B3168" s="49" t="s">
        <v>9735</v>
      </c>
      <c r="C3168" s="53" t="str">
        <f>_xlfn.XLOOKUP(Tabla1[[#This Row],[txtDimensionFocus]],Tabla7[Columna1],Tabla7[Columna2])</f>
        <v>Cuenta Por Pagar Servicios Generales</v>
      </c>
      <c r="D3168" s="43" t="s">
        <v>6511</v>
      </c>
      <c r="E3168" t="s">
        <v>6510</v>
      </c>
      <c r="F3168" t="s">
        <v>14911</v>
      </c>
      <c r="G3168" s="41">
        <v>43312</v>
      </c>
      <c r="H3168" t="s">
        <v>7179</v>
      </c>
      <c r="L3168" t="s">
        <v>21854</v>
      </c>
      <c r="M3168" s="44">
        <v>-369421</v>
      </c>
      <c r="N3168" s="44">
        <v>-369421</v>
      </c>
    </row>
    <row r="3169" spans="2:14" x14ac:dyDescent="0.25">
      <c r="B3169" s="49" t="s">
        <v>9735</v>
      </c>
      <c r="C3169" s="53" t="str">
        <f>_xlfn.XLOOKUP(Tabla1[[#This Row],[txtDimensionFocus]],Tabla7[Columna1],Tabla7[Columna2])</f>
        <v>Cuenta Por Pagar Servicios Generales</v>
      </c>
      <c r="D3169" s="43" t="s">
        <v>800</v>
      </c>
      <c r="E3169" t="s">
        <v>799</v>
      </c>
      <c r="F3169" t="s">
        <v>15131</v>
      </c>
      <c r="G3169" s="41">
        <v>43646</v>
      </c>
      <c r="H3169" t="s">
        <v>7498</v>
      </c>
      <c r="L3169" t="s">
        <v>21854</v>
      </c>
      <c r="M3169" s="44">
        <v>-358898.01</v>
      </c>
      <c r="N3169" s="44">
        <v>-358898.01</v>
      </c>
    </row>
    <row r="3170" spans="2:14" x14ac:dyDescent="0.25">
      <c r="B3170" s="49" t="s">
        <v>9735</v>
      </c>
      <c r="C3170" s="53" t="str">
        <f>_xlfn.XLOOKUP(Tabla1[[#This Row],[txtDimensionFocus]],Tabla7[Columna1],Tabla7[Columna2])</f>
        <v>Cuenta Por Pagar Servicios Generales</v>
      </c>
      <c r="D3170" s="43" t="s">
        <v>6511</v>
      </c>
      <c r="E3170" t="s">
        <v>6510</v>
      </c>
      <c r="F3170" t="s">
        <v>14901</v>
      </c>
      <c r="G3170" s="41">
        <v>43297</v>
      </c>
      <c r="H3170" t="s">
        <v>7163</v>
      </c>
      <c r="L3170" t="s">
        <v>21854</v>
      </c>
      <c r="M3170" s="44">
        <v>-357569</v>
      </c>
      <c r="N3170" s="44">
        <v>-357569</v>
      </c>
    </row>
    <row r="3171" spans="2:14" x14ac:dyDescent="0.25">
      <c r="B3171" s="49" t="s">
        <v>9735</v>
      </c>
      <c r="C3171" s="53" t="str">
        <f>_xlfn.XLOOKUP(Tabla1[[#This Row],[txtDimensionFocus]],Tabla7[Columna1],Tabla7[Columna2])</f>
        <v>Cuenta Por Pagar Servicios Generales</v>
      </c>
      <c r="D3171" s="43" t="s">
        <v>4469</v>
      </c>
      <c r="E3171" t="s">
        <v>4468</v>
      </c>
      <c r="F3171" t="s">
        <v>12816</v>
      </c>
      <c r="G3171" s="41">
        <v>41975</v>
      </c>
      <c r="H3171" t="s">
        <v>4470</v>
      </c>
      <c r="L3171" t="s">
        <v>21854</v>
      </c>
      <c r="M3171" s="44">
        <v>-357000</v>
      </c>
      <c r="N3171" s="44">
        <v>-357000</v>
      </c>
    </row>
    <row r="3172" spans="2:14" x14ac:dyDescent="0.25">
      <c r="B3172" s="49" t="s">
        <v>9735</v>
      </c>
      <c r="C3172" s="53" t="str">
        <f>_xlfn.XLOOKUP(Tabla1[[#This Row],[txtDimensionFocus]],Tabla7[Columna1],Tabla7[Columna2])</f>
        <v>Cuenta Por Pagar Servicios Generales</v>
      </c>
      <c r="D3172" s="43" t="s">
        <v>1219</v>
      </c>
      <c r="E3172" t="s">
        <v>1218</v>
      </c>
      <c r="F3172" t="s">
        <v>16068</v>
      </c>
      <c r="G3172" s="41">
        <v>44699</v>
      </c>
      <c r="H3172" t="s">
        <v>8702</v>
      </c>
      <c r="L3172" t="s">
        <v>21854</v>
      </c>
      <c r="M3172" s="44">
        <v>-351566.4</v>
      </c>
      <c r="N3172" s="44">
        <v>-351566.4</v>
      </c>
    </row>
    <row r="3173" spans="2:14" x14ac:dyDescent="0.25">
      <c r="B3173" s="49" t="s">
        <v>9735</v>
      </c>
      <c r="C3173" s="53" t="str">
        <f>_xlfn.XLOOKUP(Tabla1[[#This Row],[txtDimensionFocus]],Tabla7[Columna1],Tabla7[Columna2])</f>
        <v>Cuenta Por Pagar Servicios Generales</v>
      </c>
      <c r="D3173" s="43" t="s">
        <v>1219</v>
      </c>
      <c r="E3173" t="s">
        <v>1218</v>
      </c>
      <c r="F3173" t="s">
        <v>16138</v>
      </c>
      <c r="G3173" s="41">
        <v>44813</v>
      </c>
      <c r="H3173" t="s">
        <v>8781</v>
      </c>
      <c r="L3173" t="s">
        <v>21854</v>
      </c>
      <c r="M3173" s="44">
        <v>-350050</v>
      </c>
      <c r="N3173" s="44">
        <v>-350050</v>
      </c>
    </row>
    <row r="3174" spans="2:14" x14ac:dyDescent="0.25">
      <c r="B3174" s="49" t="s">
        <v>9735</v>
      </c>
      <c r="C3174" s="53" t="str">
        <f>_xlfn.XLOOKUP(Tabla1[[#This Row],[txtDimensionFocus]],Tabla7[Columna1],Tabla7[Columna2])</f>
        <v>Cuenta Por Pagar Servicios Generales</v>
      </c>
      <c r="D3174" s="43" t="s">
        <v>6511</v>
      </c>
      <c r="E3174" t="s">
        <v>6510</v>
      </c>
      <c r="F3174" t="s">
        <v>14813</v>
      </c>
      <c r="G3174" s="41">
        <v>43194</v>
      </c>
      <c r="H3174" t="s">
        <v>7051</v>
      </c>
      <c r="L3174" t="s">
        <v>21854</v>
      </c>
      <c r="M3174" s="44">
        <v>-348175</v>
      </c>
      <c r="N3174" s="44">
        <v>-348175</v>
      </c>
    </row>
    <row r="3175" spans="2:14" x14ac:dyDescent="0.25">
      <c r="B3175" s="49" t="s">
        <v>9735</v>
      </c>
      <c r="C3175" s="53" t="str">
        <f>_xlfn.XLOOKUP(Tabla1[[#This Row],[txtDimensionFocus]],Tabla7[Columna1],Tabla7[Columna2])</f>
        <v>Cuenta Por Pagar Servicios Generales</v>
      </c>
      <c r="D3175" s="43" t="s">
        <v>1219</v>
      </c>
      <c r="E3175" t="s">
        <v>1218</v>
      </c>
      <c r="F3175" t="s">
        <v>15330</v>
      </c>
      <c r="G3175" s="41">
        <v>44162</v>
      </c>
      <c r="H3175" t="s">
        <v>7795</v>
      </c>
      <c r="L3175" t="s">
        <v>21854</v>
      </c>
      <c r="M3175" s="44">
        <v>-343814.03</v>
      </c>
      <c r="N3175" s="44">
        <v>-343814.03</v>
      </c>
    </row>
    <row r="3176" spans="2:14" x14ac:dyDescent="0.25">
      <c r="B3176" s="49" t="s">
        <v>9735</v>
      </c>
      <c r="C3176" s="53" t="str">
        <f>_xlfn.XLOOKUP(Tabla1[[#This Row],[txtDimensionFocus]],Tabla7[Columna1],Tabla7[Columna2])</f>
        <v>Cuenta Por Pagar Servicios Generales</v>
      </c>
      <c r="D3176" s="43" t="s">
        <v>5604</v>
      </c>
      <c r="E3176" t="s">
        <v>5603</v>
      </c>
      <c r="F3176" t="s">
        <v>14897</v>
      </c>
      <c r="G3176" s="41">
        <v>43293</v>
      </c>
      <c r="H3176" t="s">
        <v>7157</v>
      </c>
      <c r="L3176" t="s">
        <v>21854</v>
      </c>
      <c r="M3176" s="44">
        <v>-337638</v>
      </c>
      <c r="N3176" s="44">
        <v>-337638</v>
      </c>
    </row>
    <row r="3177" spans="2:14" x14ac:dyDescent="0.25">
      <c r="B3177" s="49" t="s">
        <v>9735</v>
      </c>
      <c r="C3177" s="53" t="str">
        <f>_xlfn.XLOOKUP(Tabla1[[#This Row],[txtDimensionFocus]],Tabla7[Columna1],Tabla7[Columna2])</f>
        <v>Cuenta Por Pagar Servicios Generales</v>
      </c>
      <c r="D3177" s="43" t="s">
        <v>12666</v>
      </c>
      <c r="E3177" t="s">
        <v>4276</v>
      </c>
      <c r="F3177" t="s">
        <v>12667</v>
      </c>
      <c r="G3177" s="41">
        <v>41907</v>
      </c>
      <c r="H3177" t="s">
        <v>2784</v>
      </c>
      <c r="I3177" t="s">
        <v>18931</v>
      </c>
      <c r="K3177" t="s">
        <v>22751</v>
      </c>
      <c r="L3177" t="s">
        <v>21854</v>
      </c>
      <c r="M3177" s="44">
        <v>-336300</v>
      </c>
      <c r="N3177" s="44">
        <v>-336300</v>
      </c>
    </row>
    <row r="3178" spans="2:14" x14ac:dyDescent="0.25">
      <c r="B3178" s="49" t="s">
        <v>9735</v>
      </c>
      <c r="C3178" s="53" t="str">
        <f>_xlfn.XLOOKUP(Tabla1[[#This Row],[txtDimensionFocus]],Tabla7[Columna1],Tabla7[Columna2])</f>
        <v>Cuenta Por Pagar Servicios Generales</v>
      </c>
      <c r="D3178" s="43" t="s">
        <v>10067</v>
      </c>
      <c r="E3178" t="s">
        <v>940</v>
      </c>
      <c r="F3178" t="s">
        <v>10068</v>
      </c>
      <c r="G3178" s="41">
        <v>41201</v>
      </c>
      <c r="H3178" t="s">
        <v>941</v>
      </c>
      <c r="L3178" t="s">
        <v>21854</v>
      </c>
      <c r="M3178" s="44">
        <v>-333551.77</v>
      </c>
      <c r="N3178" s="44">
        <v>-333551.77</v>
      </c>
    </row>
    <row r="3179" spans="2:14" x14ac:dyDescent="0.25">
      <c r="B3179" s="49" t="s">
        <v>9735</v>
      </c>
      <c r="C3179" s="53" t="str">
        <f>_xlfn.XLOOKUP(Tabla1[[#This Row],[txtDimensionFocus]],Tabla7[Columna1],Tabla7[Columna2])</f>
        <v>Cuenta Por Pagar Servicios Generales</v>
      </c>
      <c r="D3179" s="43" t="s">
        <v>5604</v>
      </c>
      <c r="E3179" t="s">
        <v>5603</v>
      </c>
      <c r="F3179" t="s">
        <v>14974</v>
      </c>
      <c r="G3179" s="41">
        <v>43405</v>
      </c>
      <c r="H3179" t="s">
        <v>7273</v>
      </c>
      <c r="L3179" t="s">
        <v>21854</v>
      </c>
      <c r="M3179" s="44">
        <v>-329012</v>
      </c>
      <c r="N3179" s="44">
        <v>-329012</v>
      </c>
    </row>
    <row r="3180" spans="2:14" x14ac:dyDescent="0.25">
      <c r="B3180" s="49" t="s">
        <v>9735</v>
      </c>
      <c r="C3180" s="53" t="str">
        <f>_xlfn.XLOOKUP(Tabla1[[#This Row],[txtDimensionFocus]],Tabla7[Columna1],Tabla7[Columna2])</f>
        <v>Cuenta Por Pagar Servicios Generales</v>
      </c>
      <c r="D3180" s="43" t="s">
        <v>5604</v>
      </c>
      <c r="E3180" t="s">
        <v>5603</v>
      </c>
      <c r="F3180" t="s">
        <v>14830</v>
      </c>
      <c r="G3180" s="41">
        <v>43208</v>
      </c>
      <c r="H3180" t="s">
        <v>7071</v>
      </c>
      <c r="L3180" t="s">
        <v>21854</v>
      </c>
      <c r="M3180" s="44">
        <v>-325761</v>
      </c>
      <c r="N3180" s="44">
        <v>-325761</v>
      </c>
    </row>
    <row r="3181" spans="2:14" x14ac:dyDescent="0.25">
      <c r="B3181" s="49" t="s">
        <v>9735</v>
      </c>
      <c r="C3181" s="53" t="str">
        <f>_xlfn.XLOOKUP(Tabla1[[#This Row],[txtDimensionFocus]],Tabla7[Columna1],Tabla7[Columna2])</f>
        <v>Cuenta Por Pagar Servicios Generales</v>
      </c>
      <c r="D3181" s="43" t="s">
        <v>14074</v>
      </c>
      <c r="E3181" t="s">
        <v>6092</v>
      </c>
      <c r="F3181" t="s">
        <v>14075</v>
      </c>
      <c r="G3181" s="41">
        <v>42536</v>
      </c>
      <c r="H3181" t="s">
        <v>6093</v>
      </c>
      <c r="L3181" t="s">
        <v>21854</v>
      </c>
      <c r="M3181" s="44">
        <v>-318010</v>
      </c>
      <c r="N3181" s="44">
        <v>-318010</v>
      </c>
    </row>
    <row r="3182" spans="2:14" x14ac:dyDescent="0.25">
      <c r="B3182" s="49" t="s">
        <v>9735</v>
      </c>
      <c r="C3182" s="53" t="str">
        <f>_xlfn.XLOOKUP(Tabla1[[#This Row],[txtDimensionFocus]],Tabla7[Columna1],Tabla7[Columna2])</f>
        <v>Cuenta Por Pagar Servicios Generales</v>
      </c>
      <c r="D3182" s="43" t="s">
        <v>18985</v>
      </c>
      <c r="E3182" t="s">
        <v>18986</v>
      </c>
      <c r="F3182" t="s">
        <v>18987</v>
      </c>
      <c r="G3182" s="41">
        <v>42290</v>
      </c>
      <c r="H3182" t="s">
        <v>18988</v>
      </c>
      <c r="L3182" t="s">
        <v>21854</v>
      </c>
      <c r="M3182" s="44">
        <v>-318010</v>
      </c>
      <c r="N3182" s="44">
        <v>-318010</v>
      </c>
    </row>
    <row r="3183" spans="2:14" x14ac:dyDescent="0.25">
      <c r="B3183" s="49" t="s">
        <v>9735</v>
      </c>
      <c r="C3183" s="53" t="str">
        <f>_xlfn.XLOOKUP(Tabla1[[#This Row],[txtDimensionFocus]],Tabla7[Columna1],Tabla7[Columna2])</f>
        <v>Cuenta Por Pagar Servicios Generales</v>
      </c>
      <c r="D3183" s="43" t="s">
        <v>1053</v>
      </c>
      <c r="E3183" t="s">
        <v>1052</v>
      </c>
      <c r="F3183" t="s">
        <v>10144</v>
      </c>
      <c r="G3183" s="41">
        <v>41244</v>
      </c>
      <c r="H3183" t="s">
        <v>1054</v>
      </c>
      <c r="L3183" t="s">
        <v>21854</v>
      </c>
      <c r="M3183" s="44">
        <v>-315128</v>
      </c>
      <c r="N3183" s="44">
        <v>-315128</v>
      </c>
    </row>
    <row r="3184" spans="2:14" x14ac:dyDescent="0.25">
      <c r="B3184" s="49" t="s">
        <v>9735</v>
      </c>
      <c r="C3184" s="53" t="str">
        <f>_xlfn.XLOOKUP(Tabla1[[#This Row],[txtDimensionFocus]],Tabla7[Columna1],Tabla7[Columna2])</f>
        <v>Cuenta Por Pagar Servicios Generales</v>
      </c>
      <c r="D3184" s="43" t="s">
        <v>1053</v>
      </c>
      <c r="E3184" t="s">
        <v>1052</v>
      </c>
      <c r="F3184" t="s">
        <v>10146</v>
      </c>
      <c r="G3184" s="41">
        <v>41244</v>
      </c>
      <c r="H3184" t="s">
        <v>1057</v>
      </c>
      <c r="L3184" t="s">
        <v>21854</v>
      </c>
      <c r="M3184" s="44">
        <v>-314553</v>
      </c>
      <c r="N3184" s="44">
        <v>-314553</v>
      </c>
    </row>
    <row r="3185" spans="2:14" x14ac:dyDescent="0.25">
      <c r="B3185" s="49" t="s">
        <v>9735</v>
      </c>
      <c r="C3185" s="53" t="str">
        <f>_xlfn.XLOOKUP(Tabla1[[#This Row],[txtDimensionFocus]],Tabla7[Columna1],Tabla7[Columna2])</f>
        <v>Cuenta Por Pagar Servicios Generales</v>
      </c>
      <c r="D3185" s="43" t="s">
        <v>1219</v>
      </c>
      <c r="E3185" t="s">
        <v>1218</v>
      </c>
      <c r="F3185" t="s">
        <v>15386</v>
      </c>
      <c r="G3185" s="41">
        <v>44347</v>
      </c>
      <c r="H3185" t="s">
        <v>7867</v>
      </c>
      <c r="L3185" t="s">
        <v>21854</v>
      </c>
      <c r="M3185" s="44">
        <v>-314300</v>
      </c>
      <c r="N3185" s="44">
        <v>-314300</v>
      </c>
    </row>
    <row r="3186" spans="2:14" x14ac:dyDescent="0.25">
      <c r="B3186" s="49" t="s">
        <v>23700</v>
      </c>
      <c r="C3186" s="53" t="str">
        <f>_xlfn.XLOOKUP(Tabla1[[#This Row],[txtDimensionFocus]],Tabla7[Columna1],Tabla7[Columna2])</f>
        <v>Retencion por Pagar  de Impuesto Retenido</v>
      </c>
      <c r="D3186" s="43" t="s">
        <v>17</v>
      </c>
      <c r="E3186" t="s">
        <v>16</v>
      </c>
      <c r="F3186" t="s">
        <v>23773</v>
      </c>
      <c r="G3186" s="41">
        <v>41639</v>
      </c>
      <c r="L3186" t="s">
        <v>21854</v>
      </c>
      <c r="M3186" s="44">
        <v>-43365.3</v>
      </c>
      <c r="N3186" s="44">
        <v>-43365.3</v>
      </c>
    </row>
    <row r="3187" spans="2:14" x14ac:dyDescent="0.25">
      <c r="B3187" s="49" t="s">
        <v>9735</v>
      </c>
      <c r="C3187" s="53" t="str">
        <f>_xlfn.XLOOKUP(Tabla1[[#This Row],[txtDimensionFocus]],Tabla7[Columna1],Tabla7[Columna2])</f>
        <v>Cuenta Por Pagar Servicios Generales</v>
      </c>
      <c r="D3187" s="43" t="s">
        <v>1219</v>
      </c>
      <c r="E3187" t="s">
        <v>1218</v>
      </c>
      <c r="F3187" t="s">
        <v>15222</v>
      </c>
      <c r="G3187" s="41">
        <v>43889</v>
      </c>
      <c r="H3187" t="s">
        <v>7640</v>
      </c>
      <c r="L3187" t="s">
        <v>21854</v>
      </c>
      <c r="M3187" s="44">
        <v>-312000</v>
      </c>
      <c r="N3187" s="44">
        <v>-312000</v>
      </c>
    </row>
    <row r="3188" spans="2:14" x14ac:dyDescent="0.25">
      <c r="B3188" s="49" t="s">
        <v>9735</v>
      </c>
      <c r="C3188" s="53" t="str">
        <f>_xlfn.XLOOKUP(Tabla1[[#This Row],[txtDimensionFocus]],Tabla7[Columna1],Tabla7[Columna2])</f>
        <v>Cuenta Por Pagar Servicios Generales</v>
      </c>
      <c r="D3188" s="43" t="s">
        <v>5604</v>
      </c>
      <c r="E3188" t="s">
        <v>5603</v>
      </c>
      <c r="F3188" t="s">
        <v>14864</v>
      </c>
      <c r="G3188" s="41">
        <v>43255</v>
      </c>
      <c r="H3188" t="s">
        <v>7120</v>
      </c>
      <c r="L3188" t="s">
        <v>21854</v>
      </c>
      <c r="M3188" s="44">
        <v>-308656</v>
      </c>
      <c r="N3188" s="44">
        <v>-308656</v>
      </c>
    </row>
    <row r="3189" spans="2:14" x14ac:dyDescent="0.25">
      <c r="B3189" s="49" t="s">
        <v>9735</v>
      </c>
      <c r="C3189" s="53" t="str">
        <f>_xlfn.XLOOKUP(Tabla1[[#This Row],[txtDimensionFocus]],Tabla7[Columna1],Tabla7[Columna2])</f>
        <v>Cuenta Por Pagar Servicios Generales</v>
      </c>
      <c r="D3189" s="43" t="s">
        <v>19281</v>
      </c>
      <c r="E3189" t="s">
        <v>19282</v>
      </c>
      <c r="F3189" t="s">
        <v>19283</v>
      </c>
      <c r="G3189" s="41">
        <v>42081</v>
      </c>
      <c r="H3189" t="s">
        <v>19284</v>
      </c>
      <c r="I3189" t="s">
        <v>19285</v>
      </c>
      <c r="K3189" t="s">
        <v>22815</v>
      </c>
      <c r="L3189" t="s">
        <v>21854</v>
      </c>
      <c r="M3189" s="44">
        <v>-298954</v>
      </c>
      <c r="N3189" s="44">
        <v>-298954</v>
      </c>
    </row>
    <row r="3190" spans="2:14" x14ac:dyDescent="0.25">
      <c r="B3190" s="49" t="s">
        <v>9735</v>
      </c>
      <c r="C3190" s="53" t="str">
        <f>_xlfn.XLOOKUP(Tabla1[[#This Row],[txtDimensionFocus]],Tabla7[Columna1],Tabla7[Columna2])</f>
        <v>Cuenta Por Pagar Servicios Generales</v>
      </c>
      <c r="D3190" s="43" t="s">
        <v>7460</v>
      </c>
      <c r="E3190" t="s">
        <v>7459</v>
      </c>
      <c r="F3190" t="s">
        <v>15149</v>
      </c>
      <c r="G3190" s="41">
        <v>43683</v>
      </c>
      <c r="H3190" t="s">
        <v>7524</v>
      </c>
      <c r="L3190" t="s">
        <v>21854</v>
      </c>
      <c r="M3190" s="44">
        <v>-297214</v>
      </c>
      <c r="N3190" s="44">
        <v>-297214</v>
      </c>
    </row>
    <row r="3191" spans="2:14" x14ac:dyDescent="0.25">
      <c r="B3191" s="49" t="s">
        <v>9735</v>
      </c>
      <c r="C3191" s="53" t="str">
        <f>_xlfn.XLOOKUP(Tabla1[[#This Row],[txtDimensionFocus]],Tabla7[Columna1],Tabla7[Columna2])</f>
        <v>Cuenta Por Pagar Servicios Generales</v>
      </c>
      <c r="D3191" s="43" t="s">
        <v>7460</v>
      </c>
      <c r="E3191" t="s">
        <v>7459</v>
      </c>
      <c r="F3191" t="s">
        <v>15106</v>
      </c>
      <c r="G3191" s="41">
        <v>43605</v>
      </c>
      <c r="H3191" t="s">
        <v>7461</v>
      </c>
      <c r="L3191" t="s">
        <v>21854</v>
      </c>
      <c r="M3191" s="44">
        <v>-295714</v>
      </c>
      <c r="N3191" s="44">
        <v>-295714</v>
      </c>
    </row>
    <row r="3192" spans="2:14" x14ac:dyDescent="0.25">
      <c r="B3192" s="49" t="s">
        <v>9735</v>
      </c>
      <c r="C3192" s="53" t="str">
        <f>_xlfn.XLOOKUP(Tabla1[[#This Row],[txtDimensionFocus]],Tabla7[Columna1],Tabla7[Columna2])</f>
        <v>Cuenta Por Pagar Servicios Generales</v>
      </c>
      <c r="D3192" s="43" t="s">
        <v>12451</v>
      </c>
      <c r="E3192" t="s">
        <v>3991</v>
      </c>
      <c r="F3192" t="s">
        <v>12452</v>
      </c>
      <c r="G3192" s="41">
        <v>41828</v>
      </c>
      <c r="H3192" t="s">
        <v>3992</v>
      </c>
      <c r="L3192" t="s">
        <v>21854</v>
      </c>
      <c r="M3192" s="44">
        <v>-295269.33</v>
      </c>
      <c r="N3192" s="44">
        <v>-295269.33</v>
      </c>
    </row>
    <row r="3193" spans="2:14" x14ac:dyDescent="0.25">
      <c r="B3193" s="49" t="s">
        <v>9735</v>
      </c>
      <c r="C3193" s="53" t="str">
        <f>_xlfn.XLOOKUP(Tabla1[[#This Row],[txtDimensionFocus]],Tabla7[Columna1],Tabla7[Columna2])</f>
        <v>Cuenta Por Pagar Servicios Generales</v>
      </c>
      <c r="D3193" s="43" t="s">
        <v>7407</v>
      </c>
      <c r="E3193" t="s">
        <v>7406</v>
      </c>
      <c r="F3193" t="s">
        <v>15069</v>
      </c>
      <c r="G3193" s="41">
        <v>43545</v>
      </c>
      <c r="H3193" t="s">
        <v>7408</v>
      </c>
      <c r="L3193" t="s">
        <v>21854</v>
      </c>
      <c r="M3193" s="44">
        <v>-293850</v>
      </c>
      <c r="N3193" s="44">
        <v>-293850</v>
      </c>
    </row>
    <row r="3194" spans="2:14" x14ac:dyDescent="0.25">
      <c r="B3194" s="49" t="s">
        <v>9735</v>
      </c>
      <c r="C3194" s="53" t="str">
        <f>_xlfn.XLOOKUP(Tabla1[[#This Row],[txtDimensionFocus]],Tabla7[Columna1],Tabla7[Columna2])</f>
        <v>Cuenta Por Pagar Servicios Generales</v>
      </c>
      <c r="D3194" s="43" t="s">
        <v>7703</v>
      </c>
      <c r="E3194" t="s">
        <v>7702</v>
      </c>
      <c r="F3194" t="s">
        <v>15261</v>
      </c>
      <c r="G3194" s="41">
        <v>44029</v>
      </c>
      <c r="H3194" t="s">
        <v>7704</v>
      </c>
      <c r="L3194" t="s">
        <v>21854</v>
      </c>
      <c r="M3194" s="44">
        <v>-293535</v>
      </c>
      <c r="N3194" s="44">
        <v>-293535</v>
      </c>
    </row>
    <row r="3195" spans="2:14" x14ac:dyDescent="0.25">
      <c r="B3195" s="49" t="s">
        <v>9735</v>
      </c>
      <c r="C3195" s="53" t="str">
        <f>_xlfn.XLOOKUP(Tabla1[[#This Row],[txtDimensionFocus]],Tabla7[Columna1],Tabla7[Columna2])</f>
        <v>Cuenta Por Pagar Servicios Generales</v>
      </c>
      <c r="D3195" s="43" t="s">
        <v>10681</v>
      </c>
      <c r="E3195" t="s">
        <v>1752</v>
      </c>
      <c r="F3195" t="s">
        <v>10682</v>
      </c>
      <c r="G3195" s="41">
        <v>41603</v>
      </c>
      <c r="H3195" t="s">
        <v>1753</v>
      </c>
      <c r="L3195" t="s">
        <v>21854</v>
      </c>
      <c r="M3195" s="44">
        <v>-289561.55</v>
      </c>
      <c r="N3195" s="44">
        <v>-289561.55</v>
      </c>
    </row>
    <row r="3196" spans="2:14" x14ac:dyDescent="0.25">
      <c r="B3196" s="49" t="s">
        <v>9735</v>
      </c>
      <c r="C3196" s="53" t="str">
        <f>_xlfn.XLOOKUP(Tabla1[[#This Row],[txtDimensionFocus]],Tabla7[Columna1],Tabla7[Columna2])</f>
        <v>Cuenta Por Pagar Servicios Generales</v>
      </c>
      <c r="D3196" s="43" t="s">
        <v>813</v>
      </c>
      <c r="E3196" t="s">
        <v>812</v>
      </c>
      <c r="F3196" t="s">
        <v>10159</v>
      </c>
      <c r="G3196" s="41">
        <v>41248</v>
      </c>
      <c r="H3196" t="s">
        <v>1073</v>
      </c>
      <c r="L3196" t="s">
        <v>21854</v>
      </c>
      <c r="M3196" s="44">
        <v>-288474</v>
      </c>
      <c r="N3196" s="44">
        <v>-288474</v>
      </c>
    </row>
    <row r="3197" spans="2:14" x14ac:dyDescent="0.25">
      <c r="B3197" s="49" t="s">
        <v>9735</v>
      </c>
      <c r="C3197" s="53" t="str">
        <f>_xlfn.XLOOKUP(Tabla1[[#This Row],[txtDimensionFocus]],Tabla7[Columna1],Tabla7[Columna2])</f>
        <v>Cuenta Por Pagar Servicios Generales</v>
      </c>
      <c r="D3197" s="43" t="s">
        <v>1219</v>
      </c>
      <c r="E3197" t="s">
        <v>1218</v>
      </c>
      <c r="F3197" t="s">
        <v>16339</v>
      </c>
      <c r="G3197" s="41">
        <v>45065</v>
      </c>
      <c r="H3197" t="s">
        <v>9136</v>
      </c>
      <c r="L3197" t="s">
        <v>21854</v>
      </c>
      <c r="M3197" s="44">
        <v>-287725</v>
      </c>
      <c r="N3197" s="44">
        <v>-287725</v>
      </c>
    </row>
    <row r="3198" spans="2:14" x14ac:dyDescent="0.25">
      <c r="B3198" s="49" t="s">
        <v>9735</v>
      </c>
      <c r="C3198" s="53" t="str">
        <f>_xlfn.XLOOKUP(Tabla1[[#This Row],[txtDimensionFocus]],Tabla7[Columna1],Tabla7[Columna2])</f>
        <v>Cuenta Por Pagar Servicios Generales</v>
      </c>
      <c r="D3198" s="43" t="s">
        <v>12457</v>
      </c>
      <c r="E3198" t="s">
        <v>3997</v>
      </c>
      <c r="F3198" t="s">
        <v>12458</v>
      </c>
      <c r="G3198" s="41">
        <v>41828</v>
      </c>
      <c r="H3198" t="s">
        <v>3998</v>
      </c>
      <c r="L3198" t="s">
        <v>21854</v>
      </c>
      <c r="M3198" s="44">
        <v>-286340.45</v>
      </c>
      <c r="N3198" s="44">
        <v>-286340.45</v>
      </c>
    </row>
    <row r="3199" spans="2:14" x14ac:dyDescent="0.25">
      <c r="B3199" s="49" t="s">
        <v>9735</v>
      </c>
      <c r="C3199" s="53" t="str">
        <f>_xlfn.XLOOKUP(Tabla1[[#This Row],[txtDimensionFocus]],Tabla7[Columna1],Tabla7[Columna2])</f>
        <v>Cuenta Por Pagar Servicios Generales</v>
      </c>
      <c r="D3199" s="43" t="s">
        <v>5604</v>
      </c>
      <c r="E3199" t="s">
        <v>5603</v>
      </c>
      <c r="F3199" t="s">
        <v>14161</v>
      </c>
      <c r="G3199" s="41">
        <v>42579</v>
      </c>
      <c r="H3199" t="s">
        <v>6223</v>
      </c>
      <c r="L3199" t="s">
        <v>21854</v>
      </c>
      <c r="M3199" s="44">
        <v>-283979</v>
      </c>
      <c r="N3199" s="44">
        <v>-283979</v>
      </c>
    </row>
    <row r="3200" spans="2:14" x14ac:dyDescent="0.25">
      <c r="B3200" s="49" t="s">
        <v>9735</v>
      </c>
      <c r="C3200" s="53" t="str">
        <f>_xlfn.XLOOKUP(Tabla1[[#This Row],[txtDimensionFocus]],Tabla7[Columna1],Tabla7[Columna2])</f>
        <v>Cuenta Por Pagar Servicios Generales</v>
      </c>
      <c r="D3200" s="43" t="s">
        <v>5604</v>
      </c>
      <c r="E3200" t="s">
        <v>5603</v>
      </c>
      <c r="F3200" t="s">
        <v>14160</v>
      </c>
      <c r="G3200" s="41">
        <v>42579</v>
      </c>
      <c r="H3200" t="s">
        <v>6221</v>
      </c>
      <c r="L3200" t="s">
        <v>21854</v>
      </c>
      <c r="M3200" s="44">
        <v>-280332</v>
      </c>
      <c r="N3200" s="44">
        <v>-280332</v>
      </c>
    </row>
    <row r="3201" spans="2:14" x14ac:dyDescent="0.25">
      <c r="B3201" s="49" t="s">
        <v>9735</v>
      </c>
      <c r="C3201" s="53" t="str">
        <f>_xlfn.XLOOKUP(Tabla1[[#This Row],[txtDimensionFocus]],Tabla7[Columna1],Tabla7[Columna2])</f>
        <v>Cuenta Por Pagar Servicios Generales</v>
      </c>
      <c r="D3201" s="43" t="s">
        <v>1053</v>
      </c>
      <c r="E3201" t="s">
        <v>1052</v>
      </c>
      <c r="F3201" t="s">
        <v>10145</v>
      </c>
      <c r="G3201" s="41">
        <v>41244</v>
      </c>
      <c r="H3201" t="s">
        <v>1056</v>
      </c>
      <c r="L3201" t="s">
        <v>21854</v>
      </c>
      <c r="M3201" s="44">
        <v>-279958</v>
      </c>
      <c r="N3201" s="44">
        <v>-279958</v>
      </c>
    </row>
    <row r="3202" spans="2:14" x14ac:dyDescent="0.25">
      <c r="B3202" s="49" t="s">
        <v>9735</v>
      </c>
      <c r="C3202" s="53" t="str">
        <f>_xlfn.XLOOKUP(Tabla1[[#This Row],[txtDimensionFocus]],Tabla7[Columna1],Tabla7[Columna2])</f>
        <v>Cuenta Por Pagar Servicios Generales</v>
      </c>
      <c r="D3202" s="43" t="s">
        <v>10671</v>
      </c>
      <c r="E3202" t="s">
        <v>1742</v>
      </c>
      <c r="F3202" t="s">
        <v>10672</v>
      </c>
      <c r="G3202" s="41">
        <v>41603</v>
      </c>
      <c r="H3202" t="s">
        <v>1743</v>
      </c>
      <c r="L3202" t="s">
        <v>21854</v>
      </c>
      <c r="M3202" s="44">
        <v>-270107.48</v>
      </c>
      <c r="N3202" s="44">
        <v>-270107.48</v>
      </c>
    </row>
    <row r="3203" spans="2:14" x14ac:dyDescent="0.25">
      <c r="B3203" s="49" t="s">
        <v>9735</v>
      </c>
      <c r="C3203" s="53" t="str">
        <f>_xlfn.XLOOKUP(Tabla1[[#This Row],[txtDimensionFocus]],Tabla7[Columna1],Tabla7[Columna2])</f>
        <v>Cuenta Por Pagar Servicios Generales</v>
      </c>
      <c r="D3203" s="43" t="s">
        <v>1219</v>
      </c>
      <c r="E3203" t="s">
        <v>1218</v>
      </c>
      <c r="F3203" t="s">
        <v>16074</v>
      </c>
      <c r="G3203" s="41">
        <v>44704</v>
      </c>
      <c r="H3203" t="s">
        <v>8716</v>
      </c>
      <c r="L3203" t="s">
        <v>21854</v>
      </c>
      <c r="M3203" s="44">
        <v>-268726.64</v>
      </c>
      <c r="N3203" s="44">
        <v>-268726.64</v>
      </c>
    </row>
    <row r="3204" spans="2:14" x14ac:dyDescent="0.25">
      <c r="B3204" s="49" t="s">
        <v>9735</v>
      </c>
      <c r="C3204" s="53" t="str">
        <f>_xlfn.XLOOKUP(Tabla1[[#This Row],[txtDimensionFocus]],Tabla7[Columna1],Tabla7[Columna2])</f>
        <v>Cuenta Por Pagar Servicios Generales</v>
      </c>
      <c r="D3204" s="43" t="s">
        <v>5604</v>
      </c>
      <c r="E3204" t="s">
        <v>5603</v>
      </c>
      <c r="F3204" t="s">
        <v>14159</v>
      </c>
      <c r="G3204" s="41">
        <v>42579</v>
      </c>
      <c r="H3204" t="s">
        <v>6219</v>
      </c>
      <c r="L3204" t="s">
        <v>21854</v>
      </c>
      <c r="M3204" s="44">
        <v>-267987</v>
      </c>
      <c r="N3204" s="44">
        <v>-267987</v>
      </c>
    </row>
    <row r="3205" spans="2:14" x14ac:dyDescent="0.25">
      <c r="B3205" s="49" t="s">
        <v>9735</v>
      </c>
      <c r="C3205" s="53" t="str">
        <f>_xlfn.XLOOKUP(Tabla1[[#This Row],[txtDimensionFocus]],Tabla7[Columna1],Tabla7[Columna2])</f>
        <v>Cuenta Por Pagar Servicios Generales</v>
      </c>
      <c r="D3205" s="43" t="s">
        <v>7287</v>
      </c>
      <c r="E3205" t="s">
        <v>7286</v>
      </c>
      <c r="F3205" t="s">
        <v>15019</v>
      </c>
      <c r="G3205" s="41">
        <v>43452</v>
      </c>
      <c r="H3205" t="s">
        <v>7329</v>
      </c>
      <c r="I3205" t="s">
        <v>19081</v>
      </c>
      <c r="J3205" t="s">
        <v>22770</v>
      </c>
      <c r="K3205" t="s">
        <v>22771</v>
      </c>
      <c r="L3205" t="s">
        <v>21854</v>
      </c>
      <c r="M3205" s="44">
        <v>-1745557.89</v>
      </c>
      <c r="N3205" s="44">
        <v>-266271.53999999998</v>
      </c>
    </row>
    <row r="3206" spans="2:14" x14ac:dyDescent="0.25">
      <c r="B3206" s="49" t="s">
        <v>9735</v>
      </c>
      <c r="C3206" s="53" t="str">
        <f>_xlfn.XLOOKUP(Tabla1[[#This Row],[txtDimensionFocus]],Tabla7[Columna1],Tabla7[Columna2])</f>
        <v>Cuenta Por Pagar Servicios Generales</v>
      </c>
      <c r="D3206" s="43" t="s">
        <v>14005</v>
      </c>
      <c r="E3206" t="s">
        <v>5995</v>
      </c>
      <c r="F3206" t="s">
        <v>15925</v>
      </c>
      <c r="G3206" s="41">
        <v>44525</v>
      </c>
      <c r="H3206" t="s">
        <v>7650</v>
      </c>
      <c r="L3206" t="s">
        <v>21854</v>
      </c>
      <c r="M3206" s="44">
        <v>-265500</v>
      </c>
      <c r="N3206" s="44">
        <v>-265500</v>
      </c>
    </row>
    <row r="3207" spans="2:14" x14ac:dyDescent="0.25">
      <c r="B3207" s="49" t="s">
        <v>9735</v>
      </c>
      <c r="C3207" s="53" t="str">
        <f>_xlfn.XLOOKUP(Tabla1[[#This Row],[txtDimensionFocus]],Tabla7[Columna1],Tabla7[Columna2])</f>
        <v>Cuenta Por Pagar Servicios Generales</v>
      </c>
      <c r="D3207" s="43" t="s">
        <v>1219</v>
      </c>
      <c r="E3207" t="s">
        <v>1218</v>
      </c>
      <c r="F3207" t="s">
        <v>15439</v>
      </c>
      <c r="G3207" s="41">
        <v>44461</v>
      </c>
      <c r="H3207" t="s">
        <v>7961</v>
      </c>
      <c r="L3207" t="s">
        <v>21854</v>
      </c>
      <c r="M3207" s="44">
        <v>-265280</v>
      </c>
      <c r="N3207" s="44">
        <v>-265280</v>
      </c>
    </row>
    <row r="3208" spans="2:14" x14ac:dyDescent="0.25">
      <c r="B3208" s="49" t="s">
        <v>9735</v>
      </c>
      <c r="C3208" s="53" t="str">
        <f>_xlfn.XLOOKUP(Tabla1[[#This Row],[txtDimensionFocus]],Tabla7[Columna1],Tabla7[Columna2])</f>
        <v>Cuenta Por Pagar Servicios Generales</v>
      </c>
      <c r="D3208" s="43" t="s">
        <v>1428</v>
      </c>
      <c r="E3208" t="s">
        <v>1427</v>
      </c>
      <c r="F3208" t="s">
        <v>10750</v>
      </c>
      <c r="G3208" s="41">
        <v>41611</v>
      </c>
      <c r="H3208" t="s">
        <v>1834</v>
      </c>
      <c r="L3208" t="s">
        <v>21854</v>
      </c>
      <c r="M3208" s="44">
        <v>-261280</v>
      </c>
      <c r="N3208" s="44">
        <v>-261280</v>
      </c>
    </row>
    <row r="3209" spans="2:14" x14ac:dyDescent="0.25">
      <c r="B3209" s="49" t="s">
        <v>9735</v>
      </c>
      <c r="C3209" s="53" t="str">
        <f>_xlfn.XLOOKUP(Tabla1[[#This Row],[txtDimensionFocus]],Tabla7[Columna1],Tabla7[Columna2])</f>
        <v>Cuenta Por Pagar Servicios Generales</v>
      </c>
      <c r="D3209" s="43" t="s">
        <v>10069</v>
      </c>
      <c r="E3209" t="s">
        <v>943</v>
      </c>
      <c r="F3209" t="s">
        <v>10070</v>
      </c>
      <c r="G3209" s="41">
        <v>41201</v>
      </c>
      <c r="H3209" t="s">
        <v>944</v>
      </c>
      <c r="L3209" t="s">
        <v>21854</v>
      </c>
      <c r="M3209" s="44">
        <v>-261032.72</v>
      </c>
      <c r="N3209" s="44">
        <v>-261032.72</v>
      </c>
    </row>
    <row r="3210" spans="2:14" x14ac:dyDescent="0.25">
      <c r="B3210" s="49" t="s">
        <v>9735</v>
      </c>
      <c r="C3210" s="53" t="str">
        <f>_xlfn.XLOOKUP(Tabla1[[#This Row],[txtDimensionFocus]],Tabla7[Columna1],Tabla7[Columna2])</f>
        <v>Cuenta Por Pagar Servicios Generales</v>
      </c>
      <c r="D3210" s="43" t="s">
        <v>12853</v>
      </c>
      <c r="E3210" t="s">
        <v>4526</v>
      </c>
      <c r="F3210" t="s">
        <v>12854</v>
      </c>
      <c r="G3210" s="41">
        <v>41985</v>
      </c>
      <c r="H3210" t="s">
        <v>4527</v>
      </c>
      <c r="L3210" t="s">
        <v>21854</v>
      </c>
      <c r="M3210" s="44">
        <v>-256354.14</v>
      </c>
      <c r="N3210" s="44">
        <v>-256354.14</v>
      </c>
    </row>
    <row r="3211" spans="2:14" x14ac:dyDescent="0.25">
      <c r="B3211" s="49" t="s">
        <v>9735</v>
      </c>
      <c r="C3211" s="53" t="str">
        <f>_xlfn.XLOOKUP(Tabla1[[#This Row],[txtDimensionFocus]],Tabla7[Columna1],Tabla7[Columna2])</f>
        <v>Cuenta Por Pagar Servicios Generales</v>
      </c>
      <c r="D3211" s="43" t="s">
        <v>4469</v>
      </c>
      <c r="E3211" t="s">
        <v>4468</v>
      </c>
      <c r="F3211" t="s">
        <v>14541</v>
      </c>
      <c r="G3211" s="41">
        <v>42789</v>
      </c>
      <c r="H3211" t="s">
        <v>6680</v>
      </c>
      <c r="L3211" t="s">
        <v>21854</v>
      </c>
      <c r="M3211" s="44">
        <v>-924000</v>
      </c>
      <c r="N3211" s="44">
        <v>-251706</v>
      </c>
    </row>
    <row r="3212" spans="2:14" x14ac:dyDescent="0.25">
      <c r="B3212" s="49" t="s">
        <v>9735</v>
      </c>
      <c r="C3212" s="53" t="str">
        <f>_xlfn.XLOOKUP(Tabla1[[#This Row],[txtDimensionFocus]],Tabla7[Columna1],Tabla7[Columna2])</f>
        <v>Cuenta Por Pagar Servicios Generales</v>
      </c>
      <c r="D3212" s="43" t="s">
        <v>5604</v>
      </c>
      <c r="E3212" t="s">
        <v>5603</v>
      </c>
      <c r="F3212" t="s">
        <v>13683</v>
      </c>
      <c r="G3212" s="41">
        <v>42194</v>
      </c>
      <c r="H3212" t="s">
        <v>5605</v>
      </c>
      <c r="L3212" t="s">
        <v>21854</v>
      </c>
      <c r="M3212" s="44">
        <v>-249991</v>
      </c>
      <c r="N3212" s="44">
        <v>-249991</v>
      </c>
    </row>
    <row r="3213" spans="2:14" x14ac:dyDescent="0.25">
      <c r="B3213" s="49" t="s">
        <v>9735</v>
      </c>
      <c r="C3213" s="53" t="str">
        <f>_xlfn.XLOOKUP(Tabla1[[#This Row],[txtDimensionFocus]],Tabla7[Columna1],Tabla7[Columna2])</f>
        <v>Cuenta Por Pagar Servicios Generales</v>
      </c>
      <c r="D3213" s="43" t="s">
        <v>11441</v>
      </c>
      <c r="E3213" t="s">
        <v>2585</v>
      </c>
      <c r="F3213" t="s">
        <v>11442</v>
      </c>
      <c r="G3213" s="41">
        <v>41740</v>
      </c>
      <c r="H3213" t="s">
        <v>2586</v>
      </c>
      <c r="L3213" t="s">
        <v>21854</v>
      </c>
      <c r="M3213" s="44">
        <v>-249488.37</v>
      </c>
      <c r="N3213" s="44">
        <v>-249488.37</v>
      </c>
    </row>
    <row r="3214" spans="2:14" x14ac:dyDescent="0.25">
      <c r="B3214" s="49" t="s">
        <v>9735</v>
      </c>
      <c r="C3214" s="53" t="str">
        <f>_xlfn.XLOOKUP(Tabla1[[#This Row],[txtDimensionFocus]],Tabla7[Columna1],Tabla7[Columna2])</f>
        <v>Cuenta Por Pagar Servicios Generales</v>
      </c>
      <c r="D3214" s="43" t="s">
        <v>5604</v>
      </c>
      <c r="E3214" t="s">
        <v>5603</v>
      </c>
      <c r="F3214" t="s">
        <v>14387</v>
      </c>
      <c r="G3214" s="41">
        <v>42720</v>
      </c>
      <c r="H3214" t="s">
        <v>6495</v>
      </c>
      <c r="L3214" t="s">
        <v>21854</v>
      </c>
      <c r="M3214" s="44">
        <v>-245789</v>
      </c>
      <c r="N3214" s="44">
        <v>-245789</v>
      </c>
    </row>
    <row r="3215" spans="2:14" x14ac:dyDescent="0.25">
      <c r="B3215" s="49" t="s">
        <v>9735</v>
      </c>
      <c r="C3215" s="53" t="str">
        <f>_xlfn.XLOOKUP(Tabla1[[#This Row],[txtDimensionFocus]],Tabla7[Columna1],Tabla7[Columna2])</f>
        <v>Cuenta Por Pagar Servicios Generales</v>
      </c>
      <c r="D3215" s="43" t="s">
        <v>1219</v>
      </c>
      <c r="E3215" t="s">
        <v>1218</v>
      </c>
      <c r="F3215" t="s">
        <v>16343</v>
      </c>
      <c r="G3215" s="41">
        <v>45071</v>
      </c>
      <c r="H3215" t="s">
        <v>9147</v>
      </c>
      <c r="L3215" t="s">
        <v>21854</v>
      </c>
      <c r="M3215" s="44">
        <v>-236544.1</v>
      </c>
      <c r="N3215" s="44">
        <v>-236544.1</v>
      </c>
    </row>
    <row r="3216" spans="2:14" x14ac:dyDescent="0.25">
      <c r="B3216" s="49" t="s">
        <v>9735</v>
      </c>
      <c r="C3216" s="53" t="str">
        <f>_xlfn.XLOOKUP(Tabla1[[#This Row],[txtDimensionFocus]],Tabla7[Columna1],Tabla7[Columna2])</f>
        <v>Cuenta Por Pagar Servicios Generales</v>
      </c>
      <c r="D3216" s="43" t="s">
        <v>16088</v>
      </c>
      <c r="E3216" t="s">
        <v>8744</v>
      </c>
      <c r="F3216" t="s">
        <v>16089</v>
      </c>
      <c r="G3216" s="41">
        <v>44753</v>
      </c>
      <c r="H3216" t="s">
        <v>8745</v>
      </c>
      <c r="L3216" t="s">
        <v>21854</v>
      </c>
      <c r="M3216" s="44">
        <v>-236000</v>
      </c>
      <c r="N3216" s="44">
        <v>-236000</v>
      </c>
    </row>
    <row r="3217" spans="2:14" x14ac:dyDescent="0.25">
      <c r="B3217" s="49" t="s">
        <v>9735</v>
      </c>
      <c r="C3217" s="53" t="str">
        <f>_xlfn.XLOOKUP(Tabla1[[#This Row],[txtDimensionFocus]],Tabla7[Columna1],Tabla7[Columna2])</f>
        <v>Cuenta Por Pagar Servicios Generales</v>
      </c>
      <c r="D3217" s="43" t="s">
        <v>1584</v>
      </c>
      <c r="E3217" t="s">
        <v>1583</v>
      </c>
      <c r="F3217" t="s">
        <v>10530</v>
      </c>
      <c r="G3217" s="41">
        <v>41537</v>
      </c>
      <c r="H3217" s="50" t="s">
        <v>1585</v>
      </c>
      <c r="L3217" t="s">
        <v>21854</v>
      </c>
      <c r="M3217" s="44">
        <v>-236000</v>
      </c>
      <c r="N3217" s="44">
        <v>-236000</v>
      </c>
    </row>
    <row r="3218" spans="2:14" x14ac:dyDescent="0.25">
      <c r="B3218" s="49" t="s">
        <v>9735</v>
      </c>
      <c r="C3218" s="53" t="str">
        <f>_xlfn.XLOOKUP(Tabla1[[#This Row],[txtDimensionFocus]],Tabla7[Columna1],Tabla7[Columna2])</f>
        <v>Cuenta Por Pagar Servicios Generales</v>
      </c>
      <c r="D3218" s="43" t="s">
        <v>7920</v>
      </c>
      <c r="E3218" t="s">
        <v>7919</v>
      </c>
      <c r="F3218" t="s">
        <v>15415</v>
      </c>
      <c r="G3218" s="41">
        <v>44406</v>
      </c>
      <c r="H3218" t="s">
        <v>7921</v>
      </c>
      <c r="L3218" t="s">
        <v>21854</v>
      </c>
      <c r="M3218" s="44">
        <v>-234000</v>
      </c>
      <c r="N3218" s="44">
        <v>-234000</v>
      </c>
    </row>
    <row r="3219" spans="2:14" x14ac:dyDescent="0.25">
      <c r="B3219" s="49" t="s">
        <v>9735</v>
      </c>
      <c r="C3219" s="53" t="str">
        <f>_xlfn.XLOOKUP(Tabla1[[#This Row],[txtDimensionFocus]],Tabla7[Columna1],Tabla7[Columna2])</f>
        <v>Cuenta Por Pagar Servicios Generales</v>
      </c>
      <c r="D3219" s="43" t="s">
        <v>7920</v>
      </c>
      <c r="E3219" t="s">
        <v>7919</v>
      </c>
      <c r="F3219" t="s">
        <v>15416</v>
      </c>
      <c r="G3219" s="41">
        <v>44406</v>
      </c>
      <c r="H3219" t="s">
        <v>7184</v>
      </c>
      <c r="L3219" t="s">
        <v>21854</v>
      </c>
      <c r="M3219" s="44">
        <v>-234000</v>
      </c>
      <c r="N3219" s="44">
        <v>-234000</v>
      </c>
    </row>
    <row r="3220" spans="2:14" x14ac:dyDescent="0.25">
      <c r="B3220" s="49" t="s">
        <v>9735</v>
      </c>
      <c r="C3220" s="53" t="str">
        <f>_xlfn.XLOOKUP(Tabla1[[#This Row],[txtDimensionFocus]],Tabla7[Columna1],Tabla7[Columna2])</f>
        <v>Cuenta Por Pagar Servicios Generales</v>
      </c>
      <c r="D3220" s="43" t="s">
        <v>7920</v>
      </c>
      <c r="E3220" t="s">
        <v>7919</v>
      </c>
      <c r="F3220" t="s">
        <v>15418</v>
      </c>
      <c r="G3220" s="41">
        <v>44406</v>
      </c>
      <c r="H3220" t="s">
        <v>7926</v>
      </c>
      <c r="L3220" t="s">
        <v>21854</v>
      </c>
      <c r="M3220" s="44">
        <v>-234000</v>
      </c>
      <c r="N3220" s="44">
        <v>-234000</v>
      </c>
    </row>
    <row r="3221" spans="2:14" x14ac:dyDescent="0.25">
      <c r="B3221" s="49" t="s">
        <v>9735</v>
      </c>
      <c r="C3221" s="53" t="str">
        <f>_xlfn.XLOOKUP(Tabla1[[#This Row],[txtDimensionFocus]],Tabla7[Columna1],Tabla7[Columna2])</f>
        <v>Cuenta Por Pagar Servicios Generales</v>
      </c>
      <c r="D3221" s="43" t="s">
        <v>7920</v>
      </c>
      <c r="E3221" t="s">
        <v>7919</v>
      </c>
      <c r="F3221" t="s">
        <v>15419</v>
      </c>
      <c r="G3221" s="41">
        <v>44406</v>
      </c>
      <c r="H3221" t="s">
        <v>7928</v>
      </c>
      <c r="L3221" t="s">
        <v>21854</v>
      </c>
      <c r="M3221" s="44">
        <v>-234000</v>
      </c>
      <c r="N3221" s="44">
        <v>-234000</v>
      </c>
    </row>
    <row r="3222" spans="2:14" x14ac:dyDescent="0.25">
      <c r="B3222" s="49" t="s">
        <v>9735</v>
      </c>
      <c r="C3222" s="53" t="str">
        <f>_xlfn.XLOOKUP(Tabla1[[#This Row],[txtDimensionFocus]],Tabla7[Columna1],Tabla7[Columna2])</f>
        <v>Cuenta Por Pagar Servicios Generales</v>
      </c>
      <c r="D3222" s="43" t="s">
        <v>7920</v>
      </c>
      <c r="E3222" t="s">
        <v>7919</v>
      </c>
      <c r="F3222" t="s">
        <v>15420</v>
      </c>
      <c r="G3222" s="41">
        <v>44406</v>
      </c>
      <c r="H3222" t="s">
        <v>7773</v>
      </c>
      <c r="L3222" t="s">
        <v>21854</v>
      </c>
      <c r="M3222" s="44">
        <v>-234000</v>
      </c>
      <c r="N3222" s="44">
        <v>-234000</v>
      </c>
    </row>
    <row r="3223" spans="2:14" x14ac:dyDescent="0.25">
      <c r="B3223" s="49" t="s">
        <v>9735</v>
      </c>
      <c r="C3223" s="53" t="str">
        <f>_xlfn.XLOOKUP(Tabla1[[#This Row],[txtDimensionFocus]],Tabla7[Columna1],Tabla7[Columna2])</f>
        <v>Cuenta Por Pagar Servicios Generales</v>
      </c>
      <c r="D3223" s="43" t="s">
        <v>1219</v>
      </c>
      <c r="E3223" t="s">
        <v>1218</v>
      </c>
      <c r="F3223" t="s">
        <v>16378</v>
      </c>
      <c r="G3223" s="41">
        <v>45091</v>
      </c>
      <c r="H3223" t="s">
        <v>9229</v>
      </c>
      <c r="L3223" t="s">
        <v>21854</v>
      </c>
      <c r="M3223" s="44">
        <v>-229480</v>
      </c>
      <c r="N3223" s="44">
        <v>-229480</v>
      </c>
    </row>
    <row r="3224" spans="2:14" x14ac:dyDescent="0.25">
      <c r="B3224" s="49" t="s">
        <v>9735</v>
      </c>
      <c r="C3224" s="53" t="str">
        <f>_xlfn.XLOOKUP(Tabla1[[#This Row],[txtDimensionFocus]],Tabla7[Columna1],Tabla7[Columna2])</f>
        <v>Cuenta Por Pagar Servicios Generales</v>
      </c>
      <c r="D3224" s="43" t="s">
        <v>1356</v>
      </c>
      <c r="E3224" t="s">
        <v>1355</v>
      </c>
      <c r="F3224" t="s">
        <v>12521</v>
      </c>
      <c r="G3224" s="41">
        <v>41857</v>
      </c>
      <c r="H3224" t="s">
        <v>4086</v>
      </c>
      <c r="I3224" t="s">
        <v>19277</v>
      </c>
      <c r="K3224" t="s">
        <v>22812</v>
      </c>
      <c r="L3224" t="s">
        <v>21854</v>
      </c>
      <c r="M3224" s="44">
        <v>-229150</v>
      </c>
      <c r="N3224" s="44">
        <v>-229150</v>
      </c>
    </row>
    <row r="3225" spans="2:14" x14ac:dyDescent="0.25">
      <c r="B3225" s="49" t="s">
        <v>9735</v>
      </c>
      <c r="C3225" s="53" t="str">
        <f>_xlfn.XLOOKUP(Tabla1[[#This Row],[txtDimensionFocus]],Tabla7[Columna1],Tabla7[Columna2])</f>
        <v>Cuenta Por Pagar Servicios Generales</v>
      </c>
      <c r="D3225" s="43" t="s">
        <v>1219</v>
      </c>
      <c r="E3225" t="s">
        <v>1218</v>
      </c>
      <c r="F3225" t="s">
        <v>19199</v>
      </c>
      <c r="G3225" s="41">
        <v>45162</v>
      </c>
      <c r="H3225" t="s">
        <v>19200</v>
      </c>
      <c r="L3225" t="s">
        <v>21854</v>
      </c>
      <c r="M3225" s="44">
        <v>-229097</v>
      </c>
      <c r="N3225" s="44">
        <v>-229097</v>
      </c>
    </row>
    <row r="3226" spans="2:14" x14ac:dyDescent="0.25">
      <c r="B3226" s="49" t="s">
        <v>9735</v>
      </c>
      <c r="C3226" s="53" t="str">
        <f>_xlfn.XLOOKUP(Tabla1[[#This Row],[txtDimensionFocus]],Tabla7[Columna1],Tabla7[Columna2])</f>
        <v>Cuenta Por Pagar Servicios Generales</v>
      </c>
      <c r="D3226" s="43" t="s">
        <v>7332</v>
      </c>
      <c r="E3226" t="s">
        <v>7331</v>
      </c>
      <c r="F3226" t="s">
        <v>15021</v>
      </c>
      <c r="G3226" s="41">
        <v>43465</v>
      </c>
      <c r="H3226" t="s">
        <v>7333</v>
      </c>
      <c r="L3226" t="s">
        <v>21854</v>
      </c>
      <c r="M3226" s="44">
        <v>-228900</v>
      </c>
      <c r="N3226" s="44">
        <v>-228900</v>
      </c>
    </row>
    <row r="3227" spans="2:14" x14ac:dyDescent="0.25">
      <c r="B3227" s="49" t="s">
        <v>9735</v>
      </c>
      <c r="C3227" s="53" t="str">
        <f>_xlfn.XLOOKUP(Tabla1[[#This Row],[txtDimensionFocus]],Tabla7[Columna1],Tabla7[Columna2])</f>
        <v>Cuenta Por Pagar Servicios Generales</v>
      </c>
      <c r="D3227" s="43" t="s">
        <v>7332</v>
      </c>
      <c r="E3227" t="s">
        <v>7331</v>
      </c>
      <c r="F3227" t="s">
        <v>15031</v>
      </c>
      <c r="G3227" s="41">
        <v>43496</v>
      </c>
      <c r="H3227" t="s">
        <v>7350</v>
      </c>
      <c r="L3227" t="s">
        <v>21854</v>
      </c>
      <c r="M3227" s="44">
        <v>-228900</v>
      </c>
      <c r="N3227" s="44">
        <v>-228900</v>
      </c>
    </row>
    <row r="3228" spans="2:14" x14ac:dyDescent="0.25">
      <c r="B3228" s="49" t="s">
        <v>9735</v>
      </c>
      <c r="C3228" s="53" t="str">
        <f>_xlfn.XLOOKUP(Tabla1[[#This Row],[txtDimensionFocus]],Tabla7[Columna1],Tabla7[Columna2])</f>
        <v>Cuenta Por Pagar Servicios Generales</v>
      </c>
      <c r="D3228" s="43" t="s">
        <v>10667</v>
      </c>
      <c r="E3228" t="s">
        <v>1738</v>
      </c>
      <c r="F3228" t="s">
        <v>10668</v>
      </c>
      <c r="G3228" s="41">
        <v>41603</v>
      </c>
      <c r="H3228" t="s">
        <v>1739</v>
      </c>
      <c r="L3228" t="s">
        <v>21854</v>
      </c>
      <c r="M3228" s="44">
        <v>-227041.99</v>
      </c>
      <c r="N3228" s="44">
        <v>-227041.99</v>
      </c>
    </row>
    <row r="3229" spans="2:14" x14ac:dyDescent="0.25">
      <c r="B3229" s="49" t="s">
        <v>9735</v>
      </c>
      <c r="C3229" s="53" t="str">
        <f>_xlfn.XLOOKUP(Tabla1[[#This Row],[txtDimensionFocus]],Tabla7[Columna1],Tabla7[Columna2])</f>
        <v>Cuenta Por Pagar Servicios Generales</v>
      </c>
      <c r="D3229" s="43" t="s">
        <v>19116</v>
      </c>
      <c r="E3229" t="s">
        <v>19117</v>
      </c>
      <c r="F3229" t="s">
        <v>19118</v>
      </c>
      <c r="G3229" s="41">
        <v>44053</v>
      </c>
      <c r="H3229" t="s">
        <v>9092</v>
      </c>
      <c r="I3229" t="s">
        <v>19119</v>
      </c>
      <c r="K3229" t="s">
        <v>22790</v>
      </c>
      <c r="L3229" t="s">
        <v>21854</v>
      </c>
      <c r="M3229" s="44">
        <v>-247800</v>
      </c>
      <c r="N3229" s="44">
        <v>-225960</v>
      </c>
    </row>
    <row r="3230" spans="2:14" x14ac:dyDescent="0.25">
      <c r="B3230" s="49" t="s">
        <v>9735</v>
      </c>
      <c r="C3230" s="53" t="str">
        <f>_xlfn.XLOOKUP(Tabla1[[#This Row],[txtDimensionFocus]],Tabla7[Columna1],Tabla7[Columna2])</f>
        <v>Cuenta Por Pagar Servicios Generales</v>
      </c>
      <c r="D3230" s="43" t="s">
        <v>13808</v>
      </c>
      <c r="E3230" t="s">
        <v>5742</v>
      </c>
      <c r="F3230" t="s">
        <v>13809</v>
      </c>
      <c r="G3230" s="41">
        <v>42269</v>
      </c>
      <c r="H3230" t="s">
        <v>5743</v>
      </c>
      <c r="I3230" t="s">
        <v>19087</v>
      </c>
      <c r="K3230" t="s">
        <v>22772</v>
      </c>
      <c r="L3230" t="s">
        <v>21854</v>
      </c>
      <c r="M3230" s="44">
        <v>-225001.22</v>
      </c>
      <c r="N3230" s="44">
        <v>-225001.22</v>
      </c>
    </row>
    <row r="3231" spans="2:14" x14ac:dyDescent="0.25">
      <c r="B3231" s="49" t="s">
        <v>9735</v>
      </c>
      <c r="C3231" s="53" t="str">
        <f>_xlfn.XLOOKUP(Tabla1[[#This Row],[txtDimensionFocus]],Tabla7[Columna1],Tabla7[Columna2])</f>
        <v>Cuenta Por Pagar Servicios Generales</v>
      </c>
      <c r="D3231" s="43" t="s">
        <v>12529</v>
      </c>
      <c r="E3231" t="s">
        <v>4097</v>
      </c>
      <c r="F3231" t="s">
        <v>12530</v>
      </c>
      <c r="G3231" s="41">
        <v>41863</v>
      </c>
      <c r="H3231" t="s">
        <v>4098</v>
      </c>
      <c r="L3231" t="s">
        <v>21854</v>
      </c>
      <c r="M3231" s="44">
        <v>-222182.05</v>
      </c>
      <c r="N3231" s="44">
        <v>-222182.05</v>
      </c>
    </row>
    <row r="3232" spans="2:14" x14ac:dyDescent="0.25">
      <c r="B3232" s="49" t="s">
        <v>9735</v>
      </c>
      <c r="C3232" s="53" t="str">
        <f>_xlfn.XLOOKUP(Tabla1[[#This Row],[txtDimensionFocus]],Tabla7[Columna1],Tabla7[Columna2])</f>
        <v>Cuenta Por Pagar Servicios Generales</v>
      </c>
      <c r="D3232" s="43" t="s">
        <v>10059</v>
      </c>
      <c r="E3232" t="s">
        <v>928</v>
      </c>
      <c r="F3232" t="s">
        <v>10060</v>
      </c>
      <c r="G3232" s="41">
        <v>41199</v>
      </c>
      <c r="H3232" t="s">
        <v>929</v>
      </c>
      <c r="L3232" t="s">
        <v>21854</v>
      </c>
      <c r="M3232" s="44">
        <v>-220624.86</v>
      </c>
      <c r="N3232" s="44">
        <v>-220624.86</v>
      </c>
    </row>
    <row r="3233" spans="2:14" x14ac:dyDescent="0.25">
      <c r="B3233" s="49" t="s">
        <v>9735</v>
      </c>
      <c r="C3233" s="53" t="str">
        <f>_xlfn.XLOOKUP(Tabla1[[#This Row],[txtDimensionFocus]],Tabla7[Columna1],Tabla7[Columna2])</f>
        <v>Cuenta Por Pagar Servicios Generales</v>
      </c>
      <c r="D3233" s="43" t="s">
        <v>5604</v>
      </c>
      <c r="E3233" t="s">
        <v>5603</v>
      </c>
      <c r="F3233" t="s">
        <v>14158</v>
      </c>
      <c r="G3233" s="41">
        <v>42579</v>
      </c>
      <c r="H3233" t="s">
        <v>6217</v>
      </c>
      <c r="L3233" t="s">
        <v>21854</v>
      </c>
      <c r="M3233" s="44">
        <v>-219354</v>
      </c>
      <c r="N3233" s="44">
        <v>-219354</v>
      </c>
    </row>
    <row r="3234" spans="2:14" x14ac:dyDescent="0.25">
      <c r="B3234" s="49" t="s">
        <v>9735</v>
      </c>
      <c r="C3234" s="53" t="str">
        <f>_xlfn.XLOOKUP(Tabla1[[#This Row],[txtDimensionFocus]],Tabla7[Columna1],Tabla7[Columna2])</f>
        <v>Cuenta Por Pagar Servicios Generales</v>
      </c>
      <c r="D3234" s="43" t="s">
        <v>5604</v>
      </c>
      <c r="E3234" t="s">
        <v>5603</v>
      </c>
      <c r="F3234" t="s">
        <v>14914</v>
      </c>
      <c r="G3234" s="41">
        <v>43314</v>
      </c>
      <c r="H3234" t="s">
        <v>7184</v>
      </c>
      <c r="L3234" t="s">
        <v>21854</v>
      </c>
      <c r="M3234" s="44">
        <v>-328534</v>
      </c>
      <c r="N3234" s="44">
        <v>-218546</v>
      </c>
    </row>
    <row r="3235" spans="2:14" x14ac:dyDescent="0.25">
      <c r="B3235" s="49" t="s">
        <v>9735</v>
      </c>
      <c r="C3235" s="53" t="str">
        <f>_xlfn.XLOOKUP(Tabla1[[#This Row],[txtDimensionFocus]],Tabla7[Columna1],Tabla7[Columna2])</f>
        <v>Cuenta Por Pagar Servicios Generales</v>
      </c>
      <c r="D3235" s="43" t="s">
        <v>1356</v>
      </c>
      <c r="E3235" t="s">
        <v>1355</v>
      </c>
      <c r="F3235" t="s">
        <v>11047</v>
      </c>
      <c r="G3235" s="41">
        <v>41654</v>
      </c>
      <c r="H3235" t="s">
        <v>2141</v>
      </c>
      <c r="I3235" t="s">
        <v>19276</v>
      </c>
      <c r="K3235">
        <v>398</v>
      </c>
      <c r="L3235" t="s">
        <v>21854</v>
      </c>
      <c r="M3235" s="44">
        <v>-208400</v>
      </c>
      <c r="N3235" s="44">
        <v>-208400</v>
      </c>
    </row>
    <row r="3236" spans="2:14" x14ac:dyDescent="0.25">
      <c r="B3236" s="49" t="s">
        <v>9735</v>
      </c>
      <c r="C3236" s="53" t="str">
        <f>_xlfn.XLOOKUP(Tabla1[[#This Row],[txtDimensionFocus]],Tabla7[Columna1],Tabla7[Columna2])</f>
        <v>Cuenta Por Pagar Servicios Generales</v>
      </c>
      <c r="D3236" s="43" t="s">
        <v>12849</v>
      </c>
      <c r="E3236" t="s">
        <v>4520</v>
      </c>
      <c r="F3236" t="s">
        <v>12850</v>
      </c>
      <c r="G3236" s="41">
        <v>41985</v>
      </c>
      <c r="H3236" t="s">
        <v>4521</v>
      </c>
      <c r="L3236" t="s">
        <v>21854</v>
      </c>
      <c r="M3236" s="44">
        <v>-207660.36</v>
      </c>
      <c r="N3236" s="44">
        <v>-207660.36</v>
      </c>
    </row>
    <row r="3237" spans="2:14" x14ac:dyDescent="0.25">
      <c r="B3237" s="49" t="s">
        <v>9735</v>
      </c>
      <c r="C3237" s="53" t="str">
        <f>_xlfn.XLOOKUP(Tabla1[[#This Row],[txtDimensionFocus]],Tabla7[Columna1],Tabla7[Columna2])</f>
        <v>Cuenta Por Pagar Servicios Generales</v>
      </c>
      <c r="D3237" s="43" t="s">
        <v>10100</v>
      </c>
      <c r="E3237" t="s">
        <v>996</v>
      </c>
      <c r="F3237" t="s">
        <v>10101</v>
      </c>
      <c r="G3237" s="41">
        <v>41221</v>
      </c>
      <c r="H3237" t="s">
        <v>997</v>
      </c>
      <c r="L3237" t="s">
        <v>21854</v>
      </c>
      <c r="M3237" s="44">
        <v>-206074.85</v>
      </c>
      <c r="N3237" s="44">
        <v>-206074.85</v>
      </c>
    </row>
    <row r="3238" spans="2:14" x14ac:dyDescent="0.25">
      <c r="B3238" s="49" t="s">
        <v>9735</v>
      </c>
      <c r="C3238" s="53" t="str">
        <f>_xlfn.XLOOKUP(Tabla1[[#This Row],[txtDimensionFocus]],Tabla7[Columna1],Tabla7[Columna2])</f>
        <v>Cuenta Por Pagar Servicios Generales</v>
      </c>
      <c r="D3238" s="43" t="s">
        <v>1219</v>
      </c>
      <c r="E3238" t="s">
        <v>1218</v>
      </c>
      <c r="F3238" t="s">
        <v>16178</v>
      </c>
      <c r="G3238" s="41">
        <v>44882</v>
      </c>
      <c r="H3238" t="s">
        <v>8835</v>
      </c>
      <c r="L3238" t="s">
        <v>21854</v>
      </c>
      <c r="M3238" s="44">
        <v>-204685</v>
      </c>
      <c r="N3238" s="44">
        <v>-204685</v>
      </c>
    </row>
    <row r="3239" spans="2:14" x14ac:dyDescent="0.25">
      <c r="B3239" s="49" t="s">
        <v>9735</v>
      </c>
      <c r="C3239" s="53" t="str">
        <f>_xlfn.XLOOKUP(Tabla1[[#This Row],[txtDimensionFocus]],Tabla7[Columna1],Tabla7[Columna2])</f>
        <v>Cuenta Por Pagar Servicios Generales</v>
      </c>
      <c r="D3239" s="43" t="s">
        <v>5604</v>
      </c>
      <c r="E3239" t="s">
        <v>5603</v>
      </c>
      <c r="F3239" t="s">
        <v>14367</v>
      </c>
      <c r="G3239" s="41">
        <v>42698</v>
      </c>
      <c r="H3239" t="s">
        <v>6466</v>
      </c>
      <c r="L3239" t="s">
        <v>21854</v>
      </c>
      <c r="M3239" s="44">
        <v>-204153</v>
      </c>
      <c r="N3239" s="44">
        <v>-204153</v>
      </c>
    </row>
    <row r="3240" spans="2:14" x14ac:dyDescent="0.25">
      <c r="B3240" s="49" t="s">
        <v>9735</v>
      </c>
      <c r="C3240" s="53" t="str">
        <f>_xlfn.XLOOKUP(Tabla1[[#This Row],[txtDimensionFocus]],Tabla7[Columna1],Tabla7[Columna2])</f>
        <v>Cuenta Por Pagar Servicios Generales</v>
      </c>
      <c r="D3240" s="43" t="s">
        <v>4469</v>
      </c>
      <c r="E3240" t="s">
        <v>4468</v>
      </c>
      <c r="F3240" t="s">
        <v>15081</v>
      </c>
      <c r="G3240" s="41">
        <v>43560</v>
      </c>
      <c r="H3240" t="s">
        <v>7422</v>
      </c>
      <c r="L3240" t="s">
        <v>21854</v>
      </c>
      <c r="M3240" s="44">
        <v>-202853</v>
      </c>
      <c r="N3240" s="44">
        <v>-202853</v>
      </c>
    </row>
    <row r="3241" spans="2:14" x14ac:dyDescent="0.25">
      <c r="B3241" s="49" t="s">
        <v>9735</v>
      </c>
      <c r="C3241" s="53" t="str">
        <f>_xlfn.XLOOKUP(Tabla1[[#This Row],[txtDimensionFocus]],Tabla7[Columna1],Tabla7[Columna2])</f>
        <v>Cuenta Por Pagar Servicios Generales</v>
      </c>
      <c r="D3241" s="43" t="s">
        <v>4469</v>
      </c>
      <c r="E3241" t="s">
        <v>4468</v>
      </c>
      <c r="F3241" t="s">
        <v>15089</v>
      </c>
      <c r="G3241" s="41">
        <v>43589</v>
      </c>
      <c r="H3241" t="s">
        <v>7435</v>
      </c>
      <c r="L3241" t="s">
        <v>21854</v>
      </c>
      <c r="M3241" s="44">
        <v>-202853</v>
      </c>
      <c r="N3241" s="44">
        <v>-202853</v>
      </c>
    </row>
    <row r="3242" spans="2:14" x14ac:dyDescent="0.25">
      <c r="B3242" s="49" t="s">
        <v>9735</v>
      </c>
      <c r="C3242" s="53" t="str">
        <f>_xlfn.XLOOKUP(Tabla1[[#This Row],[txtDimensionFocus]],Tabla7[Columna1],Tabla7[Columna2])</f>
        <v>Cuenta Por Pagar Servicios Generales</v>
      </c>
      <c r="D3242" s="43" t="s">
        <v>4469</v>
      </c>
      <c r="E3242" t="s">
        <v>4468</v>
      </c>
      <c r="F3242" t="s">
        <v>14918</v>
      </c>
      <c r="G3242" s="41">
        <v>43329</v>
      </c>
      <c r="H3242" t="s">
        <v>7193</v>
      </c>
      <c r="L3242" t="s">
        <v>21854</v>
      </c>
      <c r="M3242" s="44">
        <v>-202853</v>
      </c>
      <c r="N3242" s="44">
        <v>-202853</v>
      </c>
    </row>
    <row r="3243" spans="2:14" x14ac:dyDescent="0.25">
      <c r="B3243" s="49" t="s">
        <v>9735</v>
      </c>
      <c r="C3243" s="53" t="str">
        <f>_xlfn.XLOOKUP(Tabla1[[#This Row],[txtDimensionFocus]],Tabla7[Columna1],Tabla7[Columna2])</f>
        <v>Cuenta Por Pagar Servicios Generales</v>
      </c>
      <c r="D3243" s="43" t="s">
        <v>4469</v>
      </c>
      <c r="E3243" t="s">
        <v>4468</v>
      </c>
      <c r="F3243" t="s">
        <v>14924</v>
      </c>
      <c r="G3243" s="41">
        <v>43346</v>
      </c>
      <c r="H3243" t="s">
        <v>7205</v>
      </c>
      <c r="L3243" t="s">
        <v>21854</v>
      </c>
      <c r="M3243" s="44">
        <v>-202853</v>
      </c>
      <c r="N3243" s="44">
        <v>-202853</v>
      </c>
    </row>
    <row r="3244" spans="2:14" x14ac:dyDescent="0.25">
      <c r="B3244" s="49" t="s">
        <v>9735</v>
      </c>
      <c r="C3244" s="53" t="str">
        <f>_xlfn.XLOOKUP(Tabla1[[#This Row],[txtDimensionFocus]],Tabla7[Columna1],Tabla7[Columna2])</f>
        <v>Cuenta Por Pagar Servicios Generales</v>
      </c>
      <c r="D3244" s="43" t="s">
        <v>4469</v>
      </c>
      <c r="E3244" t="s">
        <v>4468</v>
      </c>
      <c r="F3244" t="s">
        <v>15027</v>
      </c>
      <c r="G3244" s="41">
        <v>43487</v>
      </c>
      <c r="H3244" t="s">
        <v>7344</v>
      </c>
      <c r="L3244" t="s">
        <v>21854</v>
      </c>
      <c r="M3244" s="44">
        <v>-202853</v>
      </c>
      <c r="N3244" s="44">
        <v>-202853</v>
      </c>
    </row>
    <row r="3245" spans="2:14" x14ac:dyDescent="0.25">
      <c r="B3245" s="49" t="s">
        <v>9735</v>
      </c>
      <c r="C3245" s="53" t="str">
        <f>_xlfn.XLOOKUP(Tabla1[[#This Row],[txtDimensionFocus]],Tabla7[Columna1],Tabla7[Columna2])</f>
        <v>Cuenta Por Pagar Servicios Generales</v>
      </c>
      <c r="D3245" s="43" t="s">
        <v>4469</v>
      </c>
      <c r="E3245" t="s">
        <v>4468</v>
      </c>
      <c r="F3245" t="s">
        <v>15056</v>
      </c>
      <c r="G3245" s="41">
        <v>43528</v>
      </c>
      <c r="H3245" t="s">
        <v>7382</v>
      </c>
      <c r="L3245" t="s">
        <v>21854</v>
      </c>
      <c r="M3245" s="44">
        <v>-202853</v>
      </c>
      <c r="N3245" s="44">
        <v>-202853</v>
      </c>
    </row>
    <row r="3246" spans="2:14" x14ac:dyDescent="0.25">
      <c r="B3246" s="49" t="s">
        <v>9735</v>
      </c>
      <c r="C3246" s="53" t="str">
        <f>_xlfn.XLOOKUP(Tabla1[[#This Row],[txtDimensionFocus]],Tabla7[Columna1],Tabla7[Columna2])</f>
        <v>Cuenta Por Pagar Servicios Generales</v>
      </c>
      <c r="D3246" s="43" t="s">
        <v>1219</v>
      </c>
      <c r="E3246" t="s">
        <v>1218</v>
      </c>
      <c r="F3246" t="s">
        <v>15221</v>
      </c>
      <c r="G3246" s="41">
        <v>43886</v>
      </c>
      <c r="H3246" t="s">
        <v>7638</v>
      </c>
      <c r="L3246" t="s">
        <v>21854</v>
      </c>
      <c r="M3246" s="44">
        <v>-200000</v>
      </c>
      <c r="N3246" s="44">
        <v>-200000</v>
      </c>
    </row>
    <row r="3247" spans="2:14" x14ac:dyDescent="0.25">
      <c r="B3247" s="49" t="s">
        <v>9735</v>
      </c>
      <c r="C3247" s="53" t="str">
        <f>_xlfn.XLOOKUP(Tabla1[[#This Row],[txtDimensionFocus]],Tabla7[Columna1],Tabla7[Columna2])</f>
        <v>Cuenta Por Pagar Servicios Generales</v>
      </c>
      <c r="D3247" s="43" t="s">
        <v>4148</v>
      </c>
      <c r="E3247" t="s">
        <v>4147</v>
      </c>
      <c r="F3247" t="s">
        <v>12565</v>
      </c>
      <c r="G3247" s="41">
        <v>41879</v>
      </c>
      <c r="H3247" t="s">
        <v>4149</v>
      </c>
      <c r="L3247" t="s">
        <v>21854</v>
      </c>
      <c r="M3247" s="44">
        <v>-200000</v>
      </c>
      <c r="N3247" s="44">
        <v>-200000</v>
      </c>
    </row>
    <row r="3248" spans="2:14" x14ac:dyDescent="0.25">
      <c r="B3248" s="49" t="s">
        <v>9735</v>
      </c>
      <c r="C3248" s="53" t="str">
        <f>_xlfn.XLOOKUP(Tabla1[[#This Row],[txtDimensionFocus]],Tabla7[Columna1],Tabla7[Columna2])</f>
        <v>Cuenta Por Pagar Servicios Generales</v>
      </c>
      <c r="D3248" s="43" t="s">
        <v>8481</v>
      </c>
      <c r="E3248" t="s">
        <v>8480</v>
      </c>
      <c r="F3248" t="s">
        <v>16080</v>
      </c>
      <c r="G3248" s="41">
        <v>44727</v>
      </c>
      <c r="H3248" t="s">
        <v>8728</v>
      </c>
      <c r="L3248" t="s">
        <v>21854</v>
      </c>
      <c r="M3248" s="44">
        <v>-199800</v>
      </c>
      <c r="N3248" s="44">
        <v>-199800</v>
      </c>
    </row>
    <row r="3249" spans="2:14" x14ac:dyDescent="0.25">
      <c r="B3249" s="49" t="s">
        <v>9735</v>
      </c>
      <c r="C3249" s="53" t="str">
        <f>_xlfn.XLOOKUP(Tabla1[[#This Row],[txtDimensionFocus]],Tabla7[Columna1],Tabla7[Columna2])</f>
        <v>Cuenta Por Pagar Servicios Generales</v>
      </c>
      <c r="D3249" s="43" t="s">
        <v>5604</v>
      </c>
      <c r="E3249" t="s">
        <v>5603</v>
      </c>
      <c r="F3249" t="s">
        <v>14115</v>
      </c>
      <c r="G3249" s="41">
        <v>42551</v>
      </c>
      <c r="H3249" t="s">
        <v>6153</v>
      </c>
      <c r="L3249" t="s">
        <v>21854</v>
      </c>
      <c r="M3249" s="44">
        <v>-198039</v>
      </c>
      <c r="N3249" s="44">
        <v>-198039</v>
      </c>
    </row>
    <row r="3250" spans="2:14" x14ac:dyDescent="0.25">
      <c r="B3250" s="49" t="s">
        <v>9735</v>
      </c>
      <c r="C3250" s="53" t="str">
        <f>_xlfn.XLOOKUP(Tabla1[[#This Row],[txtDimensionFocus]],Tabla7[Columna1],Tabla7[Columna2])</f>
        <v>Cuenta Por Pagar Servicios Generales</v>
      </c>
      <c r="D3250" s="43" t="s">
        <v>5604</v>
      </c>
      <c r="E3250" t="s">
        <v>5603</v>
      </c>
      <c r="F3250" t="s">
        <v>14116</v>
      </c>
      <c r="G3250" s="41">
        <v>42551</v>
      </c>
      <c r="H3250" t="s">
        <v>6155</v>
      </c>
      <c r="L3250" t="s">
        <v>21854</v>
      </c>
      <c r="M3250" s="44">
        <v>-198039</v>
      </c>
      <c r="N3250" s="44">
        <v>-198039</v>
      </c>
    </row>
    <row r="3251" spans="2:14" x14ac:dyDescent="0.25">
      <c r="B3251" s="49" t="s">
        <v>9735</v>
      </c>
      <c r="C3251" s="53" t="str">
        <f>_xlfn.XLOOKUP(Tabla1[[#This Row],[txtDimensionFocus]],Tabla7[Columna1],Tabla7[Columna2])</f>
        <v>Cuenta Por Pagar Servicios Generales</v>
      </c>
      <c r="D3251" s="43" t="s">
        <v>5604</v>
      </c>
      <c r="E3251" t="s">
        <v>5603</v>
      </c>
      <c r="F3251" t="s">
        <v>14117</v>
      </c>
      <c r="G3251" s="41">
        <v>42551</v>
      </c>
      <c r="H3251" t="s">
        <v>6157</v>
      </c>
      <c r="L3251" t="s">
        <v>21854</v>
      </c>
      <c r="M3251" s="44">
        <v>-198039</v>
      </c>
      <c r="N3251" s="44">
        <v>-198039</v>
      </c>
    </row>
    <row r="3252" spans="2:14" x14ac:dyDescent="0.25">
      <c r="B3252" s="49" t="s">
        <v>9735</v>
      </c>
      <c r="C3252" s="53" t="str">
        <f>_xlfn.XLOOKUP(Tabla1[[#This Row],[txtDimensionFocus]],Tabla7[Columna1],Tabla7[Columna2])</f>
        <v>Cuenta Por Pagar Servicios Generales</v>
      </c>
      <c r="D3252" s="43" t="s">
        <v>1219</v>
      </c>
      <c r="E3252" t="s">
        <v>1218</v>
      </c>
      <c r="F3252" t="s">
        <v>15909</v>
      </c>
      <c r="G3252" s="41">
        <v>44512</v>
      </c>
      <c r="H3252" t="s">
        <v>8494</v>
      </c>
      <c r="L3252" t="s">
        <v>21854</v>
      </c>
      <c r="M3252" s="44">
        <v>-195910</v>
      </c>
      <c r="N3252" s="44">
        <v>-195910</v>
      </c>
    </row>
    <row r="3253" spans="2:14" x14ac:dyDescent="0.25">
      <c r="B3253" s="49" t="s">
        <v>9735</v>
      </c>
      <c r="C3253" s="53" t="str">
        <f>_xlfn.XLOOKUP(Tabla1[[#This Row],[txtDimensionFocus]],Tabla7[Columna1],Tabla7[Columna2])</f>
        <v>Cuenta Por Pagar Servicios Generales</v>
      </c>
      <c r="D3253" s="43" t="s">
        <v>1219</v>
      </c>
      <c r="E3253" t="s">
        <v>1218</v>
      </c>
      <c r="F3253" t="s">
        <v>16170</v>
      </c>
      <c r="G3253" s="41">
        <v>44866</v>
      </c>
      <c r="H3253" t="s">
        <v>8824</v>
      </c>
      <c r="L3253" t="s">
        <v>21854</v>
      </c>
      <c r="M3253" s="44">
        <v>-195690</v>
      </c>
      <c r="N3253" s="44">
        <v>-195690</v>
      </c>
    </row>
    <row r="3254" spans="2:14" x14ac:dyDescent="0.25">
      <c r="B3254" s="49" t="s">
        <v>9735</v>
      </c>
      <c r="C3254" s="53" t="str">
        <f>_xlfn.XLOOKUP(Tabla1[[#This Row],[txtDimensionFocus]],Tabla7[Columna1],Tabla7[Columna2])</f>
        <v>Cuenta Por Pagar Servicios Generales</v>
      </c>
      <c r="D3254" s="43" t="s">
        <v>1219</v>
      </c>
      <c r="E3254" t="s">
        <v>1218</v>
      </c>
      <c r="F3254" t="s">
        <v>15915</v>
      </c>
      <c r="G3254" s="41">
        <v>44515</v>
      </c>
      <c r="H3254" t="s">
        <v>8504</v>
      </c>
      <c r="L3254" t="s">
        <v>21854</v>
      </c>
      <c r="M3254" s="44">
        <v>-195160</v>
      </c>
      <c r="N3254" s="44">
        <v>-195160</v>
      </c>
    </row>
    <row r="3255" spans="2:14" x14ac:dyDescent="0.25">
      <c r="B3255" s="49" t="s">
        <v>9735</v>
      </c>
      <c r="C3255" s="53" t="str">
        <f>_xlfn.XLOOKUP(Tabla1[[#This Row],[txtDimensionFocus]],Tabla7[Columna1],Tabla7[Columna2])</f>
        <v>Cuenta Por Pagar Servicios Generales</v>
      </c>
      <c r="D3255" s="43" t="s">
        <v>5604</v>
      </c>
      <c r="E3255" t="s">
        <v>5603</v>
      </c>
      <c r="F3255" t="s">
        <v>14157</v>
      </c>
      <c r="G3255" s="41">
        <v>42579</v>
      </c>
      <c r="H3255" t="s">
        <v>6215</v>
      </c>
      <c r="L3255" t="s">
        <v>21854</v>
      </c>
      <c r="M3255" s="44">
        <v>-191357</v>
      </c>
      <c r="N3255" s="44">
        <v>-191357</v>
      </c>
    </row>
    <row r="3256" spans="2:14" x14ac:dyDescent="0.25">
      <c r="B3256" s="49" t="s">
        <v>9735</v>
      </c>
      <c r="C3256" s="53" t="str">
        <f>_xlfn.XLOOKUP(Tabla1[[#This Row],[txtDimensionFocus]],Tabla7[Columna1],Tabla7[Columna2])</f>
        <v>Cuenta Por Pagar Servicios Generales</v>
      </c>
      <c r="D3256" s="43" t="s">
        <v>5604</v>
      </c>
      <c r="E3256" t="s">
        <v>5603</v>
      </c>
      <c r="F3256" t="s">
        <v>14378</v>
      </c>
      <c r="G3256" s="41">
        <v>42710</v>
      </c>
      <c r="H3256" t="s">
        <v>6481</v>
      </c>
      <c r="L3256" t="s">
        <v>21854</v>
      </c>
      <c r="M3256" s="44">
        <v>-189848</v>
      </c>
      <c r="N3256" s="44">
        <v>-189848</v>
      </c>
    </row>
    <row r="3257" spans="2:14" x14ac:dyDescent="0.25">
      <c r="B3257" s="49" t="s">
        <v>9735</v>
      </c>
      <c r="C3257" s="53" t="str">
        <f>_xlfn.XLOOKUP(Tabla1[[#This Row],[txtDimensionFocus]],Tabla7[Columna1],Tabla7[Columna2])</f>
        <v>Cuenta Por Pagar Servicios Generales</v>
      </c>
      <c r="D3257" s="43" t="s">
        <v>760</v>
      </c>
      <c r="E3257" t="s">
        <v>759</v>
      </c>
      <c r="F3257" t="s">
        <v>9944</v>
      </c>
      <c r="G3257" s="41">
        <v>41127</v>
      </c>
      <c r="H3257" t="s">
        <v>761</v>
      </c>
      <c r="L3257" t="s">
        <v>21854</v>
      </c>
      <c r="M3257" s="44">
        <v>-189660</v>
      </c>
      <c r="N3257" s="44">
        <v>-189660</v>
      </c>
    </row>
    <row r="3258" spans="2:14" x14ac:dyDescent="0.25">
      <c r="B3258" s="49" t="s">
        <v>9735</v>
      </c>
      <c r="C3258" s="53" t="str">
        <f>_xlfn.XLOOKUP(Tabla1[[#This Row],[txtDimensionFocus]],Tabla7[Columna1],Tabla7[Columna2])</f>
        <v>Cuenta Por Pagar Servicios Generales</v>
      </c>
      <c r="D3258" s="43" t="s">
        <v>5604</v>
      </c>
      <c r="E3258" t="s">
        <v>5603</v>
      </c>
      <c r="F3258" t="s">
        <v>14319</v>
      </c>
      <c r="G3258" s="41">
        <v>42634</v>
      </c>
      <c r="H3258" t="s">
        <v>6406</v>
      </c>
      <c r="L3258" t="s">
        <v>21854</v>
      </c>
      <c r="M3258" s="44">
        <v>-188364</v>
      </c>
      <c r="N3258" s="44">
        <v>-188364</v>
      </c>
    </row>
    <row r="3259" spans="2:14" x14ac:dyDescent="0.25">
      <c r="B3259" s="49" t="s">
        <v>9735</v>
      </c>
      <c r="C3259" s="53" t="str">
        <f>_xlfn.XLOOKUP(Tabla1[[#This Row],[txtDimensionFocus]],Tabla7[Columna1],Tabla7[Columna2])</f>
        <v>Cuenta Por Pagar Servicios Generales</v>
      </c>
      <c r="D3259" s="43" t="s">
        <v>1219</v>
      </c>
      <c r="E3259" t="s">
        <v>1218</v>
      </c>
      <c r="F3259" t="s">
        <v>16259</v>
      </c>
      <c r="G3259" s="41">
        <v>44986</v>
      </c>
      <c r="H3259" t="s">
        <v>8972</v>
      </c>
      <c r="L3259" t="s">
        <v>21854</v>
      </c>
      <c r="M3259" s="44">
        <v>-185000</v>
      </c>
      <c r="N3259" s="44">
        <v>-185000</v>
      </c>
    </row>
    <row r="3260" spans="2:14" x14ac:dyDescent="0.25">
      <c r="B3260" s="49" t="s">
        <v>9735</v>
      </c>
      <c r="C3260" s="53" t="str">
        <f>_xlfn.XLOOKUP(Tabla1[[#This Row],[txtDimensionFocus]],Tabla7[Columna1],Tabla7[Columna2])</f>
        <v>Cuenta Por Pagar Servicios Generales</v>
      </c>
      <c r="D3260" s="43" t="s">
        <v>4114</v>
      </c>
      <c r="E3260" t="s">
        <v>4113</v>
      </c>
      <c r="F3260" t="s">
        <v>12542</v>
      </c>
      <c r="G3260" s="41">
        <v>41866</v>
      </c>
      <c r="H3260" t="s">
        <v>4115</v>
      </c>
      <c r="I3260" t="s">
        <v>19135</v>
      </c>
      <c r="K3260" t="s">
        <v>22798</v>
      </c>
      <c r="L3260" t="s">
        <v>21854</v>
      </c>
      <c r="M3260" s="44">
        <v>-184434</v>
      </c>
      <c r="N3260" s="44">
        <v>-184434</v>
      </c>
    </row>
    <row r="3261" spans="2:14" x14ac:dyDescent="0.25">
      <c r="B3261" s="49" t="s">
        <v>9735</v>
      </c>
      <c r="C3261" s="53" t="str">
        <f>_xlfn.XLOOKUP(Tabla1[[#This Row],[txtDimensionFocus]],Tabla7[Columna1],Tabla7[Columna2])</f>
        <v>Cuenta Por Pagar Servicios Generales</v>
      </c>
      <c r="D3261" s="43" t="s">
        <v>1467</v>
      </c>
      <c r="E3261" t="s">
        <v>1466</v>
      </c>
      <c r="F3261" t="s">
        <v>10531</v>
      </c>
      <c r="G3261" s="41">
        <v>41543</v>
      </c>
      <c r="H3261" t="s">
        <v>1587</v>
      </c>
      <c r="I3261" t="s">
        <v>18065</v>
      </c>
      <c r="K3261">
        <v>1112</v>
      </c>
      <c r="L3261" t="s">
        <v>21854</v>
      </c>
      <c r="M3261" s="44">
        <v>-183932.5</v>
      </c>
      <c r="N3261" s="44">
        <v>-183932.5</v>
      </c>
    </row>
    <row r="3262" spans="2:14" x14ac:dyDescent="0.25">
      <c r="B3262" s="49" t="s">
        <v>9735</v>
      </c>
      <c r="C3262" s="53" t="str">
        <f>_xlfn.XLOOKUP(Tabla1[[#This Row],[txtDimensionFocus]],Tabla7[Columna1],Tabla7[Columna2])</f>
        <v>Cuenta Por Pagar Servicios Generales</v>
      </c>
      <c r="D3262" s="43" t="s">
        <v>6569</v>
      </c>
      <c r="E3262" t="s">
        <v>6568</v>
      </c>
      <c r="F3262" t="s">
        <v>16297</v>
      </c>
      <c r="G3262" s="41">
        <v>45012</v>
      </c>
      <c r="H3262" t="s">
        <v>9038</v>
      </c>
      <c r="L3262" t="s">
        <v>21854</v>
      </c>
      <c r="M3262" s="44">
        <v>-183686</v>
      </c>
      <c r="N3262" s="44">
        <v>-183686</v>
      </c>
    </row>
    <row r="3263" spans="2:14" x14ac:dyDescent="0.25">
      <c r="B3263" s="49" t="s">
        <v>9735</v>
      </c>
      <c r="C3263" s="53" t="str">
        <f>_xlfn.XLOOKUP(Tabla1[[#This Row],[txtDimensionFocus]],Tabla7[Columna1],Tabla7[Columna2])</f>
        <v>Cuenta Por Pagar Servicios Generales</v>
      </c>
      <c r="D3263" s="43" t="s">
        <v>12002</v>
      </c>
      <c r="E3263" t="s">
        <v>3350</v>
      </c>
      <c r="F3263" t="s">
        <v>12003</v>
      </c>
      <c r="G3263" s="41">
        <v>41773</v>
      </c>
      <c r="H3263" t="s">
        <v>3351</v>
      </c>
      <c r="L3263" t="s">
        <v>21854</v>
      </c>
      <c r="M3263" s="44">
        <v>-177435.97</v>
      </c>
      <c r="N3263" s="44">
        <v>-177435.97</v>
      </c>
    </row>
    <row r="3264" spans="2:14" x14ac:dyDescent="0.25">
      <c r="B3264" s="49" t="s">
        <v>9735</v>
      </c>
      <c r="C3264" s="53" t="str">
        <f>_xlfn.XLOOKUP(Tabla1[[#This Row],[txtDimensionFocus]],Tabla7[Columna1],Tabla7[Columna2])</f>
        <v>Cuenta Por Pagar Servicios Generales</v>
      </c>
      <c r="D3264" s="43" t="s">
        <v>14005</v>
      </c>
      <c r="E3264" t="s">
        <v>5995</v>
      </c>
      <c r="F3264" t="s">
        <v>14006</v>
      </c>
      <c r="G3264" s="41">
        <v>42460</v>
      </c>
      <c r="H3264" t="s">
        <v>5996</v>
      </c>
      <c r="L3264" t="s">
        <v>21854</v>
      </c>
      <c r="M3264" s="44">
        <v>-177000</v>
      </c>
      <c r="N3264" s="44">
        <v>-177000</v>
      </c>
    </row>
    <row r="3265" spans="2:14" x14ac:dyDescent="0.25">
      <c r="B3265" s="49" t="s">
        <v>9735</v>
      </c>
      <c r="C3265" s="53" t="str">
        <f>_xlfn.XLOOKUP(Tabla1[[#This Row],[txtDimensionFocus]],Tabla7[Columna1],Tabla7[Columna2])</f>
        <v>Cuenta Por Pagar Servicios Generales</v>
      </c>
      <c r="D3265" s="43" t="s">
        <v>2167</v>
      </c>
      <c r="E3265" t="s">
        <v>2166</v>
      </c>
      <c r="F3265" t="s">
        <v>11073</v>
      </c>
      <c r="G3265" s="41">
        <v>41680</v>
      </c>
      <c r="H3265" t="s">
        <v>2168</v>
      </c>
      <c r="I3265" t="s">
        <v>16858</v>
      </c>
      <c r="K3265">
        <v>560</v>
      </c>
      <c r="L3265" t="s">
        <v>21854</v>
      </c>
      <c r="M3265" s="44">
        <v>-177000</v>
      </c>
      <c r="N3265" s="44">
        <v>-177000</v>
      </c>
    </row>
    <row r="3266" spans="2:14" x14ac:dyDescent="0.25">
      <c r="B3266" s="49" t="s">
        <v>9735</v>
      </c>
      <c r="C3266" s="53" t="str">
        <f>_xlfn.XLOOKUP(Tabla1[[#This Row],[txtDimensionFocus]],Tabla7[Columna1],Tabla7[Columna2])</f>
        <v>Cuenta Por Pagar Servicios Generales</v>
      </c>
      <c r="D3266" s="43" t="s">
        <v>1219</v>
      </c>
      <c r="E3266" t="s">
        <v>1218</v>
      </c>
      <c r="F3266" t="s">
        <v>19195</v>
      </c>
      <c r="G3266" s="41">
        <v>45146</v>
      </c>
      <c r="H3266" t="s">
        <v>19196</v>
      </c>
      <c r="L3266" t="s">
        <v>21854</v>
      </c>
      <c r="M3266" s="44">
        <v>-173720</v>
      </c>
      <c r="N3266" s="44">
        <v>-173720</v>
      </c>
    </row>
    <row r="3267" spans="2:14" x14ac:dyDescent="0.25">
      <c r="B3267" s="49" t="s">
        <v>9735</v>
      </c>
      <c r="C3267" s="53" t="str">
        <f>_xlfn.XLOOKUP(Tabla1[[#This Row],[txtDimensionFocus]],Tabla7[Columna1],Tabla7[Columna2])</f>
        <v>Cuenta Por Pagar Servicios Generales</v>
      </c>
      <c r="D3267" s="43" t="s">
        <v>1219</v>
      </c>
      <c r="E3267" t="s">
        <v>1218</v>
      </c>
      <c r="F3267" t="s">
        <v>15329</v>
      </c>
      <c r="G3267" s="41">
        <v>44160</v>
      </c>
      <c r="H3267" t="s">
        <v>7793</v>
      </c>
      <c r="L3267" t="s">
        <v>21854</v>
      </c>
      <c r="M3267" s="44">
        <v>-167400</v>
      </c>
      <c r="N3267" s="44">
        <v>-167400</v>
      </c>
    </row>
    <row r="3268" spans="2:14" x14ac:dyDescent="0.25">
      <c r="B3268" s="49" t="s">
        <v>9735</v>
      </c>
      <c r="C3268" s="53" t="str">
        <f>_xlfn.XLOOKUP(Tabla1[[#This Row],[txtDimensionFocus]],Tabla7[Columna1],Tabla7[Columna2])</f>
        <v>Cuenta Por Pagar Servicios Generales</v>
      </c>
      <c r="D3268" s="43" t="s">
        <v>1219</v>
      </c>
      <c r="E3268" t="s">
        <v>1218</v>
      </c>
      <c r="F3268" t="s">
        <v>16283</v>
      </c>
      <c r="G3268" s="41">
        <v>45005</v>
      </c>
      <c r="H3268" t="s">
        <v>9016</v>
      </c>
      <c r="L3268" t="s">
        <v>21854</v>
      </c>
      <c r="M3268" s="44">
        <v>-166227.96</v>
      </c>
      <c r="N3268" s="44">
        <v>-166227.96</v>
      </c>
    </row>
    <row r="3269" spans="2:14" x14ac:dyDescent="0.25">
      <c r="B3269" s="49" t="s">
        <v>9735</v>
      </c>
      <c r="C3269" s="53" t="str">
        <f>_xlfn.XLOOKUP(Tabla1[[#This Row],[txtDimensionFocus]],Tabla7[Columna1],Tabla7[Columna2])</f>
        <v>Cuenta Por Pagar Servicios Generales</v>
      </c>
      <c r="D3269" s="43" t="s">
        <v>1219</v>
      </c>
      <c r="E3269" t="s">
        <v>1218</v>
      </c>
      <c r="F3269" t="s">
        <v>16290</v>
      </c>
      <c r="G3269" s="41">
        <v>45005</v>
      </c>
      <c r="H3269" t="s">
        <v>9026</v>
      </c>
      <c r="L3269" t="s">
        <v>21854</v>
      </c>
      <c r="M3269" s="44">
        <v>-166227.96</v>
      </c>
      <c r="N3269" s="44">
        <v>-166227.96</v>
      </c>
    </row>
    <row r="3270" spans="2:14" x14ac:dyDescent="0.25">
      <c r="B3270" s="49" t="s">
        <v>9735</v>
      </c>
      <c r="C3270" s="53" t="str">
        <f>_xlfn.XLOOKUP(Tabla1[[#This Row],[txtDimensionFocus]],Tabla7[Columna1],Tabla7[Columna2])</f>
        <v>Cuenta Por Pagar Servicios Generales</v>
      </c>
      <c r="D3270" s="43" t="s">
        <v>1219</v>
      </c>
      <c r="E3270" t="s">
        <v>1218</v>
      </c>
      <c r="F3270" t="s">
        <v>16222</v>
      </c>
      <c r="G3270" s="41">
        <v>44937</v>
      </c>
      <c r="H3270" t="s">
        <v>8898</v>
      </c>
      <c r="L3270" t="s">
        <v>21854</v>
      </c>
      <c r="M3270" s="44">
        <v>-159383.84</v>
      </c>
      <c r="N3270" s="44">
        <v>-159383.84</v>
      </c>
    </row>
    <row r="3271" spans="2:14" x14ac:dyDescent="0.25">
      <c r="B3271" s="49" t="s">
        <v>9735</v>
      </c>
      <c r="C3271" s="53" t="str">
        <f>_xlfn.XLOOKUP(Tabla1[[#This Row],[txtDimensionFocus]],Tabla7[Columna1],Tabla7[Columna2])</f>
        <v>Cuenta Por Pagar Servicios Generales</v>
      </c>
      <c r="D3271" s="43" t="s">
        <v>5885</v>
      </c>
      <c r="E3271" t="s">
        <v>5884</v>
      </c>
      <c r="F3271" t="s">
        <v>13924</v>
      </c>
      <c r="G3271" s="41">
        <v>42346</v>
      </c>
      <c r="H3271" t="s">
        <v>4239</v>
      </c>
      <c r="I3271" t="s">
        <v>19040</v>
      </c>
      <c r="K3271" t="s">
        <v>22768</v>
      </c>
      <c r="L3271" t="s">
        <v>21854</v>
      </c>
      <c r="M3271" s="44">
        <v>-164000</v>
      </c>
      <c r="N3271" s="44">
        <v>-155800</v>
      </c>
    </row>
    <row r="3272" spans="2:14" x14ac:dyDescent="0.25">
      <c r="B3272" s="49" t="s">
        <v>9735</v>
      </c>
      <c r="C3272" s="53" t="str">
        <f>_xlfn.XLOOKUP(Tabla1[[#This Row],[txtDimensionFocus]],Tabla7[Columna1],Tabla7[Columna2])</f>
        <v>Cuenta Por Pagar Servicios Generales</v>
      </c>
      <c r="D3272" s="43" t="s">
        <v>1129</v>
      </c>
      <c r="E3272" t="s">
        <v>1128</v>
      </c>
      <c r="F3272" t="s">
        <v>16254</v>
      </c>
      <c r="G3272" s="41">
        <v>44984</v>
      </c>
      <c r="H3272" t="s">
        <v>8965</v>
      </c>
      <c r="L3272" t="s">
        <v>21854</v>
      </c>
      <c r="M3272" s="44">
        <v>-152217.46</v>
      </c>
      <c r="N3272" s="44">
        <v>-152217.46</v>
      </c>
    </row>
    <row r="3273" spans="2:14" x14ac:dyDescent="0.25">
      <c r="B3273" s="49" t="s">
        <v>9735</v>
      </c>
      <c r="C3273" s="53" t="str">
        <f>_xlfn.XLOOKUP(Tabla1[[#This Row],[txtDimensionFocus]],Tabla7[Columna1],Tabla7[Columna2])</f>
        <v>Cuenta Por Pagar Servicios Generales</v>
      </c>
      <c r="D3273" s="43" t="s">
        <v>1219</v>
      </c>
      <c r="E3273" t="s">
        <v>1218</v>
      </c>
      <c r="F3273" t="s">
        <v>16350</v>
      </c>
      <c r="G3273" s="41">
        <v>45077</v>
      </c>
      <c r="H3273" t="s">
        <v>9166</v>
      </c>
      <c r="L3273" t="s">
        <v>21854</v>
      </c>
      <c r="M3273" s="44">
        <v>-149896</v>
      </c>
      <c r="N3273" s="44">
        <v>-149896</v>
      </c>
    </row>
    <row r="3274" spans="2:14" x14ac:dyDescent="0.25">
      <c r="B3274" s="49" t="s">
        <v>9735</v>
      </c>
      <c r="C3274" s="53" t="str">
        <f>_xlfn.XLOOKUP(Tabla1[[#This Row],[txtDimensionFocus]],Tabla7[Columna1],Tabla7[Columna2])</f>
        <v>Cuenta Por Pagar Servicios Generales</v>
      </c>
      <c r="D3274" s="43" t="s">
        <v>1219</v>
      </c>
      <c r="E3274" t="s">
        <v>1218</v>
      </c>
      <c r="F3274" t="s">
        <v>19206</v>
      </c>
      <c r="G3274" s="41">
        <v>45167</v>
      </c>
      <c r="H3274" t="s">
        <v>19207</v>
      </c>
      <c r="L3274" t="s">
        <v>21854</v>
      </c>
      <c r="M3274" s="44">
        <v>-148800</v>
      </c>
      <c r="N3274" s="44">
        <v>-148800</v>
      </c>
    </row>
    <row r="3275" spans="2:14" x14ac:dyDescent="0.25">
      <c r="B3275" s="49" t="s">
        <v>9735</v>
      </c>
      <c r="C3275" s="53" t="str">
        <f>_xlfn.XLOOKUP(Tabla1[[#This Row],[txtDimensionFocus]],Tabla7[Columna1],Tabla7[Columna2])</f>
        <v>Cuenta Por Pagar Servicios Generales</v>
      </c>
      <c r="D3275" s="43" t="s">
        <v>6477</v>
      </c>
      <c r="E3275" t="s">
        <v>6476</v>
      </c>
      <c r="F3275" t="s">
        <v>14725</v>
      </c>
      <c r="G3275" s="41">
        <v>43019</v>
      </c>
      <c r="H3275" t="s">
        <v>6937</v>
      </c>
      <c r="L3275" t="s">
        <v>21854</v>
      </c>
      <c r="M3275" s="44">
        <v>-318000</v>
      </c>
      <c r="N3275" s="44">
        <v>-148690</v>
      </c>
    </row>
    <row r="3276" spans="2:14" x14ac:dyDescent="0.25">
      <c r="B3276" s="49" t="s">
        <v>9735</v>
      </c>
      <c r="C3276" s="53" t="str">
        <f>_xlfn.XLOOKUP(Tabla1[[#This Row],[txtDimensionFocus]],Tabla7[Columna1],Tabla7[Columna2])</f>
        <v>Cuenta Por Pagar Servicios Generales</v>
      </c>
      <c r="D3276" s="43" t="s">
        <v>10673</v>
      </c>
      <c r="E3276" t="s">
        <v>1744</v>
      </c>
      <c r="F3276" t="s">
        <v>10674</v>
      </c>
      <c r="G3276" s="41">
        <v>41603</v>
      </c>
      <c r="H3276" t="s">
        <v>1745</v>
      </c>
      <c r="L3276" t="s">
        <v>21854</v>
      </c>
      <c r="M3276" s="44">
        <v>-148280.39000000001</v>
      </c>
      <c r="N3276" s="44">
        <v>-148280.39000000001</v>
      </c>
    </row>
    <row r="3277" spans="2:14" x14ac:dyDescent="0.25">
      <c r="B3277" s="49" t="s">
        <v>9735</v>
      </c>
      <c r="C3277" s="53" t="str">
        <f>_xlfn.XLOOKUP(Tabla1[[#This Row],[txtDimensionFocus]],Tabla7[Columna1],Tabla7[Columna2])</f>
        <v>Cuenta Por Pagar Servicios Generales</v>
      </c>
      <c r="D3277" s="43" t="s">
        <v>4090</v>
      </c>
      <c r="E3277" t="s">
        <v>4089</v>
      </c>
      <c r="F3277" t="s">
        <v>12524</v>
      </c>
      <c r="G3277" s="41">
        <v>41858</v>
      </c>
      <c r="H3277" t="s">
        <v>4091</v>
      </c>
      <c r="I3277" t="s">
        <v>19041</v>
      </c>
      <c r="K3277">
        <v>1365</v>
      </c>
      <c r="L3277" t="s">
        <v>21854</v>
      </c>
      <c r="M3277" s="44">
        <v>-147500</v>
      </c>
      <c r="N3277" s="44">
        <v>-147500</v>
      </c>
    </row>
    <row r="3278" spans="2:14" x14ac:dyDescent="0.25">
      <c r="B3278" s="49" t="s">
        <v>9735</v>
      </c>
      <c r="C3278" s="53" t="str">
        <f>_xlfn.XLOOKUP(Tabla1[[#This Row],[txtDimensionFocus]],Tabla7[Columna1],Tabla7[Columna2])</f>
        <v>Cuenta Por Pagar Servicios Generales</v>
      </c>
      <c r="D3278" s="43" t="s">
        <v>7544</v>
      </c>
      <c r="E3278" t="s">
        <v>7543</v>
      </c>
      <c r="F3278" t="s">
        <v>15161</v>
      </c>
      <c r="G3278" s="41">
        <v>43741</v>
      </c>
      <c r="H3278" t="s">
        <v>7545</v>
      </c>
      <c r="I3278" t="s">
        <v>19115</v>
      </c>
      <c r="K3278" t="s">
        <v>22788</v>
      </c>
      <c r="L3278" t="s">
        <v>21854</v>
      </c>
      <c r="M3278" s="44">
        <v>-147500</v>
      </c>
      <c r="N3278" s="44">
        <v>-147500</v>
      </c>
    </row>
    <row r="3279" spans="2:14" x14ac:dyDescent="0.25">
      <c r="B3279" s="49" t="s">
        <v>9735</v>
      </c>
      <c r="C3279" s="53" t="str">
        <f>_xlfn.XLOOKUP(Tabla1[[#This Row],[txtDimensionFocus]],Tabla7[Columna1],Tabla7[Columna2])</f>
        <v>Cuenta Por Pagar Servicios Generales</v>
      </c>
      <c r="D3279" s="43" t="s">
        <v>1177</v>
      </c>
      <c r="E3279" t="s">
        <v>1176</v>
      </c>
      <c r="F3279" t="s">
        <v>10261</v>
      </c>
      <c r="G3279" s="41">
        <v>41305</v>
      </c>
      <c r="H3279" t="s">
        <v>1210</v>
      </c>
      <c r="I3279" t="s">
        <v>19005</v>
      </c>
      <c r="L3279" t="s">
        <v>21854</v>
      </c>
      <c r="M3279" s="44">
        <v>-146518.51</v>
      </c>
      <c r="N3279" s="44">
        <v>-146518.51</v>
      </c>
    </row>
    <row r="3280" spans="2:14" x14ac:dyDescent="0.25">
      <c r="B3280" s="49" t="s">
        <v>9735</v>
      </c>
      <c r="C3280" s="53" t="str">
        <f>_xlfn.XLOOKUP(Tabla1[[#This Row],[txtDimensionFocus]],Tabla7[Columna1],Tabla7[Columna2])</f>
        <v>Cuenta Por Pagar Servicios Generales</v>
      </c>
      <c r="D3280" s="43" t="s">
        <v>816</v>
      </c>
      <c r="E3280" t="s">
        <v>815</v>
      </c>
      <c r="F3280" t="s">
        <v>10413</v>
      </c>
      <c r="G3280" s="41">
        <v>41463</v>
      </c>
      <c r="H3280" t="s">
        <v>1418</v>
      </c>
      <c r="L3280" t="s">
        <v>21854</v>
      </c>
      <c r="M3280" s="44">
        <v>-143916.91</v>
      </c>
      <c r="N3280" s="44">
        <v>-143916.91</v>
      </c>
    </row>
    <row r="3281" spans="2:14" x14ac:dyDescent="0.25">
      <c r="B3281" s="49" t="s">
        <v>9735</v>
      </c>
      <c r="C3281" s="53" t="str">
        <f>_xlfn.XLOOKUP(Tabla1[[#This Row],[txtDimensionFocus]],Tabla7[Columna1],Tabla7[Columna2])</f>
        <v>Cuenta Por Pagar Servicios Generales</v>
      </c>
      <c r="D3281" s="43" t="s">
        <v>8464</v>
      </c>
      <c r="E3281" t="s">
        <v>8463</v>
      </c>
      <c r="F3281" t="s">
        <v>15890</v>
      </c>
      <c r="G3281" s="41">
        <v>44490</v>
      </c>
      <c r="H3281" t="s">
        <v>8414</v>
      </c>
      <c r="L3281" t="s">
        <v>21854</v>
      </c>
      <c r="M3281" s="44">
        <v>-142200</v>
      </c>
      <c r="N3281" s="44">
        <v>-142200</v>
      </c>
    </row>
    <row r="3282" spans="2:14" x14ac:dyDescent="0.25">
      <c r="B3282" s="49" t="s">
        <v>9735</v>
      </c>
      <c r="C3282" s="53" t="str">
        <f>_xlfn.XLOOKUP(Tabla1[[#This Row],[txtDimensionFocus]],Tabla7[Columna1],Tabla7[Columna2])</f>
        <v>Cuenta Por Pagar Servicios Generales</v>
      </c>
      <c r="D3282" s="43" t="s">
        <v>12851</v>
      </c>
      <c r="E3282" t="s">
        <v>4523</v>
      </c>
      <c r="F3282" t="s">
        <v>12852</v>
      </c>
      <c r="G3282" s="41">
        <v>41985</v>
      </c>
      <c r="H3282" t="s">
        <v>4524</v>
      </c>
      <c r="L3282" t="s">
        <v>21854</v>
      </c>
      <c r="M3282" s="44">
        <v>-140930.69</v>
      </c>
      <c r="N3282" s="44">
        <v>-140930.69</v>
      </c>
    </row>
    <row r="3283" spans="2:14" x14ac:dyDescent="0.25">
      <c r="B3283" s="49" t="s">
        <v>9735</v>
      </c>
      <c r="C3283" s="53" t="str">
        <f>_xlfn.XLOOKUP(Tabla1[[#This Row],[txtDimensionFocus]],Tabla7[Columna1],Tabla7[Columna2])</f>
        <v>Cuenta Por Pagar Servicios Generales</v>
      </c>
      <c r="D3283" s="43" t="s">
        <v>300</v>
      </c>
      <c r="E3283" t="s">
        <v>299</v>
      </c>
      <c r="F3283" t="s">
        <v>10407</v>
      </c>
      <c r="G3283" s="41">
        <v>41445</v>
      </c>
      <c r="H3283" t="s">
        <v>1408</v>
      </c>
      <c r="L3283" t="s">
        <v>21854</v>
      </c>
      <c r="M3283" s="44">
        <v>-140250</v>
      </c>
      <c r="N3283" s="44">
        <v>-140250</v>
      </c>
    </row>
    <row r="3284" spans="2:14" x14ac:dyDescent="0.25">
      <c r="B3284" s="49" t="s">
        <v>9735</v>
      </c>
      <c r="C3284" s="53" t="str">
        <f>_xlfn.XLOOKUP(Tabla1[[#This Row],[txtDimensionFocus]],Tabla7[Columna1],Tabla7[Columna2])</f>
        <v>Cuenta Por Pagar Servicios Generales</v>
      </c>
      <c r="D3284" s="43" t="s">
        <v>7920</v>
      </c>
      <c r="E3284" t="s">
        <v>7919</v>
      </c>
      <c r="F3284" t="s">
        <v>15417</v>
      </c>
      <c r="G3284" s="41">
        <v>44406</v>
      </c>
      <c r="H3284" t="s">
        <v>7924</v>
      </c>
      <c r="L3284" t="s">
        <v>21854</v>
      </c>
      <c r="M3284" s="44">
        <v>-136500</v>
      </c>
      <c r="N3284" s="44">
        <v>-136500</v>
      </c>
    </row>
    <row r="3285" spans="2:14" x14ac:dyDescent="0.25">
      <c r="B3285" s="49" t="s">
        <v>9735</v>
      </c>
      <c r="C3285" s="53" t="str">
        <f>_xlfn.XLOOKUP(Tabla1[[#This Row],[txtDimensionFocus]],Tabla7[Columna1],Tabla7[Columna2])</f>
        <v>Cuenta Por Pagar Servicios Generales</v>
      </c>
      <c r="D3285" s="43" t="s">
        <v>7920</v>
      </c>
      <c r="E3285" t="s">
        <v>7919</v>
      </c>
      <c r="F3285" t="s">
        <v>15421</v>
      </c>
      <c r="G3285" s="41">
        <v>44406</v>
      </c>
      <c r="H3285" t="s">
        <v>7931</v>
      </c>
      <c r="L3285" t="s">
        <v>21854</v>
      </c>
      <c r="M3285" s="44">
        <v>-136500</v>
      </c>
      <c r="N3285" s="44">
        <v>-136500</v>
      </c>
    </row>
    <row r="3286" spans="2:14" x14ac:dyDescent="0.25">
      <c r="B3286" s="49" t="s">
        <v>9735</v>
      </c>
      <c r="C3286" s="53" t="str">
        <f>_xlfn.XLOOKUP(Tabla1[[#This Row],[txtDimensionFocus]],Tabla7[Columna1],Tabla7[Columna2])</f>
        <v>Cuenta Por Pagar Servicios Generales</v>
      </c>
      <c r="D3286" s="43" t="s">
        <v>14074</v>
      </c>
      <c r="E3286" t="s">
        <v>6092</v>
      </c>
      <c r="F3286" t="s">
        <v>14130</v>
      </c>
      <c r="G3286" s="41">
        <v>42569</v>
      </c>
      <c r="H3286" t="s">
        <v>6176</v>
      </c>
      <c r="L3286" t="s">
        <v>21854</v>
      </c>
      <c r="M3286" s="44">
        <v>-136290</v>
      </c>
      <c r="N3286" s="44">
        <v>-136290</v>
      </c>
    </row>
    <row r="3287" spans="2:14" x14ac:dyDescent="0.25">
      <c r="B3287" s="49" t="s">
        <v>9735</v>
      </c>
      <c r="C3287" s="53" t="str">
        <f>_xlfn.XLOOKUP(Tabla1[[#This Row],[txtDimensionFocus]],Tabla7[Columna1],Tabla7[Columna2])</f>
        <v>Cuenta Por Pagar Servicios Generales</v>
      </c>
      <c r="D3287" s="43" t="s">
        <v>13582</v>
      </c>
      <c r="E3287" t="s">
        <v>5483</v>
      </c>
      <c r="F3287" t="s">
        <v>13786</v>
      </c>
      <c r="G3287" s="41">
        <v>42243</v>
      </c>
      <c r="H3287" t="s">
        <v>5717</v>
      </c>
      <c r="I3287" t="s">
        <v>19237</v>
      </c>
      <c r="L3287" t="s">
        <v>21854</v>
      </c>
      <c r="M3287" s="44">
        <v>-135936</v>
      </c>
      <c r="N3287" s="44">
        <v>-135936</v>
      </c>
    </row>
    <row r="3288" spans="2:14" x14ac:dyDescent="0.25">
      <c r="B3288" s="49" t="s">
        <v>9735</v>
      </c>
      <c r="C3288" s="53" t="str">
        <f>_xlfn.XLOOKUP(Tabla1[[#This Row],[txtDimensionFocus]],Tabla7[Columna1],Tabla7[Columna2])</f>
        <v>Cuenta Por Pagar Servicios Generales</v>
      </c>
      <c r="D3288" s="43" t="s">
        <v>10696</v>
      </c>
      <c r="E3288" t="s">
        <v>1773</v>
      </c>
      <c r="F3288" t="s">
        <v>10697</v>
      </c>
      <c r="G3288" s="41">
        <v>41605</v>
      </c>
      <c r="H3288" t="s">
        <v>1774</v>
      </c>
      <c r="L3288" t="s">
        <v>21854</v>
      </c>
      <c r="M3288" s="44">
        <v>-134529.41</v>
      </c>
      <c r="N3288" s="44">
        <v>-134529.41</v>
      </c>
    </row>
    <row r="3289" spans="2:14" x14ac:dyDescent="0.25">
      <c r="B3289" s="49" t="s">
        <v>9735</v>
      </c>
      <c r="C3289" s="53" t="str">
        <f>_xlfn.XLOOKUP(Tabla1[[#This Row],[txtDimensionFocus]],Tabla7[Columna1],Tabla7[Columna2])</f>
        <v>Cuenta Por Pagar Servicios Generales</v>
      </c>
      <c r="D3289" s="43" t="s">
        <v>14052</v>
      </c>
      <c r="E3289" t="s">
        <v>6065</v>
      </c>
      <c r="F3289" t="s">
        <v>14053</v>
      </c>
      <c r="G3289" s="41">
        <v>42528</v>
      </c>
      <c r="H3289" t="s">
        <v>6066</v>
      </c>
      <c r="L3289" t="s">
        <v>21854</v>
      </c>
      <c r="M3289" s="44">
        <v>-133200</v>
      </c>
      <c r="N3289" s="44">
        <v>-133200</v>
      </c>
    </row>
    <row r="3290" spans="2:14" x14ac:dyDescent="0.25">
      <c r="B3290" s="49" t="s">
        <v>9735</v>
      </c>
      <c r="C3290" s="53" t="str">
        <f>_xlfn.XLOOKUP(Tabla1[[#This Row],[txtDimensionFocus]],Tabla7[Columna1],Tabla7[Columna2])</f>
        <v>Cuenta Por Pagar Servicios Generales</v>
      </c>
      <c r="D3290" s="43" t="s">
        <v>8510</v>
      </c>
      <c r="E3290" t="s">
        <v>8509</v>
      </c>
      <c r="F3290" t="s">
        <v>15918</v>
      </c>
      <c r="G3290" s="41">
        <v>44517</v>
      </c>
      <c r="H3290" t="s">
        <v>8512</v>
      </c>
      <c r="L3290" t="s">
        <v>21854</v>
      </c>
      <c r="M3290" s="44">
        <v>-133200</v>
      </c>
      <c r="N3290" s="44">
        <v>-133200</v>
      </c>
    </row>
    <row r="3291" spans="2:14" x14ac:dyDescent="0.25">
      <c r="B3291" s="49" t="s">
        <v>9735</v>
      </c>
      <c r="C3291" s="53" t="str">
        <f>_xlfn.XLOOKUP(Tabla1[[#This Row],[txtDimensionFocus]],Tabla7[Columna1],Tabla7[Columna2])</f>
        <v>Cuenta Por Pagar Servicios Generales</v>
      </c>
      <c r="D3291" s="43" t="s">
        <v>8510</v>
      </c>
      <c r="E3291" t="s">
        <v>8509</v>
      </c>
      <c r="F3291" t="s">
        <v>15919</v>
      </c>
      <c r="G3291" s="41">
        <v>44517</v>
      </c>
      <c r="H3291" t="s">
        <v>8513</v>
      </c>
      <c r="L3291" t="s">
        <v>21854</v>
      </c>
      <c r="M3291" s="44">
        <v>-133200</v>
      </c>
      <c r="N3291" s="44">
        <v>-133200</v>
      </c>
    </row>
    <row r="3292" spans="2:14" x14ac:dyDescent="0.25">
      <c r="B3292" s="49" t="s">
        <v>9735</v>
      </c>
      <c r="C3292" s="53" t="str">
        <f>_xlfn.XLOOKUP(Tabla1[[#This Row],[txtDimensionFocus]],Tabla7[Columna1],Tabla7[Columna2])</f>
        <v>Cuenta Por Pagar Servicios Generales</v>
      </c>
      <c r="D3292" s="43" t="s">
        <v>8510</v>
      </c>
      <c r="E3292" t="s">
        <v>8509</v>
      </c>
      <c r="F3292" t="s">
        <v>15920</v>
      </c>
      <c r="G3292" s="41">
        <v>44517</v>
      </c>
      <c r="H3292" t="s">
        <v>7413</v>
      </c>
      <c r="L3292" t="s">
        <v>21854</v>
      </c>
      <c r="M3292" s="44">
        <v>-133200</v>
      </c>
      <c r="N3292" s="44">
        <v>-133200</v>
      </c>
    </row>
    <row r="3293" spans="2:14" x14ac:dyDescent="0.25">
      <c r="B3293" s="49" t="s">
        <v>9735</v>
      </c>
      <c r="C3293" s="53" t="str">
        <f>_xlfn.XLOOKUP(Tabla1[[#This Row],[txtDimensionFocus]],Tabla7[Columna1],Tabla7[Columna2])</f>
        <v>Cuenta Por Pagar Servicios Generales</v>
      </c>
      <c r="D3293" s="43" t="s">
        <v>1219</v>
      </c>
      <c r="E3293" t="s">
        <v>1218</v>
      </c>
      <c r="F3293" t="s">
        <v>16161</v>
      </c>
      <c r="G3293" s="41">
        <v>44854</v>
      </c>
      <c r="H3293" t="s">
        <v>8811</v>
      </c>
      <c r="L3293" t="s">
        <v>21854</v>
      </c>
      <c r="M3293" s="44">
        <v>-132860</v>
      </c>
      <c r="N3293" s="44">
        <v>-132860</v>
      </c>
    </row>
    <row r="3294" spans="2:14" x14ac:dyDescent="0.25">
      <c r="B3294" s="49" t="s">
        <v>9735</v>
      </c>
      <c r="C3294" s="53" t="str">
        <f>_xlfn.XLOOKUP(Tabla1[[#This Row],[txtDimensionFocus]],Tabla7[Columna1],Tabla7[Columna2])</f>
        <v>Cuenta Por Pagar Servicios Generales</v>
      </c>
      <c r="D3294" s="43" t="s">
        <v>10702</v>
      </c>
      <c r="E3294" t="s">
        <v>1779</v>
      </c>
      <c r="F3294" t="s">
        <v>10703</v>
      </c>
      <c r="G3294" s="41">
        <v>41605</v>
      </c>
      <c r="H3294" t="s">
        <v>1780</v>
      </c>
      <c r="L3294" t="s">
        <v>21854</v>
      </c>
      <c r="M3294" s="44">
        <v>-131610.95000000001</v>
      </c>
      <c r="N3294" s="44">
        <v>-131610.95000000001</v>
      </c>
    </row>
    <row r="3295" spans="2:14" x14ac:dyDescent="0.25">
      <c r="B3295" s="49" t="s">
        <v>9735</v>
      </c>
      <c r="C3295" s="53" t="str">
        <f>_xlfn.XLOOKUP(Tabla1[[#This Row],[txtDimensionFocus]],Tabla7[Columna1],Tabla7[Columna2])</f>
        <v>Cuenta Por Pagar Servicios Generales</v>
      </c>
      <c r="D3295" s="43" t="s">
        <v>10271</v>
      </c>
      <c r="E3295" t="s">
        <v>1225</v>
      </c>
      <c r="F3295" t="s">
        <v>10272</v>
      </c>
      <c r="G3295" s="41">
        <v>41317</v>
      </c>
      <c r="H3295" t="s">
        <v>1226</v>
      </c>
      <c r="I3295" t="s">
        <v>18983</v>
      </c>
      <c r="K3295">
        <v>110</v>
      </c>
      <c r="L3295" t="s">
        <v>21854</v>
      </c>
      <c r="M3295" s="44">
        <v>-136880</v>
      </c>
      <c r="N3295" s="44">
        <v>-131080</v>
      </c>
    </row>
    <row r="3296" spans="2:14" x14ac:dyDescent="0.25">
      <c r="B3296" s="49" t="s">
        <v>9735</v>
      </c>
      <c r="C3296" s="53" t="str">
        <f>_xlfn.XLOOKUP(Tabla1[[#This Row],[txtDimensionFocus]],Tabla7[Columna1],Tabla7[Columna2])</f>
        <v>Cuenta Por Pagar Servicios Generales</v>
      </c>
      <c r="D3296" s="43" t="s">
        <v>12447</v>
      </c>
      <c r="E3296" t="s">
        <v>3986</v>
      </c>
      <c r="F3296" t="s">
        <v>12448</v>
      </c>
      <c r="G3296" s="41">
        <v>41828</v>
      </c>
      <c r="H3296" t="s">
        <v>3987</v>
      </c>
      <c r="L3296" t="s">
        <v>21854</v>
      </c>
      <c r="M3296" s="44">
        <v>-128197.37</v>
      </c>
      <c r="N3296" s="44">
        <v>-128197.37</v>
      </c>
    </row>
    <row r="3297" spans="2:14" x14ac:dyDescent="0.25">
      <c r="B3297" s="49" t="s">
        <v>9735</v>
      </c>
      <c r="C3297" s="53" t="str">
        <f>_xlfn.XLOOKUP(Tabla1[[#This Row],[txtDimensionFocus]],Tabla7[Columna1],Tabla7[Columna2])</f>
        <v>Cuenta Por Pagar Servicios Generales</v>
      </c>
      <c r="D3297" s="43" t="s">
        <v>224</v>
      </c>
      <c r="E3297" t="s">
        <v>223</v>
      </c>
      <c r="F3297" t="s">
        <v>11167</v>
      </c>
      <c r="G3297" s="41">
        <v>41702</v>
      </c>
      <c r="H3297" t="s">
        <v>2270</v>
      </c>
      <c r="L3297" t="s">
        <v>21854</v>
      </c>
      <c r="M3297" s="44">
        <v>-125000</v>
      </c>
      <c r="N3297" s="44">
        <v>-125000</v>
      </c>
    </row>
    <row r="3298" spans="2:14" x14ac:dyDescent="0.25">
      <c r="B3298" s="49" t="s">
        <v>9735</v>
      </c>
      <c r="C3298" s="53" t="str">
        <f>_xlfn.XLOOKUP(Tabla1[[#This Row],[txtDimensionFocus]],Tabla7[Columna1],Tabla7[Columna2])</f>
        <v>Cuenta Por Pagar Servicios Generales</v>
      </c>
      <c r="D3298" s="43" t="s">
        <v>224</v>
      </c>
      <c r="E3298" t="s">
        <v>223</v>
      </c>
      <c r="F3298" t="s">
        <v>11168</v>
      </c>
      <c r="G3298" s="41">
        <v>41702</v>
      </c>
      <c r="H3298" t="s">
        <v>2272</v>
      </c>
      <c r="L3298" t="s">
        <v>21854</v>
      </c>
      <c r="M3298" s="44">
        <v>-125000</v>
      </c>
      <c r="N3298" s="44">
        <v>-125000</v>
      </c>
    </row>
    <row r="3299" spans="2:14" x14ac:dyDescent="0.25">
      <c r="B3299" s="49" t="s">
        <v>9735</v>
      </c>
      <c r="C3299" s="53" t="str">
        <f>_xlfn.XLOOKUP(Tabla1[[#This Row],[txtDimensionFocus]],Tabla7[Columna1],Tabla7[Columna2])</f>
        <v>Cuenta Por Pagar Servicios Generales</v>
      </c>
      <c r="D3299" s="43" t="s">
        <v>7090</v>
      </c>
      <c r="E3299" t="s">
        <v>7089</v>
      </c>
      <c r="F3299" t="s">
        <v>14840</v>
      </c>
      <c r="G3299" s="41">
        <v>43235</v>
      </c>
      <c r="H3299" t="s">
        <v>7091</v>
      </c>
      <c r="L3299" t="s">
        <v>21854</v>
      </c>
      <c r="M3299" s="44">
        <v>-120600</v>
      </c>
      <c r="N3299" s="44">
        <v>-120600</v>
      </c>
    </row>
    <row r="3300" spans="2:14" x14ac:dyDescent="0.25">
      <c r="B3300" s="49" t="s">
        <v>9735</v>
      </c>
      <c r="C3300" s="53" t="str">
        <f>_xlfn.XLOOKUP(Tabla1[[#This Row],[txtDimensionFocus]],Tabla7[Columna1],Tabla7[Columna2])</f>
        <v>Cuenta Por Pagar Servicios Generales</v>
      </c>
      <c r="D3300" s="43" t="s">
        <v>7522</v>
      </c>
      <c r="E3300" t="s">
        <v>7521</v>
      </c>
      <c r="F3300" t="s">
        <v>15148</v>
      </c>
      <c r="G3300" s="41">
        <v>43679</v>
      </c>
      <c r="H3300" t="s">
        <v>7523</v>
      </c>
      <c r="I3300" t="s">
        <v>19147</v>
      </c>
      <c r="K3300" t="s">
        <v>22802</v>
      </c>
      <c r="L3300" t="s">
        <v>21854</v>
      </c>
      <c r="M3300" s="44">
        <v>-120000.01</v>
      </c>
      <c r="N3300" s="44">
        <v>-120000.01</v>
      </c>
    </row>
    <row r="3301" spans="2:14" x14ac:dyDescent="0.25">
      <c r="B3301" s="49" t="s">
        <v>9735</v>
      </c>
      <c r="C3301" s="53" t="str">
        <f>_xlfn.XLOOKUP(Tabla1[[#This Row],[txtDimensionFocus]],Tabla7[Columna1],Tabla7[Columna2])</f>
        <v>Cuenta Por Pagar Servicios Generales</v>
      </c>
      <c r="D3301" s="43" t="s">
        <v>18925</v>
      </c>
      <c r="E3301" t="s">
        <v>18926</v>
      </c>
      <c r="F3301" t="s">
        <v>18927</v>
      </c>
      <c r="G3301" s="41">
        <v>42180</v>
      </c>
      <c r="H3301" t="s">
        <v>18928</v>
      </c>
      <c r="I3301" t="s">
        <v>18929</v>
      </c>
      <c r="K3301" t="s">
        <v>22748</v>
      </c>
      <c r="L3301" t="s">
        <v>21854</v>
      </c>
      <c r="M3301" s="44">
        <v>-120000</v>
      </c>
      <c r="N3301" s="44">
        <v>-120000</v>
      </c>
    </row>
    <row r="3302" spans="2:14" x14ac:dyDescent="0.25">
      <c r="B3302" s="49" t="s">
        <v>9735</v>
      </c>
      <c r="C3302" s="53" t="str">
        <f>_xlfn.XLOOKUP(Tabla1[[#This Row],[txtDimensionFocus]],Tabla7[Columna1],Tabla7[Columna2])</f>
        <v>Cuenta Por Pagar Servicios Generales</v>
      </c>
      <c r="D3302" s="43" t="s">
        <v>1129</v>
      </c>
      <c r="E3302" t="s">
        <v>1128</v>
      </c>
      <c r="F3302" t="s">
        <v>16168</v>
      </c>
      <c r="G3302" s="41">
        <v>44862</v>
      </c>
      <c r="H3302" t="s">
        <v>8819</v>
      </c>
      <c r="L3302" t="s">
        <v>21854</v>
      </c>
      <c r="M3302" s="44">
        <v>-119242.15</v>
      </c>
      <c r="N3302" s="44">
        <v>-119242.15</v>
      </c>
    </row>
    <row r="3303" spans="2:14" x14ac:dyDescent="0.25">
      <c r="B3303" s="49" t="s">
        <v>9735</v>
      </c>
      <c r="C3303" s="53" t="str">
        <f>_xlfn.XLOOKUP(Tabla1[[#This Row],[txtDimensionFocus]],Tabla7[Columna1],Tabla7[Columna2])</f>
        <v>Cuenta Por Pagar Servicios Generales</v>
      </c>
      <c r="D3303" s="43" t="s">
        <v>11044</v>
      </c>
      <c r="E3303" t="s">
        <v>2139</v>
      </c>
      <c r="F3303" t="s">
        <v>11046</v>
      </c>
      <c r="G3303" s="41">
        <v>41653</v>
      </c>
      <c r="H3303" t="s">
        <v>2140</v>
      </c>
      <c r="I3303" t="s">
        <v>19175</v>
      </c>
      <c r="K3303">
        <v>276</v>
      </c>
      <c r="L3303" t="s">
        <v>21854</v>
      </c>
      <c r="M3303" s="44">
        <v>-118000</v>
      </c>
      <c r="N3303" s="44">
        <v>-118000</v>
      </c>
    </row>
    <row r="3304" spans="2:14" x14ac:dyDescent="0.25">
      <c r="B3304" s="49" t="s">
        <v>9735</v>
      </c>
      <c r="C3304" s="53" t="str">
        <f>_xlfn.XLOOKUP(Tabla1[[#This Row],[txtDimensionFocus]],Tabla7[Columna1],Tabla7[Columna2])</f>
        <v>Cuenta Por Pagar Servicios Generales</v>
      </c>
      <c r="D3304" s="43" t="s">
        <v>816</v>
      </c>
      <c r="E3304" t="s">
        <v>815</v>
      </c>
      <c r="F3304" t="s">
        <v>10473</v>
      </c>
      <c r="G3304" s="41">
        <v>41512</v>
      </c>
      <c r="L3304" t="s">
        <v>21854</v>
      </c>
      <c r="M3304" s="44">
        <v>-117980.01</v>
      </c>
      <c r="N3304" s="44">
        <v>-117980.01</v>
      </c>
    </row>
    <row r="3305" spans="2:14" x14ac:dyDescent="0.25">
      <c r="B3305" s="49" t="s">
        <v>9735</v>
      </c>
      <c r="C3305" s="53" t="str">
        <f>_xlfn.XLOOKUP(Tabla1[[#This Row],[txtDimensionFocus]],Tabla7[Columna1],Tabla7[Columna2])</f>
        <v>Cuenta Por Pagar Servicios Generales</v>
      </c>
      <c r="D3305" s="43" t="s">
        <v>1467</v>
      </c>
      <c r="E3305" t="s">
        <v>1466</v>
      </c>
      <c r="F3305" t="s">
        <v>10450</v>
      </c>
      <c r="G3305" s="41">
        <v>41487</v>
      </c>
      <c r="H3305" t="s">
        <v>1468</v>
      </c>
      <c r="I3305" t="s">
        <v>19208</v>
      </c>
      <c r="K3305">
        <v>832</v>
      </c>
      <c r="L3305" t="s">
        <v>21854</v>
      </c>
      <c r="M3305" s="44">
        <v>-116938</v>
      </c>
      <c r="N3305" s="44">
        <v>-116938</v>
      </c>
    </row>
    <row r="3306" spans="2:14" x14ac:dyDescent="0.25">
      <c r="B3306" s="49" t="s">
        <v>9735</v>
      </c>
      <c r="C3306" s="53" t="str">
        <f>_xlfn.XLOOKUP(Tabla1[[#This Row],[txtDimensionFocus]],Tabla7[Columna1],Tabla7[Columna2])</f>
        <v>Cuenta Por Pagar Servicios Generales</v>
      </c>
      <c r="D3306" s="43" t="s">
        <v>1467</v>
      </c>
      <c r="E3306" t="s">
        <v>1466</v>
      </c>
      <c r="F3306" t="s">
        <v>10561</v>
      </c>
      <c r="G3306" s="41">
        <v>41549</v>
      </c>
      <c r="H3306" t="s">
        <v>1618</v>
      </c>
      <c r="I3306" t="s">
        <v>19208</v>
      </c>
      <c r="K3306">
        <v>1085</v>
      </c>
      <c r="L3306" t="s">
        <v>21854</v>
      </c>
      <c r="M3306" s="44">
        <v>-116808.2</v>
      </c>
      <c r="N3306" s="44">
        <v>-116808.2</v>
      </c>
    </row>
    <row r="3307" spans="2:14" x14ac:dyDescent="0.25">
      <c r="B3307" s="49" t="s">
        <v>9735</v>
      </c>
      <c r="C3307" s="53" t="str">
        <f>_xlfn.XLOOKUP(Tabla1[[#This Row],[txtDimensionFocus]],Tabla7[Columna1],Tabla7[Columna2])</f>
        <v>Cuenta Por Pagar Servicios Generales</v>
      </c>
      <c r="D3307" s="43" t="s">
        <v>1129</v>
      </c>
      <c r="E3307" t="s">
        <v>1128</v>
      </c>
      <c r="F3307" t="s">
        <v>16062</v>
      </c>
      <c r="G3307" s="41">
        <v>44679</v>
      </c>
      <c r="H3307" t="s">
        <v>8693</v>
      </c>
      <c r="L3307" t="s">
        <v>21854</v>
      </c>
      <c r="M3307" s="44">
        <v>-116078.01</v>
      </c>
      <c r="N3307" s="44">
        <v>-116078.01</v>
      </c>
    </row>
    <row r="3308" spans="2:14" x14ac:dyDescent="0.25">
      <c r="B3308" s="49" t="s">
        <v>9735</v>
      </c>
      <c r="C3308" s="53" t="str">
        <f>_xlfn.XLOOKUP(Tabla1[[#This Row],[txtDimensionFocus]],Tabla7[Columna1],Tabla7[Columna2])</f>
        <v>Cuenta Por Pagar Servicios Generales</v>
      </c>
      <c r="D3308" s="43" t="s">
        <v>1129</v>
      </c>
      <c r="E3308" t="s">
        <v>1128</v>
      </c>
      <c r="F3308" t="s">
        <v>16252</v>
      </c>
      <c r="G3308" s="41">
        <v>44984</v>
      </c>
      <c r="H3308" t="s">
        <v>8963</v>
      </c>
      <c r="L3308" t="s">
        <v>21854</v>
      </c>
      <c r="M3308" s="44">
        <v>-116075.23</v>
      </c>
      <c r="N3308" s="44">
        <v>-116075.23</v>
      </c>
    </row>
    <row r="3309" spans="2:14" x14ac:dyDescent="0.25">
      <c r="B3309" s="49" t="s">
        <v>9735</v>
      </c>
      <c r="C3309" s="53" t="str">
        <f>_xlfn.XLOOKUP(Tabla1[[#This Row],[txtDimensionFocus]],Tabla7[Columna1],Tabla7[Columna2])</f>
        <v>Cuenta Por Pagar Servicios Generales</v>
      </c>
      <c r="D3309" s="43" t="s">
        <v>1393</v>
      </c>
      <c r="E3309" t="s">
        <v>1392</v>
      </c>
      <c r="F3309" t="s">
        <v>10399</v>
      </c>
      <c r="G3309" s="41">
        <v>41437</v>
      </c>
      <c r="H3309" s="50" t="s">
        <v>1394</v>
      </c>
      <c r="L3309" t="s">
        <v>21854</v>
      </c>
      <c r="M3309" s="44">
        <v>-113400</v>
      </c>
      <c r="N3309" s="44">
        <v>-113400</v>
      </c>
    </row>
    <row r="3310" spans="2:14" x14ac:dyDescent="0.25">
      <c r="B3310" s="49" t="s">
        <v>9735</v>
      </c>
      <c r="C3310" s="53" t="str">
        <f>_xlfn.XLOOKUP(Tabla1[[#This Row],[txtDimensionFocus]],Tabla7[Columna1],Tabla7[Columna2])</f>
        <v>Cuenta Por Pagar Servicios Generales</v>
      </c>
      <c r="D3310" s="43" t="s">
        <v>1428</v>
      </c>
      <c r="E3310" t="s">
        <v>1427</v>
      </c>
      <c r="F3310" t="s">
        <v>10421</v>
      </c>
      <c r="G3310" s="41">
        <v>41465</v>
      </c>
      <c r="H3310" s="50" t="s">
        <v>1429</v>
      </c>
      <c r="L3310" t="s">
        <v>21854</v>
      </c>
      <c r="M3310" s="44">
        <v>-112745</v>
      </c>
      <c r="N3310" s="44">
        <v>-112745</v>
      </c>
    </row>
    <row r="3311" spans="2:14" x14ac:dyDescent="0.25">
      <c r="B3311" s="49" t="s">
        <v>9735</v>
      </c>
      <c r="C3311" s="53" t="str">
        <f>_xlfn.XLOOKUP(Tabla1[[#This Row],[txtDimensionFocus]],Tabla7[Columna1],Tabla7[Columna2])</f>
        <v>Cuenta Por Pagar Servicios Generales</v>
      </c>
      <c r="D3311" s="43" t="s">
        <v>8510</v>
      </c>
      <c r="E3311" t="s">
        <v>8509</v>
      </c>
      <c r="F3311" t="s">
        <v>15917</v>
      </c>
      <c r="G3311" s="41">
        <v>44517</v>
      </c>
      <c r="H3311" t="s">
        <v>7545</v>
      </c>
      <c r="L3311" t="s">
        <v>21854</v>
      </c>
      <c r="M3311" s="44">
        <v>-111000</v>
      </c>
      <c r="N3311" s="44">
        <v>-111000</v>
      </c>
    </row>
    <row r="3312" spans="2:14" x14ac:dyDescent="0.25">
      <c r="B3312" s="49" t="s">
        <v>21850</v>
      </c>
      <c r="C3312" s="53" t="str">
        <f>_xlfn.XLOOKUP(Tabla1[[#This Row],[txtDimensionFocus]],Tabla7[Columna1],Tabla7[Columna2])</f>
        <v>Fondos De Caja Chica</v>
      </c>
      <c r="D3312" s="43" t="s">
        <v>21851</v>
      </c>
      <c r="E3312" t="s">
        <v>21852</v>
      </c>
      <c r="F3312" t="s">
        <v>21853</v>
      </c>
      <c r="G3312" s="41">
        <v>40225</v>
      </c>
      <c r="H3312">
        <v>65</v>
      </c>
      <c r="L3312" t="s">
        <v>21854</v>
      </c>
      <c r="M3312" s="44">
        <v>-39151.57</v>
      </c>
      <c r="N3312" s="44">
        <v>-39151.57</v>
      </c>
    </row>
    <row r="3313" spans="2:14" x14ac:dyDescent="0.25">
      <c r="B3313" s="49" t="s">
        <v>9735</v>
      </c>
      <c r="C3313" s="53" t="str">
        <f>_xlfn.XLOOKUP(Tabla1[[#This Row],[txtDimensionFocus]],Tabla7[Columna1],Tabla7[Columna2])</f>
        <v>Cuenta Por Pagar Servicios Generales</v>
      </c>
      <c r="D3313" s="43" t="s">
        <v>8510</v>
      </c>
      <c r="E3313" t="s">
        <v>8509</v>
      </c>
      <c r="F3313" t="s">
        <v>15921</v>
      </c>
      <c r="G3313" s="41">
        <v>44517</v>
      </c>
      <c r="H3313" t="s">
        <v>7241</v>
      </c>
      <c r="L3313" t="s">
        <v>21854</v>
      </c>
      <c r="M3313" s="44">
        <v>-111000</v>
      </c>
      <c r="N3313" s="44">
        <v>-111000</v>
      </c>
    </row>
    <row r="3314" spans="2:14" x14ac:dyDescent="0.25">
      <c r="B3314" s="49" t="s">
        <v>9735</v>
      </c>
      <c r="C3314" s="53" t="str">
        <f>_xlfn.XLOOKUP(Tabla1[[#This Row],[txtDimensionFocus]],Tabla7[Columna1],Tabla7[Columna2])</f>
        <v>Cuenta Por Pagar Servicios Generales</v>
      </c>
      <c r="D3314" s="43" t="s">
        <v>6477</v>
      </c>
      <c r="E3314" t="s">
        <v>6476</v>
      </c>
      <c r="F3314" t="s">
        <v>14978</v>
      </c>
      <c r="G3314" s="41">
        <v>43411</v>
      </c>
      <c r="H3314" t="s">
        <v>7277</v>
      </c>
      <c r="L3314" t="s">
        <v>21854</v>
      </c>
      <c r="M3314" s="44">
        <v>-108700</v>
      </c>
      <c r="N3314" s="44">
        <v>-108700</v>
      </c>
    </row>
    <row r="3315" spans="2:14" x14ac:dyDescent="0.25">
      <c r="B3315" s="49" t="s">
        <v>9735</v>
      </c>
      <c r="C3315" s="53" t="str">
        <f>_xlfn.XLOOKUP(Tabla1[[#This Row],[txtDimensionFocus]],Tabla7[Columna1],Tabla7[Columna2])</f>
        <v>Cuenta Por Pagar Servicios Generales</v>
      </c>
      <c r="D3315" s="43" t="s">
        <v>13684</v>
      </c>
      <c r="E3315" t="s">
        <v>5607</v>
      </c>
      <c r="F3315" t="s">
        <v>13685</v>
      </c>
      <c r="G3315" s="41">
        <v>42195</v>
      </c>
      <c r="H3315" t="s">
        <v>5608</v>
      </c>
      <c r="L3315" t="s">
        <v>21854</v>
      </c>
      <c r="M3315" s="44">
        <v>-107812.5</v>
      </c>
      <c r="N3315" s="44">
        <v>-107812.5</v>
      </c>
    </row>
    <row r="3316" spans="2:14" x14ac:dyDescent="0.25">
      <c r="B3316" s="49" t="s">
        <v>9735</v>
      </c>
      <c r="C3316" s="53" t="str">
        <f>_xlfn.XLOOKUP(Tabla1[[#This Row],[txtDimensionFocus]],Tabla7[Columna1],Tabla7[Columna2])</f>
        <v>Cuenta Por Pagar Servicios Generales</v>
      </c>
      <c r="D3316" s="43" t="s">
        <v>10808</v>
      </c>
      <c r="E3316" t="s">
        <v>1903</v>
      </c>
      <c r="F3316" t="s">
        <v>13882</v>
      </c>
      <c r="G3316" s="41">
        <v>42314</v>
      </c>
      <c r="H3316" t="s">
        <v>5825</v>
      </c>
      <c r="L3316" t="s">
        <v>21854</v>
      </c>
      <c r="M3316" s="44">
        <v>-106784</v>
      </c>
      <c r="N3316" s="44">
        <v>-106784</v>
      </c>
    </row>
    <row r="3317" spans="2:14" x14ac:dyDescent="0.25">
      <c r="B3317" s="49" t="s">
        <v>9735</v>
      </c>
      <c r="C3317" s="53" t="str">
        <f>_xlfn.XLOOKUP(Tabla1[[#This Row],[txtDimensionFocus]],Tabla7[Columna1],Tabla7[Columna2])</f>
        <v>Cuenta Por Pagar Servicios Generales</v>
      </c>
      <c r="D3317" s="43" t="s">
        <v>1219</v>
      </c>
      <c r="E3317" t="s">
        <v>1218</v>
      </c>
      <c r="F3317" t="s">
        <v>16009</v>
      </c>
      <c r="G3317" s="41">
        <v>44553</v>
      </c>
      <c r="H3317" t="s">
        <v>8603</v>
      </c>
      <c r="L3317" t="s">
        <v>21854</v>
      </c>
      <c r="M3317" s="44">
        <v>-105990</v>
      </c>
      <c r="N3317" s="44">
        <v>-105990</v>
      </c>
    </row>
    <row r="3318" spans="2:14" x14ac:dyDescent="0.25">
      <c r="B3318" s="49" t="s">
        <v>9735</v>
      </c>
      <c r="C3318" s="53" t="str">
        <f>_xlfn.XLOOKUP(Tabla1[[#This Row],[txtDimensionFocus]],Tabla7[Columna1],Tabla7[Columna2])</f>
        <v>Cuenta Por Pagar Servicios Generales</v>
      </c>
      <c r="D3318" s="43" t="s">
        <v>1219</v>
      </c>
      <c r="E3318" t="s">
        <v>1218</v>
      </c>
      <c r="F3318" t="s">
        <v>15351</v>
      </c>
      <c r="G3318" s="41">
        <v>44265</v>
      </c>
      <c r="H3318" t="s">
        <v>7825</v>
      </c>
      <c r="L3318" t="s">
        <v>21854</v>
      </c>
      <c r="M3318" s="44">
        <v>-105000</v>
      </c>
      <c r="N3318" s="44">
        <v>-105000</v>
      </c>
    </row>
    <row r="3319" spans="2:14" x14ac:dyDescent="0.25">
      <c r="B3319" s="49" t="s">
        <v>9735</v>
      </c>
      <c r="C3319" s="53" t="str">
        <f>_xlfn.XLOOKUP(Tabla1[[#This Row],[txtDimensionFocus]],Tabla7[Columna1],Tabla7[Columna2])</f>
        <v>Cuenta Por Pagar Servicios Generales</v>
      </c>
      <c r="D3319" s="43" t="s">
        <v>856</v>
      </c>
      <c r="E3319" t="s">
        <v>855</v>
      </c>
      <c r="F3319" t="s">
        <v>12692</v>
      </c>
      <c r="G3319" s="41">
        <v>41918</v>
      </c>
      <c r="H3319" t="s">
        <v>4305</v>
      </c>
      <c r="I3319" t="s">
        <v>19088</v>
      </c>
      <c r="K3319" t="s">
        <v>22774</v>
      </c>
      <c r="L3319" t="s">
        <v>21854</v>
      </c>
      <c r="M3319" s="44">
        <v>-104399.91</v>
      </c>
      <c r="N3319" s="44">
        <v>-104399.91</v>
      </c>
    </row>
    <row r="3320" spans="2:14" x14ac:dyDescent="0.25">
      <c r="B3320" s="49" t="s">
        <v>9735</v>
      </c>
      <c r="C3320" s="53" t="str">
        <f>_xlfn.XLOOKUP(Tabla1[[#This Row],[txtDimensionFocus]],Tabla7[Columna1],Tabla7[Columna2])</f>
        <v>Cuenta Por Pagar Servicios Generales</v>
      </c>
      <c r="D3320" s="43" t="s">
        <v>11196</v>
      </c>
      <c r="E3320" t="s">
        <v>2302</v>
      </c>
      <c r="F3320" t="s">
        <v>11197</v>
      </c>
      <c r="G3320" s="41">
        <v>41704</v>
      </c>
      <c r="H3320" t="s">
        <v>2303</v>
      </c>
      <c r="L3320" t="s">
        <v>21854</v>
      </c>
      <c r="M3320" s="44">
        <v>-104359.59</v>
      </c>
      <c r="N3320" s="44">
        <v>-104359.59</v>
      </c>
    </row>
    <row r="3321" spans="2:14" x14ac:dyDescent="0.25">
      <c r="B3321" s="49" t="s">
        <v>9735</v>
      </c>
      <c r="C3321" s="53" t="str">
        <f>_xlfn.XLOOKUP(Tabla1[[#This Row],[txtDimensionFocus]],Tabla7[Columna1],Tabla7[Columna2])</f>
        <v>Cuenta Por Pagar Servicios Generales</v>
      </c>
      <c r="D3321" s="43" t="s">
        <v>11802</v>
      </c>
      <c r="E3321" t="s">
        <v>3053</v>
      </c>
      <c r="F3321" t="s">
        <v>11803</v>
      </c>
      <c r="G3321" s="41">
        <v>41761</v>
      </c>
      <c r="H3321" t="s">
        <v>2964</v>
      </c>
      <c r="L3321" t="s">
        <v>21854</v>
      </c>
      <c r="M3321" s="44">
        <v>-104359.59</v>
      </c>
      <c r="N3321" s="44">
        <v>-104359.59</v>
      </c>
    </row>
    <row r="3322" spans="2:14" x14ac:dyDescent="0.25">
      <c r="B3322" s="49" t="s">
        <v>9735</v>
      </c>
      <c r="C3322" s="53" t="str">
        <f>_xlfn.XLOOKUP(Tabla1[[#This Row],[txtDimensionFocus]],Tabla7[Columna1],Tabla7[Columna2])</f>
        <v>Cuenta Por Pagar Servicios Generales</v>
      </c>
      <c r="D3322" s="43" t="s">
        <v>10845</v>
      </c>
      <c r="E3322" t="s">
        <v>1930</v>
      </c>
      <c r="F3322" t="s">
        <v>10911</v>
      </c>
      <c r="G3322" s="41">
        <v>41631</v>
      </c>
      <c r="H3322" t="s">
        <v>1997</v>
      </c>
      <c r="I3322" t="s">
        <v>19238</v>
      </c>
      <c r="K3322">
        <v>72</v>
      </c>
      <c r="L3322" t="s">
        <v>21854</v>
      </c>
      <c r="M3322" s="44">
        <v>-103934.39999999999</v>
      </c>
      <c r="N3322" s="44">
        <v>-103934.39999999999</v>
      </c>
    </row>
    <row r="3323" spans="2:14" x14ac:dyDescent="0.25">
      <c r="B3323" s="49" t="s">
        <v>9735</v>
      </c>
      <c r="C3323" s="53" t="str">
        <f>_xlfn.XLOOKUP(Tabla1[[#This Row],[txtDimensionFocus]],Tabla7[Columna1],Tabla7[Columna2])</f>
        <v>Cuenta Por Pagar Servicios Generales</v>
      </c>
      <c r="D3323" s="43" t="s">
        <v>7213</v>
      </c>
      <c r="E3323" t="s">
        <v>7212</v>
      </c>
      <c r="F3323" t="s">
        <v>14928</v>
      </c>
      <c r="G3323" s="41">
        <v>43360</v>
      </c>
      <c r="H3323" t="s">
        <v>7214</v>
      </c>
      <c r="L3323" t="s">
        <v>21854</v>
      </c>
      <c r="M3323" s="44">
        <v>-103200</v>
      </c>
      <c r="N3323" s="44">
        <v>-103200</v>
      </c>
    </row>
    <row r="3324" spans="2:14" x14ac:dyDescent="0.25">
      <c r="B3324" s="49" t="s">
        <v>9735</v>
      </c>
      <c r="C3324" s="53" t="str">
        <f>_xlfn.XLOOKUP(Tabla1[[#This Row],[txtDimensionFocus]],Tabla7[Columna1],Tabla7[Columna2])</f>
        <v>Cuenta Por Pagar Servicios Generales</v>
      </c>
      <c r="D3324" s="43" t="s">
        <v>6165</v>
      </c>
      <c r="E3324" t="s">
        <v>6164</v>
      </c>
      <c r="F3324" t="s">
        <v>14123</v>
      </c>
      <c r="G3324" s="41">
        <v>42556</v>
      </c>
      <c r="H3324" t="s">
        <v>4227</v>
      </c>
      <c r="I3324" t="s">
        <v>19122</v>
      </c>
      <c r="K3324">
        <v>1623</v>
      </c>
      <c r="L3324" t="s">
        <v>21854</v>
      </c>
      <c r="M3324" s="44">
        <v>-102963.02</v>
      </c>
      <c r="N3324" s="44">
        <v>-102963.02</v>
      </c>
    </row>
    <row r="3325" spans="2:14" x14ac:dyDescent="0.25">
      <c r="B3325" s="49" t="s">
        <v>9735</v>
      </c>
      <c r="C3325" s="53" t="str">
        <f>_xlfn.XLOOKUP(Tabla1[[#This Row],[txtDimensionFocus]],Tabla7[Columna1],Tabla7[Columna2])</f>
        <v>Cuenta Por Pagar Servicios Generales</v>
      </c>
      <c r="D3325" s="43" t="s">
        <v>803</v>
      </c>
      <c r="E3325" t="s">
        <v>802</v>
      </c>
      <c r="F3325" t="s">
        <v>10273</v>
      </c>
      <c r="G3325" s="41">
        <v>41317</v>
      </c>
      <c r="H3325" s="50" t="s">
        <v>1227</v>
      </c>
      <c r="L3325" t="s">
        <v>21854</v>
      </c>
      <c r="M3325" s="44">
        <v>-107635.5</v>
      </c>
      <c r="N3325" s="44">
        <v>-102400.75</v>
      </c>
    </row>
    <row r="3326" spans="2:14" x14ac:dyDescent="0.25">
      <c r="B3326" s="49" t="s">
        <v>9735</v>
      </c>
      <c r="C3326" s="53" t="str">
        <f>_xlfn.XLOOKUP(Tabla1[[#This Row],[txtDimensionFocus]],Tabla7[Columna1],Tabla7[Columna2])</f>
        <v>Cuenta Por Pagar Servicios Generales</v>
      </c>
      <c r="D3326" s="43" t="s">
        <v>6915</v>
      </c>
      <c r="E3326" t="s">
        <v>6914</v>
      </c>
      <c r="F3326" t="s">
        <v>14712</v>
      </c>
      <c r="G3326" s="41">
        <v>43006</v>
      </c>
      <c r="L3326" t="s">
        <v>21854</v>
      </c>
      <c r="M3326" s="44">
        <v>-1000000</v>
      </c>
      <c r="N3326" s="44">
        <v>-101451.36</v>
      </c>
    </row>
    <row r="3327" spans="2:14" x14ac:dyDescent="0.25">
      <c r="B3327" s="49" t="s">
        <v>9735</v>
      </c>
      <c r="C3327" s="53" t="str">
        <f>_xlfn.XLOOKUP(Tabla1[[#This Row],[txtDimensionFocus]],Tabla7[Columna1],Tabla7[Columna2])</f>
        <v>Cuenta Por Pagar Servicios Generales</v>
      </c>
      <c r="D3327" s="43" t="s">
        <v>4358</v>
      </c>
      <c r="E3327" t="s">
        <v>4357</v>
      </c>
      <c r="F3327" t="s">
        <v>12895</v>
      </c>
      <c r="G3327" s="41">
        <v>42002</v>
      </c>
      <c r="H3327" t="s">
        <v>4575</v>
      </c>
      <c r="L3327" t="s">
        <v>21854</v>
      </c>
      <c r="M3327" s="44">
        <v>-101316.43</v>
      </c>
      <c r="N3327" s="44">
        <v>-101316.43</v>
      </c>
    </row>
    <row r="3328" spans="2:14" x14ac:dyDescent="0.25">
      <c r="B3328" s="49" t="s">
        <v>9735</v>
      </c>
      <c r="C3328" s="53" t="str">
        <f>_xlfn.XLOOKUP(Tabla1[[#This Row],[txtDimensionFocus]],Tabla7[Columna1],Tabla7[Columna2])</f>
        <v>Cuenta Por Pagar Servicios Generales</v>
      </c>
      <c r="D3328" s="43" t="s">
        <v>6503</v>
      </c>
      <c r="E3328" t="s">
        <v>6502</v>
      </c>
      <c r="F3328" t="s">
        <v>14392</v>
      </c>
      <c r="G3328" s="41">
        <v>42725</v>
      </c>
      <c r="H3328" t="s">
        <v>5566</v>
      </c>
      <c r="L3328" t="s">
        <v>21854</v>
      </c>
      <c r="M3328" s="44">
        <v>-100000</v>
      </c>
      <c r="N3328" s="44">
        <v>-100000</v>
      </c>
    </row>
    <row r="3329" spans="2:14" x14ac:dyDescent="0.25">
      <c r="B3329" s="49" t="s">
        <v>9735</v>
      </c>
      <c r="C3329" s="53" t="str">
        <f>_xlfn.XLOOKUP(Tabla1[[#This Row],[txtDimensionFocus]],Tabla7[Columna1],Tabla7[Columna2])</f>
        <v>Cuenta Por Pagar Servicios Generales</v>
      </c>
      <c r="D3329" s="43" t="s">
        <v>19289</v>
      </c>
      <c r="E3329" t="s">
        <v>19290</v>
      </c>
      <c r="F3329" t="s">
        <v>19291</v>
      </c>
      <c r="G3329" s="41">
        <v>43843</v>
      </c>
      <c r="H3329" t="s">
        <v>19292</v>
      </c>
      <c r="L3329" t="s">
        <v>21854</v>
      </c>
      <c r="M3329" s="44">
        <v>-100000</v>
      </c>
      <c r="N3329" s="44">
        <v>-100000</v>
      </c>
    </row>
    <row r="3330" spans="2:14" x14ac:dyDescent="0.25">
      <c r="B3330" s="49" t="s">
        <v>9735</v>
      </c>
      <c r="C3330" s="53" t="str">
        <f>_xlfn.XLOOKUP(Tabla1[[#This Row],[txtDimensionFocus]],Tabla7[Columna1],Tabla7[Columna2])</f>
        <v>Cuenta Por Pagar Servicios Generales</v>
      </c>
      <c r="D3330" s="43" t="s">
        <v>836</v>
      </c>
      <c r="E3330" t="s">
        <v>835</v>
      </c>
      <c r="F3330" t="s">
        <v>10324</v>
      </c>
      <c r="G3330" s="41">
        <v>41374</v>
      </c>
      <c r="H3330" s="50" t="s">
        <v>1297</v>
      </c>
      <c r="L3330" t="s">
        <v>21854</v>
      </c>
      <c r="M3330" s="44">
        <v>-99960</v>
      </c>
      <c r="N3330" s="44">
        <v>-99960</v>
      </c>
    </row>
    <row r="3331" spans="2:14" x14ac:dyDescent="0.25">
      <c r="B3331" s="49" t="s">
        <v>9735</v>
      </c>
      <c r="C3331" s="53" t="str">
        <f>_xlfn.XLOOKUP(Tabla1[[#This Row],[txtDimensionFocus]],Tabla7[Columna1],Tabla7[Columna2])</f>
        <v>Cuenta Por Pagar Servicios Generales</v>
      </c>
      <c r="D3331" s="43" t="s">
        <v>10669</v>
      </c>
      <c r="E3331" t="s">
        <v>1740</v>
      </c>
      <c r="F3331" t="s">
        <v>10670</v>
      </c>
      <c r="G3331" s="41">
        <v>41603</v>
      </c>
      <c r="H3331" t="s">
        <v>1741</v>
      </c>
      <c r="L3331" t="s">
        <v>21854</v>
      </c>
      <c r="M3331" s="44">
        <v>-99251.92</v>
      </c>
      <c r="N3331" s="44">
        <v>-99251.92</v>
      </c>
    </row>
    <row r="3332" spans="2:14" x14ac:dyDescent="0.25">
      <c r="B3332" s="49" t="s">
        <v>9735</v>
      </c>
      <c r="C3332" s="53" t="str">
        <f>_xlfn.XLOOKUP(Tabla1[[#This Row],[txtDimensionFocus]],Tabla7[Columna1],Tabla7[Columna2])</f>
        <v>Cuenta Por Pagar Servicios Generales</v>
      </c>
      <c r="D3332" s="43" t="s">
        <v>13175</v>
      </c>
      <c r="E3332" t="s">
        <v>4986</v>
      </c>
      <c r="F3332" t="s">
        <v>13176</v>
      </c>
      <c r="G3332" s="41">
        <v>42004</v>
      </c>
      <c r="H3332" t="s">
        <v>4987</v>
      </c>
      <c r="L3332" t="s">
        <v>21854</v>
      </c>
      <c r="M3332" s="44">
        <v>-98923.64</v>
      </c>
      <c r="N3332" s="44">
        <v>-98923.64</v>
      </c>
    </row>
    <row r="3333" spans="2:14" x14ac:dyDescent="0.25">
      <c r="B3333" s="49" t="s">
        <v>9735</v>
      </c>
      <c r="C3333" s="53" t="str">
        <f>_xlfn.XLOOKUP(Tabla1[[#This Row],[txtDimensionFocus]],Tabla7[Columna1],Tabla7[Columna2])</f>
        <v>Cuenta Por Pagar Servicios Generales</v>
      </c>
      <c r="D3333" s="43" t="s">
        <v>8725</v>
      </c>
      <c r="E3333" t="s">
        <v>8724</v>
      </c>
      <c r="F3333" t="s">
        <v>16079</v>
      </c>
      <c r="G3333" s="41">
        <v>44725</v>
      </c>
      <c r="H3333" t="s">
        <v>8726</v>
      </c>
      <c r="L3333" t="s">
        <v>21854</v>
      </c>
      <c r="M3333" s="44">
        <v>-97500</v>
      </c>
      <c r="N3333" s="44">
        <v>-97500</v>
      </c>
    </row>
    <row r="3334" spans="2:14" x14ac:dyDescent="0.25">
      <c r="B3334" s="49" t="s">
        <v>9735</v>
      </c>
      <c r="C3334" s="53" t="str">
        <f>_xlfn.XLOOKUP(Tabla1[[#This Row],[txtDimensionFocus]],Tabla7[Columna1],Tabla7[Columna2])</f>
        <v>Cuenta Por Pagar Servicios Generales</v>
      </c>
      <c r="D3334" s="43" t="s">
        <v>10683</v>
      </c>
      <c r="E3334" t="s">
        <v>1754</v>
      </c>
      <c r="F3334" t="s">
        <v>10684</v>
      </c>
      <c r="G3334" s="41">
        <v>41603</v>
      </c>
      <c r="H3334" t="s">
        <v>1755</v>
      </c>
      <c r="L3334" t="s">
        <v>21854</v>
      </c>
      <c r="M3334" s="44">
        <v>-96750</v>
      </c>
      <c r="N3334" s="44">
        <v>-96750</v>
      </c>
    </row>
    <row r="3335" spans="2:14" x14ac:dyDescent="0.25">
      <c r="B3335" s="49" t="s">
        <v>9735</v>
      </c>
      <c r="C3335" s="53" t="str">
        <f>_xlfn.XLOOKUP(Tabla1[[#This Row],[txtDimensionFocus]],Tabla7[Columna1],Tabla7[Columna2])</f>
        <v>Cuenta Por Pagar Servicios Generales</v>
      </c>
      <c r="D3335" s="43" t="s">
        <v>10075</v>
      </c>
      <c r="E3335" t="s">
        <v>952</v>
      </c>
      <c r="F3335" t="s">
        <v>10078</v>
      </c>
      <c r="G3335" s="41">
        <v>41211</v>
      </c>
      <c r="H3335" t="s">
        <v>957</v>
      </c>
      <c r="L3335" t="s">
        <v>21854</v>
      </c>
      <c r="M3335" s="44">
        <v>-95859.6</v>
      </c>
      <c r="N3335" s="44">
        <v>-95859.6</v>
      </c>
    </row>
    <row r="3336" spans="2:14" x14ac:dyDescent="0.25">
      <c r="B3336" s="49" t="s">
        <v>9735</v>
      </c>
      <c r="C3336" s="53" t="str">
        <f>_xlfn.XLOOKUP(Tabla1[[#This Row],[txtDimensionFocus]],Tabla7[Columna1],Tabla7[Columna2])</f>
        <v>Cuenta Por Pagar Servicios Generales</v>
      </c>
      <c r="D3336" s="43" t="s">
        <v>12351</v>
      </c>
      <c r="E3336" t="s">
        <v>3837</v>
      </c>
      <c r="F3336" t="s">
        <v>13618</v>
      </c>
      <c r="G3336" s="41">
        <v>42166</v>
      </c>
      <c r="H3336" t="s">
        <v>5527</v>
      </c>
      <c r="L3336" t="s">
        <v>21854</v>
      </c>
      <c r="M3336" s="44">
        <v>-95040</v>
      </c>
      <c r="N3336" s="44">
        <v>-95040</v>
      </c>
    </row>
    <row r="3337" spans="2:14" x14ac:dyDescent="0.25">
      <c r="B3337" s="49" t="s">
        <v>9735</v>
      </c>
      <c r="C3337" s="53" t="str">
        <f>_xlfn.XLOOKUP(Tabla1[[#This Row],[txtDimensionFocus]],Tabla7[Columna1],Tabla7[Columna2])</f>
        <v>Cuenta Por Pagar Servicios Generales</v>
      </c>
      <c r="D3337" s="43" t="s">
        <v>15223</v>
      </c>
      <c r="E3337" t="s">
        <v>7642</v>
      </c>
      <c r="F3337" t="s">
        <v>15224</v>
      </c>
      <c r="G3337" s="41">
        <v>43894</v>
      </c>
      <c r="H3337" t="s">
        <v>7643</v>
      </c>
      <c r="L3337" t="s">
        <v>21854</v>
      </c>
      <c r="M3337" s="44">
        <v>-95000</v>
      </c>
      <c r="N3337" s="44">
        <v>-95000</v>
      </c>
    </row>
    <row r="3338" spans="2:14" x14ac:dyDescent="0.25">
      <c r="B3338" s="49" t="s">
        <v>9735</v>
      </c>
      <c r="C3338" s="53" t="str">
        <f>_xlfn.XLOOKUP(Tabla1[[#This Row],[txtDimensionFocus]],Tabla7[Columna1],Tabla7[Columna2])</f>
        <v>Cuenta Por Pagar Servicios Generales</v>
      </c>
      <c r="D3338" s="43" t="s">
        <v>18980</v>
      </c>
      <c r="E3338" t="s">
        <v>18981</v>
      </c>
      <c r="F3338" t="s">
        <v>18982</v>
      </c>
      <c r="G3338" s="41">
        <v>42321</v>
      </c>
      <c r="H3338" t="s">
        <v>5570</v>
      </c>
      <c r="L3338" t="s">
        <v>21854</v>
      </c>
      <c r="M3338" s="44">
        <v>-94400</v>
      </c>
      <c r="N3338" s="44">
        <v>-94400</v>
      </c>
    </row>
    <row r="3339" spans="2:14" x14ac:dyDescent="0.25">
      <c r="B3339" s="49" t="s">
        <v>9735</v>
      </c>
      <c r="C3339" s="53" t="str">
        <f>_xlfn.XLOOKUP(Tabla1[[#This Row],[txtDimensionFocus]],Tabla7[Columna1],Tabla7[Columna2])</f>
        <v>Cuenta Por Pagar Servicios Generales</v>
      </c>
      <c r="D3339" s="43" t="s">
        <v>9881</v>
      </c>
      <c r="E3339" t="s">
        <v>681</v>
      </c>
      <c r="F3339" t="s">
        <v>9895</v>
      </c>
      <c r="G3339" s="41">
        <v>41102</v>
      </c>
      <c r="H3339" t="s">
        <v>697</v>
      </c>
      <c r="L3339" t="s">
        <v>21854</v>
      </c>
      <c r="M3339" s="44">
        <v>-93500</v>
      </c>
      <c r="N3339" s="44">
        <v>-93500</v>
      </c>
    </row>
    <row r="3340" spans="2:14" x14ac:dyDescent="0.25">
      <c r="B3340" s="49" t="s">
        <v>9735</v>
      </c>
      <c r="C3340" s="53" t="str">
        <f>_xlfn.XLOOKUP(Tabla1[[#This Row],[txtDimensionFocus]],Tabla7[Columna1],Tabla7[Columna2])</f>
        <v>Cuenta Por Pagar Servicios Generales</v>
      </c>
      <c r="D3340" s="43" t="s">
        <v>13041</v>
      </c>
      <c r="E3340" t="s">
        <v>4786</v>
      </c>
      <c r="F3340" t="s">
        <v>13042</v>
      </c>
      <c r="G3340" s="41">
        <v>42004</v>
      </c>
      <c r="H3340" t="s">
        <v>4787</v>
      </c>
      <c r="L3340" t="s">
        <v>21854</v>
      </c>
      <c r="M3340" s="44">
        <v>-92842.4</v>
      </c>
      <c r="N3340" s="44">
        <v>-92842.4</v>
      </c>
    </row>
    <row r="3341" spans="2:14" x14ac:dyDescent="0.25">
      <c r="B3341" s="49" t="s">
        <v>9735</v>
      </c>
      <c r="C3341" s="53" t="str">
        <f>_xlfn.XLOOKUP(Tabla1[[#This Row],[txtDimensionFocus]],Tabla7[Columna1],Tabla7[Columna2])</f>
        <v>Cuenta Por Pagar Servicios Generales</v>
      </c>
      <c r="D3341" s="43" t="s">
        <v>13217</v>
      </c>
      <c r="E3341" t="s">
        <v>5049</v>
      </c>
      <c r="F3341" t="s">
        <v>13218</v>
      </c>
      <c r="G3341" s="41">
        <v>42004</v>
      </c>
      <c r="H3341" t="s">
        <v>5050</v>
      </c>
      <c r="L3341" t="s">
        <v>21854</v>
      </c>
      <c r="M3341" s="44">
        <v>-92842.4</v>
      </c>
      <c r="N3341" s="44">
        <v>-92842.4</v>
      </c>
    </row>
    <row r="3342" spans="2:14" x14ac:dyDescent="0.25">
      <c r="B3342" s="49" t="s">
        <v>9735</v>
      </c>
      <c r="C3342" s="53" t="str">
        <f>_xlfn.XLOOKUP(Tabla1[[#This Row],[txtDimensionFocus]],Tabla7[Columna1],Tabla7[Columna2])</f>
        <v>Cuenta Por Pagar Servicios Generales</v>
      </c>
      <c r="D3342" s="43" t="s">
        <v>12949</v>
      </c>
      <c r="E3342" t="s">
        <v>4652</v>
      </c>
      <c r="F3342" t="s">
        <v>12950</v>
      </c>
      <c r="G3342" s="41">
        <v>42004</v>
      </c>
      <c r="H3342" t="s">
        <v>4653</v>
      </c>
      <c r="L3342" t="s">
        <v>21854</v>
      </c>
      <c r="M3342" s="44">
        <v>-91268.800000000003</v>
      </c>
      <c r="N3342" s="44">
        <v>-91268.800000000003</v>
      </c>
    </row>
    <row r="3343" spans="2:14" x14ac:dyDescent="0.25">
      <c r="B3343" s="49" t="s">
        <v>9735</v>
      </c>
      <c r="C3343" s="53" t="str">
        <f>_xlfn.XLOOKUP(Tabla1[[#This Row],[txtDimensionFocus]],Tabla7[Columna1],Tabla7[Columna2])</f>
        <v>Cuenta Por Pagar Servicios Generales</v>
      </c>
      <c r="D3343" s="43" t="s">
        <v>13058</v>
      </c>
      <c r="E3343" t="s">
        <v>4812</v>
      </c>
      <c r="F3343" t="s">
        <v>13059</v>
      </c>
      <c r="G3343" s="41">
        <v>42004</v>
      </c>
      <c r="H3343" t="s">
        <v>4813</v>
      </c>
      <c r="L3343" t="s">
        <v>21854</v>
      </c>
      <c r="M3343" s="44">
        <v>-91268.800000000003</v>
      </c>
      <c r="N3343" s="44">
        <v>-91268.800000000003</v>
      </c>
    </row>
    <row r="3344" spans="2:14" x14ac:dyDescent="0.25">
      <c r="B3344" s="49" t="s">
        <v>9735</v>
      </c>
      <c r="C3344" s="53" t="str">
        <f>_xlfn.XLOOKUP(Tabla1[[#This Row],[txtDimensionFocus]],Tabla7[Columna1],Tabla7[Columna2])</f>
        <v>Cuenta Por Pagar Servicios Generales</v>
      </c>
      <c r="D3344" s="43" t="s">
        <v>13081</v>
      </c>
      <c r="E3344" t="s">
        <v>4846</v>
      </c>
      <c r="F3344" t="s">
        <v>13082</v>
      </c>
      <c r="G3344" s="41">
        <v>42004</v>
      </c>
      <c r="H3344" t="s">
        <v>4847</v>
      </c>
      <c r="L3344" t="s">
        <v>21854</v>
      </c>
      <c r="M3344" s="44">
        <v>-91268.800000000003</v>
      </c>
      <c r="N3344" s="44">
        <v>-91268.800000000003</v>
      </c>
    </row>
    <row r="3345" spans="2:14" x14ac:dyDescent="0.25">
      <c r="B3345" s="49" t="s">
        <v>9735</v>
      </c>
      <c r="C3345" s="53" t="str">
        <f>_xlfn.XLOOKUP(Tabla1[[#This Row],[txtDimensionFocus]],Tabla7[Columna1],Tabla7[Columna2])</f>
        <v>Cuenta Por Pagar Servicios Generales</v>
      </c>
      <c r="D3345" s="43" t="s">
        <v>13167</v>
      </c>
      <c r="E3345" t="s">
        <v>4974</v>
      </c>
      <c r="F3345" t="s">
        <v>13168</v>
      </c>
      <c r="G3345" s="41">
        <v>42004</v>
      </c>
      <c r="H3345" t="s">
        <v>4975</v>
      </c>
      <c r="L3345" t="s">
        <v>21854</v>
      </c>
      <c r="M3345" s="44">
        <v>-91268.800000000003</v>
      </c>
      <c r="N3345" s="44">
        <v>-91268.800000000003</v>
      </c>
    </row>
    <row r="3346" spans="2:14" x14ac:dyDescent="0.25">
      <c r="B3346" s="49" t="s">
        <v>9735</v>
      </c>
      <c r="C3346" s="53" t="str">
        <f>_xlfn.XLOOKUP(Tabla1[[#This Row],[txtDimensionFocus]],Tabla7[Columna1],Tabla7[Columna2])</f>
        <v>Cuenta Por Pagar Servicios Generales</v>
      </c>
      <c r="D3346" s="43" t="s">
        <v>13227</v>
      </c>
      <c r="E3346" t="s">
        <v>5063</v>
      </c>
      <c r="F3346" t="s">
        <v>13228</v>
      </c>
      <c r="G3346" s="41">
        <v>42004</v>
      </c>
      <c r="H3346" t="s">
        <v>5064</v>
      </c>
      <c r="L3346" t="s">
        <v>21854</v>
      </c>
      <c r="M3346" s="44">
        <v>-91268.800000000003</v>
      </c>
      <c r="N3346" s="44">
        <v>-91268.800000000003</v>
      </c>
    </row>
    <row r="3347" spans="2:14" x14ac:dyDescent="0.25">
      <c r="B3347" s="49" t="s">
        <v>9735</v>
      </c>
      <c r="C3347" s="53" t="str">
        <f>_xlfn.XLOOKUP(Tabla1[[#This Row],[txtDimensionFocus]],Tabla7[Columna1],Tabla7[Columna2])</f>
        <v>Cuenta Por Pagar Servicios Generales</v>
      </c>
      <c r="D3347" s="43" t="s">
        <v>12143</v>
      </c>
      <c r="E3347" t="s">
        <v>3549</v>
      </c>
      <c r="F3347" t="s">
        <v>12144</v>
      </c>
      <c r="G3347" s="41">
        <v>41778</v>
      </c>
      <c r="H3347" t="s">
        <v>3550</v>
      </c>
      <c r="L3347" t="s">
        <v>21854</v>
      </c>
      <c r="M3347" s="44">
        <v>-91268.800000000003</v>
      </c>
      <c r="N3347" s="44">
        <v>-91268.800000000003</v>
      </c>
    </row>
    <row r="3348" spans="2:14" x14ac:dyDescent="0.25">
      <c r="B3348" s="49" t="s">
        <v>9735</v>
      </c>
      <c r="C3348" s="53" t="str">
        <f>_xlfn.XLOOKUP(Tabla1[[#This Row],[txtDimensionFocus]],Tabla7[Columna1],Tabla7[Columna2])</f>
        <v>Cuenta Por Pagar Servicios Generales</v>
      </c>
      <c r="D3348" s="43" t="s">
        <v>13307</v>
      </c>
      <c r="E3348" t="s">
        <v>5180</v>
      </c>
      <c r="F3348" t="s">
        <v>13308</v>
      </c>
      <c r="G3348" s="41">
        <v>42004</v>
      </c>
      <c r="H3348" t="s">
        <v>5181</v>
      </c>
      <c r="L3348" t="s">
        <v>21854</v>
      </c>
      <c r="M3348" s="44">
        <v>-91268.800000000003</v>
      </c>
      <c r="N3348" s="44">
        <v>-91268.800000000003</v>
      </c>
    </row>
    <row r="3349" spans="2:14" x14ac:dyDescent="0.25">
      <c r="B3349" s="49" t="s">
        <v>9735</v>
      </c>
      <c r="C3349" s="53" t="str">
        <f>_xlfn.XLOOKUP(Tabla1[[#This Row],[txtDimensionFocus]],Tabla7[Columna1],Tabla7[Columna2])</f>
        <v>Cuenta Por Pagar Servicios Generales</v>
      </c>
      <c r="D3349" s="43" t="s">
        <v>14163</v>
      </c>
      <c r="E3349" t="s">
        <v>6226</v>
      </c>
      <c r="F3349" t="s">
        <v>14164</v>
      </c>
      <c r="G3349" s="41">
        <v>42580</v>
      </c>
      <c r="H3349" t="s">
        <v>6227</v>
      </c>
      <c r="L3349" t="s">
        <v>21854</v>
      </c>
      <c r="M3349" s="44">
        <v>-90819.06</v>
      </c>
      <c r="N3349" s="44">
        <v>-90819.06</v>
      </c>
    </row>
    <row r="3350" spans="2:14" x14ac:dyDescent="0.25">
      <c r="B3350" s="49" t="s">
        <v>9735</v>
      </c>
      <c r="C3350" s="53" t="str">
        <f>_xlfn.XLOOKUP(Tabla1[[#This Row],[txtDimensionFocus]],Tabla7[Columna1],Tabla7[Columna2])</f>
        <v>Cuenta Por Pagar Servicios Generales</v>
      </c>
      <c r="D3350" s="43" t="s">
        <v>13867</v>
      </c>
      <c r="E3350" t="s">
        <v>5800</v>
      </c>
      <c r="F3350" t="s">
        <v>13868</v>
      </c>
      <c r="G3350" s="41">
        <v>42306</v>
      </c>
      <c r="H3350" t="s">
        <v>5801</v>
      </c>
      <c r="L3350" t="s">
        <v>21854</v>
      </c>
      <c r="M3350" s="44">
        <v>-89600</v>
      </c>
      <c r="N3350" s="44">
        <v>-89600</v>
      </c>
    </row>
    <row r="3351" spans="2:14" x14ac:dyDescent="0.25">
      <c r="B3351" s="49" t="s">
        <v>9735</v>
      </c>
      <c r="C3351" s="53" t="str">
        <f>_xlfn.XLOOKUP(Tabla1[[#This Row],[txtDimensionFocus]],Tabla7[Columna1],Tabla7[Columna2])</f>
        <v>Cuenta Por Pagar Servicios Generales</v>
      </c>
      <c r="D3351" s="43" t="s">
        <v>1219</v>
      </c>
      <c r="E3351" t="s">
        <v>1218</v>
      </c>
      <c r="F3351" t="s">
        <v>16010</v>
      </c>
      <c r="G3351" s="41">
        <v>44557</v>
      </c>
      <c r="H3351" t="s">
        <v>8605</v>
      </c>
      <c r="L3351" t="s">
        <v>21854</v>
      </c>
      <c r="M3351" s="44">
        <v>-89280</v>
      </c>
      <c r="N3351" s="44">
        <v>-89280</v>
      </c>
    </row>
    <row r="3352" spans="2:14" x14ac:dyDescent="0.25">
      <c r="B3352" s="49" t="s">
        <v>9735</v>
      </c>
      <c r="C3352" s="53" t="str">
        <f>_xlfn.XLOOKUP(Tabla1[[#This Row],[txtDimensionFocus]],Tabla7[Columna1],Tabla7[Columna2])</f>
        <v>Cuenta Por Pagar Servicios Generales</v>
      </c>
      <c r="D3352" s="43" t="s">
        <v>11706</v>
      </c>
      <c r="E3352" t="s">
        <v>2943</v>
      </c>
      <c r="F3352" t="s">
        <v>11707</v>
      </c>
      <c r="G3352" s="41">
        <v>41760</v>
      </c>
      <c r="H3352" t="s">
        <v>2944</v>
      </c>
      <c r="L3352" t="s">
        <v>21854</v>
      </c>
      <c r="M3352" s="44">
        <v>-88000</v>
      </c>
      <c r="N3352" s="44">
        <v>-88000</v>
      </c>
    </row>
    <row r="3353" spans="2:14" x14ac:dyDescent="0.25">
      <c r="B3353" s="49" t="s">
        <v>9735</v>
      </c>
      <c r="C3353" s="53" t="str">
        <f>_xlfn.XLOOKUP(Tabla1[[#This Row],[txtDimensionFocus]],Tabla7[Columna1],Tabla7[Columna2])</f>
        <v>Cuenta Por Pagar Servicios Generales</v>
      </c>
      <c r="D3353" s="43" t="s">
        <v>1219</v>
      </c>
      <c r="E3353" t="s">
        <v>1218</v>
      </c>
      <c r="F3353" t="s">
        <v>19201</v>
      </c>
      <c r="G3353" s="41">
        <v>45162</v>
      </c>
      <c r="H3353" t="s">
        <v>19202</v>
      </c>
      <c r="L3353" t="s">
        <v>21854</v>
      </c>
      <c r="M3353" s="44">
        <v>-88000</v>
      </c>
      <c r="N3353" s="44">
        <v>-88000</v>
      </c>
    </row>
    <row r="3354" spans="2:14" x14ac:dyDescent="0.25">
      <c r="B3354" s="49" t="s">
        <v>9735</v>
      </c>
      <c r="C3354" s="53" t="str">
        <f>_xlfn.XLOOKUP(Tabla1[[#This Row],[txtDimensionFocus]],Tabla7[Columna1],Tabla7[Columna2])</f>
        <v>Cuenta Por Pagar Servicios Generales</v>
      </c>
      <c r="D3354" s="43" t="s">
        <v>10887</v>
      </c>
      <c r="E3354" t="s">
        <v>1973</v>
      </c>
      <c r="F3354" t="s">
        <v>10888</v>
      </c>
      <c r="G3354" s="41">
        <v>41626</v>
      </c>
      <c r="L3354" t="s">
        <v>21854</v>
      </c>
      <c r="M3354" s="44">
        <v>-87478.7</v>
      </c>
      <c r="N3354" s="44">
        <v>-87478.7</v>
      </c>
    </row>
    <row r="3355" spans="2:14" x14ac:dyDescent="0.25">
      <c r="B3355" s="49" t="s">
        <v>9735</v>
      </c>
      <c r="C3355" s="53" t="str">
        <f>_xlfn.XLOOKUP(Tabla1[[#This Row],[txtDimensionFocus]],Tabla7[Columna1],Tabla7[Columna2])</f>
        <v>Cuenta Por Pagar Servicios Generales</v>
      </c>
      <c r="D3355" s="43" t="s">
        <v>10917</v>
      </c>
      <c r="E3355" t="s">
        <v>2003</v>
      </c>
      <c r="F3355" t="s">
        <v>10918</v>
      </c>
      <c r="G3355" s="41">
        <v>41631</v>
      </c>
      <c r="L3355" t="s">
        <v>21854</v>
      </c>
      <c r="M3355" s="44">
        <v>-87478.7</v>
      </c>
      <c r="N3355" s="44">
        <v>-87478.7</v>
      </c>
    </row>
    <row r="3356" spans="2:14" x14ac:dyDescent="0.25">
      <c r="B3356" s="49" t="s">
        <v>9735</v>
      </c>
      <c r="C3356" s="53" t="str">
        <f>_xlfn.XLOOKUP(Tabla1[[#This Row],[txtDimensionFocus]],Tabla7[Columna1],Tabla7[Columna2])</f>
        <v>Cuenta Por Pagar Servicios Generales</v>
      </c>
      <c r="D3356" s="43" t="s">
        <v>10833</v>
      </c>
      <c r="E3356" t="s">
        <v>1922</v>
      </c>
      <c r="F3356" t="s">
        <v>10834</v>
      </c>
      <c r="G3356" s="41">
        <v>41619</v>
      </c>
      <c r="L3356" t="s">
        <v>21854</v>
      </c>
      <c r="M3356" s="44">
        <v>-87478.7</v>
      </c>
      <c r="N3356" s="44">
        <v>-87478.7</v>
      </c>
    </row>
    <row r="3357" spans="2:14" x14ac:dyDescent="0.25">
      <c r="B3357" s="49" t="s">
        <v>9735</v>
      </c>
      <c r="C3357" s="53" t="str">
        <f>_xlfn.XLOOKUP(Tabla1[[#This Row],[txtDimensionFocus]],Tabla7[Columna1],Tabla7[Columna2])</f>
        <v>Cuenta Por Pagar Servicios Generales</v>
      </c>
      <c r="D3357" s="43" t="s">
        <v>11313</v>
      </c>
      <c r="E3357" t="s">
        <v>2427</v>
      </c>
      <c r="F3357" t="s">
        <v>11314</v>
      </c>
      <c r="G3357" s="41">
        <v>41722</v>
      </c>
      <c r="L3357" t="s">
        <v>21854</v>
      </c>
      <c r="M3357" s="44">
        <v>-87478.7</v>
      </c>
      <c r="N3357" s="44">
        <v>-87478.7</v>
      </c>
    </row>
    <row r="3358" spans="2:14" x14ac:dyDescent="0.25">
      <c r="B3358" s="49" t="s">
        <v>9735</v>
      </c>
      <c r="C3358" s="53" t="str">
        <f>_xlfn.XLOOKUP(Tabla1[[#This Row],[txtDimensionFocus]],Tabla7[Columna1],Tabla7[Columna2])</f>
        <v>Cuenta Por Pagar Servicios Generales</v>
      </c>
      <c r="D3358" s="43" t="s">
        <v>11317</v>
      </c>
      <c r="E3358" t="s">
        <v>2430</v>
      </c>
      <c r="F3358" t="s">
        <v>11318</v>
      </c>
      <c r="G3358" s="41">
        <v>41722</v>
      </c>
      <c r="L3358" t="s">
        <v>21854</v>
      </c>
      <c r="M3358" s="44">
        <v>-87478.7</v>
      </c>
      <c r="N3358" s="44">
        <v>-87478.7</v>
      </c>
    </row>
    <row r="3359" spans="2:14" x14ac:dyDescent="0.25">
      <c r="B3359" s="49" t="s">
        <v>9735</v>
      </c>
      <c r="C3359" s="53" t="str">
        <f>_xlfn.XLOOKUP(Tabla1[[#This Row],[txtDimensionFocus]],Tabla7[Columna1],Tabla7[Columna2])</f>
        <v>Cuenta Por Pagar Servicios Generales</v>
      </c>
      <c r="D3359" s="43" t="s">
        <v>11335</v>
      </c>
      <c r="E3359" t="s">
        <v>2445</v>
      </c>
      <c r="F3359" t="s">
        <v>11336</v>
      </c>
      <c r="G3359" s="41">
        <v>41723</v>
      </c>
      <c r="L3359" t="s">
        <v>21854</v>
      </c>
      <c r="M3359" s="44">
        <v>-87478.7</v>
      </c>
      <c r="N3359" s="44">
        <v>-87478.7</v>
      </c>
    </row>
    <row r="3360" spans="2:14" x14ac:dyDescent="0.25">
      <c r="B3360" s="49" t="s">
        <v>9735</v>
      </c>
      <c r="C3360" s="53" t="str">
        <f>_xlfn.XLOOKUP(Tabla1[[#This Row],[txtDimensionFocus]],Tabla7[Columna1],Tabla7[Columna2])</f>
        <v>Cuenta Por Pagar Servicios Generales</v>
      </c>
      <c r="D3360" s="43" t="s">
        <v>11337</v>
      </c>
      <c r="E3360" t="s">
        <v>2446</v>
      </c>
      <c r="F3360" t="s">
        <v>11338</v>
      </c>
      <c r="G3360" s="41">
        <v>41723</v>
      </c>
      <c r="L3360" t="s">
        <v>21854</v>
      </c>
      <c r="M3360" s="44">
        <v>-87478.7</v>
      </c>
      <c r="N3360" s="44">
        <v>-87478.7</v>
      </c>
    </row>
    <row r="3361" spans="2:14" x14ac:dyDescent="0.25">
      <c r="B3361" s="49" t="s">
        <v>9735</v>
      </c>
      <c r="C3361" s="53" t="str">
        <f>_xlfn.XLOOKUP(Tabla1[[#This Row],[txtDimensionFocus]],Tabla7[Columna1],Tabla7[Columna2])</f>
        <v>Cuenta Por Pagar Servicios Generales</v>
      </c>
      <c r="D3361" s="43" t="s">
        <v>13105</v>
      </c>
      <c r="E3361" t="s">
        <v>4883</v>
      </c>
      <c r="F3361" t="s">
        <v>13106</v>
      </c>
      <c r="G3361" s="41">
        <v>42004</v>
      </c>
      <c r="H3361" t="s">
        <v>4884</v>
      </c>
      <c r="L3361" t="s">
        <v>21854</v>
      </c>
      <c r="M3361" s="44">
        <v>-85355.3</v>
      </c>
      <c r="N3361" s="44">
        <v>-85355.3</v>
      </c>
    </row>
    <row r="3362" spans="2:14" x14ac:dyDescent="0.25">
      <c r="B3362" s="49" t="s">
        <v>9735</v>
      </c>
      <c r="C3362" s="53" t="str">
        <f>_xlfn.XLOOKUP(Tabla1[[#This Row],[txtDimensionFocus]],Tabla7[Columna1],Tabla7[Columna2])</f>
        <v>Cuenta Por Pagar Servicios Generales</v>
      </c>
      <c r="D3362" s="43" t="s">
        <v>13305</v>
      </c>
      <c r="E3362" t="s">
        <v>5177</v>
      </c>
      <c r="F3362" t="s">
        <v>13306</v>
      </c>
      <c r="G3362" s="41">
        <v>42004</v>
      </c>
      <c r="H3362" t="s">
        <v>5178</v>
      </c>
      <c r="L3362" t="s">
        <v>21854</v>
      </c>
      <c r="M3362" s="44">
        <v>-85355.3</v>
      </c>
      <c r="N3362" s="44">
        <v>-85355.3</v>
      </c>
    </row>
    <row r="3363" spans="2:14" x14ac:dyDescent="0.25">
      <c r="B3363" s="49" t="s">
        <v>9735</v>
      </c>
      <c r="C3363" s="53" t="str">
        <f>_xlfn.XLOOKUP(Tabla1[[#This Row],[txtDimensionFocus]],Tabla7[Columna1],Tabla7[Columna2])</f>
        <v>Cuenta Por Pagar Servicios Generales</v>
      </c>
      <c r="D3363" s="43" t="s">
        <v>13588</v>
      </c>
      <c r="E3363" t="s">
        <v>5490</v>
      </c>
      <c r="F3363" t="s">
        <v>13589</v>
      </c>
      <c r="G3363" s="41">
        <v>42143</v>
      </c>
      <c r="H3363" t="s">
        <v>5488</v>
      </c>
      <c r="L3363" t="s">
        <v>21854</v>
      </c>
      <c r="M3363" s="44">
        <v>-85000</v>
      </c>
      <c r="N3363" s="44">
        <v>-85000</v>
      </c>
    </row>
    <row r="3364" spans="2:14" x14ac:dyDescent="0.25">
      <c r="B3364" s="49" t="s">
        <v>9735</v>
      </c>
      <c r="C3364" s="53" t="str">
        <f>_xlfn.XLOOKUP(Tabla1[[#This Row],[txtDimensionFocus]],Tabla7[Columna1],Tabla7[Columna2])</f>
        <v>Cuenta Por Pagar Servicios Generales</v>
      </c>
      <c r="D3364" s="43" t="s">
        <v>13586</v>
      </c>
      <c r="E3364" t="s">
        <v>5487</v>
      </c>
      <c r="F3364" t="s">
        <v>13587</v>
      </c>
      <c r="G3364" s="41">
        <v>42143</v>
      </c>
      <c r="H3364" t="s">
        <v>5488</v>
      </c>
      <c r="L3364" t="s">
        <v>21854</v>
      </c>
      <c r="M3364" s="44">
        <v>-85000</v>
      </c>
      <c r="N3364" s="44">
        <v>-85000</v>
      </c>
    </row>
    <row r="3365" spans="2:14" x14ac:dyDescent="0.25">
      <c r="B3365" s="49" t="s">
        <v>9735</v>
      </c>
      <c r="C3365" s="53" t="str">
        <f>_xlfn.XLOOKUP(Tabla1[[#This Row],[txtDimensionFocus]],Tabla7[Columna1],Tabla7[Columna2])</f>
        <v>Cuenta Por Pagar Servicios Generales</v>
      </c>
      <c r="D3365" s="43" t="s">
        <v>13101</v>
      </c>
      <c r="E3365" t="s">
        <v>4877</v>
      </c>
      <c r="F3365" t="s">
        <v>13102</v>
      </c>
      <c r="G3365" s="41">
        <v>42004</v>
      </c>
      <c r="H3365" t="s">
        <v>4878</v>
      </c>
      <c r="L3365" t="s">
        <v>21854</v>
      </c>
      <c r="M3365" s="44">
        <v>-84974.399999999994</v>
      </c>
      <c r="N3365" s="44">
        <v>-84974.399999999994</v>
      </c>
    </row>
    <row r="3366" spans="2:14" x14ac:dyDescent="0.25">
      <c r="B3366" s="49" t="s">
        <v>9735</v>
      </c>
      <c r="C3366" s="53" t="str">
        <f>_xlfn.XLOOKUP(Tabla1[[#This Row],[txtDimensionFocus]],Tabla7[Columna1],Tabla7[Columna2])</f>
        <v>Cuenta Por Pagar Servicios Generales</v>
      </c>
      <c r="D3366" s="43" t="s">
        <v>13125</v>
      </c>
      <c r="E3366" t="s">
        <v>4912</v>
      </c>
      <c r="F3366" t="s">
        <v>13126</v>
      </c>
      <c r="G3366" s="41">
        <v>42004</v>
      </c>
      <c r="H3366" t="s">
        <v>4913</v>
      </c>
      <c r="L3366" t="s">
        <v>21854</v>
      </c>
      <c r="M3366" s="44">
        <v>-83908.6</v>
      </c>
      <c r="N3366" s="44">
        <v>-83908.6</v>
      </c>
    </row>
    <row r="3367" spans="2:14" x14ac:dyDescent="0.25">
      <c r="B3367" s="49" t="s">
        <v>9735</v>
      </c>
      <c r="C3367" s="53" t="str">
        <f>_xlfn.XLOOKUP(Tabla1[[#This Row],[txtDimensionFocus]],Tabla7[Columna1],Tabla7[Columna2])</f>
        <v>Cuenta Por Pagar Servicios Generales</v>
      </c>
      <c r="D3367" s="43" t="s">
        <v>13237</v>
      </c>
      <c r="E3367" t="s">
        <v>5078</v>
      </c>
      <c r="F3367" t="s">
        <v>13238</v>
      </c>
      <c r="G3367" s="41">
        <v>42004</v>
      </c>
      <c r="H3367" t="s">
        <v>5079</v>
      </c>
      <c r="L3367" t="s">
        <v>21854</v>
      </c>
      <c r="M3367" s="44">
        <v>-83908.6</v>
      </c>
      <c r="N3367" s="44">
        <v>-83908.6</v>
      </c>
    </row>
    <row r="3368" spans="2:14" x14ac:dyDescent="0.25">
      <c r="B3368" s="49" t="s">
        <v>9735</v>
      </c>
      <c r="C3368" s="53" t="str">
        <f>_xlfn.XLOOKUP(Tabla1[[#This Row],[txtDimensionFocus]],Tabla7[Columna1],Tabla7[Columna2])</f>
        <v>Cuenta Por Pagar Servicios Generales</v>
      </c>
      <c r="D3368" s="43" t="s">
        <v>13269</v>
      </c>
      <c r="E3368" t="s">
        <v>5124</v>
      </c>
      <c r="F3368" t="s">
        <v>13270</v>
      </c>
      <c r="G3368" s="41">
        <v>42004</v>
      </c>
      <c r="H3368" t="s">
        <v>5125</v>
      </c>
      <c r="L3368" t="s">
        <v>21854</v>
      </c>
      <c r="M3368" s="44">
        <v>-83908.6</v>
      </c>
      <c r="N3368" s="44">
        <v>-83908.6</v>
      </c>
    </row>
    <row r="3369" spans="2:14" x14ac:dyDescent="0.25">
      <c r="B3369" s="49" t="s">
        <v>9735</v>
      </c>
      <c r="C3369" s="53" t="str">
        <f>_xlfn.XLOOKUP(Tabla1[[#This Row],[txtDimensionFocus]],Tabla7[Columna1],Tabla7[Columna2])</f>
        <v>Cuenta Por Pagar Servicios Generales</v>
      </c>
      <c r="D3369" s="43" t="s">
        <v>4034</v>
      </c>
      <c r="E3369" t="s">
        <v>4033</v>
      </c>
      <c r="F3369" t="s">
        <v>12483</v>
      </c>
      <c r="G3369" s="41">
        <v>41841</v>
      </c>
      <c r="H3369" t="s">
        <v>3953</v>
      </c>
      <c r="I3369" t="s">
        <v>19127</v>
      </c>
      <c r="K3369">
        <v>1762</v>
      </c>
      <c r="L3369" t="s">
        <v>21854</v>
      </c>
      <c r="M3369" s="44">
        <v>-83679.7</v>
      </c>
      <c r="N3369" s="44">
        <v>-83679.7</v>
      </c>
    </row>
    <row r="3370" spans="2:14" x14ac:dyDescent="0.25">
      <c r="B3370" s="49" t="s">
        <v>9735</v>
      </c>
      <c r="C3370" s="53" t="str">
        <f>_xlfn.XLOOKUP(Tabla1[[#This Row],[txtDimensionFocus]],Tabla7[Columna1],Tabla7[Columna2])</f>
        <v>Cuenta Por Pagar Servicios Generales</v>
      </c>
      <c r="D3370" s="43" t="s">
        <v>16081</v>
      </c>
      <c r="E3370" t="s">
        <v>8729</v>
      </c>
      <c r="F3370" t="s">
        <v>16082</v>
      </c>
      <c r="G3370" s="41">
        <v>44733</v>
      </c>
      <c r="H3370" t="s">
        <v>7858</v>
      </c>
      <c r="L3370" t="s">
        <v>21854</v>
      </c>
      <c r="M3370" s="44">
        <v>-83544</v>
      </c>
      <c r="N3370" s="44">
        <v>-83544</v>
      </c>
    </row>
    <row r="3371" spans="2:14" x14ac:dyDescent="0.25">
      <c r="B3371" s="49" t="s">
        <v>9735</v>
      </c>
      <c r="C3371" s="53" t="str">
        <f>_xlfn.XLOOKUP(Tabla1[[#This Row],[txtDimensionFocus]],Tabla7[Columna1],Tabla7[Columna2])</f>
        <v>Cuenta Por Pagar Servicios Generales</v>
      </c>
      <c r="D3371" s="43" t="s">
        <v>16081</v>
      </c>
      <c r="E3371" t="s">
        <v>8729</v>
      </c>
      <c r="F3371" t="s">
        <v>16125</v>
      </c>
      <c r="G3371" s="41">
        <v>44763</v>
      </c>
      <c r="H3371" t="s">
        <v>7858</v>
      </c>
      <c r="L3371" t="s">
        <v>21854</v>
      </c>
      <c r="M3371" s="44">
        <v>-83544</v>
      </c>
      <c r="N3371" s="44">
        <v>-83544</v>
      </c>
    </row>
    <row r="3372" spans="2:14" x14ac:dyDescent="0.25">
      <c r="B3372" s="49" t="s">
        <v>9735</v>
      </c>
      <c r="C3372" s="53" t="str">
        <f>_xlfn.XLOOKUP(Tabla1[[#This Row],[txtDimensionFocus]],Tabla7[Columna1],Tabla7[Columna2])</f>
        <v>Cuenta Por Pagar Servicios Generales</v>
      </c>
      <c r="D3372" s="43" t="s">
        <v>13012</v>
      </c>
      <c r="E3372" t="s">
        <v>4743</v>
      </c>
      <c r="F3372" t="s">
        <v>13013</v>
      </c>
      <c r="G3372" s="41">
        <v>42004</v>
      </c>
      <c r="H3372" t="s">
        <v>4744</v>
      </c>
      <c r="L3372" t="s">
        <v>21854</v>
      </c>
      <c r="M3372" s="44">
        <v>-83400.800000000003</v>
      </c>
      <c r="N3372" s="44">
        <v>-83400.800000000003</v>
      </c>
    </row>
    <row r="3373" spans="2:14" x14ac:dyDescent="0.25">
      <c r="B3373" s="49" t="s">
        <v>9735</v>
      </c>
      <c r="C3373" s="53" t="str">
        <f>_xlfn.XLOOKUP(Tabla1[[#This Row],[txtDimensionFocus]],Tabla7[Columna1],Tabla7[Columna2])</f>
        <v>Cuenta Por Pagar Servicios Generales</v>
      </c>
      <c r="D3373" s="43" t="s">
        <v>12077</v>
      </c>
      <c r="E3373" t="s">
        <v>3451</v>
      </c>
      <c r="F3373" t="s">
        <v>12078</v>
      </c>
      <c r="G3373" s="41">
        <v>41775</v>
      </c>
      <c r="H3373" t="s">
        <v>3452</v>
      </c>
      <c r="L3373" t="s">
        <v>21854</v>
      </c>
      <c r="M3373" s="44">
        <v>-83400.800000000003</v>
      </c>
      <c r="N3373" s="44">
        <v>-83400.800000000003</v>
      </c>
    </row>
    <row r="3374" spans="2:14" x14ac:dyDescent="0.25">
      <c r="B3374" s="49" t="s">
        <v>9735</v>
      </c>
      <c r="C3374" s="53" t="str">
        <f>_xlfn.XLOOKUP(Tabla1[[#This Row],[txtDimensionFocus]],Tabla7[Columna1],Tabla7[Columna2])</f>
        <v>Cuenta Por Pagar Servicios Generales</v>
      </c>
      <c r="D3374" s="43" t="s">
        <v>12236</v>
      </c>
      <c r="E3374" t="s">
        <v>3684</v>
      </c>
      <c r="F3374" t="s">
        <v>12237</v>
      </c>
      <c r="G3374" s="41">
        <v>41779</v>
      </c>
      <c r="H3374" t="s">
        <v>3685</v>
      </c>
      <c r="L3374" t="s">
        <v>21854</v>
      </c>
      <c r="M3374" s="44">
        <v>-83400.800000000003</v>
      </c>
      <c r="N3374" s="44">
        <v>-83400.800000000003</v>
      </c>
    </row>
    <row r="3375" spans="2:14" x14ac:dyDescent="0.25">
      <c r="B3375" s="49" t="s">
        <v>9735</v>
      </c>
      <c r="C3375" s="53" t="str">
        <f>_xlfn.XLOOKUP(Tabla1[[#This Row],[txtDimensionFocus]],Tabla7[Columna1],Tabla7[Columna2])</f>
        <v>Cuenta Por Pagar Servicios Generales</v>
      </c>
      <c r="D3375" s="43" t="s">
        <v>17</v>
      </c>
      <c r="E3375" t="s">
        <v>16</v>
      </c>
      <c r="F3375" t="s">
        <v>10451</v>
      </c>
      <c r="G3375" s="41">
        <v>41487</v>
      </c>
      <c r="L3375" t="s">
        <v>21854</v>
      </c>
      <c r="M3375" s="44">
        <v>-83144.289999999994</v>
      </c>
      <c r="N3375" s="44">
        <v>-83144.289999999994</v>
      </c>
    </row>
    <row r="3376" spans="2:14" x14ac:dyDescent="0.25">
      <c r="B3376" s="49" t="s">
        <v>9735</v>
      </c>
      <c r="C3376" s="53" t="str">
        <f>_xlfn.XLOOKUP(Tabla1[[#This Row],[txtDimensionFocus]],Tabla7[Columna1],Tabla7[Columna2])</f>
        <v>Cuenta Por Pagar Servicios Generales</v>
      </c>
      <c r="D3376" s="43" t="s">
        <v>13243</v>
      </c>
      <c r="E3376" t="s">
        <v>5087</v>
      </c>
      <c r="F3376" t="s">
        <v>13244</v>
      </c>
      <c r="G3376" s="41">
        <v>42004</v>
      </c>
      <c r="H3376" t="s">
        <v>5088</v>
      </c>
      <c r="L3376" t="s">
        <v>21854</v>
      </c>
      <c r="M3376" s="44">
        <v>-82971.899999999994</v>
      </c>
      <c r="N3376" s="44">
        <v>-82971.899999999994</v>
      </c>
    </row>
    <row r="3377" spans="2:14" x14ac:dyDescent="0.25">
      <c r="B3377" s="49" t="s">
        <v>9735</v>
      </c>
      <c r="C3377" s="53" t="str">
        <f>_xlfn.XLOOKUP(Tabla1[[#This Row],[txtDimensionFocus]],Tabla7[Columna1],Tabla7[Columna2])</f>
        <v>Cuenta Por Pagar Servicios Generales</v>
      </c>
      <c r="D3377" s="43" t="s">
        <v>12055</v>
      </c>
      <c r="E3377" t="s">
        <v>3418</v>
      </c>
      <c r="F3377" t="s">
        <v>12056</v>
      </c>
      <c r="G3377" s="41">
        <v>41774</v>
      </c>
      <c r="H3377" t="s">
        <v>3419</v>
      </c>
      <c r="L3377" t="s">
        <v>21854</v>
      </c>
      <c r="M3377" s="44">
        <v>-82971.320000000007</v>
      </c>
      <c r="N3377" s="44">
        <v>-82971.320000000007</v>
      </c>
    </row>
    <row r="3378" spans="2:14" x14ac:dyDescent="0.25">
      <c r="B3378" s="49" t="s">
        <v>9735</v>
      </c>
      <c r="C3378" s="53" t="str">
        <f>_xlfn.XLOOKUP(Tabla1[[#This Row],[txtDimensionFocus]],Tabla7[Columna1],Tabla7[Columna2])</f>
        <v>Cuenta Por Pagar Servicios Generales</v>
      </c>
      <c r="D3378" s="43" t="s">
        <v>10392</v>
      </c>
      <c r="E3378" t="s">
        <v>1382</v>
      </c>
      <c r="F3378" t="s">
        <v>10393</v>
      </c>
      <c r="G3378" s="41">
        <v>41436</v>
      </c>
      <c r="H3378" t="s">
        <v>1383</v>
      </c>
      <c r="L3378" t="s">
        <v>21854</v>
      </c>
      <c r="M3378" s="44">
        <v>-82700</v>
      </c>
      <c r="N3378" s="44">
        <v>-82700</v>
      </c>
    </row>
    <row r="3379" spans="2:14" x14ac:dyDescent="0.25">
      <c r="B3379" s="49" t="s">
        <v>9735</v>
      </c>
      <c r="C3379" s="53" t="str">
        <f>_xlfn.XLOOKUP(Tabla1[[#This Row],[txtDimensionFocus]],Tabla7[Columna1],Tabla7[Columna2])</f>
        <v>Cuenta Por Pagar Servicios Generales</v>
      </c>
      <c r="D3379" s="43" t="s">
        <v>10845</v>
      </c>
      <c r="E3379" t="s">
        <v>1930</v>
      </c>
      <c r="F3379" t="s">
        <v>10846</v>
      </c>
      <c r="G3379" s="41">
        <v>41620</v>
      </c>
      <c r="H3379" t="s">
        <v>1931</v>
      </c>
      <c r="I3379" t="s">
        <v>19238</v>
      </c>
      <c r="K3379">
        <v>61</v>
      </c>
      <c r="L3379" t="s">
        <v>21854</v>
      </c>
      <c r="M3379" s="44">
        <v>-82482</v>
      </c>
      <c r="N3379" s="44">
        <v>-82482</v>
      </c>
    </row>
    <row r="3380" spans="2:14" x14ac:dyDescent="0.25">
      <c r="B3380" s="49" t="s">
        <v>9735</v>
      </c>
      <c r="C3380" s="53" t="str">
        <f>_xlfn.XLOOKUP(Tabla1[[#This Row],[txtDimensionFocus]],Tabla7[Columna1],Tabla7[Columna2])</f>
        <v>Cuenta Por Pagar Servicios Generales</v>
      </c>
      <c r="D3380" s="43" t="s">
        <v>1107</v>
      </c>
      <c r="E3380" t="s">
        <v>1106</v>
      </c>
      <c r="F3380" t="s">
        <v>11019</v>
      </c>
      <c r="G3380" s="41">
        <v>41639</v>
      </c>
      <c r="H3380" t="s">
        <v>2106</v>
      </c>
      <c r="L3380" t="s">
        <v>21854</v>
      </c>
      <c r="M3380" s="44">
        <v>-81989.33</v>
      </c>
      <c r="N3380" s="44">
        <v>-81989.33</v>
      </c>
    </row>
    <row r="3381" spans="2:14" x14ac:dyDescent="0.25">
      <c r="B3381" s="49" t="s">
        <v>9735</v>
      </c>
      <c r="C3381" s="53" t="str">
        <f>_xlfn.XLOOKUP(Tabla1[[#This Row],[txtDimensionFocus]],Tabla7[Columna1],Tabla7[Columna2])</f>
        <v>Cuenta Por Pagar Servicios Generales</v>
      </c>
      <c r="D3381" s="43" t="s">
        <v>13096</v>
      </c>
      <c r="E3381" t="s">
        <v>4869</v>
      </c>
      <c r="F3381" t="s">
        <v>13097</v>
      </c>
      <c r="G3381" s="41">
        <v>42004</v>
      </c>
      <c r="H3381" t="s">
        <v>4870</v>
      </c>
      <c r="L3381" t="s">
        <v>21854</v>
      </c>
      <c r="M3381" s="44">
        <v>-81541.350000000006</v>
      </c>
      <c r="N3381" s="44">
        <v>-81541.350000000006</v>
      </c>
    </row>
    <row r="3382" spans="2:14" x14ac:dyDescent="0.25">
      <c r="B3382" s="49" t="s">
        <v>9735</v>
      </c>
      <c r="C3382" s="53" t="str">
        <f>_xlfn.XLOOKUP(Tabla1[[#This Row],[txtDimensionFocus]],Tabla7[Columna1],Tabla7[Columna2])</f>
        <v>Cuenta Por Pagar Servicios Generales</v>
      </c>
      <c r="D3382" s="43" t="s">
        <v>12131</v>
      </c>
      <c r="E3382" t="s">
        <v>3532</v>
      </c>
      <c r="F3382" t="s">
        <v>12132</v>
      </c>
      <c r="G3382" s="41">
        <v>41778</v>
      </c>
      <c r="H3382" t="s">
        <v>3533</v>
      </c>
      <c r="L3382" t="s">
        <v>21854</v>
      </c>
      <c r="M3382" s="44">
        <v>-81541.350000000006</v>
      </c>
      <c r="N3382" s="44">
        <v>-81541.350000000006</v>
      </c>
    </row>
    <row r="3383" spans="2:14" x14ac:dyDescent="0.25">
      <c r="B3383" s="49" t="s">
        <v>9735</v>
      </c>
      <c r="C3383" s="53" t="str">
        <f>_xlfn.XLOOKUP(Tabla1[[#This Row],[txtDimensionFocus]],Tabla7[Columna1],Tabla7[Columna2])</f>
        <v>Cuenta Por Pagar Servicios Generales</v>
      </c>
      <c r="D3383" s="43" t="s">
        <v>12133</v>
      </c>
      <c r="E3383" t="s">
        <v>3535</v>
      </c>
      <c r="F3383" t="s">
        <v>12134</v>
      </c>
      <c r="G3383" s="41">
        <v>41778</v>
      </c>
      <c r="H3383" t="s">
        <v>3536</v>
      </c>
      <c r="L3383" t="s">
        <v>21854</v>
      </c>
      <c r="M3383" s="44">
        <v>-81541.350000000006</v>
      </c>
      <c r="N3383" s="44">
        <v>-81541.350000000006</v>
      </c>
    </row>
    <row r="3384" spans="2:14" x14ac:dyDescent="0.25">
      <c r="B3384" s="49" t="s">
        <v>9735</v>
      </c>
      <c r="C3384" s="53" t="str">
        <f>_xlfn.XLOOKUP(Tabla1[[#This Row],[txtDimensionFocus]],Tabla7[Columna1],Tabla7[Columna2])</f>
        <v>Cuenta Por Pagar Servicios Generales</v>
      </c>
      <c r="D3384" s="43" t="s">
        <v>12087</v>
      </c>
      <c r="E3384" t="s">
        <v>3466</v>
      </c>
      <c r="F3384" t="s">
        <v>12088</v>
      </c>
      <c r="G3384" s="41">
        <v>41775</v>
      </c>
      <c r="H3384" t="s">
        <v>3467</v>
      </c>
      <c r="L3384" t="s">
        <v>21854</v>
      </c>
      <c r="M3384" s="44">
        <v>-81541.350000000006</v>
      </c>
      <c r="N3384" s="44">
        <v>-81541.350000000006</v>
      </c>
    </row>
    <row r="3385" spans="2:14" x14ac:dyDescent="0.25">
      <c r="B3385" s="49" t="s">
        <v>9735</v>
      </c>
      <c r="C3385" s="53" t="str">
        <f>_xlfn.XLOOKUP(Tabla1[[#This Row],[txtDimensionFocus]],Tabla7[Columna1],Tabla7[Columna2])</f>
        <v>Cuenta Por Pagar Servicios Generales</v>
      </c>
      <c r="D3385" s="43" t="s">
        <v>12089</v>
      </c>
      <c r="E3385" t="s">
        <v>3469</v>
      </c>
      <c r="F3385" t="s">
        <v>12090</v>
      </c>
      <c r="G3385" s="41">
        <v>41775</v>
      </c>
      <c r="H3385" t="s">
        <v>3470</v>
      </c>
      <c r="L3385" t="s">
        <v>21854</v>
      </c>
      <c r="M3385" s="44">
        <v>-81541.350000000006</v>
      </c>
      <c r="N3385" s="44">
        <v>-81541.350000000006</v>
      </c>
    </row>
    <row r="3386" spans="2:14" x14ac:dyDescent="0.25">
      <c r="B3386" s="49" t="s">
        <v>9735</v>
      </c>
      <c r="C3386" s="53" t="str">
        <f>_xlfn.XLOOKUP(Tabla1[[#This Row],[txtDimensionFocus]],Tabla7[Columna1],Tabla7[Columna2])</f>
        <v>Cuenta Por Pagar Servicios Generales</v>
      </c>
      <c r="D3386" s="43" t="s">
        <v>11514</v>
      </c>
      <c r="E3386" t="s">
        <v>2692</v>
      </c>
      <c r="F3386" t="s">
        <v>11515</v>
      </c>
      <c r="G3386" s="41">
        <v>41743</v>
      </c>
      <c r="H3386" t="s">
        <v>2693</v>
      </c>
      <c r="L3386" t="s">
        <v>21854</v>
      </c>
      <c r="M3386" s="44">
        <v>-81541.3</v>
      </c>
      <c r="N3386" s="44">
        <v>-81541.3</v>
      </c>
    </row>
    <row r="3387" spans="2:14" x14ac:dyDescent="0.25">
      <c r="B3387" s="49" t="s">
        <v>9735</v>
      </c>
      <c r="C3387" s="53" t="str">
        <f>_xlfn.XLOOKUP(Tabla1[[#This Row],[txtDimensionFocus]],Tabla7[Columna1],Tabla7[Columna2])</f>
        <v>Cuenta Por Pagar Servicios Generales</v>
      </c>
      <c r="D3387" s="43" t="s">
        <v>11908</v>
      </c>
      <c r="E3387" t="s">
        <v>3213</v>
      </c>
      <c r="F3387" t="s">
        <v>11909</v>
      </c>
      <c r="G3387" s="41">
        <v>41768</v>
      </c>
      <c r="H3387" t="s">
        <v>3214</v>
      </c>
      <c r="L3387" t="s">
        <v>21854</v>
      </c>
      <c r="M3387" s="44">
        <v>-81540.78</v>
      </c>
      <c r="N3387" s="44">
        <v>-81540.78</v>
      </c>
    </row>
    <row r="3388" spans="2:14" x14ac:dyDescent="0.25">
      <c r="B3388" s="49" t="s">
        <v>9735</v>
      </c>
      <c r="C3388" s="53" t="str">
        <f>_xlfn.XLOOKUP(Tabla1[[#This Row],[txtDimensionFocus]],Tabla7[Columna1],Tabla7[Columna2])</f>
        <v>Cuenta Por Pagar Servicios Generales</v>
      </c>
      <c r="D3388" s="43" t="s">
        <v>12214</v>
      </c>
      <c r="E3388" t="s">
        <v>3652</v>
      </c>
      <c r="F3388" t="s">
        <v>12215</v>
      </c>
      <c r="G3388" s="41">
        <v>41779</v>
      </c>
      <c r="H3388" t="s">
        <v>3653</v>
      </c>
      <c r="L3388" t="s">
        <v>21854</v>
      </c>
      <c r="M3388" s="44">
        <v>-81540.78</v>
      </c>
      <c r="N3388" s="44">
        <v>-81540.78</v>
      </c>
    </row>
    <row r="3389" spans="2:14" x14ac:dyDescent="0.25">
      <c r="B3389" s="49" t="s">
        <v>9735</v>
      </c>
      <c r="C3389" s="53" t="str">
        <f>_xlfn.XLOOKUP(Tabla1[[#This Row],[txtDimensionFocus]],Tabla7[Columna1],Tabla7[Columna2])</f>
        <v>Cuenta Por Pagar Servicios Generales</v>
      </c>
      <c r="D3389" s="43" t="s">
        <v>11575</v>
      </c>
      <c r="E3389" t="s">
        <v>2774</v>
      </c>
      <c r="F3389" t="s">
        <v>11576</v>
      </c>
      <c r="G3389" s="41">
        <v>41744</v>
      </c>
      <c r="H3389" t="s">
        <v>2775</v>
      </c>
      <c r="L3389" t="s">
        <v>21854</v>
      </c>
      <c r="M3389" s="44">
        <v>-81540.78</v>
      </c>
      <c r="N3389" s="44">
        <v>-81540.78</v>
      </c>
    </row>
    <row r="3390" spans="2:14" x14ac:dyDescent="0.25">
      <c r="B3390" s="49" t="s">
        <v>9735</v>
      </c>
      <c r="C3390" s="53" t="str">
        <f>_xlfn.XLOOKUP(Tabla1[[#This Row],[txtDimensionFocus]],Tabla7[Columna1],Tabla7[Columna2])</f>
        <v>Cuenta Por Pagar Servicios Generales</v>
      </c>
      <c r="D3390" s="43" t="s">
        <v>12929</v>
      </c>
      <c r="E3390" t="s">
        <v>4622</v>
      </c>
      <c r="F3390" t="s">
        <v>12930</v>
      </c>
      <c r="G3390" s="41">
        <v>42004</v>
      </c>
      <c r="H3390" t="s">
        <v>4623</v>
      </c>
      <c r="L3390" t="s">
        <v>21854</v>
      </c>
      <c r="M3390" s="44">
        <v>-81015.199999999997</v>
      </c>
      <c r="N3390" s="44">
        <v>-81015.199999999997</v>
      </c>
    </row>
    <row r="3391" spans="2:14" x14ac:dyDescent="0.25">
      <c r="B3391" s="49" t="s">
        <v>9735</v>
      </c>
      <c r="C3391" s="53" t="str">
        <f>_xlfn.XLOOKUP(Tabla1[[#This Row],[txtDimensionFocus]],Tabla7[Columna1],Tabla7[Columna2])</f>
        <v>Cuenta Por Pagar Servicios Generales</v>
      </c>
      <c r="D3391" s="43" t="s">
        <v>13938</v>
      </c>
      <c r="E3391" t="s">
        <v>5905</v>
      </c>
      <c r="F3391" t="s">
        <v>13939</v>
      </c>
      <c r="G3391" s="41">
        <v>42361</v>
      </c>
      <c r="H3391" t="s">
        <v>5906</v>
      </c>
      <c r="L3391" t="s">
        <v>21854</v>
      </c>
      <c r="M3391" s="44">
        <v>-80000</v>
      </c>
      <c r="N3391" s="44">
        <v>-80000</v>
      </c>
    </row>
    <row r="3392" spans="2:14" x14ac:dyDescent="0.25">
      <c r="B3392" s="49" t="s">
        <v>9735</v>
      </c>
      <c r="C3392" s="53" t="str">
        <f>_xlfn.XLOOKUP(Tabla1[[#This Row],[txtDimensionFocus]],Tabla7[Columna1],Tabla7[Columna2])</f>
        <v>Cuenta Por Pagar Servicios Generales</v>
      </c>
      <c r="D3392" s="43" t="s">
        <v>14681</v>
      </c>
      <c r="E3392" t="s">
        <v>6872</v>
      </c>
      <c r="F3392" t="s">
        <v>14682</v>
      </c>
      <c r="G3392" s="41">
        <v>42955</v>
      </c>
      <c r="H3392" t="s">
        <v>6873</v>
      </c>
      <c r="L3392" t="s">
        <v>21854</v>
      </c>
      <c r="M3392" s="44">
        <v>-80000</v>
      </c>
      <c r="N3392" s="44">
        <v>-80000</v>
      </c>
    </row>
    <row r="3393" spans="2:14" x14ac:dyDescent="0.25">
      <c r="B3393" s="49" t="s">
        <v>9735</v>
      </c>
      <c r="C3393" s="53" t="str">
        <f>_xlfn.XLOOKUP(Tabla1[[#This Row],[txtDimensionFocus]],Tabla7[Columna1],Tabla7[Columna2])</f>
        <v>Cuenta Por Pagar Servicios Generales</v>
      </c>
      <c r="D3393" s="43" t="s">
        <v>11258</v>
      </c>
      <c r="E3393" t="s">
        <v>2364</v>
      </c>
      <c r="F3393" t="s">
        <v>11259</v>
      </c>
      <c r="G3393" s="41">
        <v>41709</v>
      </c>
      <c r="H3393" t="s">
        <v>2365</v>
      </c>
      <c r="L3393" t="s">
        <v>21854</v>
      </c>
      <c r="M3393" s="44">
        <v>-79904.009999999995</v>
      </c>
      <c r="N3393" s="44">
        <v>-79904.009999999995</v>
      </c>
    </row>
    <row r="3394" spans="2:14" x14ac:dyDescent="0.25">
      <c r="B3394" s="49" t="s">
        <v>9735</v>
      </c>
      <c r="C3394" s="53" t="str">
        <f>_xlfn.XLOOKUP(Tabla1[[#This Row],[txtDimensionFocus]],Tabla7[Columna1],Tabla7[Columna2])</f>
        <v>Cuenta Por Pagar Servicios Generales</v>
      </c>
      <c r="D3394" s="43" t="s">
        <v>7393</v>
      </c>
      <c r="E3394" t="s">
        <v>7392</v>
      </c>
      <c r="F3394" t="s">
        <v>16218</v>
      </c>
      <c r="G3394" s="41">
        <v>44927</v>
      </c>
      <c r="H3394" t="s">
        <v>8893</v>
      </c>
      <c r="L3394" t="s">
        <v>21854</v>
      </c>
      <c r="M3394" s="44">
        <v>-79800</v>
      </c>
      <c r="N3394" s="44">
        <v>-79800</v>
      </c>
    </row>
    <row r="3395" spans="2:14" x14ac:dyDescent="0.25">
      <c r="B3395" s="49" t="s">
        <v>9735</v>
      </c>
      <c r="C3395" s="53" t="str">
        <f>_xlfn.XLOOKUP(Tabla1[[#This Row],[txtDimensionFocus]],Tabla7[Columna1],Tabla7[Columna2])</f>
        <v>Cuenta Por Pagar Servicios Generales</v>
      </c>
      <c r="D3395" s="43" t="s">
        <v>12557</v>
      </c>
      <c r="E3395" t="s">
        <v>4136</v>
      </c>
      <c r="F3395" t="s">
        <v>12558</v>
      </c>
      <c r="G3395" s="41">
        <v>41877</v>
      </c>
      <c r="H3395" t="s">
        <v>4137</v>
      </c>
      <c r="L3395" t="s">
        <v>21854</v>
      </c>
      <c r="M3395" s="44">
        <v>-79600</v>
      </c>
      <c r="N3395" s="44">
        <v>-79600</v>
      </c>
    </row>
    <row r="3396" spans="2:14" x14ac:dyDescent="0.25">
      <c r="B3396" s="49" t="s">
        <v>9735</v>
      </c>
      <c r="C3396" s="53" t="str">
        <f>_xlfn.XLOOKUP(Tabla1[[#This Row],[txtDimensionFocus]],Tabla7[Columna1],Tabla7[Columna2])</f>
        <v>Cuenta Por Pagar Servicios Generales</v>
      </c>
      <c r="D3396" s="43" t="s">
        <v>8453</v>
      </c>
      <c r="E3396" t="s">
        <v>8452</v>
      </c>
      <c r="F3396" t="s">
        <v>15884</v>
      </c>
      <c r="G3396" s="41">
        <v>44483</v>
      </c>
      <c r="H3396" t="s">
        <v>8454</v>
      </c>
      <c r="L3396" t="s">
        <v>21854</v>
      </c>
      <c r="M3396" s="44">
        <v>-79200</v>
      </c>
      <c r="N3396" s="44">
        <v>-79200</v>
      </c>
    </row>
    <row r="3397" spans="2:14" x14ac:dyDescent="0.25">
      <c r="B3397" s="49" t="s">
        <v>9735</v>
      </c>
      <c r="C3397" s="53" t="str">
        <f>_xlfn.XLOOKUP(Tabla1[[#This Row],[txtDimensionFocus]],Tabla7[Columna1],Tabla7[Columna2])</f>
        <v>Cuenta Por Pagar Servicios Generales</v>
      </c>
      <c r="D3397" s="43" t="s">
        <v>8460</v>
      </c>
      <c r="E3397" t="s">
        <v>8459</v>
      </c>
      <c r="F3397" t="s">
        <v>15888</v>
      </c>
      <c r="G3397" s="41">
        <v>44490</v>
      </c>
      <c r="H3397" t="s">
        <v>8461</v>
      </c>
      <c r="I3397" t="s">
        <v>19132</v>
      </c>
      <c r="K3397" t="s">
        <v>22796</v>
      </c>
      <c r="L3397" t="s">
        <v>21854</v>
      </c>
      <c r="M3397" s="44">
        <v>-79060</v>
      </c>
      <c r="N3397" s="44">
        <v>-79060</v>
      </c>
    </row>
    <row r="3398" spans="2:14" x14ac:dyDescent="0.25">
      <c r="B3398" s="49" t="s">
        <v>9735</v>
      </c>
      <c r="C3398" s="53" t="str">
        <f>_xlfn.XLOOKUP(Tabla1[[#This Row],[txtDimensionFocus]],Tabla7[Columna1],Tabla7[Columna2])</f>
        <v>Cuenta Por Pagar Servicios Generales</v>
      </c>
      <c r="D3398" s="43" t="s">
        <v>12981</v>
      </c>
      <c r="E3398" t="s">
        <v>4698</v>
      </c>
      <c r="F3398" t="s">
        <v>12982</v>
      </c>
      <c r="G3398" s="41">
        <v>42004</v>
      </c>
      <c r="H3398" t="s">
        <v>4699</v>
      </c>
      <c r="L3398" t="s">
        <v>21854</v>
      </c>
      <c r="M3398" s="44">
        <v>-78121.8</v>
      </c>
      <c r="N3398" s="44">
        <v>-78121.8</v>
      </c>
    </row>
    <row r="3399" spans="2:14" x14ac:dyDescent="0.25">
      <c r="B3399" s="49" t="s">
        <v>9735</v>
      </c>
      <c r="C3399" s="53" t="str">
        <f>_xlfn.XLOOKUP(Tabla1[[#This Row],[txtDimensionFocus]],Tabla7[Columna1],Tabla7[Columna2])</f>
        <v>Cuenta Por Pagar Servicios Generales</v>
      </c>
      <c r="D3399" s="43" t="s">
        <v>7920</v>
      </c>
      <c r="E3399" t="s">
        <v>7919</v>
      </c>
      <c r="F3399" t="s">
        <v>15442</v>
      </c>
      <c r="G3399" s="41">
        <v>44466</v>
      </c>
      <c r="H3399" t="s">
        <v>7872</v>
      </c>
      <c r="L3399" t="s">
        <v>21854</v>
      </c>
      <c r="M3399" s="44">
        <v>-78000</v>
      </c>
      <c r="N3399" s="44">
        <v>-78000</v>
      </c>
    </row>
    <row r="3400" spans="2:14" x14ac:dyDescent="0.25">
      <c r="B3400" s="49" t="s">
        <v>9735</v>
      </c>
      <c r="C3400" s="53" t="str">
        <f>_xlfn.XLOOKUP(Tabla1[[#This Row],[txtDimensionFocus]],Tabla7[Columna1],Tabla7[Columna2])</f>
        <v>Cuenta Por Pagar Servicios Generales</v>
      </c>
      <c r="D3400" s="43" t="s">
        <v>12988</v>
      </c>
      <c r="E3400" t="s">
        <v>4709</v>
      </c>
      <c r="F3400" t="s">
        <v>12989</v>
      </c>
      <c r="G3400" s="41">
        <v>42004</v>
      </c>
      <c r="H3400" t="s">
        <v>4710</v>
      </c>
      <c r="L3400" t="s">
        <v>21854</v>
      </c>
      <c r="M3400" s="44">
        <v>-77868.2</v>
      </c>
      <c r="N3400" s="44">
        <v>-77868.2</v>
      </c>
    </row>
    <row r="3401" spans="2:14" x14ac:dyDescent="0.25">
      <c r="B3401" s="49" t="s">
        <v>9735</v>
      </c>
      <c r="C3401" s="53" t="str">
        <f>_xlfn.XLOOKUP(Tabla1[[#This Row],[txtDimensionFocus]],Tabla7[Columna1],Tabla7[Columna2])</f>
        <v>Cuenta Por Pagar Servicios Generales</v>
      </c>
      <c r="D3401" s="43" t="s">
        <v>12996</v>
      </c>
      <c r="E3401" t="s">
        <v>4721</v>
      </c>
      <c r="F3401" t="s">
        <v>12997</v>
      </c>
      <c r="G3401" s="41">
        <v>42004</v>
      </c>
      <c r="H3401" t="s">
        <v>4722</v>
      </c>
      <c r="L3401" t="s">
        <v>21854</v>
      </c>
      <c r="M3401" s="44">
        <v>-77868.2</v>
      </c>
      <c r="N3401" s="44">
        <v>-77868.2</v>
      </c>
    </row>
    <row r="3402" spans="2:14" x14ac:dyDescent="0.25">
      <c r="B3402" s="49" t="s">
        <v>9735</v>
      </c>
      <c r="C3402" s="53" t="str">
        <f>_xlfn.XLOOKUP(Tabla1[[#This Row],[txtDimensionFocus]],Tabla7[Columna1],Tabla7[Columna2])</f>
        <v>Cuenta Por Pagar Servicios Generales</v>
      </c>
      <c r="D3402" s="43" t="s">
        <v>13068</v>
      </c>
      <c r="E3402" t="s">
        <v>4827</v>
      </c>
      <c r="F3402" t="s">
        <v>13069</v>
      </c>
      <c r="G3402" s="41">
        <v>42004</v>
      </c>
      <c r="H3402" t="s">
        <v>4828</v>
      </c>
      <c r="L3402" t="s">
        <v>21854</v>
      </c>
      <c r="M3402" s="44">
        <v>-77868.2</v>
      </c>
      <c r="N3402" s="44">
        <v>-77868.2</v>
      </c>
    </row>
    <row r="3403" spans="2:14" x14ac:dyDescent="0.25">
      <c r="B3403" s="49" t="s">
        <v>23700</v>
      </c>
      <c r="C3403" s="53" t="str">
        <f>_xlfn.XLOOKUP(Tabla1[[#This Row],[txtDimensionFocus]],Tabla7[Columna1],Tabla7[Columna2])</f>
        <v>Retencion por Pagar  de Impuesto Retenido</v>
      </c>
      <c r="D3403" s="43" t="s">
        <v>17</v>
      </c>
      <c r="E3403" t="s">
        <v>16</v>
      </c>
      <c r="F3403" t="s">
        <v>23729</v>
      </c>
      <c r="G3403" s="41">
        <v>41513</v>
      </c>
      <c r="L3403" t="s">
        <v>21854</v>
      </c>
      <c r="M3403" s="44">
        <v>-38059.879999999997</v>
      </c>
      <c r="N3403" s="44">
        <v>-38059.879999999997</v>
      </c>
    </row>
    <row r="3404" spans="2:14" x14ac:dyDescent="0.25">
      <c r="B3404" s="49" t="s">
        <v>9735</v>
      </c>
      <c r="C3404" s="53" t="str">
        <f>_xlfn.XLOOKUP(Tabla1[[#This Row],[txtDimensionFocus]],Tabla7[Columna1],Tabla7[Columna2])</f>
        <v>Cuenta Por Pagar Servicios Generales</v>
      </c>
      <c r="D3404" s="43" t="s">
        <v>13131</v>
      </c>
      <c r="E3404" t="s">
        <v>4921</v>
      </c>
      <c r="F3404" t="s">
        <v>13132</v>
      </c>
      <c r="G3404" s="41">
        <v>42004</v>
      </c>
      <c r="H3404" t="s">
        <v>4922</v>
      </c>
      <c r="L3404" t="s">
        <v>21854</v>
      </c>
      <c r="M3404" s="44">
        <v>-77868.2</v>
      </c>
      <c r="N3404" s="44">
        <v>-77868.2</v>
      </c>
    </row>
    <row r="3405" spans="2:14" x14ac:dyDescent="0.25">
      <c r="B3405" s="49" t="s">
        <v>9735</v>
      </c>
      <c r="C3405" s="53" t="str">
        <f>_xlfn.XLOOKUP(Tabla1[[#This Row],[txtDimensionFocus]],Tabla7[Columna1],Tabla7[Columna2])</f>
        <v>Cuenta Por Pagar Servicios Generales</v>
      </c>
      <c r="D3405" s="43" t="s">
        <v>13135</v>
      </c>
      <c r="E3405" t="s">
        <v>4927</v>
      </c>
      <c r="F3405" t="s">
        <v>13136</v>
      </c>
      <c r="G3405" s="41">
        <v>42004</v>
      </c>
      <c r="H3405" t="s">
        <v>4928</v>
      </c>
      <c r="L3405" t="s">
        <v>21854</v>
      </c>
      <c r="M3405" s="44">
        <v>-77868.2</v>
      </c>
      <c r="N3405" s="44">
        <v>-77868.2</v>
      </c>
    </row>
    <row r="3406" spans="2:14" x14ac:dyDescent="0.25">
      <c r="B3406" s="49" t="s">
        <v>9735</v>
      </c>
      <c r="C3406" s="53" t="str">
        <f>_xlfn.XLOOKUP(Tabla1[[#This Row],[txtDimensionFocus]],Tabla7[Columna1],Tabla7[Columna2])</f>
        <v>Cuenta Por Pagar Servicios Generales</v>
      </c>
      <c r="D3406" s="43" t="s">
        <v>13141</v>
      </c>
      <c r="E3406" t="s">
        <v>4936</v>
      </c>
      <c r="F3406" t="s">
        <v>13142</v>
      </c>
      <c r="G3406" s="41">
        <v>42004</v>
      </c>
      <c r="H3406" t="s">
        <v>4937</v>
      </c>
      <c r="L3406" t="s">
        <v>21854</v>
      </c>
      <c r="M3406" s="44">
        <v>-77868.2</v>
      </c>
      <c r="N3406" s="44">
        <v>-77868.2</v>
      </c>
    </row>
    <row r="3407" spans="2:14" x14ac:dyDescent="0.25">
      <c r="B3407" s="49" t="s">
        <v>9735</v>
      </c>
      <c r="C3407" s="53" t="str">
        <f>_xlfn.XLOOKUP(Tabla1[[#This Row],[txtDimensionFocus]],Tabla7[Columna1],Tabla7[Columna2])</f>
        <v>Cuenta Por Pagar Servicios Generales</v>
      </c>
      <c r="D3407" s="43" t="s">
        <v>13151</v>
      </c>
      <c r="E3407" t="s">
        <v>4951</v>
      </c>
      <c r="F3407" t="s">
        <v>13152</v>
      </c>
      <c r="G3407" s="41">
        <v>42004</v>
      </c>
      <c r="H3407" t="s">
        <v>4952</v>
      </c>
      <c r="L3407" t="s">
        <v>21854</v>
      </c>
      <c r="M3407" s="44">
        <v>-77868.2</v>
      </c>
      <c r="N3407" s="44">
        <v>-77868.2</v>
      </c>
    </row>
    <row r="3408" spans="2:14" x14ac:dyDescent="0.25">
      <c r="B3408" s="49" t="s">
        <v>9735</v>
      </c>
      <c r="C3408" s="53" t="str">
        <f>_xlfn.XLOOKUP(Tabla1[[#This Row],[txtDimensionFocus]],Tabla7[Columna1],Tabla7[Columna2])</f>
        <v>Cuenta Por Pagar Servicios Generales</v>
      </c>
      <c r="D3408" s="43" t="s">
        <v>13153</v>
      </c>
      <c r="E3408" t="s">
        <v>4954</v>
      </c>
      <c r="F3408" t="s">
        <v>13154</v>
      </c>
      <c r="G3408" s="41">
        <v>42004</v>
      </c>
      <c r="H3408" t="s">
        <v>4955</v>
      </c>
      <c r="L3408" t="s">
        <v>21854</v>
      </c>
      <c r="M3408" s="44">
        <v>-77868.2</v>
      </c>
      <c r="N3408" s="44">
        <v>-77868.2</v>
      </c>
    </row>
    <row r="3409" spans="2:14" x14ac:dyDescent="0.25">
      <c r="B3409" s="49" t="s">
        <v>9735</v>
      </c>
      <c r="C3409" s="53" t="str">
        <f>_xlfn.XLOOKUP(Tabla1[[#This Row],[txtDimensionFocus]],Tabla7[Columna1],Tabla7[Columna2])</f>
        <v>Cuenta Por Pagar Servicios Generales</v>
      </c>
      <c r="D3409" s="43" t="s">
        <v>13165</v>
      </c>
      <c r="E3409" t="s">
        <v>4971</v>
      </c>
      <c r="F3409" t="s">
        <v>13166</v>
      </c>
      <c r="G3409" s="41">
        <v>42004</v>
      </c>
      <c r="H3409" t="s">
        <v>4972</v>
      </c>
      <c r="L3409" t="s">
        <v>21854</v>
      </c>
      <c r="M3409" s="44">
        <v>-77868.2</v>
      </c>
      <c r="N3409" s="44">
        <v>-77868.2</v>
      </c>
    </row>
    <row r="3410" spans="2:14" x14ac:dyDescent="0.25">
      <c r="B3410" s="49" t="s">
        <v>9735</v>
      </c>
      <c r="C3410" s="53" t="str">
        <f>_xlfn.XLOOKUP(Tabla1[[#This Row],[txtDimensionFocus]],Tabla7[Columna1],Tabla7[Columna2])</f>
        <v>Cuenta Por Pagar Servicios Generales</v>
      </c>
      <c r="D3410" s="43" t="s">
        <v>13273</v>
      </c>
      <c r="E3410" t="s">
        <v>5130</v>
      </c>
      <c r="F3410" t="s">
        <v>13274</v>
      </c>
      <c r="G3410" s="41">
        <v>42004</v>
      </c>
      <c r="H3410" t="s">
        <v>5131</v>
      </c>
      <c r="L3410" t="s">
        <v>21854</v>
      </c>
      <c r="M3410" s="44">
        <v>-77868.2</v>
      </c>
      <c r="N3410" s="44">
        <v>-77868.2</v>
      </c>
    </row>
    <row r="3411" spans="2:14" x14ac:dyDescent="0.25">
      <c r="B3411" s="49" t="s">
        <v>9735</v>
      </c>
      <c r="C3411" s="53" t="str">
        <f>_xlfn.XLOOKUP(Tabla1[[#This Row],[txtDimensionFocus]],Tabla7[Columna1],Tabla7[Columna2])</f>
        <v>Cuenta Por Pagar Servicios Generales</v>
      </c>
      <c r="D3411" s="43" t="s">
        <v>13327</v>
      </c>
      <c r="E3411" t="s">
        <v>5210</v>
      </c>
      <c r="F3411" t="s">
        <v>13328</v>
      </c>
      <c r="G3411" s="41">
        <v>42004</v>
      </c>
      <c r="H3411" t="s">
        <v>5211</v>
      </c>
      <c r="L3411" t="s">
        <v>21854</v>
      </c>
      <c r="M3411" s="44">
        <v>-77868.2</v>
      </c>
      <c r="N3411" s="44">
        <v>-77868.2</v>
      </c>
    </row>
    <row r="3412" spans="2:14" x14ac:dyDescent="0.25">
      <c r="B3412" s="49" t="s">
        <v>9735</v>
      </c>
      <c r="C3412" s="53" t="str">
        <f>_xlfn.XLOOKUP(Tabla1[[#This Row],[txtDimensionFocus]],Tabla7[Columna1],Tabla7[Columna2])</f>
        <v>Cuenta Por Pagar Servicios Generales</v>
      </c>
      <c r="D3412" s="43" t="s">
        <v>12535</v>
      </c>
      <c r="E3412" t="s">
        <v>4103</v>
      </c>
      <c r="F3412" t="s">
        <v>12536</v>
      </c>
      <c r="G3412" s="41">
        <v>41863</v>
      </c>
      <c r="H3412" t="s">
        <v>4104</v>
      </c>
      <c r="L3412" t="s">
        <v>21854</v>
      </c>
      <c r="M3412" s="44">
        <v>-77688.05</v>
      </c>
      <c r="N3412" s="44">
        <v>-77688.05</v>
      </c>
    </row>
    <row r="3413" spans="2:14" x14ac:dyDescent="0.25">
      <c r="B3413" s="49" t="s">
        <v>9735</v>
      </c>
      <c r="C3413" s="53" t="str">
        <f>_xlfn.XLOOKUP(Tabla1[[#This Row],[txtDimensionFocus]],Tabla7[Columna1],Tabla7[Columna2])</f>
        <v>Cuenta Por Pagar Servicios Generales</v>
      </c>
      <c r="D3413" s="43" t="s">
        <v>4469</v>
      </c>
      <c r="E3413" t="s">
        <v>4468</v>
      </c>
      <c r="F3413" t="s">
        <v>13670</v>
      </c>
      <c r="G3413" s="41">
        <v>42186</v>
      </c>
      <c r="H3413" s="50" t="s">
        <v>5589</v>
      </c>
      <c r="L3413" t="s">
        <v>21854</v>
      </c>
      <c r="M3413" s="44">
        <v>-77000</v>
      </c>
      <c r="N3413" s="44">
        <v>-77000</v>
      </c>
    </row>
    <row r="3414" spans="2:14" x14ac:dyDescent="0.25">
      <c r="B3414" s="49" t="s">
        <v>9735</v>
      </c>
      <c r="C3414" s="53" t="str">
        <f>_xlfn.XLOOKUP(Tabla1[[#This Row],[txtDimensionFocus]],Tabla7[Columna1],Tabla7[Columna2])</f>
        <v>Cuenta Por Pagar Servicios Generales</v>
      </c>
      <c r="D3414" s="43" t="s">
        <v>4469</v>
      </c>
      <c r="E3414" t="s">
        <v>4468</v>
      </c>
      <c r="F3414" t="s">
        <v>14384</v>
      </c>
      <c r="G3414" s="41">
        <v>42711</v>
      </c>
      <c r="H3414" t="s">
        <v>6490</v>
      </c>
      <c r="L3414" t="s">
        <v>21854</v>
      </c>
      <c r="M3414" s="44">
        <v>-77000</v>
      </c>
      <c r="N3414" s="44">
        <v>-77000</v>
      </c>
    </row>
    <row r="3415" spans="2:14" x14ac:dyDescent="0.25">
      <c r="B3415" s="49" t="s">
        <v>9735</v>
      </c>
      <c r="C3415" s="53" t="str">
        <f>_xlfn.XLOOKUP(Tabla1[[#This Row],[txtDimensionFocus]],Tabla7[Columna1],Tabla7[Columna2])</f>
        <v>Cuenta Por Pagar Servicios Generales</v>
      </c>
      <c r="D3415" s="43" t="s">
        <v>4469</v>
      </c>
      <c r="E3415" t="s">
        <v>4468</v>
      </c>
      <c r="F3415" t="s">
        <v>14442</v>
      </c>
      <c r="G3415" s="41">
        <v>42776</v>
      </c>
      <c r="H3415" t="s">
        <v>6096</v>
      </c>
      <c r="L3415" t="s">
        <v>21854</v>
      </c>
      <c r="M3415" s="44">
        <v>-77000</v>
      </c>
      <c r="N3415" s="44">
        <v>-77000</v>
      </c>
    </row>
    <row r="3416" spans="2:14" x14ac:dyDescent="0.25">
      <c r="B3416" s="49" t="s">
        <v>9735</v>
      </c>
      <c r="C3416" s="53" t="str">
        <f>_xlfn.XLOOKUP(Tabla1[[#This Row],[txtDimensionFocus]],Tabla7[Columna1],Tabla7[Columna2])</f>
        <v>Cuenta Por Pagar Servicios Generales</v>
      </c>
      <c r="D3416" s="43" t="s">
        <v>4469</v>
      </c>
      <c r="E3416" t="s">
        <v>4468</v>
      </c>
      <c r="F3416" t="s">
        <v>14445</v>
      </c>
      <c r="G3416" s="41">
        <v>42781</v>
      </c>
      <c r="H3416" t="s">
        <v>6093</v>
      </c>
      <c r="L3416" t="s">
        <v>21854</v>
      </c>
      <c r="M3416" s="44">
        <v>-77000</v>
      </c>
      <c r="N3416" s="44">
        <v>-77000</v>
      </c>
    </row>
    <row r="3417" spans="2:14" x14ac:dyDescent="0.25">
      <c r="B3417" s="49" t="s">
        <v>9735</v>
      </c>
      <c r="C3417" s="53" t="str">
        <f>_xlfn.XLOOKUP(Tabla1[[#This Row],[txtDimensionFocus]],Tabla7[Columna1],Tabla7[Columna2])</f>
        <v>Cuenta Por Pagar Servicios Generales</v>
      </c>
      <c r="D3417" s="43" t="s">
        <v>1219</v>
      </c>
      <c r="E3417" t="s">
        <v>1218</v>
      </c>
      <c r="F3417" t="s">
        <v>15218</v>
      </c>
      <c r="G3417" s="41">
        <v>43882</v>
      </c>
      <c r="H3417" t="s">
        <v>7632</v>
      </c>
      <c r="L3417" t="s">
        <v>21854</v>
      </c>
      <c r="M3417" s="44">
        <v>-76984.929999999993</v>
      </c>
      <c r="N3417" s="44">
        <v>-76984.929999999993</v>
      </c>
    </row>
    <row r="3418" spans="2:14" x14ac:dyDescent="0.25">
      <c r="B3418" s="49" t="s">
        <v>23700</v>
      </c>
      <c r="C3418" s="53" t="str">
        <f>_xlfn.XLOOKUP(Tabla1[[#This Row],[txtDimensionFocus]],Tabla7[Columna1],Tabla7[Columna2])</f>
        <v>Retencion por Pagar  de Impuesto Retenido</v>
      </c>
      <c r="D3418" s="43" t="s">
        <v>17</v>
      </c>
      <c r="E3418" t="s">
        <v>16</v>
      </c>
      <c r="F3418" t="s">
        <v>23820</v>
      </c>
      <c r="G3418" s="41">
        <v>41850</v>
      </c>
      <c r="L3418" t="s">
        <v>21854</v>
      </c>
      <c r="M3418" s="44">
        <v>-37245.17</v>
      </c>
      <c r="N3418" s="44">
        <v>-37245.17</v>
      </c>
    </row>
    <row r="3419" spans="2:14" x14ac:dyDescent="0.25">
      <c r="B3419" s="49" t="s">
        <v>9735</v>
      </c>
      <c r="C3419" s="53" t="str">
        <f>_xlfn.XLOOKUP(Tabla1[[#This Row],[txtDimensionFocus]],Tabla7[Columna1],Tabla7[Columna2])</f>
        <v>Cuenta Por Pagar Servicios Generales</v>
      </c>
      <c r="D3419" s="43" t="s">
        <v>13285</v>
      </c>
      <c r="E3419" t="s">
        <v>5147</v>
      </c>
      <c r="F3419" t="s">
        <v>13286</v>
      </c>
      <c r="G3419" s="41">
        <v>42004</v>
      </c>
      <c r="H3419" t="s">
        <v>5148</v>
      </c>
      <c r="L3419" t="s">
        <v>21854</v>
      </c>
      <c r="M3419" s="44">
        <v>-76675.100000000006</v>
      </c>
      <c r="N3419" s="44">
        <v>-76675.100000000006</v>
      </c>
    </row>
    <row r="3420" spans="2:14" x14ac:dyDescent="0.25">
      <c r="B3420" s="49" t="s">
        <v>9735</v>
      </c>
      <c r="C3420" s="53" t="str">
        <f>_xlfn.XLOOKUP(Tabla1[[#This Row],[txtDimensionFocus]],Tabla7[Columna1],Tabla7[Columna2])</f>
        <v>Cuenta Por Pagar Servicios Generales</v>
      </c>
      <c r="D3420" s="43" t="s">
        <v>6165</v>
      </c>
      <c r="E3420" t="s">
        <v>6164</v>
      </c>
      <c r="F3420" t="s">
        <v>14122</v>
      </c>
      <c r="G3420" s="41">
        <v>42556</v>
      </c>
      <c r="H3420" t="s">
        <v>3854</v>
      </c>
      <c r="I3420" t="s">
        <v>19121</v>
      </c>
      <c r="K3420">
        <v>1623</v>
      </c>
      <c r="L3420" t="s">
        <v>21854</v>
      </c>
      <c r="M3420" s="44">
        <v>-76573.03</v>
      </c>
      <c r="N3420" s="44">
        <v>-76573.03</v>
      </c>
    </row>
    <row r="3421" spans="2:14" x14ac:dyDescent="0.25">
      <c r="B3421" s="49" t="s">
        <v>9735</v>
      </c>
      <c r="C3421" s="53" t="str">
        <f>_xlfn.XLOOKUP(Tabla1[[#This Row],[txtDimensionFocus]],Tabla7[Columna1],Tabla7[Columna2])</f>
        <v>Cuenta Por Pagar Servicios Generales</v>
      </c>
      <c r="D3421" s="43" t="s">
        <v>12917</v>
      </c>
      <c r="E3421" t="s">
        <v>4604</v>
      </c>
      <c r="F3421" t="s">
        <v>12918</v>
      </c>
      <c r="G3421" s="41">
        <v>42004</v>
      </c>
      <c r="H3421" t="s">
        <v>4605</v>
      </c>
      <c r="L3421" t="s">
        <v>21854</v>
      </c>
      <c r="M3421" s="44">
        <v>-76548.399999999994</v>
      </c>
      <c r="N3421" s="44">
        <v>-76548.399999999994</v>
      </c>
    </row>
    <row r="3422" spans="2:14" x14ac:dyDescent="0.25">
      <c r="B3422" s="49" t="s">
        <v>9735</v>
      </c>
      <c r="C3422" s="53" t="str">
        <f>_xlfn.XLOOKUP(Tabla1[[#This Row],[txtDimensionFocus]],Tabla7[Columna1],Tabla7[Columna2])</f>
        <v>Cuenta Por Pagar Servicios Generales</v>
      </c>
      <c r="D3422" s="43" t="s">
        <v>12967</v>
      </c>
      <c r="E3422" t="s">
        <v>4679</v>
      </c>
      <c r="F3422" t="s">
        <v>12968</v>
      </c>
      <c r="G3422" s="41">
        <v>42004</v>
      </c>
      <c r="H3422" t="s">
        <v>4680</v>
      </c>
      <c r="L3422" t="s">
        <v>21854</v>
      </c>
      <c r="M3422" s="44">
        <v>-76548.399999999994</v>
      </c>
      <c r="N3422" s="44">
        <v>-76548.399999999994</v>
      </c>
    </row>
    <row r="3423" spans="2:14" x14ac:dyDescent="0.25">
      <c r="B3423" s="49" t="s">
        <v>9735</v>
      </c>
      <c r="C3423" s="53" t="str">
        <f>_xlfn.XLOOKUP(Tabla1[[#This Row],[txtDimensionFocus]],Tabla7[Columna1],Tabla7[Columna2])</f>
        <v>Cuenta Por Pagar Servicios Generales</v>
      </c>
      <c r="D3423" s="43" t="s">
        <v>12985</v>
      </c>
      <c r="E3423" t="s">
        <v>4704</v>
      </c>
      <c r="F3423" t="s">
        <v>12986</v>
      </c>
      <c r="G3423" s="41">
        <v>42004</v>
      </c>
      <c r="H3423" t="s">
        <v>4705</v>
      </c>
      <c r="L3423" t="s">
        <v>21854</v>
      </c>
      <c r="M3423" s="44">
        <v>-76548.399999999994</v>
      </c>
      <c r="N3423" s="44">
        <v>-76548.399999999994</v>
      </c>
    </row>
    <row r="3424" spans="2:14" x14ac:dyDescent="0.25">
      <c r="B3424" s="49" t="s">
        <v>9735</v>
      </c>
      <c r="C3424" s="53" t="str">
        <f>_xlfn.XLOOKUP(Tabla1[[#This Row],[txtDimensionFocus]],Tabla7[Columna1],Tabla7[Columna2])</f>
        <v>Cuenta Por Pagar Servicios Generales</v>
      </c>
      <c r="D3424" s="43" t="s">
        <v>12992</v>
      </c>
      <c r="E3424" t="s">
        <v>4715</v>
      </c>
      <c r="F3424" t="s">
        <v>12993</v>
      </c>
      <c r="G3424" s="41">
        <v>42004</v>
      </c>
      <c r="H3424" t="s">
        <v>4716</v>
      </c>
      <c r="L3424" t="s">
        <v>21854</v>
      </c>
      <c r="M3424" s="44">
        <v>-76548.399999999994</v>
      </c>
      <c r="N3424" s="44">
        <v>-76548.399999999994</v>
      </c>
    </row>
    <row r="3425" spans="2:14" x14ac:dyDescent="0.25">
      <c r="B3425" s="49" t="s">
        <v>23866</v>
      </c>
      <c r="C3425" s="53" t="str">
        <f>_xlfn.XLOOKUP(Tabla1[[#This Row],[txtDimensionFocus]],Tabla7[Columna1],Tabla7[Columna2])</f>
        <v>Reposicion/Reposicion Cajas Chicas/Fondos</v>
      </c>
      <c r="D3425" s="43" t="s">
        <v>21114</v>
      </c>
      <c r="E3425" t="s">
        <v>23888</v>
      </c>
      <c r="F3425" t="s">
        <v>21115</v>
      </c>
      <c r="G3425" s="41">
        <v>45301</v>
      </c>
      <c r="H3425" t="s">
        <v>21116</v>
      </c>
      <c r="L3425" t="s">
        <v>21854</v>
      </c>
      <c r="M3425" s="44">
        <v>-36884.15</v>
      </c>
      <c r="N3425" s="44">
        <v>-36884.15</v>
      </c>
    </row>
    <row r="3426" spans="2:14" x14ac:dyDescent="0.25">
      <c r="B3426" s="49" t="s">
        <v>9735</v>
      </c>
      <c r="C3426" s="53" t="str">
        <f>_xlfn.XLOOKUP(Tabla1[[#This Row],[txtDimensionFocus]],Tabla7[Columna1],Tabla7[Columna2])</f>
        <v>Cuenta Por Pagar Servicios Generales</v>
      </c>
      <c r="D3426" s="43" t="s">
        <v>13052</v>
      </c>
      <c r="E3426" t="s">
        <v>4803</v>
      </c>
      <c r="F3426" t="s">
        <v>13053</v>
      </c>
      <c r="G3426" s="41">
        <v>42004</v>
      </c>
      <c r="H3426" t="s">
        <v>4804</v>
      </c>
      <c r="L3426" t="s">
        <v>21854</v>
      </c>
      <c r="M3426" s="44">
        <v>-76548.399999999994</v>
      </c>
      <c r="N3426" s="44">
        <v>-76548.399999999994</v>
      </c>
    </row>
    <row r="3427" spans="2:14" x14ac:dyDescent="0.25">
      <c r="B3427" s="49" t="s">
        <v>9735</v>
      </c>
      <c r="C3427" s="53" t="str">
        <f>_xlfn.XLOOKUP(Tabla1[[#This Row],[txtDimensionFocus]],Tabla7[Columna1],Tabla7[Columna2])</f>
        <v>Cuenta Por Pagar Servicios Generales</v>
      </c>
      <c r="D3427" s="43" t="s">
        <v>13054</v>
      </c>
      <c r="E3427" t="s">
        <v>4806</v>
      </c>
      <c r="F3427" t="s">
        <v>13055</v>
      </c>
      <c r="G3427" s="41">
        <v>42004</v>
      </c>
      <c r="H3427" t="s">
        <v>4807</v>
      </c>
      <c r="L3427" t="s">
        <v>21854</v>
      </c>
      <c r="M3427" s="44">
        <v>-76548.399999999994</v>
      </c>
      <c r="N3427" s="44">
        <v>-76548.399999999994</v>
      </c>
    </row>
    <row r="3428" spans="2:14" x14ac:dyDescent="0.25">
      <c r="B3428" s="49" t="s">
        <v>9735</v>
      </c>
      <c r="C3428" s="53" t="str">
        <f>_xlfn.XLOOKUP(Tabla1[[#This Row],[txtDimensionFocus]],Tabla7[Columna1],Tabla7[Columna2])</f>
        <v>Cuenta Por Pagar Servicios Generales</v>
      </c>
      <c r="D3428" s="43" t="s">
        <v>13056</v>
      </c>
      <c r="E3428" t="s">
        <v>4809</v>
      </c>
      <c r="F3428" t="s">
        <v>13057</v>
      </c>
      <c r="G3428" s="41">
        <v>42004</v>
      </c>
      <c r="H3428" t="s">
        <v>4810</v>
      </c>
      <c r="L3428" t="s">
        <v>21854</v>
      </c>
      <c r="M3428" s="44">
        <v>-76548.399999999994</v>
      </c>
      <c r="N3428" s="44">
        <v>-76548.399999999994</v>
      </c>
    </row>
    <row r="3429" spans="2:14" x14ac:dyDescent="0.25">
      <c r="B3429" s="49" t="s">
        <v>9735</v>
      </c>
      <c r="C3429" s="53" t="str">
        <f>_xlfn.XLOOKUP(Tabla1[[#This Row],[txtDimensionFocus]],Tabla7[Columna1],Tabla7[Columna2])</f>
        <v>Cuenta Por Pagar Servicios Generales</v>
      </c>
      <c r="D3429" s="43" t="s">
        <v>13060</v>
      </c>
      <c r="E3429" t="s">
        <v>4815</v>
      </c>
      <c r="F3429" t="s">
        <v>13061</v>
      </c>
      <c r="G3429" s="41">
        <v>42004</v>
      </c>
      <c r="H3429" t="s">
        <v>4816</v>
      </c>
      <c r="L3429" t="s">
        <v>21854</v>
      </c>
      <c r="M3429" s="44">
        <v>-76548.399999999994</v>
      </c>
      <c r="N3429" s="44">
        <v>-76548.399999999994</v>
      </c>
    </row>
    <row r="3430" spans="2:14" x14ac:dyDescent="0.25">
      <c r="B3430" s="49" t="s">
        <v>9735</v>
      </c>
      <c r="C3430" s="53" t="str">
        <f>_xlfn.XLOOKUP(Tabla1[[#This Row],[txtDimensionFocus]],Tabla7[Columna1],Tabla7[Columna2])</f>
        <v>Cuenta Por Pagar Servicios Generales</v>
      </c>
      <c r="D3430" s="43" t="s">
        <v>12194</v>
      </c>
      <c r="E3430" t="s">
        <v>3622</v>
      </c>
      <c r="F3430" t="s">
        <v>12195</v>
      </c>
      <c r="G3430" s="41">
        <v>41779</v>
      </c>
      <c r="H3430" t="s">
        <v>3623</v>
      </c>
      <c r="L3430" t="s">
        <v>21854</v>
      </c>
      <c r="M3430" s="44">
        <v>-76548.399999999994</v>
      </c>
      <c r="N3430" s="44">
        <v>-76548.399999999994</v>
      </c>
    </row>
    <row r="3431" spans="2:14" x14ac:dyDescent="0.25">
      <c r="B3431" s="49" t="s">
        <v>9735</v>
      </c>
      <c r="C3431" s="53" t="str">
        <f>_xlfn.XLOOKUP(Tabla1[[#This Row],[txtDimensionFocus]],Tabla7[Columna1],Tabla7[Columna2])</f>
        <v>Cuenta Por Pagar Servicios Generales</v>
      </c>
      <c r="D3431" s="43" t="s">
        <v>13107</v>
      </c>
      <c r="E3431" t="s">
        <v>4886</v>
      </c>
      <c r="F3431" t="s">
        <v>13108</v>
      </c>
      <c r="G3431" s="41">
        <v>42004</v>
      </c>
      <c r="H3431" t="s">
        <v>4887</v>
      </c>
      <c r="L3431" t="s">
        <v>21854</v>
      </c>
      <c r="M3431" s="44">
        <v>-76548.399999999994</v>
      </c>
      <c r="N3431" s="44">
        <v>-76548.399999999994</v>
      </c>
    </row>
    <row r="3432" spans="2:14" x14ac:dyDescent="0.25">
      <c r="B3432" s="49" t="s">
        <v>9735</v>
      </c>
      <c r="C3432" s="53" t="str">
        <f>_xlfn.XLOOKUP(Tabla1[[#This Row],[txtDimensionFocus]],Tabla7[Columna1],Tabla7[Columna2])</f>
        <v>Cuenta Por Pagar Servicios Generales</v>
      </c>
      <c r="D3432" s="43" t="s">
        <v>13119</v>
      </c>
      <c r="E3432" t="s">
        <v>4903</v>
      </c>
      <c r="F3432" t="s">
        <v>13120</v>
      </c>
      <c r="G3432" s="41">
        <v>42004</v>
      </c>
      <c r="H3432" t="s">
        <v>4904</v>
      </c>
      <c r="L3432" t="s">
        <v>21854</v>
      </c>
      <c r="M3432" s="44">
        <v>-76548.399999999994</v>
      </c>
      <c r="N3432" s="44">
        <v>-76548.399999999994</v>
      </c>
    </row>
    <row r="3433" spans="2:14" x14ac:dyDescent="0.25">
      <c r="B3433" s="49" t="s">
        <v>9735</v>
      </c>
      <c r="C3433" s="53" t="str">
        <f>_xlfn.XLOOKUP(Tabla1[[#This Row],[txtDimensionFocus]],Tabla7[Columna1],Tabla7[Columna2])</f>
        <v>Cuenta Por Pagar Servicios Generales</v>
      </c>
      <c r="D3433" s="43" t="s">
        <v>13137</v>
      </c>
      <c r="E3433" t="s">
        <v>4930</v>
      </c>
      <c r="F3433" t="s">
        <v>13138</v>
      </c>
      <c r="G3433" s="41">
        <v>42004</v>
      </c>
      <c r="H3433" t="s">
        <v>4931</v>
      </c>
      <c r="L3433" t="s">
        <v>21854</v>
      </c>
      <c r="M3433" s="44">
        <v>-76548.399999999994</v>
      </c>
      <c r="N3433" s="44">
        <v>-76548.399999999994</v>
      </c>
    </row>
    <row r="3434" spans="2:14" x14ac:dyDescent="0.25">
      <c r="B3434" s="49" t="s">
        <v>9735</v>
      </c>
      <c r="C3434" s="53" t="str">
        <f>_xlfn.XLOOKUP(Tabla1[[#This Row],[txtDimensionFocus]],Tabla7[Columna1],Tabla7[Columna2])</f>
        <v>Cuenta Por Pagar Servicios Generales</v>
      </c>
      <c r="D3434" s="43" t="s">
        <v>13139</v>
      </c>
      <c r="E3434" t="s">
        <v>4933</v>
      </c>
      <c r="F3434" t="s">
        <v>13140</v>
      </c>
      <c r="G3434" s="41">
        <v>42004</v>
      </c>
      <c r="H3434" t="s">
        <v>4934</v>
      </c>
      <c r="L3434" t="s">
        <v>21854</v>
      </c>
      <c r="M3434" s="44">
        <v>-76548.399999999994</v>
      </c>
      <c r="N3434" s="44">
        <v>-76548.399999999994</v>
      </c>
    </row>
    <row r="3435" spans="2:14" x14ac:dyDescent="0.25">
      <c r="B3435" s="49" t="s">
        <v>9735</v>
      </c>
      <c r="C3435" s="53" t="str">
        <f>_xlfn.XLOOKUP(Tabla1[[#This Row],[txtDimensionFocus]],Tabla7[Columna1],Tabla7[Columna2])</f>
        <v>Cuenta Por Pagar Servicios Generales</v>
      </c>
      <c r="D3435" s="43" t="s">
        <v>12091</v>
      </c>
      <c r="E3435" t="s">
        <v>3472</v>
      </c>
      <c r="F3435" t="s">
        <v>12092</v>
      </c>
      <c r="G3435" s="41">
        <v>41775</v>
      </c>
      <c r="H3435" t="s">
        <v>3473</v>
      </c>
      <c r="L3435" t="s">
        <v>21854</v>
      </c>
      <c r="M3435" s="44">
        <v>-76548.399999999994</v>
      </c>
      <c r="N3435" s="44">
        <v>-76548.399999999994</v>
      </c>
    </row>
    <row r="3436" spans="2:14" x14ac:dyDescent="0.25">
      <c r="B3436" s="49" t="s">
        <v>9735</v>
      </c>
      <c r="C3436" s="53" t="str">
        <f>_xlfn.XLOOKUP(Tabla1[[#This Row],[txtDimensionFocus]],Tabla7[Columna1],Tabla7[Columna2])</f>
        <v>Cuenta Por Pagar Servicios Generales</v>
      </c>
      <c r="D3436" s="43" t="s">
        <v>13235</v>
      </c>
      <c r="E3436" t="s">
        <v>5075</v>
      </c>
      <c r="F3436" t="s">
        <v>13236</v>
      </c>
      <c r="G3436" s="41">
        <v>42004</v>
      </c>
      <c r="H3436" t="s">
        <v>5076</v>
      </c>
      <c r="L3436" t="s">
        <v>21854</v>
      </c>
      <c r="M3436" s="44">
        <v>-76548.399999999994</v>
      </c>
      <c r="N3436" s="44">
        <v>-76548.399999999994</v>
      </c>
    </row>
    <row r="3437" spans="2:14" x14ac:dyDescent="0.25">
      <c r="B3437" s="49" t="s">
        <v>9735</v>
      </c>
      <c r="C3437" s="53" t="str">
        <f>_xlfn.XLOOKUP(Tabla1[[#This Row],[txtDimensionFocus]],Tabla7[Columna1],Tabla7[Columna2])</f>
        <v>Cuenta Por Pagar Servicios Generales</v>
      </c>
      <c r="D3437" s="43" t="s">
        <v>13297</v>
      </c>
      <c r="E3437" t="s">
        <v>5165</v>
      </c>
      <c r="F3437" t="s">
        <v>13298</v>
      </c>
      <c r="G3437" s="41">
        <v>42004</v>
      </c>
      <c r="H3437" t="s">
        <v>5166</v>
      </c>
      <c r="L3437" t="s">
        <v>21854</v>
      </c>
      <c r="M3437" s="44">
        <v>-76548.399999999994</v>
      </c>
      <c r="N3437" s="44">
        <v>-76548.399999999994</v>
      </c>
    </row>
    <row r="3438" spans="2:14" x14ac:dyDescent="0.25">
      <c r="B3438" s="49" t="s">
        <v>9735</v>
      </c>
      <c r="C3438" s="53" t="str">
        <f>_xlfn.XLOOKUP(Tabla1[[#This Row],[txtDimensionFocus]],Tabla7[Columna1],Tabla7[Columna2])</f>
        <v>Cuenta Por Pagar Servicios Generales</v>
      </c>
      <c r="D3438" s="43" t="s">
        <v>12232</v>
      </c>
      <c r="E3438" t="s">
        <v>3678</v>
      </c>
      <c r="F3438" t="s">
        <v>12233</v>
      </c>
      <c r="G3438" s="41">
        <v>41779</v>
      </c>
      <c r="H3438" t="s">
        <v>3679</v>
      </c>
      <c r="L3438" t="s">
        <v>21854</v>
      </c>
      <c r="M3438" s="44">
        <v>-76548.399999999994</v>
      </c>
      <c r="N3438" s="44">
        <v>-76548.399999999994</v>
      </c>
    </row>
    <row r="3439" spans="2:14" x14ac:dyDescent="0.25">
      <c r="B3439" s="49" t="s">
        <v>9735</v>
      </c>
      <c r="C3439" s="53" t="str">
        <f>_xlfn.XLOOKUP(Tabla1[[#This Row],[txtDimensionFocus]],Tabla7[Columna1],Tabla7[Columna2])</f>
        <v>Cuenta Por Pagar Servicios Generales</v>
      </c>
      <c r="D3439" s="43" t="s">
        <v>10679</v>
      </c>
      <c r="E3439" t="s">
        <v>1750</v>
      </c>
      <c r="F3439" t="s">
        <v>10680</v>
      </c>
      <c r="G3439" s="41">
        <v>41603</v>
      </c>
      <c r="H3439" t="s">
        <v>1751</v>
      </c>
      <c r="L3439" t="s">
        <v>21854</v>
      </c>
      <c r="M3439" s="44">
        <v>-76428.56</v>
      </c>
      <c r="N3439" s="44">
        <v>-76428.56</v>
      </c>
    </row>
    <row r="3440" spans="2:14" x14ac:dyDescent="0.25">
      <c r="B3440" s="49" t="s">
        <v>9735</v>
      </c>
      <c r="C3440" s="53" t="str">
        <f>_xlfn.XLOOKUP(Tabla1[[#This Row],[txtDimensionFocus]],Tabla7[Columna1],Tabla7[Columna2])</f>
        <v>Cuenta Por Pagar Servicios Generales</v>
      </c>
      <c r="D3440" s="43" t="s">
        <v>11811</v>
      </c>
      <c r="E3440" t="s">
        <v>3065</v>
      </c>
      <c r="F3440" t="s">
        <v>11812</v>
      </c>
      <c r="G3440" s="41">
        <v>41765</v>
      </c>
      <c r="H3440" t="s">
        <v>3066</v>
      </c>
      <c r="L3440" t="s">
        <v>21854</v>
      </c>
      <c r="M3440" s="44">
        <v>-76280.44</v>
      </c>
      <c r="N3440" s="44">
        <v>-76280.44</v>
      </c>
    </row>
    <row r="3441" spans="2:14" x14ac:dyDescent="0.25">
      <c r="B3441" s="49" t="s">
        <v>9735</v>
      </c>
      <c r="C3441" s="53" t="str">
        <f>_xlfn.XLOOKUP(Tabla1[[#This Row],[txtDimensionFocus]],Tabla7[Columna1],Tabla7[Columna2])</f>
        <v>Cuenta Por Pagar Servicios Generales</v>
      </c>
      <c r="D3441" s="43" t="s">
        <v>11762</v>
      </c>
      <c r="E3441" t="s">
        <v>3012</v>
      </c>
      <c r="F3441" t="s">
        <v>11763</v>
      </c>
      <c r="G3441" s="41">
        <v>41761</v>
      </c>
      <c r="H3441" t="s">
        <v>2959</v>
      </c>
      <c r="L3441" t="s">
        <v>21854</v>
      </c>
      <c r="M3441" s="44">
        <v>-76280.44</v>
      </c>
      <c r="N3441" s="44">
        <v>-76280.44</v>
      </c>
    </row>
    <row r="3442" spans="2:14" x14ac:dyDescent="0.25">
      <c r="B3442" s="49" t="s">
        <v>9735</v>
      </c>
      <c r="C3442" s="53" t="str">
        <f>_xlfn.XLOOKUP(Tabla1[[#This Row],[txtDimensionFocus]],Tabla7[Columna1],Tabla7[Columna2])</f>
        <v>Cuenta Por Pagar Servicios Generales</v>
      </c>
      <c r="D3442" s="43" t="s">
        <v>12141</v>
      </c>
      <c r="E3442" t="s">
        <v>3546</v>
      </c>
      <c r="F3442" t="s">
        <v>12142</v>
      </c>
      <c r="G3442" s="41">
        <v>41778</v>
      </c>
      <c r="H3442" t="s">
        <v>3547</v>
      </c>
      <c r="L3442" t="s">
        <v>21854</v>
      </c>
      <c r="M3442" s="44">
        <v>-75819.149999999994</v>
      </c>
      <c r="N3442" s="44">
        <v>-75819.149999999994</v>
      </c>
    </row>
    <row r="3443" spans="2:14" x14ac:dyDescent="0.25">
      <c r="B3443" s="49" t="s">
        <v>9735</v>
      </c>
      <c r="C3443" s="53" t="str">
        <f>_xlfn.XLOOKUP(Tabla1[[#This Row],[txtDimensionFocus]],Tabla7[Columna1],Tabla7[Columna2])</f>
        <v>Cuenta Por Pagar Servicios Generales</v>
      </c>
      <c r="D3443" s="43" t="s">
        <v>12038</v>
      </c>
      <c r="E3443" t="s">
        <v>3393</v>
      </c>
      <c r="F3443" t="s">
        <v>12039</v>
      </c>
      <c r="G3443" s="41">
        <v>41774</v>
      </c>
      <c r="H3443" t="s">
        <v>3394</v>
      </c>
      <c r="L3443" t="s">
        <v>21854</v>
      </c>
      <c r="M3443" s="44">
        <v>-75819.100000000006</v>
      </c>
      <c r="N3443" s="44">
        <v>-75819.100000000006</v>
      </c>
    </row>
    <row r="3444" spans="2:14" x14ac:dyDescent="0.25">
      <c r="B3444" s="49" t="s">
        <v>9735</v>
      </c>
      <c r="C3444" s="53" t="str">
        <f>_xlfn.XLOOKUP(Tabla1[[#This Row],[txtDimensionFocus]],Tabla7[Columna1],Tabla7[Columna2])</f>
        <v>Cuenta Por Pagar Servicios Generales</v>
      </c>
      <c r="D3444" s="43" t="s">
        <v>1356</v>
      </c>
      <c r="E3444" t="s">
        <v>1355</v>
      </c>
      <c r="F3444" t="s">
        <v>10692</v>
      </c>
      <c r="G3444" s="41">
        <v>41605</v>
      </c>
      <c r="H3444" t="s">
        <v>1766</v>
      </c>
      <c r="L3444" t="s">
        <v>21854</v>
      </c>
      <c r="M3444" s="44">
        <v>-75400</v>
      </c>
      <c r="N3444" s="44">
        <v>-75400</v>
      </c>
    </row>
    <row r="3445" spans="2:14" x14ac:dyDescent="0.25">
      <c r="B3445" s="49" t="s">
        <v>9735</v>
      </c>
      <c r="C3445" s="53" t="str">
        <f>_xlfn.XLOOKUP(Tabla1[[#This Row],[txtDimensionFocus]],Tabla7[Columna1],Tabla7[Columna2])</f>
        <v>Cuenta Por Pagar Servicios Generales</v>
      </c>
      <c r="D3445" s="43" t="s">
        <v>12165</v>
      </c>
      <c r="E3445" t="s">
        <v>3580</v>
      </c>
      <c r="F3445" t="s">
        <v>12166</v>
      </c>
      <c r="G3445" s="41">
        <v>41779</v>
      </c>
      <c r="H3445" t="s">
        <v>3581</v>
      </c>
      <c r="L3445" t="s">
        <v>21854</v>
      </c>
      <c r="M3445" s="44">
        <v>-75228.600000000006</v>
      </c>
      <c r="N3445" s="44">
        <v>-75228.600000000006</v>
      </c>
    </row>
    <row r="3446" spans="2:14" x14ac:dyDescent="0.25">
      <c r="B3446" s="49" t="s">
        <v>9735</v>
      </c>
      <c r="C3446" s="53" t="str">
        <f>_xlfn.XLOOKUP(Tabla1[[#This Row],[txtDimensionFocus]],Tabla7[Columna1],Tabla7[Columna2])</f>
        <v>Cuenta Por Pagar Servicios Generales</v>
      </c>
      <c r="D3446" s="43" t="s">
        <v>12222</v>
      </c>
      <c r="E3446" t="s">
        <v>3664</v>
      </c>
      <c r="F3446" t="s">
        <v>12223</v>
      </c>
      <c r="G3446" s="41">
        <v>41779</v>
      </c>
      <c r="H3446" t="s">
        <v>3665</v>
      </c>
      <c r="L3446" t="s">
        <v>21854</v>
      </c>
      <c r="M3446" s="44">
        <v>-75228.600000000006</v>
      </c>
      <c r="N3446" s="44">
        <v>-75228.600000000006</v>
      </c>
    </row>
    <row r="3447" spans="2:14" x14ac:dyDescent="0.25">
      <c r="B3447" s="49" t="s">
        <v>9735</v>
      </c>
      <c r="C3447" s="53" t="str">
        <f>_xlfn.XLOOKUP(Tabla1[[#This Row],[txtDimensionFocus]],Tabla7[Columna1],Tabla7[Columna2])</f>
        <v>Cuenta Por Pagar Servicios Generales</v>
      </c>
      <c r="D3447" s="43" t="s">
        <v>11638</v>
      </c>
      <c r="E3447" t="s">
        <v>2858</v>
      </c>
      <c r="F3447" t="s">
        <v>11639</v>
      </c>
      <c r="G3447" s="41">
        <v>41751</v>
      </c>
      <c r="H3447" t="s">
        <v>2859</v>
      </c>
      <c r="L3447" t="s">
        <v>21854</v>
      </c>
      <c r="M3447" s="44">
        <v>-75000</v>
      </c>
      <c r="N3447" s="44">
        <v>-75000</v>
      </c>
    </row>
    <row r="3448" spans="2:14" x14ac:dyDescent="0.25">
      <c r="B3448" s="49" t="s">
        <v>9735</v>
      </c>
      <c r="C3448" s="53" t="str">
        <f>_xlfn.XLOOKUP(Tabla1[[#This Row],[txtDimensionFocus]],Tabla7[Columna1],Tabla7[Columna2])</f>
        <v>Cuenta Por Pagar Servicios Generales</v>
      </c>
      <c r="D3448" s="43" t="s">
        <v>12163</v>
      </c>
      <c r="E3448" t="s">
        <v>3577</v>
      </c>
      <c r="F3448" t="s">
        <v>12164</v>
      </c>
      <c r="G3448" s="41">
        <v>41779</v>
      </c>
      <c r="H3448" t="s">
        <v>3578</v>
      </c>
      <c r="L3448" t="s">
        <v>21854</v>
      </c>
      <c r="M3448" s="44">
        <v>-74965.259999999995</v>
      </c>
      <c r="N3448" s="44">
        <v>-74965.259999999995</v>
      </c>
    </row>
    <row r="3449" spans="2:14" x14ac:dyDescent="0.25">
      <c r="B3449" s="49" t="s">
        <v>9735</v>
      </c>
      <c r="C3449" s="53" t="str">
        <f>_xlfn.XLOOKUP(Tabla1[[#This Row],[txtDimensionFocus]],Tabla7[Columna1],Tabla7[Columna2])</f>
        <v>Cuenta Por Pagar Servicios Generales</v>
      </c>
      <c r="D3449" s="43" t="s">
        <v>11745</v>
      </c>
      <c r="E3449" t="s">
        <v>2992</v>
      </c>
      <c r="F3449" t="s">
        <v>11747</v>
      </c>
      <c r="G3449" s="41">
        <v>41761</v>
      </c>
      <c r="H3449" t="s">
        <v>2995</v>
      </c>
      <c r="L3449" t="s">
        <v>21854</v>
      </c>
      <c r="M3449" s="44">
        <v>-74965.259999999995</v>
      </c>
      <c r="N3449" s="44">
        <v>-74965.259999999995</v>
      </c>
    </row>
    <row r="3450" spans="2:14" x14ac:dyDescent="0.25">
      <c r="B3450" s="49" t="s">
        <v>9735</v>
      </c>
      <c r="C3450" s="53" t="str">
        <f>_xlfn.XLOOKUP(Tabla1[[#This Row],[txtDimensionFocus]],Tabla7[Columna1],Tabla7[Columna2])</f>
        <v>Cuenta Por Pagar Servicios Generales</v>
      </c>
      <c r="D3450" s="43" t="s">
        <v>11764</v>
      </c>
      <c r="E3450" t="s">
        <v>3014</v>
      </c>
      <c r="F3450" t="s">
        <v>11765</v>
      </c>
      <c r="G3450" s="41">
        <v>41761</v>
      </c>
      <c r="H3450" t="s">
        <v>3015</v>
      </c>
      <c r="L3450" t="s">
        <v>21854</v>
      </c>
      <c r="M3450" s="44">
        <v>-74965.259999999995</v>
      </c>
      <c r="N3450" s="44">
        <v>-74965.259999999995</v>
      </c>
    </row>
    <row r="3451" spans="2:14" x14ac:dyDescent="0.25">
      <c r="B3451" s="49" t="s">
        <v>9735</v>
      </c>
      <c r="C3451" s="53" t="str">
        <f>_xlfn.XLOOKUP(Tabla1[[#This Row],[txtDimensionFocus]],Tabla7[Columna1],Tabla7[Columna2])</f>
        <v>Cuenta Por Pagar Servicios Generales</v>
      </c>
      <c r="D3451" s="43" t="s">
        <v>1107</v>
      </c>
      <c r="E3451" t="s">
        <v>1106</v>
      </c>
      <c r="F3451" t="s">
        <v>10181</v>
      </c>
      <c r="G3451" s="41">
        <v>41263</v>
      </c>
      <c r="H3451" t="s">
        <v>1108</v>
      </c>
      <c r="I3451" t="s">
        <v>19023</v>
      </c>
      <c r="K3451" t="s">
        <v>22761</v>
      </c>
      <c r="L3451" t="s">
        <v>21854</v>
      </c>
      <c r="M3451" s="44">
        <v>-74815.100000000006</v>
      </c>
      <c r="N3451" s="44">
        <v>-74815.100000000006</v>
      </c>
    </row>
    <row r="3452" spans="2:14" x14ac:dyDescent="0.25">
      <c r="B3452" s="49" t="s">
        <v>9735</v>
      </c>
      <c r="C3452" s="53" t="str">
        <f>_xlfn.XLOOKUP(Tabla1[[#This Row],[txtDimensionFocus]],Tabla7[Columna1],Tabla7[Columna2])</f>
        <v>Cuenta Por Pagar Servicios Generales</v>
      </c>
      <c r="D3452" s="43" t="s">
        <v>13319</v>
      </c>
      <c r="E3452" t="s">
        <v>5198</v>
      </c>
      <c r="F3452" t="s">
        <v>13320</v>
      </c>
      <c r="G3452" s="41">
        <v>42004</v>
      </c>
      <c r="H3452" t="s">
        <v>5199</v>
      </c>
      <c r="L3452" t="s">
        <v>21854</v>
      </c>
      <c r="M3452" s="44">
        <v>-73959.199999999997</v>
      </c>
      <c r="N3452" s="44">
        <v>-73959.199999999997</v>
      </c>
    </row>
    <row r="3453" spans="2:14" x14ac:dyDescent="0.25">
      <c r="B3453" s="49" t="s">
        <v>9735</v>
      </c>
      <c r="C3453" s="53" t="str">
        <f>_xlfn.XLOOKUP(Tabla1[[#This Row],[txtDimensionFocus]],Tabla7[Columna1],Tabla7[Columna2])</f>
        <v>Cuenta Por Pagar Servicios Generales</v>
      </c>
      <c r="D3453" s="43" t="s">
        <v>10827</v>
      </c>
      <c r="E3453" t="s">
        <v>1919</v>
      </c>
      <c r="F3453" t="s">
        <v>10828</v>
      </c>
      <c r="G3453" s="41">
        <v>41619</v>
      </c>
      <c r="L3453" t="s">
        <v>21854</v>
      </c>
      <c r="M3453" s="44">
        <v>-73365.2</v>
      </c>
      <c r="N3453" s="44">
        <v>-73365.2</v>
      </c>
    </row>
    <row r="3454" spans="2:14" x14ac:dyDescent="0.25">
      <c r="B3454" s="49" t="s">
        <v>9735</v>
      </c>
      <c r="C3454" s="53" t="str">
        <f>_xlfn.XLOOKUP(Tabla1[[#This Row],[txtDimensionFocus]],Tabla7[Columna1],Tabla7[Columna2])</f>
        <v>Cuenta Por Pagar Servicios Generales</v>
      </c>
      <c r="D3454" s="43" t="s">
        <v>10829</v>
      </c>
      <c r="E3454" t="s">
        <v>1920</v>
      </c>
      <c r="F3454" t="s">
        <v>10830</v>
      </c>
      <c r="G3454" s="41">
        <v>41619</v>
      </c>
      <c r="L3454" t="s">
        <v>21854</v>
      </c>
      <c r="M3454" s="44">
        <v>-73365.2</v>
      </c>
      <c r="N3454" s="44">
        <v>-73365.2</v>
      </c>
    </row>
    <row r="3455" spans="2:14" x14ac:dyDescent="0.25">
      <c r="B3455" s="49" t="s">
        <v>9735</v>
      </c>
      <c r="C3455" s="53" t="str">
        <f>_xlfn.XLOOKUP(Tabla1[[#This Row],[txtDimensionFocus]],Tabla7[Columna1],Tabla7[Columna2])</f>
        <v>Cuenta Por Pagar Servicios Generales</v>
      </c>
      <c r="D3455" s="43" t="s">
        <v>10912</v>
      </c>
      <c r="E3455" t="s">
        <v>1999</v>
      </c>
      <c r="F3455" t="s">
        <v>10913</v>
      </c>
      <c r="G3455" s="41">
        <v>41631</v>
      </c>
      <c r="L3455" t="s">
        <v>21854</v>
      </c>
      <c r="M3455" s="44">
        <v>-73365.2</v>
      </c>
      <c r="N3455" s="44">
        <v>-73365.2</v>
      </c>
    </row>
    <row r="3456" spans="2:14" x14ac:dyDescent="0.25">
      <c r="B3456" s="49" t="s">
        <v>23866</v>
      </c>
      <c r="C3456" s="53" t="str">
        <f>_xlfn.XLOOKUP(Tabla1[[#This Row],[txtDimensionFocus]],Tabla7[Columna1],Tabla7[Columna2])</f>
        <v>Reposicion/Reposicion Cajas Chicas/Fondos</v>
      </c>
      <c r="D3456" s="43" t="s">
        <v>21555</v>
      </c>
      <c r="E3456" t="s">
        <v>23947</v>
      </c>
      <c r="F3456" t="s">
        <v>21556</v>
      </c>
      <c r="G3456" s="41">
        <v>45301</v>
      </c>
      <c r="H3456" t="s">
        <v>21557</v>
      </c>
      <c r="L3456" t="s">
        <v>21854</v>
      </c>
      <c r="M3456" s="44">
        <v>-35583.47</v>
      </c>
      <c r="N3456" s="44">
        <v>-35583.47</v>
      </c>
    </row>
    <row r="3457" spans="2:14" x14ac:dyDescent="0.25">
      <c r="B3457" s="49" t="s">
        <v>23700</v>
      </c>
      <c r="C3457" s="53" t="str">
        <f>_xlfn.XLOOKUP(Tabla1[[#This Row],[txtDimensionFocus]],Tabla7[Columna1],Tabla7[Columna2])</f>
        <v>Retencion por Pagar  de Impuesto Retenido</v>
      </c>
      <c r="D3457" s="43" t="s">
        <v>17</v>
      </c>
      <c r="E3457" t="s">
        <v>16</v>
      </c>
      <c r="F3457" t="s">
        <v>23861</v>
      </c>
      <c r="G3457" s="41">
        <v>41529</v>
      </c>
      <c r="L3457" t="s">
        <v>21854</v>
      </c>
      <c r="M3457" s="44">
        <v>-35502.54</v>
      </c>
      <c r="N3457" s="44">
        <v>-35502.54</v>
      </c>
    </row>
    <row r="3458" spans="2:14" x14ac:dyDescent="0.25">
      <c r="B3458" s="49" t="s">
        <v>23700</v>
      </c>
      <c r="C3458" s="53" t="str">
        <f>_xlfn.XLOOKUP(Tabla1[[#This Row],[txtDimensionFocus]],Tabla7[Columna1],Tabla7[Columna2])</f>
        <v>Retencion por Pagar  de Impuesto Retenido</v>
      </c>
      <c r="D3458" s="43" t="s">
        <v>17</v>
      </c>
      <c r="E3458" t="s">
        <v>16</v>
      </c>
      <c r="F3458" t="s">
        <v>23811</v>
      </c>
      <c r="G3458" s="41">
        <v>41725</v>
      </c>
      <c r="L3458" t="s">
        <v>21854</v>
      </c>
      <c r="M3458" s="44">
        <v>-35450.269999999997</v>
      </c>
      <c r="N3458" s="44">
        <v>-35450.269999999997</v>
      </c>
    </row>
    <row r="3459" spans="2:14" x14ac:dyDescent="0.25">
      <c r="B3459" s="49" t="s">
        <v>9735</v>
      </c>
      <c r="C3459" s="53" t="str">
        <f>_xlfn.XLOOKUP(Tabla1[[#This Row],[txtDimensionFocus]],Tabla7[Columna1],Tabla7[Columna2])</f>
        <v>Cuenta Por Pagar Servicios Generales</v>
      </c>
      <c r="D3459" s="43" t="s">
        <v>10914</v>
      </c>
      <c r="E3459" t="s">
        <v>2001</v>
      </c>
      <c r="F3459" t="s">
        <v>10915</v>
      </c>
      <c r="G3459" s="41">
        <v>41631</v>
      </c>
      <c r="L3459" t="s">
        <v>21854</v>
      </c>
      <c r="M3459" s="44">
        <v>-73365.2</v>
      </c>
      <c r="N3459" s="44">
        <v>-73365.2</v>
      </c>
    </row>
    <row r="3460" spans="2:14" x14ac:dyDescent="0.25">
      <c r="B3460" s="49" t="s">
        <v>9735</v>
      </c>
      <c r="C3460" s="53" t="str">
        <f>_xlfn.XLOOKUP(Tabla1[[#This Row],[txtDimensionFocus]],Tabla7[Columna1],Tabla7[Columna2])</f>
        <v>Cuenta Por Pagar Servicios Generales</v>
      </c>
      <c r="D3460" s="43" t="s">
        <v>10831</v>
      </c>
      <c r="E3460" t="s">
        <v>1921</v>
      </c>
      <c r="F3460" t="s">
        <v>10832</v>
      </c>
      <c r="G3460" s="41">
        <v>41619</v>
      </c>
      <c r="L3460" t="s">
        <v>21854</v>
      </c>
      <c r="M3460" s="44">
        <v>-73365.2</v>
      </c>
      <c r="N3460" s="44">
        <v>-73365.2</v>
      </c>
    </row>
    <row r="3461" spans="2:14" x14ac:dyDescent="0.25">
      <c r="B3461" s="49" t="s">
        <v>9735</v>
      </c>
      <c r="C3461" s="53" t="str">
        <f>_xlfn.XLOOKUP(Tabla1[[#This Row],[txtDimensionFocus]],Tabla7[Columna1],Tabla7[Columna2])</f>
        <v>Cuenta Por Pagar Servicios Generales</v>
      </c>
      <c r="D3461" s="43" t="s">
        <v>10835</v>
      </c>
      <c r="E3461" t="s">
        <v>1923</v>
      </c>
      <c r="F3461" t="s">
        <v>10836</v>
      </c>
      <c r="G3461" s="41">
        <v>41619</v>
      </c>
      <c r="L3461" t="s">
        <v>21854</v>
      </c>
      <c r="M3461" s="44">
        <v>-73365.2</v>
      </c>
      <c r="N3461" s="44">
        <v>-73365.2</v>
      </c>
    </row>
    <row r="3462" spans="2:14" x14ac:dyDescent="0.25">
      <c r="B3462" s="49" t="s">
        <v>9735</v>
      </c>
      <c r="C3462" s="53" t="str">
        <f>_xlfn.XLOOKUP(Tabla1[[#This Row],[txtDimensionFocus]],Tabla7[Columna1],Tabla7[Columna2])</f>
        <v>Cuenta Por Pagar Servicios Generales</v>
      </c>
      <c r="D3462" s="43" t="s">
        <v>11108</v>
      </c>
      <c r="E3462" t="s">
        <v>2199</v>
      </c>
      <c r="F3462" t="s">
        <v>11109</v>
      </c>
      <c r="G3462" s="41">
        <v>41683</v>
      </c>
      <c r="L3462" t="s">
        <v>21854</v>
      </c>
      <c r="M3462" s="44">
        <v>-73365.2</v>
      </c>
      <c r="N3462" s="44">
        <v>-73365.2</v>
      </c>
    </row>
    <row r="3463" spans="2:14" x14ac:dyDescent="0.25">
      <c r="B3463" s="49" t="s">
        <v>9735</v>
      </c>
      <c r="C3463" s="53" t="str">
        <f>_xlfn.XLOOKUP(Tabla1[[#This Row],[txtDimensionFocus]],Tabla7[Columna1],Tabla7[Columna2])</f>
        <v>Cuenta Por Pagar Servicios Generales</v>
      </c>
      <c r="D3463" s="43" t="s">
        <v>11331</v>
      </c>
      <c r="E3463" t="s">
        <v>2443</v>
      </c>
      <c r="F3463" t="s">
        <v>11332</v>
      </c>
      <c r="G3463" s="41">
        <v>41723</v>
      </c>
      <c r="L3463" t="s">
        <v>21854</v>
      </c>
      <c r="M3463" s="44">
        <v>-73365.2</v>
      </c>
      <c r="N3463" s="44">
        <v>-73365.2</v>
      </c>
    </row>
    <row r="3464" spans="2:14" x14ac:dyDescent="0.25">
      <c r="B3464" s="49" t="s">
        <v>9735</v>
      </c>
      <c r="C3464" s="53" t="str">
        <f>_xlfn.XLOOKUP(Tabla1[[#This Row],[txtDimensionFocus]],Tabla7[Columna1],Tabla7[Columna2])</f>
        <v>Cuenta Por Pagar Servicios Generales</v>
      </c>
      <c r="D3464" s="43" t="s">
        <v>11315</v>
      </c>
      <c r="E3464" t="s">
        <v>2429</v>
      </c>
      <c r="F3464" t="s">
        <v>11316</v>
      </c>
      <c r="G3464" s="41">
        <v>41722</v>
      </c>
      <c r="L3464" t="s">
        <v>21854</v>
      </c>
      <c r="M3464" s="44">
        <v>-73365.2</v>
      </c>
      <c r="N3464" s="44">
        <v>-73365.2</v>
      </c>
    </row>
    <row r="3465" spans="2:14" x14ac:dyDescent="0.25">
      <c r="B3465" s="49" t="s">
        <v>9735</v>
      </c>
      <c r="C3465" s="53" t="str">
        <f>_xlfn.XLOOKUP(Tabla1[[#This Row],[txtDimensionFocus]],Tabla7[Columna1],Tabla7[Columna2])</f>
        <v>Cuenta Por Pagar Servicios Generales</v>
      </c>
      <c r="D3465" s="43" t="s">
        <v>10839</v>
      </c>
      <c r="E3465" t="s">
        <v>1925</v>
      </c>
      <c r="F3465" t="s">
        <v>10840</v>
      </c>
      <c r="G3465" s="41">
        <v>41619</v>
      </c>
      <c r="L3465" t="s">
        <v>21854</v>
      </c>
      <c r="M3465" s="44">
        <v>-73365.2</v>
      </c>
      <c r="N3465" s="44">
        <v>-73365.2</v>
      </c>
    </row>
    <row r="3466" spans="2:14" x14ac:dyDescent="0.25">
      <c r="B3466" s="49" t="s">
        <v>9735</v>
      </c>
      <c r="C3466" s="53" t="str">
        <f>_xlfn.XLOOKUP(Tabla1[[#This Row],[txtDimensionFocus]],Tabla7[Columna1],Tabla7[Columna2])</f>
        <v>Cuenta Por Pagar Servicios Generales</v>
      </c>
      <c r="D3466" s="43" t="s">
        <v>10932</v>
      </c>
      <c r="E3466" t="s">
        <v>2017</v>
      </c>
      <c r="F3466" t="s">
        <v>10933</v>
      </c>
      <c r="G3466" s="41">
        <v>41634</v>
      </c>
      <c r="L3466" t="s">
        <v>21854</v>
      </c>
      <c r="M3466" s="44">
        <v>-73365.2</v>
      </c>
      <c r="N3466" s="44">
        <v>-73365.2</v>
      </c>
    </row>
    <row r="3467" spans="2:14" x14ac:dyDescent="0.25">
      <c r="B3467" s="49" t="s">
        <v>9735</v>
      </c>
      <c r="C3467" s="53" t="str">
        <f>_xlfn.XLOOKUP(Tabla1[[#This Row],[txtDimensionFocus]],Tabla7[Columna1],Tabla7[Columna2])</f>
        <v>Cuenta Por Pagar Servicios Generales</v>
      </c>
      <c r="D3467" s="43" t="s">
        <v>973</v>
      </c>
      <c r="E3467" t="s">
        <v>972</v>
      </c>
      <c r="F3467" t="s">
        <v>10343</v>
      </c>
      <c r="G3467" s="41">
        <v>41388</v>
      </c>
      <c r="H3467" t="s">
        <v>1318</v>
      </c>
      <c r="I3467" t="s">
        <v>18114</v>
      </c>
      <c r="K3467" t="s">
        <v>22785</v>
      </c>
      <c r="L3467" t="s">
        <v>21854</v>
      </c>
      <c r="M3467" s="44">
        <v>-73070.34</v>
      </c>
      <c r="N3467" s="44">
        <v>-73070.34</v>
      </c>
    </row>
    <row r="3468" spans="2:14" x14ac:dyDescent="0.25">
      <c r="B3468" s="49" t="s">
        <v>9735</v>
      </c>
      <c r="C3468" s="53" t="str">
        <f>_xlfn.XLOOKUP(Tabla1[[#This Row],[txtDimensionFocus]],Tabla7[Columna1],Tabla7[Columna2])</f>
        <v>Cuenta Por Pagar Servicios Generales</v>
      </c>
      <c r="D3468" s="43" t="s">
        <v>12139</v>
      </c>
      <c r="E3468" t="s">
        <v>3543</v>
      </c>
      <c r="F3468" t="s">
        <v>12140</v>
      </c>
      <c r="G3468" s="41">
        <v>41778</v>
      </c>
      <c r="H3468" t="s">
        <v>3544</v>
      </c>
      <c r="L3468" t="s">
        <v>21854</v>
      </c>
      <c r="M3468" s="44">
        <v>-72957.539999999994</v>
      </c>
      <c r="N3468" s="44">
        <v>-72957.539999999994</v>
      </c>
    </row>
    <row r="3469" spans="2:14" x14ac:dyDescent="0.25">
      <c r="B3469" s="49" t="s">
        <v>9735</v>
      </c>
      <c r="C3469" s="53" t="str">
        <f>_xlfn.XLOOKUP(Tabla1[[#This Row],[txtDimensionFocus]],Tabla7[Columna1],Tabla7[Columna2])</f>
        <v>Cuenta Por Pagar Servicios Generales</v>
      </c>
      <c r="D3469" s="43" t="s">
        <v>12919</v>
      </c>
      <c r="E3469" t="s">
        <v>4607</v>
      </c>
      <c r="F3469" t="s">
        <v>12920</v>
      </c>
      <c r="G3469" s="41">
        <v>42004</v>
      </c>
      <c r="H3469" t="s">
        <v>4608</v>
      </c>
      <c r="L3469" t="s">
        <v>21854</v>
      </c>
      <c r="M3469" s="44">
        <v>-72589</v>
      </c>
      <c r="N3469" s="44">
        <v>-72589</v>
      </c>
    </row>
    <row r="3470" spans="2:14" x14ac:dyDescent="0.25">
      <c r="B3470" s="49" t="s">
        <v>9735</v>
      </c>
      <c r="C3470" s="53" t="str">
        <f>_xlfn.XLOOKUP(Tabla1[[#This Row],[txtDimensionFocus]],Tabla7[Columna1],Tabla7[Columna2])</f>
        <v>Cuenta Por Pagar Servicios Generales</v>
      </c>
      <c r="D3470" s="43" t="s">
        <v>12059</v>
      </c>
      <c r="E3470" t="s">
        <v>3424</v>
      </c>
      <c r="F3470" t="s">
        <v>12060</v>
      </c>
      <c r="G3470" s="41">
        <v>41774</v>
      </c>
      <c r="H3470" t="s">
        <v>3425</v>
      </c>
      <c r="L3470" t="s">
        <v>21854</v>
      </c>
      <c r="M3470" s="44">
        <v>-72589</v>
      </c>
      <c r="N3470" s="44">
        <v>-72589</v>
      </c>
    </row>
    <row r="3471" spans="2:14" x14ac:dyDescent="0.25">
      <c r="B3471" s="49" t="s">
        <v>9735</v>
      </c>
      <c r="C3471" s="53" t="str">
        <f>_xlfn.XLOOKUP(Tabla1[[#This Row],[txtDimensionFocus]],Tabla7[Columna1],Tabla7[Columna2])</f>
        <v>Cuenta Por Pagar Servicios Generales</v>
      </c>
      <c r="D3471" s="43" t="s">
        <v>13002</v>
      </c>
      <c r="E3471" t="s">
        <v>4729</v>
      </c>
      <c r="F3471" t="s">
        <v>13003</v>
      </c>
      <c r="G3471" s="41">
        <v>42004</v>
      </c>
      <c r="H3471" t="s">
        <v>4730</v>
      </c>
      <c r="L3471" t="s">
        <v>21854</v>
      </c>
      <c r="M3471" s="44">
        <v>-72502.559999999998</v>
      </c>
      <c r="N3471" s="44">
        <v>-72502.559999999998</v>
      </c>
    </row>
    <row r="3472" spans="2:14" x14ac:dyDescent="0.25">
      <c r="B3472" s="49" t="s">
        <v>9735</v>
      </c>
      <c r="C3472" s="53" t="str">
        <f>_xlfn.XLOOKUP(Tabla1[[#This Row],[txtDimensionFocus]],Tabla7[Columna1],Tabla7[Columna2])</f>
        <v>Cuenta Por Pagar Servicios Generales</v>
      </c>
      <c r="D3472" s="43" t="s">
        <v>13291</v>
      </c>
      <c r="E3472" t="s">
        <v>5156</v>
      </c>
      <c r="F3472" t="s">
        <v>13292</v>
      </c>
      <c r="G3472" s="41">
        <v>42004</v>
      </c>
      <c r="H3472" t="s">
        <v>5157</v>
      </c>
      <c r="L3472" t="s">
        <v>21854</v>
      </c>
      <c r="M3472" s="44">
        <v>-72385.600000000006</v>
      </c>
      <c r="N3472" s="44">
        <v>-72385.600000000006</v>
      </c>
    </row>
    <row r="3473" spans="2:14" x14ac:dyDescent="0.25">
      <c r="B3473" s="49" t="s">
        <v>9735</v>
      </c>
      <c r="C3473" s="53" t="str">
        <f>_xlfn.XLOOKUP(Tabla1[[#This Row],[txtDimensionFocus]],Tabla7[Columna1],Tabla7[Columna2])</f>
        <v>Cuenta Por Pagar Servicios Generales</v>
      </c>
      <c r="D3473" s="43" t="s">
        <v>1261</v>
      </c>
      <c r="E3473" t="s">
        <v>1260</v>
      </c>
      <c r="F3473" t="s">
        <v>10293</v>
      </c>
      <c r="G3473" s="41">
        <v>41325</v>
      </c>
      <c r="H3473" t="s">
        <v>1262</v>
      </c>
      <c r="I3473" t="s">
        <v>17119</v>
      </c>
      <c r="K3473" t="s">
        <v>22782</v>
      </c>
      <c r="L3473" t="s">
        <v>21854</v>
      </c>
      <c r="M3473" s="44">
        <v>-76000</v>
      </c>
      <c r="N3473" s="44">
        <v>-72200</v>
      </c>
    </row>
    <row r="3474" spans="2:14" x14ac:dyDescent="0.25">
      <c r="B3474" s="49" t="s">
        <v>9735</v>
      </c>
      <c r="C3474" s="53" t="str">
        <f>_xlfn.XLOOKUP(Tabla1[[#This Row],[txtDimensionFocus]],Tabla7[Columna1],Tabla7[Columna2])</f>
        <v>Cuenta Por Pagar Servicios Generales</v>
      </c>
      <c r="D3474" s="43" t="s">
        <v>7213</v>
      </c>
      <c r="E3474" t="s">
        <v>7212</v>
      </c>
      <c r="F3474" t="s">
        <v>16029</v>
      </c>
      <c r="G3474" s="41">
        <v>44572</v>
      </c>
      <c r="H3474" t="s">
        <v>8632</v>
      </c>
      <c r="L3474" t="s">
        <v>21854</v>
      </c>
      <c r="M3474" s="44">
        <v>-72150</v>
      </c>
      <c r="N3474" s="44">
        <v>-72150</v>
      </c>
    </row>
    <row r="3475" spans="2:14" x14ac:dyDescent="0.25">
      <c r="B3475" s="49" t="s">
        <v>9735</v>
      </c>
      <c r="C3475" s="53" t="str">
        <f>_xlfn.XLOOKUP(Tabla1[[#This Row],[txtDimensionFocus]],Tabla7[Columna1],Tabla7[Columna2])</f>
        <v>Cuenta Por Pagar Servicios Generales</v>
      </c>
      <c r="D3475" s="43" t="s">
        <v>7213</v>
      </c>
      <c r="E3475" t="s">
        <v>7212</v>
      </c>
      <c r="F3475" t="s">
        <v>16032</v>
      </c>
      <c r="G3475" s="41">
        <v>44587</v>
      </c>
      <c r="H3475" t="s">
        <v>8640</v>
      </c>
      <c r="L3475" t="s">
        <v>21854</v>
      </c>
      <c r="M3475" s="44">
        <v>-72150</v>
      </c>
      <c r="N3475" s="44">
        <v>-72150</v>
      </c>
    </row>
    <row r="3476" spans="2:14" x14ac:dyDescent="0.25">
      <c r="B3476" s="49" t="s">
        <v>9735</v>
      </c>
      <c r="C3476" s="53" t="str">
        <f>_xlfn.XLOOKUP(Tabla1[[#This Row],[txtDimensionFocus]],Tabla7[Columna1],Tabla7[Columna2])</f>
        <v>Cuenta Por Pagar Servicios Generales</v>
      </c>
      <c r="D3476" s="43" t="s">
        <v>7213</v>
      </c>
      <c r="E3476" t="s">
        <v>7212</v>
      </c>
      <c r="F3476" t="s">
        <v>15525</v>
      </c>
      <c r="G3476" s="41">
        <v>44470</v>
      </c>
      <c r="H3476" t="s">
        <v>8051</v>
      </c>
      <c r="L3476" t="s">
        <v>21854</v>
      </c>
      <c r="M3476" s="44">
        <v>-72150</v>
      </c>
      <c r="N3476" s="44">
        <v>-72150</v>
      </c>
    </row>
    <row r="3477" spans="2:14" x14ac:dyDescent="0.25">
      <c r="B3477" s="49" t="s">
        <v>9735</v>
      </c>
      <c r="C3477" s="53" t="str">
        <f>_xlfn.XLOOKUP(Tabla1[[#This Row],[txtDimensionFocus]],Tabla7[Columna1],Tabla7[Columna2])</f>
        <v>Cuenta Por Pagar Servicios Generales</v>
      </c>
      <c r="D3477" s="43" t="s">
        <v>14071</v>
      </c>
      <c r="E3477" t="s">
        <v>6087</v>
      </c>
      <c r="F3477" t="s">
        <v>14072</v>
      </c>
      <c r="G3477" s="41">
        <v>42529</v>
      </c>
      <c r="H3477" t="s">
        <v>6088</v>
      </c>
      <c r="L3477" t="s">
        <v>21854</v>
      </c>
      <c r="M3477" s="44">
        <v>-72000</v>
      </c>
      <c r="N3477" s="44">
        <v>-72000</v>
      </c>
    </row>
    <row r="3478" spans="2:14" x14ac:dyDescent="0.25">
      <c r="B3478" s="49" t="s">
        <v>9735</v>
      </c>
      <c r="C3478" s="53" t="str">
        <f>_xlfn.XLOOKUP(Tabla1[[#This Row],[txtDimensionFocus]],Tabla7[Columna1],Tabla7[Columna2])</f>
        <v>Cuenta Por Pagar Servicios Generales</v>
      </c>
      <c r="D3478" s="43" t="s">
        <v>13037</v>
      </c>
      <c r="E3478" t="s">
        <v>4780</v>
      </c>
      <c r="F3478" t="s">
        <v>13038</v>
      </c>
      <c r="G3478" s="41">
        <v>42004</v>
      </c>
      <c r="H3478" t="s">
        <v>4781</v>
      </c>
      <c r="L3478" t="s">
        <v>21854</v>
      </c>
      <c r="M3478" s="44">
        <v>-71269.2</v>
      </c>
      <c r="N3478" s="44">
        <v>-71269.2</v>
      </c>
    </row>
    <row r="3479" spans="2:14" x14ac:dyDescent="0.25">
      <c r="B3479" s="49" t="s">
        <v>9735</v>
      </c>
      <c r="C3479" s="53" t="str">
        <f>_xlfn.XLOOKUP(Tabla1[[#This Row],[txtDimensionFocus]],Tabla7[Columna1],Tabla7[Columna2])</f>
        <v>Cuenta Por Pagar Servicios Generales</v>
      </c>
      <c r="D3479" s="43" t="s">
        <v>13090</v>
      </c>
      <c r="E3479" t="s">
        <v>4860</v>
      </c>
      <c r="F3479" t="s">
        <v>13091</v>
      </c>
      <c r="G3479" s="41">
        <v>42004</v>
      </c>
      <c r="H3479" t="s">
        <v>4861</v>
      </c>
      <c r="L3479" t="s">
        <v>21854</v>
      </c>
      <c r="M3479" s="44">
        <v>-71269.2</v>
      </c>
      <c r="N3479" s="44">
        <v>-71269.2</v>
      </c>
    </row>
    <row r="3480" spans="2:14" x14ac:dyDescent="0.25">
      <c r="B3480" s="49" t="s">
        <v>9735</v>
      </c>
      <c r="C3480" s="53" t="str">
        <f>_xlfn.XLOOKUP(Tabla1[[#This Row],[txtDimensionFocus]],Tabla7[Columna1],Tabla7[Columna2])</f>
        <v>Cuenta Por Pagar Servicios Generales</v>
      </c>
      <c r="D3480" s="43" t="s">
        <v>12210</v>
      </c>
      <c r="E3480" t="s">
        <v>3646</v>
      </c>
      <c r="F3480" t="s">
        <v>12211</v>
      </c>
      <c r="G3480" s="41">
        <v>41779</v>
      </c>
      <c r="H3480" t="s">
        <v>3647</v>
      </c>
      <c r="L3480" t="s">
        <v>21854</v>
      </c>
      <c r="M3480" s="44">
        <v>-71269.2</v>
      </c>
      <c r="N3480" s="44">
        <v>-71269.2</v>
      </c>
    </row>
    <row r="3481" spans="2:14" x14ac:dyDescent="0.25">
      <c r="B3481" s="49" t="s">
        <v>9735</v>
      </c>
      <c r="C3481" s="53" t="str">
        <f>_xlfn.XLOOKUP(Tabla1[[#This Row],[txtDimensionFocus]],Tabla7[Columna1],Tabla7[Columna2])</f>
        <v>Cuenta Por Pagar Servicios Generales</v>
      </c>
      <c r="D3481" s="43" t="s">
        <v>13247</v>
      </c>
      <c r="E3481" t="s">
        <v>5093</v>
      </c>
      <c r="F3481" t="s">
        <v>13248</v>
      </c>
      <c r="G3481" s="41">
        <v>42004</v>
      </c>
      <c r="H3481" t="s">
        <v>5094</v>
      </c>
      <c r="L3481" t="s">
        <v>21854</v>
      </c>
      <c r="M3481" s="44">
        <v>-71269.2</v>
      </c>
      <c r="N3481" s="44">
        <v>-71269.2</v>
      </c>
    </row>
    <row r="3482" spans="2:14" x14ac:dyDescent="0.25">
      <c r="B3482" s="49" t="s">
        <v>9735</v>
      </c>
      <c r="C3482" s="53" t="str">
        <f>_xlfn.XLOOKUP(Tabla1[[#This Row],[txtDimensionFocus]],Tabla7[Columna1],Tabla7[Columna2])</f>
        <v>Cuenta Por Pagar Servicios Generales</v>
      </c>
      <c r="D3482" s="43" t="s">
        <v>12186</v>
      </c>
      <c r="E3482" t="s">
        <v>3610</v>
      </c>
      <c r="F3482" t="s">
        <v>12187</v>
      </c>
      <c r="G3482" s="41">
        <v>41779</v>
      </c>
      <c r="H3482" t="s">
        <v>3611</v>
      </c>
      <c r="L3482" t="s">
        <v>21854</v>
      </c>
      <c r="M3482" s="44">
        <v>-71019.72</v>
      </c>
      <c r="N3482" s="44">
        <v>-71019.72</v>
      </c>
    </row>
    <row r="3483" spans="2:14" x14ac:dyDescent="0.25">
      <c r="B3483" s="49" t="s">
        <v>9735</v>
      </c>
      <c r="C3483" s="53" t="str">
        <f>_xlfn.XLOOKUP(Tabla1[[#This Row],[txtDimensionFocus]],Tabla7[Columna1],Tabla7[Columna2])</f>
        <v>Cuenta Por Pagar Servicios Generales</v>
      </c>
      <c r="D3483" s="43" t="s">
        <v>12283</v>
      </c>
      <c r="E3483" t="s">
        <v>3751</v>
      </c>
      <c r="F3483" t="s">
        <v>12284</v>
      </c>
      <c r="G3483" s="41">
        <v>41780</v>
      </c>
      <c r="H3483" t="s">
        <v>3752</v>
      </c>
      <c r="L3483" t="s">
        <v>21854</v>
      </c>
      <c r="M3483" s="44">
        <v>-71019.72</v>
      </c>
      <c r="N3483" s="44">
        <v>-71019.72</v>
      </c>
    </row>
    <row r="3484" spans="2:14" x14ac:dyDescent="0.25">
      <c r="B3484" s="49" t="s">
        <v>9735</v>
      </c>
      <c r="C3484" s="53" t="str">
        <f>_xlfn.XLOOKUP(Tabla1[[#This Row],[txtDimensionFocus]],Tabla7[Columna1],Tabla7[Columna2])</f>
        <v>Cuenta Por Pagar Servicios Generales</v>
      </c>
      <c r="D3484" s="43" t="s">
        <v>12192</v>
      </c>
      <c r="E3484" t="s">
        <v>3619</v>
      </c>
      <c r="F3484" t="s">
        <v>12193</v>
      </c>
      <c r="G3484" s="41">
        <v>41779</v>
      </c>
      <c r="H3484" t="s">
        <v>3620</v>
      </c>
      <c r="L3484" t="s">
        <v>21854</v>
      </c>
      <c r="M3484" s="44">
        <v>-70096.460000000006</v>
      </c>
      <c r="N3484" s="44">
        <v>-70096.460000000006</v>
      </c>
    </row>
    <row r="3485" spans="2:14" x14ac:dyDescent="0.25">
      <c r="B3485" s="49" t="s">
        <v>9735</v>
      </c>
      <c r="C3485" s="53" t="str">
        <f>_xlfn.XLOOKUP(Tabla1[[#This Row],[txtDimensionFocus]],Tabla7[Columna1],Tabla7[Columna2])</f>
        <v>Cuenta Por Pagar Servicios Generales</v>
      </c>
      <c r="D3485" s="43" t="s">
        <v>1467</v>
      </c>
      <c r="E3485" t="s">
        <v>1466</v>
      </c>
      <c r="F3485" t="s">
        <v>12499</v>
      </c>
      <c r="G3485" s="41">
        <v>41843</v>
      </c>
      <c r="H3485" t="s">
        <v>4056</v>
      </c>
      <c r="I3485" t="s">
        <v>19209</v>
      </c>
      <c r="K3485">
        <v>1374</v>
      </c>
      <c r="L3485" t="s">
        <v>21854</v>
      </c>
      <c r="M3485" s="44">
        <v>-70092</v>
      </c>
      <c r="N3485" s="44">
        <v>-70092</v>
      </c>
    </row>
    <row r="3486" spans="2:14" x14ac:dyDescent="0.25">
      <c r="B3486" s="49" t="s">
        <v>9735</v>
      </c>
      <c r="C3486" s="53" t="str">
        <f>_xlfn.XLOOKUP(Tabla1[[#This Row],[txtDimensionFocus]],Tabla7[Columna1],Tabla7[Columna2])</f>
        <v>Cuenta Por Pagar Servicios Generales</v>
      </c>
      <c r="D3486" s="43" t="s">
        <v>13014</v>
      </c>
      <c r="E3486" t="s">
        <v>4746</v>
      </c>
      <c r="F3486" t="s">
        <v>13015</v>
      </c>
      <c r="G3486" s="41">
        <v>42004</v>
      </c>
      <c r="H3486" t="s">
        <v>4747</v>
      </c>
      <c r="L3486" t="s">
        <v>21854</v>
      </c>
      <c r="M3486" s="44">
        <v>-69949.399999999994</v>
      </c>
      <c r="N3486" s="44">
        <v>-69949.399999999994</v>
      </c>
    </row>
    <row r="3487" spans="2:14" x14ac:dyDescent="0.25">
      <c r="B3487" s="49" t="s">
        <v>9735</v>
      </c>
      <c r="C3487" s="53" t="str">
        <f>_xlfn.XLOOKUP(Tabla1[[#This Row],[txtDimensionFocus]],Tabla7[Columna1],Tabla7[Columna2])</f>
        <v>Cuenta Por Pagar Servicios Generales</v>
      </c>
      <c r="D3487" s="43" t="s">
        <v>13016</v>
      </c>
      <c r="E3487" t="s">
        <v>4749</v>
      </c>
      <c r="F3487" t="s">
        <v>13017</v>
      </c>
      <c r="G3487" s="41">
        <v>42004</v>
      </c>
      <c r="H3487" t="s">
        <v>4750</v>
      </c>
      <c r="L3487" t="s">
        <v>21854</v>
      </c>
      <c r="M3487" s="44">
        <v>-69949.399999999994</v>
      </c>
      <c r="N3487" s="44">
        <v>-69949.399999999994</v>
      </c>
    </row>
    <row r="3488" spans="2:14" x14ac:dyDescent="0.25">
      <c r="B3488" s="49" t="s">
        <v>9735</v>
      </c>
      <c r="C3488" s="53" t="str">
        <f>_xlfn.XLOOKUP(Tabla1[[#This Row],[txtDimensionFocus]],Tabla7[Columna1],Tabla7[Columna2])</f>
        <v>Cuenta Por Pagar Servicios Generales</v>
      </c>
      <c r="D3488" s="43" t="s">
        <v>13123</v>
      </c>
      <c r="E3488" t="s">
        <v>4909</v>
      </c>
      <c r="F3488" t="s">
        <v>13124</v>
      </c>
      <c r="G3488" s="41">
        <v>42004</v>
      </c>
      <c r="H3488" t="s">
        <v>4910</v>
      </c>
      <c r="L3488" t="s">
        <v>21854</v>
      </c>
      <c r="M3488" s="44">
        <v>-69949.399999999994</v>
      </c>
      <c r="N3488" s="44">
        <v>-69949.399999999994</v>
      </c>
    </row>
    <row r="3489" spans="2:14" x14ac:dyDescent="0.25">
      <c r="B3489" s="49" t="s">
        <v>9735</v>
      </c>
      <c r="C3489" s="53" t="str">
        <f>_xlfn.XLOOKUP(Tabla1[[#This Row],[txtDimensionFocus]],Tabla7[Columna1],Tabla7[Columna2])</f>
        <v>Cuenta Por Pagar Servicios Generales</v>
      </c>
      <c r="D3489" s="43" t="s">
        <v>12083</v>
      </c>
      <c r="E3489" t="s">
        <v>3460</v>
      </c>
      <c r="F3489" t="s">
        <v>12084</v>
      </c>
      <c r="G3489" s="41">
        <v>41775</v>
      </c>
      <c r="H3489" t="s">
        <v>3461</v>
      </c>
      <c r="L3489" t="s">
        <v>21854</v>
      </c>
      <c r="M3489" s="44">
        <v>-69949.399999999994</v>
      </c>
      <c r="N3489" s="44">
        <v>-69949.399999999994</v>
      </c>
    </row>
    <row r="3490" spans="2:14" x14ac:dyDescent="0.25">
      <c r="B3490" s="49" t="s">
        <v>9735</v>
      </c>
      <c r="C3490" s="53" t="str">
        <f>_xlfn.XLOOKUP(Tabla1[[#This Row],[txtDimensionFocus]],Tabla7[Columna1],Tabla7[Columna2])</f>
        <v>Cuenta Por Pagar Servicios Generales</v>
      </c>
      <c r="D3490" s="43" t="s">
        <v>6091</v>
      </c>
      <c r="E3490" t="s">
        <v>6090</v>
      </c>
      <c r="F3490" t="s">
        <v>14073</v>
      </c>
      <c r="G3490" s="41">
        <v>42535</v>
      </c>
      <c r="H3490" t="s">
        <v>4222</v>
      </c>
      <c r="I3490" t="s">
        <v>19142</v>
      </c>
      <c r="K3490" t="s">
        <v>22801</v>
      </c>
      <c r="L3490" t="s">
        <v>21854</v>
      </c>
      <c r="M3490" s="44">
        <v>-69761.600000000006</v>
      </c>
      <c r="N3490" s="44">
        <v>-69761.600000000006</v>
      </c>
    </row>
    <row r="3491" spans="2:14" x14ac:dyDescent="0.25">
      <c r="B3491" s="49" t="s">
        <v>23700</v>
      </c>
      <c r="C3491" s="53" t="str">
        <f>_xlfn.XLOOKUP(Tabla1[[#This Row],[txtDimensionFocus]],Tabla7[Columna1],Tabla7[Columna2])</f>
        <v>Retencion por Pagar  de Impuesto Retenido</v>
      </c>
      <c r="D3491" s="43" t="s">
        <v>17</v>
      </c>
      <c r="E3491" t="s">
        <v>16</v>
      </c>
      <c r="F3491" t="s">
        <v>23707</v>
      </c>
      <c r="G3491" s="41">
        <v>41401</v>
      </c>
      <c r="L3491" t="s">
        <v>21854</v>
      </c>
      <c r="M3491" s="44">
        <v>-35095.42</v>
      </c>
      <c r="N3491" s="44">
        <v>-35095.42</v>
      </c>
    </row>
    <row r="3492" spans="2:14" x14ac:dyDescent="0.25">
      <c r="B3492" s="49" t="s">
        <v>23700</v>
      </c>
      <c r="C3492" s="53" t="str">
        <f>_xlfn.XLOOKUP(Tabla1[[#This Row],[txtDimensionFocus]],Tabla7[Columna1],Tabla7[Columna2])</f>
        <v>Retencion por Pagar  de Impuesto Retenido</v>
      </c>
      <c r="D3492" s="43" t="s">
        <v>17</v>
      </c>
      <c r="E3492" t="s">
        <v>16</v>
      </c>
      <c r="F3492" t="s">
        <v>23851</v>
      </c>
      <c r="G3492" s="41">
        <v>42850</v>
      </c>
      <c r="L3492" t="s">
        <v>21854</v>
      </c>
      <c r="M3492" s="44">
        <v>-35090.199999999997</v>
      </c>
      <c r="N3492" s="44">
        <v>-35090.199999999997</v>
      </c>
    </row>
    <row r="3493" spans="2:14" x14ac:dyDescent="0.25">
      <c r="B3493" s="49" t="s">
        <v>9735</v>
      </c>
      <c r="C3493" s="53" t="str">
        <f>_xlfn.XLOOKUP(Tabla1[[#This Row],[txtDimensionFocus]],Tabla7[Columna1],Tabla7[Columna2])</f>
        <v>Cuenta Por Pagar Servicios Generales</v>
      </c>
      <c r="D3493" s="43" t="s">
        <v>11715</v>
      </c>
      <c r="E3493" t="s">
        <v>2961</v>
      </c>
      <c r="F3493" t="s">
        <v>11716</v>
      </c>
      <c r="G3493" s="41">
        <v>41761</v>
      </c>
      <c r="H3493" t="s">
        <v>2959</v>
      </c>
      <c r="L3493" t="s">
        <v>21854</v>
      </c>
      <c r="M3493" s="44">
        <v>-69589.56</v>
      </c>
      <c r="N3493" s="44">
        <v>-69589.56</v>
      </c>
    </row>
    <row r="3494" spans="2:14" x14ac:dyDescent="0.25">
      <c r="B3494" s="49" t="s">
        <v>9735</v>
      </c>
      <c r="C3494" s="53" t="str">
        <f>_xlfn.XLOOKUP(Tabla1[[#This Row],[txtDimensionFocus]],Tabla7[Columna1],Tabla7[Columna2])</f>
        <v>Cuenta Por Pagar Servicios Generales</v>
      </c>
      <c r="D3494" s="43" t="s">
        <v>11447</v>
      </c>
      <c r="E3494" t="s">
        <v>2593</v>
      </c>
      <c r="F3494" t="s">
        <v>12021</v>
      </c>
      <c r="G3494" s="41">
        <v>41774</v>
      </c>
      <c r="H3494" t="s">
        <v>3368</v>
      </c>
      <c r="L3494" t="s">
        <v>21854</v>
      </c>
      <c r="M3494" s="44">
        <v>-69589.56</v>
      </c>
      <c r="N3494" s="44">
        <v>-69589.56</v>
      </c>
    </row>
    <row r="3495" spans="2:14" x14ac:dyDescent="0.25">
      <c r="B3495" s="49" t="s">
        <v>9735</v>
      </c>
      <c r="C3495" s="53" t="str">
        <f>_xlfn.XLOOKUP(Tabla1[[#This Row],[txtDimensionFocus]],Tabla7[Columna1],Tabla7[Columna2])</f>
        <v>Cuenta Por Pagar Servicios Generales</v>
      </c>
      <c r="D3495" s="43" t="s">
        <v>11455</v>
      </c>
      <c r="E3495" t="s">
        <v>2605</v>
      </c>
      <c r="F3495" t="s">
        <v>11456</v>
      </c>
      <c r="G3495" s="41">
        <v>41741</v>
      </c>
      <c r="H3495" t="s">
        <v>2606</v>
      </c>
      <c r="L3495" t="s">
        <v>21854</v>
      </c>
      <c r="M3495" s="44">
        <v>-69589.56</v>
      </c>
      <c r="N3495" s="44">
        <v>-69589.56</v>
      </c>
    </row>
    <row r="3496" spans="2:14" x14ac:dyDescent="0.25">
      <c r="B3496" s="49" t="s">
        <v>9735</v>
      </c>
      <c r="C3496" s="53" t="str">
        <f>_xlfn.XLOOKUP(Tabla1[[#This Row],[txtDimensionFocus]],Tabla7[Columna1],Tabla7[Columna2])</f>
        <v>Cuenta Por Pagar Servicios Generales</v>
      </c>
      <c r="D3496" s="43" t="s">
        <v>12170</v>
      </c>
      <c r="E3496" t="s">
        <v>3588</v>
      </c>
      <c r="F3496" t="s">
        <v>12171</v>
      </c>
      <c r="G3496" s="41">
        <v>41779</v>
      </c>
      <c r="H3496" t="s">
        <v>3589</v>
      </c>
      <c r="L3496" t="s">
        <v>21854</v>
      </c>
      <c r="M3496" s="44">
        <v>-69589.56</v>
      </c>
      <c r="N3496" s="44">
        <v>-69589.56</v>
      </c>
    </row>
    <row r="3497" spans="2:14" x14ac:dyDescent="0.25">
      <c r="B3497" s="49" t="s">
        <v>9735</v>
      </c>
      <c r="C3497" s="53" t="str">
        <f>_xlfn.XLOOKUP(Tabla1[[#This Row],[txtDimensionFocus]],Tabla7[Columna1],Tabla7[Columna2])</f>
        <v>Cuenta Por Pagar Servicios Generales</v>
      </c>
      <c r="D3497" s="43" t="s">
        <v>11565</v>
      </c>
      <c r="E3497" t="s">
        <v>2759</v>
      </c>
      <c r="F3497" t="s">
        <v>11566</v>
      </c>
      <c r="G3497" s="41">
        <v>41744</v>
      </c>
      <c r="H3497" t="s">
        <v>2760</v>
      </c>
      <c r="L3497" t="s">
        <v>21854</v>
      </c>
      <c r="M3497" s="44">
        <v>-69589.56</v>
      </c>
      <c r="N3497" s="44">
        <v>-69589.56</v>
      </c>
    </row>
    <row r="3498" spans="2:14" x14ac:dyDescent="0.25">
      <c r="B3498" s="49" t="s">
        <v>9735</v>
      </c>
      <c r="C3498" s="53" t="str">
        <f>_xlfn.XLOOKUP(Tabla1[[#This Row],[txtDimensionFocus]],Tabla7[Columna1],Tabla7[Columna2])</f>
        <v>Cuenta Por Pagar Servicios Generales</v>
      </c>
      <c r="D3498" s="43" t="s">
        <v>11910</v>
      </c>
      <c r="E3498" t="s">
        <v>3216</v>
      </c>
      <c r="F3498" t="s">
        <v>11911</v>
      </c>
      <c r="G3498" s="41">
        <v>41768</v>
      </c>
      <c r="H3498" t="s">
        <v>3217</v>
      </c>
      <c r="L3498" t="s">
        <v>21854</v>
      </c>
      <c r="M3498" s="44">
        <v>-69589.56</v>
      </c>
      <c r="N3498" s="44">
        <v>-69589.56</v>
      </c>
    </row>
    <row r="3499" spans="2:14" x14ac:dyDescent="0.25">
      <c r="B3499" s="49" t="s">
        <v>9735</v>
      </c>
      <c r="C3499" s="53" t="str">
        <f>_xlfn.XLOOKUP(Tabla1[[#This Row],[txtDimensionFocus]],Tabla7[Columna1],Tabla7[Columna2])</f>
        <v>Cuenta Por Pagar Servicios Generales</v>
      </c>
      <c r="D3499" s="43" t="s">
        <v>11924</v>
      </c>
      <c r="E3499" t="s">
        <v>3237</v>
      </c>
      <c r="F3499" t="s">
        <v>11925</v>
      </c>
      <c r="G3499" s="41">
        <v>41768</v>
      </c>
      <c r="H3499" t="s">
        <v>3238</v>
      </c>
      <c r="L3499" t="s">
        <v>21854</v>
      </c>
      <c r="M3499" s="44">
        <v>-69589.56</v>
      </c>
      <c r="N3499" s="44">
        <v>-69589.56</v>
      </c>
    </row>
    <row r="3500" spans="2:14" x14ac:dyDescent="0.25">
      <c r="B3500" s="49" t="s">
        <v>9735</v>
      </c>
      <c r="C3500" s="53" t="str">
        <f>_xlfn.XLOOKUP(Tabla1[[#This Row],[txtDimensionFocus]],Tabla7[Columna1],Tabla7[Columna2])</f>
        <v>Cuenta Por Pagar Servicios Generales</v>
      </c>
      <c r="D3500" s="43" t="s">
        <v>11831</v>
      </c>
      <c r="E3500" t="s">
        <v>3095</v>
      </c>
      <c r="F3500" t="s">
        <v>11832</v>
      </c>
      <c r="G3500" s="41">
        <v>41765</v>
      </c>
      <c r="H3500" t="s">
        <v>3096</v>
      </c>
      <c r="L3500" t="s">
        <v>21854</v>
      </c>
      <c r="M3500" s="44">
        <v>-69589.56</v>
      </c>
      <c r="N3500" s="44">
        <v>-69589.56</v>
      </c>
    </row>
    <row r="3501" spans="2:14" x14ac:dyDescent="0.25">
      <c r="B3501" s="49" t="s">
        <v>9735</v>
      </c>
      <c r="C3501" s="53" t="str">
        <f>_xlfn.XLOOKUP(Tabla1[[#This Row],[txtDimensionFocus]],Tabla7[Columna1],Tabla7[Columna2])</f>
        <v>Cuenta Por Pagar Servicios Generales</v>
      </c>
      <c r="D3501" s="43" t="s">
        <v>11477</v>
      </c>
      <c r="E3501" t="s">
        <v>2638</v>
      </c>
      <c r="F3501" t="s">
        <v>11478</v>
      </c>
      <c r="G3501" s="41">
        <v>41741</v>
      </c>
      <c r="H3501" t="s">
        <v>2639</v>
      </c>
      <c r="L3501" t="s">
        <v>21854</v>
      </c>
      <c r="M3501" s="44">
        <v>-69589.56</v>
      </c>
      <c r="N3501" s="44">
        <v>-69589.56</v>
      </c>
    </row>
    <row r="3502" spans="2:14" x14ac:dyDescent="0.25">
      <c r="B3502" s="49" t="s">
        <v>9735</v>
      </c>
      <c r="C3502" s="53" t="str">
        <f>_xlfn.XLOOKUP(Tabla1[[#This Row],[txtDimensionFocus]],Tabla7[Columna1],Tabla7[Columna2])</f>
        <v>Cuenta Por Pagar Servicios Generales</v>
      </c>
      <c r="D3502" s="43" t="s">
        <v>11841</v>
      </c>
      <c r="E3502" t="s">
        <v>3110</v>
      </c>
      <c r="F3502" t="s">
        <v>11842</v>
      </c>
      <c r="G3502" s="41">
        <v>41765</v>
      </c>
      <c r="H3502" t="s">
        <v>3111</v>
      </c>
      <c r="L3502" t="s">
        <v>21854</v>
      </c>
      <c r="M3502" s="44">
        <v>-69589.56</v>
      </c>
      <c r="N3502" s="44">
        <v>-69589.56</v>
      </c>
    </row>
    <row r="3503" spans="2:14" x14ac:dyDescent="0.25">
      <c r="B3503" s="49" t="s">
        <v>9735</v>
      </c>
      <c r="C3503" s="53" t="str">
        <f>_xlfn.XLOOKUP(Tabla1[[#This Row],[txtDimensionFocus]],Tabla7[Columna1],Tabla7[Columna2])</f>
        <v>Cuenta Por Pagar Servicios Generales</v>
      </c>
      <c r="D3503" s="43" t="s">
        <v>11849</v>
      </c>
      <c r="E3503" t="s">
        <v>3122</v>
      </c>
      <c r="F3503" t="s">
        <v>11850</v>
      </c>
      <c r="G3503" s="41">
        <v>41765</v>
      </c>
      <c r="H3503" t="s">
        <v>3123</v>
      </c>
      <c r="L3503" t="s">
        <v>21854</v>
      </c>
      <c r="M3503" s="44">
        <v>-69589.56</v>
      </c>
      <c r="N3503" s="44">
        <v>-69589.56</v>
      </c>
    </row>
    <row r="3504" spans="2:14" x14ac:dyDescent="0.25">
      <c r="B3504" s="49" t="s">
        <v>9735</v>
      </c>
      <c r="C3504" s="53" t="str">
        <f>_xlfn.XLOOKUP(Tabla1[[#This Row],[txtDimensionFocus]],Tabla7[Columna1],Tabla7[Columna2])</f>
        <v>Cuenta Por Pagar Servicios Generales</v>
      </c>
      <c r="D3504" s="43" t="s">
        <v>11859</v>
      </c>
      <c r="E3504" t="s">
        <v>3137</v>
      </c>
      <c r="F3504" t="s">
        <v>11860</v>
      </c>
      <c r="G3504" s="41">
        <v>41765</v>
      </c>
      <c r="H3504" t="s">
        <v>3138</v>
      </c>
      <c r="L3504" t="s">
        <v>21854</v>
      </c>
      <c r="M3504" s="44">
        <v>-69589.56</v>
      </c>
      <c r="N3504" s="44">
        <v>-69589.56</v>
      </c>
    </row>
    <row r="3505" spans="2:14" x14ac:dyDescent="0.25">
      <c r="B3505" s="49" t="s">
        <v>9735</v>
      </c>
      <c r="C3505" s="53" t="str">
        <f>_xlfn.XLOOKUP(Tabla1[[#This Row],[txtDimensionFocus]],Tabla7[Columna1],Tabla7[Columna2])</f>
        <v>Cuenta Por Pagar Servicios Generales</v>
      </c>
      <c r="D3505" s="43" t="s">
        <v>13277</v>
      </c>
      <c r="E3505" t="s">
        <v>5136</v>
      </c>
      <c r="F3505" t="s">
        <v>13278</v>
      </c>
      <c r="G3505" s="41">
        <v>42004</v>
      </c>
      <c r="H3505" t="s">
        <v>5137</v>
      </c>
      <c r="L3505" t="s">
        <v>21854</v>
      </c>
      <c r="M3505" s="44">
        <v>-69589.56</v>
      </c>
      <c r="N3505" s="44">
        <v>-69589.56</v>
      </c>
    </row>
    <row r="3506" spans="2:14" x14ac:dyDescent="0.25">
      <c r="B3506" s="49" t="s">
        <v>9735</v>
      </c>
      <c r="C3506" s="53" t="str">
        <f>_xlfn.XLOOKUP(Tabla1[[#This Row],[txtDimensionFocus]],Tabla7[Columna1],Tabla7[Columna2])</f>
        <v>Cuenta Por Pagar Servicios Generales</v>
      </c>
      <c r="D3506" s="43" t="s">
        <v>12053</v>
      </c>
      <c r="E3506" t="s">
        <v>3416</v>
      </c>
      <c r="F3506" t="s">
        <v>12054</v>
      </c>
      <c r="G3506" s="41">
        <v>41774</v>
      </c>
      <c r="H3506" t="s">
        <v>3417</v>
      </c>
      <c r="L3506" t="s">
        <v>21854</v>
      </c>
      <c r="M3506" s="44">
        <v>-68665.919999999998</v>
      </c>
      <c r="N3506" s="44">
        <v>-68665.919999999998</v>
      </c>
    </row>
    <row r="3507" spans="2:14" x14ac:dyDescent="0.25">
      <c r="B3507" s="49" t="s">
        <v>9735</v>
      </c>
      <c r="C3507" s="53" t="str">
        <f>_xlfn.XLOOKUP(Tabla1[[#This Row],[txtDimensionFocus]],Tabla7[Columna1],Tabla7[Columna2])</f>
        <v>Cuenta Por Pagar Servicios Generales</v>
      </c>
      <c r="D3507" s="43" t="s">
        <v>13115</v>
      </c>
      <c r="E3507" t="s">
        <v>4897</v>
      </c>
      <c r="F3507" t="s">
        <v>13116</v>
      </c>
      <c r="G3507" s="41">
        <v>42004</v>
      </c>
      <c r="H3507" t="s">
        <v>4898</v>
      </c>
      <c r="L3507" t="s">
        <v>21854</v>
      </c>
      <c r="M3507" s="44">
        <v>-68629.600000000006</v>
      </c>
      <c r="N3507" s="44">
        <v>-68629.600000000006</v>
      </c>
    </row>
    <row r="3508" spans="2:14" x14ac:dyDescent="0.25">
      <c r="B3508" s="49" t="s">
        <v>9735</v>
      </c>
      <c r="C3508" s="53" t="str">
        <f>_xlfn.XLOOKUP(Tabla1[[#This Row],[txtDimensionFocus]],Tabla7[Columna1],Tabla7[Columna2])</f>
        <v>Cuenta Por Pagar Servicios Generales</v>
      </c>
      <c r="D3508" s="43" t="s">
        <v>11656</v>
      </c>
      <c r="E3508" t="s">
        <v>2878</v>
      </c>
      <c r="F3508" t="s">
        <v>11657</v>
      </c>
      <c r="G3508" s="41">
        <v>41754</v>
      </c>
      <c r="H3508" t="s">
        <v>2879</v>
      </c>
      <c r="L3508" t="s">
        <v>21854</v>
      </c>
      <c r="M3508" s="44">
        <v>-68389.740000000005</v>
      </c>
      <c r="N3508" s="44">
        <v>-68389.740000000005</v>
      </c>
    </row>
    <row r="3509" spans="2:14" x14ac:dyDescent="0.25">
      <c r="B3509" s="49" t="s">
        <v>9735</v>
      </c>
      <c r="C3509" s="53" t="str">
        <f>_xlfn.XLOOKUP(Tabla1[[#This Row],[txtDimensionFocus]],Tabla7[Columna1],Tabla7[Columna2])</f>
        <v>Cuenta Por Pagar Servicios Generales</v>
      </c>
      <c r="D3509" s="43" t="s">
        <v>11817</v>
      </c>
      <c r="E3509" t="s">
        <v>3074</v>
      </c>
      <c r="F3509" t="s">
        <v>11818</v>
      </c>
      <c r="G3509" s="41">
        <v>41765</v>
      </c>
      <c r="H3509" t="s">
        <v>3075</v>
      </c>
      <c r="L3509" t="s">
        <v>21854</v>
      </c>
      <c r="M3509" s="44">
        <v>-68389.740000000005</v>
      </c>
      <c r="N3509" s="44">
        <v>-68389.740000000005</v>
      </c>
    </row>
    <row r="3510" spans="2:14" x14ac:dyDescent="0.25">
      <c r="B3510" s="49" t="s">
        <v>9735</v>
      </c>
      <c r="C3510" s="53" t="str">
        <f>_xlfn.XLOOKUP(Tabla1[[#This Row],[txtDimensionFocus]],Tabla7[Columna1],Tabla7[Columna2])</f>
        <v>Cuenta Por Pagar Servicios Generales</v>
      </c>
      <c r="D3510" s="43" t="s">
        <v>12022</v>
      </c>
      <c r="E3510" t="s">
        <v>3370</v>
      </c>
      <c r="F3510" t="s">
        <v>12023</v>
      </c>
      <c r="G3510" s="41">
        <v>41774</v>
      </c>
      <c r="H3510" t="s">
        <v>3371</v>
      </c>
      <c r="L3510" t="s">
        <v>21854</v>
      </c>
      <c r="M3510" s="44">
        <v>-68389.740000000005</v>
      </c>
      <c r="N3510" s="44">
        <v>-68389.740000000005</v>
      </c>
    </row>
    <row r="3511" spans="2:14" x14ac:dyDescent="0.25">
      <c r="B3511" s="49" t="s">
        <v>9735</v>
      </c>
      <c r="C3511" s="53" t="str">
        <f>_xlfn.XLOOKUP(Tabla1[[#This Row],[txtDimensionFocus]],Tabla7[Columna1],Tabla7[Columna2])</f>
        <v>Cuenta Por Pagar Servicios Generales</v>
      </c>
      <c r="D3511" s="43" t="s">
        <v>11518</v>
      </c>
      <c r="E3511" t="s">
        <v>2698</v>
      </c>
      <c r="F3511" t="s">
        <v>11519</v>
      </c>
      <c r="G3511" s="41">
        <v>41743</v>
      </c>
      <c r="H3511" t="s">
        <v>2699</v>
      </c>
      <c r="L3511" t="s">
        <v>21854</v>
      </c>
      <c r="M3511" s="44">
        <v>-68389.740000000005</v>
      </c>
      <c r="N3511" s="44">
        <v>-68389.740000000005</v>
      </c>
    </row>
    <row r="3512" spans="2:14" x14ac:dyDescent="0.25">
      <c r="B3512" s="49" t="s">
        <v>9735</v>
      </c>
      <c r="C3512" s="53" t="str">
        <f>_xlfn.XLOOKUP(Tabla1[[#This Row],[txtDimensionFocus]],Tabla7[Columna1],Tabla7[Columna2])</f>
        <v>Cuenta Por Pagar Servicios Generales</v>
      </c>
      <c r="D3512" s="43" t="s">
        <v>12174</v>
      </c>
      <c r="E3512" t="s">
        <v>3594</v>
      </c>
      <c r="F3512" t="s">
        <v>12175</v>
      </c>
      <c r="G3512" s="41">
        <v>41779</v>
      </c>
      <c r="H3512" t="s">
        <v>3595</v>
      </c>
      <c r="L3512" t="s">
        <v>21854</v>
      </c>
      <c r="M3512" s="44">
        <v>-68389.740000000005</v>
      </c>
      <c r="N3512" s="44">
        <v>-68389.740000000005</v>
      </c>
    </row>
    <row r="3513" spans="2:14" x14ac:dyDescent="0.25">
      <c r="B3513" s="49" t="s">
        <v>9735</v>
      </c>
      <c r="C3513" s="53" t="str">
        <f>_xlfn.XLOOKUP(Tabla1[[#This Row],[txtDimensionFocus]],Tabla7[Columna1],Tabla7[Columna2])</f>
        <v>Cuenta Por Pagar Servicios Generales</v>
      </c>
      <c r="D3513" s="43" t="s">
        <v>11875</v>
      </c>
      <c r="E3513" t="s">
        <v>3160</v>
      </c>
      <c r="F3513" t="s">
        <v>11876</v>
      </c>
      <c r="G3513" s="41">
        <v>41766</v>
      </c>
      <c r="H3513" t="s">
        <v>3161</v>
      </c>
      <c r="L3513" t="s">
        <v>21854</v>
      </c>
      <c r="M3513" s="44">
        <v>-68389.740000000005</v>
      </c>
      <c r="N3513" s="44">
        <v>-68389.740000000005</v>
      </c>
    </row>
    <row r="3514" spans="2:14" x14ac:dyDescent="0.25">
      <c r="B3514" s="49" t="s">
        <v>9735</v>
      </c>
      <c r="C3514" s="53" t="str">
        <f>_xlfn.XLOOKUP(Tabla1[[#This Row],[txtDimensionFocus]],Tabla7[Columna1],Tabla7[Columna2])</f>
        <v>Cuenta Por Pagar Servicios Generales</v>
      </c>
      <c r="D3514" s="43" t="s">
        <v>11598</v>
      </c>
      <c r="E3514" t="s">
        <v>2800</v>
      </c>
      <c r="F3514" t="s">
        <v>11599</v>
      </c>
      <c r="G3514" s="41">
        <v>41745</v>
      </c>
      <c r="H3514" t="s">
        <v>2801</v>
      </c>
      <c r="L3514" t="s">
        <v>21854</v>
      </c>
      <c r="M3514" s="44">
        <v>-68389.740000000005</v>
      </c>
      <c r="N3514" s="44">
        <v>-68389.740000000005</v>
      </c>
    </row>
    <row r="3515" spans="2:14" x14ac:dyDescent="0.25">
      <c r="B3515" s="49" t="s">
        <v>9735</v>
      </c>
      <c r="C3515" s="53" t="str">
        <f>_xlfn.XLOOKUP(Tabla1[[#This Row],[txtDimensionFocus]],Tabla7[Columna1],Tabla7[Columna2])</f>
        <v>Cuenta Por Pagar Servicios Generales</v>
      </c>
      <c r="D3515" s="43" t="s">
        <v>12188</v>
      </c>
      <c r="E3515" t="s">
        <v>3613</v>
      </c>
      <c r="F3515" t="s">
        <v>12189</v>
      </c>
      <c r="G3515" s="41">
        <v>41779</v>
      </c>
      <c r="H3515" t="s">
        <v>3614</v>
      </c>
      <c r="L3515" t="s">
        <v>21854</v>
      </c>
      <c r="M3515" s="44">
        <v>-68389.740000000005</v>
      </c>
      <c r="N3515" s="44">
        <v>-68389.740000000005</v>
      </c>
    </row>
    <row r="3516" spans="2:14" x14ac:dyDescent="0.25">
      <c r="B3516" s="49" t="s">
        <v>9735</v>
      </c>
      <c r="C3516" s="53" t="str">
        <f>_xlfn.XLOOKUP(Tabla1[[#This Row],[txtDimensionFocus]],Tabla7[Columna1],Tabla7[Columna2])</f>
        <v>Cuenta Por Pagar Servicios Generales</v>
      </c>
      <c r="D3516" s="43" t="s">
        <v>12121</v>
      </c>
      <c r="E3516" t="s">
        <v>3517</v>
      </c>
      <c r="F3516" t="s">
        <v>12122</v>
      </c>
      <c r="G3516" s="41">
        <v>41778</v>
      </c>
      <c r="H3516" t="s">
        <v>3518</v>
      </c>
      <c r="L3516" t="s">
        <v>21854</v>
      </c>
      <c r="M3516" s="44">
        <v>-68389.740000000005</v>
      </c>
      <c r="N3516" s="44">
        <v>-68389.740000000005</v>
      </c>
    </row>
    <row r="3517" spans="2:14" x14ac:dyDescent="0.25">
      <c r="B3517" s="49" t="s">
        <v>9735</v>
      </c>
      <c r="C3517" s="53" t="str">
        <f>_xlfn.XLOOKUP(Tabla1[[#This Row],[txtDimensionFocus]],Tabla7[Columna1],Tabla7[Columna2])</f>
        <v>Cuenta Por Pagar Servicios Generales</v>
      </c>
      <c r="D3517" s="43" t="s">
        <v>12190</v>
      </c>
      <c r="E3517" t="s">
        <v>3616</v>
      </c>
      <c r="F3517" t="s">
        <v>12191</v>
      </c>
      <c r="G3517" s="41">
        <v>41779</v>
      </c>
      <c r="H3517" t="s">
        <v>3617</v>
      </c>
      <c r="L3517" t="s">
        <v>21854</v>
      </c>
      <c r="M3517" s="44">
        <v>-68389.740000000005</v>
      </c>
      <c r="N3517" s="44">
        <v>-68389.740000000005</v>
      </c>
    </row>
    <row r="3518" spans="2:14" x14ac:dyDescent="0.25">
      <c r="B3518" s="49" t="s">
        <v>9735</v>
      </c>
      <c r="C3518" s="53" t="str">
        <f>_xlfn.XLOOKUP(Tabla1[[#This Row],[txtDimensionFocus]],Tabla7[Columna1],Tabla7[Columna2])</f>
        <v>Cuenta Por Pagar Servicios Generales</v>
      </c>
      <c r="D3518" s="43" t="s">
        <v>12036</v>
      </c>
      <c r="E3518" t="s">
        <v>3390</v>
      </c>
      <c r="F3518" t="s">
        <v>12037</v>
      </c>
      <c r="G3518" s="41">
        <v>41774</v>
      </c>
      <c r="H3518" t="s">
        <v>3391</v>
      </c>
      <c r="L3518" t="s">
        <v>21854</v>
      </c>
      <c r="M3518" s="44">
        <v>-68389.740000000005</v>
      </c>
      <c r="N3518" s="44">
        <v>-68389.740000000005</v>
      </c>
    </row>
    <row r="3519" spans="2:14" x14ac:dyDescent="0.25">
      <c r="B3519" s="49" t="s">
        <v>9735</v>
      </c>
      <c r="C3519" s="53" t="str">
        <f>_xlfn.XLOOKUP(Tabla1[[#This Row],[txtDimensionFocus]],Tabla7[Columna1],Tabla7[Columna2])</f>
        <v>Cuenta Por Pagar Servicios Generales</v>
      </c>
      <c r="D3519" s="43" t="s">
        <v>11569</v>
      </c>
      <c r="E3519" t="s">
        <v>2765</v>
      </c>
      <c r="F3519" t="s">
        <v>11570</v>
      </c>
      <c r="G3519" s="41">
        <v>41744</v>
      </c>
      <c r="H3519" t="s">
        <v>2766</v>
      </c>
      <c r="L3519" t="s">
        <v>21854</v>
      </c>
      <c r="M3519" s="44">
        <v>-68389.740000000005</v>
      </c>
      <c r="N3519" s="44">
        <v>-68389.740000000005</v>
      </c>
    </row>
    <row r="3520" spans="2:14" x14ac:dyDescent="0.25">
      <c r="B3520" s="49" t="s">
        <v>9735</v>
      </c>
      <c r="C3520" s="53" t="str">
        <f>_xlfn.XLOOKUP(Tabla1[[#This Row],[txtDimensionFocus]],Tabla7[Columna1],Tabla7[Columna2])</f>
        <v>Cuenta Por Pagar Servicios Generales</v>
      </c>
      <c r="D3520" s="43" t="s">
        <v>11920</v>
      </c>
      <c r="E3520" t="s">
        <v>3231</v>
      </c>
      <c r="F3520" t="s">
        <v>11921</v>
      </c>
      <c r="G3520" s="41">
        <v>41768</v>
      </c>
      <c r="H3520" t="s">
        <v>3232</v>
      </c>
      <c r="L3520" t="s">
        <v>21854</v>
      </c>
      <c r="M3520" s="44">
        <v>-68389.740000000005</v>
      </c>
      <c r="N3520" s="44">
        <v>-68389.740000000005</v>
      </c>
    </row>
    <row r="3521" spans="2:14" x14ac:dyDescent="0.25">
      <c r="B3521" s="49" t="s">
        <v>9735</v>
      </c>
      <c r="C3521" s="53" t="str">
        <f>_xlfn.XLOOKUP(Tabla1[[#This Row],[txtDimensionFocus]],Tabla7[Columna1],Tabla7[Columna2])</f>
        <v>Cuenta Por Pagar Servicios Generales</v>
      </c>
      <c r="D3521" s="43" t="s">
        <v>11473</v>
      </c>
      <c r="E3521" t="s">
        <v>2632</v>
      </c>
      <c r="F3521" t="s">
        <v>11474</v>
      </c>
      <c r="G3521" s="41">
        <v>41741</v>
      </c>
      <c r="H3521" t="s">
        <v>2633</v>
      </c>
      <c r="L3521" t="s">
        <v>21854</v>
      </c>
      <c r="M3521" s="44">
        <v>-68389.740000000005</v>
      </c>
      <c r="N3521" s="44">
        <v>-68389.740000000005</v>
      </c>
    </row>
    <row r="3522" spans="2:14" x14ac:dyDescent="0.25">
      <c r="B3522" s="49" t="s">
        <v>9735</v>
      </c>
      <c r="C3522" s="53" t="str">
        <f>_xlfn.XLOOKUP(Tabla1[[#This Row],[txtDimensionFocus]],Tabla7[Columna1],Tabla7[Columna2])</f>
        <v>Cuenta Por Pagar Servicios Generales</v>
      </c>
      <c r="D3522" s="43" t="s">
        <v>11932</v>
      </c>
      <c r="E3522" t="s">
        <v>3249</v>
      </c>
      <c r="F3522" t="s">
        <v>11933</v>
      </c>
      <c r="G3522" s="41">
        <v>41768</v>
      </c>
      <c r="H3522" t="s">
        <v>3250</v>
      </c>
      <c r="L3522" t="s">
        <v>21854</v>
      </c>
      <c r="M3522" s="44">
        <v>-68389.740000000005</v>
      </c>
      <c r="N3522" s="44">
        <v>-68389.740000000005</v>
      </c>
    </row>
    <row r="3523" spans="2:14" x14ac:dyDescent="0.25">
      <c r="B3523" s="49" t="s">
        <v>9735</v>
      </c>
      <c r="C3523" s="53" t="str">
        <f>_xlfn.XLOOKUP(Tabla1[[#This Row],[txtDimensionFocus]],Tabla7[Columna1],Tabla7[Columna2])</f>
        <v>Cuenta Por Pagar Servicios Generales</v>
      </c>
      <c r="D3523" s="43" t="s">
        <v>12401</v>
      </c>
      <c r="E3523" t="s">
        <v>3906</v>
      </c>
      <c r="F3523" t="s">
        <v>12402</v>
      </c>
      <c r="G3523" s="41">
        <v>41816</v>
      </c>
      <c r="H3523" t="s">
        <v>3907</v>
      </c>
      <c r="L3523" t="s">
        <v>21854</v>
      </c>
      <c r="M3523" s="44">
        <v>-68389.740000000005</v>
      </c>
      <c r="N3523" s="44">
        <v>-68389.740000000005</v>
      </c>
    </row>
    <row r="3524" spans="2:14" x14ac:dyDescent="0.25">
      <c r="B3524" s="49" t="s">
        <v>9735</v>
      </c>
      <c r="C3524" s="53" t="str">
        <f>_xlfn.XLOOKUP(Tabla1[[#This Row],[txtDimensionFocus]],Tabla7[Columna1],Tabla7[Columna2])</f>
        <v>Cuenta Por Pagar Servicios Generales</v>
      </c>
      <c r="D3524" s="43" t="s">
        <v>11837</v>
      </c>
      <c r="E3524" t="s">
        <v>3104</v>
      </c>
      <c r="F3524" t="s">
        <v>11838</v>
      </c>
      <c r="G3524" s="41">
        <v>41765</v>
      </c>
      <c r="H3524" t="s">
        <v>3105</v>
      </c>
      <c r="L3524" t="s">
        <v>21854</v>
      </c>
      <c r="M3524" s="44">
        <v>-68389.740000000005</v>
      </c>
      <c r="N3524" s="44">
        <v>-68389.740000000005</v>
      </c>
    </row>
    <row r="3525" spans="2:14" x14ac:dyDescent="0.25">
      <c r="B3525" s="49" t="s">
        <v>9735</v>
      </c>
      <c r="C3525" s="53" t="str">
        <f>_xlfn.XLOOKUP(Tabla1[[#This Row],[txtDimensionFocus]],Tabla7[Columna1],Tabla7[Columna2])</f>
        <v>Cuenta Por Pagar Servicios Generales</v>
      </c>
      <c r="D3525" s="43" t="s">
        <v>11482</v>
      </c>
      <c r="E3525" t="s">
        <v>2646</v>
      </c>
      <c r="F3525" t="s">
        <v>11483</v>
      </c>
      <c r="G3525" s="41">
        <v>41741</v>
      </c>
      <c r="H3525" t="s">
        <v>2647</v>
      </c>
      <c r="L3525" t="s">
        <v>21854</v>
      </c>
      <c r="M3525" s="44">
        <v>-68389.740000000005</v>
      </c>
      <c r="N3525" s="44">
        <v>-68389.740000000005</v>
      </c>
    </row>
    <row r="3526" spans="2:14" x14ac:dyDescent="0.25">
      <c r="B3526" s="49" t="s">
        <v>9735</v>
      </c>
      <c r="C3526" s="53" t="str">
        <f>_xlfn.XLOOKUP(Tabla1[[#This Row],[txtDimensionFocus]],Tabla7[Columna1],Tabla7[Columna2])</f>
        <v>Cuenta Por Pagar Servicios Generales</v>
      </c>
      <c r="D3526" s="43" t="s">
        <v>11940</v>
      </c>
      <c r="E3526" t="s">
        <v>3261</v>
      </c>
      <c r="F3526" t="s">
        <v>11941</v>
      </c>
      <c r="G3526" s="41">
        <v>41768</v>
      </c>
      <c r="H3526" t="s">
        <v>3262</v>
      </c>
      <c r="L3526" t="s">
        <v>21854</v>
      </c>
      <c r="M3526" s="44">
        <v>-68389.740000000005</v>
      </c>
      <c r="N3526" s="44">
        <v>-68389.740000000005</v>
      </c>
    </row>
    <row r="3527" spans="2:14" x14ac:dyDescent="0.25">
      <c r="B3527" s="49" t="s">
        <v>9735</v>
      </c>
      <c r="C3527" s="53" t="str">
        <f>_xlfn.XLOOKUP(Tabla1[[#This Row],[txtDimensionFocus]],Tabla7[Columna1],Tabla7[Columna2])</f>
        <v>Cuenta Por Pagar Servicios Generales</v>
      </c>
      <c r="D3527" s="43" t="s">
        <v>11948</v>
      </c>
      <c r="E3527" t="s">
        <v>3273</v>
      </c>
      <c r="F3527" t="s">
        <v>11949</v>
      </c>
      <c r="G3527" s="41">
        <v>41768</v>
      </c>
      <c r="H3527" t="s">
        <v>3274</v>
      </c>
      <c r="L3527" t="s">
        <v>21854</v>
      </c>
      <c r="M3527" s="44">
        <v>-68389.740000000005</v>
      </c>
      <c r="N3527" s="44">
        <v>-68389.740000000005</v>
      </c>
    </row>
    <row r="3528" spans="2:14" x14ac:dyDescent="0.25">
      <c r="B3528" s="49" t="s">
        <v>9735</v>
      </c>
      <c r="C3528" s="53" t="str">
        <f>_xlfn.XLOOKUP(Tabla1[[#This Row],[txtDimensionFocus]],Tabla7[Columna1],Tabla7[Columna2])</f>
        <v>Cuenta Por Pagar Servicios Generales</v>
      </c>
      <c r="D3528" s="43" t="s">
        <v>11778</v>
      </c>
      <c r="E3528" t="s">
        <v>3029</v>
      </c>
      <c r="F3528" t="s">
        <v>11779</v>
      </c>
      <c r="G3528" s="41">
        <v>41761</v>
      </c>
      <c r="H3528" t="s">
        <v>2959</v>
      </c>
      <c r="L3528" t="s">
        <v>21854</v>
      </c>
      <c r="M3528" s="44">
        <v>-68389.740000000005</v>
      </c>
      <c r="N3528" s="44">
        <v>-68389.740000000005</v>
      </c>
    </row>
    <row r="3529" spans="2:14" x14ac:dyDescent="0.25">
      <c r="B3529" s="49" t="s">
        <v>9735</v>
      </c>
      <c r="C3529" s="53" t="str">
        <f>_xlfn.XLOOKUP(Tabla1[[#This Row],[txtDimensionFocus]],Tabla7[Columna1],Tabla7[Columna2])</f>
        <v>Cuenta Por Pagar Servicios Generales</v>
      </c>
      <c r="D3529" s="43" t="s">
        <v>11960</v>
      </c>
      <c r="E3529" t="s">
        <v>3291</v>
      </c>
      <c r="F3529" t="s">
        <v>11961</v>
      </c>
      <c r="G3529" s="41">
        <v>41768</v>
      </c>
      <c r="H3529" t="s">
        <v>3292</v>
      </c>
      <c r="L3529" t="s">
        <v>21854</v>
      </c>
      <c r="M3529" s="44">
        <v>-68389.740000000005</v>
      </c>
      <c r="N3529" s="44">
        <v>-68389.740000000005</v>
      </c>
    </row>
    <row r="3530" spans="2:14" x14ac:dyDescent="0.25">
      <c r="B3530" s="49" t="s">
        <v>9735</v>
      </c>
      <c r="C3530" s="53" t="str">
        <f>_xlfn.XLOOKUP(Tabla1[[#This Row],[txtDimensionFocus]],Tabla7[Columna1],Tabla7[Columna2])</f>
        <v>Cuenta Por Pagar Servicios Generales</v>
      </c>
      <c r="D3530" s="43" t="s">
        <v>12057</v>
      </c>
      <c r="E3530" t="s">
        <v>3421</v>
      </c>
      <c r="F3530" t="s">
        <v>12058</v>
      </c>
      <c r="G3530" s="41">
        <v>41774</v>
      </c>
      <c r="H3530" t="s">
        <v>3422</v>
      </c>
      <c r="L3530" t="s">
        <v>21854</v>
      </c>
      <c r="M3530" s="44">
        <v>-68389.740000000005</v>
      </c>
      <c r="N3530" s="44">
        <v>-68389.740000000005</v>
      </c>
    </row>
    <row r="3531" spans="2:14" x14ac:dyDescent="0.25">
      <c r="B3531" s="49" t="s">
        <v>9735</v>
      </c>
      <c r="C3531" s="53" t="str">
        <f>_xlfn.XLOOKUP(Tabla1[[#This Row],[txtDimensionFocus]],Tabla7[Columna1],Tabla7[Columna2])</f>
        <v>Cuenta Por Pagar Servicios Generales</v>
      </c>
      <c r="D3531" s="43" t="s">
        <v>11507</v>
      </c>
      <c r="E3531" t="s">
        <v>2684</v>
      </c>
      <c r="F3531" t="s">
        <v>11508</v>
      </c>
      <c r="G3531" s="41">
        <v>41741</v>
      </c>
      <c r="H3531" t="s">
        <v>2685</v>
      </c>
      <c r="L3531" t="s">
        <v>21854</v>
      </c>
      <c r="M3531" s="44">
        <v>-68389.740000000005</v>
      </c>
      <c r="N3531" s="44">
        <v>-68389.740000000005</v>
      </c>
    </row>
    <row r="3532" spans="2:14" x14ac:dyDescent="0.25">
      <c r="B3532" s="49" t="s">
        <v>9735</v>
      </c>
      <c r="C3532" s="53" t="str">
        <f>_xlfn.XLOOKUP(Tabla1[[#This Row],[txtDimensionFocus]],Tabla7[Columna1],Tabla7[Columna2])</f>
        <v>Cuenta Por Pagar Servicios Generales</v>
      </c>
      <c r="D3532" s="43" t="s">
        <v>12145</v>
      </c>
      <c r="E3532" t="s">
        <v>3552</v>
      </c>
      <c r="F3532" t="s">
        <v>12146</v>
      </c>
      <c r="G3532" s="41">
        <v>41778</v>
      </c>
      <c r="H3532" t="s">
        <v>3553</v>
      </c>
      <c r="L3532" t="s">
        <v>21854</v>
      </c>
      <c r="M3532" s="44">
        <v>-68389.740000000005</v>
      </c>
      <c r="N3532" s="44">
        <v>-68389.740000000005</v>
      </c>
    </row>
    <row r="3533" spans="2:14" x14ac:dyDescent="0.25">
      <c r="B3533" s="49" t="s">
        <v>9735</v>
      </c>
      <c r="C3533" s="53" t="str">
        <f>_xlfn.XLOOKUP(Tabla1[[#This Row],[txtDimensionFocus]],Tabla7[Columna1],Tabla7[Columna2])</f>
        <v>Cuenta Por Pagar Servicios Generales</v>
      </c>
      <c r="D3533" s="43" t="s">
        <v>11968</v>
      </c>
      <c r="E3533" t="s">
        <v>3303</v>
      </c>
      <c r="F3533" t="s">
        <v>11969</v>
      </c>
      <c r="G3533" s="41">
        <v>41768</v>
      </c>
      <c r="H3533" t="s">
        <v>3304</v>
      </c>
      <c r="L3533" t="s">
        <v>21854</v>
      </c>
      <c r="M3533" s="44">
        <v>-68389.740000000005</v>
      </c>
      <c r="N3533" s="44">
        <v>-68389.740000000005</v>
      </c>
    </row>
    <row r="3534" spans="2:14" x14ac:dyDescent="0.25">
      <c r="B3534" s="49" t="s">
        <v>9735</v>
      </c>
      <c r="C3534" s="53" t="str">
        <f>_xlfn.XLOOKUP(Tabla1[[#This Row],[txtDimensionFocus]],Tabla7[Columna1],Tabla7[Columna2])</f>
        <v>Cuenta Por Pagar Servicios Generales</v>
      </c>
      <c r="D3534" s="43" t="s">
        <v>13074</v>
      </c>
      <c r="E3534" t="s">
        <v>4835</v>
      </c>
      <c r="F3534" t="s">
        <v>13075</v>
      </c>
      <c r="G3534" s="41">
        <v>42004</v>
      </c>
      <c r="H3534" t="s">
        <v>4836</v>
      </c>
      <c r="L3534" t="s">
        <v>21854</v>
      </c>
      <c r="M3534" s="44">
        <v>-67235.850000000006</v>
      </c>
      <c r="N3534" s="44">
        <v>-67235.850000000006</v>
      </c>
    </row>
    <row r="3535" spans="2:14" x14ac:dyDescent="0.25">
      <c r="B3535" s="49" t="s">
        <v>9735</v>
      </c>
      <c r="C3535" s="53" t="str">
        <f>_xlfn.XLOOKUP(Tabla1[[#This Row],[txtDimensionFocus]],Tabla7[Columna1],Tabla7[Columna2])</f>
        <v>Cuenta Por Pagar Servicios Generales</v>
      </c>
      <c r="D3535" s="43" t="s">
        <v>12125</v>
      </c>
      <c r="E3535" t="s">
        <v>3523</v>
      </c>
      <c r="F3535" t="s">
        <v>12126</v>
      </c>
      <c r="G3535" s="41">
        <v>41778</v>
      </c>
      <c r="H3535" t="s">
        <v>3524</v>
      </c>
      <c r="L3535" t="s">
        <v>21854</v>
      </c>
      <c r="M3535" s="44">
        <v>-67235.850000000006</v>
      </c>
      <c r="N3535" s="44">
        <v>-67235.850000000006</v>
      </c>
    </row>
    <row r="3536" spans="2:14" x14ac:dyDescent="0.25">
      <c r="B3536" s="49" t="s">
        <v>9735</v>
      </c>
      <c r="C3536" s="53" t="str">
        <f>_xlfn.XLOOKUP(Tabla1[[#This Row],[txtDimensionFocus]],Tabla7[Columna1],Tabla7[Columna2])</f>
        <v>Cuenta Por Pagar Servicios Generales</v>
      </c>
      <c r="D3536" s="43" t="s">
        <v>12095</v>
      </c>
      <c r="E3536" t="s">
        <v>3478</v>
      </c>
      <c r="F3536" t="s">
        <v>12096</v>
      </c>
      <c r="G3536" s="41">
        <v>41775</v>
      </c>
      <c r="H3536" t="s">
        <v>3479</v>
      </c>
      <c r="L3536" t="s">
        <v>21854</v>
      </c>
      <c r="M3536" s="44">
        <v>-67235.850000000006</v>
      </c>
      <c r="N3536" s="44">
        <v>-67235.850000000006</v>
      </c>
    </row>
    <row r="3537" spans="2:14" x14ac:dyDescent="0.25">
      <c r="B3537" s="49" t="s">
        <v>9735</v>
      </c>
      <c r="C3537" s="53" t="str">
        <f>_xlfn.XLOOKUP(Tabla1[[#This Row],[txtDimensionFocus]],Tabla7[Columna1],Tabla7[Columna2])</f>
        <v>Cuenta Por Pagar Servicios Generales</v>
      </c>
      <c r="D3537" s="43" t="s">
        <v>12111</v>
      </c>
      <c r="E3537" t="s">
        <v>3502</v>
      </c>
      <c r="F3537" t="s">
        <v>12112</v>
      </c>
      <c r="G3537" s="41">
        <v>41778</v>
      </c>
      <c r="H3537" t="s">
        <v>3503</v>
      </c>
      <c r="L3537" t="s">
        <v>21854</v>
      </c>
      <c r="M3537" s="44">
        <v>-67235.38</v>
      </c>
      <c r="N3537" s="44">
        <v>-67235.38</v>
      </c>
    </row>
    <row r="3538" spans="2:14" x14ac:dyDescent="0.25">
      <c r="B3538" s="49" t="s">
        <v>9735</v>
      </c>
      <c r="C3538" s="53" t="str">
        <f>_xlfn.XLOOKUP(Tabla1[[#This Row],[txtDimensionFocus]],Tabla7[Columna1],Tabla7[Columna2])</f>
        <v>Cuenta Por Pagar Servicios Generales</v>
      </c>
      <c r="D3538" s="43" t="s">
        <v>11768</v>
      </c>
      <c r="E3538" t="s">
        <v>3019</v>
      </c>
      <c r="F3538" t="s">
        <v>11769</v>
      </c>
      <c r="G3538" s="41">
        <v>41761</v>
      </c>
      <c r="H3538" t="s">
        <v>2964</v>
      </c>
      <c r="L3538" t="s">
        <v>21854</v>
      </c>
      <c r="M3538" s="44">
        <v>-67235.38</v>
      </c>
      <c r="N3538" s="44">
        <v>-67235.38</v>
      </c>
    </row>
    <row r="3539" spans="2:14" x14ac:dyDescent="0.25">
      <c r="B3539" s="49" t="s">
        <v>9735</v>
      </c>
      <c r="C3539" s="53" t="str">
        <f>_xlfn.XLOOKUP(Tabla1[[#This Row],[txtDimensionFocus]],Tabla7[Columna1],Tabla7[Columna2])</f>
        <v>Cuenta Por Pagar Servicios Generales</v>
      </c>
      <c r="D3539" s="43" t="s">
        <v>11995</v>
      </c>
      <c r="E3539" t="s">
        <v>3342</v>
      </c>
      <c r="F3539" t="s">
        <v>11996</v>
      </c>
      <c r="G3539" s="41">
        <v>41771</v>
      </c>
      <c r="H3539" t="s">
        <v>3343</v>
      </c>
      <c r="L3539" t="s">
        <v>21854</v>
      </c>
      <c r="M3539" s="44">
        <v>-67235.38</v>
      </c>
      <c r="N3539" s="44">
        <v>-67235.38</v>
      </c>
    </row>
    <row r="3540" spans="2:14" x14ac:dyDescent="0.25">
      <c r="B3540" s="49" t="s">
        <v>9735</v>
      </c>
      <c r="C3540" s="53" t="str">
        <f>_xlfn.XLOOKUP(Tabla1[[#This Row],[txtDimensionFocus]],Tabla7[Columna1],Tabla7[Columna2])</f>
        <v>Cuenta Por Pagar Servicios Generales</v>
      </c>
      <c r="D3540" s="43" t="s">
        <v>11827</v>
      </c>
      <c r="E3540" t="s">
        <v>3089</v>
      </c>
      <c r="F3540" t="s">
        <v>11828</v>
      </c>
      <c r="G3540" s="41">
        <v>41765</v>
      </c>
      <c r="H3540" t="s">
        <v>3090</v>
      </c>
      <c r="L3540" t="s">
        <v>21854</v>
      </c>
      <c r="M3540" s="44">
        <v>-67189.919999999998</v>
      </c>
      <c r="N3540" s="44">
        <v>-67189.919999999998</v>
      </c>
    </row>
    <row r="3541" spans="2:14" x14ac:dyDescent="0.25">
      <c r="B3541" s="49" t="s">
        <v>9735</v>
      </c>
      <c r="C3541" s="53" t="str">
        <f>_xlfn.XLOOKUP(Tabla1[[#This Row],[txtDimensionFocus]],Tabla7[Columna1],Tabla7[Columna2])</f>
        <v>Cuenta Por Pagar Servicios Generales</v>
      </c>
      <c r="D3541" s="43" t="s">
        <v>11453</v>
      </c>
      <c r="E3541" t="s">
        <v>2602</v>
      </c>
      <c r="F3541" t="s">
        <v>11454</v>
      </c>
      <c r="G3541" s="41">
        <v>41741</v>
      </c>
      <c r="H3541" t="s">
        <v>2603</v>
      </c>
      <c r="L3541" t="s">
        <v>21854</v>
      </c>
      <c r="M3541" s="44">
        <v>-67189.679999999993</v>
      </c>
      <c r="N3541" s="44">
        <v>-67189.679999999993</v>
      </c>
    </row>
    <row r="3542" spans="2:14" x14ac:dyDescent="0.25">
      <c r="B3542" s="49" t="s">
        <v>9735</v>
      </c>
      <c r="C3542" s="53" t="str">
        <f>_xlfn.XLOOKUP(Tabla1[[#This Row],[txtDimensionFocus]],Tabla7[Columna1],Tabla7[Columna2])</f>
        <v>Cuenta Por Pagar Servicios Generales</v>
      </c>
      <c r="D3542" s="43" t="s">
        <v>11501</v>
      </c>
      <c r="E3542" t="s">
        <v>2675</v>
      </c>
      <c r="F3542" t="s">
        <v>11502</v>
      </c>
      <c r="G3542" s="41">
        <v>41741</v>
      </c>
      <c r="H3542" t="s">
        <v>2676</v>
      </c>
      <c r="L3542" t="s">
        <v>21854</v>
      </c>
      <c r="M3542" s="44">
        <v>-67189.66</v>
      </c>
      <c r="N3542" s="44">
        <v>-67189.66</v>
      </c>
    </row>
    <row r="3543" spans="2:14" x14ac:dyDescent="0.25">
      <c r="B3543" s="49" t="s">
        <v>9735</v>
      </c>
      <c r="C3543" s="53" t="str">
        <f>_xlfn.XLOOKUP(Tabla1[[#This Row],[txtDimensionFocus]],Tabla7[Columna1],Tabla7[Columna2])</f>
        <v>Cuenta Por Pagar Servicios Generales</v>
      </c>
      <c r="D3543" s="43" t="s">
        <v>1219</v>
      </c>
      <c r="E3543" t="s">
        <v>1218</v>
      </c>
      <c r="F3543" t="s">
        <v>15382</v>
      </c>
      <c r="G3543" s="41">
        <v>44326</v>
      </c>
      <c r="H3543" t="s">
        <v>7861</v>
      </c>
      <c r="L3543" t="s">
        <v>21854</v>
      </c>
      <c r="M3543" s="44">
        <v>-66825</v>
      </c>
      <c r="N3543" s="44">
        <v>-66825</v>
      </c>
    </row>
    <row r="3544" spans="2:14" x14ac:dyDescent="0.25">
      <c r="B3544" s="49" t="s">
        <v>9735</v>
      </c>
      <c r="C3544" s="53" t="str">
        <f>_xlfn.XLOOKUP(Tabla1[[#This Row],[txtDimensionFocus]],Tabla7[Columna1],Tabla7[Columna2])</f>
        <v>Cuenta Por Pagar Servicios Generales</v>
      </c>
      <c r="D3544" s="43" t="s">
        <v>12202</v>
      </c>
      <c r="E3544" t="s">
        <v>3634</v>
      </c>
      <c r="F3544" t="s">
        <v>12203</v>
      </c>
      <c r="G3544" s="41">
        <v>41779</v>
      </c>
      <c r="H3544" t="s">
        <v>3635</v>
      </c>
      <c r="L3544" t="s">
        <v>21854</v>
      </c>
      <c r="M3544" s="44">
        <v>-65990.100000000006</v>
      </c>
      <c r="N3544" s="44">
        <v>-65990.100000000006</v>
      </c>
    </row>
    <row r="3545" spans="2:14" x14ac:dyDescent="0.25">
      <c r="B3545" s="49" t="s">
        <v>9735</v>
      </c>
      <c r="C3545" s="53" t="str">
        <f>_xlfn.XLOOKUP(Tabla1[[#This Row],[txtDimensionFocus]],Tabla7[Columna1],Tabla7[Columna2])</f>
        <v>Cuenta Por Pagar Servicios Generales</v>
      </c>
      <c r="D3545" s="43" t="s">
        <v>11796</v>
      </c>
      <c r="E3545" t="s">
        <v>3047</v>
      </c>
      <c r="F3545" t="s">
        <v>11797</v>
      </c>
      <c r="G3545" s="41">
        <v>41761</v>
      </c>
      <c r="H3545" t="s">
        <v>2964</v>
      </c>
      <c r="L3545" t="s">
        <v>21854</v>
      </c>
      <c r="M3545" s="44">
        <v>-65804.84</v>
      </c>
      <c r="N3545" s="44">
        <v>-65804.84</v>
      </c>
    </row>
    <row r="3546" spans="2:14" x14ac:dyDescent="0.25">
      <c r="B3546" s="49" t="s">
        <v>9735</v>
      </c>
      <c r="C3546" s="53" t="str">
        <f>_xlfn.XLOOKUP(Tabla1[[#This Row],[txtDimensionFocus]],Tabla7[Columna1],Tabla7[Columna2])</f>
        <v>Cuenta Por Pagar Servicios Generales</v>
      </c>
      <c r="D3546" s="43" t="s">
        <v>11475</v>
      </c>
      <c r="E3546" t="s">
        <v>2635</v>
      </c>
      <c r="F3546" t="s">
        <v>11476</v>
      </c>
      <c r="G3546" s="41">
        <v>41741</v>
      </c>
      <c r="H3546" t="s">
        <v>2636</v>
      </c>
      <c r="L3546" t="s">
        <v>21854</v>
      </c>
      <c r="M3546" s="44">
        <v>-65759.12</v>
      </c>
      <c r="N3546" s="44">
        <v>-65759.12</v>
      </c>
    </row>
    <row r="3547" spans="2:14" x14ac:dyDescent="0.25">
      <c r="B3547" s="49" t="s">
        <v>23866</v>
      </c>
      <c r="C3547" s="53" t="str">
        <f>_xlfn.XLOOKUP(Tabla1[[#This Row],[txtDimensionFocus]],Tabla7[Columna1],Tabla7[Columna2])</f>
        <v>Reposicion/Reposicion Cajas Chicas/Fondos</v>
      </c>
      <c r="D3547" s="43" t="s">
        <v>21110</v>
      </c>
      <c r="E3547" t="s">
        <v>23887</v>
      </c>
      <c r="F3547" t="s">
        <v>21111</v>
      </c>
      <c r="G3547" s="41">
        <v>45307</v>
      </c>
      <c r="H3547" t="s">
        <v>21112</v>
      </c>
      <c r="L3547" t="s">
        <v>21854</v>
      </c>
      <c r="M3547" s="44">
        <v>-34460.379999999997</v>
      </c>
      <c r="N3547" s="44">
        <v>-34460.379999999997</v>
      </c>
    </row>
    <row r="3548" spans="2:14" x14ac:dyDescent="0.25">
      <c r="B3548" s="49" t="s">
        <v>9735</v>
      </c>
      <c r="C3548" s="53" t="str">
        <f>_xlfn.XLOOKUP(Tabla1[[#This Row],[txtDimensionFocus]],Tabla7[Columna1],Tabla7[Columna2])</f>
        <v>Cuenta Por Pagar Servicios Generales</v>
      </c>
      <c r="D3548" s="43" t="s">
        <v>14650</v>
      </c>
      <c r="E3548" t="s">
        <v>6832</v>
      </c>
      <c r="F3548" t="s">
        <v>14651</v>
      </c>
      <c r="G3548" s="41">
        <v>42928</v>
      </c>
      <c r="L3548" t="s">
        <v>21854</v>
      </c>
      <c r="M3548" s="44">
        <v>-65689.350000000006</v>
      </c>
      <c r="N3548" s="44">
        <v>-65689.350000000006</v>
      </c>
    </row>
    <row r="3549" spans="2:14" x14ac:dyDescent="0.25">
      <c r="B3549" s="49" t="s">
        <v>9735</v>
      </c>
      <c r="C3549" s="53" t="str">
        <f>_xlfn.XLOOKUP(Tabla1[[#This Row],[txtDimensionFocus]],Tabla7[Columna1],Tabla7[Columna2])</f>
        <v>Cuenta Por Pagar Servicios Generales</v>
      </c>
      <c r="D3549" s="43" t="s">
        <v>11459</v>
      </c>
      <c r="E3549" t="s">
        <v>2611</v>
      </c>
      <c r="F3549" t="s">
        <v>11597</v>
      </c>
      <c r="G3549" s="41">
        <v>41745</v>
      </c>
      <c r="H3549" t="s">
        <v>2798</v>
      </c>
      <c r="L3549" t="s">
        <v>21854</v>
      </c>
      <c r="M3549" s="44">
        <v>-64790.28</v>
      </c>
      <c r="N3549" s="44">
        <v>-64790.28</v>
      </c>
    </row>
    <row r="3550" spans="2:14" x14ac:dyDescent="0.25">
      <c r="B3550" s="49" t="s">
        <v>9735</v>
      </c>
      <c r="C3550" s="53" t="str">
        <f>_xlfn.XLOOKUP(Tabla1[[#This Row],[txtDimensionFocus]],Tabla7[Columna1],Tabla7[Columna2])</f>
        <v>Cuenta Por Pagar Servicios Generales</v>
      </c>
      <c r="D3550" s="43" t="s">
        <v>12260</v>
      </c>
      <c r="E3550" t="s">
        <v>3719</v>
      </c>
      <c r="F3550" t="s">
        <v>12261</v>
      </c>
      <c r="G3550" s="41">
        <v>41780</v>
      </c>
      <c r="H3550" t="s">
        <v>3720</v>
      </c>
      <c r="L3550" t="s">
        <v>21854</v>
      </c>
      <c r="M3550" s="44">
        <v>-64790.28</v>
      </c>
      <c r="N3550" s="44">
        <v>-64790.28</v>
      </c>
    </row>
    <row r="3551" spans="2:14" x14ac:dyDescent="0.25">
      <c r="B3551" s="49" t="s">
        <v>9735</v>
      </c>
      <c r="C3551" s="53" t="str">
        <f>_xlfn.XLOOKUP(Tabla1[[#This Row],[txtDimensionFocus]],Tabla7[Columna1],Tabla7[Columna2])</f>
        <v>Cuenta Por Pagar Servicios Generales</v>
      </c>
      <c r="D3551" s="43" t="s">
        <v>11825</v>
      </c>
      <c r="E3551" t="s">
        <v>3086</v>
      </c>
      <c r="F3551" t="s">
        <v>11826</v>
      </c>
      <c r="G3551" s="41">
        <v>41765</v>
      </c>
      <c r="H3551" t="s">
        <v>3087</v>
      </c>
      <c r="L3551" t="s">
        <v>21854</v>
      </c>
      <c r="M3551" s="44">
        <v>-64790.28</v>
      </c>
      <c r="N3551" s="44">
        <v>-64790.28</v>
      </c>
    </row>
    <row r="3552" spans="2:14" x14ac:dyDescent="0.25">
      <c r="B3552" s="49" t="s">
        <v>9735</v>
      </c>
      <c r="C3552" s="53" t="str">
        <f>_xlfn.XLOOKUP(Tabla1[[#This Row],[txtDimensionFocus]],Tabla7[Columna1],Tabla7[Columna2])</f>
        <v>Cuenta Por Pagar Servicios Generales</v>
      </c>
      <c r="D3552" s="43" t="s">
        <v>13267</v>
      </c>
      <c r="E3552" t="s">
        <v>5121</v>
      </c>
      <c r="F3552" t="s">
        <v>13268</v>
      </c>
      <c r="G3552" s="41">
        <v>42004</v>
      </c>
      <c r="H3552" t="s">
        <v>5122</v>
      </c>
      <c r="L3552" t="s">
        <v>21854</v>
      </c>
      <c r="M3552" s="44">
        <v>-64790.28</v>
      </c>
      <c r="N3552" s="44">
        <v>-64790.28</v>
      </c>
    </row>
    <row r="3553" spans="2:14" x14ac:dyDescent="0.25">
      <c r="B3553" s="49" t="s">
        <v>9735</v>
      </c>
      <c r="C3553" s="53" t="str">
        <f>_xlfn.XLOOKUP(Tabla1[[#This Row],[txtDimensionFocus]],Tabla7[Columna1],Tabla7[Columna2])</f>
        <v>Cuenta Por Pagar Servicios Generales</v>
      </c>
      <c r="D3553" s="43" t="s">
        <v>12961</v>
      </c>
      <c r="E3553" t="s">
        <v>4670</v>
      </c>
      <c r="F3553" t="s">
        <v>12962</v>
      </c>
      <c r="G3553" s="41">
        <v>42004</v>
      </c>
      <c r="H3553" t="s">
        <v>4671</v>
      </c>
      <c r="L3553" t="s">
        <v>21854</v>
      </c>
      <c r="M3553" s="44">
        <v>-64670.2</v>
      </c>
      <c r="N3553" s="44">
        <v>-64670.2</v>
      </c>
    </row>
    <row r="3554" spans="2:14" x14ac:dyDescent="0.25">
      <c r="B3554" s="49" t="s">
        <v>9735</v>
      </c>
      <c r="C3554" s="53" t="str">
        <f>_xlfn.XLOOKUP(Tabla1[[#This Row],[txtDimensionFocus]],Tabla7[Columna1],Tabla7[Columna2])</f>
        <v>Cuenta Por Pagar Servicios Generales</v>
      </c>
      <c r="D3554" s="43" t="s">
        <v>11202</v>
      </c>
      <c r="E3554" t="s">
        <v>2311</v>
      </c>
      <c r="F3554" t="s">
        <v>13078</v>
      </c>
      <c r="G3554" s="41">
        <v>42004</v>
      </c>
      <c r="H3554" t="s">
        <v>4841</v>
      </c>
      <c r="L3554" t="s">
        <v>21854</v>
      </c>
      <c r="M3554" s="44">
        <v>-64670.2</v>
      </c>
      <c r="N3554" s="44">
        <v>-64670.2</v>
      </c>
    </row>
    <row r="3555" spans="2:14" x14ac:dyDescent="0.25">
      <c r="B3555" s="49" t="s">
        <v>9735</v>
      </c>
      <c r="C3555" s="53" t="str">
        <f>_xlfn.XLOOKUP(Tabla1[[#This Row],[txtDimensionFocus]],Tabla7[Columna1],Tabla7[Columna2])</f>
        <v>Cuenta Por Pagar Servicios Generales</v>
      </c>
      <c r="D3555" s="43" t="s">
        <v>13275</v>
      </c>
      <c r="E3555" t="s">
        <v>5133</v>
      </c>
      <c r="F3555" t="s">
        <v>13276</v>
      </c>
      <c r="G3555" s="41">
        <v>42004</v>
      </c>
      <c r="H3555" t="s">
        <v>5134</v>
      </c>
      <c r="L3555" t="s">
        <v>21854</v>
      </c>
      <c r="M3555" s="44">
        <v>-64670.2</v>
      </c>
      <c r="N3555" s="44">
        <v>-64670.2</v>
      </c>
    </row>
    <row r="3556" spans="2:14" x14ac:dyDescent="0.25">
      <c r="B3556" s="49" t="s">
        <v>9735</v>
      </c>
      <c r="C3556" s="53" t="str">
        <f>_xlfn.XLOOKUP(Tabla1[[#This Row],[txtDimensionFocus]],Tabla7[Columna1],Tabla7[Columna2])</f>
        <v>Cuenta Por Pagar Servicios Generales</v>
      </c>
      <c r="D3556" s="43" t="s">
        <v>12196</v>
      </c>
      <c r="E3556" t="s">
        <v>3625</v>
      </c>
      <c r="F3556" t="s">
        <v>12197</v>
      </c>
      <c r="G3556" s="41">
        <v>41779</v>
      </c>
      <c r="H3556" t="s">
        <v>3626</v>
      </c>
      <c r="L3556" t="s">
        <v>21854</v>
      </c>
      <c r="M3556" s="44">
        <v>-64443.82</v>
      </c>
      <c r="N3556" s="44">
        <v>-64443.82</v>
      </c>
    </row>
    <row r="3557" spans="2:14" x14ac:dyDescent="0.25">
      <c r="B3557" s="49" t="s">
        <v>9735</v>
      </c>
      <c r="C3557" s="53" t="str">
        <f>_xlfn.XLOOKUP(Tabla1[[#This Row],[txtDimensionFocus]],Tabla7[Columna1],Tabla7[Columna2])</f>
        <v>Cuenta Por Pagar Servicios Generales</v>
      </c>
      <c r="D3557" s="43" t="s">
        <v>1219</v>
      </c>
      <c r="E3557" t="s">
        <v>1218</v>
      </c>
      <c r="F3557" t="s">
        <v>19203</v>
      </c>
      <c r="G3557" s="41">
        <v>45162</v>
      </c>
      <c r="H3557" t="s">
        <v>19204</v>
      </c>
      <c r="L3557" t="s">
        <v>21854</v>
      </c>
      <c r="M3557" s="44">
        <v>-64010</v>
      </c>
      <c r="N3557" s="44">
        <v>-64010</v>
      </c>
    </row>
    <row r="3558" spans="2:14" x14ac:dyDescent="0.25">
      <c r="B3558" s="49" t="s">
        <v>9735</v>
      </c>
      <c r="C3558" s="53" t="str">
        <f>_xlfn.XLOOKUP(Tabla1[[#This Row],[txtDimensionFocus]],Tabla7[Columna1],Tabla7[Columna2])</f>
        <v>Cuenta Por Pagar Servicios Generales</v>
      </c>
      <c r="D3558" s="43" t="s">
        <v>1219</v>
      </c>
      <c r="E3558" t="s">
        <v>1218</v>
      </c>
      <c r="F3558" t="s">
        <v>19205</v>
      </c>
      <c r="G3558" s="41">
        <v>45167</v>
      </c>
      <c r="H3558" t="s">
        <v>9283</v>
      </c>
      <c r="L3558" t="s">
        <v>21854</v>
      </c>
      <c r="M3558" s="44">
        <v>-64000</v>
      </c>
      <c r="N3558" s="44">
        <v>-64000</v>
      </c>
    </row>
    <row r="3559" spans="2:14" x14ac:dyDescent="0.25">
      <c r="B3559" s="49" t="s">
        <v>9735</v>
      </c>
      <c r="C3559" s="53" t="str">
        <f>_xlfn.XLOOKUP(Tabla1[[#This Row],[txtDimensionFocus]],Tabla7[Columna1],Tabla7[Columna2])</f>
        <v>Cuenta Por Pagar Servicios Generales</v>
      </c>
      <c r="D3559" s="43" t="s">
        <v>13219</v>
      </c>
      <c r="E3559" t="s">
        <v>5052</v>
      </c>
      <c r="F3559" t="s">
        <v>13220</v>
      </c>
      <c r="G3559" s="41">
        <v>42004</v>
      </c>
      <c r="H3559" t="s">
        <v>5053</v>
      </c>
      <c r="L3559" t="s">
        <v>21854</v>
      </c>
      <c r="M3559" s="44">
        <v>-63654.8</v>
      </c>
      <c r="N3559" s="44">
        <v>-63654.8</v>
      </c>
    </row>
    <row r="3560" spans="2:14" x14ac:dyDescent="0.25">
      <c r="B3560" s="49" t="s">
        <v>9735</v>
      </c>
      <c r="C3560" s="53" t="str">
        <f>_xlfn.XLOOKUP(Tabla1[[#This Row],[txtDimensionFocus]],Tabla7[Columna1],Tabla7[Columna2])</f>
        <v>Cuenta Por Pagar Servicios Generales</v>
      </c>
      <c r="D3560" s="43" t="s">
        <v>724</v>
      </c>
      <c r="E3560" t="s">
        <v>723</v>
      </c>
      <c r="F3560" t="s">
        <v>9914</v>
      </c>
      <c r="G3560" s="41">
        <v>41115</v>
      </c>
      <c r="H3560">
        <v>1895</v>
      </c>
      <c r="L3560" t="s">
        <v>21854</v>
      </c>
      <c r="M3560" s="44">
        <v>-63625.53</v>
      </c>
      <c r="N3560" s="44">
        <v>-63625.53</v>
      </c>
    </row>
    <row r="3561" spans="2:14" x14ac:dyDescent="0.25">
      <c r="B3561" s="49" t="s">
        <v>9735</v>
      </c>
      <c r="C3561" s="53" t="str">
        <f>_xlfn.XLOOKUP(Tabla1[[#This Row],[txtDimensionFocus]],Tabla7[Columna1],Tabla7[Columna2])</f>
        <v>Cuenta Por Pagar Servicios Generales</v>
      </c>
      <c r="D3561" s="43" t="s">
        <v>11571</v>
      </c>
      <c r="E3561" t="s">
        <v>2768</v>
      </c>
      <c r="F3561" t="s">
        <v>11572</v>
      </c>
      <c r="G3561" s="41">
        <v>41744</v>
      </c>
      <c r="H3561" t="s">
        <v>2769</v>
      </c>
      <c r="L3561" t="s">
        <v>21854</v>
      </c>
      <c r="M3561" s="44">
        <v>-63590.46</v>
      </c>
      <c r="N3561" s="44">
        <v>-63590.46</v>
      </c>
    </row>
    <row r="3562" spans="2:14" x14ac:dyDescent="0.25">
      <c r="B3562" s="49" t="s">
        <v>9735</v>
      </c>
      <c r="C3562" s="53" t="str">
        <f>_xlfn.XLOOKUP(Tabla1[[#This Row],[txtDimensionFocus]],Tabla7[Columna1],Tabla7[Columna2])</f>
        <v>Cuenta Por Pagar Servicios Generales</v>
      </c>
      <c r="D3562" s="43" t="s">
        <v>12208</v>
      </c>
      <c r="E3562" t="s">
        <v>3643</v>
      </c>
      <c r="F3562" t="s">
        <v>12209</v>
      </c>
      <c r="G3562" s="41">
        <v>41779</v>
      </c>
      <c r="H3562" t="s">
        <v>3644</v>
      </c>
      <c r="L3562" t="s">
        <v>21854</v>
      </c>
      <c r="M3562" s="44">
        <v>-63590.46</v>
      </c>
      <c r="N3562" s="44">
        <v>-63590.46</v>
      </c>
    </row>
    <row r="3563" spans="2:14" x14ac:dyDescent="0.25">
      <c r="B3563" s="49" t="s">
        <v>9735</v>
      </c>
      <c r="C3563" s="53" t="str">
        <f>_xlfn.XLOOKUP(Tabla1[[#This Row],[txtDimensionFocus]],Tabla7[Columna1],Tabla7[Columna2])</f>
        <v>Cuenta Por Pagar Servicios Generales</v>
      </c>
      <c r="D3563" s="43" t="s">
        <v>12049</v>
      </c>
      <c r="E3563" t="s">
        <v>3410</v>
      </c>
      <c r="F3563" t="s">
        <v>12050</v>
      </c>
      <c r="G3563" s="41">
        <v>41774</v>
      </c>
      <c r="H3563" t="s">
        <v>3411</v>
      </c>
      <c r="L3563" t="s">
        <v>21854</v>
      </c>
      <c r="M3563" s="44">
        <v>-63590.46</v>
      </c>
      <c r="N3563" s="44">
        <v>-63590.46</v>
      </c>
    </row>
    <row r="3564" spans="2:14" x14ac:dyDescent="0.25">
      <c r="B3564" s="49" t="s">
        <v>9735</v>
      </c>
      <c r="C3564" s="53" t="str">
        <f>_xlfn.XLOOKUP(Tabla1[[#This Row],[txtDimensionFocus]],Tabla7[Columna1],Tabla7[Columna2])</f>
        <v>Cuenta Por Pagar Servicios Generales</v>
      </c>
      <c r="D3564" s="43" t="s">
        <v>12218</v>
      </c>
      <c r="E3564" t="s">
        <v>3658</v>
      </c>
      <c r="F3564" t="s">
        <v>12219</v>
      </c>
      <c r="G3564" s="41">
        <v>41779</v>
      </c>
      <c r="H3564" t="s">
        <v>3659</v>
      </c>
      <c r="L3564" t="s">
        <v>21854</v>
      </c>
      <c r="M3564" s="44">
        <v>-63590.46</v>
      </c>
      <c r="N3564" s="44">
        <v>-63590.46</v>
      </c>
    </row>
    <row r="3565" spans="2:14" x14ac:dyDescent="0.25">
      <c r="B3565" s="49" t="s">
        <v>9735</v>
      </c>
      <c r="C3565" s="53" t="str">
        <f>_xlfn.XLOOKUP(Tabla1[[#This Row],[txtDimensionFocus]],Tabla7[Columna1],Tabla7[Columna2])</f>
        <v>Cuenta Por Pagar Servicios Generales</v>
      </c>
      <c r="D3565" s="43" t="s">
        <v>11704</v>
      </c>
      <c r="E3565" t="s">
        <v>2940</v>
      </c>
      <c r="F3565" t="s">
        <v>11705</v>
      </c>
      <c r="G3565" s="41">
        <v>41760</v>
      </c>
      <c r="H3565" t="s">
        <v>2941</v>
      </c>
      <c r="L3565" t="s">
        <v>21854</v>
      </c>
      <c r="M3565" s="44">
        <v>-63590.46</v>
      </c>
      <c r="N3565" s="44">
        <v>-63590.46</v>
      </c>
    </row>
    <row r="3566" spans="2:14" x14ac:dyDescent="0.25">
      <c r="B3566" s="49" t="s">
        <v>9735</v>
      </c>
      <c r="C3566" s="53" t="str">
        <f>_xlfn.XLOOKUP(Tabla1[[#This Row],[txtDimensionFocus]],Tabla7[Columna1],Tabla7[Columna2])</f>
        <v>Cuenta Por Pagar Servicios Generales</v>
      </c>
      <c r="D3566" s="43" t="s">
        <v>14643</v>
      </c>
      <c r="E3566" t="s">
        <v>6824</v>
      </c>
      <c r="F3566" t="s">
        <v>14644</v>
      </c>
      <c r="G3566" s="41">
        <v>42920</v>
      </c>
      <c r="H3566" t="s">
        <v>5650</v>
      </c>
      <c r="L3566" t="s">
        <v>21854</v>
      </c>
      <c r="M3566" s="44">
        <v>-63484</v>
      </c>
      <c r="N3566" s="44">
        <v>-63484</v>
      </c>
    </row>
    <row r="3567" spans="2:14" x14ac:dyDescent="0.25">
      <c r="B3567" s="49" t="s">
        <v>9735</v>
      </c>
      <c r="C3567" s="53" t="str">
        <f>_xlfn.XLOOKUP(Tabla1[[#This Row],[txtDimensionFocus]],Tabla7[Columna1],Tabla7[Columna2])</f>
        <v>Cuenta Por Pagar Servicios Generales</v>
      </c>
      <c r="D3567" s="43" t="s">
        <v>14643</v>
      </c>
      <c r="E3567" t="s">
        <v>6824</v>
      </c>
      <c r="F3567" t="s">
        <v>14658</v>
      </c>
      <c r="G3567" s="41">
        <v>42937</v>
      </c>
      <c r="H3567" t="s">
        <v>6843</v>
      </c>
      <c r="L3567" t="s">
        <v>21854</v>
      </c>
      <c r="M3567" s="44">
        <v>-63484</v>
      </c>
      <c r="N3567" s="44">
        <v>-63484</v>
      </c>
    </row>
    <row r="3568" spans="2:14" x14ac:dyDescent="0.25">
      <c r="B3568" s="49" t="s">
        <v>9735</v>
      </c>
      <c r="C3568" s="53" t="str">
        <f>_xlfn.XLOOKUP(Tabla1[[#This Row],[txtDimensionFocus]],Tabla7[Columna1],Tabla7[Columna2])</f>
        <v>Cuenta Por Pagar Servicios Generales</v>
      </c>
      <c r="D3568" s="43" t="s">
        <v>12067</v>
      </c>
      <c r="E3568" t="s">
        <v>3436</v>
      </c>
      <c r="F3568" t="s">
        <v>12068</v>
      </c>
      <c r="G3568" s="41">
        <v>41775</v>
      </c>
      <c r="H3568" t="s">
        <v>3437</v>
      </c>
      <c r="L3568" t="s">
        <v>21854</v>
      </c>
      <c r="M3568" s="44">
        <v>-63128.639999999999</v>
      </c>
      <c r="N3568" s="44">
        <v>-63128.639999999999</v>
      </c>
    </row>
    <row r="3569" spans="2:14" x14ac:dyDescent="0.25">
      <c r="B3569" s="49" t="s">
        <v>9735</v>
      </c>
      <c r="C3569" s="53" t="str">
        <f>_xlfn.XLOOKUP(Tabla1[[#This Row],[txtDimensionFocus]],Tabla7[Columna1],Tabla7[Columna2])</f>
        <v>Cuenta Por Pagar Servicios Generales</v>
      </c>
      <c r="D3569" s="43" t="s">
        <v>12045</v>
      </c>
      <c r="E3569" t="s">
        <v>3404</v>
      </c>
      <c r="F3569" t="s">
        <v>12046</v>
      </c>
      <c r="G3569" s="41">
        <v>41774</v>
      </c>
      <c r="H3569" t="s">
        <v>3405</v>
      </c>
      <c r="L3569" t="s">
        <v>21854</v>
      </c>
      <c r="M3569" s="44">
        <v>-63128.639999999999</v>
      </c>
      <c r="N3569" s="44">
        <v>-63128.639999999999</v>
      </c>
    </row>
    <row r="3570" spans="2:14" x14ac:dyDescent="0.25">
      <c r="B3570" s="49" t="s">
        <v>9735</v>
      </c>
      <c r="C3570" s="53" t="str">
        <f>_xlfn.XLOOKUP(Tabla1[[#This Row],[txtDimensionFocus]],Tabla7[Columna1],Tabla7[Columna2])</f>
        <v>Cuenta Por Pagar Servicios Generales</v>
      </c>
      <c r="D3570" s="43" t="s">
        <v>1356</v>
      </c>
      <c r="E3570" t="s">
        <v>1355</v>
      </c>
      <c r="F3570" t="s">
        <v>10367</v>
      </c>
      <c r="G3570" s="41">
        <v>41418</v>
      </c>
      <c r="H3570" t="s">
        <v>1357</v>
      </c>
      <c r="I3570" t="s">
        <v>19273</v>
      </c>
      <c r="K3570" t="s">
        <v>22810</v>
      </c>
      <c r="L3570" t="s">
        <v>21854</v>
      </c>
      <c r="M3570" s="44">
        <v>-62920</v>
      </c>
      <c r="N3570" s="44">
        <v>-62920</v>
      </c>
    </row>
    <row r="3571" spans="2:14" x14ac:dyDescent="0.25">
      <c r="B3571" s="49" t="s">
        <v>9735</v>
      </c>
      <c r="C3571" s="53" t="str">
        <f>_xlfn.XLOOKUP(Tabla1[[#This Row],[txtDimensionFocus]],Tabla7[Columna1],Tabla7[Columna2])</f>
        <v>Cuenta Por Pagar Servicios Generales</v>
      </c>
      <c r="D3571" s="43" t="s">
        <v>2494</v>
      </c>
      <c r="E3571" t="s">
        <v>2493</v>
      </c>
      <c r="F3571" t="s">
        <v>11375</v>
      </c>
      <c r="G3571" s="41">
        <v>41729</v>
      </c>
      <c r="H3571" t="s">
        <v>2495</v>
      </c>
      <c r="I3571" t="s">
        <v>19129</v>
      </c>
      <c r="K3571" t="s">
        <v>22794</v>
      </c>
      <c r="L3571" t="s">
        <v>21854</v>
      </c>
      <c r="M3571" s="44">
        <v>-62717</v>
      </c>
      <c r="N3571" s="44">
        <v>-62717</v>
      </c>
    </row>
    <row r="3572" spans="2:14" x14ac:dyDescent="0.25">
      <c r="B3572" s="49" t="s">
        <v>9735</v>
      </c>
      <c r="C3572" s="53" t="str">
        <f>_xlfn.XLOOKUP(Tabla1[[#This Row],[txtDimensionFocus]],Tabla7[Columna1],Tabla7[Columna2])</f>
        <v>Cuenta Por Pagar Servicios Generales</v>
      </c>
      <c r="D3572" s="43" t="s">
        <v>11902</v>
      </c>
      <c r="E3572" t="s">
        <v>3204</v>
      </c>
      <c r="F3572" t="s">
        <v>11903</v>
      </c>
      <c r="G3572" s="41">
        <v>41768</v>
      </c>
      <c r="H3572" t="s">
        <v>3205</v>
      </c>
      <c r="L3572" t="s">
        <v>21854</v>
      </c>
      <c r="M3572" s="44">
        <v>-62390.64</v>
      </c>
      <c r="N3572" s="44">
        <v>-62390.64</v>
      </c>
    </row>
    <row r="3573" spans="2:14" x14ac:dyDescent="0.25">
      <c r="B3573" s="49" t="s">
        <v>9735</v>
      </c>
      <c r="C3573" s="53" t="str">
        <f>_xlfn.XLOOKUP(Tabla1[[#This Row],[txtDimensionFocus]],Tabla7[Columna1],Tabla7[Columna2])</f>
        <v>Cuenta Por Pagar Servicios Generales</v>
      </c>
      <c r="D3573" s="43" t="s">
        <v>12030</v>
      </c>
      <c r="E3573" t="s">
        <v>3382</v>
      </c>
      <c r="F3573" t="s">
        <v>12031</v>
      </c>
      <c r="G3573" s="41">
        <v>41774</v>
      </c>
      <c r="H3573" t="s">
        <v>3383</v>
      </c>
      <c r="L3573" t="s">
        <v>21854</v>
      </c>
      <c r="M3573" s="44">
        <v>-62390.64</v>
      </c>
      <c r="N3573" s="44">
        <v>-62390.64</v>
      </c>
    </row>
    <row r="3574" spans="2:14" x14ac:dyDescent="0.25">
      <c r="B3574" s="49" t="s">
        <v>9735</v>
      </c>
      <c r="C3574" s="53" t="str">
        <f>_xlfn.XLOOKUP(Tabla1[[#This Row],[txtDimensionFocus]],Tabla7[Columna1],Tabla7[Columna2])</f>
        <v>Cuenta Por Pagar Servicios Generales</v>
      </c>
      <c r="D3574" s="43" t="s">
        <v>11567</v>
      </c>
      <c r="E3574" t="s">
        <v>2762</v>
      </c>
      <c r="F3574" t="s">
        <v>11568</v>
      </c>
      <c r="G3574" s="41">
        <v>41744</v>
      </c>
      <c r="H3574" t="s">
        <v>2763</v>
      </c>
      <c r="L3574" t="s">
        <v>21854</v>
      </c>
      <c r="M3574" s="44">
        <v>-62390.64</v>
      </c>
      <c r="N3574" s="44">
        <v>-62390.64</v>
      </c>
    </row>
    <row r="3575" spans="2:14" x14ac:dyDescent="0.25">
      <c r="B3575" s="49" t="s">
        <v>9735</v>
      </c>
      <c r="C3575" s="53" t="str">
        <f>_xlfn.XLOOKUP(Tabla1[[#This Row],[txtDimensionFocus]],Tabla7[Columna1],Tabla7[Columna2])</f>
        <v>Cuenta Por Pagar Servicios Generales</v>
      </c>
      <c r="D3575" s="43" t="s">
        <v>12204</v>
      </c>
      <c r="E3575" t="s">
        <v>3637</v>
      </c>
      <c r="F3575" t="s">
        <v>12205</v>
      </c>
      <c r="G3575" s="41">
        <v>41779</v>
      </c>
      <c r="H3575" t="s">
        <v>3638</v>
      </c>
      <c r="L3575" t="s">
        <v>21854</v>
      </c>
      <c r="M3575" s="44">
        <v>-62390.64</v>
      </c>
      <c r="N3575" s="44">
        <v>-62390.64</v>
      </c>
    </row>
    <row r="3576" spans="2:14" x14ac:dyDescent="0.25">
      <c r="B3576" s="49" t="s">
        <v>9735</v>
      </c>
      <c r="C3576" s="53" t="str">
        <f>_xlfn.XLOOKUP(Tabla1[[#This Row],[txtDimensionFocus]],Tabla7[Columna1],Tabla7[Columna2])</f>
        <v>Cuenta Por Pagar Servicios Generales</v>
      </c>
      <c r="D3576" s="43" t="s">
        <v>11776</v>
      </c>
      <c r="E3576" t="s">
        <v>3027</v>
      </c>
      <c r="F3576" t="s">
        <v>11777</v>
      </c>
      <c r="G3576" s="41">
        <v>41761</v>
      </c>
      <c r="H3576" t="s">
        <v>2959</v>
      </c>
      <c r="L3576" t="s">
        <v>21854</v>
      </c>
      <c r="M3576" s="44">
        <v>-62390.64</v>
      </c>
      <c r="N3576" s="44">
        <v>-62390.64</v>
      </c>
    </row>
    <row r="3577" spans="2:14" x14ac:dyDescent="0.25">
      <c r="B3577" s="49" t="s">
        <v>9735</v>
      </c>
      <c r="C3577" s="53" t="str">
        <f>_xlfn.XLOOKUP(Tabla1[[#This Row],[txtDimensionFocus]],Tabla7[Columna1],Tabla7[Columna2])</f>
        <v>Cuenta Por Pagar Servicios Generales</v>
      </c>
      <c r="D3577" s="43" t="s">
        <v>13265</v>
      </c>
      <c r="E3577" t="s">
        <v>5118</v>
      </c>
      <c r="F3577" t="s">
        <v>13266</v>
      </c>
      <c r="G3577" s="41">
        <v>42004</v>
      </c>
      <c r="H3577" t="s">
        <v>5119</v>
      </c>
      <c r="L3577" t="s">
        <v>21854</v>
      </c>
      <c r="M3577" s="44">
        <v>-62390.64</v>
      </c>
      <c r="N3577" s="44">
        <v>-62390.64</v>
      </c>
    </row>
    <row r="3578" spans="2:14" x14ac:dyDescent="0.25">
      <c r="B3578" s="49" t="s">
        <v>9735</v>
      </c>
      <c r="C3578" s="53" t="str">
        <f>_xlfn.XLOOKUP(Tabla1[[#This Row],[txtDimensionFocus]],Tabla7[Columna1],Tabla7[Columna2])</f>
        <v>Cuenta Por Pagar Servicios Generales</v>
      </c>
      <c r="D3578" s="43" t="s">
        <v>6730</v>
      </c>
      <c r="E3578" t="s">
        <v>6729</v>
      </c>
      <c r="F3578" t="s">
        <v>14578</v>
      </c>
      <c r="G3578" s="41">
        <v>42829</v>
      </c>
      <c r="H3578" t="s">
        <v>6731</v>
      </c>
      <c r="I3578" t="s">
        <v>19148</v>
      </c>
      <c r="K3578" t="s">
        <v>22803</v>
      </c>
      <c r="L3578" t="s">
        <v>21854</v>
      </c>
      <c r="M3578" s="44">
        <v>-62304</v>
      </c>
      <c r="N3578" s="44">
        <v>-62304</v>
      </c>
    </row>
    <row r="3579" spans="2:14" x14ac:dyDescent="0.25">
      <c r="B3579" s="49" t="s">
        <v>9735</v>
      </c>
      <c r="C3579" s="53" t="str">
        <f>_xlfn.XLOOKUP(Tabla1[[#This Row],[txtDimensionFocus]],Tabla7[Columna1],Tabla7[Columna2])</f>
        <v>Cuenta Por Pagar Servicios Generales</v>
      </c>
      <c r="D3579" s="43" t="s">
        <v>13188</v>
      </c>
      <c r="E3579" t="s">
        <v>5006</v>
      </c>
      <c r="F3579" t="s">
        <v>13189</v>
      </c>
      <c r="G3579" s="41">
        <v>42004</v>
      </c>
      <c r="H3579" t="s">
        <v>5007</v>
      </c>
      <c r="L3579" t="s">
        <v>21854</v>
      </c>
      <c r="M3579" s="44">
        <v>-62030.6</v>
      </c>
      <c r="N3579" s="44">
        <v>-62030.6</v>
      </c>
    </row>
    <row r="3580" spans="2:14" x14ac:dyDescent="0.25">
      <c r="B3580" s="49" t="s">
        <v>9735</v>
      </c>
      <c r="C3580" s="53" t="str">
        <f>_xlfn.XLOOKUP(Tabla1[[#This Row],[txtDimensionFocus]],Tabla7[Columna1],Tabla7[Columna2])</f>
        <v>Cuenta Por Pagar Servicios Generales</v>
      </c>
      <c r="D3580" s="43" t="s">
        <v>13402</v>
      </c>
      <c r="E3580" t="s">
        <v>5271</v>
      </c>
      <c r="F3580" t="s">
        <v>13403</v>
      </c>
      <c r="G3580" s="41">
        <v>42031</v>
      </c>
      <c r="H3580" t="s">
        <v>5272</v>
      </c>
      <c r="L3580" t="s">
        <v>21854</v>
      </c>
      <c r="M3580" s="44">
        <v>-61817.8</v>
      </c>
      <c r="N3580" s="44">
        <v>-61817.8</v>
      </c>
    </row>
    <row r="3581" spans="2:14" x14ac:dyDescent="0.25">
      <c r="B3581" s="49" t="s">
        <v>9735</v>
      </c>
      <c r="C3581" s="53" t="str">
        <f>_xlfn.XLOOKUP(Tabla1[[#This Row],[txtDimensionFocus]],Tabla7[Columna1],Tabla7[Columna2])</f>
        <v>Cuenta Por Pagar Servicios Generales</v>
      </c>
      <c r="D3581" s="43" t="s">
        <v>12123</v>
      </c>
      <c r="E3581" t="s">
        <v>3520</v>
      </c>
      <c r="F3581" t="s">
        <v>12124</v>
      </c>
      <c r="G3581" s="41">
        <v>41778</v>
      </c>
      <c r="H3581" t="s">
        <v>3521</v>
      </c>
      <c r="L3581" t="s">
        <v>21854</v>
      </c>
      <c r="M3581" s="44">
        <v>-61813.46</v>
      </c>
      <c r="N3581" s="44">
        <v>-61813.46</v>
      </c>
    </row>
    <row r="3582" spans="2:14" x14ac:dyDescent="0.25">
      <c r="B3582" s="49" t="s">
        <v>9735</v>
      </c>
      <c r="C3582" s="53" t="str">
        <f>_xlfn.XLOOKUP(Tabla1[[#This Row],[txtDimensionFocus]],Tabla7[Columna1],Tabla7[Columna2])</f>
        <v>Cuenta Por Pagar Servicios Generales</v>
      </c>
      <c r="D3582" s="43" t="s">
        <v>11735</v>
      </c>
      <c r="E3582" t="s">
        <v>2982</v>
      </c>
      <c r="F3582" t="s">
        <v>11736</v>
      </c>
      <c r="G3582" s="41">
        <v>41761</v>
      </c>
      <c r="H3582" t="s">
        <v>2959</v>
      </c>
      <c r="L3582" t="s">
        <v>21854</v>
      </c>
      <c r="M3582" s="44">
        <v>-61813.46</v>
      </c>
      <c r="N3582" s="44">
        <v>-61813.46</v>
      </c>
    </row>
    <row r="3583" spans="2:14" x14ac:dyDescent="0.25">
      <c r="B3583" s="49" t="s">
        <v>9735</v>
      </c>
      <c r="C3583" s="53" t="str">
        <f>_xlfn.XLOOKUP(Tabla1[[#This Row],[txtDimensionFocus]],Tabla7[Columna1],Tabla7[Columna2])</f>
        <v>Cuenta Por Pagar Servicios Generales</v>
      </c>
      <c r="D3583" s="43" t="s">
        <v>12093</v>
      </c>
      <c r="E3583" t="s">
        <v>3475</v>
      </c>
      <c r="F3583" t="s">
        <v>12094</v>
      </c>
      <c r="G3583" s="41">
        <v>41775</v>
      </c>
      <c r="H3583" t="s">
        <v>3476</v>
      </c>
      <c r="L3583" t="s">
        <v>21854</v>
      </c>
      <c r="M3583" s="44">
        <v>-61813.46</v>
      </c>
      <c r="N3583" s="44">
        <v>-61813.46</v>
      </c>
    </row>
    <row r="3584" spans="2:14" x14ac:dyDescent="0.25">
      <c r="B3584" s="49" t="s">
        <v>9735</v>
      </c>
      <c r="C3584" s="53" t="str">
        <f>_xlfn.XLOOKUP(Tabla1[[#This Row],[txtDimensionFocus]],Tabla7[Columna1],Tabla7[Columna2])</f>
        <v>Cuenta Por Pagar Servicios Generales</v>
      </c>
      <c r="D3584" s="43" t="s">
        <v>8453</v>
      </c>
      <c r="E3584" t="s">
        <v>8452</v>
      </c>
      <c r="F3584" t="s">
        <v>16090</v>
      </c>
      <c r="G3584" s="41">
        <v>44754</v>
      </c>
      <c r="H3584" t="s">
        <v>8747</v>
      </c>
      <c r="L3584" t="s">
        <v>21854</v>
      </c>
      <c r="M3584" s="44">
        <v>-61200</v>
      </c>
      <c r="N3584" s="44">
        <v>-61200</v>
      </c>
    </row>
    <row r="3585" spans="2:14" x14ac:dyDescent="0.25">
      <c r="B3585" s="49" t="s">
        <v>9735</v>
      </c>
      <c r="C3585" s="53" t="str">
        <f>_xlfn.XLOOKUP(Tabla1[[#This Row],[txtDimensionFocus]],Tabla7[Columna1],Tabla7[Columna2])</f>
        <v>Cuenta Por Pagar Servicios Generales</v>
      </c>
      <c r="D3585" s="43" t="s">
        <v>8453</v>
      </c>
      <c r="E3585" t="s">
        <v>8452</v>
      </c>
      <c r="F3585" t="s">
        <v>16091</v>
      </c>
      <c r="G3585" s="41">
        <v>44754</v>
      </c>
      <c r="H3585" t="s">
        <v>8748</v>
      </c>
      <c r="L3585" t="s">
        <v>21854</v>
      </c>
      <c r="M3585" s="44">
        <v>-61200</v>
      </c>
      <c r="N3585" s="44">
        <v>-61200</v>
      </c>
    </row>
    <row r="3586" spans="2:14" x14ac:dyDescent="0.25">
      <c r="B3586" s="49" t="s">
        <v>9735</v>
      </c>
      <c r="C3586" s="53" t="str">
        <f>_xlfn.XLOOKUP(Tabla1[[#This Row],[txtDimensionFocus]],Tabla7[Columna1],Tabla7[Columna2])</f>
        <v>Cuenta Por Pagar Servicios Generales</v>
      </c>
      <c r="D3586" s="43" t="s">
        <v>11497</v>
      </c>
      <c r="E3586" t="s">
        <v>2669</v>
      </c>
      <c r="F3586" t="s">
        <v>11498</v>
      </c>
      <c r="G3586" s="41">
        <v>41741</v>
      </c>
      <c r="H3586" t="s">
        <v>2670</v>
      </c>
      <c r="L3586" t="s">
        <v>21854</v>
      </c>
      <c r="M3586" s="44">
        <v>-61190.82</v>
      </c>
      <c r="N3586" s="44">
        <v>-61190.82</v>
      </c>
    </row>
    <row r="3587" spans="2:14" x14ac:dyDescent="0.25">
      <c r="B3587" s="49" t="s">
        <v>9735</v>
      </c>
      <c r="C3587" s="53" t="str">
        <f>_xlfn.XLOOKUP(Tabla1[[#This Row],[txtDimensionFocus]],Tabla7[Columna1],Tabla7[Columna2])</f>
        <v>Cuenta Por Pagar Servicios Generales</v>
      </c>
      <c r="D3587" s="43" t="s">
        <v>13423</v>
      </c>
      <c r="E3587" t="s">
        <v>5300</v>
      </c>
      <c r="F3587" t="s">
        <v>14172</v>
      </c>
      <c r="G3587" s="41">
        <v>42587</v>
      </c>
      <c r="H3587" t="s">
        <v>6238</v>
      </c>
      <c r="L3587" t="s">
        <v>21854</v>
      </c>
      <c r="M3587" s="44">
        <v>-61050</v>
      </c>
      <c r="N3587" s="44">
        <v>-61050</v>
      </c>
    </row>
    <row r="3588" spans="2:14" x14ac:dyDescent="0.25">
      <c r="B3588" s="49" t="s">
        <v>9735</v>
      </c>
      <c r="C3588" s="53" t="str">
        <f>_xlfn.XLOOKUP(Tabla1[[#This Row],[txtDimensionFocus]],Tabla7[Columna1],Tabla7[Columna2])</f>
        <v>Cuenta Por Pagar Servicios Generales</v>
      </c>
      <c r="D3588" s="43" t="s">
        <v>11130</v>
      </c>
      <c r="E3588" t="s">
        <v>2223</v>
      </c>
      <c r="F3588" t="s">
        <v>11131</v>
      </c>
      <c r="G3588" s="41">
        <v>41691</v>
      </c>
      <c r="L3588" t="s">
        <v>21854</v>
      </c>
      <c r="M3588" s="44">
        <v>-60168.97</v>
      </c>
      <c r="N3588" s="44">
        <v>-60168.97</v>
      </c>
    </row>
    <row r="3589" spans="2:14" x14ac:dyDescent="0.25">
      <c r="B3589" s="49" t="s">
        <v>9735</v>
      </c>
      <c r="C3589" s="53" t="str">
        <f>_xlfn.XLOOKUP(Tabla1[[#This Row],[txtDimensionFocus]],Tabla7[Columna1],Tabla7[Columna2])</f>
        <v>Cuenta Por Pagar Servicios Generales</v>
      </c>
      <c r="D3589" s="43" t="s">
        <v>19094</v>
      </c>
      <c r="E3589" t="s">
        <v>19095</v>
      </c>
      <c r="F3589" t="s">
        <v>19096</v>
      </c>
      <c r="G3589" s="41">
        <v>42149</v>
      </c>
      <c r="H3589" t="s">
        <v>19097</v>
      </c>
      <c r="L3589" t="s">
        <v>21854</v>
      </c>
      <c r="M3589" s="44">
        <v>-60000</v>
      </c>
      <c r="N3589" s="44">
        <v>-60000</v>
      </c>
    </row>
    <row r="3590" spans="2:14" x14ac:dyDescent="0.25">
      <c r="B3590" s="49" t="s">
        <v>9735</v>
      </c>
      <c r="C3590" s="53" t="str">
        <f>_xlfn.XLOOKUP(Tabla1[[#This Row],[txtDimensionFocus]],Tabla7[Columna1],Tabla7[Columna2])</f>
        <v>Cuenta Por Pagar Servicios Generales</v>
      </c>
      <c r="D3590" s="43" t="s">
        <v>12129</v>
      </c>
      <c r="E3590" t="s">
        <v>3529</v>
      </c>
      <c r="F3590" t="s">
        <v>12130</v>
      </c>
      <c r="G3590" s="41">
        <v>41778</v>
      </c>
      <c r="H3590" t="s">
        <v>3530</v>
      </c>
      <c r="L3590" t="s">
        <v>21854</v>
      </c>
      <c r="M3590" s="44">
        <v>-59991</v>
      </c>
      <c r="N3590" s="44">
        <v>-59991</v>
      </c>
    </row>
    <row r="3591" spans="2:14" x14ac:dyDescent="0.25">
      <c r="B3591" s="49" t="s">
        <v>9735</v>
      </c>
      <c r="C3591" s="53" t="str">
        <f>_xlfn.XLOOKUP(Tabla1[[#This Row],[txtDimensionFocus]],Tabla7[Columna1],Tabla7[Columna2])</f>
        <v>Cuenta Por Pagar Servicios Generales</v>
      </c>
      <c r="D3591" s="43" t="s">
        <v>11851</v>
      </c>
      <c r="E3591" t="s">
        <v>3125</v>
      </c>
      <c r="F3591" t="s">
        <v>11852</v>
      </c>
      <c r="G3591" s="41">
        <v>41765</v>
      </c>
      <c r="H3591" t="s">
        <v>3126</v>
      </c>
      <c r="L3591" t="s">
        <v>21854</v>
      </c>
      <c r="M3591" s="44">
        <v>-59991</v>
      </c>
      <c r="N3591" s="44">
        <v>-59991</v>
      </c>
    </row>
    <row r="3592" spans="2:14" x14ac:dyDescent="0.25">
      <c r="B3592" s="49" t="s">
        <v>9735</v>
      </c>
      <c r="C3592" s="53" t="str">
        <f>_xlfn.XLOOKUP(Tabla1[[#This Row],[txtDimensionFocus]],Tabla7[Columna1],Tabla7[Columna2])</f>
        <v>Cuenta Por Pagar Servicios Generales</v>
      </c>
      <c r="D3592" s="43" t="s">
        <v>12238</v>
      </c>
      <c r="E3592" t="s">
        <v>3687</v>
      </c>
      <c r="F3592" t="s">
        <v>12239</v>
      </c>
      <c r="G3592" s="41">
        <v>41779</v>
      </c>
      <c r="H3592" t="s">
        <v>3688</v>
      </c>
      <c r="L3592" t="s">
        <v>21854</v>
      </c>
      <c r="M3592" s="44">
        <v>-59991</v>
      </c>
      <c r="N3592" s="44">
        <v>-59991</v>
      </c>
    </row>
    <row r="3593" spans="2:14" x14ac:dyDescent="0.25">
      <c r="B3593" s="49" t="s">
        <v>9735</v>
      </c>
      <c r="C3593" s="53" t="str">
        <f>_xlfn.XLOOKUP(Tabla1[[#This Row],[txtDimensionFocus]],Tabla7[Columna1],Tabla7[Columna2])</f>
        <v>Cuenta Por Pagar Servicios Generales</v>
      </c>
      <c r="D3593" s="43" t="s">
        <v>12240</v>
      </c>
      <c r="E3593" t="s">
        <v>3690</v>
      </c>
      <c r="F3593" t="s">
        <v>12241</v>
      </c>
      <c r="G3593" s="41">
        <v>41779</v>
      </c>
      <c r="H3593" t="s">
        <v>3691</v>
      </c>
      <c r="L3593" t="s">
        <v>21854</v>
      </c>
      <c r="M3593" s="44">
        <v>-59991</v>
      </c>
      <c r="N3593" s="44">
        <v>-59991</v>
      </c>
    </row>
    <row r="3594" spans="2:14" x14ac:dyDescent="0.25">
      <c r="B3594" s="49" t="s">
        <v>9735</v>
      </c>
      <c r="C3594" s="53" t="str">
        <f>_xlfn.XLOOKUP(Tabla1[[#This Row],[txtDimensionFocus]],Tabla7[Columna1],Tabla7[Columna2])</f>
        <v>Cuenta Por Pagar Servicios Generales</v>
      </c>
      <c r="D3594" s="43" t="s">
        <v>4469</v>
      </c>
      <c r="E3594" t="s">
        <v>4468</v>
      </c>
      <c r="F3594" t="s">
        <v>15194</v>
      </c>
      <c r="G3594" s="41">
        <v>43832</v>
      </c>
      <c r="H3594" t="s">
        <v>7597</v>
      </c>
      <c r="L3594" t="s">
        <v>21854</v>
      </c>
      <c r="M3594" s="44">
        <v>-202853</v>
      </c>
      <c r="N3594" s="44">
        <v>-59603</v>
      </c>
    </row>
    <row r="3595" spans="2:14" x14ac:dyDescent="0.25">
      <c r="B3595" s="49" t="s">
        <v>9735</v>
      </c>
      <c r="C3595" s="53" t="str">
        <f>_xlfn.XLOOKUP(Tabla1[[#This Row],[txtDimensionFocus]],Tabla7[Columna1],Tabla7[Columna2])</f>
        <v>Cuenta Por Pagar Servicios Generales</v>
      </c>
      <c r="D3595" s="43" t="s">
        <v>1467</v>
      </c>
      <c r="E3595" t="s">
        <v>1466</v>
      </c>
      <c r="F3595" t="s">
        <v>10564</v>
      </c>
      <c r="G3595" s="41">
        <v>41551</v>
      </c>
      <c r="H3595" t="s">
        <v>1624</v>
      </c>
      <c r="I3595" t="s">
        <v>18065</v>
      </c>
      <c r="K3595">
        <v>1189</v>
      </c>
      <c r="L3595" t="s">
        <v>21854</v>
      </c>
      <c r="M3595" s="44">
        <v>-59472</v>
      </c>
      <c r="N3595" s="44">
        <v>-59472</v>
      </c>
    </row>
    <row r="3596" spans="2:14" x14ac:dyDescent="0.25">
      <c r="B3596" s="49" t="s">
        <v>9735</v>
      </c>
      <c r="C3596" s="53" t="str">
        <f>_xlfn.XLOOKUP(Tabla1[[#This Row],[txtDimensionFocus]],Tabla7[Columna1],Tabla7[Columna2])</f>
        <v>Cuenta Por Pagar Servicios Generales</v>
      </c>
      <c r="D3596" s="43" t="s">
        <v>1467</v>
      </c>
      <c r="E3596" t="s">
        <v>1466</v>
      </c>
      <c r="F3596" t="s">
        <v>10565</v>
      </c>
      <c r="G3596" s="41">
        <v>41551</v>
      </c>
      <c r="H3596" t="s">
        <v>1624</v>
      </c>
      <c r="L3596" t="s">
        <v>21854</v>
      </c>
      <c r="M3596" s="44">
        <v>-59472</v>
      </c>
      <c r="N3596" s="44">
        <v>-59472</v>
      </c>
    </row>
    <row r="3597" spans="2:14" x14ac:dyDescent="0.25">
      <c r="B3597" s="49" t="s">
        <v>9735</v>
      </c>
      <c r="C3597" s="53" t="str">
        <f>_xlfn.XLOOKUP(Tabla1[[#This Row],[txtDimensionFocus]],Tabla7[Columna1],Tabla7[Columna2])</f>
        <v>Cuenta Por Pagar Servicios Generales</v>
      </c>
      <c r="D3597" s="43" t="s">
        <v>12303</v>
      </c>
      <c r="E3597" t="s">
        <v>3778</v>
      </c>
      <c r="F3597" t="s">
        <v>13877</v>
      </c>
      <c r="G3597" s="41">
        <v>42314</v>
      </c>
      <c r="H3597" t="s">
        <v>5817</v>
      </c>
      <c r="L3597" t="s">
        <v>21854</v>
      </c>
      <c r="M3597" s="44">
        <v>-59000</v>
      </c>
      <c r="N3597" s="44">
        <v>-59000</v>
      </c>
    </row>
    <row r="3598" spans="2:14" x14ac:dyDescent="0.25">
      <c r="B3598" s="49" t="s">
        <v>9735</v>
      </c>
      <c r="C3598" s="53" t="str">
        <f>_xlfn.XLOOKUP(Tabla1[[#This Row],[txtDimensionFocus]],Tabla7[Columna1],Tabla7[Columna2])</f>
        <v>Cuenta Por Pagar Servicios Generales</v>
      </c>
      <c r="D3598" s="43" t="s">
        <v>13815</v>
      </c>
      <c r="E3598" t="s">
        <v>5752</v>
      </c>
      <c r="F3598" t="s">
        <v>13816</v>
      </c>
      <c r="G3598" s="41">
        <v>42276</v>
      </c>
      <c r="H3598" t="s">
        <v>5753</v>
      </c>
      <c r="L3598" t="s">
        <v>21854</v>
      </c>
      <c r="M3598" s="44">
        <v>-59000</v>
      </c>
      <c r="N3598" s="44">
        <v>-59000</v>
      </c>
    </row>
    <row r="3599" spans="2:14" x14ac:dyDescent="0.25">
      <c r="B3599" s="49" t="s">
        <v>9735</v>
      </c>
      <c r="C3599" s="53" t="str">
        <f>_xlfn.XLOOKUP(Tabla1[[#This Row],[txtDimensionFocus]],Tabla7[Columna1],Tabla7[Columna2])</f>
        <v>Cuenta Por Pagar Servicios Generales</v>
      </c>
      <c r="D3599" s="43" t="s">
        <v>13625</v>
      </c>
      <c r="E3599" t="s">
        <v>5536</v>
      </c>
      <c r="F3599" t="s">
        <v>13626</v>
      </c>
      <c r="G3599" s="41">
        <v>42172</v>
      </c>
      <c r="H3599" t="s">
        <v>5537</v>
      </c>
      <c r="L3599" t="s">
        <v>21854</v>
      </c>
      <c r="M3599" s="44">
        <v>-59000</v>
      </c>
      <c r="N3599" s="44">
        <v>-59000</v>
      </c>
    </row>
    <row r="3600" spans="2:14" x14ac:dyDescent="0.25">
      <c r="B3600" s="49" t="s">
        <v>9735</v>
      </c>
      <c r="C3600" s="53" t="str">
        <f>_xlfn.XLOOKUP(Tabla1[[#This Row],[txtDimensionFocus]],Tabla7[Columna1],Tabla7[Columna2])</f>
        <v>Cuenta Por Pagar Servicios Generales</v>
      </c>
      <c r="D3600" s="43" t="s">
        <v>15355</v>
      </c>
      <c r="E3600" t="s">
        <v>7830</v>
      </c>
      <c r="F3600" t="s">
        <v>15357</v>
      </c>
      <c r="G3600" s="41">
        <v>44279</v>
      </c>
      <c r="H3600" t="s">
        <v>7833</v>
      </c>
      <c r="L3600" t="s">
        <v>21854</v>
      </c>
      <c r="M3600" s="44">
        <v>-59000</v>
      </c>
      <c r="N3600" s="44">
        <v>-59000</v>
      </c>
    </row>
    <row r="3601" spans="2:14" x14ac:dyDescent="0.25">
      <c r="B3601" s="49" t="s">
        <v>9735</v>
      </c>
      <c r="C3601" s="53" t="str">
        <f>_xlfn.XLOOKUP(Tabla1[[#This Row],[txtDimensionFocus]],Tabla7[Columna1],Tabla7[Columna2])</f>
        <v>Cuenta Por Pagar Servicios Generales</v>
      </c>
      <c r="D3601" s="43" t="s">
        <v>13614</v>
      </c>
      <c r="E3601" t="s">
        <v>5522</v>
      </c>
      <c r="F3601" t="s">
        <v>13804</v>
      </c>
      <c r="G3601" s="41">
        <v>42262</v>
      </c>
      <c r="H3601" t="s">
        <v>5736</v>
      </c>
      <c r="L3601" t="s">
        <v>21854</v>
      </c>
      <c r="M3601" s="44">
        <v>-59000</v>
      </c>
      <c r="N3601" s="44">
        <v>-59000</v>
      </c>
    </row>
    <row r="3602" spans="2:14" x14ac:dyDescent="0.25">
      <c r="B3602" s="49" t="s">
        <v>9735</v>
      </c>
      <c r="C3602" s="53" t="str">
        <f>_xlfn.XLOOKUP(Tabla1[[#This Row],[txtDimensionFocus]],Tabla7[Columna1],Tabla7[Columna2])</f>
        <v>Cuenta Por Pagar Servicios Generales</v>
      </c>
      <c r="D3602" s="43" t="s">
        <v>13880</v>
      </c>
      <c r="E3602" t="s">
        <v>5823</v>
      </c>
      <c r="F3602" t="s">
        <v>13881</v>
      </c>
      <c r="G3602" s="41">
        <v>42314</v>
      </c>
      <c r="H3602" t="s">
        <v>3967</v>
      </c>
      <c r="L3602" t="s">
        <v>21854</v>
      </c>
      <c r="M3602" s="44">
        <v>-59000</v>
      </c>
      <c r="N3602" s="44">
        <v>-59000</v>
      </c>
    </row>
    <row r="3603" spans="2:14" x14ac:dyDescent="0.25">
      <c r="B3603" s="49" t="s">
        <v>9735</v>
      </c>
      <c r="C3603" s="53" t="str">
        <f>_xlfn.XLOOKUP(Tabla1[[#This Row],[txtDimensionFocus]],Tabla7[Columna1],Tabla7[Columna2])</f>
        <v>Cuenta Por Pagar Servicios Generales</v>
      </c>
      <c r="D3603" s="43" t="s">
        <v>11002</v>
      </c>
      <c r="E3603" t="s">
        <v>2090</v>
      </c>
      <c r="F3603" t="s">
        <v>11003</v>
      </c>
      <c r="G3603" s="41">
        <v>41639</v>
      </c>
      <c r="H3603" t="s">
        <v>2091</v>
      </c>
      <c r="I3603" t="s">
        <v>18989</v>
      </c>
      <c r="K3603">
        <v>50</v>
      </c>
      <c r="L3603" t="s">
        <v>21854</v>
      </c>
      <c r="M3603" s="44">
        <v>-59000</v>
      </c>
      <c r="N3603" s="44">
        <v>-59000</v>
      </c>
    </row>
    <row r="3604" spans="2:14" x14ac:dyDescent="0.25">
      <c r="B3604" s="49" t="s">
        <v>9735</v>
      </c>
      <c r="C3604" s="53" t="str">
        <f>_xlfn.XLOOKUP(Tabla1[[#This Row],[txtDimensionFocus]],Tabla7[Columna1],Tabla7[Columna2])</f>
        <v>Cuenta Por Pagar Servicios Generales</v>
      </c>
      <c r="D3604" s="43" t="s">
        <v>1819</v>
      </c>
      <c r="E3604" t="s">
        <v>1818</v>
      </c>
      <c r="F3604" t="s">
        <v>11020</v>
      </c>
      <c r="G3604" s="41">
        <v>41639</v>
      </c>
      <c r="H3604" t="s">
        <v>2108</v>
      </c>
      <c r="I3604" t="s">
        <v>19092</v>
      </c>
      <c r="K3604">
        <v>1784</v>
      </c>
      <c r="L3604" t="s">
        <v>21854</v>
      </c>
      <c r="M3604" s="44">
        <v>-59000</v>
      </c>
      <c r="N3604" s="44">
        <v>-59000</v>
      </c>
    </row>
    <row r="3605" spans="2:14" x14ac:dyDescent="0.25">
      <c r="B3605" s="49" t="s">
        <v>9735</v>
      </c>
      <c r="C3605" s="53" t="str">
        <f>_xlfn.XLOOKUP(Tabla1[[#This Row],[txtDimensionFocus]],Tabla7[Columna1],Tabla7[Columna2])</f>
        <v>Cuenta Por Pagar Servicios Generales</v>
      </c>
      <c r="D3605" s="43" t="s">
        <v>1819</v>
      </c>
      <c r="E3605" t="s">
        <v>1818</v>
      </c>
      <c r="F3605" t="s">
        <v>10738</v>
      </c>
      <c r="G3605" s="41">
        <v>41608</v>
      </c>
      <c r="H3605" t="s">
        <v>1820</v>
      </c>
      <c r="I3605" t="s">
        <v>19093</v>
      </c>
      <c r="K3605">
        <v>1671</v>
      </c>
      <c r="L3605" t="s">
        <v>21854</v>
      </c>
      <c r="M3605" s="44">
        <v>-59000</v>
      </c>
      <c r="N3605" s="44">
        <v>-59000</v>
      </c>
    </row>
    <row r="3606" spans="2:14" x14ac:dyDescent="0.25">
      <c r="B3606" s="49" t="s">
        <v>9735</v>
      </c>
      <c r="C3606" s="53" t="str">
        <f>_xlfn.XLOOKUP(Tabla1[[#This Row],[txtDimensionFocus]],Tabla7[Columna1],Tabla7[Columna2])</f>
        <v>Cuenta Por Pagar Servicios Generales</v>
      </c>
      <c r="D3606" s="43" t="s">
        <v>1819</v>
      </c>
      <c r="E3606" t="s">
        <v>1818</v>
      </c>
      <c r="F3606" t="s">
        <v>10954</v>
      </c>
      <c r="G3606" s="41">
        <v>41638</v>
      </c>
      <c r="H3606" t="s">
        <v>2040</v>
      </c>
      <c r="I3606" t="s">
        <v>18786</v>
      </c>
      <c r="K3606">
        <v>117</v>
      </c>
      <c r="L3606" t="s">
        <v>21854</v>
      </c>
      <c r="M3606" s="44">
        <v>-59000</v>
      </c>
      <c r="N3606" s="44">
        <v>-59000</v>
      </c>
    </row>
    <row r="3607" spans="2:14" x14ac:dyDescent="0.25">
      <c r="B3607" s="49" t="s">
        <v>9735</v>
      </c>
      <c r="C3607" s="53" t="str">
        <f>_xlfn.XLOOKUP(Tabla1[[#This Row],[txtDimensionFocus]],Tabla7[Columna1],Tabla7[Columna2])</f>
        <v>Cuenta Por Pagar Servicios Generales</v>
      </c>
      <c r="D3607" s="43" t="s">
        <v>2479</v>
      </c>
      <c r="E3607" t="s">
        <v>2478</v>
      </c>
      <c r="F3607" t="s">
        <v>12386</v>
      </c>
      <c r="G3607" s="41">
        <v>41815</v>
      </c>
      <c r="H3607" t="s">
        <v>3886</v>
      </c>
      <c r="I3607" t="s">
        <v>16870</v>
      </c>
      <c r="K3607" t="s">
        <v>22797</v>
      </c>
      <c r="L3607" t="s">
        <v>21854</v>
      </c>
      <c r="M3607" s="44">
        <v>-59000</v>
      </c>
      <c r="N3607" s="44">
        <v>-59000</v>
      </c>
    </row>
    <row r="3608" spans="2:14" x14ac:dyDescent="0.25">
      <c r="B3608" s="49" t="s">
        <v>9735</v>
      </c>
      <c r="C3608" s="53" t="str">
        <f>_xlfn.XLOOKUP(Tabla1[[#This Row],[txtDimensionFocus]],Tabla7[Columna1],Tabla7[Columna2])</f>
        <v>Cuenta Por Pagar Servicios Generales</v>
      </c>
      <c r="D3608" s="43" t="s">
        <v>5733</v>
      </c>
      <c r="E3608" t="s">
        <v>5732</v>
      </c>
      <c r="F3608" t="s">
        <v>13800</v>
      </c>
      <c r="G3608" s="41">
        <v>42261</v>
      </c>
      <c r="H3608" t="s">
        <v>3879</v>
      </c>
      <c r="L3608" t="s">
        <v>21854</v>
      </c>
      <c r="M3608" s="44">
        <v>-59000</v>
      </c>
      <c r="N3608" s="44">
        <v>-59000</v>
      </c>
    </row>
    <row r="3609" spans="2:14" x14ac:dyDescent="0.25">
      <c r="B3609" s="49" t="s">
        <v>9735</v>
      </c>
      <c r="C3609" s="53" t="str">
        <f>_xlfn.XLOOKUP(Tabla1[[#This Row],[txtDimensionFocus]],Tabla7[Columna1],Tabla7[Columna2])</f>
        <v>Cuenta Por Pagar Servicios Generales</v>
      </c>
      <c r="D3609" s="43" t="s">
        <v>12387</v>
      </c>
      <c r="E3609" t="s">
        <v>3887</v>
      </c>
      <c r="F3609" t="s">
        <v>12388</v>
      </c>
      <c r="G3609" s="41">
        <v>41815</v>
      </c>
      <c r="H3609" t="s">
        <v>3888</v>
      </c>
      <c r="L3609" t="s">
        <v>21854</v>
      </c>
      <c r="M3609" s="44">
        <v>-58791.18</v>
      </c>
      <c r="N3609" s="44">
        <v>-58791.18</v>
      </c>
    </row>
    <row r="3610" spans="2:14" x14ac:dyDescent="0.25">
      <c r="B3610" s="49" t="s">
        <v>9735</v>
      </c>
      <c r="C3610" s="53" t="str">
        <f>_xlfn.XLOOKUP(Tabla1[[#This Row],[txtDimensionFocus]],Tabla7[Columna1],Tabla7[Columna2])</f>
        <v>Cuenta Por Pagar Servicios Generales</v>
      </c>
      <c r="D3610" s="43" t="s">
        <v>11869</v>
      </c>
      <c r="E3610" t="s">
        <v>3152</v>
      </c>
      <c r="F3610" t="s">
        <v>11870</v>
      </c>
      <c r="G3610" s="41">
        <v>41765</v>
      </c>
      <c r="H3610" t="s">
        <v>3153</v>
      </c>
      <c r="L3610" t="s">
        <v>21854</v>
      </c>
      <c r="M3610" s="44">
        <v>-58791.18</v>
      </c>
      <c r="N3610" s="44">
        <v>-58791.18</v>
      </c>
    </row>
    <row r="3611" spans="2:14" x14ac:dyDescent="0.25">
      <c r="B3611" s="49" t="s">
        <v>9735</v>
      </c>
      <c r="C3611" s="53" t="str">
        <f>_xlfn.XLOOKUP(Tabla1[[#This Row],[txtDimensionFocus]],Tabla7[Columna1],Tabla7[Columna2])</f>
        <v>Cuenta Por Pagar Servicios Generales</v>
      </c>
      <c r="D3611" s="43" t="s">
        <v>1356</v>
      </c>
      <c r="E3611" t="s">
        <v>1355</v>
      </c>
      <c r="F3611" t="s">
        <v>10657</v>
      </c>
      <c r="G3611" s="41">
        <v>41598</v>
      </c>
      <c r="H3611" t="s">
        <v>1727</v>
      </c>
      <c r="I3611" t="s">
        <v>19275</v>
      </c>
      <c r="K3611">
        <v>1278</v>
      </c>
      <c r="L3611" t="s">
        <v>21854</v>
      </c>
      <c r="M3611" s="44">
        <v>-58730</v>
      </c>
      <c r="N3611" s="44">
        <v>-58730</v>
      </c>
    </row>
    <row r="3612" spans="2:14" x14ac:dyDescent="0.25">
      <c r="B3612" s="49" t="s">
        <v>9735</v>
      </c>
      <c r="C3612" s="53" t="str">
        <f>_xlfn.XLOOKUP(Tabla1[[#This Row],[txtDimensionFocus]],Tabla7[Columna1],Tabla7[Columna2])</f>
        <v>Cuenta Por Pagar Servicios Generales</v>
      </c>
      <c r="D3612" s="43" t="s">
        <v>1129</v>
      </c>
      <c r="E3612" t="s">
        <v>1128</v>
      </c>
      <c r="F3612" t="s">
        <v>16253</v>
      </c>
      <c r="G3612" s="41">
        <v>44984</v>
      </c>
      <c r="H3612" t="s">
        <v>8964</v>
      </c>
      <c r="L3612" t="s">
        <v>21854</v>
      </c>
      <c r="M3612" s="44">
        <v>-57946.3</v>
      </c>
      <c r="N3612" s="44">
        <v>-57946.3</v>
      </c>
    </row>
    <row r="3613" spans="2:14" x14ac:dyDescent="0.25">
      <c r="B3613" s="49" t="s">
        <v>9735</v>
      </c>
      <c r="C3613" s="53" t="str">
        <f>_xlfn.XLOOKUP(Tabla1[[#This Row],[txtDimensionFocus]],Tabla7[Columna1],Tabla7[Columna2])</f>
        <v>Cuenta Por Pagar Servicios Generales</v>
      </c>
      <c r="D3613" s="43" t="s">
        <v>13287</v>
      </c>
      <c r="E3613" t="s">
        <v>5150</v>
      </c>
      <c r="F3613" t="s">
        <v>13288</v>
      </c>
      <c r="G3613" s="41">
        <v>42004</v>
      </c>
      <c r="H3613" t="s">
        <v>5151</v>
      </c>
      <c r="L3613" t="s">
        <v>21854</v>
      </c>
      <c r="M3613" s="44">
        <v>-57868</v>
      </c>
      <c r="N3613" s="44">
        <v>-57868</v>
      </c>
    </row>
    <row r="3614" spans="2:14" x14ac:dyDescent="0.25">
      <c r="B3614" s="49" t="s">
        <v>9735</v>
      </c>
      <c r="C3614" s="53" t="str">
        <f>_xlfn.XLOOKUP(Tabla1[[#This Row],[txtDimensionFocus]],Tabla7[Columna1],Tabla7[Columna2])</f>
        <v>Cuenta Por Pagar Servicios Generales</v>
      </c>
      <c r="D3614" s="43" t="s">
        <v>14623</v>
      </c>
      <c r="E3614" t="s">
        <v>6790</v>
      </c>
      <c r="F3614" t="s">
        <v>14624</v>
      </c>
      <c r="G3614" s="41">
        <v>42892</v>
      </c>
      <c r="H3614" t="s">
        <v>6791</v>
      </c>
      <c r="L3614" t="s">
        <v>21854</v>
      </c>
      <c r="M3614" s="44">
        <v>-57600</v>
      </c>
      <c r="N3614" s="44">
        <v>-57600</v>
      </c>
    </row>
    <row r="3615" spans="2:14" x14ac:dyDescent="0.25">
      <c r="B3615" s="49" t="s">
        <v>9735</v>
      </c>
      <c r="C3615" s="53" t="str">
        <f>_xlfn.XLOOKUP(Tabla1[[#This Row],[txtDimensionFocus]],Tabla7[Columna1],Tabla7[Columna2])</f>
        <v>Cuenta Por Pagar Servicios Generales</v>
      </c>
      <c r="D3615" s="43" t="s">
        <v>11713</v>
      </c>
      <c r="E3615" t="s">
        <v>2958</v>
      </c>
      <c r="F3615" t="s">
        <v>11714</v>
      </c>
      <c r="G3615" s="41">
        <v>41761</v>
      </c>
      <c r="H3615" t="s">
        <v>2959</v>
      </c>
      <c r="L3615" t="s">
        <v>21854</v>
      </c>
      <c r="M3615" s="44">
        <v>-57591.360000000001</v>
      </c>
      <c r="N3615" s="44">
        <v>-57591.360000000001</v>
      </c>
    </row>
    <row r="3616" spans="2:14" x14ac:dyDescent="0.25">
      <c r="B3616" s="49" t="s">
        <v>9735</v>
      </c>
      <c r="C3616" s="53" t="str">
        <f>_xlfn.XLOOKUP(Tabla1[[#This Row],[txtDimensionFocus]],Tabla7[Columna1],Tabla7[Columna2])</f>
        <v>Cuenta Por Pagar Servicios Generales</v>
      </c>
      <c r="D3616" s="43" t="s">
        <v>12113</v>
      </c>
      <c r="E3616" t="s">
        <v>3505</v>
      </c>
      <c r="F3616" t="s">
        <v>12114</v>
      </c>
      <c r="G3616" s="41">
        <v>41778</v>
      </c>
      <c r="H3616" t="s">
        <v>3506</v>
      </c>
      <c r="L3616" t="s">
        <v>21854</v>
      </c>
      <c r="M3616" s="44">
        <v>-57591.360000000001</v>
      </c>
      <c r="N3616" s="44">
        <v>-57591.360000000001</v>
      </c>
    </row>
    <row r="3617" spans="2:14" x14ac:dyDescent="0.25">
      <c r="B3617" s="49" t="s">
        <v>9735</v>
      </c>
      <c r="C3617" s="53" t="str">
        <f>_xlfn.XLOOKUP(Tabla1[[#This Row],[txtDimensionFocus]],Tabla7[Columna1],Tabla7[Columna2])</f>
        <v>Cuenta Por Pagar Servicios Generales</v>
      </c>
      <c r="D3617" s="43" t="s">
        <v>11729</v>
      </c>
      <c r="E3617" t="s">
        <v>2976</v>
      </c>
      <c r="F3617" t="s">
        <v>11730</v>
      </c>
      <c r="G3617" s="41">
        <v>41761</v>
      </c>
      <c r="H3617" t="s">
        <v>2964</v>
      </c>
      <c r="L3617" t="s">
        <v>21854</v>
      </c>
      <c r="M3617" s="44">
        <v>-57591.360000000001</v>
      </c>
      <c r="N3617" s="44">
        <v>-57591.360000000001</v>
      </c>
    </row>
    <row r="3618" spans="2:14" x14ac:dyDescent="0.25">
      <c r="B3618" s="49" t="s">
        <v>9735</v>
      </c>
      <c r="C3618" s="53" t="str">
        <f>_xlfn.XLOOKUP(Tabla1[[#This Row],[txtDimensionFocus]],Tabla7[Columna1],Tabla7[Columna2])</f>
        <v>Cuenta Por Pagar Servicios Generales</v>
      </c>
      <c r="D3618" s="43" t="s">
        <v>13072</v>
      </c>
      <c r="E3618" t="s">
        <v>4832</v>
      </c>
      <c r="F3618" t="s">
        <v>13073</v>
      </c>
      <c r="G3618" s="41">
        <v>42004</v>
      </c>
      <c r="H3618" t="s">
        <v>4833</v>
      </c>
      <c r="L3618" t="s">
        <v>21854</v>
      </c>
      <c r="M3618" s="44">
        <v>-57591.360000000001</v>
      </c>
      <c r="N3618" s="44">
        <v>-57591.360000000001</v>
      </c>
    </row>
    <row r="3619" spans="2:14" x14ac:dyDescent="0.25">
      <c r="B3619" s="49" t="s">
        <v>9735</v>
      </c>
      <c r="C3619" s="53" t="str">
        <f>_xlfn.XLOOKUP(Tabla1[[#This Row],[txtDimensionFocus]],Tabla7[Columna1],Tabla7[Columna2])</f>
        <v>Cuenta Por Pagar Servicios Generales</v>
      </c>
      <c r="D3619" s="43" t="s">
        <v>12127</v>
      </c>
      <c r="E3619" t="s">
        <v>3526</v>
      </c>
      <c r="F3619" t="s">
        <v>12128</v>
      </c>
      <c r="G3619" s="41">
        <v>41778</v>
      </c>
      <c r="H3619" t="s">
        <v>3527</v>
      </c>
      <c r="L3619" t="s">
        <v>21854</v>
      </c>
      <c r="M3619" s="44">
        <v>-57591.360000000001</v>
      </c>
      <c r="N3619" s="44">
        <v>-57591.360000000001</v>
      </c>
    </row>
    <row r="3620" spans="2:14" x14ac:dyDescent="0.25">
      <c r="B3620" s="49" t="s">
        <v>9735</v>
      </c>
      <c r="C3620" s="53" t="str">
        <f>_xlfn.XLOOKUP(Tabla1[[#This Row],[txtDimensionFocus]],Tabla7[Columna1],Tabla7[Columna2])</f>
        <v>Cuenta Por Pagar Servicios Generales</v>
      </c>
      <c r="D3620" s="43" t="s">
        <v>11938</v>
      </c>
      <c r="E3620" t="s">
        <v>3258</v>
      </c>
      <c r="F3620" t="s">
        <v>11939</v>
      </c>
      <c r="G3620" s="41">
        <v>41768</v>
      </c>
      <c r="H3620" t="s">
        <v>3259</v>
      </c>
      <c r="L3620" t="s">
        <v>21854</v>
      </c>
      <c r="M3620" s="44">
        <v>-57591.360000000001</v>
      </c>
      <c r="N3620" s="44">
        <v>-57591.360000000001</v>
      </c>
    </row>
    <row r="3621" spans="2:14" x14ac:dyDescent="0.25">
      <c r="B3621" s="49" t="s">
        <v>9735</v>
      </c>
      <c r="C3621" s="53" t="str">
        <f>_xlfn.XLOOKUP(Tabla1[[#This Row],[txtDimensionFocus]],Tabla7[Columna1],Tabla7[Columna2])</f>
        <v>Cuenta Por Pagar Servicios Generales</v>
      </c>
      <c r="D3621" s="43" t="s">
        <v>11756</v>
      </c>
      <c r="E3621" t="s">
        <v>3005</v>
      </c>
      <c r="F3621" t="s">
        <v>11757</v>
      </c>
      <c r="G3621" s="41">
        <v>41761</v>
      </c>
      <c r="H3621" t="s">
        <v>3006</v>
      </c>
      <c r="L3621" t="s">
        <v>21854</v>
      </c>
      <c r="M3621" s="44">
        <v>-57591.360000000001</v>
      </c>
      <c r="N3621" s="44">
        <v>-57591.360000000001</v>
      </c>
    </row>
    <row r="3622" spans="2:14" x14ac:dyDescent="0.25">
      <c r="B3622" s="49" t="s">
        <v>9735</v>
      </c>
      <c r="C3622" s="53" t="str">
        <f>_xlfn.XLOOKUP(Tabla1[[#This Row],[txtDimensionFocus]],Tabla7[Columna1],Tabla7[Columna2])</f>
        <v>Cuenta Por Pagar Servicios Generales</v>
      </c>
      <c r="D3622" s="43" t="s">
        <v>12216</v>
      </c>
      <c r="E3622" t="s">
        <v>3655</v>
      </c>
      <c r="F3622" t="s">
        <v>12217</v>
      </c>
      <c r="G3622" s="41">
        <v>41779</v>
      </c>
      <c r="H3622" t="s">
        <v>3656</v>
      </c>
      <c r="L3622" t="s">
        <v>21854</v>
      </c>
      <c r="M3622" s="44">
        <v>-57591.360000000001</v>
      </c>
      <c r="N3622" s="44">
        <v>-57591.360000000001</v>
      </c>
    </row>
    <row r="3623" spans="2:14" x14ac:dyDescent="0.25">
      <c r="B3623" s="49" t="s">
        <v>9735</v>
      </c>
      <c r="C3623" s="53" t="str">
        <f>_xlfn.XLOOKUP(Tabla1[[#This Row],[txtDimensionFocus]],Tabla7[Columna1],Tabla7[Columna2])</f>
        <v>Cuenta Por Pagar Servicios Generales</v>
      </c>
      <c r="D3623" s="43" t="s">
        <v>11489</v>
      </c>
      <c r="E3623" t="s">
        <v>2657</v>
      </c>
      <c r="F3623" t="s">
        <v>11490</v>
      </c>
      <c r="G3623" s="41">
        <v>41741</v>
      </c>
      <c r="H3623" t="s">
        <v>2658</v>
      </c>
      <c r="L3623" t="s">
        <v>21854</v>
      </c>
      <c r="M3623" s="44">
        <v>-57591.360000000001</v>
      </c>
      <c r="N3623" s="44">
        <v>-57591.360000000001</v>
      </c>
    </row>
    <row r="3624" spans="2:14" x14ac:dyDescent="0.25">
      <c r="B3624" s="49" t="s">
        <v>9735</v>
      </c>
      <c r="C3624" s="53" t="str">
        <f>_xlfn.XLOOKUP(Tabla1[[#This Row],[txtDimensionFocus]],Tabla7[Columna1],Tabla7[Columna2])</f>
        <v>Cuenta Por Pagar Servicios Generales</v>
      </c>
      <c r="D3624" s="43" t="s">
        <v>12220</v>
      </c>
      <c r="E3624" t="s">
        <v>3661</v>
      </c>
      <c r="F3624" t="s">
        <v>12221</v>
      </c>
      <c r="G3624" s="41">
        <v>41779</v>
      </c>
      <c r="H3624" t="s">
        <v>3662</v>
      </c>
      <c r="L3624" t="s">
        <v>21854</v>
      </c>
      <c r="M3624" s="44">
        <v>-57591.360000000001</v>
      </c>
      <c r="N3624" s="44">
        <v>-57591.360000000001</v>
      </c>
    </row>
    <row r="3625" spans="2:14" x14ac:dyDescent="0.25">
      <c r="B3625" s="49" t="s">
        <v>9735</v>
      </c>
      <c r="C3625" s="53" t="str">
        <f>_xlfn.XLOOKUP(Tabla1[[#This Row],[txtDimensionFocus]],Tabla7[Columna1],Tabla7[Columna2])</f>
        <v>Cuenta Por Pagar Servicios Generales</v>
      </c>
      <c r="D3625" s="43" t="s">
        <v>12226</v>
      </c>
      <c r="E3625" t="s">
        <v>3670</v>
      </c>
      <c r="F3625" t="s">
        <v>12227</v>
      </c>
      <c r="G3625" s="41">
        <v>41779</v>
      </c>
      <c r="H3625" t="s">
        <v>3671</v>
      </c>
      <c r="L3625" t="s">
        <v>21854</v>
      </c>
      <c r="M3625" s="44">
        <v>-57591.360000000001</v>
      </c>
      <c r="N3625" s="44">
        <v>-57591.360000000001</v>
      </c>
    </row>
    <row r="3626" spans="2:14" x14ac:dyDescent="0.25">
      <c r="B3626" s="49" t="s">
        <v>9735</v>
      </c>
      <c r="C3626" s="53" t="str">
        <f>_xlfn.XLOOKUP(Tabla1[[#This Row],[txtDimensionFocus]],Tabla7[Columna1],Tabla7[Columna2])</f>
        <v>Cuenta Por Pagar Servicios Generales</v>
      </c>
      <c r="D3626" s="43" t="s">
        <v>11993</v>
      </c>
      <c r="E3626" t="s">
        <v>3339</v>
      </c>
      <c r="F3626" t="s">
        <v>11994</v>
      </c>
      <c r="G3626" s="41">
        <v>41771</v>
      </c>
      <c r="H3626" t="s">
        <v>3340</v>
      </c>
      <c r="L3626" t="s">
        <v>21854</v>
      </c>
      <c r="M3626" s="44">
        <v>-57591.360000000001</v>
      </c>
      <c r="N3626" s="44">
        <v>-57591.360000000001</v>
      </c>
    </row>
    <row r="3627" spans="2:14" x14ac:dyDescent="0.25">
      <c r="B3627" s="49" t="s">
        <v>9735</v>
      </c>
      <c r="C3627" s="53" t="str">
        <f>_xlfn.XLOOKUP(Tabla1[[#This Row],[txtDimensionFocus]],Tabla7[Columna1],Tabla7[Columna2])</f>
        <v>Cuenta Por Pagar Servicios Generales</v>
      </c>
      <c r="D3627" s="43" t="s">
        <v>11964</v>
      </c>
      <c r="E3627" t="s">
        <v>3297</v>
      </c>
      <c r="F3627" t="s">
        <v>11965</v>
      </c>
      <c r="G3627" s="41">
        <v>41768</v>
      </c>
      <c r="H3627" t="s">
        <v>3298</v>
      </c>
      <c r="L3627" t="s">
        <v>21854</v>
      </c>
      <c r="M3627" s="44">
        <v>-57591.360000000001</v>
      </c>
      <c r="N3627" s="44">
        <v>-57591.360000000001</v>
      </c>
    </row>
    <row r="3628" spans="2:14" x14ac:dyDescent="0.25">
      <c r="B3628" s="49" t="s">
        <v>9735</v>
      </c>
      <c r="C3628" s="53" t="str">
        <f>_xlfn.XLOOKUP(Tabla1[[#This Row],[txtDimensionFocus]],Tabla7[Columna1],Tabla7[Columna2])</f>
        <v>Cuenta Por Pagar Servicios Generales</v>
      </c>
      <c r="D3628" s="43" t="s">
        <v>12234</v>
      </c>
      <c r="E3628" t="s">
        <v>3681</v>
      </c>
      <c r="F3628" t="s">
        <v>12235</v>
      </c>
      <c r="G3628" s="41">
        <v>41779</v>
      </c>
      <c r="H3628" t="s">
        <v>3682</v>
      </c>
      <c r="L3628" t="s">
        <v>21854</v>
      </c>
      <c r="M3628" s="44">
        <v>-57591.360000000001</v>
      </c>
      <c r="N3628" s="44">
        <v>-57591.360000000001</v>
      </c>
    </row>
    <row r="3629" spans="2:14" x14ac:dyDescent="0.25">
      <c r="B3629" s="49" t="s">
        <v>9735</v>
      </c>
      <c r="C3629" s="53" t="str">
        <f>_xlfn.XLOOKUP(Tabla1[[#This Row],[txtDimensionFocus]],Tabla7[Columna1],Tabla7[Columna2])</f>
        <v>Cuenta Por Pagar Servicios Generales</v>
      </c>
      <c r="D3629" s="43" t="s">
        <v>836</v>
      </c>
      <c r="E3629" t="s">
        <v>835</v>
      </c>
      <c r="F3629" t="s">
        <v>9990</v>
      </c>
      <c r="G3629" s="41">
        <v>41155</v>
      </c>
      <c r="H3629" t="s">
        <v>837</v>
      </c>
      <c r="I3629" t="s">
        <v>19017</v>
      </c>
      <c r="K3629" t="s">
        <v>22759</v>
      </c>
      <c r="L3629" t="s">
        <v>21854</v>
      </c>
      <c r="M3629" s="44">
        <v>-58939.99</v>
      </c>
      <c r="N3629" s="44">
        <v>-57465.34</v>
      </c>
    </row>
    <row r="3630" spans="2:14" x14ac:dyDescent="0.25">
      <c r="B3630" s="49" t="s">
        <v>9735</v>
      </c>
      <c r="C3630" s="53" t="str">
        <f>_xlfn.XLOOKUP(Tabla1[[#This Row],[txtDimensionFocus]],Tabla7[Columna1],Tabla7[Columna2])</f>
        <v>Cuenta Por Pagar Servicios Generales</v>
      </c>
      <c r="D3630" s="43" t="s">
        <v>12453</v>
      </c>
      <c r="E3630" t="s">
        <v>3993</v>
      </c>
      <c r="F3630" t="s">
        <v>12454</v>
      </c>
      <c r="G3630" s="41">
        <v>41828</v>
      </c>
      <c r="H3630" t="s">
        <v>3994</v>
      </c>
      <c r="L3630" t="s">
        <v>21854</v>
      </c>
      <c r="M3630" s="44">
        <v>-57078.9</v>
      </c>
      <c r="N3630" s="44">
        <v>-57078.9</v>
      </c>
    </row>
    <row r="3631" spans="2:14" x14ac:dyDescent="0.25">
      <c r="B3631" s="49" t="s">
        <v>9735</v>
      </c>
      <c r="C3631" s="53" t="str">
        <f>_xlfn.XLOOKUP(Tabla1[[#This Row],[txtDimensionFocus]],Tabla7[Columna1],Tabla7[Columna2])</f>
        <v>Cuenta Por Pagar Servicios Generales</v>
      </c>
      <c r="D3631" s="43" t="s">
        <v>13233</v>
      </c>
      <c r="E3631" t="s">
        <v>5072</v>
      </c>
      <c r="F3631" t="s">
        <v>13234</v>
      </c>
      <c r="G3631" s="41">
        <v>42004</v>
      </c>
      <c r="H3631" t="s">
        <v>5073</v>
      </c>
      <c r="L3631" t="s">
        <v>21854</v>
      </c>
      <c r="M3631" s="44">
        <v>-56649.599999999999</v>
      </c>
      <c r="N3631" s="44">
        <v>-56649.599999999999</v>
      </c>
    </row>
    <row r="3632" spans="2:14" x14ac:dyDescent="0.25">
      <c r="B3632" s="49" t="s">
        <v>9735</v>
      </c>
      <c r="C3632" s="53" t="str">
        <f>_xlfn.XLOOKUP(Tabla1[[#This Row],[txtDimensionFocus]],Tabla7[Columna1],Tabla7[Columna2])</f>
        <v>Cuenta Por Pagar Servicios Generales</v>
      </c>
      <c r="D3632" s="43" t="s">
        <v>13315</v>
      </c>
      <c r="E3632" t="s">
        <v>5192</v>
      </c>
      <c r="F3632" t="s">
        <v>13316</v>
      </c>
      <c r="G3632" s="41">
        <v>42004</v>
      </c>
      <c r="H3632" t="s">
        <v>5193</v>
      </c>
      <c r="L3632" t="s">
        <v>21854</v>
      </c>
      <c r="M3632" s="44">
        <v>-56649.599999999999</v>
      </c>
      <c r="N3632" s="44">
        <v>-56649.599999999999</v>
      </c>
    </row>
    <row r="3633" spans="2:14" x14ac:dyDescent="0.25">
      <c r="B3633" s="49" t="s">
        <v>9735</v>
      </c>
      <c r="C3633" s="53" t="str">
        <f>_xlfn.XLOOKUP(Tabla1[[#This Row],[txtDimensionFocus]],Tabla7[Columna1],Tabla7[Columna2])</f>
        <v>Cuenta Por Pagar Servicios Generales</v>
      </c>
      <c r="D3633" s="43" t="s">
        <v>12915</v>
      </c>
      <c r="E3633" t="s">
        <v>4601</v>
      </c>
      <c r="F3633" t="s">
        <v>12916</v>
      </c>
      <c r="G3633" s="41">
        <v>42004</v>
      </c>
      <c r="H3633" t="s">
        <v>4602</v>
      </c>
      <c r="L3633" t="s">
        <v>21854</v>
      </c>
      <c r="M3633" s="44">
        <v>-56391.54</v>
      </c>
      <c r="N3633" s="44">
        <v>-56391.54</v>
      </c>
    </row>
    <row r="3634" spans="2:14" x14ac:dyDescent="0.25">
      <c r="B3634" s="49" t="s">
        <v>9735</v>
      </c>
      <c r="C3634" s="53" t="str">
        <f>_xlfn.XLOOKUP(Tabla1[[#This Row],[txtDimensionFocus]],Tabla7[Columna1],Tabla7[Columna2])</f>
        <v>Cuenta Por Pagar Servicios Generales</v>
      </c>
      <c r="D3634" s="43" t="s">
        <v>11809</v>
      </c>
      <c r="E3634" t="s">
        <v>3062</v>
      </c>
      <c r="F3634" t="s">
        <v>11810</v>
      </c>
      <c r="G3634" s="41">
        <v>41765</v>
      </c>
      <c r="H3634" t="s">
        <v>3063</v>
      </c>
      <c r="L3634" t="s">
        <v>21854</v>
      </c>
      <c r="M3634" s="44">
        <v>-56391.54</v>
      </c>
      <c r="N3634" s="44">
        <v>-56391.54</v>
      </c>
    </row>
    <row r="3635" spans="2:14" x14ac:dyDescent="0.25">
      <c r="B3635" s="49" t="s">
        <v>9735</v>
      </c>
      <c r="C3635" s="53" t="str">
        <f>_xlfn.XLOOKUP(Tabla1[[#This Row],[txtDimensionFocus]],Tabla7[Columna1],Tabla7[Columna2])</f>
        <v>Cuenta Por Pagar Servicios Generales</v>
      </c>
      <c r="D3635" s="43" t="s">
        <v>11815</v>
      </c>
      <c r="E3635" t="s">
        <v>3071</v>
      </c>
      <c r="F3635" t="s">
        <v>11816</v>
      </c>
      <c r="G3635" s="41">
        <v>41765</v>
      </c>
      <c r="H3635" t="s">
        <v>3072</v>
      </c>
      <c r="L3635" t="s">
        <v>21854</v>
      </c>
      <c r="M3635" s="44">
        <v>-56391.54</v>
      </c>
      <c r="N3635" s="44">
        <v>-56391.54</v>
      </c>
    </row>
    <row r="3636" spans="2:14" x14ac:dyDescent="0.25">
      <c r="B3636" s="49" t="s">
        <v>9735</v>
      </c>
      <c r="C3636" s="53" t="str">
        <f>_xlfn.XLOOKUP(Tabla1[[#This Row],[txtDimensionFocus]],Tabla7[Columna1],Tabla7[Columna2])</f>
        <v>Cuenta Por Pagar Servicios Generales</v>
      </c>
      <c r="D3636" s="43" t="s">
        <v>11819</v>
      </c>
      <c r="E3636" t="s">
        <v>3077</v>
      </c>
      <c r="F3636" t="s">
        <v>11820</v>
      </c>
      <c r="G3636" s="41">
        <v>41765</v>
      </c>
      <c r="H3636" t="s">
        <v>3078</v>
      </c>
      <c r="L3636" t="s">
        <v>21854</v>
      </c>
      <c r="M3636" s="44">
        <v>-56391.54</v>
      </c>
      <c r="N3636" s="44">
        <v>-56391.54</v>
      </c>
    </row>
    <row r="3637" spans="2:14" x14ac:dyDescent="0.25">
      <c r="B3637" s="49" t="s">
        <v>9735</v>
      </c>
      <c r="C3637" s="53" t="str">
        <f>_xlfn.XLOOKUP(Tabla1[[#This Row],[txtDimensionFocus]],Tabla7[Columna1],Tabla7[Columna2])</f>
        <v>Cuenta Por Pagar Servicios Generales</v>
      </c>
      <c r="D3637" s="43" t="s">
        <v>12178</v>
      </c>
      <c r="E3637" t="s">
        <v>3600</v>
      </c>
      <c r="F3637" t="s">
        <v>12179</v>
      </c>
      <c r="G3637" s="41">
        <v>41779</v>
      </c>
      <c r="H3637" t="s">
        <v>3601</v>
      </c>
      <c r="L3637" t="s">
        <v>21854</v>
      </c>
      <c r="M3637" s="44">
        <v>-56391.54</v>
      </c>
      <c r="N3637" s="44">
        <v>-56391.54</v>
      </c>
    </row>
    <row r="3638" spans="2:14" x14ac:dyDescent="0.25">
      <c r="B3638" s="49" t="s">
        <v>23866</v>
      </c>
      <c r="C3638" s="53" t="str">
        <f>_xlfn.XLOOKUP(Tabla1[[#This Row],[txtDimensionFocus]],Tabla7[Columna1],Tabla7[Columna2])</f>
        <v>Reposicion/Reposicion Cajas Chicas/Fondos</v>
      </c>
      <c r="D3638" s="43" t="s">
        <v>21178</v>
      </c>
      <c r="E3638" t="s">
        <v>23922</v>
      </c>
      <c r="F3638" t="s">
        <v>21179</v>
      </c>
      <c r="G3638" s="41">
        <v>45302</v>
      </c>
      <c r="H3638" t="s">
        <v>21180</v>
      </c>
      <c r="L3638" t="s">
        <v>21854</v>
      </c>
      <c r="M3638" s="44">
        <v>-32835.82</v>
      </c>
      <c r="N3638" s="44">
        <v>-32835.82</v>
      </c>
    </row>
    <row r="3639" spans="2:14" x14ac:dyDescent="0.25">
      <c r="B3639" s="49" t="s">
        <v>9735</v>
      </c>
      <c r="C3639" s="53" t="str">
        <f>_xlfn.XLOOKUP(Tabla1[[#This Row],[txtDimensionFocus]],Tabla7[Columna1],Tabla7[Columna2])</f>
        <v>Cuenta Por Pagar Servicios Generales</v>
      </c>
      <c r="D3639" s="43" t="s">
        <v>12403</v>
      </c>
      <c r="E3639" t="s">
        <v>3909</v>
      </c>
      <c r="F3639" t="s">
        <v>12404</v>
      </c>
      <c r="G3639" s="41">
        <v>41816</v>
      </c>
      <c r="H3639" t="s">
        <v>3910</v>
      </c>
      <c r="L3639" t="s">
        <v>21854</v>
      </c>
      <c r="M3639" s="44">
        <v>-56391.54</v>
      </c>
      <c r="N3639" s="44">
        <v>-56391.54</v>
      </c>
    </row>
    <row r="3640" spans="2:14" x14ac:dyDescent="0.25">
      <c r="B3640" s="49" t="s">
        <v>9735</v>
      </c>
      <c r="C3640" s="53" t="str">
        <f>_xlfn.XLOOKUP(Tabla1[[#This Row],[txtDimensionFocus]],Tabla7[Columna1],Tabla7[Columna2])</f>
        <v>Cuenta Por Pagar Servicios Generales</v>
      </c>
      <c r="D3640" s="43" t="s">
        <v>12200</v>
      </c>
      <c r="E3640" t="s">
        <v>3631</v>
      </c>
      <c r="F3640" t="s">
        <v>12201</v>
      </c>
      <c r="G3640" s="41">
        <v>41779</v>
      </c>
      <c r="H3640" t="s">
        <v>3632</v>
      </c>
      <c r="L3640" t="s">
        <v>21854</v>
      </c>
      <c r="M3640" s="44">
        <v>-56391.54</v>
      </c>
      <c r="N3640" s="44">
        <v>-56391.54</v>
      </c>
    </row>
    <row r="3641" spans="2:14" x14ac:dyDescent="0.25">
      <c r="B3641" s="49" t="s">
        <v>9735</v>
      </c>
      <c r="C3641" s="53" t="str">
        <f>_xlfn.XLOOKUP(Tabla1[[#This Row],[txtDimensionFocus]],Tabla7[Columna1],Tabla7[Columna2])</f>
        <v>Cuenta Por Pagar Servicios Generales</v>
      </c>
      <c r="D3641" s="43" t="s">
        <v>11743</v>
      </c>
      <c r="E3641" t="s">
        <v>2990</v>
      </c>
      <c r="F3641" t="s">
        <v>11744</v>
      </c>
      <c r="G3641" s="41">
        <v>41761</v>
      </c>
      <c r="H3641" t="s">
        <v>2964</v>
      </c>
      <c r="L3641" t="s">
        <v>21854</v>
      </c>
      <c r="M3641" s="44">
        <v>-56391.54</v>
      </c>
      <c r="N3641" s="44">
        <v>-56391.54</v>
      </c>
    </row>
    <row r="3642" spans="2:14" x14ac:dyDescent="0.25">
      <c r="B3642" s="49" t="s">
        <v>9735</v>
      </c>
      <c r="C3642" s="53" t="str">
        <f>_xlfn.XLOOKUP(Tabla1[[#This Row],[txtDimensionFocus]],Tabla7[Columna1],Tabla7[Columna2])</f>
        <v>Cuenta Por Pagar Servicios Generales</v>
      </c>
      <c r="D3642" s="43" t="s">
        <v>12206</v>
      </c>
      <c r="E3642" t="s">
        <v>3640</v>
      </c>
      <c r="F3642" t="s">
        <v>12207</v>
      </c>
      <c r="G3642" s="41">
        <v>41779</v>
      </c>
      <c r="H3642" t="s">
        <v>3641</v>
      </c>
      <c r="L3642" t="s">
        <v>21854</v>
      </c>
      <c r="M3642" s="44">
        <v>-56391.54</v>
      </c>
      <c r="N3642" s="44">
        <v>-56391.54</v>
      </c>
    </row>
    <row r="3643" spans="2:14" x14ac:dyDescent="0.25">
      <c r="B3643" s="49" t="s">
        <v>9735</v>
      </c>
      <c r="C3643" s="53" t="str">
        <f>_xlfn.XLOOKUP(Tabla1[[#This Row],[txtDimensionFocus]],Tabla7[Columna1],Tabla7[Columna2])</f>
        <v>Cuenta Por Pagar Servicios Generales</v>
      </c>
      <c r="D3643" s="43" t="s">
        <v>11989</v>
      </c>
      <c r="E3643" t="s">
        <v>3333</v>
      </c>
      <c r="F3643" t="s">
        <v>11990</v>
      </c>
      <c r="G3643" s="41">
        <v>41771</v>
      </c>
      <c r="H3643" t="s">
        <v>3334</v>
      </c>
      <c r="L3643" t="s">
        <v>21854</v>
      </c>
      <c r="M3643" s="44">
        <v>-56391.54</v>
      </c>
      <c r="N3643" s="44">
        <v>-56391.54</v>
      </c>
    </row>
    <row r="3644" spans="2:14" x14ac:dyDescent="0.25">
      <c r="B3644" s="49" t="s">
        <v>9735</v>
      </c>
      <c r="C3644" s="53" t="str">
        <f>_xlfn.XLOOKUP(Tabla1[[#This Row],[txtDimensionFocus]],Tabla7[Columna1],Tabla7[Columna2])</f>
        <v>Cuenta Por Pagar Servicios Generales</v>
      </c>
      <c r="D3644" s="43" t="s">
        <v>13190</v>
      </c>
      <c r="E3644" t="s">
        <v>5009</v>
      </c>
      <c r="F3644" t="s">
        <v>13191</v>
      </c>
      <c r="G3644" s="41">
        <v>42004</v>
      </c>
      <c r="H3644" t="s">
        <v>5010</v>
      </c>
      <c r="L3644" t="s">
        <v>21854</v>
      </c>
      <c r="M3644" s="44">
        <v>-56391.54</v>
      </c>
      <c r="N3644" s="44">
        <v>-56391.54</v>
      </c>
    </row>
    <row r="3645" spans="2:14" x14ac:dyDescent="0.25">
      <c r="B3645" s="49" t="s">
        <v>9735</v>
      </c>
      <c r="C3645" s="53" t="str">
        <f>_xlfn.XLOOKUP(Tabla1[[#This Row],[txtDimensionFocus]],Tabla7[Columna1],Tabla7[Columna2])</f>
        <v>Cuenta Por Pagar Servicios Generales</v>
      </c>
      <c r="D3645" s="43" t="s">
        <v>11857</v>
      </c>
      <c r="E3645" t="s">
        <v>3134</v>
      </c>
      <c r="F3645" t="s">
        <v>11858</v>
      </c>
      <c r="G3645" s="41">
        <v>41765</v>
      </c>
      <c r="H3645" t="s">
        <v>3135</v>
      </c>
      <c r="L3645" t="s">
        <v>21854</v>
      </c>
      <c r="M3645" s="44">
        <v>-56391.54</v>
      </c>
      <c r="N3645" s="44">
        <v>-56391.54</v>
      </c>
    </row>
    <row r="3646" spans="2:14" x14ac:dyDescent="0.25">
      <c r="B3646" s="49" t="s">
        <v>23700</v>
      </c>
      <c r="C3646" s="53" t="str">
        <f>_xlfn.XLOOKUP(Tabla1[[#This Row],[txtDimensionFocus]],Tabla7[Columna1],Tabla7[Columna2])</f>
        <v>Retencion por Pagar  de Impuesto Retenido</v>
      </c>
      <c r="D3646" s="43" t="s">
        <v>17</v>
      </c>
      <c r="E3646" t="s">
        <v>16</v>
      </c>
      <c r="F3646" t="s">
        <v>23761</v>
      </c>
      <c r="G3646" s="41">
        <v>41617</v>
      </c>
      <c r="L3646" t="s">
        <v>21854</v>
      </c>
      <c r="M3646" s="44">
        <v>-32558.71</v>
      </c>
      <c r="N3646" s="44">
        <v>-32558.71</v>
      </c>
    </row>
    <row r="3647" spans="2:14" x14ac:dyDescent="0.25">
      <c r="B3647" s="49" t="s">
        <v>9735</v>
      </c>
      <c r="C3647" s="53" t="str">
        <f>_xlfn.XLOOKUP(Tabla1[[#This Row],[txtDimensionFocus]],Tabla7[Columna1],Tabla7[Columna2])</f>
        <v>Cuenta Por Pagar Servicios Generales</v>
      </c>
      <c r="D3647" s="43" t="s">
        <v>12224</v>
      </c>
      <c r="E3647" t="s">
        <v>3667</v>
      </c>
      <c r="F3647" t="s">
        <v>12225</v>
      </c>
      <c r="G3647" s="41">
        <v>41779</v>
      </c>
      <c r="H3647" t="s">
        <v>3668</v>
      </c>
      <c r="L3647" t="s">
        <v>21854</v>
      </c>
      <c r="M3647" s="44">
        <v>-56391.54</v>
      </c>
      <c r="N3647" s="44">
        <v>-56391.54</v>
      </c>
    </row>
    <row r="3648" spans="2:14" x14ac:dyDescent="0.25">
      <c r="B3648" s="49" t="s">
        <v>9735</v>
      </c>
      <c r="C3648" s="53" t="str">
        <f>_xlfn.XLOOKUP(Tabla1[[#This Row],[txtDimensionFocus]],Tabla7[Columna1],Tabla7[Columna2])</f>
        <v>Cuenta Por Pagar Servicios Generales</v>
      </c>
      <c r="D3648" s="43" t="s">
        <v>11952</v>
      </c>
      <c r="E3648" t="s">
        <v>3279</v>
      </c>
      <c r="F3648" t="s">
        <v>11953</v>
      </c>
      <c r="G3648" s="41">
        <v>41768</v>
      </c>
      <c r="H3648" t="s">
        <v>3280</v>
      </c>
      <c r="L3648" t="s">
        <v>21854</v>
      </c>
      <c r="M3648" s="44">
        <v>-56391.54</v>
      </c>
      <c r="N3648" s="44">
        <v>-56391.54</v>
      </c>
    </row>
    <row r="3649" spans="2:14" x14ac:dyDescent="0.25">
      <c r="B3649" s="49" t="s">
        <v>9735</v>
      </c>
      <c r="C3649" s="53" t="str">
        <f>_xlfn.XLOOKUP(Tabla1[[#This Row],[txtDimensionFocus]],Tabla7[Columna1],Tabla7[Columna2])</f>
        <v>Cuenta Por Pagar Servicios Generales</v>
      </c>
      <c r="D3649" s="43" t="s">
        <v>11804</v>
      </c>
      <c r="E3649" t="s">
        <v>3055</v>
      </c>
      <c r="F3649" t="s">
        <v>11805</v>
      </c>
      <c r="G3649" s="41">
        <v>41761</v>
      </c>
      <c r="H3649" t="s">
        <v>2964</v>
      </c>
      <c r="L3649" t="s">
        <v>21854</v>
      </c>
      <c r="M3649" s="44">
        <v>-56391.54</v>
      </c>
      <c r="N3649" s="44">
        <v>-56391.54</v>
      </c>
    </row>
    <row r="3650" spans="2:14" x14ac:dyDescent="0.25">
      <c r="B3650" s="49" t="s">
        <v>9735</v>
      </c>
      <c r="C3650" s="53" t="str">
        <f>_xlfn.XLOOKUP(Tabla1[[#This Row],[txtDimensionFocus]],Tabla7[Columna1],Tabla7[Columna2])</f>
        <v>Cuenta Por Pagar Servicios Generales</v>
      </c>
      <c r="D3650" s="43" t="s">
        <v>11983</v>
      </c>
      <c r="E3650" t="s">
        <v>3324</v>
      </c>
      <c r="F3650" t="s">
        <v>11984</v>
      </c>
      <c r="G3650" s="41">
        <v>41771</v>
      </c>
      <c r="H3650" t="s">
        <v>3325</v>
      </c>
      <c r="L3650" t="s">
        <v>21854</v>
      </c>
      <c r="M3650" s="44">
        <v>-56391.5</v>
      </c>
      <c r="N3650" s="44">
        <v>-56391.5</v>
      </c>
    </row>
    <row r="3651" spans="2:14" x14ac:dyDescent="0.25">
      <c r="B3651" s="49" t="s">
        <v>9735</v>
      </c>
      <c r="C3651" s="53" t="str">
        <f>_xlfn.XLOOKUP(Tabla1[[#This Row],[txtDimensionFocus]],Tabla7[Columna1],Tabla7[Columna2])</f>
        <v>Cuenta Por Pagar Servicios Generales</v>
      </c>
      <c r="D3651" s="43" t="s">
        <v>10322</v>
      </c>
      <c r="E3651" t="s">
        <v>1296</v>
      </c>
      <c r="F3651" t="s">
        <v>10351</v>
      </c>
      <c r="G3651" s="41">
        <v>41396</v>
      </c>
      <c r="H3651" t="s">
        <v>1331</v>
      </c>
      <c r="L3651" t="s">
        <v>21854</v>
      </c>
      <c r="M3651" s="44">
        <v>-55696</v>
      </c>
      <c r="N3651" s="44">
        <v>-55696</v>
      </c>
    </row>
    <row r="3652" spans="2:14" x14ac:dyDescent="0.25">
      <c r="B3652" s="49" t="s">
        <v>9735</v>
      </c>
      <c r="C3652" s="53" t="str">
        <f>_xlfn.XLOOKUP(Tabla1[[#This Row],[txtDimensionFocus]],Tabla7[Columna1],Tabla7[Columna2])</f>
        <v>Cuenta Por Pagar Servicios Generales</v>
      </c>
      <c r="D3652" s="43" t="s">
        <v>13169</v>
      </c>
      <c r="E3652" t="s">
        <v>4977</v>
      </c>
      <c r="F3652" t="s">
        <v>13170</v>
      </c>
      <c r="G3652" s="41">
        <v>42004</v>
      </c>
      <c r="H3652" t="s">
        <v>4978</v>
      </c>
      <c r="L3652" t="s">
        <v>21854</v>
      </c>
      <c r="M3652" s="44">
        <v>-55431.6</v>
      </c>
      <c r="N3652" s="44">
        <v>-55431.6</v>
      </c>
    </row>
    <row r="3653" spans="2:14" x14ac:dyDescent="0.25">
      <c r="B3653" s="49" t="s">
        <v>9735</v>
      </c>
      <c r="C3653" s="53" t="str">
        <f>_xlfn.XLOOKUP(Tabla1[[#This Row],[txtDimensionFocus]],Tabla7[Columna1],Tabla7[Columna2])</f>
        <v>Cuenta Por Pagar Servicios Generales</v>
      </c>
      <c r="D3653" s="43" t="s">
        <v>10269</v>
      </c>
      <c r="E3653" t="s">
        <v>1222</v>
      </c>
      <c r="F3653" t="s">
        <v>10270</v>
      </c>
      <c r="G3653" s="41">
        <v>41311</v>
      </c>
      <c r="H3653" t="s">
        <v>1223</v>
      </c>
      <c r="L3653" t="s">
        <v>21854</v>
      </c>
      <c r="M3653" s="44">
        <v>-55376.1</v>
      </c>
      <c r="N3653" s="44">
        <v>-55376.1</v>
      </c>
    </row>
    <row r="3654" spans="2:14" x14ac:dyDescent="0.25">
      <c r="B3654" s="49" t="s">
        <v>9735</v>
      </c>
      <c r="C3654" s="53" t="str">
        <f>_xlfn.XLOOKUP(Tabla1[[#This Row],[txtDimensionFocus]],Tabla7[Columna1],Tabla7[Columna2])</f>
        <v>Cuenta Por Pagar Servicios Generales</v>
      </c>
      <c r="D3654" s="43" t="s">
        <v>11906</v>
      </c>
      <c r="E3654" t="s">
        <v>3210</v>
      </c>
      <c r="F3654" t="s">
        <v>11907</v>
      </c>
      <c r="G3654" s="41">
        <v>41768</v>
      </c>
      <c r="H3654" t="s">
        <v>3211</v>
      </c>
      <c r="L3654" t="s">
        <v>21854</v>
      </c>
      <c r="M3654" s="44">
        <v>-55191.72</v>
      </c>
      <c r="N3654" s="44">
        <v>-55191.72</v>
      </c>
    </row>
    <row r="3655" spans="2:14" x14ac:dyDescent="0.25">
      <c r="B3655" s="49" t="s">
        <v>9735</v>
      </c>
      <c r="C3655" s="53" t="str">
        <f>_xlfn.XLOOKUP(Tabla1[[#This Row],[txtDimensionFocus]],Tabla7[Columna1],Tabla7[Columna2])</f>
        <v>Cuenta Por Pagar Servicios Generales</v>
      </c>
      <c r="D3655" s="43" t="s">
        <v>11782</v>
      </c>
      <c r="E3655" t="s">
        <v>3033</v>
      </c>
      <c r="F3655" t="s">
        <v>11783</v>
      </c>
      <c r="G3655" s="41">
        <v>41761</v>
      </c>
      <c r="H3655" t="s">
        <v>2964</v>
      </c>
      <c r="L3655" t="s">
        <v>21854</v>
      </c>
      <c r="M3655" s="44">
        <v>-55191.72</v>
      </c>
      <c r="N3655" s="44">
        <v>-55191.72</v>
      </c>
    </row>
    <row r="3656" spans="2:14" x14ac:dyDescent="0.25">
      <c r="B3656" s="49" t="s">
        <v>9735</v>
      </c>
      <c r="C3656" s="53" t="str">
        <f>_xlfn.XLOOKUP(Tabla1[[#This Row],[txtDimensionFocus]],Tabla7[Columna1],Tabla7[Columna2])</f>
        <v>Cuenta Por Pagar Servicios Generales</v>
      </c>
      <c r="D3656" s="43" t="s">
        <v>11790</v>
      </c>
      <c r="E3656" t="s">
        <v>3041</v>
      </c>
      <c r="F3656" t="s">
        <v>11791</v>
      </c>
      <c r="G3656" s="41">
        <v>41761</v>
      </c>
      <c r="H3656" t="s">
        <v>2964</v>
      </c>
      <c r="L3656" t="s">
        <v>21854</v>
      </c>
      <c r="M3656" s="44">
        <v>-55191.72</v>
      </c>
      <c r="N3656" s="44">
        <v>-55191.72</v>
      </c>
    </row>
    <row r="3657" spans="2:14" x14ac:dyDescent="0.25">
      <c r="B3657" s="49" t="s">
        <v>9735</v>
      </c>
      <c r="C3657" s="53" t="str">
        <f>_xlfn.XLOOKUP(Tabla1[[#This Row],[txtDimensionFocus]],Tabla7[Columna1],Tabla7[Columna2])</f>
        <v>Cuenta Por Pagar Servicios Generales</v>
      </c>
      <c r="D3657" s="43" t="s">
        <v>12228</v>
      </c>
      <c r="E3657" t="s">
        <v>3673</v>
      </c>
      <c r="F3657" t="s">
        <v>12229</v>
      </c>
      <c r="G3657" s="41">
        <v>41779</v>
      </c>
      <c r="H3657" t="s">
        <v>3674</v>
      </c>
      <c r="L3657" t="s">
        <v>21854</v>
      </c>
      <c r="M3657" s="44">
        <v>-55191.72</v>
      </c>
      <c r="N3657" s="44">
        <v>-55191.72</v>
      </c>
    </row>
    <row r="3658" spans="2:14" x14ac:dyDescent="0.25">
      <c r="B3658" s="49" t="s">
        <v>9735</v>
      </c>
      <c r="C3658" s="53" t="str">
        <f>_xlfn.XLOOKUP(Tabla1[[#This Row],[txtDimensionFocus]],Tabla7[Columna1],Tabla7[Columna2])</f>
        <v>Cuenta Por Pagar Servicios Generales</v>
      </c>
      <c r="D3658" s="43" t="s">
        <v>11863</v>
      </c>
      <c r="E3658" t="s">
        <v>3143</v>
      </c>
      <c r="F3658" t="s">
        <v>11864</v>
      </c>
      <c r="G3658" s="41">
        <v>41765</v>
      </c>
      <c r="H3658" t="s">
        <v>3144</v>
      </c>
      <c r="L3658" t="s">
        <v>21854</v>
      </c>
      <c r="M3658" s="44">
        <v>-55191.72</v>
      </c>
      <c r="N3658" s="44">
        <v>-55191.72</v>
      </c>
    </row>
    <row r="3659" spans="2:14" x14ac:dyDescent="0.25">
      <c r="B3659" s="49" t="s">
        <v>9735</v>
      </c>
      <c r="C3659" s="53" t="str">
        <f>_xlfn.XLOOKUP(Tabla1[[#This Row],[txtDimensionFocus]],Tabla7[Columna1],Tabla7[Columna2])</f>
        <v>Cuenta Por Pagar Servicios Generales</v>
      </c>
      <c r="D3659" s="43" t="s">
        <v>13722</v>
      </c>
      <c r="E3659" t="s">
        <v>5658</v>
      </c>
      <c r="F3659" t="s">
        <v>13723</v>
      </c>
      <c r="G3659" s="41">
        <v>42228</v>
      </c>
      <c r="H3659" t="s">
        <v>5659</v>
      </c>
      <c r="L3659" t="s">
        <v>21854</v>
      </c>
      <c r="M3659" s="44">
        <v>-55000</v>
      </c>
      <c r="N3659" s="44">
        <v>-55000</v>
      </c>
    </row>
    <row r="3660" spans="2:14" x14ac:dyDescent="0.25">
      <c r="B3660" s="49" t="s">
        <v>9735</v>
      </c>
      <c r="C3660" s="53" t="str">
        <f>_xlfn.XLOOKUP(Tabla1[[#This Row],[txtDimensionFocus]],Tabla7[Columna1],Tabla7[Columna2])</f>
        <v>Cuenta Por Pagar Servicios Generales</v>
      </c>
      <c r="D3660" s="43" t="s">
        <v>6477</v>
      </c>
      <c r="E3660" t="s">
        <v>6476</v>
      </c>
      <c r="F3660" t="s">
        <v>14916</v>
      </c>
      <c r="G3660" s="41">
        <v>43327</v>
      </c>
      <c r="H3660" t="s">
        <v>7189</v>
      </c>
      <c r="L3660" t="s">
        <v>21854</v>
      </c>
      <c r="M3660" s="44">
        <v>-54900</v>
      </c>
      <c r="N3660" s="44">
        <v>-54900</v>
      </c>
    </row>
    <row r="3661" spans="2:14" x14ac:dyDescent="0.25">
      <c r="B3661" s="49" t="s">
        <v>9735</v>
      </c>
      <c r="C3661" s="53" t="str">
        <f>_xlfn.XLOOKUP(Tabla1[[#This Row],[txtDimensionFocus]],Tabla7[Columna1],Tabla7[Columna2])</f>
        <v>Cuenta Por Pagar Servicios Generales</v>
      </c>
      <c r="D3661" s="43" t="s">
        <v>4001</v>
      </c>
      <c r="E3661" t="s">
        <v>4000</v>
      </c>
      <c r="F3661" t="s">
        <v>12460</v>
      </c>
      <c r="G3661" s="41">
        <v>41829</v>
      </c>
      <c r="H3661" t="s">
        <v>4002</v>
      </c>
      <c r="I3661" t="s">
        <v>19100</v>
      </c>
      <c r="K3661" t="s">
        <v>22780</v>
      </c>
      <c r="L3661" t="s">
        <v>21854</v>
      </c>
      <c r="M3661" s="44">
        <v>-54875</v>
      </c>
      <c r="N3661" s="44">
        <v>-54875</v>
      </c>
    </row>
    <row r="3662" spans="2:14" x14ac:dyDescent="0.25">
      <c r="B3662" s="49" t="s">
        <v>9735</v>
      </c>
      <c r="C3662" s="53" t="str">
        <f>_xlfn.XLOOKUP(Tabla1[[#This Row],[txtDimensionFocus]],Tabla7[Columna1],Tabla7[Columna2])</f>
        <v>Cuenta Por Pagar Servicios Generales</v>
      </c>
      <c r="D3662" s="43" t="s">
        <v>7393</v>
      </c>
      <c r="E3662" t="s">
        <v>7392</v>
      </c>
      <c r="F3662" t="s">
        <v>15061</v>
      </c>
      <c r="G3662" s="41">
        <v>43532</v>
      </c>
      <c r="H3662" t="s">
        <v>7394</v>
      </c>
      <c r="L3662" t="s">
        <v>21854</v>
      </c>
      <c r="M3662" s="44">
        <v>-54450</v>
      </c>
      <c r="N3662" s="44">
        <v>-54450</v>
      </c>
    </row>
    <row r="3663" spans="2:14" x14ac:dyDescent="0.25">
      <c r="B3663" s="49" t="s">
        <v>9735</v>
      </c>
      <c r="C3663" s="53" t="str">
        <f>_xlfn.XLOOKUP(Tabla1[[#This Row],[txtDimensionFocus]],Tabla7[Columna1],Tabla7[Columna2])</f>
        <v>Cuenta Por Pagar Servicios Generales</v>
      </c>
      <c r="D3663" s="43" t="s">
        <v>7393</v>
      </c>
      <c r="E3663" t="s">
        <v>7392</v>
      </c>
      <c r="F3663" t="s">
        <v>15097</v>
      </c>
      <c r="G3663" s="41">
        <v>43599</v>
      </c>
      <c r="H3663" t="s">
        <v>7445</v>
      </c>
      <c r="L3663" t="s">
        <v>21854</v>
      </c>
      <c r="M3663" s="44">
        <v>-54450</v>
      </c>
      <c r="N3663" s="44">
        <v>-54450</v>
      </c>
    </row>
    <row r="3664" spans="2:14" x14ac:dyDescent="0.25">
      <c r="B3664" s="49" t="s">
        <v>9735</v>
      </c>
      <c r="C3664" s="53" t="str">
        <f>_xlfn.XLOOKUP(Tabla1[[#This Row],[txtDimensionFocus]],Tabla7[Columna1],Tabla7[Columna2])</f>
        <v>Cuenta Por Pagar Servicios Generales</v>
      </c>
      <c r="D3664" s="43" t="s">
        <v>7393</v>
      </c>
      <c r="E3664" t="s">
        <v>7392</v>
      </c>
      <c r="F3664" t="s">
        <v>15099</v>
      </c>
      <c r="G3664" s="41">
        <v>43599</v>
      </c>
      <c r="H3664" t="s">
        <v>7447</v>
      </c>
      <c r="L3664" t="s">
        <v>21854</v>
      </c>
      <c r="M3664" s="44">
        <v>-54450</v>
      </c>
      <c r="N3664" s="44">
        <v>-54450</v>
      </c>
    </row>
    <row r="3665" spans="2:14" x14ac:dyDescent="0.25">
      <c r="B3665" s="49" t="s">
        <v>9735</v>
      </c>
      <c r="C3665" s="53" t="str">
        <f>_xlfn.XLOOKUP(Tabla1[[#This Row],[txtDimensionFocus]],Tabla7[Columna1],Tabla7[Columna2])</f>
        <v>Cuenta Por Pagar Servicios Generales</v>
      </c>
      <c r="D3665" s="43" t="s">
        <v>7393</v>
      </c>
      <c r="E3665" t="s">
        <v>7392</v>
      </c>
      <c r="F3665" t="s">
        <v>15133</v>
      </c>
      <c r="G3665" s="41">
        <v>43648</v>
      </c>
      <c r="H3665" t="s">
        <v>7501</v>
      </c>
      <c r="L3665" t="s">
        <v>21854</v>
      </c>
      <c r="M3665" s="44">
        <v>-54450</v>
      </c>
      <c r="N3665" s="44">
        <v>-54450</v>
      </c>
    </row>
    <row r="3666" spans="2:14" x14ac:dyDescent="0.25">
      <c r="B3666" s="49" t="s">
        <v>9735</v>
      </c>
      <c r="C3666" s="53" t="str">
        <f>_xlfn.XLOOKUP(Tabla1[[#This Row],[txtDimensionFocus]],Tabla7[Columna1],Tabla7[Columna2])</f>
        <v>Cuenta Por Pagar Servicios Generales</v>
      </c>
      <c r="D3666" s="43" t="s">
        <v>13064</v>
      </c>
      <c r="E3666" t="s">
        <v>4821</v>
      </c>
      <c r="F3666" t="s">
        <v>13065</v>
      </c>
      <c r="G3666" s="41">
        <v>42004</v>
      </c>
      <c r="H3666" t="s">
        <v>4822</v>
      </c>
      <c r="L3666" t="s">
        <v>21854</v>
      </c>
      <c r="M3666" s="44">
        <v>-54111.8</v>
      </c>
      <c r="N3666" s="44">
        <v>-54111.8</v>
      </c>
    </row>
    <row r="3667" spans="2:14" x14ac:dyDescent="0.25">
      <c r="B3667" s="49" t="s">
        <v>9735</v>
      </c>
      <c r="C3667" s="53" t="str">
        <f>_xlfn.XLOOKUP(Tabla1[[#This Row],[txtDimensionFocus]],Tabla7[Columna1],Tabla7[Columna2])</f>
        <v>Cuenta Por Pagar Servicios Generales</v>
      </c>
      <c r="D3667" s="43" t="s">
        <v>1343</v>
      </c>
      <c r="E3667" t="s">
        <v>1342</v>
      </c>
      <c r="F3667" t="s">
        <v>10358</v>
      </c>
      <c r="G3667" s="41">
        <v>41407</v>
      </c>
      <c r="H3667" t="s">
        <v>1344</v>
      </c>
      <c r="I3667" t="s">
        <v>17934</v>
      </c>
      <c r="K3667">
        <v>409</v>
      </c>
      <c r="L3667" t="s">
        <v>21854</v>
      </c>
      <c r="M3667" s="44">
        <v>-53102.3</v>
      </c>
      <c r="N3667" s="44">
        <v>-53102.3</v>
      </c>
    </row>
    <row r="3668" spans="2:14" x14ac:dyDescent="0.25">
      <c r="B3668" s="49" t="s">
        <v>9735</v>
      </c>
      <c r="C3668" s="53" t="str">
        <f>_xlfn.XLOOKUP(Tabla1[[#This Row],[txtDimensionFocus]],Tabla7[Columna1],Tabla7[Columna2])</f>
        <v>Cuenta Por Pagar Servicios Generales</v>
      </c>
      <c r="D3668" s="43" t="s">
        <v>12945</v>
      </c>
      <c r="E3668" t="s">
        <v>4646</v>
      </c>
      <c r="F3668" t="s">
        <v>12946</v>
      </c>
      <c r="G3668" s="41">
        <v>42004</v>
      </c>
      <c r="H3668" t="s">
        <v>4647</v>
      </c>
      <c r="L3668" t="s">
        <v>21854</v>
      </c>
      <c r="M3668" s="44">
        <v>-52792</v>
      </c>
      <c r="N3668" s="44">
        <v>-52792</v>
      </c>
    </row>
    <row r="3669" spans="2:14" x14ac:dyDescent="0.25">
      <c r="B3669" s="49" t="s">
        <v>23700</v>
      </c>
      <c r="C3669" s="53" t="str">
        <f>_xlfn.XLOOKUP(Tabla1[[#This Row],[txtDimensionFocus]],Tabla7[Columna1],Tabla7[Columna2])</f>
        <v>Retencion por Pagar  de Impuesto Retenido</v>
      </c>
      <c r="D3669" s="43" t="s">
        <v>17</v>
      </c>
      <c r="E3669" t="s">
        <v>16</v>
      </c>
      <c r="F3669" t="s">
        <v>23800</v>
      </c>
      <c r="G3669" s="41">
        <v>41705</v>
      </c>
      <c r="L3669" t="s">
        <v>21854</v>
      </c>
      <c r="M3669" s="44">
        <v>-32224.97</v>
      </c>
      <c r="N3669" s="44">
        <v>-32224.97</v>
      </c>
    </row>
    <row r="3670" spans="2:14" x14ac:dyDescent="0.25">
      <c r="B3670" s="49" t="s">
        <v>9735</v>
      </c>
      <c r="C3670" s="53" t="str">
        <f>_xlfn.XLOOKUP(Tabla1[[#This Row],[txtDimensionFocus]],Tabla7[Columna1],Tabla7[Columna2])</f>
        <v>Cuenta Por Pagar Servicios Generales</v>
      </c>
      <c r="D3670" s="43" t="s">
        <v>1219</v>
      </c>
      <c r="E3670" t="s">
        <v>1218</v>
      </c>
      <c r="F3670" t="s">
        <v>15220</v>
      </c>
      <c r="G3670" s="41">
        <v>43886</v>
      </c>
      <c r="H3670" t="s">
        <v>7636</v>
      </c>
      <c r="L3670" t="s">
        <v>21854</v>
      </c>
      <c r="M3670" s="44">
        <v>-52596.959999999999</v>
      </c>
      <c r="N3670" s="44">
        <v>-52596.959999999999</v>
      </c>
    </row>
    <row r="3671" spans="2:14" x14ac:dyDescent="0.25">
      <c r="B3671" s="49" t="s">
        <v>9735</v>
      </c>
      <c r="C3671" s="53" t="str">
        <f>_xlfn.XLOOKUP(Tabla1[[#This Row],[txtDimensionFocus]],Tabla7[Columna1],Tabla7[Columna2])</f>
        <v>Cuenta Por Pagar Servicios Generales</v>
      </c>
      <c r="D3671" s="43" t="s">
        <v>7920</v>
      </c>
      <c r="E3671" t="s">
        <v>7919</v>
      </c>
      <c r="F3671" t="s">
        <v>16078</v>
      </c>
      <c r="G3671" s="41">
        <v>44714</v>
      </c>
      <c r="H3671" t="s">
        <v>8722</v>
      </c>
      <c r="L3671" t="s">
        <v>21854</v>
      </c>
      <c r="M3671" s="44">
        <v>-52500</v>
      </c>
      <c r="N3671" s="44">
        <v>-52500</v>
      </c>
    </row>
    <row r="3672" spans="2:14" x14ac:dyDescent="0.25">
      <c r="B3672" s="49" t="s">
        <v>9735</v>
      </c>
      <c r="C3672" s="53" t="str">
        <f>_xlfn.XLOOKUP(Tabla1[[#This Row],[txtDimensionFocus]],Tabla7[Columna1],Tabla7[Columna2])</f>
        <v>Cuenta Por Pagar Servicios Generales</v>
      </c>
      <c r="D3672" s="43" t="s">
        <v>12531</v>
      </c>
      <c r="E3672" t="s">
        <v>4099</v>
      </c>
      <c r="F3672" t="s">
        <v>12532</v>
      </c>
      <c r="G3672" s="41">
        <v>41863</v>
      </c>
      <c r="H3672" t="s">
        <v>4100</v>
      </c>
      <c r="L3672" t="s">
        <v>21854</v>
      </c>
      <c r="M3672" s="44">
        <v>-52059.09</v>
      </c>
      <c r="N3672" s="44">
        <v>-52059.09</v>
      </c>
    </row>
    <row r="3673" spans="2:14" x14ac:dyDescent="0.25">
      <c r="B3673" s="49" t="s">
        <v>9735</v>
      </c>
      <c r="C3673" s="53" t="str">
        <f>_xlfn.XLOOKUP(Tabla1[[#This Row],[txtDimensionFocus]],Tabla7[Columna1],Tabla7[Columna2])</f>
        <v>Cuenta Por Pagar Servicios Generales</v>
      </c>
      <c r="D3673" s="43" t="s">
        <v>7393</v>
      </c>
      <c r="E3673" t="s">
        <v>7392</v>
      </c>
      <c r="F3673" t="s">
        <v>16217</v>
      </c>
      <c r="G3673" s="41">
        <v>44927</v>
      </c>
      <c r="H3673" t="s">
        <v>8892</v>
      </c>
      <c r="L3673" t="s">
        <v>21854</v>
      </c>
      <c r="M3673" s="44">
        <v>-52050</v>
      </c>
      <c r="N3673" s="44">
        <v>-52050</v>
      </c>
    </row>
    <row r="3674" spans="2:14" x14ac:dyDescent="0.25">
      <c r="B3674" s="49" t="s">
        <v>9735</v>
      </c>
      <c r="C3674" s="53" t="str">
        <f>_xlfn.XLOOKUP(Tabla1[[#This Row],[txtDimensionFocus]],Tabla7[Columna1],Tabla7[Columna2])</f>
        <v>Cuenta Por Pagar Servicios Generales</v>
      </c>
      <c r="D3674" s="43" t="s">
        <v>10694</v>
      </c>
      <c r="E3674" t="s">
        <v>1770</v>
      </c>
      <c r="F3674" t="s">
        <v>10695</v>
      </c>
      <c r="G3674" s="41">
        <v>41605</v>
      </c>
      <c r="H3674" t="s">
        <v>1771</v>
      </c>
      <c r="L3674" t="s">
        <v>21854</v>
      </c>
      <c r="M3674" s="44">
        <v>-51984.31</v>
      </c>
      <c r="N3674" s="44">
        <v>-51984.31</v>
      </c>
    </row>
    <row r="3675" spans="2:14" x14ac:dyDescent="0.25">
      <c r="B3675" s="49" t="s">
        <v>9735</v>
      </c>
      <c r="C3675" s="53" t="str">
        <f>_xlfn.XLOOKUP(Tabla1[[#This Row],[txtDimensionFocus]],Tabla7[Columna1],Tabla7[Columna2])</f>
        <v>Cuenta Por Pagar Servicios Generales</v>
      </c>
      <c r="D3675" s="43" t="s">
        <v>13215</v>
      </c>
      <c r="E3675" t="s">
        <v>5046</v>
      </c>
      <c r="F3675" t="s">
        <v>13216</v>
      </c>
      <c r="G3675" s="41">
        <v>42004</v>
      </c>
      <c r="H3675" t="s">
        <v>5047</v>
      </c>
      <c r="L3675" t="s">
        <v>21854</v>
      </c>
      <c r="M3675" s="44">
        <v>-51472.2</v>
      </c>
      <c r="N3675" s="44">
        <v>-51472.2</v>
      </c>
    </row>
    <row r="3676" spans="2:14" x14ac:dyDescent="0.25">
      <c r="B3676" s="49" t="s">
        <v>9735</v>
      </c>
      <c r="C3676" s="53" t="str">
        <f>_xlfn.XLOOKUP(Tabla1[[#This Row],[txtDimensionFocus]],Tabla7[Columna1],Tabla7[Columna2])</f>
        <v>Cuenta Por Pagar Servicios Generales</v>
      </c>
      <c r="D3676" s="43" t="s">
        <v>12047</v>
      </c>
      <c r="E3676" t="s">
        <v>3407</v>
      </c>
      <c r="F3676" t="s">
        <v>12048</v>
      </c>
      <c r="G3676" s="41">
        <v>41774</v>
      </c>
      <c r="H3676" t="s">
        <v>3408</v>
      </c>
      <c r="L3676" t="s">
        <v>21854</v>
      </c>
      <c r="M3676" s="44">
        <v>-51292.02</v>
      </c>
      <c r="N3676" s="44">
        <v>-51292.02</v>
      </c>
    </row>
    <row r="3677" spans="2:14" x14ac:dyDescent="0.25">
      <c r="B3677" s="49" t="s">
        <v>9735</v>
      </c>
      <c r="C3677" s="53" t="str">
        <f>_xlfn.XLOOKUP(Tabla1[[#This Row],[txtDimensionFocus]],Tabla7[Columna1],Tabla7[Columna2])</f>
        <v>Cuenta Por Pagar Servicios Generales</v>
      </c>
      <c r="D3677" s="43" t="s">
        <v>9969</v>
      </c>
      <c r="E3677" t="s">
        <v>808</v>
      </c>
      <c r="F3677" t="s">
        <v>9970</v>
      </c>
      <c r="G3677" s="41">
        <v>41148</v>
      </c>
      <c r="H3677" t="s">
        <v>809</v>
      </c>
      <c r="I3677" t="s">
        <v>18979</v>
      </c>
      <c r="L3677" t="s">
        <v>21854</v>
      </c>
      <c r="M3677" s="44">
        <v>-51040</v>
      </c>
      <c r="N3677" s="44">
        <v>-51040</v>
      </c>
    </row>
    <row r="3678" spans="2:14" x14ac:dyDescent="0.25">
      <c r="B3678" s="49" t="s">
        <v>9735</v>
      </c>
      <c r="C3678" s="53" t="str">
        <f>_xlfn.XLOOKUP(Tabla1[[#This Row],[txtDimensionFocus]],Tabla7[Columna1],Tabla7[Columna2])</f>
        <v>Cuenta Por Pagar Servicios Generales</v>
      </c>
      <c r="D3678" s="43" t="s">
        <v>10700</v>
      </c>
      <c r="E3678" t="s">
        <v>1777</v>
      </c>
      <c r="F3678" t="s">
        <v>10701</v>
      </c>
      <c r="G3678" s="41">
        <v>41605</v>
      </c>
      <c r="H3678" t="s">
        <v>1778</v>
      </c>
      <c r="L3678" t="s">
        <v>21854</v>
      </c>
      <c r="M3678" s="44">
        <v>-50386.239999999998</v>
      </c>
      <c r="N3678" s="44">
        <v>-50386.239999999998</v>
      </c>
    </row>
    <row r="3679" spans="2:14" x14ac:dyDescent="0.25">
      <c r="B3679" s="49" t="s">
        <v>9735</v>
      </c>
      <c r="C3679" s="53" t="str">
        <f>_xlfn.XLOOKUP(Tabla1[[#This Row],[txtDimensionFocus]],Tabla7[Columna1],Tabla7[Columna2])</f>
        <v>Cuenta Por Pagar Servicios Generales</v>
      </c>
      <c r="D3679" s="43" t="s">
        <v>13127</v>
      </c>
      <c r="E3679" t="s">
        <v>4915</v>
      </c>
      <c r="F3679" t="s">
        <v>13128</v>
      </c>
      <c r="G3679" s="41">
        <v>42004</v>
      </c>
      <c r="H3679" t="s">
        <v>4916</v>
      </c>
      <c r="L3679" t="s">
        <v>21854</v>
      </c>
      <c r="M3679" s="44">
        <v>-50152.4</v>
      </c>
      <c r="N3679" s="44">
        <v>-50152.4</v>
      </c>
    </row>
    <row r="3680" spans="2:14" x14ac:dyDescent="0.25">
      <c r="B3680" s="49" t="s">
        <v>9735</v>
      </c>
      <c r="C3680" s="53" t="str">
        <f>_xlfn.XLOOKUP(Tabla1[[#This Row],[txtDimensionFocus]],Tabla7[Columna1],Tabla7[Columna2])</f>
        <v>Cuenta Por Pagar Servicios Generales</v>
      </c>
      <c r="D3680" s="43" t="s">
        <v>13555</v>
      </c>
      <c r="E3680" t="s">
        <v>5443</v>
      </c>
      <c r="F3680" t="s">
        <v>13556</v>
      </c>
      <c r="G3680" s="41">
        <v>42117</v>
      </c>
      <c r="H3680" t="s">
        <v>5444</v>
      </c>
      <c r="L3680" t="s">
        <v>21854</v>
      </c>
      <c r="M3680" s="44">
        <v>-50000</v>
      </c>
      <c r="N3680" s="44">
        <v>-50000</v>
      </c>
    </row>
    <row r="3681" spans="2:14" x14ac:dyDescent="0.25">
      <c r="B3681" s="49" t="s">
        <v>9735</v>
      </c>
      <c r="C3681" s="53" t="str">
        <f>_xlfn.XLOOKUP(Tabla1[[#This Row],[txtDimensionFocus]],Tabla7[Columna1],Tabla7[Columna2])</f>
        <v>Cuenta Por Pagar Servicios Generales</v>
      </c>
      <c r="D3681" s="43" t="s">
        <v>15355</v>
      </c>
      <c r="E3681" t="s">
        <v>7830</v>
      </c>
      <c r="F3681" t="s">
        <v>15356</v>
      </c>
      <c r="G3681" s="41">
        <v>44279</v>
      </c>
      <c r="H3681" t="s">
        <v>7831</v>
      </c>
      <c r="L3681" t="s">
        <v>21854</v>
      </c>
      <c r="M3681" s="44">
        <v>-50000</v>
      </c>
      <c r="N3681" s="44">
        <v>-50000</v>
      </c>
    </row>
    <row r="3682" spans="2:14" x14ac:dyDescent="0.25">
      <c r="B3682" s="49" t="s">
        <v>9735</v>
      </c>
      <c r="C3682" s="53" t="str">
        <f>_xlfn.XLOOKUP(Tabla1[[#This Row],[txtDimensionFocus]],Tabla7[Columna1],Tabla7[Columna2])</f>
        <v>Cuenta Por Pagar Servicios Generales</v>
      </c>
      <c r="D3682" s="43" t="s">
        <v>5863</v>
      </c>
      <c r="E3682" t="s">
        <v>5862</v>
      </c>
      <c r="F3682" t="s">
        <v>13907</v>
      </c>
      <c r="G3682" s="41">
        <v>42340</v>
      </c>
      <c r="H3682" t="s">
        <v>5864</v>
      </c>
      <c r="L3682" t="s">
        <v>21854</v>
      </c>
      <c r="M3682" s="44">
        <v>-50000</v>
      </c>
      <c r="N3682" s="44">
        <v>-50000</v>
      </c>
    </row>
    <row r="3683" spans="2:14" x14ac:dyDescent="0.25">
      <c r="B3683" s="49" t="s">
        <v>9735</v>
      </c>
      <c r="C3683" s="53" t="str">
        <f>_xlfn.XLOOKUP(Tabla1[[#This Row],[txtDimensionFocus]],Tabla7[Columna1],Tabla7[Columna2])</f>
        <v>Cuenta Por Pagar Servicios Generales</v>
      </c>
      <c r="D3683" s="43" t="s">
        <v>8413</v>
      </c>
      <c r="E3683" t="s">
        <v>8412</v>
      </c>
      <c r="F3683" t="s">
        <v>15847</v>
      </c>
      <c r="G3683" s="41">
        <v>44480</v>
      </c>
      <c r="H3683" t="s">
        <v>8414</v>
      </c>
      <c r="L3683" t="s">
        <v>21854</v>
      </c>
      <c r="M3683" s="44">
        <v>-49950</v>
      </c>
      <c r="N3683" s="44">
        <v>-49950</v>
      </c>
    </row>
    <row r="3684" spans="2:14" x14ac:dyDescent="0.25">
      <c r="B3684" s="49" t="s">
        <v>9735</v>
      </c>
      <c r="C3684" s="53" t="str">
        <f>_xlfn.XLOOKUP(Tabla1[[#This Row],[txtDimensionFocus]],Tabla7[Columna1],Tabla7[Columna2])</f>
        <v>Cuenta Por Pagar Servicios Generales</v>
      </c>
      <c r="D3684" s="43" t="s">
        <v>9736</v>
      </c>
      <c r="E3684" t="s">
        <v>521</v>
      </c>
      <c r="F3684" t="s">
        <v>9737</v>
      </c>
      <c r="G3684" s="41">
        <v>40970</v>
      </c>
      <c r="H3684">
        <v>1207</v>
      </c>
      <c r="L3684" t="s">
        <v>21854</v>
      </c>
      <c r="M3684" s="44">
        <v>-49913.279999999999</v>
      </c>
      <c r="N3684" s="44">
        <v>-49913.279999999999</v>
      </c>
    </row>
    <row r="3685" spans="2:14" x14ac:dyDescent="0.25">
      <c r="B3685" s="49" t="s">
        <v>9735</v>
      </c>
      <c r="C3685" s="53" t="str">
        <f>_xlfn.XLOOKUP(Tabla1[[#This Row],[txtDimensionFocus]],Tabla7[Columna1],Tabla7[Columna2])</f>
        <v>Cuenta Por Pagar Servicios Generales</v>
      </c>
      <c r="D3685" s="43" t="s">
        <v>18920</v>
      </c>
      <c r="E3685" t="s">
        <v>18921</v>
      </c>
      <c r="F3685" t="s">
        <v>18922</v>
      </c>
      <c r="G3685" s="41">
        <v>45148</v>
      </c>
      <c r="H3685" t="s">
        <v>18923</v>
      </c>
      <c r="I3685" t="s">
        <v>18924</v>
      </c>
      <c r="K3685" t="s">
        <v>22747</v>
      </c>
      <c r="L3685" t="s">
        <v>21854</v>
      </c>
      <c r="M3685" s="44">
        <v>-49560</v>
      </c>
      <c r="N3685" s="44">
        <v>-49560</v>
      </c>
    </row>
    <row r="3686" spans="2:14" x14ac:dyDescent="0.25">
      <c r="B3686" s="49" t="s">
        <v>9735</v>
      </c>
      <c r="C3686" s="53" t="str">
        <f>_xlfn.XLOOKUP(Tabla1[[#This Row],[txtDimensionFocus]],Tabla7[Columna1],Tabla7[Columna2])</f>
        <v>Cuenta Por Pagar Servicios Generales</v>
      </c>
      <c r="D3686" s="43" t="s">
        <v>1824</v>
      </c>
      <c r="E3686" t="s">
        <v>1823</v>
      </c>
      <c r="F3686" t="s">
        <v>10929</v>
      </c>
      <c r="G3686" s="41">
        <v>41634</v>
      </c>
      <c r="H3686" t="s">
        <v>2014</v>
      </c>
      <c r="L3686" t="s">
        <v>21854</v>
      </c>
      <c r="M3686" s="44">
        <v>-49502.74</v>
      </c>
      <c r="N3686" s="44">
        <v>-49502.74</v>
      </c>
    </row>
    <row r="3687" spans="2:14" x14ac:dyDescent="0.25">
      <c r="B3687" s="49" t="s">
        <v>9735</v>
      </c>
      <c r="C3687" s="53" t="str">
        <f>_xlfn.XLOOKUP(Tabla1[[#This Row],[txtDimensionFocus]],Tabla7[Columna1],Tabla7[Columna2])</f>
        <v>Cuenta Por Pagar Servicios Generales</v>
      </c>
      <c r="D3687" s="43" t="s">
        <v>8500</v>
      </c>
      <c r="E3687" t="s">
        <v>8499</v>
      </c>
      <c r="F3687" t="s">
        <v>15913</v>
      </c>
      <c r="G3687" s="41">
        <v>44513</v>
      </c>
      <c r="H3687" t="s">
        <v>8501</v>
      </c>
      <c r="L3687" t="s">
        <v>21854</v>
      </c>
      <c r="M3687" s="44">
        <v>-49350</v>
      </c>
      <c r="N3687" s="44">
        <v>-49350</v>
      </c>
    </row>
    <row r="3688" spans="2:14" x14ac:dyDescent="0.25">
      <c r="B3688" s="49" t="s">
        <v>9735</v>
      </c>
      <c r="C3688" s="53" t="str">
        <f>_xlfn.XLOOKUP(Tabla1[[#This Row],[txtDimensionFocus]],Tabla7[Columna1],Tabla7[Columna2])</f>
        <v>Cuenta Por Pagar Servicios Generales</v>
      </c>
      <c r="D3688" s="43" t="s">
        <v>8500</v>
      </c>
      <c r="E3688" t="s">
        <v>8499</v>
      </c>
      <c r="F3688" t="s">
        <v>15914</v>
      </c>
      <c r="G3688" s="41">
        <v>44513</v>
      </c>
      <c r="H3688" t="s">
        <v>7650</v>
      </c>
      <c r="L3688" t="s">
        <v>21854</v>
      </c>
      <c r="M3688" s="44">
        <v>-49350</v>
      </c>
      <c r="N3688" s="44">
        <v>-49350</v>
      </c>
    </row>
    <row r="3689" spans="2:14" x14ac:dyDescent="0.25">
      <c r="B3689" s="49" t="s">
        <v>9735</v>
      </c>
      <c r="C3689" s="53" t="str">
        <f>_xlfn.XLOOKUP(Tabla1[[#This Row],[txtDimensionFocus]],Tabla7[Columna1],Tabla7[Columna2])</f>
        <v>Cuenta Por Pagar Servicios Generales</v>
      </c>
      <c r="D3689" s="43" t="s">
        <v>1428</v>
      </c>
      <c r="E3689" t="s">
        <v>1427</v>
      </c>
      <c r="F3689" t="s">
        <v>10422</v>
      </c>
      <c r="G3689" s="41">
        <v>41465</v>
      </c>
      <c r="H3689" t="s">
        <v>1431</v>
      </c>
      <c r="L3689" t="s">
        <v>21854</v>
      </c>
      <c r="M3689" s="44">
        <v>-48920</v>
      </c>
      <c r="N3689" s="44">
        <v>-48920</v>
      </c>
    </row>
    <row r="3690" spans="2:14" x14ac:dyDescent="0.25">
      <c r="B3690" s="49" t="s">
        <v>23866</v>
      </c>
      <c r="C3690" s="53" t="str">
        <f>_xlfn.XLOOKUP(Tabla1[[#This Row],[txtDimensionFocus]],Tabla7[Columna1],Tabla7[Columna2])</f>
        <v>Reposicion/Reposicion Cajas Chicas/Fondos</v>
      </c>
      <c r="D3690" s="43" t="s">
        <v>21570</v>
      </c>
      <c r="E3690" t="s">
        <v>23953</v>
      </c>
      <c r="F3690" t="s">
        <v>21571</v>
      </c>
      <c r="G3690" s="41">
        <v>45301</v>
      </c>
      <c r="H3690" t="s">
        <v>21572</v>
      </c>
      <c r="L3690" t="s">
        <v>21854</v>
      </c>
      <c r="M3690" s="44">
        <v>-31400</v>
      </c>
      <c r="N3690" s="44">
        <v>-31400</v>
      </c>
    </row>
    <row r="3691" spans="2:14" x14ac:dyDescent="0.25">
      <c r="B3691" s="49" t="s">
        <v>9735</v>
      </c>
      <c r="C3691" s="53" t="str">
        <f>_xlfn.XLOOKUP(Tabla1[[#This Row],[txtDimensionFocus]],Tabla7[Columna1],Tabla7[Columna2])</f>
        <v>Cuenta Por Pagar Servicios Generales</v>
      </c>
      <c r="D3691" s="43" t="s">
        <v>11327</v>
      </c>
      <c r="E3691" t="s">
        <v>2440</v>
      </c>
      <c r="F3691" t="s">
        <v>11328</v>
      </c>
      <c r="G3691" s="41">
        <v>41723</v>
      </c>
      <c r="L3691" t="s">
        <v>21854</v>
      </c>
      <c r="M3691" s="44">
        <v>-48901.8</v>
      </c>
      <c r="N3691" s="44">
        <v>-48901.8</v>
      </c>
    </row>
    <row r="3692" spans="2:14" x14ac:dyDescent="0.25">
      <c r="B3692" s="49" t="s">
        <v>9735</v>
      </c>
      <c r="C3692" s="53" t="str">
        <f>_xlfn.XLOOKUP(Tabla1[[#This Row],[txtDimensionFocus]],Tabla7[Columna1],Tabla7[Columna2])</f>
        <v>Cuenta Por Pagar Servicios Generales</v>
      </c>
      <c r="D3692" s="43" t="s">
        <v>12034</v>
      </c>
      <c r="E3692" t="s">
        <v>3387</v>
      </c>
      <c r="F3692" t="s">
        <v>12035</v>
      </c>
      <c r="G3692" s="41">
        <v>41774</v>
      </c>
      <c r="H3692" t="s">
        <v>3388</v>
      </c>
      <c r="L3692" t="s">
        <v>21854</v>
      </c>
      <c r="M3692" s="44">
        <v>-48859.08</v>
      </c>
      <c r="N3692" s="44">
        <v>-48859.08</v>
      </c>
    </row>
    <row r="3693" spans="2:14" x14ac:dyDescent="0.25">
      <c r="B3693" s="49" t="s">
        <v>9735</v>
      </c>
      <c r="C3693" s="53" t="str">
        <f>_xlfn.XLOOKUP(Tabla1[[#This Row],[txtDimensionFocus]],Tabla7[Columna1],Tabla7[Columna2])</f>
        <v>Cuenta Por Pagar Servicios Generales</v>
      </c>
      <c r="D3693" s="43" t="s">
        <v>11942</v>
      </c>
      <c r="E3693" t="s">
        <v>3264</v>
      </c>
      <c r="F3693" t="s">
        <v>11943</v>
      </c>
      <c r="G3693" s="41">
        <v>41768</v>
      </c>
      <c r="H3693" t="s">
        <v>3265</v>
      </c>
      <c r="L3693" t="s">
        <v>21854</v>
      </c>
      <c r="M3693" s="44">
        <v>-48859.08</v>
      </c>
      <c r="N3693" s="44">
        <v>-48859.08</v>
      </c>
    </row>
    <row r="3694" spans="2:14" x14ac:dyDescent="0.25">
      <c r="B3694" s="49" t="s">
        <v>9735</v>
      </c>
      <c r="C3694" s="53" t="str">
        <f>_xlfn.XLOOKUP(Tabla1[[#This Row],[txtDimensionFocus]],Tabla7[Columna1],Tabla7[Columna2])</f>
        <v>Cuenta Por Pagar Servicios Generales</v>
      </c>
      <c r="D3694" s="43" t="s">
        <v>10184</v>
      </c>
      <c r="E3694" t="s">
        <v>1111</v>
      </c>
      <c r="F3694" t="s">
        <v>10185</v>
      </c>
      <c r="G3694" s="41">
        <v>41264</v>
      </c>
      <c r="H3694" t="s">
        <v>1112</v>
      </c>
      <c r="L3694" t="s">
        <v>21854</v>
      </c>
      <c r="M3694" s="44">
        <v>-48859.08</v>
      </c>
      <c r="N3694" s="44">
        <v>-48859.08</v>
      </c>
    </row>
    <row r="3695" spans="2:14" x14ac:dyDescent="0.25">
      <c r="B3695" s="49" t="s">
        <v>9735</v>
      </c>
      <c r="C3695" s="53" t="str">
        <f>_xlfn.XLOOKUP(Tabla1[[#This Row],[txtDimensionFocus]],Tabla7[Columna1],Tabla7[Columna2])</f>
        <v>Cuenta Por Pagar Servicios Generales</v>
      </c>
      <c r="D3695" s="43" t="s">
        <v>10184</v>
      </c>
      <c r="E3695" t="s">
        <v>1111</v>
      </c>
      <c r="F3695" t="s">
        <v>12898</v>
      </c>
      <c r="G3695" s="41">
        <v>42003</v>
      </c>
      <c r="H3695" t="s">
        <v>2575</v>
      </c>
      <c r="L3695" t="s">
        <v>21854</v>
      </c>
      <c r="M3695" s="44">
        <v>-48859.08</v>
      </c>
      <c r="N3695" s="44">
        <v>-48859.08</v>
      </c>
    </row>
    <row r="3696" spans="2:14" x14ac:dyDescent="0.25">
      <c r="B3696" s="49" t="s">
        <v>9735</v>
      </c>
      <c r="C3696" s="53" t="str">
        <f>_xlfn.XLOOKUP(Tabla1[[#This Row],[txtDimensionFocus]],Tabla7[Columna1],Tabla7[Columna2])</f>
        <v>Cuenta Por Pagar Servicios Generales</v>
      </c>
      <c r="D3696" s="43" t="s">
        <v>12943</v>
      </c>
      <c r="E3696" t="s">
        <v>4643</v>
      </c>
      <c r="F3696" t="s">
        <v>12944</v>
      </c>
      <c r="G3696" s="41">
        <v>42004</v>
      </c>
      <c r="H3696" t="s">
        <v>4644</v>
      </c>
      <c r="L3696" t="s">
        <v>21854</v>
      </c>
      <c r="M3696" s="44">
        <v>-48832.6</v>
      </c>
      <c r="N3696" s="44">
        <v>-48832.6</v>
      </c>
    </row>
    <row r="3697" spans="2:14" x14ac:dyDescent="0.25">
      <c r="B3697" s="49" t="s">
        <v>9735</v>
      </c>
      <c r="C3697" s="53" t="str">
        <f>_xlfn.XLOOKUP(Tabla1[[#This Row],[txtDimensionFocus]],Tabla7[Columna1],Tabla7[Columna2])</f>
        <v>Cuenta Por Pagar Servicios Generales</v>
      </c>
      <c r="D3697" s="43" t="s">
        <v>13211</v>
      </c>
      <c r="E3697" t="s">
        <v>5041</v>
      </c>
      <c r="F3697" t="s">
        <v>13212</v>
      </c>
      <c r="G3697" s="41">
        <v>42004</v>
      </c>
      <c r="H3697" t="s">
        <v>5042</v>
      </c>
      <c r="L3697" t="s">
        <v>21854</v>
      </c>
      <c r="M3697" s="44">
        <v>-48832.6</v>
      </c>
      <c r="N3697" s="44">
        <v>-48832.6</v>
      </c>
    </row>
    <row r="3698" spans="2:14" x14ac:dyDescent="0.25">
      <c r="B3698" s="49" t="s">
        <v>9735</v>
      </c>
      <c r="C3698" s="53" t="str">
        <f>_xlfn.XLOOKUP(Tabla1[[#This Row],[txtDimensionFocus]],Tabla7[Columna1],Tabla7[Columna2])</f>
        <v>Cuenta Por Pagar Servicios Generales</v>
      </c>
      <c r="D3698" s="43" t="s">
        <v>13245</v>
      </c>
      <c r="E3698" t="s">
        <v>5090</v>
      </c>
      <c r="F3698" t="s">
        <v>13246</v>
      </c>
      <c r="G3698" s="41">
        <v>42004</v>
      </c>
      <c r="H3698" t="s">
        <v>5091</v>
      </c>
      <c r="L3698" t="s">
        <v>21854</v>
      </c>
      <c r="M3698" s="44">
        <v>-48832.6</v>
      </c>
      <c r="N3698" s="44">
        <v>-48832.6</v>
      </c>
    </row>
    <row r="3699" spans="2:14" x14ac:dyDescent="0.25">
      <c r="B3699" s="49" t="s">
        <v>9735</v>
      </c>
      <c r="C3699" s="53" t="str">
        <f>_xlfn.XLOOKUP(Tabla1[[#This Row],[txtDimensionFocus]],Tabla7[Columna1],Tabla7[Columna2])</f>
        <v>Cuenta Por Pagar Servicios Generales</v>
      </c>
      <c r="D3699" s="43" t="s">
        <v>13263</v>
      </c>
      <c r="E3699" t="s">
        <v>5115</v>
      </c>
      <c r="F3699" t="s">
        <v>13264</v>
      </c>
      <c r="G3699" s="41">
        <v>42004</v>
      </c>
      <c r="H3699" t="s">
        <v>5116</v>
      </c>
      <c r="L3699" t="s">
        <v>21854</v>
      </c>
      <c r="M3699" s="44">
        <v>-48832.6</v>
      </c>
      <c r="N3699" s="44">
        <v>-48832.6</v>
      </c>
    </row>
    <row r="3700" spans="2:14" x14ac:dyDescent="0.25">
      <c r="B3700" s="49" t="s">
        <v>9735</v>
      </c>
      <c r="C3700" s="53" t="str">
        <f>_xlfn.XLOOKUP(Tabla1[[#This Row],[txtDimensionFocus]],Tabla7[Columna1],Tabla7[Columna2])</f>
        <v>Cuenta Por Pagar Servicios Generales</v>
      </c>
      <c r="D3700" s="43" t="s">
        <v>10729</v>
      </c>
      <c r="E3700" t="s">
        <v>1807</v>
      </c>
      <c r="F3700" t="s">
        <v>10730</v>
      </c>
      <c r="G3700" s="41">
        <v>41607</v>
      </c>
      <c r="H3700" t="s">
        <v>1808</v>
      </c>
      <c r="L3700" t="s">
        <v>21854</v>
      </c>
      <c r="M3700" s="44">
        <v>-48526.8</v>
      </c>
      <c r="N3700" s="44">
        <v>-48526.8</v>
      </c>
    </row>
    <row r="3701" spans="2:14" x14ac:dyDescent="0.25">
      <c r="B3701" s="49" t="s">
        <v>9735</v>
      </c>
      <c r="C3701" s="53" t="str">
        <f>_xlfn.XLOOKUP(Tabla1[[#This Row],[txtDimensionFocus]],Tabla7[Columna1],Tabla7[Columna2])</f>
        <v>Cuenta Por Pagar Servicios Generales</v>
      </c>
      <c r="D3701" s="43" t="s">
        <v>10080</v>
      </c>
      <c r="E3701" t="s">
        <v>961</v>
      </c>
      <c r="F3701" t="s">
        <v>10081</v>
      </c>
      <c r="G3701" s="41">
        <v>41212</v>
      </c>
      <c r="H3701" t="s">
        <v>962</v>
      </c>
      <c r="L3701" t="s">
        <v>21854</v>
      </c>
      <c r="M3701" s="44">
        <v>-48300</v>
      </c>
      <c r="N3701" s="44">
        <v>-48300</v>
      </c>
    </row>
    <row r="3702" spans="2:14" x14ac:dyDescent="0.25">
      <c r="B3702" s="49" t="s">
        <v>23866</v>
      </c>
      <c r="C3702" s="53" t="str">
        <f>_xlfn.XLOOKUP(Tabla1[[#This Row],[txtDimensionFocus]],Tabla7[Columna1],Tabla7[Columna2])</f>
        <v>Reposicion/Reposicion Cajas Chicas/Fondos</v>
      </c>
      <c r="D3702" s="43" t="s">
        <v>21148</v>
      </c>
      <c r="E3702" t="s">
        <v>23897</v>
      </c>
      <c r="F3702" t="s">
        <v>21149</v>
      </c>
      <c r="G3702" s="41">
        <v>45300</v>
      </c>
      <c r="H3702" t="s">
        <v>21150</v>
      </c>
      <c r="L3702" t="s">
        <v>21854</v>
      </c>
      <c r="M3702" s="44">
        <v>-31096.21</v>
      </c>
      <c r="N3702" s="44">
        <v>-31096.21</v>
      </c>
    </row>
    <row r="3703" spans="2:14" x14ac:dyDescent="0.25">
      <c r="B3703" s="49" t="s">
        <v>9735</v>
      </c>
      <c r="C3703" s="53" t="str">
        <f>_xlfn.XLOOKUP(Tabla1[[#This Row],[txtDimensionFocus]],Tabla7[Columna1],Tabla7[Columna2])</f>
        <v>Cuenta Por Pagar Servicios Generales</v>
      </c>
      <c r="D3703" s="43" t="s">
        <v>7450</v>
      </c>
      <c r="E3703" t="s">
        <v>7449</v>
      </c>
      <c r="F3703" t="s">
        <v>15101</v>
      </c>
      <c r="G3703" s="41">
        <v>43600</v>
      </c>
      <c r="H3703" t="s">
        <v>7451</v>
      </c>
      <c r="L3703" t="s">
        <v>21854</v>
      </c>
      <c r="M3703" s="44">
        <v>-48150</v>
      </c>
      <c r="N3703" s="44">
        <v>-48150</v>
      </c>
    </row>
    <row r="3704" spans="2:14" x14ac:dyDescent="0.25">
      <c r="B3704" s="49" t="s">
        <v>9735</v>
      </c>
      <c r="C3704" s="53" t="str">
        <f>_xlfn.XLOOKUP(Tabla1[[#This Row],[txtDimensionFocus]],Tabla7[Columna1],Tabla7[Columna2])</f>
        <v>Cuenta Por Pagar Servicios Generales</v>
      </c>
      <c r="D3704" s="43" t="s">
        <v>11833</v>
      </c>
      <c r="E3704" t="s">
        <v>3098</v>
      </c>
      <c r="F3704" t="s">
        <v>11834</v>
      </c>
      <c r="G3704" s="41">
        <v>41765</v>
      </c>
      <c r="H3704" t="s">
        <v>3099</v>
      </c>
      <c r="L3704" t="s">
        <v>21854</v>
      </c>
      <c r="M3704" s="44">
        <v>-48030.96</v>
      </c>
      <c r="N3704" s="44">
        <v>-48030.96</v>
      </c>
    </row>
    <row r="3705" spans="2:14" x14ac:dyDescent="0.25">
      <c r="B3705" s="49" t="s">
        <v>9735</v>
      </c>
      <c r="C3705" s="53" t="str">
        <f>_xlfn.XLOOKUP(Tabla1[[#This Row],[txtDimensionFocus]],Tabla7[Columna1],Tabla7[Columna2])</f>
        <v>Cuenta Por Pagar Servicios Generales</v>
      </c>
      <c r="D3705" s="43" t="s">
        <v>9983</v>
      </c>
      <c r="E3705" t="s">
        <v>826</v>
      </c>
      <c r="F3705" t="s">
        <v>9984</v>
      </c>
      <c r="G3705" s="41">
        <v>41152</v>
      </c>
      <c r="H3705" t="s">
        <v>827</v>
      </c>
      <c r="L3705" t="s">
        <v>21854</v>
      </c>
      <c r="M3705" s="44">
        <v>-48030.96</v>
      </c>
      <c r="N3705" s="44">
        <v>-48030.96</v>
      </c>
    </row>
    <row r="3706" spans="2:14" x14ac:dyDescent="0.25">
      <c r="B3706" s="49" t="s">
        <v>9735</v>
      </c>
      <c r="C3706" s="53" t="str">
        <f>_xlfn.XLOOKUP(Tabla1[[#This Row],[txtDimensionFocus]],Tabla7[Columna1],Tabla7[Columna2])</f>
        <v>Cuenta Por Pagar Servicios Generales</v>
      </c>
      <c r="D3706" s="43" t="s">
        <v>10024</v>
      </c>
      <c r="E3706" t="s">
        <v>894</v>
      </c>
      <c r="F3706" t="s">
        <v>10025</v>
      </c>
      <c r="G3706" s="41">
        <v>41173</v>
      </c>
      <c r="H3706" t="s">
        <v>895</v>
      </c>
      <c r="L3706" t="s">
        <v>21854</v>
      </c>
      <c r="M3706" s="44">
        <v>-48030.96</v>
      </c>
      <c r="N3706" s="44">
        <v>-48030.96</v>
      </c>
    </row>
    <row r="3707" spans="2:14" x14ac:dyDescent="0.25">
      <c r="B3707" s="49" t="s">
        <v>9735</v>
      </c>
      <c r="C3707" s="53" t="str">
        <f>_xlfn.XLOOKUP(Tabla1[[#This Row],[txtDimensionFocus]],Tabla7[Columna1],Tabla7[Columna2])</f>
        <v>Cuenta Por Pagar Servicios Generales</v>
      </c>
      <c r="D3707" s="43" t="s">
        <v>10394</v>
      </c>
      <c r="E3707" t="s">
        <v>1385</v>
      </c>
      <c r="F3707" t="s">
        <v>10395</v>
      </c>
      <c r="G3707" s="41">
        <v>41436</v>
      </c>
      <c r="H3707" t="s">
        <v>1386</v>
      </c>
      <c r="L3707" t="s">
        <v>21854</v>
      </c>
      <c r="M3707" s="44">
        <v>-48030.96</v>
      </c>
      <c r="N3707" s="44">
        <v>-48030.96</v>
      </c>
    </row>
    <row r="3708" spans="2:14" x14ac:dyDescent="0.25">
      <c r="B3708" s="49" t="s">
        <v>9735</v>
      </c>
      <c r="C3708" s="53" t="str">
        <f>_xlfn.XLOOKUP(Tabla1[[#This Row],[txtDimensionFocus]],Tabla7[Columna1],Tabla7[Columna2])</f>
        <v>Cuenta Por Pagar Servicios Generales</v>
      </c>
      <c r="D3708" s="43" t="s">
        <v>7393</v>
      </c>
      <c r="E3708" t="s">
        <v>7392</v>
      </c>
      <c r="F3708" t="s">
        <v>15062</v>
      </c>
      <c r="G3708" s="41">
        <v>43532</v>
      </c>
      <c r="H3708" t="s">
        <v>7396</v>
      </c>
      <c r="L3708" t="s">
        <v>21854</v>
      </c>
      <c r="M3708" s="44">
        <v>-48000</v>
      </c>
      <c r="N3708" s="44">
        <v>-48000</v>
      </c>
    </row>
    <row r="3709" spans="2:14" x14ac:dyDescent="0.25">
      <c r="B3709" s="49" t="s">
        <v>9735</v>
      </c>
      <c r="C3709" s="53" t="str">
        <f>_xlfn.XLOOKUP(Tabla1[[#This Row],[txtDimensionFocus]],Tabla7[Columna1],Tabla7[Columna2])</f>
        <v>Cuenta Por Pagar Servicios Generales</v>
      </c>
      <c r="D3709" s="43" t="s">
        <v>7393</v>
      </c>
      <c r="E3709" t="s">
        <v>7392</v>
      </c>
      <c r="F3709" t="s">
        <v>15098</v>
      </c>
      <c r="G3709" s="41">
        <v>43599</v>
      </c>
      <c r="H3709" t="s">
        <v>7446</v>
      </c>
      <c r="L3709" t="s">
        <v>21854</v>
      </c>
      <c r="M3709" s="44">
        <v>-48000</v>
      </c>
      <c r="N3709" s="44">
        <v>-48000</v>
      </c>
    </row>
    <row r="3710" spans="2:14" x14ac:dyDescent="0.25">
      <c r="B3710" s="49" t="s">
        <v>9735</v>
      </c>
      <c r="C3710" s="53" t="str">
        <f>_xlfn.XLOOKUP(Tabla1[[#This Row],[txtDimensionFocus]],Tabla7[Columna1],Tabla7[Columna2])</f>
        <v>Cuenta Por Pagar Servicios Generales</v>
      </c>
      <c r="D3710" s="43" t="s">
        <v>7393</v>
      </c>
      <c r="E3710" t="s">
        <v>7392</v>
      </c>
      <c r="F3710" t="s">
        <v>15100</v>
      </c>
      <c r="G3710" s="41">
        <v>43599</v>
      </c>
      <c r="H3710" t="s">
        <v>7448</v>
      </c>
      <c r="L3710" t="s">
        <v>21854</v>
      </c>
      <c r="M3710" s="44">
        <v>-48000</v>
      </c>
      <c r="N3710" s="44">
        <v>-48000</v>
      </c>
    </row>
    <row r="3711" spans="2:14" x14ac:dyDescent="0.25">
      <c r="B3711" s="49" t="s">
        <v>9735</v>
      </c>
      <c r="C3711" s="53" t="str">
        <f>_xlfn.XLOOKUP(Tabla1[[#This Row],[txtDimensionFocus]],Tabla7[Columna1],Tabla7[Columna2])</f>
        <v>Cuenta Por Pagar Servicios Generales</v>
      </c>
      <c r="D3711" s="43" t="s">
        <v>7393</v>
      </c>
      <c r="E3711" t="s">
        <v>7392</v>
      </c>
      <c r="F3711" t="s">
        <v>15132</v>
      </c>
      <c r="G3711" s="41">
        <v>43648</v>
      </c>
      <c r="H3711" t="s">
        <v>7500</v>
      </c>
      <c r="L3711" t="s">
        <v>21854</v>
      </c>
      <c r="M3711" s="44">
        <v>-48000</v>
      </c>
      <c r="N3711" s="44">
        <v>-48000</v>
      </c>
    </row>
    <row r="3712" spans="2:14" x14ac:dyDescent="0.25">
      <c r="B3712" s="49" t="s">
        <v>9735</v>
      </c>
      <c r="C3712" s="53" t="str">
        <f>_xlfn.XLOOKUP(Tabla1[[#This Row],[txtDimensionFocus]],Tabla7[Columna1],Tabla7[Columna2])</f>
        <v>Cuenta Por Pagar Servicios Generales</v>
      </c>
      <c r="D3712" s="43" t="s">
        <v>9061</v>
      </c>
      <c r="E3712" t="s">
        <v>9060</v>
      </c>
      <c r="F3712" t="s">
        <v>16308</v>
      </c>
      <c r="G3712" s="41">
        <v>45034</v>
      </c>
      <c r="H3712" t="s">
        <v>9062</v>
      </c>
      <c r="L3712" t="s">
        <v>21854</v>
      </c>
      <c r="M3712" s="44">
        <v>-48000</v>
      </c>
      <c r="N3712" s="44">
        <v>-48000</v>
      </c>
    </row>
    <row r="3713" spans="2:14" x14ac:dyDescent="0.25">
      <c r="B3713" s="49" t="s">
        <v>9735</v>
      </c>
      <c r="C3713" s="53" t="str">
        <f>_xlfn.XLOOKUP(Tabla1[[#This Row],[txtDimensionFocus]],Tabla7[Columna1],Tabla7[Columna2])</f>
        <v>Cuenta Por Pagar Servicios Generales</v>
      </c>
      <c r="D3713" s="43" t="s">
        <v>9061</v>
      </c>
      <c r="E3713" t="s">
        <v>9060</v>
      </c>
      <c r="F3713" t="s">
        <v>16309</v>
      </c>
      <c r="G3713" s="41">
        <v>45034</v>
      </c>
      <c r="H3713" t="s">
        <v>9062</v>
      </c>
      <c r="L3713" t="s">
        <v>21854</v>
      </c>
      <c r="M3713" s="44">
        <v>-48000</v>
      </c>
      <c r="N3713" s="44">
        <v>-48000</v>
      </c>
    </row>
    <row r="3714" spans="2:14" x14ac:dyDescent="0.25">
      <c r="B3714" s="49" t="s">
        <v>9735</v>
      </c>
      <c r="C3714" s="53" t="str">
        <f>_xlfn.XLOOKUP(Tabla1[[#This Row],[txtDimensionFocus]],Tabla7[Columna1],Tabla7[Columna2])</f>
        <v>Cuenta Por Pagar Servicios Generales</v>
      </c>
      <c r="D3714" s="43" t="s">
        <v>13129</v>
      </c>
      <c r="E3714" t="s">
        <v>4918</v>
      </c>
      <c r="F3714" t="s">
        <v>13130</v>
      </c>
      <c r="G3714" s="41">
        <v>42004</v>
      </c>
      <c r="H3714" t="s">
        <v>4919</v>
      </c>
      <c r="L3714" t="s">
        <v>21854</v>
      </c>
      <c r="M3714" s="44">
        <v>-47512.800000000003</v>
      </c>
      <c r="N3714" s="44">
        <v>-47512.800000000003</v>
      </c>
    </row>
    <row r="3715" spans="2:14" x14ac:dyDescent="0.25">
      <c r="B3715" s="49" t="s">
        <v>9735</v>
      </c>
      <c r="C3715" s="53" t="str">
        <f>_xlfn.XLOOKUP(Tabla1[[#This Row],[txtDimensionFocus]],Tabla7[Columna1],Tabla7[Columna2])</f>
        <v>Cuenta Por Pagar Servicios Generales</v>
      </c>
      <c r="D3715" s="43" t="s">
        <v>13186</v>
      </c>
      <c r="E3715" t="s">
        <v>5003</v>
      </c>
      <c r="F3715" t="s">
        <v>13187</v>
      </c>
      <c r="G3715" s="41">
        <v>42004</v>
      </c>
      <c r="H3715" t="s">
        <v>5004</v>
      </c>
      <c r="L3715" t="s">
        <v>21854</v>
      </c>
      <c r="M3715" s="44">
        <v>-47512.800000000003</v>
      </c>
      <c r="N3715" s="44">
        <v>-47512.800000000003</v>
      </c>
    </row>
    <row r="3716" spans="2:14" x14ac:dyDescent="0.25">
      <c r="B3716" s="49" t="s">
        <v>9735</v>
      </c>
      <c r="C3716" s="53" t="str">
        <f>_xlfn.XLOOKUP(Tabla1[[#This Row],[txtDimensionFocus]],Tabla7[Columna1],Tabla7[Columna2])</f>
        <v>Cuenta Por Pagar Servicios Generales</v>
      </c>
      <c r="D3716" s="43" t="s">
        <v>13223</v>
      </c>
      <c r="E3716" t="s">
        <v>5057</v>
      </c>
      <c r="F3716" t="s">
        <v>13224</v>
      </c>
      <c r="G3716" s="41">
        <v>42004</v>
      </c>
      <c r="H3716" t="s">
        <v>5058</v>
      </c>
      <c r="L3716" t="s">
        <v>21854</v>
      </c>
      <c r="M3716" s="44">
        <v>-47512.800000000003</v>
      </c>
      <c r="N3716" s="44">
        <v>-47512.800000000003</v>
      </c>
    </row>
    <row r="3717" spans="2:14" x14ac:dyDescent="0.25">
      <c r="B3717" s="49" t="s">
        <v>9735</v>
      </c>
      <c r="C3717" s="53" t="str">
        <f>_xlfn.XLOOKUP(Tabla1[[#This Row],[txtDimensionFocus]],Tabla7[Columna1],Tabla7[Columna2])</f>
        <v>Cuenta Por Pagar Servicios Generales</v>
      </c>
      <c r="D3717" s="43" t="s">
        <v>9978</v>
      </c>
      <c r="E3717" t="s">
        <v>820</v>
      </c>
      <c r="F3717" t="s">
        <v>9979</v>
      </c>
      <c r="G3717" s="41">
        <v>41152</v>
      </c>
      <c r="H3717" t="s">
        <v>821</v>
      </c>
      <c r="L3717" t="s">
        <v>21854</v>
      </c>
      <c r="M3717" s="44">
        <v>-47202.84</v>
      </c>
      <c r="N3717" s="44">
        <v>-47202.84</v>
      </c>
    </row>
    <row r="3718" spans="2:14" x14ac:dyDescent="0.25">
      <c r="B3718" s="49" t="s">
        <v>9735</v>
      </c>
      <c r="C3718" s="53" t="str">
        <f>_xlfn.XLOOKUP(Tabla1[[#This Row],[txtDimensionFocus]],Tabla7[Columna1],Tabla7[Columna2])</f>
        <v>Cuenta Por Pagar Servicios Generales</v>
      </c>
      <c r="D3718" s="43" t="s">
        <v>11602</v>
      </c>
      <c r="E3718" t="s">
        <v>2806</v>
      </c>
      <c r="F3718" t="s">
        <v>11603</v>
      </c>
      <c r="G3718" s="41">
        <v>41745</v>
      </c>
      <c r="H3718" t="s">
        <v>2807</v>
      </c>
      <c r="L3718" t="s">
        <v>21854</v>
      </c>
      <c r="M3718" s="44">
        <v>-47202.84</v>
      </c>
      <c r="N3718" s="44">
        <v>-47202.84</v>
      </c>
    </row>
    <row r="3719" spans="2:14" x14ac:dyDescent="0.25">
      <c r="B3719" s="49" t="s">
        <v>9735</v>
      </c>
      <c r="C3719" s="53" t="str">
        <f>_xlfn.XLOOKUP(Tabla1[[#This Row],[txtDimensionFocus]],Tabla7[Columna1],Tabla7[Columna2])</f>
        <v>Cuenta Por Pagar Servicios Generales</v>
      </c>
      <c r="D3719" s="43" t="s">
        <v>13279</v>
      </c>
      <c r="E3719" t="s">
        <v>5139</v>
      </c>
      <c r="F3719" t="s">
        <v>13280</v>
      </c>
      <c r="G3719" s="41">
        <v>42004</v>
      </c>
      <c r="H3719" t="s">
        <v>5140</v>
      </c>
      <c r="L3719" t="s">
        <v>21854</v>
      </c>
      <c r="M3719" s="44">
        <v>-47202.84</v>
      </c>
      <c r="N3719" s="44">
        <v>-47202.84</v>
      </c>
    </row>
    <row r="3720" spans="2:14" x14ac:dyDescent="0.25">
      <c r="B3720" s="49" t="s">
        <v>9735</v>
      </c>
      <c r="C3720" s="53" t="str">
        <f>_xlfn.XLOOKUP(Tabla1[[#This Row],[txtDimensionFocus]],Tabla7[Columna1],Tabla7[Columna2])</f>
        <v>Cuenta Por Pagar Servicios Generales</v>
      </c>
      <c r="D3720" s="43" t="s">
        <v>11050</v>
      </c>
      <c r="E3720" t="s">
        <v>2143</v>
      </c>
      <c r="F3720" t="s">
        <v>12517</v>
      </c>
      <c r="G3720" s="41">
        <v>41856</v>
      </c>
      <c r="H3720" t="s">
        <v>4079</v>
      </c>
      <c r="I3720" t="s">
        <v>16870</v>
      </c>
      <c r="K3720" t="s">
        <v>22750</v>
      </c>
      <c r="L3720" t="s">
        <v>21854</v>
      </c>
      <c r="M3720" s="44">
        <v>-47200</v>
      </c>
      <c r="N3720" s="44">
        <v>-47200</v>
      </c>
    </row>
    <row r="3721" spans="2:14" x14ac:dyDescent="0.25">
      <c r="B3721" s="49" t="s">
        <v>9735</v>
      </c>
      <c r="C3721" s="53" t="str">
        <f>_xlfn.XLOOKUP(Tabla1[[#This Row],[txtDimensionFocus]],Tabla7[Columna1],Tabla7[Columna2])</f>
        <v>Cuenta Por Pagar Servicios Generales</v>
      </c>
      <c r="D3721" s="43" t="s">
        <v>11426</v>
      </c>
      <c r="E3721" t="s">
        <v>2567</v>
      </c>
      <c r="F3721" t="s">
        <v>12430</v>
      </c>
      <c r="G3721" s="41">
        <v>41820</v>
      </c>
      <c r="H3721" t="s">
        <v>3956</v>
      </c>
      <c r="I3721" t="s">
        <v>18943</v>
      </c>
      <c r="K3721">
        <v>1489</v>
      </c>
      <c r="L3721" t="s">
        <v>21854</v>
      </c>
      <c r="M3721" s="44">
        <v>-47200</v>
      </c>
      <c r="N3721" s="44">
        <v>-47200</v>
      </c>
    </row>
    <row r="3722" spans="2:14" x14ac:dyDescent="0.25">
      <c r="B3722" s="49" t="s">
        <v>9735</v>
      </c>
      <c r="C3722" s="53" t="str">
        <f>_xlfn.XLOOKUP(Tabla1[[#This Row],[txtDimensionFocus]],Tabla7[Columna1],Tabla7[Columna2])</f>
        <v>Cuenta Por Pagar Servicios Generales</v>
      </c>
      <c r="D3722" s="43" t="s">
        <v>10318</v>
      </c>
      <c r="E3722" t="s">
        <v>1292</v>
      </c>
      <c r="F3722" t="s">
        <v>10319</v>
      </c>
      <c r="G3722" s="41">
        <v>41372</v>
      </c>
      <c r="H3722" t="s">
        <v>1293</v>
      </c>
      <c r="L3722" t="s">
        <v>21854</v>
      </c>
      <c r="M3722" s="44">
        <v>-47200</v>
      </c>
      <c r="N3722" s="44">
        <v>-47200</v>
      </c>
    </row>
    <row r="3723" spans="2:14" x14ac:dyDescent="0.25">
      <c r="B3723" s="49" t="s">
        <v>9735</v>
      </c>
      <c r="C3723" s="53" t="str">
        <f>_xlfn.XLOOKUP(Tabla1[[#This Row],[txtDimensionFocus]],Tabla7[Columna1],Tabla7[Columna2])</f>
        <v>Cuenta Por Pagar Servicios Generales</v>
      </c>
      <c r="D3723" s="43" t="s">
        <v>10320</v>
      </c>
      <c r="E3723" t="s">
        <v>1295</v>
      </c>
      <c r="F3723" t="s">
        <v>10321</v>
      </c>
      <c r="G3723" s="41">
        <v>41372</v>
      </c>
      <c r="H3723" t="s">
        <v>1293</v>
      </c>
      <c r="L3723" t="s">
        <v>21854</v>
      </c>
      <c r="M3723" s="44">
        <v>-47200</v>
      </c>
      <c r="N3723" s="44">
        <v>-47200</v>
      </c>
    </row>
    <row r="3724" spans="2:14" x14ac:dyDescent="0.25">
      <c r="B3724" s="49" t="s">
        <v>9735</v>
      </c>
      <c r="C3724" s="53" t="str">
        <f>_xlfn.XLOOKUP(Tabla1[[#This Row],[txtDimensionFocus]],Tabla7[Columna1],Tabla7[Columna2])</f>
        <v>Cuenta Por Pagar Servicios Generales</v>
      </c>
      <c r="D3724" s="43" t="s">
        <v>10320</v>
      </c>
      <c r="E3724" t="s">
        <v>1295</v>
      </c>
      <c r="F3724" t="s">
        <v>10376</v>
      </c>
      <c r="G3724" s="41">
        <v>41422</v>
      </c>
      <c r="H3724" t="s">
        <v>1366</v>
      </c>
      <c r="L3724" t="s">
        <v>21854</v>
      </c>
      <c r="M3724" s="44">
        <v>-47200</v>
      </c>
      <c r="N3724" s="44">
        <v>-47200</v>
      </c>
    </row>
    <row r="3725" spans="2:14" x14ac:dyDescent="0.25">
      <c r="B3725" s="49" t="s">
        <v>9735</v>
      </c>
      <c r="C3725" s="53" t="str">
        <f>_xlfn.XLOOKUP(Tabla1[[#This Row],[txtDimensionFocus]],Tabla7[Columna1],Tabla7[Columna2])</f>
        <v>Cuenta Por Pagar Servicios Generales</v>
      </c>
      <c r="D3725" s="43" t="s">
        <v>11277</v>
      </c>
      <c r="E3725" t="s">
        <v>2388</v>
      </c>
      <c r="F3725" t="s">
        <v>11278</v>
      </c>
      <c r="G3725" s="41">
        <v>41715</v>
      </c>
      <c r="H3725" t="s">
        <v>2389</v>
      </c>
      <c r="I3725" t="s">
        <v>16520</v>
      </c>
      <c r="K3725">
        <v>764</v>
      </c>
      <c r="L3725" t="s">
        <v>21854</v>
      </c>
      <c r="M3725" s="44">
        <v>-47200</v>
      </c>
      <c r="N3725" s="44">
        <v>-47200</v>
      </c>
    </row>
    <row r="3726" spans="2:14" x14ac:dyDescent="0.25">
      <c r="B3726" s="49" t="s">
        <v>9735</v>
      </c>
      <c r="C3726" s="53" t="str">
        <f>_xlfn.XLOOKUP(Tabla1[[#This Row],[txtDimensionFocus]],Tabla7[Columna1],Tabla7[Columna2])</f>
        <v>Cuenta Por Pagar Servicios Generales</v>
      </c>
      <c r="D3726" s="43" t="s">
        <v>10322</v>
      </c>
      <c r="E3726" t="s">
        <v>1296</v>
      </c>
      <c r="F3726" t="s">
        <v>10323</v>
      </c>
      <c r="G3726" s="41">
        <v>41372</v>
      </c>
      <c r="H3726" t="s">
        <v>1293</v>
      </c>
      <c r="L3726" t="s">
        <v>21854</v>
      </c>
      <c r="M3726" s="44">
        <v>-47200</v>
      </c>
      <c r="N3726" s="44">
        <v>-47200</v>
      </c>
    </row>
    <row r="3727" spans="2:14" x14ac:dyDescent="0.25">
      <c r="B3727" s="49" t="s">
        <v>9735</v>
      </c>
      <c r="C3727" s="53" t="str">
        <f>_xlfn.XLOOKUP(Tabla1[[#This Row],[txtDimensionFocus]],Tabla7[Columna1],Tabla7[Columna2])</f>
        <v>Cuenta Por Pagar Servicios Generales</v>
      </c>
      <c r="D3727" s="43" t="s">
        <v>1670</v>
      </c>
      <c r="E3727" t="s">
        <v>1669</v>
      </c>
      <c r="F3727" t="s">
        <v>10602</v>
      </c>
      <c r="G3727" s="41">
        <v>41575</v>
      </c>
      <c r="H3727" s="50" t="s">
        <v>1671</v>
      </c>
      <c r="L3727" t="s">
        <v>21854</v>
      </c>
      <c r="M3727" s="44">
        <v>-47200</v>
      </c>
      <c r="N3727" s="44">
        <v>-47200</v>
      </c>
    </row>
    <row r="3728" spans="2:14" x14ac:dyDescent="0.25">
      <c r="B3728" s="49" t="s">
        <v>9735</v>
      </c>
      <c r="C3728" s="53" t="str">
        <f>_xlfn.XLOOKUP(Tabla1[[#This Row],[txtDimensionFocus]],Tabla7[Columna1],Tabla7[Columna2])</f>
        <v>Cuenta Por Pagar Servicios Generales</v>
      </c>
      <c r="D3728" s="43" t="s">
        <v>13050</v>
      </c>
      <c r="E3728" t="s">
        <v>4800</v>
      </c>
      <c r="F3728" t="s">
        <v>13051</v>
      </c>
      <c r="G3728" s="41">
        <v>42004</v>
      </c>
      <c r="H3728" t="s">
        <v>4801</v>
      </c>
      <c r="L3728" t="s">
        <v>21854</v>
      </c>
      <c r="M3728" s="44">
        <v>-46421.2</v>
      </c>
      <c r="N3728" s="44">
        <v>-46421.2</v>
      </c>
    </row>
    <row r="3729" spans="2:14" x14ac:dyDescent="0.25">
      <c r="B3729" s="49" t="s">
        <v>9735</v>
      </c>
      <c r="C3729" s="53" t="str">
        <f>_xlfn.XLOOKUP(Tabla1[[#This Row],[txtDimensionFocus]],Tabla7[Columna1],Tabla7[Columna2])</f>
        <v>Cuenta Por Pagar Servicios Generales</v>
      </c>
      <c r="D3729" s="43" t="s">
        <v>13062</v>
      </c>
      <c r="E3729" t="s">
        <v>4818</v>
      </c>
      <c r="F3729" t="s">
        <v>13063</v>
      </c>
      <c r="G3729" s="41">
        <v>42004</v>
      </c>
      <c r="H3729" t="s">
        <v>4819</v>
      </c>
      <c r="L3729" t="s">
        <v>21854</v>
      </c>
      <c r="M3729" s="44">
        <v>-46421.2</v>
      </c>
      <c r="N3729" s="44">
        <v>-46421.2</v>
      </c>
    </row>
    <row r="3730" spans="2:14" x14ac:dyDescent="0.25">
      <c r="B3730" s="49" t="s">
        <v>23978</v>
      </c>
      <c r="C3730" s="53" t="str">
        <f>_xlfn.XLOOKUP(Tabla1[[#This Row],[txtDimensionFocus]],Tabla7[Columna1],Tabla7[Columna2])</f>
        <v>Cuenta Por Pagar Aportes Corrientes.</v>
      </c>
      <c r="D3730" s="43" t="s">
        <v>24019</v>
      </c>
      <c r="E3730" t="s">
        <v>24020</v>
      </c>
      <c r="F3730" t="s">
        <v>24021</v>
      </c>
      <c r="G3730" s="41">
        <v>42332</v>
      </c>
      <c r="H3730" t="s">
        <v>24022</v>
      </c>
      <c r="L3730" t="s">
        <v>21854</v>
      </c>
      <c r="M3730" s="44">
        <v>-30000</v>
      </c>
      <c r="N3730" s="44">
        <v>-30000</v>
      </c>
    </row>
    <row r="3731" spans="2:14" x14ac:dyDescent="0.25">
      <c r="B3731" s="49" t="s">
        <v>9735</v>
      </c>
      <c r="C3731" s="53" t="str">
        <f>_xlfn.XLOOKUP(Tabla1[[#This Row],[txtDimensionFocus]],Tabla7[Columna1],Tabla7[Columna2])</f>
        <v>Cuenta Por Pagar Servicios Generales</v>
      </c>
      <c r="D3731" s="43" t="s">
        <v>13192</v>
      </c>
      <c r="E3731" t="s">
        <v>5012</v>
      </c>
      <c r="F3731" t="s">
        <v>13193</v>
      </c>
      <c r="G3731" s="41">
        <v>42004</v>
      </c>
      <c r="H3731" t="s">
        <v>5013</v>
      </c>
      <c r="L3731" t="s">
        <v>21854</v>
      </c>
      <c r="M3731" s="44">
        <v>-46421.2</v>
      </c>
      <c r="N3731" s="44">
        <v>-46421.2</v>
      </c>
    </row>
    <row r="3732" spans="2:14" x14ac:dyDescent="0.25">
      <c r="B3732" s="49" t="s">
        <v>9735</v>
      </c>
      <c r="C3732" s="53" t="str">
        <f>_xlfn.XLOOKUP(Tabla1[[#This Row],[txtDimensionFocus]],Tabla7[Columna1],Tabla7[Columna2])</f>
        <v>Cuenta Por Pagar Servicios Generales</v>
      </c>
      <c r="D3732" s="43" t="s">
        <v>11467</v>
      </c>
      <c r="E3732" t="s">
        <v>2623</v>
      </c>
      <c r="F3732" t="s">
        <v>11468</v>
      </c>
      <c r="G3732" s="41">
        <v>41741</v>
      </c>
      <c r="H3732" t="s">
        <v>2624</v>
      </c>
      <c r="L3732" t="s">
        <v>21854</v>
      </c>
      <c r="M3732" s="44">
        <v>-46374.720000000001</v>
      </c>
      <c r="N3732" s="44">
        <v>-46374.720000000001</v>
      </c>
    </row>
    <row r="3733" spans="2:14" x14ac:dyDescent="0.25">
      <c r="B3733" s="49" t="s">
        <v>9735</v>
      </c>
      <c r="C3733" s="53" t="str">
        <f>_xlfn.XLOOKUP(Tabla1[[#This Row],[txtDimensionFocus]],Tabla7[Columna1],Tabla7[Columna2])</f>
        <v>Cuenta Por Pagar Servicios Generales</v>
      </c>
      <c r="D3733" s="43" t="s">
        <v>9994</v>
      </c>
      <c r="E3733" t="s">
        <v>842</v>
      </c>
      <c r="F3733" t="s">
        <v>9995</v>
      </c>
      <c r="G3733" s="41">
        <v>41157</v>
      </c>
      <c r="H3733" t="s">
        <v>843</v>
      </c>
      <c r="L3733" t="s">
        <v>21854</v>
      </c>
      <c r="M3733" s="44">
        <v>-46370.46</v>
      </c>
      <c r="N3733" s="44">
        <v>-46370.46</v>
      </c>
    </row>
    <row r="3734" spans="2:14" x14ac:dyDescent="0.25">
      <c r="B3734" s="49" t="s">
        <v>9735</v>
      </c>
      <c r="C3734" s="53" t="str">
        <f>_xlfn.XLOOKUP(Tabla1[[#This Row],[txtDimensionFocus]],Tabla7[Columna1],Tabla7[Columna2])</f>
        <v>Cuenta Por Pagar Servicios Generales</v>
      </c>
      <c r="D3734" s="43" t="s">
        <v>11522</v>
      </c>
      <c r="E3734" t="s">
        <v>2704</v>
      </c>
      <c r="F3734" t="s">
        <v>11523</v>
      </c>
      <c r="G3734" s="41">
        <v>41743</v>
      </c>
      <c r="H3734" t="s">
        <v>2705</v>
      </c>
      <c r="L3734" t="s">
        <v>21854</v>
      </c>
      <c r="M3734" s="44">
        <v>-46031.3</v>
      </c>
      <c r="N3734" s="44">
        <v>-46031.3</v>
      </c>
    </row>
    <row r="3735" spans="2:14" x14ac:dyDescent="0.25">
      <c r="B3735" s="49" t="s">
        <v>9735</v>
      </c>
      <c r="C3735" s="53" t="str">
        <f>_xlfn.XLOOKUP(Tabla1[[#This Row],[txtDimensionFocus]],Tabla7[Columna1],Tabla7[Columna2])</f>
        <v>Cuenta Por Pagar Servicios Generales</v>
      </c>
      <c r="D3735" s="43" t="s">
        <v>13259</v>
      </c>
      <c r="E3735" t="s">
        <v>5109</v>
      </c>
      <c r="F3735" t="s">
        <v>13260</v>
      </c>
      <c r="G3735" s="41">
        <v>42004</v>
      </c>
      <c r="H3735" t="s">
        <v>5110</v>
      </c>
      <c r="L3735" t="s">
        <v>21854</v>
      </c>
      <c r="M3735" s="44">
        <v>-45634.400000000001</v>
      </c>
      <c r="N3735" s="44">
        <v>-45634.400000000001</v>
      </c>
    </row>
    <row r="3736" spans="2:14" x14ac:dyDescent="0.25">
      <c r="B3736" s="49" t="s">
        <v>9735</v>
      </c>
      <c r="C3736" s="53" t="str">
        <f>_xlfn.XLOOKUP(Tabla1[[#This Row],[txtDimensionFocus]],Tabla7[Columna1],Tabla7[Columna2])</f>
        <v>Cuenta Por Pagar Servicios Generales</v>
      </c>
      <c r="D3736" s="43" t="s">
        <v>13293</v>
      </c>
      <c r="E3736" t="s">
        <v>5159</v>
      </c>
      <c r="F3736" t="s">
        <v>13294</v>
      </c>
      <c r="G3736" s="41">
        <v>42004</v>
      </c>
      <c r="H3736" t="s">
        <v>5160</v>
      </c>
      <c r="L3736" t="s">
        <v>21854</v>
      </c>
      <c r="M3736" s="44">
        <v>-45634.400000000001</v>
      </c>
      <c r="N3736" s="44">
        <v>-45634.400000000001</v>
      </c>
    </row>
    <row r="3737" spans="2:14" x14ac:dyDescent="0.25">
      <c r="B3737" s="49" t="s">
        <v>9735</v>
      </c>
      <c r="C3737" s="53" t="str">
        <f>_xlfn.XLOOKUP(Tabla1[[#This Row],[txtDimensionFocus]],Tabla7[Columna1],Tabla7[Columna2])</f>
        <v>Cuenta Por Pagar Servicios Generales</v>
      </c>
      <c r="D3737" s="43" t="s">
        <v>11966</v>
      </c>
      <c r="E3737" t="s">
        <v>3300</v>
      </c>
      <c r="F3737" t="s">
        <v>11967</v>
      </c>
      <c r="G3737" s="41">
        <v>41768</v>
      </c>
      <c r="H3737" t="s">
        <v>3301</v>
      </c>
      <c r="L3737" t="s">
        <v>21854</v>
      </c>
      <c r="M3737" s="44">
        <v>-45634.400000000001</v>
      </c>
      <c r="N3737" s="44">
        <v>-45634.400000000001</v>
      </c>
    </row>
    <row r="3738" spans="2:14" x14ac:dyDescent="0.25">
      <c r="B3738" s="49" t="s">
        <v>9735</v>
      </c>
      <c r="C3738" s="53" t="str">
        <f>_xlfn.XLOOKUP(Tabla1[[#This Row],[txtDimensionFocus]],Tabla7[Columna1],Tabla7[Columna2])</f>
        <v>Cuenta Por Pagar Servicios Generales</v>
      </c>
      <c r="D3738" s="43" t="s">
        <v>12099</v>
      </c>
      <c r="E3738" t="s">
        <v>3484</v>
      </c>
      <c r="F3738" t="s">
        <v>12100</v>
      </c>
      <c r="G3738" s="41">
        <v>41775</v>
      </c>
      <c r="H3738" t="s">
        <v>3485</v>
      </c>
      <c r="L3738" t="s">
        <v>21854</v>
      </c>
      <c r="M3738" s="44">
        <v>-45634.400000000001</v>
      </c>
      <c r="N3738" s="44">
        <v>-45634.400000000001</v>
      </c>
    </row>
    <row r="3739" spans="2:14" x14ac:dyDescent="0.25">
      <c r="B3739" s="49" t="s">
        <v>9735</v>
      </c>
      <c r="C3739" s="53" t="str">
        <f>_xlfn.XLOOKUP(Tabla1[[#This Row],[txtDimensionFocus]],Tabla7[Columna1],Tabla7[Columna2])</f>
        <v>Cuenta Por Pagar Servicios Generales</v>
      </c>
      <c r="D3739" s="43" t="s">
        <v>12042</v>
      </c>
      <c r="E3739" t="s">
        <v>3399</v>
      </c>
      <c r="F3739" t="s">
        <v>12043</v>
      </c>
      <c r="G3739" s="41">
        <v>41774</v>
      </c>
      <c r="H3739" t="s">
        <v>3400</v>
      </c>
      <c r="L3739" t="s">
        <v>21854</v>
      </c>
      <c r="M3739" s="44">
        <v>-45546.6</v>
      </c>
      <c r="N3739" s="44">
        <v>-45546.6</v>
      </c>
    </row>
    <row r="3740" spans="2:14" x14ac:dyDescent="0.25">
      <c r="B3740" s="49" t="s">
        <v>9735</v>
      </c>
      <c r="C3740" s="53" t="str">
        <f>_xlfn.XLOOKUP(Tabla1[[#This Row],[txtDimensionFocus]],Tabla7[Columna1],Tabla7[Columna2])</f>
        <v>Cuenta Por Pagar Servicios Generales</v>
      </c>
      <c r="D3740" s="43" t="s">
        <v>1219</v>
      </c>
      <c r="E3740" t="s">
        <v>1218</v>
      </c>
      <c r="F3740" t="s">
        <v>15334</v>
      </c>
      <c r="G3740" s="41">
        <v>44183</v>
      </c>
      <c r="H3740" t="s">
        <v>7800</v>
      </c>
      <c r="L3740" t="s">
        <v>21854</v>
      </c>
      <c r="M3740" s="44">
        <v>-45500</v>
      </c>
      <c r="N3740" s="44">
        <v>-45500</v>
      </c>
    </row>
    <row r="3741" spans="2:14" x14ac:dyDescent="0.25">
      <c r="B3741" s="49" t="s">
        <v>9735</v>
      </c>
      <c r="C3741" s="53" t="str">
        <f>_xlfn.XLOOKUP(Tabla1[[#This Row],[txtDimensionFocus]],Tabla7[Columna1],Tabla7[Columna2])</f>
        <v>Cuenta Por Pagar Servicios Generales</v>
      </c>
      <c r="D3741" s="43" t="s">
        <v>1428</v>
      </c>
      <c r="E3741" t="s">
        <v>1427</v>
      </c>
      <c r="F3741" t="s">
        <v>10434</v>
      </c>
      <c r="G3741" s="41">
        <v>41471</v>
      </c>
      <c r="H3741" t="s">
        <v>1446</v>
      </c>
      <c r="L3741" t="s">
        <v>21854</v>
      </c>
      <c r="M3741" s="44">
        <v>-45500</v>
      </c>
      <c r="N3741" s="44">
        <v>-45500</v>
      </c>
    </row>
    <row r="3742" spans="2:14" x14ac:dyDescent="0.25">
      <c r="B3742" s="49" t="s">
        <v>9735</v>
      </c>
      <c r="C3742" s="53" t="str">
        <f>_xlfn.XLOOKUP(Tabla1[[#This Row],[txtDimensionFocus]],Tabla7[Columna1],Tabla7[Columna2])</f>
        <v>Cuenta Por Pagar Servicios Generales</v>
      </c>
      <c r="D3742" s="43" t="s">
        <v>10704</v>
      </c>
      <c r="E3742" t="s">
        <v>1781</v>
      </c>
      <c r="F3742" t="s">
        <v>10705</v>
      </c>
      <c r="G3742" s="41">
        <v>41606</v>
      </c>
      <c r="H3742" t="s">
        <v>1782</v>
      </c>
      <c r="L3742" t="s">
        <v>21854</v>
      </c>
      <c r="M3742" s="44">
        <v>-45268.74</v>
      </c>
      <c r="N3742" s="44">
        <v>-45268.74</v>
      </c>
    </row>
    <row r="3743" spans="2:14" x14ac:dyDescent="0.25">
      <c r="B3743" s="49" t="s">
        <v>9735</v>
      </c>
      <c r="C3743" s="53" t="str">
        <f>_xlfn.XLOOKUP(Tabla1[[#This Row],[txtDimensionFocus]],Tabla7[Columna1],Tabla7[Columna2])</f>
        <v>Cuenta Por Pagar Servicios Generales</v>
      </c>
      <c r="D3743" s="43" t="s">
        <v>11171</v>
      </c>
      <c r="E3743" t="s">
        <v>2276</v>
      </c>
      <c r="F3743" t="s">
        <v>11172</v>
      </c>
      <c r="G3743" s="41">
        <v>41703</v>
      </c>
      <c r="H3743" t="s">
        <v>2277</v>
      </c>
      <c r="I3743" t="s">
        <v>16520</v>
      </c>
      <c r="K3743">
        <v>703</v>
      </c>
      <c r="L3743" t="s">
        <v>21854</v>
      </c>
      <c r="M3743" s="44">
        <v>-47200</v>
      </c>
      <c r="N3743" s="44">
        <v>-45200</v>
      </c>
    </row>
    <row r="3744" spans="2:14" x14ac:dyDescent="0.25">
      <c r="B3744" s="49" t="s">
        <v>9735</v>
      </c>
      <c r="C3744" s="53" t="str">
        <f>_xlfn.XLOOKUP(Tabla1[[#This Row],[txtDimensionFocus]],Tabla7[Columna1],Tabla7[Columna2])</f>
        <v>Cuenta Por Pagar Servicios Generales</v>
      </c>
      <c r="D3744" s="43" t="s">
        <v>13251</v>
      </c>
      <c r="E3744" t="s">
        <v>5098</v>
      </c>
      <c r="F3744" t="s">
        <v>13252</v>
      </c>
      <c r="G3744" s="41">
        <v>42004</v>
      </c>
      <c r="H3744" t="s">
        <v>5099</v>
      </c>
      <c r="L3744" t="s">
        <v>21854</v>
      </c>
      <c r="M3744" s="44">
        <v>-44847.6</v>
      </c>
      <c r="N3744" s="44">
        <v>-44847.6</v>
      </c>
    </row>
    <row r="3745" spans="2:14" x14ac:dyDescent="0.25">
      <c r="B3745" s="49" t="s">
        <v>9735</v>
      </c>
      <c r="C3745" s="53" t="str">
        <f>_xlfn.XLOOKUP(Tabla1[[#This Row],[txtDimensionFocus]],Tabla7[Columna1],Tabla7[Columna2])</f>
        <v>Cuenta Por Pagar Servicios Generales</v>
      </c>
      <c r="D3745" s="43" t="s">
        <v>12303</v>
      </c>
      <c r="E3745" t="s">
        <v>3778</v>
      </c>
      <c r="F3745" t="s">
        <v>13895</v>
      </c>
      <c r="G3745" s="41">
        <v>42324</v>
      </c>
      <c r="H3745" t="s">
        <v>5845</v>
      </c>
      <c r="L3745" t="s">
        <v>21854</v>
      </c>
      <c r="M3745" s="44">
        <v>-44840</v>
      </c>
      <c r="N3745" s="44">
        <v>-44840</v>
      </c>
    </row>
    <row r="3746" spans="2:14" x14ac:dyDescent="0.25">
      <c r="B3746" s="49" t="s">
        <v>9735</v>
      </c>
      <c r="C3746" s="53" t="str">
        <f>_xlfn.XLOOKUP(Tabla1[[#This Row],[txtDimensionFocus]],Tabla7[Columna1],Tabla7[Columna2])</f>
        <v>Cuenta Por Pagar Servicios Generales</v>
      </c>
      <c r="D3746" s="43" t="s">
        <v>12449</v>
      </c>
      <c r="E3746" t="s">
        <v>3989</v>
      </c>
      <c r="F3746" t="s">
        <v>12450</v>
      </c>
      <c r="G3746" s="41">
        <v>41828</v>
      </c>
      <c r="H3746" t="s">
        <v>3990</v>
      </c>
      <c r="L3746" t="s">
        <v>21854</v>
      </c>
      <c r="M3746" s="44">
        <v>-44748.37</v>
      </c>
      <c r="N3746" s="44">
        <v>-44748.37</v>
      </c>
    </row>
    <row r="3747" spans="2:14" x14ac:dyDescent="0.25">
      <c r="B3747" s="49" t="s">
        <v>9735</v>
      </c>
      <c r="C3747" s="53" t="str">
        <f>_xlfn.XLOOKUP(Tabla1[[#This Row],[txtDimensionFocus]],Tabla7[Columna1],Tabla7[Columna2])</f>
        <v>Cuenta Por Pagar Servicios Generales</v>
      </c>
      <c r="D3747" s="43" t="s">
        <v>10503</v>
      </c>
      <c r="E3747" t="s">
        <v>1536</v>
      </c>
      <c r="F3747" t="s">
        <v>10504</v>
      </c>
      <c r="G3747" s="41">
        <v>41520</v>
      </c>
      <c r="H3747" t="s">
        <v>1537</v>
      </c>
      <c r="L3747" t="s">
        <v>21854</v>
      </c>
      <c r="M3747" s="44">
        <v>-44718.48</v>
      </c>
      <c r="N3747" s="44">
        <v>-44718.48</v>
      </c>
    </row>
    <row r="3748" spans="2:14" x14ac:dyDescent="0.25">
      <c r="B3748" s="49" t="s">
        <v>9735</v>
      </c>
      <c r="C3748" s="53" t="str">
        <f>_xlfn.XLOOKUP(Tabla1[[#This Row],[txtDimensionFocus]],Tabla7[Columna1],Tabla7[Columna2])</f>
        <v>Cuenta Por Pagar Servicios Generales</v>
      </c>
      <c r="D3748" s="43" t="s">
        <v>11471</v>
      </c>
      <c r="E3748" t="s">
        <v>2629</v>
      </c>
      <c r="F3748" t="s">
        <v>11472</v>
      </c>
      <c r="G3748" s="41">
        <v>41741</v>
      </c>
      <c r="H3748" t="s">
        <v>2630</v>
      </c>
      <c r="L3748" t="s">
        <v>21854</v>
      </c>
      <c r="M3748" s="44">
        <v>-44718.48</v>
      </c>
      <c r="N3748" s="44">
        <v>-44718.48</v>
      </c>
    </row>
    <row r="3749" spans="2:14" x14ac:dyDescent="0.25">
      <c r="B3749" s="49" t="s">
        <v>9735</v>
      </c>
      <c r="C3749" s="53" t="str">
        <f>_xlfn.XLOOKUP(Tabla1[[#This Row],[txtDimensionFocus]],Tabla7[Columna1],Tabla7[Columna2])</f>
        <v>Cuenta Por Pagar Servicios Generales</v>
      </c>
      <c r="D3749" s="43" t="s">
        <v>12198</v>
      </c>
      <c r="E3749" t="s">
        <v>3628</v>
      </c>
      <c r="F3749" t="s">
        <v>12199</v>
      </c>
      <c r="G3749" s="41">
        <v>41779</v>
      </c>
      <c r="H3749" t="s">
        <v>3629</v>
      </c>
      <c r="L3749" t="s">
        <v>21854</v>
      </c>
      <c r="M3749" s="44">
        <v>-44718.48</v>
      </c>
      <c r="N3749" s="44">
        <v>-44718.48</v>
      </c>
    </row>
    <row r="3750" spans="2:14" x14ac:dyDescent="0.25">
      <c r="B3750" s="49" t="s">
        <v>9735</v>
      </c>
      <c r="C3750" s="53" t="str">
        <f>_xlfn.XLOOKUP(Tabla1[[#This Row],[txtDimensionFocus]],Tabla7[Columna1],Tabla7[Columna2])</f>
        <v>Cuenta Por Pagar Servicios Generales</v>
      </c>
      <c r="D3750" s="43" t="s">
        <v>813</v>
      </c>
      <c r="E3750" t="s">
        <v>812</v>
      </c>
      <c r="F3750" t="s">
        <v>10157</v>
      </c>
      <c r="G3750" s="41">
        <v>41248</v>
      </c>
      <c r="H3750" t="s">
        <v>1070</v>
      </c>
      <c r="L3750" t="s">
        <v>21854</v>
      </c>
      <c r="M3750" s="44">
        <v>-44666</v>
      </c>
      <c r="N3750" s="44">
        <v>-44666</v>
      </c>
    </row>
    <row r="3751" spans="2:14" x14ac:dyDescent="0.25">
      <c r="B3751" s="49" t="s">
        <v>9735</v>
      </c>
      <c r="C3751" s="53" t="str">
        <f>_xlfn.XLOOKUP(Tabla1[[#This Row],[txtDimensionFocus]],Tabla7[Columna1],Tabla7[Columna2])</f>
        <v>Cuenta Por Pagar Servicios Generales</v>
      </c>
      <c r="D3751" s="43" t="s">
        <v>12297</v>
      </c>
      <c r="E3751" t="s">
        <v>3770</v>
      </c>
      <c r="F3751" t="s">
        <v>12298</v>
      </c>
      <c r="G3751" s="41">
        <v>41785</v>
      </c>
      <c r="H3751" t="s">
        <v>3771</v>
      </c>
      <c r="L3751" t="s">
        <v>21854</v>
      </c>
      <c r="M3751" s="44">
        <v>-44060.800000000003</v>
      </c>
      <c r="N3751" s="44">
        <v>-44060.800000000003</v>
      </c>
    </row>
    <row r="3752" spans="2:14" x14ac:dyDescent="0.25">
      <c r="B3752" s="49" t="s">
        <v>9735</v>
      </c>
      <c r="C3752" s="53" t="str">
        <f>_xlfn.XLOOKUP(Tabla1[[#This Row],[txtDimensionFocus]],Tabla7[Columna1],Tabla7[Columna2])</f>
        <v>Cuenta Por Pagar Servicios Generales</v>
      </c>
      <c r="D3752" s="43" t="s">
        <v>13241</v>
      </c>
      <c r="E3752" t="s">
        <v>5084</v>
      </c>
      <c r="F3752" t="s">
        <v>13242</v>
      </c>
      <c r="G3752" s="41">
        <v>42004</v>
      </c>
      <c r="H3752" t="s">
        <v>5085</v>
      </c>
      <c r="L3752" t="s">
        <v>21854</v>
      </c>
      <c r="M3752" s="44">
        <v>-44060.800000000003</v>
      </c>
      <c r="N3752" s="44">
        <v>-44060.800000000003</v>
      </c>
    </row>
    <row r="3753" spans="2:14" x14ac:dyDescent="0.25">
      <c r="B3753" s="49" t="s">
        <v>9735</v>
      </c>
      <c r="C3753" s="53" t="str">
        <f>_xlfn.XLOOKUP(Tabla1[[#This Row],[txtDimensionFocus]],Tabla7[Columna1],Tabla7[Columna2])</f>
        <v>Cuenta Por Pagar Servicios Generales</v>
      </c>
      <c r="D3753" s="43" t="s">
        <v>10332</v>
      </c>
      <c r="E3753" t="s">
        <v>1307</v>
      </c>
      <c r="F3753" t="s">
        <v>10333</v>
      </c>
      <c r="G3753" s="41">
        <v>41379</v>
      </c>
      <c r="H3753" t="s">
        <v>1302</v>
      </c>
      <c r="L3753" t="s">
        <v>21854</v>
      </c>
      <c r="M3753" s="44">
        <v>-48859.08</v>
      </c>
      <c r="N3753" s="44">
        <v>-43973.17</v>
      </c>
    </row>
    <row r="3754" spans="2:14" x14ac:dyDescent="0.25">
      <c r="B3754" s="49" t="s">
        <v>9735</v>
      </c>
      <c r="C3754" s="53" t="str">
        <f>_xlfn.XLOOKUP(Tabla1[[#This Row],[txtDimensionFocus]],Tabla7[Columna1],Tabla7[Columna2])</f>
        <v>Cuenta Por Pagar Servicios Generales</v>
      </c>
      <c r="D3754" s="43" t="s">
        <v>11469</v>
      </c>
      <c r="E3754" t="s">
        <v>2626</v>
      </c>
      <c r="F3754" t="s">
        <v>11470</v>
      </c>
      <c r="G3754" s="41">
        <v>41741</v>
      </c>
      <c r="H3754" t="s">
        <v>2627</v>
      </c>
      <c r="L3754" t="s">
        <v>21854</v>
      </c>
      <c r="M3754" s="44">
        <v>-43890.36</v>
      </c>
      <c r="N3754" s="44">
        <v>-43890.36</v>
      </c>
    </row>
    <row r="3755" spans="2:14" x14ac:dyDescent="0.25">
      <c r="B3755" s="49" t="s">
        <v>9735</v>
      </c>
      <c r="C3755" s="53" t="str">
        <f>_xlfn.XLOOKUP(Tabla1[[#This Row],[txtDimensionFocus]],Tabla7[Columna1],Tabla7[Columna2])</f>
        <v>Cuenta Por Pagar Servicios Generales</v>
      </c>
      <c r="D3755" s="43" t="s">
        <v>11835</v>
      </c>
      <c r="E3755" t="s">
        <v>3101</v>
      </c>
      <c r="F3755" t="s">
        <v>11836</v>
      </c>
      <c r="G3755" s="41">
        <v>41765</v>
      </c>
      <c r="H3755" t="s">
        <v>3102</v>
      </c>
      <c r="L3755" t="s">
        <v>21854</v>
      </c>
      <c r="M3755" s="44">
        <v>-43890.36</v>
      </c>
      <c r="N3755" s="44">
        <v>-43890.36</v>
      </c>
    </row>
    <row r="3756" spans="2:14" x14ac:dyDescent="0.25">
      <c r="B3756" s="49" t="s">
        <v>9735</v>
      </c>
      <c r="C3756" s="53" t="str">
        <f>_xlfn.XLOOKUP(Tabla1[[#This Row],[txtDimensionFocus]],Tabla7[Columna1],Tabla7[Columna2])</f>
        <v>Cuenta Por Pagar Servicios Generales</v>
      </c>
      <c r="D3756" s="43" t="s">
        <v>11493</v>
      </c>
      <c r="E3756" t="s">
        <v>2663</v>
      </c>
      <c r="F3756" t="s">
        <v>11494</v>
      </c>
      <c r="G3756" s="41">
        <v>41741</v>
      </c>
      <c r="H3756" t="s">
        <v>2664</v>
      </c>
      <c r="L3756" t="s">
        <v>21854</v>
      </c>
      <c r="M3756" s="44">
        <v>-43890.36</v>
      </c>
      <c r="N3756" s="44">
        <v>-43890.36</v>
      </c>
    </row>
    <row r="3757" spans="2:14" x14ac:dyDescent="0.25">
      <c r="B3757" s="49" t="s">
        <v>9735</v>
      </c>
      <c r="C3757" s="53" t="str">
        <f>_xlfn.XLOOKUP(Tabla1[[#This Row],[txtDimensionFocus]],Tabla7[Columna1],Tabla7[Columna2])</f>
        <v>Cuenta Por Pagar Servicios Generales</v>
      </c>
      <c r="D3757" s="43" t="s">
        <v>11538</v>
      </c>
      <c r="E3757" t="s">
        <v>2725</v>
      </c>
      <c r="F3757" t="s">
        <v>11539</v>
      </c>
      <c r="G3757" s="41">
        <v>41743</v>
      </c>
      <c r="H3757" t="s">
        <v>2726</v>
      </c>
      <c r="L3757" t="s">
        <v>21854</v>
      </c>
      <c r="M3757" s="44">
        <v>-43890.36</v>
      </c>
      <c r="N3757" s="44">
        <v>-43890.36</v>
      </c>
    </row>
    <row r="3758" spans="2:14" x14ac:dyDescent="0.25">
      <c r="B3758" s="49" t="s">
        <v>9735</v>
      </c>
      <c r="C3758" s="53" t="str">
        <f>_xlfn.XLOOKUP(Tabla1[[#This Row],[txtDimensionFocus]],Tabla7[Columna1],Tabla7[Columna2])</f>
        <v>Cuenta Por Pagar Servicios Generales</v>
      </c>
      <c r="D3758" s="43" t="s">
        <v>12147</v>
      </c>
      <c r="E3758" t="s">
        <v>3555</v>
      </c>
      <c r="F3758" t="s">
        <v>12148</v>
      </c>
      <c r="G3758" s="41">
        <v>41778</v>
      </c>
      <c r="H3758" t="s">
        <v>3556</v>
      </c>
      <c r="L3758" t="s">
        <v>21854</v>
      </c>
      <c r="M3758" s="44">
        <v>-43889.83</v>
      </c>
      <c r="N3758" s="44">
        <v>-43889.83</v>
      </c>
    </row>
    <row r="3759" spans="2:14" x14ac:dyDescent="0.25">
      <c r="B3759" s="49" t="s">
        <v>9735</v>
      </c>
      <c r="C3759" s="53" t="str">
        <f>_xlfn.XLOOKUP(Tabla1[[#This Row],[txtDimensionFocus]],Tabla7[Columna1],Tabla7[Columna2])</f>
        <v>Cuenta Por Pagar Servicios Generales</v>
      </c>
      <c r="D3759" s="43" t="s">
        <v>13158</v>
      </c>
      <c r="E3759" t="s">
        <v>4962</v>
      </c>
      <c r="F3759" t="s">
        <v>13159</v>
      </c>
      <c r="G3759" s="41">
        <v>42004</v>
      </c>
      <c r="H3759" t="s">
        <v>4963</v>
      </c>
      <c r="L3759" t="s">
        <v>21854</v>
      </c>
      <c r="M3759" s="44">
        <v>-43857.72</v>
      </c>
      <c r="N3759" s="44">
        <v>-43857.72</v>
      </c>
    </row>
    <row r="3760" spans="2:14" x14ac:dyDescent="0.25">
      <c r="B3760" s="49" t="s">
        <v>9735</v>
      </c>
      <c r="C3760" s="53" t="str">
        <f>_xlfn.XLOOKUP(Tabla1[[#This Row],[txtDimensionFocus]],Tabla7[Columna1],Tabla7[Columna2])</f>
        <v>Cuenta Por Pagar Servicios Generales</v>
      </c>
      <c r="D3760" s="43" t="s">
        <v>11323</v>
      </c>
      <c r="E3760" t="s">
        <v>2437</v>
      </c>
      <c r="F3760" t="s">
        <v>11324</v>
      </c>
      <c r="G3760" s="41">
        <v>41723</v>
      </c>
      <c r="L3760" t="s">
        <v>21854</v>
      </c>
      <c r="M3760" s="44">
        <v>-43726.85</v>
      </c>
      <c r="N3760" s="44">
        <v>-43726.85</v>
      </c>
    </row>
    <row r="3761" spans="2:14" x14ac:dyDescent="0.25">
      <c r="B3761" s="49" t="s">
        <v>9735</v>
      </c>
      <c r="C3761" s="53" t="str">
        <f>_xlfn.XLOOKUP(Tabla1[[#This Row],[txtDimensionFocus]],Tabla7[Columna1],Tabla7[Columna2])</f>
        <v>Cuenta Por Pagar Servicios Generales</v>
      </c>
      <c r="D3761" s="43" t="s">
        <v>10821</v>
      </c>
      <c r="E3761" t="s">
        <v>1916</v>
      </c>
      <c r="F3761" t="s">
        <v>10822</v>
      </c>
      <c r="G3761" s="41">
        <v>41619</v>
      </c>
      <c r="L3761" t="s">
        <v>21854</v>
      </c>
      <c r="M3761" s="44">
        <v>-43726.85</v>
      </c>
      <c r="N3761" s="44">
        <v>-43726.85</v>
      </c>
    </row>
    <row r="3762" spans="2:14" x14ac:dyDescent="0.25">
      <c r="B3762" s="49" t="s">
        <v>9735</v>
      </c>
      <c r="C3762" s="53" t="str">
        <f>_xlfn.XLOOKUP(Tabla1[[#This Row],[txtDimensionFocus]],Tabla7[Columna1],Tabla7[Columna2])</f>
        <v>Cuenta Por Pagar Servicios Generales</v>
      </c>
      <c r="D3762" s="43" t="s">
        <v>10823</v>
      </c>
      <c r="E3762" t="s">
        <v>1917</v>
      </c>
      <c r="F3762" t="s">
        <v>10824</v>
      </c>
      <c r="G3762" s="41">
        <v>41619</v>
      </c>
      <c r="L3762" t="s">
        <v>21854</v>
      </c>
      <c r="M3762" s="44">
        <v>-43726.85</v>
      </c>
      <c r="N3762" s="44">
        <v>-43726.85</v>
      </c>
    </row>
    <row r="3763" spans="2:14" x14ac:dyDescent="0.25">
      <c r="B3763" s="49" t="s">
        <v>9735</v>
      </c>
      <c r="C3763" s="53" t="str">
        <f>_xlfn.XLOOKUP(Tabla1[[#This Row],[txtDimensionFocus]],Tabla7[Columna1],Tabla7[Columna2])</f>
        <v>Cuenta Por Pagar Servicios Generales</v>
      </c>
      <c r="D3763" s="43" t="s">
        <v>10825</v>
      </c>
      <c r="E3763" t="s">
        <v>1918</v>
      </c>
      <c r="F3763" t="s">
        <v>10826</v>
      </c>
      <c r="G3763" s="41">
        <v>41619</v>
      </c>
      <c r="L3763" t="s">
        <v>21854</v>
      </c>
      <c r="M3763" s="44">
        <v>-43726.85</v>
      </c>
      <c r="N3763" s="44">
        <v>-43726.85</v>
      </c>
    </row>
    <row r="3764" spans="2:14" x14ac:dyDescent="0.25">
      <c r="B3764" s="49" t="s">
        <v>9735</v>
      </c>
      <c r="C3764" s="53" t="str">
        <f>_xlfn.XLOOKUP(Tabla1[[#This Row],[txtDimensionFocus]],Tabla7[Columna1],Tabla7[Columna2])</f>
        <v>Cuenta Por Pagar Servicios Generales</v>
      </c>
      <c r="D3764" s="43" t="s">
        <v>11333</v>
      </c>
      <c r="E3764" t="s">
        <v>2444</v>
      </c>
      <c r="F3764" t="s">
        <v>11334</v>
      </c>
      <c r="G3764" s="41">
        <v>41723</v>
      </c>
      <c r="L3764" t="s">
        <v>21854</v>
      </c>
      <c r="M3764" s="44">
        <v>-43726.85</v>
      </c>
      <c r="N3764" s="44">
        <v>-43726.85</v>
      </c>
    </row>
    <row r="3765" spans="2:14" x14ac:dyDescent="0.25">
      <c r="B3765" s="49" t="s">
        <v>9735</v>
      </c>
      <c r="C3765" s="53" t="str">
        <f>_xlfn.XLOOKUP(Tabla1[[#This Row],[txtDimensionFocus]],Tabla7[Columna1],Tabla7[Columna2])</f>
        <v>Cuenta Por Pagar Servicios Generales</v>
      </c>
      <c r="D3765" s="43" t="s">
        <v>10837</v>
      </c>
      <c r="E3765" t="s">
        <v>1924</v>
      </c>
      <c r="F3765" t="s">
        <v>10838</v>
      </c>
      <c r="G3765" s="41">
        <v>41619</v>
      </c>
      <c r="L3765" t="s">
        <v>21854</v>
      </c>
      <c r="M3765" s="44">
        <v>-43726.85</v>
      </c>
      <c r="N3765" s="44">
        <v>-43726.85</v>
      </c>
    </row>
    <row r="3766" spans="2:14" x14ac:dyDescent="0.25">
      <c r="B3766" s="49" t="s">
        <v>9735</v>
      </c>
      <c r="C3766" s="53" t="str">
        <f>_xlfn.XLOOKUP(Tabla1[[#This Row],[txtDimensionFocus]],Tabla7[Columna1],Tabla7[Columna2])</f>
        <v>Cuenta Por Pagar Servicios Generales</v>
      </c>
      <c r="D3766" s="43" t="s">
        <v>813</v>
      </c>
      <c r="E3766" t="s">
        <v>812</v>
      </c>
      <c r="F3766" t="s">
        <v>10158</v>
      </c>
      <c r="G3766" s="41">
        <v>41248</v>
      </c>
      <c r="H3766" t="s">
        <v>1072</v>
      </c>
      <c r="L3766" t="s">
        <v>21854</v>
      </c>
      <c r="M3766" s="44">
        <v>-44666</v>
      </c>
      <c r="N3766" s="44">
        <v>-43685.42</v>
      </c>
    </row>
    <row r="3767" spans="2:14" x14ac:dyDescent="0.25">
      <c r="B3767" s="49" t="s">
        <v>9735</v>
      </c>
      <c r="C3767" s="53" t="str">
        <f>_xlfn.XLOOKUP(Tabla1[[#This Row],[txtDimensionFocus]],Tabla7[Columna1],Tabla7[Columna2])</f>
        <v>Cuenta Por Pagar Servicios Generales</v>
      </c>
      <c r="D3767" s="43" t="s">
        <v>12079</v>
      </c>
      <c r="E3767" t="s">
        <v>3454</v>
      </c>
      <c r="F3767" t="s">
        <v>12080</v>
      </c>
      <c r="G3767" s="41">
        <v>41775</v>
      </c>
      <c r="H3767" t="s">
        <v>3455</v>
      </c>
      <c r="L3767" t="s">
        <v>21854</v>
      </c>
      <c r="M3767" s="44">
        <v>-43274</v>
      </c>
      <c r="N3767" s="44">
        <v>-43274</v>
      </c>
    </row>
    <row r="3768" spans="2:14" x14ac:dyDescent="0.25">
      <c r="B3768" s="49" t="s">
        <v>9735</v>
      </c>
      <c r="C3768" s="53" t="str">
        <f>_xlfn.XLOOKUP(Tabla1[[#This Row],[txtDimensionFocus]],Tabla7[Columna1],Tabla7[Columna2])</f>
        <v>Cuenta Por Pagar Servicios Generales</v>
      </c>
      <c r="D3768" s="43" t="s">
        <v>9853</v>
      </c>
      <c r="E3768" t="s">
        <v>637</v>
      </c>
      <c r="F3768" t="s">
        <v>12484</v>
      </c>
      <c r="G3768" s="41">
        <v>41841</v>
      </c>
      <c r="H3768" t="s">
        <v>4035</v>
      </c>
      <c r="L3768" t="s">
        <v>21854</v>
      </c>
      <c r="M3768" s="44">
        <v>-43264.33</v>
      </c>
      <c r="N3768" s="44">
        <v>-43264.33</v>
      </c>
    </row>
    <row r="3769" spans="2:14" x14ac:dyDescent="0.25">
      <c r="B3769" s="49" t="s">
        <v>9735</v>
      </c>
      <c r="C3769" s="53" t="str">
        <f>_xlfn.XLOOKUP(Tabla1[[#This Row],[txtDimensionFocus]],Tabla7[Columna1],Tabla7[Columna2])</f>
        <v>Cuenta Por Pagar Servicios Generales</v>
      </c>
      <c r="D3769" s="43" t="s">
        <v>9853</v>
      </c>
      <c r="E3769" t="s">
        <v>637</v>
      </c>
      <c r="F3769" t="s">
        <v>12485</v>
      </c>
      <c r="G3769" s="41">
        <v>41841</v>
      </c>
      <c r="H3769" t="s">
        <v>4037</v>
      </c>
      <c r="L3769" t="s">
        <v>21854</v>
      </c>
      <c r="M3769" s="44">
        <v>-43264.33</v>
      </c>
      <c r="N3769" s="44">
        <v>-43264.33</v>
      </c>
    </row>
    <row r="3770" spans="2:14" x14ac:dyDescent="0.25">
      <c r="B3770" s="49" t="s">
        <v>9735</v>
      </c>
      <c r="C3770" s="53" t="str">
        <f>_xlfn.XLOOKUP(Tabla1[[#This Row],[txtDimensionFocus]],Tabla7[Columna1],Tabla7[Columna2])</f>
        <v>Cuenta Por Pagar Servicios Generales</v>
      </c>
      <c r="D3770" s="43" t="s">
        <v>9764</v>
      </c>
      <c r="E3770" t="s">
        <v>541</v>
      </c>
      <c r="F3770" t="s">
        <v>10019</v>
      </c>
      <c r="G3770" s="41">
        <v>41169</v>
      </c>
      <c r="H3770" t="s">
        <v>887</v>
      </c>
      <c r="L3770" t="s">
        <v>21854</v>
      </c>
      <c r="M3770" s="44">
        <v>-48030.96</v>
      </c>
      <c r="N3770" s="44">
        <v>-43227.86</v>
      </c>
    </row>
    <row r="3771" spans="2:14" x14ac:dyDescent="0.25">
      <c r="B3771" s="49" t="s">
        <v>9735</v>
      </c>
      <c r="C3771" s="53" t="str">
        <f>_xlfn.XLOOKUP(Tabla1[[#This Row],[txtDimensionFocus]],Tabla7[Columna1],Tabla7[Columna2])</f>
        <v>Cuenta Por Pagar Servicios Generales</v>
      </c>
      <c r="D3771" s="43" t="s">
        <v>10022</v>
      </c>
      <c r="E3771" t="s">
        <v>891</v>
      </c>
      <c r="F3771" t="s">
        <v>10023</v>
      </c>
      <c r="G3771" s="41">
        <v>41173</v>
      </c>
      <c r="H3771" t="s">
        <v>892</v>
      </c>
      <c r="L3771" t="s">
        <v>21854</v>
      </c>
      <c r="M3771" s="44">
        <v>-43206</v>
      </c>
      <c r="N3771" s="44">
        <v>-43206</v>
      </c>
    </row>
    <row r="3772" spans="2:14" x14ac:dyDescent="0.25">
      <c r="B3772" s="49" t="s">
        <v>9735</v>
      </c>
      <c r="C3772" s="53" t="str">
        <f>_xlfn.XLOOKUP(Tabla1[[#This Row],[txtDimensionFocus]],Tabla7[Columna1],Tabla7[Columna2])</f>
        <v>Cuenta Por Pagar Servicios Generales</v>
      </c>
      <c r="D3772" s="43" t="s">
        <v>10176</v>
      </c>
      <c r="E3772" t="s">
        <v>1100</v>
      </c>
      <c r="F3772" t="s">
        <v>12721</v>
      </c>
      <c r="G3772" s="41">
        <v>41925</v>
      </c>
      <c r="H3772" t="s">
        <v>4335</v>
      </c>
      <c r="L3772" t="s">
        <v>21854</v>
      </c>
      <c r="M3772" s="44">
        <v>-43200</v>
      </c>
      <c r="N3772" s="44">
        <v>-43200</v>
      </c>
    </row>
    <row r="3773" spans="2:14" x14ac:dyDescent="0.25">
      <c r="B3773" s="49" t="s">
        <v>9735</v>
      </c>
      <c r="C3773" s="53" t="str">
        <f>_xlfn.XLOOKUP(Tabla1[[#This Row],[txtDimensionFocus]],Tabla7[Columna1],Tabla7[Columna2])</f>
        <v>Cuenta Por Pagar Servicios Generales</v>
      </c>
      <c r="D3773" s="43" t="s">
        <v>11090</v>
      </c>
      <c r="E3773" t="s">
        <v>2185</v>
      </c>
      <c r="F3773" t="s">
        <v>11091</v>
      </c>
      <c r="G3773" s="41">
        <v>41682</v>
      </c>
      <c r="L3773" t="s">
        <v>21854</v>
      </c>
      <c r="M3773" s="44">
        <v>-43057.2</v>
      </c>
      <c r="N3773" s="44">
        <v>-43057.2</v>
      </c>
    </row>
    <row r="3774" spans="2:14" x14ac:dyDescent="0.25">
      <c r="B3774" s="49" t="s">
        <v>9735</v>
      </c>
      <c r="C3774" s="53" t="str">
        <f>_xlfn.XLOOKUP(Tabla1[[#This Row],[txtDimensionFocus]],Tabla7[Columna1],Tabla7[Columna2])</f>
        <v>Cuenta Por Pagar Servicios Generales</v>
      </c>
      <c r="D3774" s="43" t="s">
        <v>1467</v>
      </c>
      <c r="E3774" t="s">
        <v>1466</v>
      </c>
      <c r="F3774" t="s">
        <v>10586</v>
      </c>
      <c r="G3774" s="41">
        <v>41563</v>
      </c>
      <c r="H3774" t="s">
        <v>1650</v>
      </c>
      <c r="I3774" t="s">
        <v>16697</v>
      </c>
      <c r="K3774">
        <v>1857</v>
      </c>
      <c r="L3774" t="s">
        <v>21854</v>
      </c>
      <c r="M3774" s="44">
        <v>-42952</v>
      </c>
      <c r="N3774" s="44">
        <v>-42952</v>
      </c>
    </row>
    <row r="3775" spans="2:14" x14ac:dyDescent="0.25">
      <c r="B3775" s="49" t="s">
        <v>9735</v>
      </c>
      <c r="C3775" s="53" t="str">
        <f>_xlfn.XLOOKUP(Tabla1[[#This Row],[txtDimensionFocus]],Tabla7[Columna1],Tabla7[Columna2])</f>
        <v>Cuenta Por Pagar Servicios Generales</v>
      </c>
      <c r="D3775" s="43" t="s">
        <v>16214</v>
      </c>
      <c r="E3775" t="s">
        <v>152</v>
      </c>
      <c r="F3775" t="s">
        <v>16216</v>
      </c>
      <c r="G3775" s="41">
        <v>44926</v>
      </c>
      <c r="H3775" t="s">
        <v>8891</v>
      </c>
      <c r="L3775" t="s">
        <v>21854</v>
      </c>
      <c r="M3775" s="44">
        <v>-42760</v>
      </c>
      <c r="N3775" s="44">
        <v>-42760</v>
      </c>
    </row>
    <row r="3776" spans="2:14" x14ac:dyDescent="0.25">
      <c r="B3776" s="49" t="s">
        <v>9735</v>
      </c>
      <c r="C3776" s="53" t="str">
        <f>_xlfn.XLOOKUP(Tabla1[[#This Row],[txtDimensionFocus]],Tabla7[Columna1],Tabla7[Columna2])</f>
        <v>Cuenta Por Pagar Servicios Generales</v>
      </c>
      <c r="D3776" s="43" t="s">
        <v>13006</v>
      </c>
      <c r="E3776" t="s">
        <v>4735</v>
      </c>
      <c r="F3776" t="s">
        <v>13007</v>
      </c>
      <c r="G3776" s="41">
        <v>42004</v>
      </c>
      <c r="H3776" t="s">
        <v>4736</v>
      </c>
      <c r="L3776" t="s">
        <v>21854</v>
      </c>
      <c r="M3776" s="44">
        <v>-42487.199999999997</v>
      </c>
      <c r="N3776" s="44">
        <v>-42487.199999999997</v>
      </c>
    </row>
    <row r="3777" spans="2:14" x14ac:dyDescent="0.25">
      <c r="B3777" s="49" t="s">
        <v>9735</v>
      </c>
      <c r="C3777" s="53" t="str">
        <f>_xlfn.XLOOKUP(Tabla1[[#This Row],[txtDimensionFocus]],Tabla7[Columna1],Tabla7[Columna2])</f>
        <v>Cuenta Por Pagar Servicios Generales</v>
      </c>
      <c r="D3777" s="43" t="s">
        <v>11916</v>
      </c>
      <c r="E3777" t="s">
        <v>3225</v>
      </c>
      <c r="F3777" t="s">
        <v>11917</v>
      </c>
      <c r="G3777" s="41">
        <v>41768</v>
      </c>
      <c r="H3777" t="s">
        <v>3226</v>
      </c>
      <c r="L3777" t="s">
        <v>21854</v>
      </c>
      <c r="M3777" s="44">
        <v>-42487.199999999997</v>
      </c>
      <c r="N3777" s="44">
        <v>-42487.199999999997</v>
      </c>
    </row>
    <row r="3778" spans="2:14" x14ac:dyDescent="0.25">
      <c r="B3778" s="49" t="s">
        <v>9735</v>
      </c>
      <c r="C3778" s="53" t="str">
        <f>_xlfn.XLOOKUP(Tabla1[[#This Row],[txtDimensionFocus]],Tabla7[Columna1],Tabla7[Columna2])</f>
        <v>Cuenta Por Pagar Servicios Generales</v>
      </c>
      <c r="D3778" s="43" t="s">
        <v>10320</v>
      </c>
      <c r="E3778" t="s">
        <v>1295</v>
      </c>
      <c r="F3778" t="s">
        <v>10350</v>
      </c>
      <c r="G3778" s="41">
        <v>41396</v>
      </c>
      <c r="H3778" t="s">
        <v>1329</v>
      </c>
      <c r="L3778" t="s">
        <v>21854</v>
      </c>
      <c r="M3778" s="44">
        <v>-55696</v>
      </c>
      <c r="N3778" s="44">
        <v>-42480</v>
      </c>
    </row>
    <row r="3779" spans="2:14" x14ac:dyDescent="0.25">
      <c r="B3779" s="49" t="s">
        <v>9735</v>
      </c>
      <c r="C3779" s="53" t="str">
        <f>_xlfn.XLOOKUP(Tabla1[[#This Row],[txtDimensionFocus]],Tabla7[Columna1],Tabla7[Columna2])</f>
        <v>Cuenta Por Pagar Servicios Generales</v>
      </c>
      <c r="D3779" s="43" t="s">
        <v>10819</v>
      </c>
      <c r="E3779" t="s">
        <v>1915</v>
      </c>
      <c r="F3779" t="s">
        <v>10820</v>
      </c>
      <c r="G3779" s="41">
        <v>41619</v>
      </c>
      <c r="L3779" t="s">
        <v>21854</v>
      </c>
      <c r="M3779" s="44">
        <v>-42315.5</v>
      </c>
      <c r="N3779" s="44">
        <v>-42315.5</v>
      </c>
    </row>
    <row r="3780" spans="2:14" x14ac:dyDescent="0.25">
      <c r="B3780" s="49" t="s">
        <v>9735</v>
      </c>
      <c r="C3780" s="53" t="str">
        <f>_xlfn.XLOOKUP(Tabla1[[#This Row],[txtDimensionFocus]],Tabla7[Columna1],Tabla7[Columna2])</f>
        <v>Cuenta Por Pagar Servicios Generales</v>
      </c>
      <c r="D3780" s="43" t="s">
        <v>11194</v>
      </c>
      <c r="E3780" t="s">
        <v>2300</v>
      </c>
      <c r="F3780" t="s">
        <v>11195</v>
      </c>
      <c r="G3780" s="41">
        <v>41704</v>
      </c>
      <c r="L3780" t="s">
        <v>21854</v>
      </c>
      <c r="M3780" s="44">
        <v>-42315.5</v>
      </c>
      <c r="N3780" s="44">
        <v>-42315.5</v>
      </c>
    </row>
    <row r="3781" spans="2:14" x14ac:dyDescent="0.25">
      <c r="B3781" s="49" t="s">
        <v>9735</v>
      </c>
      <c r="C3781" s="53" t="str">
        <f>_xlfn.XLOOKUP(Tabla1[[#This Row],[txtDimensionFocus]],Tabla7[Columna1],Tabla7[Columna2])</f>
        <v>Cuenta Por Pagar Servicios Generales</v>
      </c>
      <c r="D3781" s="43" t="s">
        <v>11325</v>
      </c>
      <c r="E3781" t="s">
        <v>2439</v>
      </c>
      <c r="F3781" t="s">
        <v>11326</v>
      </c>
      <c r="G3781" s="41">
        <v>41723</v>
      </c>
      <c r="L3781" t="s">
        <v>21854</v>
      </c>
      <c r="M3781" s="44">
        <v>-42315.5</v>
      </c>
      <c r="N3781" s="44">
        <v>-42315.5</v>
      </c>
    </row>
    <row r="3782" spans="2:14" x14ac:dyDescent="0.25">
      <c r="B3782" s="49" t="s">
        <v>9735</v>
      </c>
      <c r="C3782" s="53" t="str">
        <f>_xlfn.XLOOKUP(Tabla1[[#This Row],[txtDimensionFocus]],Tabla7[Columna1],Tabla7[Columna2])</f>
        <v>Cuenta Por Pagar Servicios Generales</v>
      </c>
      <c r="D3782" s="43" t="s">
        <v>11098</v>
      </c>
      <c r="E3782" t="s">
        <v>2193</v>
      </c>
      <c r="F3782" t="s">
        <v>11099</v>
      </c>
      <c r="G3782" s="41">
        <v>41683</v>
      </c>
      <c r="L3782" t="s">
        <v>21854</v>
      </c>
      <c r="M3782" s="44">
        <v>-42315.5</v>
      </c>
      <c r="N3782" s="44">
        <v>-42315.5</v>
      </c>
    </row>
    <row r="3783" spans="2:14" x14ac:dyDescent="0.25">
      <c r="B3783" s="49" t="s">
        <v>9735</v>
      </c>
      <c r="C3783" s="53" t="str">
        <f>_xlfn.XLOOKUP(Tabla1[[#This Row],[txtDimensionFocus]],Tabla7[Columna1],Tabla7[Columna2])</f>
        <v>Cuenta Por Pagar Servicios Generales</v>
      </c>
      <c r="D3783" s="43" t="s">
        <v>11102</v>
      </c>
      <c r="E3783" t="s">
        <v>2196</v>
      </c>
      <c r="F3783" t="s">
        <v>11103</v>
      </c>
      <c r="G3783" s="41">
        <v>41683</v>
      </c>
      <c r="L3783" t="s">
        <v>21854</v>
      </c>
      <c r="M3783" s="44">
        <v>-42315.5</v>
      </c>
      <c r="N3783" s="44">
        <v>-42315.5</v>
      </c>
    </row>
    <row r="3784" spans="2:14" x14ac:dyDescent="0.25">
      <c r="B3784" s="49" t="s">
        <v>9735</v>
      </c>
      <c r="C3784" s="53" t="str">
        <f>_xlfn.XLOOKUP(Tabla1[[#This Row],[txtDimensionFocus]],Tabla7[Columna1],Tabla7[Columna2])</f>
        <v>Cuenta Por Pagar Servicios Generales</v>
      </c>
      <c r="D3784" s="43" t="s">
        <v>11104</v>
      </c>
      <c r="E3784" t="s">
        <v>2197</v>
      </c>
      <c r="F3784" t="s">
        <v>11105</v>
      </c>
      <c r="G3784" s="41">
        <v>41683</v>
      </c>
      <c r="L3784" t="s">
        <v>21854</v>
      </c>
      <c r="M3784" s="44">
        <v>-42315.5</v>
      </c>
      <c r="N3784" s="44">
        <v>-42315.5</v>
      </c>
    </row>
    <row r="3785" spans="2:14" x14ac:dyDescent="0.25">
      <c r="B3785" s="49" t="s">
        <v>9735</v>
      </c>
      <c r="C3785" s="53" t="str">
        <f>_xlfn.XLOOKUP(Tabla1[[#This Row],[txtDimensionFocus]],Tabla7[Columna1],Tabla7[Columna2])</f>
        <v>Cuenta Por Pagar Servicios Generales</v>
      </c>
      <c r="D3785" s="43" t="s">
        <v>11106</v>
      </c>
      <c r="E3785" t="s">
        <v>2198</v>
      </c>
      <c r="F3785" t="s">
        <v>11107</v>
      </c>
      <c r="G3785" s="41">
        <v>41683</v>
      </c>
      <c r="L3785" t="s">
        <v>21854</v>
      </c>
      <c r="M3785" s="44">
        <v>-42315.5</v>
      </c>
      <c r="N3785" s="44">
        <v>-42315.5</v>
      </c>
    </row>
    <row r="3786" spans="2:14" x14ac:dyDescent="0.25">
      <c r="B3786" s="49" t="s">
        <v>9735</v>
      </c>
      <c r="C3786" s="53" t="str">
        <f>_xlfn.XLOOKUP(Tabla1[[#This Row],[txtDimensionFocus]],Tabla7[Columna1],Tabla7[Columna2])</f>
        <v>Cuenta Por Pagar Servicios Generales</v>
      </c>
      <c r="D3786" s="43" t="s">
        <v>11329</v>
      </c>
      <c r="E3786" t="s">
        <v>2441</v>
      </c>
      <c r="F3786" t="s">
        <v>11330</v>
      </c>
      <c r="G3786" s="41">
        <v>41723</v>
      </c>
      <c r="L3786" t="s">
        <v>21854</v>
      </c>
      <c r="M3786" s="44">
        <v>-42315.5</v>
      </c>
      <c r="N3786" s="44">
        <v>-42315.5</v>
      </c>
    </row>
    <row r="3787" spans="2:14" x14ac:dyDescent="0.25">
      <c r="B3787" s="49" t="s">
        <v>9735</v>
      </c>
      <c r="C3787" s="53" t="str">
        <f>_xlfn.XLOOKUP(Tabla1[[#This Row],[txtDimensionFocus]],Tabla7[Columna1],Tabla7[Columna2])</f>
        <v>Cuenta Por Pagar Servicios Generales</v>
      </c>
      <c r="D3787" s="43" t="s">
        <v>11076</v>
      </c>
      <c r="E3787" t="s">
        <v>2171</v>
      </c>
      <c r="F3787" t="s">
        <v>11077</v>
      </c>
      <c r="G3787" s="41">
        <v>41680</v>
      </c>
      <c r="L3787" t="s">
        <v>21854</v>
      </c>
      <c r="M3787" s="44">
        <v>-42315.5</v>
      </c>
      <c r="N3787" s="44">
        <v>-42315.5</v>
      </c>
    </row>
    <row r="3788" spans="2:14" x14ac:dyDescent="0.25">
      <c r="B3788" s="49" t="s">
        <v>9735</v>
      </c>
      <c r="C3788" s="53" t="str">
        <f>_xlfn.XLOOKUP(Tabla1[[#This Row],[txtDimensionFocus]],Tabla7[Columna1],Tabla7[Columna2])</f>
        <v>Cuenta Por Pagar Servicios Generales</v>
      </c>
      <c r="D3788" s="43" t="s">
        <v>13505</v>
      </c>
      <c r="E3788" t="s">
        <v>5393</v>
      </c>
      <c r="F3788" t="s">
        <v>13506</v>
      </c>
      <c r="G3788" s="41">
        <v>42100</v>
      </c>
      <c r="H3788" t="s">
        <v>5394</v>
      </c>
      <c r="L3788" t="s">
        <v>21854</v>
      </c>
      <c r="M3788" s="44">
        <v>-42000</v>
      </c>
      <c r="N3788" s="44">
        <v>-42000</v>
      </c>
    </row>
    <row r="3789" spans="2:14" x14ac:dyDescent="0.25">
      <c r="B3789" s="49" t="s">
        <v>9735</v>
      </c>
      <c r="C3789" s="53" t="str">
        <f>_xlfn.XLOOKUP(Tabla1[[#This Row],[txtDimensionFocus]],Tabla7[Columna1],Tabla7[Columna2])</f>
        <v>Cuenta Por Pagar Servicios Generales</v>
      </c>
      <c r="D3789" s="43" t="s">
        <v>14103</v>
      </c>
      <c r="E3789" t="s">
        <v>6131</v>
      </c>
      <c r="F3789" t="s">
        <v>14156</v>
      </c>
      <c r="G3789" s="41">
        <v>42577</v>
      </c>
      <c r="H3789" t="s">
        <v>6213</v>
      </c>
      <c r="L3789" t="s">
        <v>21854</v>
      </c>
      <c r="M3789" s="44">
        <v>-41800</v>
      </c>
      <c r="N3789" s="44">
        <v>-41800</v>
      </c>
    </row>
    <row r="3790" spans="2:14" x14ac:dyDescent="0.25">
      <c r="B3790" s="49" t="s">
        <v>9735</v>
      </c>
      <c r="C3790" s="53" t="str">
        <f>_xlfn.XLOOKUP(Tabla1[[#This Row],[txtDimensionFocus]],Tabla7[Columna1],Tabla7[Columna2])</f>
        <v>Cuenta Por Pagar Servicios Generales</v>
      </c>
      <c r="D3790" s="43" t="s">
        <v>9902</v>
      </c>
      <c r="E3790" t="s">
        <v>709</v>
      </c>
      <c r="F3790" t="s">
        <v>9903</v>
      </c>
      <c r="G3790" s="41">
        <v>41109</v>
      </c>
      <c r="H3790" t="s">
        <v>710</v>
      </c>
      <c r="L3790" t="s">
        <v>21854</v>
      </c>
      <c r="M3790" s="44">
        <v>-41765.800000000003</v>
      </c>
      <c r="N3790" s="44">
        <v>-41765.800000000003</v>
      </c>
    </row>
    <row r="3791" spans="2:14" x14ac:dyDescent="0.25">
      <c r="B3791" s="49" t="s">
        <v>9735</v>
      </c>
      <c r="C3791" s="53" t="str">
        <f>_xlfn.XLOOKUP(Tabla1[[#This Row],[txtDimensionFocus]],Tabla7[Columna1],Tabla7[Columna2])</f>
        <v>Cuenta Por Pagar Servicios Generales</v>
      </c>
      <c r="D3791" s="43" t="s">
        <v>13008</v>
      </c>
      <c r="E3791" t="s">
        <v>4738</v>
      </c>
      <c r="F3791" t="s">
        <v>13009</v>
      </c>
      <c r="G3791" s="41">
        <v>42004</v>
      </c>
      <c r="H3791" t="s">
        <v>4739</v>
      </c>
      <c r="L3791" t="s">
        <v>21854</v>
      </c>
      <c r="M3791" s="44">
        <v>-41700.400000000001</v>
      </c>
      <c r="N3791" s="44">
        <v>-41700.400000000001</v>
      </c>
    </row>
    <row r="3792" spans="2:14" x14ac:dyDescent="0.25">
      <c r="B3792" s="49" t="s">
        <v>9735</v>
      </c>
      <c r="C3792" s="53" t="str">
        <f>_xlfn.XLOOKUP(Tabla1[[#This Row],[txtDimensionFocus]],Tabla7[Columna1],Tabla7[Columna2])</f>
        <v>Cuenta Por Pagar Servicios Generales</v>
      </c>
      <c r="D3792" s="43" t="s">
        <v>13010</v>
      </c>
      <c r="E3792" t="s">
        <v>4741</v>
      </c>
      <c r="F3792" t="s">
        <v>13011</v>
      </c>
      <c r="G3792" s="41">
        <v>42004</v>
      </c>
      <c r="H3792" t="s">
        <v>4742</v>
      </c>
      <c r="L3792" t="s">
        <v>21854</v>
      </c>
      <c r="M3792" s="44">
        <v>-41700.400000000001</v>
      </c>
      <c r="N3792" s="44">
        <v>-41700.400000000001</v>
      </c>
    </row>
    <row r="3793" spans="2:14" x14ac:dyDescent="0.25">
      <c r="B3793" s="49" t="s">
        <v>9735</v>
      </c>
      <c r="C3793" s="53" t="str">
        <f>_xlfn.XLOOKUP(Tabla1[[#This Row],[txtDimensionFocus]],Tabla7[Columna1],Tabla7[Columna2])</f>
        <v>Cuenta Por Pagar Servicios Generales</v>
      </c>
      <c r="D3793" s="43" t="s">
        <v>13171</v>
      </c>
      <c r="E3793" t="s">
        <v>4980</v>
      </c>
      <c r="F3793" t="s">
        <v>13172</v>
      </c>
      <c r="G3793" s="41">
        <v>42004</v>
      </c>
      <c r="H3793" t="s">
        <v>4981</v>
      </c>
      <c r="L3793" t="s">
        <v>21854</v>
      </c>
      <c r="M3793" s="44">
        <v>-41700.400000000001</v>
      </c>
      <c r="N3793" s="44">
        <v>-41700.400000000001</v>
      </c>
    </row>
    <row r="3794" spans="2:14" x14ac:dyDescent="0.25">
      <c r="B3794" s="49" t="s">
        <v>9735</v>
      </c>
      <c r="C3794" s="53" t="str">
        <f>_xlfn.XLOOKUP(Tabla1[[#This Row],[txtDimensionFocus]],Tabla7[Columna1],Tabla7[Columna2])</f>
        <v>Cuenta Por Pagar Servicios Generales</v>
      </c>
      <c r="D3794" s="43" t="s">
        <v>11457</v>
      </c>
      <c r="E3794" t="s">
        <v>2608</v>
      </c>
      <c r="F3794" t="s">
        <v>11458</v>
      </c>
      <c r="G3794" s="41">
        <v>41741</v>
      </c>
      <c r="H3794" t="s">
        <v>2609</v>
      </c>
      <c r="L3794" t="s">
        <v>21854</v>
      </c>
      <c r="M3794" s="44">
        <v>-41485.660000000003</v>
      </c>
      <c r="N3794" s="44">
        <v>-41485.660000000003</v>
      </c>
    </row>
    <row r="3795" spans="2:14" x14ac:dyDescent="0.25">
      <c r="B3795" s="49" t="s">
        <v>9735</v>
      </c>
      <c r="C3795" s="53" t="str">
        <f>_xlfn.XLOOKUP(Tabla1[[#This Row],[txtDimensionFocus]],Tabla7[Columna1],Tabla7[Columna2])</f>
        <v>Cuenta Por Pagar Servicios Generales</v>
      </c>
      <c r="D3795" s="43" t="s">
        <v>11524</v>
      </c>
      <c r="E3795" t="s">
        <v>2707</v>
      </c>
      <c r="F3795" t="s">
        <v>11525</v>
      </c>
      <c r="G3795" s="41">
        <v>41743</v>
      </c>
      <c r="H3795" t="s">
        <v>2708</v>
      </c>
      <c r="L3795" t="s">
        <v>21854</v>
      </c>
      <c r="M3795" s="44">
        <v>-41485.660000000003</v>
      </c>
      <c r="N3795" s="44">
        <v>-41485.660000000003</v>
      </c>
    </row>
    <row r="3796" spans="2:14" x14ac:dyDescent="0.25">
      <c r="B3796" s="49" t="s">
        <v>9735</v>
      </c>
      <c r="C3796" s="53" t="str">
        <f>_xlfn.XLOOKUP(Tabla1[[#This Row],[txtDimensionFocus]],Tabla7[Columna1],Tabla7[Columna2])</f>
        <v>Cuenta Por Pagar Servicios Generales</v>
      </c>
      <c r="D3796" s="43" t="s">
        <v>12097</v>
      </c>
      <c r="E3796" t="s">
        <v>3481</v>
      </c>
      <c r="F3796" t="s">
        <v>12098</v>
      </c>
      <c r="G3796" s="41">
        <v>41775</v>
      </c>
      <c r="H3796" t="s">
        <v>3482</v>
      </c>
      <c r="L3796" t="s">
        <v>21854</v>
      </c>
      <c r="M3796" s="44">
        <v>-41485.660000000003</v>
      </c>
      <c r="N3796" s="44">
        <v>-41485.660000000003</v>
      </c>
    </row>
    <row r="3797" spans="2:14" x14ac:dyDescent="0.25">
      <c r="B3797" s="49" t="s">
        <v>9735</v>
      </c>
      <c r="C3797" s="53" t="str">
        <f>_xlfn.XLOOKUP(Tabla1[[#This Row],[txtDimensionFocus]],Tabla7[Columna1],Tabla7[Columna2])</f>
        <v>Cuenta Por Pagar Servicios Generales</v>
      </c>
      <c r="D3797" s="43" t="s">
        <v>14000</v>
      </c>
      <c r="E3797" t="s">
        <v>5989</v>
      </c>
      <c r="F3797" t="s">
        <v>14105</v>
      </c>
      <c r="G3797" s="41">
        <v>42549</v>
      </c>
      <c r="H3797" t="s">
        <v>6134</v>
      </c>
      <c r="L3797" t="s">
        <v>21854</v>
      </c>
      <c r="M3797" s="44">
        <v>-41400</v>
      </c>
      <c r="N3797" s="44">
        <v>-41400</v>
      </c>
    </row>
    <row r="3798" spans="2:14" x14ac:dyDescent="0.25">
      <c r="B3798" s="49" t="s">
        <v>9735</v>
      </c>
      <c r="C3798" s="53" t="str">
        <f>_xlfn.XLOOKUP(Tabla1[[#This Row],[txtDimensionFocus]],Tabla7[Columna1],Tabla7[Columna2])</f>
        <v>Cuenta Por Pagar Servicios Generales</v>
      </c>
      <c r="D3798" s="43" t="s">
        <v>1428</v>
      </c>
      <c r="E3798" t="s">
        <v>1427</v>
      </c>
      <c r="F3798" t="s">
        <v>12494</v>
      </c>
      <c r="G3798" s="41">
        <v>41842</v>
      </c>
      <c r="H3798" t="s">
        <v>4050</v>
      </c>
      <c r="I3798" t="s">
        <v>19214</v>
      </c>
      <c r="K3798" t="s">
        <v>22809</v>
      </c>
      <c r="L3798" t="s">
        <v>21854</v>
      </c>
      <c r="M3798" s="44">
        <v>-41300</v>
      </c>
      <c r="N3798" s="44">
        <v>-41300</v>
      </c>
    </row>
    <row r="3799" spans="2:14" x14ac:dyDescent="0.25">
      <c r="B3799" s="49" t="s">
        <v>9735</v>
      </c>
      <c r="C3799" s="53" t="str">
        <f>_xlfn.XLOOKUP(Tabla1[[#This Row],[txtDimensionFocus]],Tabla7[Columna1],Tabla7[Columna2])</f>
        <v>Cuenta Por Pagar Servicios Generales</v>
      </c>
      <c r="D3799" s="43" t="s">
        <v>10176</v>
      </c>
      <c r="E3799" t="s">
        <v>1100</v>
      </c>
      <c r="F3799" t="s">
        <v>10177</v>
      </c>
      <c r="G3799" s="41">
        <v>41260</v>
      </c>
      <c r="H3799" t="s">
        <v>1101</v>
      </c>
      <c r="L3799" t="s">
        <v>21854</v>
      </c>
      <c r="M3799" s="44">
        <v>-41127.21</v>
      </c>
      <c r="N3799" s="44">
        <v>-41127.21</v>
      </c>
    </row>
    <row r="3800" spans="2:14" x14ac:dyDescent="0.25">
      <c r="B3800" s="49" t="s">
        <v>9735</v>
      </c>
      <c r="C3800" s="53" t="str">
        <f>_xlfn.XLOOKUP(Tabla1[[#This Row],[txtDimensionFocus]],Tabla7[Columna1],Tabla7[Columna2])</f>
        <v>Cuenta Por Pagar Servicios Generales</v>
      </c>
      <c r="D3800" s="43" t="s">
        <v>13133</v>
      </c>
      <c r="E3800" t="s">
        <v>4924</v>
      </c>
      <c r="F3800" t="s">
        <v>13134</v>
      </c>
      <c r="G3800" s="41">
        <v>42004</v>
      </c>
      <c r="H3800" t="s">
        <v>4925</v>
      </c>
      <c r="L3800" t="s">
        <v>21854</v>
      </c>
      <c r="M3800" s="44">
        <v>-40913.599999999999</v>
      </c>
      <c r="N3800" s="44">
        <v>-40913.599999999999</v>
      </c>
    </row>
    <row r="3801" spans="2:14" x14ac:dyDescent="0.25">
      <c r="B3801" s="49" t="s">
        <v>9735</v>
      </c>
      <c r="C3801" s="53" t="str">
        <f>_xlfn.XLOOKUP(Tabla1[[#This Row],[txtDimensionFocus]],Tabla7[Columna1],Tabla7[Columna2])</f>
        <v>Cuenta Por Pagar Servicios Generales</v>
      </c>
      <c r="D3801" s="43" t="s">
        <v>14599</v>
      </c>
      <c r="E3801" t="s">
        <v>6759</v>
      </c>
      <c r="F3801" t="s">
        <v>14600</v>
      </c>
      <c r="G3801" s="41">
        <v>42860</v>
      </c>
      <c r="H3801" t="s">
        <v>6760</v>
      </c>
      <c r="L3801" t="s">
        <v>21854</v>
      </c>
      <c r="M3801" s="44">
        <v>-40800</v>
      </c>
      <c r="N3801" s="44">
        <v>-40800</v>
      </c>
    </row>
    <row r="3802" spans="2:14" x14ac:dyDescent="0.25">
      <c r="B3802" s="49" t="s">
        <v>9735</v>
      </c>
      <c r="C3802" s="53" t="str">
        <f>_xlfn.XLOOKUP(Tabla1[[#This Row],[txtDimensionFocus]],Tabla7[Columna1],Tabla7[Columna2])</f>
        <v>Cuenta Por Pagar Servicios Generales</v>
      </c>
      <c r="D3802" s="43" t="s">
        <v>11633</v>
      </c>
      <c r="E3802" t="s">
        <v>2852</v>
      </c>
      <c r="F3802" t="s">
        <v>11634</v>
      </c>
      <c r="G3802" s="41">
        <v>41746</v>
      </c>
      <c r="H3802" t="s">
        <v>2853</v>
      </c>
      <c r="L3802" t="s">
        <v>21854</v>
      </c>
      <c r="M3802" s="44">
        <v>-40770.39</v>
      </c>
      <c r="N3802" s="44">
        <v>-40770.39</v>
      </c>
    </row>
    <row r="3803" spans="2:14" x14ac:dyDescent="0.25">
      <c r="B3803" s="49" t="s">
        <v>9735</v>
      </c>
      <c r="C3803" s="53" t="str">
        <f>_xlfn.XLOOKUP(Tabla1[[#This Row],[txtDimensionFocus]],Tabla7[Columna1],Tabla7[Columna2])</f>
        <v>Cuenta Por Pagar Servicios Generales</v>
      </c>
      <c r="D3803" s="43" t="s">
        <v>12176</v>
      </c>
      <c r="E3803" t="s">
        <v>3597</v>
      </c>
      <c r="F3803" t="s">
        <v>12177</v>
      </c>
      <c r="G3803" s="41">
        <v>41779</v>
      </c>
      <c r="H3803" t="s">
        <v>3598</v>
      </c>
      <c r="L3803" t="s">
        <v>21854</v>
      </c>
      <c r="M3803" s="44">
        <v>-40770.39</v>
      </c>
      <c r="N3803" s="44">
        <v>-40770.39</v>
      </c>
    </row>
    <row r="3804" spans="2:14" x14ac:dyDescent="0.25">
      <c r="B3804" s="49" t="s">
        <v>9735</v>
      </c>
      <c r="C3804" s="53" t="str">
        <f>_xlfn.XLOOKUP(Tabla1[[#This Row],[txtDimensionFocus]],Tabla7[Columna1],Tabla7[Columna2])</f>
        <v>Cuenta Por Pagar Servicios Generales</v>
      </c>
      <c r="D3804" s="43" t="s">
        <v>11823</v>
      </c>
      <c r="E3804" t="s">
        <v>3083</v>
      </c>
      <c r="F3804" t="s">
        <v>11824</v>
      </c>
      <c r="G3804" s="41">
        <v>41765</v>
      </c>
      <c r="H3804" t="s">
        <v>3084</v>
      </c>
      <c r="L3804" t="s">
        <v>21854</v>
      </c>
      <c r="M3804" s="44">
        <v>-40770.39</v>
      </c>
      <c r="N3804" s="44">
        <v>-40770.39</v>
      </c>
    </row>
    <row r="3805" spans="2:14" x14ac:dyDescent="0.25">
      <c r="B3805" s="49" t="s">
        <v>9735</v>
      </c>
      <c r="C3805" s="53" t="str">
        <f>_xlfn.XLOOKUP(Tabla1[[#This Row],[txtDimensionFocus]],Tabla7[Columna1],Tabla7[Columna2])</f>
        <v>Cuenta Por Pagar Servicios Generales</v>
      </c>
      <c r="D3805" s="43" t="s">
        <v>11461</v>
      </c>
      <c r="E3805" t="s">
        <v>2614</v>
      </c>
      <c r="F3805" t="s">
        <v>11462</v>
      </c>
      <c r="G3805" s="41">
        <v>41741</v>
      </c>
      <c r="H3805" t="s">
        <v>2615</v>
      </c>
      <c r="L3805" t="s">
        <v>21854</v>
      </c>
      <c r="M3805" s="44">
        <v>-40770.39</v>
      </c>
      <c r="N3805" s="44">
        <v>-40770.39</v>
      </c>
    </row>
    <row r="3806" spans="2:14" x14ac:dyDescent="0.25">
      <c r="B3806" s="49" t="s">
        <v>9735</v>
      </c>
      <c r="C3806" s="53" t="str">
        <f>_xlfn.XLOOKUP(Tabla1[[#This Row],[txtDimensionFocus]],Tabla7[Columna1],Tabla7[Columna2])</f>
        <v>Cuenta Por Pagar Servicios Generales</v>
      </c>
      <c r="D3806" s="43" t="s">
        <v>11528</v>
      </c>
      <c r="E3806" t="s">
        <v>2712</v>
      </c>
      <c r="F3806" t="s">
        <v>11529</v>
      </c>
      <c r="G3806" s="41">
        <v>41743</v>
      </c>
      <c r="H3806" t="s">
        <v>2713</v>
      </c>
      <c r="L3806" t="s">
        <v>21854</v>
      </c>
      <c r="M3806" s="44">
        <v>-40770.39</v>
      </c>
      <c r="N3806" s="44">
        <v>-40770.39</v>
      </c>
    </row>
    <row r="3807" spans="2:14" x14ac:dyDescent="0.25">
      <c r="B3807" s="49" t="s">
        <v>9735</v>
      </c>
      <c r="C3807" s="53" t="str">
        <f>_xlfn.XLOOKUP(Tabla1[[#This Row],[txtDimensionFocus]],Tabla7[Columna1],Tabla7[Columna2])</f>
        <v>Cuenta Por Pagar Servicios Generales</v>
      </c>
      <c r="D3807" s="43" t="s">
        <v>11618</v>
      </c>
      <c r="E3807" t="s">
        <v>2830</v>
      </c>
      <c r="F3807" t="s">
        <v>11619</v>
      </c>
      <c r="G3807" s="41">
        <v>41745</v>
      </c>
      <c r="H3807" t="s">
        <v>2831</v>
      </c>
      <c r="L3807" t="s">
        <v>21854</v>
      </c>
      <c r="M3807" s="44">
        <v>-40770.39</v>
      </c>
      <c r="N3807" s="44">
        <v>-40770.39</v>
      </c>
    </row>
    <row r="3808" spans="2:14" x14ac:dyDescent="0.25">
      <c r="B3808" s="49" t="s">
        <v>9735</v>
      </c>
      <c r="C3808" s="53" t="str">
        <f>_xlfn.XLOOKUP(Tabla1[[#This Row],[txtDimensionFocus]],Tabla7[Columna1],Tabla7[Columna2])</f>
        <v>Cuenta Por Pagar Servicios Generales</v>
      </c>
      <c r="D3808" s="43" t="s">
        <v>11573</v>
      </c>
      <c r="E3808" t="s">
        <v>2771</v>
      </c>
      <c r="F3808" t="s">
        <v>11574</v>
      </c>
      <c r="G3808" s="41">
        <v>41744</v>
      </c>
      <c r="H3808" t="s">
        <v>2772</v>
      </c>
      <c r="L3808" t="s">
        <v>21854</v>
      </c>
      <c r="M3808" s="44">
        <v>-40770.39</v>
      </c>
      <c r="N3808" s="44">
        <v>-40770.39</v>
      </c>
    </row>
    <row r="3809" spans="2:14" x14ac:dyDescent="0.25">
      <c r="B3809" s="49" t="s">
        <v>9735</v>
      </c>
      <c r="C3809" s="53" t="str">
        <f>_xlfn.XLOOKUP(Tabla1[[#This Row],[txtDimensionFocus]],Tabla7[Columna1],Tabla7[Columna2])</f>
        <v>Cuenta Por Pagar Servicios Generales</v>
      </c>
      <c r="D3809" s="43" t="s">
        <v>12285</v>
      </c>
      <c r="E3809" t="s">
        <v>3754</v>
      </c>
      <c r="F3809" t="s">
        <v>12286</v>
      </c>
      <c r="G3809" s="41">
        <v>41780</v>
      </c>
      <c r="H3809" t="s">
        <v>3755</v>
      </c>
      <c r="L3809" t="s">
        <v>21854</v>
      </c>
      <c r="M3809" s="44">
        <v>-40770.39</v>
      </c>
      <c r="N3809" s="44">
        <v>-40770.39</v>
      </c>
    </row>
    <row r="3810" spans="2:14" x14ac:dyDescent="0.25">
      <c r="B3810" s="49" t="s">
        <v>9735</v>
      </c>
      <c r="C3810" s="53" t="str">
        <f>_xlfn.XLOOKUP(Tabla1[[#This Row],[txtDimensionFocus]],Tabla7[Columna1],Tabla7[Columna2])</f>
        <v>Cuenta Por Pagar Servicios Generales</v>
      </c>
      <c r="D3810" s="43" t="s">
        <v>12101</v>
      </c>
      <c r="E3810" t="s">
        <v>3487</v>
      </c>
      <c r="F3810" t="s">
        <v>12102</v>
      </c>
      <c r="G3810" s="41">
        <v>41775</v>
      </c>
      <c r="H3810" t="s">
        <v>3488</v>
      </c>
      <c r="L3810" t="s">
        <v>21854</v>
      </c>
      <c r="M3810" s="44">
        <v>-40770.39</v>
      </c>
      <c r="N3810" s="44">
        <v>-40770.39</v>
      </c>
    </row>
    <row r="3811" spans="2:14" x14ac:dyDescent="0.25">
      <c r="B3811" s="49" t="s">
        <v>9735</v>
      </c>
      <c r="C3811" s="53" t="str">
        <f>_xlfn.XLOOKUP(Tabla1[[#This Row],[txtDimensionFocus]],Tabla7[Columna1],Tabla7[Columna2])</f>
        <v>Cuenta Por Pagar Servicios Generales</v>
      </c>
      <c r="D3811" s="43" t="s">
        <v>13577</v>
      </c>
      <c r="E3811" t="s">
        <v>5475</v>
      </c>
      <c r="F3811" t="s">
        <v>13578</v>
      </c>
      <c r="G3811" s="41">
        <v>42137</v>
      </c>
      <c r="H3811" t="s">
        <v>5476</v>
      </c>
      <c r="L3811" t="s">
        <v>21854</v>
      </c>
      <c r="M3811" s="44">
        <v>-40600</v>
      </c>
      <c r="N3811" s="44">
        <v>-40600</v>
      </c>
    </row>
    <row r="3812" spans="2:14" x14ac:dyDescent="0.25">
      <c r="B3812" s="49" t="s">
        <v>9735</v>
      </c>
      <c r="C3812" s="53" t="str">
        <f>_xlfn.XLOOKUP(Tabla1[[#This Row],[txtDimensionFocus]],Tabla7[Columna1],Tabla7[Columna2])</f>
        <v>Cuenta Por Pagar Servicios Generales</v>
      </c>
      <c r="D3812" s="43" t="s">
        <v>13577</v>
      </c>
      <c r="E3812" t="s">
        <v>5475</v>
      </c>
      <c r="F3812" t="s">
        <v>13579</v>
      </c>
      <c r="G3812" s="41">
        <v>42137</v>
      </c>
      <c r="H3812" t="s">
        <v>5478</v>
      </c>
      <c r="L3812" t="s">
        <v>21854</v>
      </c>
      <c r="M3812" s="44">
        <v>-40600</v>
      </c>
      <c r="N3812" s="44">
        <v>-40600</v>
      </c>
    </row>
    <row r="3813" spans="2:14" x14ac:dyDescent="0.25">
      <c r="B3813" s="49" t="s">
        <v>9735</v>
      </c>
      <c r="C3813" s="53" t="str">
        <f>_xlfn.XLOOKUP(Tabla1[[#This Row],[txtDimensionFocus]],Tabla7[Columna1],Tabla7[Columna2])</f>
        <v>Cuenta Por Pagar Servicios Generales</v>
      </c>
      <c r="D3813" s="43" t="s">
        <v>10497</v>
      </c>
      <c r="E3813" t="s">
        <v>1527</v>
      </c>
      <c r="F3813" t="s">
        <v>10498</v>
      </c>
      <c r="G3813" s="41">
        <v>41520</v>
      </c>
      <c r="H3813" t="s">
        <v>1528</v>
      </c>
      <c r="L3813" t="s">
        <v>21854</v>
      </c>
      <c r="M3813" s="44">
        <v>-44718.48</v>
      </c>
      <c r="N3813" s="44">
        <v>-40246.629999999997</v>
      </c>
    </row>
    <row r="3814" spans="2:14" x14ac:dyDescent="0.25">
      <c r="B3814" s="49" t="s">
        <v>9735</v>
      </c>
      <c r="C3814" s="53" t="str">
        <f>_xlfn.XLOOKUP(Tabla1[[#This Row],[txtDimensionFocus]],Tabla7[Columna1],Tabla7[Columna2])</f>
        <v>Cuenta Por Pagar Servicios Generales</v>
      </c>
      <c r="D3814" s="43" t="s">
        <v>10506</v>
      </c>
      <c r="E3814" t="s">
        <v>1540</v>
      </c>
      <c r="F3814" t="s">
        <v>10507</v>
      </c>
      <c r="G3814" s="41">
        <v>41523</v>
      </c>
      <c r="H3814" t="s">
        <v>1541</v>
      </c>
      <c r="L3814" t="s">
        <v>21854</v>
      </c>
      <c r="M3814" s="44">
        <v>-44718.48</v>
      </c>
      <c r="N3814" s="44">
        <v>-40246.629999999997</v>
      </c>
    </row>
    <row r="3815" spans="2:14" x14ac:dyDescent="0.25">
      <c r="B3815" s="49" t="s">
        <v>9735</v>
      </c>
      <c r="C3815" s="53" t="str">
        <f>_xlfn.XLOOKUP(Tabla1[[#This Row],[txtDimensionFocus]],Tabla7[Columna1],Tabla7[Columna2])</f>
        <v>Cuenta Por Pagar Servicios Generales</v>
      </c>
      <c r="D3815" s="43" t="s">
        <v>13550</v>
      </c>
      <c r="E3815" t="s">
        <v>5436</v>
      </c>
      <c r="F3815" t="s">
        <v>13551</v>
      </c>
      <c r="G3815" s="41">
        <v>42114</v>
      </c>
      <c r="H3815" t="s">
        <v>5437</v>
      </c>
      <c r="L3815" t="s">
        <v>21854</v>
      </c>
      <c r="M3815" s="44">
        <v>-40000</v>
      </c>
      <c r="N3815" s="44">
        <v>-40000</v>
      </c>
    </row>
    <row r="3816" spans="2:14" x14ac:dyDescent="0.25">
      <c r="B3816" s="49" t="s">
        <v>9735</v>
      </c>
      <c r="C3816" s="53" t="str">
        <f>_xlfn.XLOOKUP(Tabla1[[#This Row],[txtDimensionFocus]],Tabla7[Columna1],Tabla7[Columna2])</f>
        <v>Cuenta Por Pagar Servicios Generales</v>
      </c>
      <c r="D3816" s="43" t="s">
        <v>13934</v>
      </c>
      <c r="E3816" t="s">
        <v>5902</v>
      </c>
      <c r="F3816" t="s">
        <v>13935</v>
      </c>
      <c r="G3816" s="41">
        <v>42356</v>
      </c>
      <c r="H3816" t="s">
        <v>3864</v>
      </c>
      <c r="L3816" t="s">
        <v>21854</v>
      </c>
      <c r="M3816" s="44">
        <v>-40000</v>
      </c>
      <c r="N3816" s="44">
        <v>-40000</v>
      </c>
    </row>
    <row r="3817" spans="2:14" x14ac:dyDescent="0.25">
      <c r="B3817" s="49" t="s">
        <v>9735</v>
      </c>
      <c r="C3817" s="53" t="str">
        <f>_xlfn.XLOOKUP(Tabla1[[#This Row],[txtDimensionFocus]],Tabla7[Columna1],Tabla7[Columna2])</f>
        <v>Cuenta Por Pagar Servicios Generales</v>
      </c>
      <c r="D3817" s="43" t="s">
        <v>13530</v>
      </c>
      <c r="E3817" t="s">
        <v>5420</v>
      </c>
      <c r="F3817" t="s">
        <v>13531</v>
      </c>
      <c r="G3817" s="41">
        <v>42104</v>
      </c>
      <c r="H3817" t="s">
        <v>5416</v>
      </c>
      <c r="L3817" t="s">
        <v>21854</v>
      </c>
      <c r="M3817" s="44">
        <v>-40000</v>
      </c>
      <c r="N3817" s="44">
        <v>-40000</v>
      </c>
    </row>
    <row r="3818" spans="2:14" x14ac:dyDescent="0.25">
      <c r="B3818" s="49" t="s">
        <v>9735</v>
      </c>
      <c r="C3818" s="53" t="str">
        <f>_xlfn.XLOOKUP(Tabla1[[#This Row],[txtDimensionFocus]],Tabla7[Columna1],Tabla7[Columna2])</f>
        <v>Cuenta Por Pagar Servicios Generales</v>
      </c>
      <c r="D3818" s="43" t="s">
        <v>10410</v>
      </c>
      <c r="E3818" t="s">
        <v>1413</v>
      </c>
      <c r="F3818" t="s">
        <v>11596</v>
      </c>
      <c r="G3818" s="41">
        <v>41745</v>
      </c>
      <c r="H3818" t="s">
        <v>2796</v>
      </c>
      <c r="L3818" t="s">
        <v>21854</v>
      </c>
      <c r="M3818" s="44">
        <v>-40000</v>
      </c>
      <c r="N3818" s="44">
        <v>-40000</v>
      </c>
    </row>
    <row r="3819" spans="2:14" x14ac:dyDescent="0.25">
      <c r="B3819" s="49" t="s">
        <v>9735</v>
      </c>
      <c r="C3819" s="53" t="str">
        <f>_xlfn.XLOOKUP(Tabla1[[#This Row],[txtDimensionFocus]],Tabla7[Columna1],Tabla7[Columna2])</f>
        <v>Cuenta Por Pagar Servicios Generales</v>
      </c>
      <c r="D3819" s="43" t="s">
        <v>11279</v>
      </c>
      <c r="E3819" t="s">
        <v>2390</v>
      </c>
      <c r="F3819" t="s">
        <v>11280</v>
      </c>
      <c r="G3819" s="41">
        <v>41715</v>
      </c>
      <c r="H3819" t="s">
        <v>2391</v>
      </c>
      <c r="L3819" t="s">
        <v>21854</v>
      </c>
      <c r="M3819" s="44">
        <v>-39861.65</v>
      </c>
      <c r="N3819" s="44">
        <v>-39861.65</v>
      </c>
    </row>
    <row r="3820" spans="2:14" x14ac:dyDescent="0.25">
      <c r="B3820" s="49" t="s">
        <v>9735</v>
      </c>
      <c r="C3820" s="53" t="str">
        <f>_xlfn.XLOOKUP(Tabla1[[#This Row],[txtDimensionFocus]],Tabla7[Columna1],Tabla7[Columna2])</f>
        <v>Cuenta Por Pagar Servicios Generales</v>
      </c>
      <c r="D3820" s="43" t="s">
        <v>12933</v>
      </c>
      <c r="E3820" t="s">
        <v>4628</v>
      </c>
      <c r="F3820" t="s">
        <v>12934</v>
      </c>
      <c r="G3820" s="41">
        <v>42004</v>
      </c>
      <c r="H3820" t="s">
        <v>4629</v>
      </c>
      <c r="L3820" t="s">
        <v>21854</v>
      </c>
      <c r="M3820" s="44">
        <v>-38934.1</v>
      </c>
      <c r="N3820" s="44">
        <v>-38934.1</v>
      </c>
    </row>
    <row r="3821" spans="2:14" x14ac:dyDescent="0.25">
      <c r="B3821" s="49" t="s">
        <v>9735</v>
      </c>
      <c r="C3821" s="53" t="str">
        <f>_xlfn.XLOOKUP(Tabla1[[#This Row],[txtDimensionFocus]],Tabla7[Columna1],Tabla7[Columna2])</f>
        <v>Cuenta Por Pagar Servicios Generales</v>
      </c>
      <c r="D3821" s="43" t="s">
        <v>12941</v>
      </c>
      <c r="E3821" t="s">
        <v>4640</v>
      </c>
      <c r="F3821" t="s">
        <v>12942</v>
      </c>
      <c r="G3821" s="41">
        <v>42004</v>
      </c>
      <c r="H3821" t="s">
        <v>4641</v>
      </c>
      <c r="L3821" t="s">
        <v>21854</v>
      </c>
      <c r="M3821" s="44">
        <v>-38934.1</v>
      </c>
      <c r="N3821" s="44">
        <v>-38934.1</v>
      </c>
    </row>
    <row r="3822" spans="2:14" x14ac:dyDescent="0.25">
      <c r="B3822" s="49" t="s">
        <v>9735</v>
      </c>
      <c r="C3822" s="53" t="str">
        <f>_xlfn.XLOOKUP(Tabla1[[#This Row],[txtDimensionFocus]],Tabla7[Columna1],Tabla7[Columna2])</f>
        <v>Cuenta Por Pagar Servicios Generales</v>
      </c>
      <c r="D3822" s="43" t="s">
        <v>12957</v>
      </c>
      <c r="E3822" t="s">
        <v>4664</v>
      </c>
      <c r="F3822" t="s">
        <v>12958</v>
      </c>
      <c r="G3822" s="41">
        <v>42004</v>
      </c>
      <c r="H3822" t="s">
        <v>4665</v>
      </c>
      <c r="L3822" t="s">
        <v>21854</v>
      </c>
      <c r="M3822" s="44">
        <v>-38934.1</v>
      </c>
      <c r="N3822" s="44">
        <v>-38934.1</v>
      </c>
    </row>
    <row r="3823" spans="2:14" x14ac:dyDescent="0.25">
      <c r="B3823" s="49" t="s">
        <v>9735</v>
      </c>
      <c r="C3823" s="53" t="str">
        <f>_xlfn.XLOOKUP(Tabla1[[#This Row],[txtDimensionFocus]],Tabla7[Columna1],Tabla7[Columna2])</f>
        <v>Cuenta Por Pagar Servicios Generales</v>
      </c>
      <c r="D3823" s="43" t="s">
        <v>12969</v>
      </c>
      <c r="E3823" t="s">
        <v>4682</v>
      </c>
      <c r="F3823" t="s">
        <v>12970</v>
      </c>
      <c r="G3823" s="41">
        <v>42004</v>
      </c>
      <c r="H3823" t="s">
        <v>4683</v>
      </c>
      <c r="L3823" t="s">
        <v>21854</v>
      </c>
      <c r="M3823" s="44">
        <v>-38934.1</v>
      </c>
      <c r="N3823" s="44">
        <v>-38934.1</v>
      </c>
    </row>
    <row r="3824" spans="2:14" x14ac:dyDescent="0.25">
      <c r="B3824" s="49" t="s">
        <v>9735</v>
      </c>
      <c r="C3824" s="53" t="str">
        <f>_xlfn.XLOOKUP(Tabla1[[#This Row],[txtDimensionFocus]],Tabla7[Columna1],Tabla7[Columna2])</f>
        <v>Cuenta Por Pagar Servicios Generales</v>
      </c>
      <c r="D3824" s="43" t="s">
        <v>12971</v>
      </c>
      <c r="E3824" t="s">
        <v>4685</v>
      </c>
      <c r="F3824" t="s">
        <v>12972</v>
      </c>
      <c r="G3824" s="41">
        <v>42004</v>
      </c>
      <c r="H3824" t="s">
        <v>4686</v>
      </c>
      <c r="L3824" t="s">
        <v>21854</v>
      </c>
      <c r="M3824" s="44">
        <v>-38934.1</v>
      </c>
      <c r="N3824" s="44">
        <v>-38934.1</v>
      </c>
    </row>
    <row r="3825" spans="2:14" x14ac:dyDescent="0.25">
      <c r="B3825" s="49" t="s">
        <v>9735</v>
      </c>
      <c r="C3825" s="53" t="str">
        <f>_xlfn.XLOOKUP(Tabla1[[#This Row],[txtDimensionFocus]],Tabla7[Columna1],Tabla7[Columna2])</f>
        <v>Cuenta Por Pagar Servicios Generales</v>
      </c>
      <c r="D3825" s="43" t="s">
        <v>13000</v>
      </c>
      <c r="E3825" t="s">
        <v>4727</v>
      </c>
      <c r="F3825" t="s">
        <v>13001</v>
      </c>
      <c r="G3825" s="41">
        <v>42004</v>
      </c>
      <c r="H3825" t="s">
        <v>4728</v>
      </c>
      <c r="L3825" t="s">
        <v>21854</v>
      </c>
      <c r="M3825" s="44">
        <v>-38934.1</v>
      </c>
      <c r="N3825" s="44">
        <v>-38934.1</v>
      </c>
    </row>
    <row r="3826" spans="2:14" x14ac:dyDescent="0.25">
      <c r="B3826" s="49" t="s">
        <v>9735</v>
      </c>
      <c r="C3826" s="53" t="str">
        <f>_xlfn.XLOOKUP(Tabla1[[#This Row],[txtDimensionFocus]],Tabla7[Columna1],Tabla7[Columna2])</f>
        <v>Cuenta Por Pagar Servicios Generales</v>
      </c>
      <c r="D3826" s="43" t="s">
        <v>13020</v>
      </c>
      <c r="E3826" t="s">
        <v>4755</v>
      </c>
      <c r="F3826" t="s">
        <v>13021</v>
      </c>
      <c r="G3826" s="41">
        <v>42004</v>
      </c>
      <c r="H3826" t="s">
        <v>4756</v>
      </c>
      <c r="L3826" t="s">
        <v>21854</v>
      </c>
      <c r="M3826" s="44">
        <v>-38934.1</v>
      </c>
      <c r="N3826" s="44">
        <v>-38934.1</v>
      </c>
    </row>
    <row r="3827" spans="2:14" x14ac:dyDescent="0.25">
      <c r="B3827" s="49" t="s">
        <v>9735</v>
      </c>
      <c r="C3827" s="53" t="str">
        <f>_xlfn.XLOOKUP(Tabla1[[#This Row],[txtDimensionFocus]],Tabla7[Columna1],Tabla7[Columna2])</f>
        <v>Cuenta Por Pagar Servicios Generales</v>
      </c>
      <c r="D3827" s="43" t="s">
        <v>13031</v>
      </c>
      <c r="E3827" t="s">
        <v>4771</v>
      </c>
      <c r="F3827" t="s">
        <v>13032</v>
      </c>
      <c r="G3827" s="41">
        <v>42004</v>
      </c>
      <c r="H3827" t="s">
        <v>4772</v>
      </c>
      <c r="L3827" t="s">
        <v>21854</v>
      </c>
      <c r="M3827" s="44">
        <v>-38934.1</v>
      </c>
      <c r="N3827" s="44">
        <v>-38934.1</v>
      </c>
    </row>
    <row r="3828" spans="2:14" x14ac:dyDescent="0.25">
      <c r="B3828" s="49" t="s">
        <v>9735</v>
      </c>
      <c r="C3828" s="53" t="str">
        <f>_xlfn.XLOOKUP(Tabla1[[#This Row],[txtDimensionFocus]],Tabla7[Columna1],Tabla7[Columna2])</f>
        <v>Cuenta Por Pagar Servicios Generales</v>
      </c>
      <c r="D3828" s="43" t="s">
        <v>13079</v>
      </c>
      <c r="E3828" t="s">
        <v>4843</v>
      </c>
      <c r="F3828" t="s">
        <v>13080</v>
      </c>
      <c r="G3828" s="41">
        <v>42004</v>
      </c>
      <c r="H3828" t="s">
        <v>4844</v>
      </c>
      <c r="L3828" t="s">
        <v>21854</v>
      </c>
      <c r="M3828" s="44">
        <v>-38934.1</v>
      </c>
      <c r="N3828" s="44">
        <v>-38934.1</v>
      </c>
    </row>
    <row r="3829" spans="2:14" x14ac:dyDescent="0.25">
      <c r="B3829" s="49" t="s">
        <v>9735</v>
      </c>
      <c r="C3829" s="53" t="str">
        <f>_xlfn.XLOOKUP(Tabla1[[#This Row],[txtDimensionFocus]],Tabla7[Columna1],Tabla7[Columna2])</f>
        <v>Cuenta Por Pagar Servicios Generales</v>
      </c>
      <c r="D3829" s="43" t="s">
        <v>11662</v>
      </c>
      <c r="E3829" t="s">
        <v>2885</v>
      </c>
      <c r="F3829" t="s">
        <v>13098</v>
      </c>
      <c r="G3829" s="41">
        <v>42004</v>
      </c>
      <c r="H3829" t="s">
        <v>4872</v>
      </c>
      <c r="L3829" t="s">
        <v>21854</v>
      </c>
      <c r="M3829" s="44">
        <v>-38934.1</v>
      </c>
      <c r="N3829" s="44">
        <v>-38934.1</v>
      </c>
    </row>
    <row r="3830" spans="2:14" x14ac:dyDescent="0.25">
      <c r="B3830" s="49" t="s">
        <v>9735</v>
      </c>
      <c r="C3830" s="53" t="str">
        <f>_xlfn.XLOOKUP(Tabla1[[#This Row],[txtDimensionFocus]],Tabla7[Columna1],Tabla7[Columna2])</f>
        <v>Cuenta Por Pagar Servicios Generales</v>
      </c>
      <c r="D3830" s="43" t="s">
        <v>13109</v>
      </c>
      <c r="E3830" t="s">
        <v>4889</v>
      </c>
      <c r="F3830" t="s">
        <v>13110</v>
      </c>
      <c r="G3830" s="41">
        <v>42004</v>
      </c>
      <c r="H3830" t="s">
        <v>4890</v>
      </c>
      <c r="L3830" t="s">
        <v>21854</v>
      </c>
      <c r="M3830" s="44">
        <v>-38934.1</v>
      </c>
      <c r="N3830" s="44">
        <v>-38934.1</v>
      </c>
    </row>
    <row r="3831" spans="2:14" x14ac:dyDescent="0.25">
      <c r="B3831" s="49" t="s">
        <v>9735</v>
      </c>
      <c r="C3831" s="53" t="str">
        <f>_xlfn.XLOOKUP(Tabla1[[#This Row],[txtDimensionFocus]],Tabla7[Columna1],Tabla7[Columna2])</f>
        <v>Cuenta Por Pagar Servicios Generales</v>
      </c>
      <c r="D3831" s="43" t="s">
        <v>13156</v>
      </c>
      <c r="E3831" t="s">
        <v>4959</v>
      </c>
      <c r="F3831" t="s">
        <v>13157</v>
      </c>
      <c r="G3831" s="41">
        <v>42004</v>
      </c>
      <c r="H3831" t="s">
        <v>4960</v>
      </c>
      <c r="L3831" t="s">
        <v>21854</v>
      </c>
      <c r="M3831" s="44">
        <v>-38934.1</v>
      </c>
      <c r="N3831" s="44">
        <v>-38934.1</v>
      </c>
    </row>
    <row r="3832" spans="2:14" x14ac:dyDescent="0.25">
      <c r="B3832" s="49" t="s">
        <v>9735</v>
      </c>
      <c r="C3832" s="53" t="str">
        <f>_xlfn.XLOOKUP(Tabla1[[#This Row],[txtDimensionFocus]],Tabla7[Columna1],Tabla7[Columna2])</f>
        <v>Cuenta Por Pagar Servicios Generales</v>
      </c>
      <c r="D3832" s="43" t="s">
        <v>13162</v>
      </c>
      <c r="E3832" t="s">
        <v>4968</v>
      </c>
      <c r="F3832" t="s">
        <v>13163</v>
      </c>
      <c r="G3832" s="41">
        <v>42004</v>
      </c>
      <c r="H3832" t="s">
        <v>4969</v>
      </c>
      <c r="L3832" t="s">
        <v>21854</v>
      </c>
      <c r="M3832" s="44">
        <v>-38934.1</v>
      </c>
      <c r="N3832" s="44">
        <v>-38934.1</v>
      </c>
    </row>
    <row r="3833" spans="2:14" x14ac:dyDescent="0.25">
      <c r="B3833" s="49" t="s">
        <v>9735</v>
      </c>
      <c r="C3833" s="53" t="str">
        <f>_xlfn.XLOOKUP(Tabla1[[#This Row],[txtDimensionFocus]],Tabla7[Columna1],Tabla7[Columna2])</f>
        <v>Cuenta Por Pagar Servicios Generales</v>
      </c>
      <c r="D3833" s="43" t="s">
        <v>13198</v>
      </c>
      <c r="E3833" t="s">
        <v>5021</v>
      </c>
      <c r="F3833" t="s">
        <v>13199</v>
      </c>
      <c r="G3833" s="41">
        <v>42004</v>
      </c>
      <c r="H3833" t="s">
        <v>5022</v>
      </c>
      <c r="L3833" t="s">
        <v>21854</v>
      </c>
      <c r="M3833" s="44">
        <v>-38934.1</v>
      </c>
      <c r="N3833" s="44">
        <v>-38934.1</v>
      </c>
    </row>
    <row r="3834" spans="2:14" x14ac:dyDescent="0.25">
      <c r="B3834" s="49" t="s">
        <v>9735</v>
      </c>
      <c r="C3834" s="53" t="str">
        <f>_xlfn.XLOOKUP(Tabla1[[#This Row],[txtDimensionFocus]],Tabla7[Columna1],Tabla7[Columna2])</f>
        <v>Cuenta Por Pagar Servicios Generales</v>
      </c>
      <c r="D3834" s="43" t="s">
        <v>13202</v>
      </c>
      <c r="E3834" t="s">
        <v>5027</v>
      </c>
      <c r="F3834" t="s">
        <v>13203</v>
      </c>
      <c r="G3834" s="41">
        <v>42004</v>
      </c>
      <c r="H3834" t="s">
        <v>5028</v>
      </c>
      <c r="L3834" t="s">
        <v>21854</v>
      </c>
      <c r="M3834" s="44">
        <v>-38934.1</v>
      </c>
      <c r="N3834" s="44">
        <v>-38934.1</v>
      </c>
    </row>
    <row r="3835" spans="2:14" x14ac:dyDescent="0.25">
      <c r="B3835" s="49" t="s">
        <v>9735</v>
      </c>
      <c r="C3835" s="53" t="str">
        <f>_xlfn.XLOOKUP(Tabla1[[#This Row],[txtDimensionFocus]],Tabla7[Columna1],Tabla7[Columna2])</f>
        <v>Cuenta Por Pagar Servicios Generales</v>
      </c>
      <c r="D3835" s="43" t="s">
        <v>13225</v>
      </c>
      <c r="E3835" t="s">
        <v>5060</v>
      </c>
      <c r="F3835" t="s">
        <v>13226</v>
      </c>
      <c r="G3835" s="41">
        <v>42004</v>
      </c>
      <c r="H3835" t="s">
        <v>5061</v>
      </c>
      <c r="L3835" t="s">
        <v>21854</v>
      </c>
      <c r="M3835" s="44">
        <v>-38934.1</v>
      </c>
      <c r="N3835" s="44">
        <v>-38934.1</v>
      </c>
    </row>
    <row r="3836" spans="2:14" x14ac:dyDescent="0.25">
      <c r="B3836" s="49" t="s">
        <v>9735</v>
      </c>
      <c r="C3836" s="53" t="str">
        <f>_xlfn.XLOOKUP(Tabla1[[#This Row],[txtDimensionFocus]],Tabla7[Columna1],Tabla7[Columna2])</f>
        <v>Cuenta Por Pagar Servicios Generales</v>
      </c>
      <c r="D3836" s="43" t="s">
        <v>13253</v>
      </c>
      <c r="E3836" t="s">
        <v>5101</v>
      </c>
      <c r="F3836" t="s">
        <v>13254</v>
      </c>
      <c r="G3836" s="41">
        <v>42004</v>
      </c>
      <c r="H3836" t="s">
        <v>5102</v>
      </c>
      <c r="L3836" t="s">
        <v>21854</v>
      </c>
      <c r="M3836" s="44">
        <v>-38934.1</v>
      </c>
      <c r="N3836" s="44">
        <v>-38934.1</v>
      </c>
    </row>
    <row r="3837" spans="2:14" x14ac:dyDescent="0.25">
      <c r="B3837" s="49" t="s">
        <v>9735</v>
      </c>
      <c r="C3837" s="53" t="str">
        <f>_xlfn.XLOOKUP(Tabla1[[#This Row],[txtDimensionFocus]],Tabla7[Columna1],Tabla7[Columna2])</f>
        <v>Cuenta Por Pagar Servicios Generales</v>
      </c>
      <c r="D3837" s="43" t="s">
        <v>13253</v>
      </c>
      <c r="E3837" t="s">
        <v>5101</v>
      </c>
      <c r="F3837" t="s">
        <v>13255</v>
      </c>
      <c r="G3837" s="41">
        <v>42004</v>
      </c>
      <c r="H3837" t="s">
        <v>5104</v>
      </c>
      <c r="L3837" t="s">
        <v>21854</v>
      </c>
      <c r="M3837" s="44">
        <v>-38934.1</v>
      </c>
      <c r="N3837" s="44">
        <v>-38934.1</v>
      </c>
    </row>
    <row r="3838" spans="2:14" x14ac:dyDescent="0.25">
      <c r="B3838" s="49" t="s">
        <v>9735</v>
      </c>
      <c r="C3838" s="53" t="str">
        <f>_xlfn.XLOOKUP(Tabla1[[#This Row],[txtDimensionFocus]],Tabla7[Columna1],Tabla7[Columna2])</f>
        <v>Cuenta Por Pagar Servicios Generales</v>
      </c>
      <c r="D3838" s="43" t="s">
        <v>13253</v>
      </c>
      <c r="E3838" t="s">
        <v>5101</v>
      </c>
      <c r="F3838" t="s">
        <v>13256</v>
      </c>
      <c r="G3838" s="41">
        <v>42004</v>
      </c>
      <c r="H3838" t="s">
        <v>5105</v>
      </c>
      <c r="L3838" t="s">
        <v>21854</v>
      </c>
      <c r="M3838" s="44">
        <v>-38934.1</v>
      </c>
      <c r="N3838" s="44">
        <v>-38934.1</v>
      </c>
    </row>
    <row r="3839" spans="2:14" x14ac:dyDescent="0.25">
      <c r="B3839" s="49" t="s">
        <v>9735</v>
      </c>
      <c r="C3839" s="53" t="str">
        <f>_xlfn.XLOOKUP(Tabla1[[#This Row],[txtDimensionFocus]],Tabla7[Columna1],Tabla7[Columna2])</f>
        <v>Cuenta Por Pagar Servicios Generales</v>
      </c>
      <c r="D3839" s="43" t="s">
        <v>13257</v>
      </c>
      <c r="E3839" t="s">
        <v>5106</v>
      </c>
      <c r="F3839" t="s">
        <v>13258</v>
      </c>
      <c r="G3839" s="41">
        <v>42004</v>
      </c>
      <c r="H3839" t="s">
        <v>5107</v>
      </c>
      <c r="L3839" t="s">
        <v>21854</v>
      </c>
      <c r="M3839" s="44">
        <v>-38934.1</v>
      </c>
      <c r="N3839" s="44">
        <v>-38934.1</v>
      </c>
    </row>
    <row r="3840" spans="2:14" x14ac:dyDescent="0.25">
      <c r="B3840" s="49" t="s">
        <v>9735</v>
      </c>
      <c r="C3840" s="53" t="str">
        <f>_xlfn.XLOOKUP(Tabla1[[#This Row],[txtDimensionFocus]],Tabla7[Columna1],Tabla7[Columna2])</f>
        <v>Cuenta Por Pagar Servicios Generales</v>
      </c>
      <c r="D3840" s="43" t="s">
        <v>13281</v>
      </c>
      <c r="E3840" t="s">
        <v>5142</v>
      </c>
      <c r="F3840" t="s">
        <v>13282</v>
      </c>
      <c r="G3840" s="41">
        <v>42004</v>
      </c>
      <c r="H3840" t="s">
        <v>5143</v>
      </c>
      <c r="L3840" t="s">
        <v>21854</v>
      </c>
      <c r="M3840" s="44">
        <v>-38934.1</v>
      </c>
      <c r="N3840" s="44">
        <v>-38934.1</v>
      </c>
    </row>
    <row r="3841" spans="2:14" x14ac:dyDescent="0.25">
      <c r="B3841" s="49" t="s">
        <v>9735</v>
      </c>
      <c r="C3841" s="53" t="str">
        <f>_xlfn.XLOOKUP(Tabla1[[#This Row],[txtDimensionFocus]],Tabla7[Columna1],Tabla7[Columna2])</f>
        <v>Cuenta Por Pagar Servicios Generales</v>
      </c>
      <c r="D3841" s="43" t="s">
        <v>10084</v>
      </c>
      <c r="E3841" t="s">
        <v>967</v>
      </c>
      <c r="F3841" t="s">
        <v>10085</v>
      </c>
      <c r="G3841" s="41">
        <v>41212</v>
      </c>
      <c r="H3841" t="s">
        <v>968</v>
      </c>
      <c r="L3841" t="s">
        <v>21854</v>
      </c>
      <c r="M3841" s="44">
        <v>-38800</v>
      </c>
      <c r="N3841" s="44">
        <v>-38800</v>
      </c>
    </row>
    <row r="3842" spans="2:14" x14ac:dyDescent="0.25">
      <c r="B3842" s="49" t="s">
        <v>9735</v>
      </c>
      <c r="C3842" s="53" t="str">
        <f>_xlfn.XLOOKUP(Tabla1[[#This Row],[txtDimensionFocus]],Tabla7[Columna1],Tabla7[Columna2])</f>
        <v>Cuenta Por Pagar Servicios Generales</v>
      </c>
      <c r="D3842" s="43" t="s">
        <v>11376</v>
      </c>
      <c r="E3842" t="s">
        <v>2496</v>
      </c>
      <c r="F3842" t="s">
        <v>11377</v>
      </c>
      <c r="G3842" s="41">
        <v>41729</v>
      </c>
      <c r="H3842" t="s">
        <v>2497</v>
      </c>
      <c r="L3842" t="s">
        <v>21854</v>
      </c>
      <c r="M3842" s="44">
        <v>-38752.65</v>
      </c>
      <c r="N3842" s="44">
        <v>-38752.65</v>
      </c>
    </row>
    <row r="3843" spans="2:14" x14ac:dyDescent="0.25">
      <c r="B3843" s="49" t="s">
        <v>9735</v>
      </c>
      <c r="C3843" s="53" t="str">
        <f>_xlfn.XLOOKUP(Tabla1[[#This Row],[txtDimensionFocus]],Tabla7[Columna1],Tabla7[Columna2])</f>
        <v>Cuenta Por Pagar Servicios Generales</v>
      </c>
      <c r="D3843" s="43" t="s">
        <v>12069</v>
      </c>
      <c r="E3843" t="s">
        <v>3439</v>
      </c>
      <c r="F3843" t="s">
        <v>12070</v>
      </c>
      <c r="G3843" s="41">
        <v>41775</v>
      </c>
      <c r="H3843" t="s">
        <v>3440</v>
      </c>
      <c r="L3843" t="s">
        <v>21854</v>
      </c>
      <c r="M3843" s="44">
        <v>-38624.58</v>
      </c>
      <c r="N3843" s="44">
        <v>-38624.58</v>
      </c>
    </row>
    <row r="3844" spans="2:14" x14ac:dyDescent="0.25">
      <c r="B3844" s="49" t="s">
        <v>9735</v>
      </c>
      <c r="C3844" s="53" t="str">
        <f>_xlfn.XLOOKUP(Tabla1[[#This Row],[txtDimensionFocus]],Tabla7[Columna1],Tabla7[Columna2])</f>
        <v>Cuenta Por Pagar Servicios Generales</v>
      </c>
      <c r="D3844" s="43" t="s">
        <v>12212</v>
      </c>
      <c r="E3844" t="s">
        <v>3649</v>
      </c>
      <c r="F3844" t="s">
        <v>12213</v>
      </c>
      <c r="G3844" s="41">
        <v>41779</v>
      </c>
      <c r="H3844" t="s">
        <v>3650</v>
      </c>
      <c r="L3844" t="s">
        <v>21854</v>
      </c>
      <c r="M3844" s="44">
        <v>-38624.58</v>
      </c>
      <c r="N3844" s="44">
        <v>-38624.58</v>
      </c>
    </row>
    <row r="3845" spans="2:14" x14ac:dyDescent="0.25">
      <c r="B3845" s="49" t="s">
        <v>9735</v>
      </c>
      <c r="C3845" s="53" t="str">
        <f>_xlfn.XLOOKUP(Tabla1[[#This Row],[txtDimensionFocus]],Tabla7[Columna1],Tabla7[Columna2])</f>
        <v>Cuenta Por Pagar Servicios Generales</v>
      </c>
      <c r="D3845" s="43" t="s">
        <v>12230</v>
      </c>
      <c r="E3845" t="s">
        <v>3676</v>
      </c>
      <c r="F3845" t="s">
        <v>12231</v>
      </c>
      <c r="G3845" s="41">
        <v>41779</v>
      </c>
      <c r="H3845" t="s">
        <v>3677</v>
      </c>
      <c r="L3845" t="s">
        <v>21854</v>
      </c>
      <c r="M3845" s="44">
        <v>-38624.58</v>
      </c>
      <c r="N3845" s="44">
        <v>-38624.58</v>
      </c>
    </row>
    <row r="3846" spans="2:14" x14ac:dyDescent="0.25">
      <c r="B3846" s="49" t="s">
        <v>9735</v>
      </c>
      <c r="C3846" s="53" t="str">
        <f>_xlfn.XLOOKUP(Tabla1[[#This Row],[txtDimensionFocus]],Tabla7[Columna1],Tabla7[Columna2])</f>
        <v>Cuenta Por Pagar Servicios Generales</v>
      </c>
      <c r="D3846" s="43" t="s">
        <v>12923</v>
      </c>
      <c r="E3846" t="s">
        <v>4613</v>
      </c>
      <c r="F3846" t="s">
        <v>12924</v>
      </c>
      <c r="G3846" s="41">
        <v>42004</v>
      </c>
      <c r="H3846" t="s">
        <v>4614</v>
      </c>
      <c r="L3846" t="s">
        <v>21854</v>
      </c>
      <c r="M3846" s="44">
        <v>-38274.199999999997</v>
      </c>
      <c r="N3846" s="44">
        <v>-38274.199999999997</v>
      </c>
    </row>
    <row r="3847" spans="2:14" x14ac:dyDescent="0.25">
      <c r="B3847" s="49" t="s">
        <v>9735</v>
      </c>
      <c r="C3847" s="53" t="str">
        <f>_xlfn.XLOOKUP(Tabla1[[#This Row],[txtDimensionFocus]],Tabla7[Columna1],Tabla7[Columna2])</f>
        <v>Cuenta Por Pagar Servicios Generales</v>
      </c>
      <c r="D3847" s="43" t="s">
        <v>12937</v>
      </c>
      <c r="E3847" t="s">
        <v>4634</v>
      </c>
      <c r="F3847" t="s">
        <v>12938</v>
      </c>
      <c r="G3847" s="41">
        <v>42004</v>
      </c>
      <c r="H3847" t="s">
        <v>4635</v>
      </c>
      <c r="L3847" t="s">
        <v>21854</v>
      </c>
      <c r="M3847" s="44">
        <v>-38274.199999999997</v>
      </c>
      <c r="N3847" s="44">
        <v>-38274.199999999997</v>
      </c>
    </row>
    <row r="3848" spans="2:14" x14ac:dyDescent="0.25">
      <c r="B3848" s="49" t="s">
        <v>9735</v>
      </c>
      <c r="C3848" s="53" t="str">
        <f>_xlfn.XLOOKUP(Tabla1[[#This Row],[txtDimensionFocus]],Tabla7[Columna1],Tabla7[Columna2])</f>
        <v>Cuenta Por Pagar Servicios Generales</v>
      </c>
      <c r="D3848" s="43" t="s">
        <v>12953</v>
      </c>
      <c r="E3848" t="s">
        <v>4658</v>
      </c>
      <c r="F3848" t="s">
        <v>12954</v>
      </c>
      <c r="G3848" s="41">
        <v>42004</v>
      </c>
      <c r="H3848" t="s">
        <v>4659</v>
      </c>
      <c r="L3848" t="s">
        <v>21854</v>
      </c>
      <c r="M3848" s="44">
        <v>-38274.199999999997</v>
      </c>
      <c r="N3848" s="44">
        <v>-38274.199999999997</v>
      </c>
    </row>
    <row r="3849" spans="2:14" x14ac:dyDescent="0.25">
      <c r="B3849" s="49" t="s">
        <v>9735</v>
      </c>
      <c r="C3849" s="53" t="str">
        <f>_xlfn.XLOOKUP(Tabla1[[#This Row],[txtDimensionFocus]],Tabla7[Columna1],Tabla7[Columna2])</f>
        <v>Cuenta Por Pagar Servicios Generales</v>
      </c>
      <c r="D3849" s="43" t="s">
        <v>12965</v>
      </c>
      <c r="E3849" t="s">
        <v>4676</v>
      </c>
      <c r="F3849" t="s">
        <v>12966</v>
      </c>
      <c r="G3849" s="41">
        <v>42004</v>
      </c>
      <c r="H3849" t="s">
        <v>4677</v>
      </c>
      <c r="L3849" t="s">
        <v>21854</v>
      </c>
      <c r="M3849" s="44">
        <v>-38274.199999999997</v>
      </c>
      <c r="N3849" s="44">
        <v>-38274.199999999997</v>
      </c>
    </row>
    <row r="3850" spans="2:14" x14ac:dyDescent="0.25">
      <c r="B3850" s="49" t="s">
        <v>9735</v>
      </c>
      <c r="C3850" s="53" t="str">
        <f>_xlfn.XLOOKUP(Tabla1[[#This Row],[txtDimensionFocus]],Tabla7[Columna1],Tabla7[Columna2])</f>
        <v>Cuenta Por Pagar Servicios Generales</v>
      </c>
      <c r="D3850" s="43" t="s">
        <v>12979</v>
      </c>
      <c r="E3850" t="s">
        <v>4696</v>
      </c>
      <c r="F3850" t="s">
        <v>12980</v>
      </c>
      <c r="G3850" s="41">
        <v>42004</v>
      </c>
      <c r="H3850" t="s">
        <v>4697</v>
      </c>
      <c r="L3850" t="s">
        <v>21854</v>
      </c>
      <c r="M3850" s="44">
        <v>-38274.199999999997</v>
      </c>
      <c r="N3850" s="44">
        <v>-38274.199999999997</v>
      </c>
    </row>
    <row r="3851" spans="2:14" x14ac:dyDescent="0.25">
      <c r="B3851" s="49" t="s">
        <v>9735</v>
      </c>
      <c r="C3851" s="53" t="str">
        <f>_xlfn.XLOOKUP(Tabla1[[#This Row],[txtDimensionFocus]],Tabla7[Columna1],Tabla7[Columna2])</f>
        <v>Cuenta Por Pagar Servicios Generales</v>
      </c>
      <c r="D3851" s="43" t="s">
        <v>12998</v>
      </c>
      <c r="E3851" t="s">
        <v>4724</v>
      </c>
      <c r="F3851" t="s">
        <v>12999</v>
      </c>
      <c r="G3851" s="41">
        <v>42004</v>
      </c>
      <c r="H3851" t="s">
        <v>4725</v>
      </c>
      <c r="L3851" t="s">
        <v>21854</v>
      </c>
      <c r="M3851" s="44">
        <v>-38274.199999999997</v>
      </c>
      <c r="N3851" s="44">
        <v>-38274.199999999997</v>
      </c>
    </row>
    <row r="3852" spans="2:14" x14ac:dyDescent="0.25">
      <c r="B3852" s="49" t="s">
        <v>9735</v>
      </c>
      <c r="C3852" s="53" t="str">
        <f>_xlfn.XLOOKUP(Tabla1[[#This Row],[txtDimensionFocus]],Tabla7[Columna1],Tabla7[Columna2])</f>
        <v>Cuenta Por Pagar Servicios Generales</v>
      </c>
      <c r="D3852" s="43" t="s">
        <v>13025</v>
      </c>
      <c r="E3852" t="s">
        <v>4762</v>
      </c>
      <c r="F3852" t="s">
        <v>13026</v>
      </c>
      <c r="G3852" s="41">
        <v>42004</v>
      </c>
      <c r="H3852" t="s">
        <v>4763</v>
      </c>
      <c r="L3852" t="s">
        <v>21854</v>
      </c>
      <c r="M3852" s="44">
        <v>-38274.199999999997</v>
      </c>
      <c r="N3852" s="44">
        <v>-38274.199999999997</v>
      </c>
    </row>
    <row r="3853" spans="2:14" x14ac:dyDescent="0.25">
      <c r="B3853" s="49" t="s">
        <v>9735</v>
      </c>
      <c r="C3853" s="53" t="str">
        <f>_xlfn.XLOOKUP(Tabla1[[#This Row],[txtDimensionFocus]],Tabla7[Columna1],Tabla7[Columna2])</f>
        <v>Cuenta Por Pagar Servicios Generales</v>
      </c>
      <c r="D3853" s="43" t="s">
        <v>13027</v>
      </c>
      <c r="E3853" t="s">
        <v>4765</v>
      </c>
      <c r="F3853" t="s">
        <v>13028</v>
      </c>
      <c r="G3853" s="41">
        <v>42004</v>
      </c>
      <c r="H3853" t="s">
        <v>4766</v>
      </c>
      <c r="L3853" t="s">
        <v>21854</v>
      </c>
      <c r="M3853" s="44">
        <v>-38274.199999999997</v>
      </c>
      <c r="N3853" s="44">
        <v>-38274.199999999997</v>
      </c>
    </row>
    <row r="3854" spans="2:14" x14ac:dyDescent="0.25">
      <c r="B3854" s="49" t="s">
        <v>9735</v>
      </c>
      <c r="C3854" s="53" t="str">
        <f>_xlfn.XLOOKUP(Tabla1[[#This Row],[txtDimensionFocus]],Tabla7[Columna1],Tabla7[Columna2])</f>
        <v>Cuenta Por Pagar Servicios Generales</v>
      </c>
      <c r="D3854" s="43" t="s">
        <v>13029</v>
      </c>
      <c r="E3854" t="s">
        <v>4768</v>
      </c>
      <c r="F3854" t="s">
        <v>13030</v>
      </c>
      <c r="G3854" s="41">
        <v>42004</v>
      </c>
      <c r="H3854" t="s">
        <v>4769</v>
      </c>
      <c r="L3854" t="s">
        <v>21854</v>
      </c>
      <c r="M3854" s="44">
        <v>-38274.199999999997</v>
      </c>
      <c r="N3854" s="44">
        <v>-38274.199999999997</v>
      </c>
    </row>
    <row r="3855" spans="2:14" x14ac:dyDescent="0.25">
      <c r="B3855" s="49" t="s">
        <v>9735</v>
      </c>
      <c r="C3855" s="53" t="str">
        <f>_xlfn.XLOOKUP(Tabla1[[#This Row],[txtDimensionFocus]],Tabla7[Columna1],Tabla7[Columna2])</f>
        <v>Cuenta Por Pagar Servicios Generales</v>
      </c>
      <c r="D3855" s="43" t="s">
        <v>13043</v>
      </c>
      <c r="E3855" t="s">
        <v>4789</v>
      </c>
      <c r="F3855" t="s">
        <v>13044</v>
      </c>
      <c r="G3855" s="41">
        <v>42004</v>
      </c>
      <c r="H3855" t="s">
        <v>4790</v>
      </c>
      <c r="L3855" t="s">
        <v>21854</v>
      </c>
      <c r="M3855" s="44">
        <v>-38274.199999999997</v>
      </c>
      <c r="N3855" s="44">
        <v>-38274.199999999997</v>
      </c>
    </row>
    <row r="3856" spans="2:14" x14ac:dyDescent="0.25">
      <c r="B3856" s="49" t="s">
        <v>9735</v>
      </c>
      <c r="C3856" s="53" t="str">
        <f>_xlfn.XLOOKUP(Tabla1[[#This Row],[txtDimensionFocus]],Tabla7[Columna1],Tabla7[Columna2])</f>
        <v>Cuenta Por Pagar Servicios Generales</v>
      </c>
      <c r="D3856" s="43" t="s">
        <v>13045</v>
      </c>
      <c r="E3856" t="s">
        <v>4792</v>
      </c>
      <c r="F3856" t="s">
        <v>13046</v>
      </c>
      <c r="G3856" s="41">
        <v>42004</v>
      </c>
      <c r="H3856" t="s">
        <v>4793</v>
      </c>
      <c r="L3856" t="s">
        <v>21854</v>
      </c>
      <c r="M3856" s="44">
        <v>-38274.199999999997</v>
      </c>
      <c r="N3856" s="44">
        <v>-38274.199999999997</v>
      </c>
    </row>
    <row r="3857" spans="2:14" x14ac:dyDescent="0.25">
      <c r="B3857" s="49" t="s">
        <v>9735</v>
      </c>
      <c r="C3857" s="53" t="str">
        <f>_xlfn.XLOOKUP(Tabla1[[#This Row],[txtDimensionFocus]],Tabla7[Columna1],Tabla7[Columna2])</f>
        <v>Cuenta Por Pagar Servicios Generales</v>
      </c>
      <c r="D3857" s="43" t="s">
        <v>13048</v>
      </c>
      <c r="E3857" t="s">
        <v>4797</v>
      </c>
      <c r="F3857" t="s">
        <v>13049</v>
      </c>
      <c r="G3857" s="41">
        <v>42004</v>
      </c>
      <c r="H3857" t="s">
        <v>4798</v>
      </c>
      <c r="L3857" t="s">
        <v>21854</v>
      </c>
      <c r="M3857" s="44">
        <v>-38274.199999999997</v>
      </c>
      <c r="N3857" s="44">
        <v>-38274.199999999997</v>
      </c>
    </row>
    <row r="3858" spans="2:14" x14ac:dyDescent="0.25">
      <c r="B3858" s="49" t="s">
        <v>9735</v>
      </c>
      <c r="C3858" s="53" t="str">
        <f>_xlfn.XLOOKUP(Tabla1[[#This Row],[txtDimensionFocus]],Tabla7[Columna1],Tabla7[Columna2])</f>
        <v>Cuenta Por Pagar Servicios Generales</v>
      </c>
      <c r="D3858" s="43" t="s">
        <v>13085</v>
      </c>
      <c r="E3858" t="s">
        <v>4852</v>
      </c>
      <c r="F3858" t="s">
        <v>13086</v>
      </c>
      <c r="G3858" s="41">
        <v>42004</v>
      </c>
      <c r="H3858" t="s">
        <v>4853</v>
      </c>
      <c r="L3858" t="s">
        <v>21854</v>
      </c>
      <c r="M3858" s="44">
        <v>-38274.199999999997</v>
      </c>
      <c r="N3858" s="44">
        <v>-38274.199999999997</v>
      </c>
    </row>
    <row r="3859" spans="2:14" x14ac:dyDescent="0.25">
      <c r="B3859" s="49" t="s">
        <v>9735</v>
      </c>
      <c r="C3859" s="53" t="str">
        <f>_xlfn.XLOOKUP(Tabla1[[#This Row],[txtDimensionFocus]],Tabla7[Columna1],Tabla7[Columna2])</f>
        <v>Cuenta Por Pagar Servicios Generales</v>
      </c>
      <c r="D3859" s="43" t="s">
        <v>13087</v>
      </c>
      <c r="E3859" t="s">
        <v>4855</v>
      </c>
      <c r="F3859" t="s">
        <v>13088</v>
      </c>
      <c r="G3859" s="41">
        <v>42004</v>
      </c>
      <c r="H3859" t="s">
        <v>4856</v>
      </c>
      <c r="L3859" t="s">
        <v>21854</v>
      </c>
      <c r="M3859" s="44">
        <v>-38274.199999999997</v>
      </c>
      <c r="N3859" s="44">
        <v>-38274.199999999997</v>
      </c>
    </row>
    <row r="3860" spans="2:14" x14ac:dyDescent="0.25">
      <c r="B3860" s="49" t="s">
        <v>9735</v>
      </c>
      <c r="C3860" s="53" t="str">
        <f>_xlfn.XLOOKUP(Tabla1[[#This Row],[txtDimensionFocus]],Tabla7[Columna1],Tabla7[Columna2])</f>
        <v>Cuenta Por Pagar Servicios Generales</v>
      </c>
      <c r="D3860" s="43" t="s">
        <v>13087</v>
      </c>
      <c r="E3860" t="s">
        <v>4855</v>
      </c>
      <c r="F3860" t="s">
        <v>13089</v>
      </c>
      <c r="G3860" s="41">
        <v>42004</v>
      </c>
      <c r="H3860" t="s">
        <v>4858</v>
      </c>
      <c r="L3860" t="s">
        <v>21854</v>
      </c>
      <c r="M3860" s="44">
        <v>-38274.199999999997</v>
      </c>
      <c r="N3860" s="44">
        <v>-38274.199999999997</v>
      </c>
    </row>
    <row r="3861" spans="2:14" x14ac:dyDescent="0.25">
      <c r="B3861" s="49" t="s">
        <v>9735</v>
      </c>
      <c r="C3861" s="53" t="str">
        <f>_xlfn.XLOOKUP(Tabla1[[#This Row],[txtDimensionFocus]],Tabla7[Columna1],Tabla7[Columna2])</f>
        <v>Cuenta Por Pagar Servicios Generales</v>
      </c>
      <c r="D3861" s="43" t="s">
        <v>13092</v>
      </c>
      <c r="E3861" t="s">
        <v>4863</v>
      </c>
      <c r="F3861" t="s">
        <v>13093</v>
      </c>
      <c r="G3861" s="41">
        <v>42004</v>
      </c>
      <c r="H3861" t="s">
        <v>4864</v>
      </c>
      <c r="L3861" t="s">
        <v>21854</v>
      </c>
      <c r="M3861" s="44">
        <v>-38274.199999999997</v>
      </c>
      <c r="N3861" s="44">
        <v>-38274.199999999997</v>
      </c>
    </row>
    <row r="3862" spans="2:14" x14ac:dyDescent="0.25">
      <c r="B3862" s="49" t="s">
        <v>9735</v>
      </c>
      <c r="C3862" s="53" t="str">
        <f>_xlfn.XLOOKUP(Tabla1[[#This Row],[txtDimensionFocus]],Tabla7[Columna1],Tabla7[Columna2])</f>
        <v>Cuenta Por Pagar Servicios Generales</v>
      </c>
      <c r="D3862" s="43" t="s">
        <v>13094</v>
      </c>
      <c r="E3862" t="s">
        <v>4866</v>
      </c>
      <c r="F3862" t="s">
        <v>13095</v>
      </c>
      <c r="G3862" s="41">
        <v>42004</v>
      </c>
      <c r="H3862" t="s">
        <v>4867</v>
      </c>
      <c r="L3862" t="s">
        <v>21854</v>
      </c>
      <c r="M3862" s="44">
        <v>-38274.199999999997</v>
      </c>
      <c r="N3862" s="44">
        <v>-38274.199999999997</v>
      </c>
    </row>
    <row r="3863" spans="2:14" x14ac:dyDescent="0.25">
      <c r="B3863" s="49" t="s">
        <v>9735</v>
      </c>
      <c r="C3863" s="53" t="str">
        <f>_xlfn.XLOOKUP(Tabla1[[#This Row],[txtDimensionFocus]],Tabla7[Columna1],Tabla7[Columna2])</f>
        <v>Cuenta Por Pagar Servicios Generales</v>
      </c>
      <c r="D3863" s="43" t="s">
        <v>11754</v>
      </c>
      <c r="E3863" t="s">
        <v>3003</v>
      </c>
      <c r="F3863" t="s">
        <v>12264</v>
      </c>
      <c r="G3863" s="41">
        <v>41780</v>
      </c>
      <c r="H3863" t="s">
        <v>3725</v>
      </c>
      <c r="L3863" t="s">
        <v>21854</v>
      </c>
      <c r="M3863" s="44">
        <v>-38274.199999999997</v>
      </c>
      <c r="N3863" s="44">
        <v>-38274.199999999997</v>
      </c>
    </row>
    <row r="3864" spans="2:14" x14ac:dyDescent="0.25">
      <c r="B3864" s="49" t="s">
        <v>9735</v>
      </c>
      <c r="C3864" s="53" t="str">
        <f>_xlfn.XLOOKUP(Tabla1[[#This Row],[txtDimensionFocus]],Tabla7[Columna1],Tabla7[Columna2])</f>
        <v>Cuenta Por Pagar Servicios Generales</v>
      </c>
      <c r="D3864" s="43" t="s">
        <v>12407</v>
      </c>
      <c r="E3864" t="s">
        <v>3915</v>
      </c>
      <c r="F3864" t="s">
        <v>12408</v>
      </c>
      <c r="G3864" s="41">
        <v>41816</v>
      </c>
      <c r="H3864" t="s">
        <v>3916</v>
      </c>
      <c r="L3864" t="s">
        <v>21854</v>
      </c>
      <c r="M3864" s="44">
        <v>-38274.199999999997</v>
      </c>
      <c r="N3864" s="44">
        <v>-38274.199999999997</v>
      </c>
    </row>
    <row r="3865" spans="2:14" x14ac:dyDescent="0.25">
      <c r="B3865" s="49" t="s">
        <v>9735</v>
      </c>
      <c r="C3865" s="53" t="str">
        <f>_xlfn.XLOOKUP(Tabla1[[#This Row],[txtDimensionFocus]],Tabla7[Columna1],Tabla7[Columna2])</f>
        <v>Cuenta Por Pagar Servicios Generales</v>
      </c>
      <c r="D3865" s="43" t="s">
        <v>13103</v>
      </c>
      <c r="E3865" t="s">
        <v>4880</v>
      </c>
      <c r="F3865" t="s">
        <v>13104</v>
      </c>
      <c r="G3865" s="41">
        <v>42004</v>
      </c>
      <c r="H3865" t="s">
        <v>4881</v>
      </c>
      <c r="L3865" t="s">
        <v>21854</v>
      </c>
      <c r="M3865" s="44">
        <v>-38274.199999999997</v>
      </c>
      <c r="N3865" s="44">
        <v>-38274.199999999997</v>
      </c>
    </row>
    <row r="3866" spans="2:14" x14ac:dyDescent="0.25">
      <c r="B3866" s="49" t="s">
        <v>9735</v>
      </c>
      <c r="C3866" s="53" t="str">
        <f>_xlfn.XLOOKUP(Tabla1[[#This Row],[txtDimensionFocus]],Tabla7[Columna1],Tabla7[Columna2])</f>
        <v>Cuenta Por Pagar Servicios Generales</v>
      </c>
      <c r="D3866" s="43" t="s">
        <v>12267</v>
      </c>
      <c r="E3866" t="s">
        <v>3729</v>
      </c>
      <c r="F3866" t="s">
        <v>12268</v>
      </c>
      <c r="G3866" s="41">
        <v>41780</v>
      </c>
      <c r="H3866" t="s">
        <v>3730</v>
      </c>
      <c r="L3866" t="s">
        <v>21854</v>
      </c>
      <c r="M3866" s="44">
        <v>-38274.199999999997</v>
      </c>
      <c r="N3866" s="44">
        <v>-38274.199999999997</v>
      </c>
    </row>
    <row r="3867" spans="2:14" x14ac:dyDescent="0.25">
      <c r="B3867" s="49" t="s">
        <v>9735</v>
      </c>
      <c r="C3867" s="53" t="str">
        <f>_xlfn.XLOOKUP(Tabla1[[#This Row],[txtDimensionFocus]],Tabla7[Columna1],Tabla7[Columna2])</f>
        <v>Cuenta Por Pagar Servicios Generales</v>
      </c>
      <c r="D3867" s="43" t="s">
        <v>12271</v>
      </c>
      <c r="E3867" t="s">
        <v>3734</v>
      </c>
      <c r="F3867" t="s">
        <v>12272</v>
      </c>
      <c r="G3867" s="41">
        <v>41780</v>
      </c>
      <c r="H3867" t="s">
        <v>3735</v>
      </c>
      <c r="L3867" t="s">
        <v>21854</v>
      </c>
      <c r="M3867" s="44">
        <v>-38274.199999999997</v>
      </c>
      <c r="N3867" s="44">
        <v>-38274.199999999997</v>
      </c>
    </row>
    <row r="3868" spans="2:14" x14ac:dyDescent="0.25">
      <c r="B3868" s="49" t="s">
        <v>9735</v>
      </c>
      <c r="C3868" s="53" t="str">
        <f>_xlfn.XLOOKUP(Tabla1[[#This Row],[txtDimensionFocus]],Tabla7[Columna1],Tabla7[Columna2])</f>
        <v>Cuenta Por Pagar Servicios Generales</v>
      </c>
      <c r="D3868" s="43" t="s">
        <v>12273</v>
      </c>
      <c r="E3868" t="s">
        <v>3737</v>
      </c>
      <c r="F3868" t="s">
        <v>12274</v>
      </c>
      <c r="G3868" s="41">
        <v>41780</v>
      </c>
      <c r="H3868" t="s">
        <v>3738</v>
      </c>
      <c r="L3868" t="s">
        <v>21854</v>
      </c>
      <c r="M3868" s="44">
        <v>-38274.199999999997</v>
      </c>
      <c r="N3868" s="44">
        <v>-38274.199999999997</v>
      </c>
    </row>
    <row r="3869" spans="2:14" x14ac:dyDescent="0.25">
      <c r="B3869" s="49" t="s">
        <v>9735</v>
      </c>
      <c r="C3869" s="53" t="str">
        <f>_xlfn.XLOOKUP(Tabla1[[#This Row],[txtDimensionFocus]],Tabla7[Columna1],Tabla7[Columna2])</f>
        <v>Cuenta Por Pagar Servicios Generales</v>
      </c>
      <c r="D3869" s="43" t="s">
        <v>13121</v>
      </c>
      <c r="E3869" t="s">
        <v>4906</v>
      </c>
      <c r="F3869" t="s">
        <v>13122</v>
      </c>
      <c r="G3869" s="41">
        <v>42004</v>
      </c>
      <c r="H3869" t="s">
        <v>4907</v>
      </c>
      <c r="L3869" t="s">
        <v>21854</v>
      </c>
      <c r="M3869" s="44">
        <v>-38274.199999999997</v>
      </c>
      <c r="N3869" s="44">
        <v>-38274.199999999997</v>
      </c>
    </row>
    <row r="3870" spans="2:14" x14ac:dyDescent="0.25">
      <c r="B3870" s="49" t="s">
        <v>9735</v>
      </c>
      <c r="C3870" s="53" t="str">
        <f>_xlfn.XLOOKUP(Tabla1[[#This Row],[txtDimensionFocus]],Tabla7[Columna1],Tabla7[Columna2])</f>
        <v>Cuenta Por Pagar Servicios Generales</v>
      </c>
      <c r="D3870" s="43" t="s">
        <v>13180</v>
      </c>
      <c r="E3870" t="s">
        <v>4994</v>
      </c>
      <c r="F3870" t="s">
        <v>13181</v>
      </c>
      <c r="G3870" s="41">
        <v>42004</v>
      </c>
      <c r="H3870" t="s">
        <v>4995</v>
      </c>
      <c r="L3870" t="s">
        <v>21854</v>
      </c>
      <c r="M3870" s="44">
        <v>-38274.199999999997</v>
      </c>
      <c r="N3870" s="44">
        <v>-38274.199999999997</v>
      </c>
    </row>
    <row r="3871" spans="2:14" x14ac:dyDescent="0.25">
      <c r="B3871" s="49" t="s">
        <v>9735</v>
      </c>
      <c r="C3871" s="53" t="str">
        <f>_xlfn.XLOOKUP(Tabla1[[#This Row],[txtDimensionFocus]],Tabla7[Columna1],Tabla7[Columna2])</f>
        <v>Cuenta Por Pagar Servicios Generales</v>
      </c>
      <c r="D3871" s="43" t="s">
        <v>13196</v>
      </c>
      <c r="E3871" t="s">
        <v>5018</v>
      </c>
      <c r="F3871" t="s">
        <v>13197</v>
      </c>
      <c r="G3871" s="41">
        <v>42004</v>
      </c>
      <c r="H3871" t="s">
        <v>5019</v>
      </c>
      <c r="L3871" t="s">
        <v>21854</v>
      </c>
      <c r="M3871" s="44">
        <v>-38274.199999999997</v>
      </c>
      <c r="N3871" s="44">
        <v>-38274.199999999997</v>
      </c>
    </row>
    <row r="3872" spans="2:14" x14ac:dyDescent="0.25">
      <c r="B3872" s="49" t="s">
        <v>9735</v>
      </c>
      <c r="C3872" s="53" t="str">
        <f>_xlfn.XLOOKUP(Tabla1[[#This Row],[txtDimensionFocus]],Tabla7[Columna1],Tabla7[Columna2])</f>
        <v>Cuenta Por Pagar Servicios Generales</v>
      </c>
      <c r="D3872" s="43" t="s">
        <v>12389</v>
      </c>
      <c r="E3872" t="s">
        <v>3890</v>
      </c>
      <c r="F3872" t="s">
        <v>12390</v>
      </c>
      <c r="G3872" s="41">
        <v>41815</v>
      </c>
      <c r="H3872" t="s">
        <v>3891</v>
      </c>
      <c r="L3872" t="s">
        <v>21854</v>
      </c>
      <c r="M3872" s="44">
        <v>-38274.199999999997</v>
      </c>
      <c r="N3872" s="44">
        <v>-38274.199999999997</v>
      </c>
    </row>
    <row r="3873" spans="2:14" x14ac:dyDescent="0.25">
      <c r="B3873" s="49" t="s">
        <v>9735</v>
      </c>
      <c r="C3873" s="53" t="str">
        <f>_xlfn.XLOOKUP(Tabla1[[#This Row],[txtDimensionFocus]],Tabla7[Columna1],Tabla7[Columna2])</f>
        <v>Cuenta Por Pagar Servicios Generales</v>
      </c>
      <c r="D3873" s="43" t="s">
        <v>13249</v>
      </c>
      <c r="E3873" t="s">
        <v>5096</v>
      </c>
      <c r="F3873" t="s">
        <v>13250</v>
      </c>
      <c r="G3873" s="41">
        <v>42004</v>
      </c>
      <c r="H3873" t="s">
        <v>5097</v>
      </c>
      <c r="L3873" t="s">
        <v>21854</v>
      </c>
      <c r="M3873" s="44">
        <v>-38274.199999999997</v>
      </c>
      <c r="N3873" s="44">
        <v>-38274.199999999997</v>
      </c>
    </row>
    <row r="3874" spans="2:14" x14ac:dyDescent="0.25">
      <c r="B3874" s="49" t="s">
        <v>9735</v>
      </c>
      <c r="C3874" s="53" t="str">
        <f>_xlfn.XLOOKUP(Tabla1[[#This Row],[txtDimensionFocus]],Tabla7[Columna1],Tabla7[Columna2])</f>
        <v>Cuenta Por Pagar Servicios Generales</v>
      </c>
      <c r="D3874" s="43" t="s">
        <v>9877</v>
      </c>
      <c r="E3874" t="s">
        <v>676</v>
      </c>
      <c r="F3874" t="s">
        <v>9878</v>
      </c>
      <c r="G3874" s="41">
        <v>41092</v>
      </c>
      <c r="H3874" t="s">
        <v>677</v>
      </c>
      <c r="L3874" t="s">
        <v>21854</v>
      </c>
      <c r="M3874" s="44">
        <v>-38165.300000000003</v>
      </c>
      <c r="N3874" s="44">
        <v>-38165.300000000003</v>
      </c>
    </row>
    <row r="3875" spans="2:14" x14ac:dyDescent="0.25">
      <c r="B3875" s="49" t="s">
        <v>9735</v>
      </c>
      <c r="C3875" s="53" t="str">
        <f>_xlfn.XLOOKUP(Tabla1[[#This Row],[txtDimensionFocus]],Tabla7[Columna1],Tabla7[Columna2])</f>
        <v>Cuenta Por Pagar Servicios Generales</v>
      </c>
      <c r="D3875" s="43" t="s">
        <v>9636</v>
      </c>
      <c r="E3875" t="s">
        <v>439</v>
      </c>
      <c r="F3875" t="s">
        <v>9919</v>
      </c>
      <c r="G3875" s="41">
        <v>41116</v>
      </c>
      <c r="H3875" t="s">
        <v>729</v>
      </c>
      <c r="L3875" t="s">
        <v>21854</v>
      </c>
      <c r="M3875" s="44">
        <v>-38165.300000000003</v>
      </c>
      <c r="N3875" s="44">
        <v>-38165.300000000003</v>
      </c>
    </row>
    <row r="3876" spans="2:14" x14ac:dyDescent="0.25">
      <c r="B3876" s="49" t="s">
        <v>9735</v>
      </c>
      <c r="C3876" s="53" t="str">
        <f>_xlfn.XLOOKUP(Tabla1[[#This Row],[txtDimensionFocus]],Tabla7[Columna1],Tabla7[Columna2])</f>
        <v>Cuenta Por Pagar Servicios Generales</v>
      </c>
      <c r="D3876" s="43" t="s">
        <v>14103</v>
      </c>
      <c r="E3876" t="s">
        <v>6131</v>
      </c>
      <c r="F3876" t="s">
        <v>14104</v>
      </c>
      <c r="G3876" s="41">
        <v>42549</v>
      </c>
      <c r="H3876" t="s">
        <v>6132</v>
      </c>
      <c r="L3876" t="s">
        <v>21854</v>
      </c>
      <c r="M3876" s="44">
        <v>-38100</v>
      </c>
      <c r="N3876" s="44">
        <v>-38100</v>
      </c>
    </row>
    <row r="3877" spans="2:14" x14ac:dyDescent="0.25">
      <c r="B3877" s="49" t="s">
        <v>9735</v>
      </c>
      <c r="C3877" s="53" t="str">
        <f>_xlfn.XLOOKUP(Tabla1[[#This Row],[txtDimensionFocus]],Tabla7[Columna1],Tabla7[Columna2])</f>
        <v>Cuenta Por Pagar Servicios Generales</v>
      </c>
      <c r="D3877" s="43" t="s">
        <v>12913</v>
      </c>
      <c r="E3877" t="s">
        <v>4598</v>
      </c>
      <c r="F3877" t="s">
        <v>12914</v>
      </c>
      <c r="G3877" s="41">
        <v>42004</v>
      </c>
      <c r="H3877" t="s">
        <v>4599</v>
      </c>
      <c r="L3877" t="s">
        <v>21854</v>
      </c>
      <c r="M3877" s="44">
        <v>-37766.400000000001</v>
      </c>
      <c r="N3877" s="44">
        <v>-37766.400000000001</v>
      </c>
    </row>
    <row r="3878" spans="2:14" x14ac:dyDescent="0.25">
      <c r="B3878" s="49" t="s">
        <v>9735</v>
      </c>
      <c r="C3878" s="53" t="str">
        <f>_xlfn.XLOOKUP(Tabla1[[#This Row],[txtDimensionFocus]],Tabla7[Columna1],Tabla7[Columna2])</f>
        <v>Cuenta Por Pagar Servicios Generales</v>
      </c>
      <c r="D3878" s="43" t="s">
        <v>13295</v>
      </c>
      <c r="E3878" t="s">
        <v>5162</v>
      </c>
      <c r="F3878" t="s">
        <v>13296</v>
      </c>
      <c r="G3878" s="41">
        <v>42004</v>
      </c>
      <c r="H3878" t="s">
        <v>5163</v>
      </c>
      <c r="L3878" t="s">
        <v>21854</v>
      </c>
      <c r="M3878" s="44">
        <v>-37766.400000000001</v>
      </c>
      <c r="N3878" s="44">
        <v>-37766.400000000001</v>
      </c>
    </row>
    <row r="3879" spans="2:14" x14ac:dyDescent="0.25">
      <c r="B3879" s="49" t="s">
        <v>9735</v>
      </c>
      <c r="C3879" s="53" t="str">
        <f>_xlfn.XLOOKUP(Tabla1[[#This Row],[txtDimensionFocus]],Tabla7[Columna1],Tabla7[Columna2])</f>
        <v>Cuenta Por Pagar Servicios Generales</v>
      </c>
      <c r="D3879" s="43" t="s">
        <v>12397</v>
      </c>
      <c r="E3879" t="s">
        <v>3900</v>
      </c>
      <c r="F3879" t="s">
        <v>12398</v>
      </c>
      <c r="G3879" s="41">
        <v>41816</v>
      </c>
      <c r="H3879" t="s">
        <v>3901</v>
      </c>
      <c r="L3879" t="s">
        <v>21854</v>
      </c>
      <c r="M3879" s="44">
        <v>-37614.300000000003</v>
      </c>
      <c r="N3879" s="44">
        <v>-37614.300000000003</v>
      </c>
    </row>
    <row r="3880" spans="2:14" x14ac:dyDescent="0.25">
      <c r="B3880" s="49" t="s">
        <v>9735</v>
      </c>
      <c r="C3880" s="53" t="str">
        <f>_xlfn.XLOOKUP(Tabla1[[#This Row],[txtDimensionFocus]],Tabla7[Columna1],Tabla7[Columna2])</f>
        <v>Cuenta Por Pagar Servicios Generales</v>
      </c>
      <c r="D3880" s="43" t="s">
        <v>12405</v>
      </c>
      <c r="E3880" t="s">
        <v>3912</v>
      </c>
      <c r="F3880" t="s">
        <v>12406</v>
      </c>
      <c r="G3880" s="41">
        <v>41816</v>
      </c>
      <c r="H3880" t="s">
        <v>3913</v>
      </c>
      <c r="L3880" t="s">
        <v>21854</v>
      </c>
      <c r="M3880" s="44">
        <v>-37614.300000000003</v>
      </c>
      <c r="N3880" s="44">
        <v>-37614.300000000003</v>
      </c>
    </row>
    <row r="3881" spans="2:14" x14ac:dyDescent="0.25">
      <c r="B3881" s="49" t="s">
        <v>9735</v>
      </c>
      <c r="C3881" s="53" t="str">
        <f>_xlfn.XLOOKUP(Tabla1[[#This Row],[txtDimensionFocus]],Tabla7[Columna1],Tabla7[Columna2])</f>
        <v>Cuenta Por Pagar Servicios Generales</v>
      </c>
      <c r="D3881" s="43" t="s">
        <v>973</v>
      </c>
      <c r="E3881" t="s">
        <v>972</v>
      </c>
      <c r="F3881" t="s">
        <v>11345</v>
      </c>
      <c r="G3881" s="41">
        <v>41724</v>
      </c>
      <c r="H3881" t="s">
        <v>2455</v>
      </c>
      <c r="I3881" t="s">
        <v>18200</v>
      </c>
      <c r="K3881" t="s">
        <v>22786</v>
      </c>
      <c r="L3881" t="s">
        <v>21854</v>
      </c>
      <c r="M3881" s="44">
        <v>-37600.699999999997</v>
      </c>
      <c r="N3881" s="44">
        <v>-37600.699999999997</v>
      </c>
    </row>
    <row r="3882" spans="2:14" x14ac:dyDescent="0.25">
      <c r="B3882" s="49" t="s">
        <v>9735</v>
      </c>
      <c r="C3882" s="53" t="str">
        <f>_xlfn.XLOOKUP(Tabla1[[#This Row],[txtDimensionFocus]],Tabla7[Columna1],Tabla7[Columna2])</f>
        <v>Cuenta Por Pagar Servicios Generales</v>
      </c>
      <c r="D3882" s="43" t="s">
        <v>10716</v>
      </c>
      <c r="E3882" t="s">
        <v>1793</v>
      </c>
      <c r="F3882" t="s">
        <v>10717</v>
      </c>
      <c r="G3882" s="41">
        <v>41606</v>
      </c>
      <c r="H3882" t="s">
        <v>1794</v>
      </c>
      <c r="L3882" t="s">
        <v>21854</v>
      </c>
      <c r="M3882" s="44">
        <v>-37592.959999999999</v>
      </c>
      <c r="N3882" s="44">
        <v>-37592.959999999999</v>
      </c>
    </row>
    <row r="3883" spans="2:14" x14ac:dyDescent="0.25">
      <c r="B3883" s="49" t="s">
        <v>9735</v>
      </c>
      <c r="C3883" s="53" t="str">
        <f>_xlfn.XLOOKUP(Tabla1[[#This Row],[txtDimensionFocus]],Tabla7[Columna1],Tabla7[Columna2])</f>
        <v>Cuenta Por Pagar Servicios Generales</v>
      </c>
      <c r="D3883" s="43" t="s">
        <v>10089</v>
      </c>
      <c r="E3883" t="s">
        <v>978</v>
      </c>
      <c r="F3883" t="s">
        <v>10090</v>
      </c>
      <c r="G3883" s="41">
        <v>41215</v>
      </c>
      <c r="H3883" t="s">
        <v>979</v>
      </c>
      <c r="L3883" t="s">
        <v>21854</v>
      </c>
      <c r="M3883" s="44">
        <v>-37221.93</v>
      </c>
      <c r="N3883" s="44">
        <v>-37221.93</v>
      </c>
    </row>
    <row r="3884" spans="2:14" x14ac:dyDescent="0.25">
      <c r="B3884" s="49" t="s">
        <v>9735</v>
      </c>
      <c r="C3884" s="53" t="str">
        <f>_xlfn.XLOOKUP(Tabla1[[#This Row],[txtDimensionFocus]],Tabla7[Columna1],Tabla7[Columna2])</f>
        <v>Cuenta Por Pagar Servicios Generales</v>
      </c>
      <c r="D3884" s="43" t="s">
        <v>16281</v>
      </c>
      <c r="E3884" t="s">
        <v>9013</v>
      </c>
      <c r="F3884" t="s">
        <v>16282</v>
      </c>
      <c r="G3884" s="41">
        <v>45005</v>
      </c>
      <c r="H3884" t="s">
        <v>9014</v>
      </c>
      <c r="L3884" t="s">
        <v>21854</v>
      </c>
      <c r="M3884" s="44">
        <v>-37170</v>
      </c>
      <c r="N3884" s="44">
        <v>-37170</v>
      </c>
    </row>
    <row r="3885" spans="2:14" x14ac:dyDescent="0.25">
      <c r="B3885" s="49" t="s">
        <v>9735</v>
      </c>
      <c r="C3885" s="53" t="str">
        <f>_xlfn.XLOOKUP(Tabla1[[#This Row],[txtDimensionFocus]],Tabla7[Columna1],Tabla7[Columna2])</f>
        <v>Cuenta Por Pagar Servicios Generales</v>
      </c>
      <c r="D3885" s="43" t="s">
        <v>12939</v>
      </c>
      <c r="E3885" t="s">
        <v>4637</v>
      </c>
      <c r="F3885" t="s">
        <v>12940</v>
      </c>
      <c r="G3885" s="41">
        <v>42004</v>
      </c>
      <c r="H3885" t="s">
        <v>4638</v>
      </c>
      <c r="L3885" t="s">
        <v>21854</v>
      </c>
      <c r="M3885" s="44">
        <v>-36954.400000000001</v>
      </c>
      <c r="N3885" s="44">
        <v>-36954.400000000001</v>
      </c>
    </row>
    <row r="3886" spans="2:14" x14ac:dyDescent="0.25">
      <c r="B3886" s="49" t="s">
        <v>9735</v>
      </c>
      <c r="C3886" s="53" t="str">
        <f>_xlfn.XLOOKUP(Tabla1[[#This Row],[txtDimensionFocus]],Tabla7[Columna1],Tabla7[Columna2])</f>
        <v>Cuenta Por Pagar Servicios Generales</v>
      </c>
      <c r="D3886" s="43" t="s">
        <v>12024</v>
      </c>
      <c r="E3886" t="s">
        <v>3373</v>
      </c>
      <c r="F3886" t="s">
        <v>12025</v>
      </c>
      <c r="G3886" s="41">
        <v>41774</v>
      </c>
      <c r="H3886" t="s">
        <v>3374</v>
      </c>
      <c r="L3886" t="s">
        <v>21854</v>
      </c>
      <c r="M3886" s="44">
        <v>-36954.400000000001</v>
      </c>
      <c r="N3886" s="44">
        <v>-36954.400000000001</v>
      </c>
    </row>
    <row r="3887" spans="2:14" x14ac:dyDescent="0.25">
      <c r="B3887" s="49" t="s">
        <v>9735</v>
      </c>
      <c r="C3887" s="53" t="str">
        <f>_xlfn.XLOOKUP(Tabla1[[#This Row],[txtDimensionFocus]],Tabla7[Columna1],Tabla7[Columna2])</f>
        <v>Cuenta Por Pagar Servicios Generales</v>
      </c>
      <c r="D3887" s="43" t="s">
        <v>12477</v>
      </c>
      <c r="E3887" t="s">
        <v>4026</v>
      </c>
      <c r="F3887" t="s">
        <v>12478</v>
      </c>
      <c r="G3887" s="41">
        <v>41837</v>
      </c>
      <c r="H3887" t="s">
        <v>4027</v>
      </c>
      <c r="L3887" t="s">
        <v>21854</v>
      </c>
      <c r="M3887" s="44">
        <v>-36488.089999999997</v>
      </c>
      <c r="N3887" s="44">
        <v>-36488.089999999997</v>
      </c>
    </row>
    <row r="3888" spans="2:14" x14ac:dyDescent="0.25">
      <c r="B3888" s="49" t="s">
        <v>9735</v>
      </c>
      <c r="C3888" s="53" t="str">
        <f>_xlfn.XLOOKUP(Tabla1[[#This Row],[txtDimensionFocus]],Tabla7[Columna1],Tabla7[Columna2])</f>
        <v>Cuenta Por Pagar Servicios Generales</v>
      </c>
      <c r="D3888" s="43" t="s">
        <v>12955</v>
      </c>
      <c r="E3888" t="s">
        <v>4661</v>
      </c>
      <c r="F3888" t="s">
        <v>12956</v>
      </c>
      <c r="G3888" s="41">
        <v>42004</v>
      </c>
      <c r="H3888" t="s">
        <v>4662</v>
      </c>
      <c r="L3888" t="s">
        <v>21854</v>
      </c>
      <c r="M3888" s="44">
        <v>-36294.5</v>
      </c>
      <c r="N3888" s="44">
        <v>-36294.5</v>
      </c>
    </row>
    <row r="3889" spans="2:14" x14ac:dyDescent="0.25">
      <c r="B3889" s="49" t="s">
        <v>9735</v>
      </c>
      <c r="C3889" s="53" t="str">
        <f>_xlfn.XLOOKUP(Tabla1[[#This Row],[txtDimensionFocus]],Tabla7[Columna1],Tabla7[Columna2])</f>
        <v>Cuenta Por Pagar Servicios Generales</v>
      </c>
      <c r="D3889" s="43" t="s">
        <v>13173</v>
      </c>
      <c r="E3889" t="s">
        <v>4983</v>
      </c>
      <c r="F3889" t="s">
        <v>13174</v>
      </c>
      <c r="G3889" s="41">
        <v>42004</v>
      </c>
      <c r="H3889" t="s">
        <v>4984</v>
      </c>
      <c r="L3889" t="s">
        <v>21854</v>
      </c>
      <c r="M3889" s="44">
        <v>-36294.5</v>
      </c>
      <c r="N3889" s="44">
        <v>-36294.5</v>
      </c>
    </row>
    <row r="3890" spans="2:14" x14ac:dyDescent="0.25">
      <c r="B3890" s="49" t="s">
        <v>9735</v>
      </c>
      <c r="C3890" s="53" t="str">
        <f>_xlfn.XLOOKUP(Tabla1[[#This Row],[txtDimensionFocus]],Tabla7[Columna1],Tabla7[Columna2])</f>
        <v>Cuenta Por Pagar Servicios Generales</v>
      </c>
      <c r="D3890" s="43" t="s">
        <v>12279</v>
      </c>
      <c r="E3890" t="s">
        <v>3745</v>
      </c>
      <c r="F3890" t="s">
        <v>12280</v>
      </c>
      <c r="G3890" s="41">
        <v>41780</v>
      </c>
      <c r="H3890" t="s">
        <v>3746</v>
      </c>
      <c r="L3890" t="s">
        <v>21854</v>
      </c>
      <c r="M3890" s="44">
        <v>-36294.5</v>
      </c>
      <c r="N3890" s="44">
        <v>-36294.5</v>
      </c>
    </row>
    <row r="3891" spans="2:14" x14ac:dyDescent="0.25">
      <c r="B3891" s="49" t="s">
        <v>9735</v>
      </c>
      <c r="C3891" s="53" t="str">
        <f>_xlfn.XLOOKUP(Tabla1[[#This Row],[txtDimensionFocus]],Tabla7[Columna1],Tabla7[Columna2])</f>
        <v>Cuenta Por Pagar Servicios Generales</v>
      </c>
      <c r="D3891" s="43" t="s">
        <v>12281</v>
      </c>
      <c r="E3891" t="s">
        <v>3748</v>
      </c>
      <c r="F3891" t="s">
        <v>12282</v>
      </c>
      <c r="G3891" s="41">
        <v>41780</v>
      </c>
      <c r="H3891" t="s">
        <v>3749</v>
      </c>
      <c r="L3891" t="s">
        <v>21854</v>
      </c>
      <c r="M3891" s="44">
        <v>-36294.5</v>
      </c>
      <c r="N3891" s="44">
        <v>-36294.5</v>
      </c>
    </row>
    <row r="3892" spans="2:14" x14ac:dyDescent="0.25">
      <c r="B3892" s="49" t="s">
        <v>9735</v>
      </c>
      <c r="C3892" s="53" t="str">
        <f>_xlfn.XLOOKUP(Tabla1[[#This Row],[txtDimensionFocus]],Tabla7[Columna1],Tabla7[Columna2])</f>
        <v>Cuenta Por Pagar Servicios Generales</v>
      </c>
      <c r="D3892" s="43" t="s">
        <v>12909</v>
      </c>
      <c r="E3892" t="s">
        <v>4592</v>
      </c>
      <c r="F3892" t="s">
        <v>12910</v>
      </c>
      <c r="G3892" s="41">
        <v>42004</v>
      </c>
      <c r="H3892" t="s">
        <v>4593</v>
      </c>
      <c r="L3892" t="s">
        <v>21854</v>
      </c>
      <c r="M3892" s="44">
        <v>-35634.6</v>
      </c>
      <c r="N3892" s="44">
        <v>-35634.6</v>
      </c>
    </row>
    <row r="3893" spans="2:14" x14ac:dyDescent="0.25">
      <c r="B3893" s="49" t="s">
        <v>9735</v>
      </c>
      <c r="C3893" s="53" t="str">
        <f>_xlfn.XLOOKUP(Tabla1[[#This Row],[txtDimensionFocus]],Tabla7[Columna1],Tabla7[Columna2])</f>
        <v>Cuenta Por Pagar Servicios Generales</v>
      </c>
      <c r="D3893" s="43" t="s">
        <v>12155</v>
      </c>
      <c r="E3893" t="s">
        <v>3566</v>
      </c>
      <c r="F3893" t="s">
        <v>12156</v>
      </c>
      <c r="G3893" s="41">
        <v>41779</v>
      </c>
      <c r="H3893" t="s">
        <v>3567</v>
      </c>
      <c r="L3893" t="s">
        <v>21854</v>
      </c>
      <c r="M3893" s="44">
        <v>-35634.6</v>
      </c>
      <c r="N3893" s="44">
        <v>-35634.6</v>
      </c>
    </row>
    <row r="3894" spans="2:14" x14ac:dyDescent="0.25">
      <c r="B3894" s="49" t="s">
        <v>9735</v>
      </c>
      <c r="C3894" s="53" t="str">
        <f>_xlfn.XLOOKUP(Tabla1[[#This Row],[txtDimensionFocus]],Tabla7[Columna1],Tabla7[Columna2])</f>
        <v>Cuenta Por Pagar Servicios Generales</v>
      </c>
      <c r="D3894" s="43" t="s">
        <v>12161</v>
      </c>
      <c r="E3894" t="s">
        <v>3575</v>
      </c>
      <c r="F3894" t="s">
        <v>12162</v>
      </c>
      <c r="G3894" s="41">
        <v>41779</v>
      </c>
      <c r="H3894" t="s">
        <v>3576</v>
      </c>
      <c r="L3894" t="s">
        <v>21854</v>
      </c>
      <c r="M3894" s="44">
        <v>-35634.6</v>
      </c>
      <c r="N3894" s="44">
        <v>-35634.6</v>
      </c>
    </row>
    <row r="3895" spans="2:14" x14ac:dyDescent="0.25">
      <c r="B3895" s="49" t="s">
        <v>9735</v>
      </c>
      <c r="C3895" s="53" t="str">
        <f>_xlfn.XLOOKUP(Tabla1[[#This Row],[txtDimensionFocus]],Tabla7[Columna1],Tabla7[Columna2])</f>
        <v>Cuenta Por Pagar Servicios Generales</v>
      </c>
      <c r="D3895" s="43" t="s">
        <v>12963</v>
      </c>
      <c r="E3895" t="s">
        <v>4673</v>
      </c>
      <c r="F3895" t="s">
        <v>12964</v>
      </c>
      <c r="G3895" s="41">
        <v>42004</v>
      </c>
      <c r="H3895" t="s">
        <v>4674</v>
      </c>
      <c r="L3895" t="s">
        <v>21854</v>
      </c>
      <c r="M3895" s="44">
        <v>-35634.6</v>
      </c>
      <c r="N3895" s="44">
        <v>-35634.6</v>
      </c>
    </row>
    <row r="3896" spans="2:14" x14ac:dyDescent="0.25">
      <c r="B3896" s="49" t="s">
        <v>9735</v>
      </c>
      <c r="C3896" s="53" t="str">
        <f>_xlfn.XLOOKUP(Tabla1[[#This Row],[txtDimensionFocus]],Tabla7[Columna1],Tabla7[Columna2])</f>
        <v>Cuenta Por Pagar Servicios Generales</v>
      </c>
      <c r="D3896" s="43" t="s">
        <v>13066</v>
      </c>
      <c r="E3896" t="s">
        <v>4824</v>
      </c>
      <c r="F3896" t="s">
        <v>13067</v>
      </c>
      <c r="G3896" s="41">
        <v>42004</v>
      </c>
      <c r="H3896" t="s">
        <v>4825</v>
      </c>
      <c r="L3896" t="s">
        <v>21854</v>
      </c>
      <c r="M3896" s="44">
        <v>-35634.6</v>
      </c>
      <c r="N3896" s="44">
        <v>-35634.6</v>
      </c>
    </row>
    <row r="3897" spans="2:14" x14ac:dyDescent="0.25">
      <c r="B3897" s="49" t="s">
        <v>9735</v>
      </c>
      <c r="C3897" s="53" t="str">
        <f>_xlfn.XLOOKUP(Tabla1[[#This Row],[txtDimensionFocus]],Tabla7[Columna1],Tabla7[Columna2])</f>
        <v>Cuenta Por Pagar Servicios Generales</v>
      </c>
      <c r="D3897" s="43" t="s">
        <v>12075</v>
      </c>
      <c r="E3897" t="s">
        <v>3448</v>
      </c>
      <c r="F3897" t="s">
        <v>12076</v>
      </c>
      <c r="G3897" s="41">
        <v>41775</v>
      </c>
      <c r="H3897" t="s">
        <v>3449</v>
      </c>
      <c r="L3897" t="s">
        <v>21854</v>
      </c>
      <c r="M3897" s="44">
        <v>-35634.6</v>
      </c>
      <c r="N3897" s="44">
        <v>-35634.6</v>
      </c>
    </row>
    <row r="3898" spans="2:14" x14ac:dyDescent="0.25">
      <c r="B3898" s="49" t="s">
        <v>9735</v>
      </c>
      <c r="C3898" s="53" t="str">
        <f>_xlfn.XLOOKUP(Tabla1[[#This Row],[txtDimensionFocus]],Tabla7[Columna1],Tabla7[Columna2])</f>
        <v>Cuenta Por Pagar Servicios Generales</v>
      </c>
      <c r="D3898" s="43" t="s">
        <v>13194</v>
      </c>
      <c r="E3898" t="s">
        <v>5015</v>
      </c>
      <c r="F3898" t="s">
        <v>13195</v>
      </c>
      <c r="G3898" s="41">
        <v>42004</v>
      </c>
      <c r="H3898" t="s">
        <v>5016</v>
      </c>
      <c r="L3898" t="s">
        <v>21854</v>
      </c>
      <c r="M3898" s="44">
        <v>-35634.6</v>
      </c>
      <c r="N3898" s="44">
        <v>-35634.6</v>
      </c>
    </row>
    <row r="3899" spans="2:14" x14ac:dyDescent="0.25">
      <c r="B3899" s="49" t="s">
        <v>9735</v>
      </c>
      <c r="C3899" s="53" t="str">
        <f>_xlfn.XLOOKUP(Tabla1[[#This Row],[txtDimensionFocus]],Tabla7[Columna1],Tabla7[Columna2])</f>
        <v>Cuenta Por Pagar Servicios Generales</v>
      </c>
      <c r="D3899" s="43" t="s">
        <v>12137</v>
      </c>
      <c r="E3899" t="s">
        <v>3541</v>
      </c>
      <c r="F3899" t="s">
        <v>12138</v>
      </c>
      <c r="G3899" s="41">
        <v>41778</v>
      </c>
      <c r="H3899" t="s">
        <v>3542</v>
      </c>
      <c r="L3899" t="s">
        <v>21854</v>
      </c>
      <c r="M3899" s="44">
        <v>-35634.6</v>
      </c>
      <c r="N3899" s="44">
        <v>-35634.6</v>
      </c>
    </row>
    <row r="3900" spans="2:14" x14ac:dyDescent="0.25">
      <c r="B3900" s="49" t="s">
        <v>9735</v>
      </c>
      <c r="C3900" s="53" t="str">
        <f>_xlfn.XLOOKUP(Tabla1[[#This Row],[txtDimensionFocus]],Tabla7[Columna1],Tabla7[Columna2])</f>
        <v>Cuenta Por Pagar Servicios Generales</v>
      </c>
      <c r="D3900" s="43" t="s">
        <v>13301</v>
      </c>
      <c r="E3900" t="s">
        <v>5171</v>
      </c>
      <c r="F3900" t="s">
        <v>13302</v>
      </c>
      <c r="G3900" s="41">
        <v>42004</v>
      </c>
      <c r="H3900" t="s">
        <v>5172</v>
      </c>
      <c r="L3900" t="s">
        <v>21854</v>
      </c>
      <c r="M3900" s="44">
        <v>-35634.6</v>
      </c>
      <c r="N3900" s="44">
        <v>-35634.6</v>
      </c>
    </row>
    <row r="3901" spans="2:14" x14ac:dyDescent="0.25">
      <c r="B3901" s="49" t="s">
        <v>9735</v>
      </c>
      <c r="C3901" s="53" t="str">
        <f>_xlfn.XLOOKUP(Tabla1[[#This Row],[txtDimensionFocus]],Tabla7[Columna1],Tabla7[Columna2])</f>
        <v>Cuenta Por Pagar Servicios Generales</v>
      </c>
      <c r="D3901" s="43" t="s">
        <v>13614</v>
      </c>
      <c r="E3901" t="s">
        <v>5522</v>
      </c>
      <c r="F3901" t="s">
        <v>13615</v>
      </c>
      <c r="G3901" s="41">
        <v>42164</v>
      </c>
      <c r="H3901" t="s">
        <v>5523</v>
      </c>
      <c r="L3901" t="s">
        <v>21854</v>
      </c>
      <c r="M3901" s="44">
        <v>-35400</v>
      </c>
      <c r="N3901" s="44">
        <v>-35400</v>
      </c>
    </row>
    <row r="3902" spans="2:14" x14ac:dyDescent="0.25">
      <c r="B3902" s="49" t="s">
        <v>9735</v>
      </c>
      <c r="C3902" s="53" t="str">
        <f>_xlfn.XLOOKUP(Tabla1[[#This Row],[txtDimensionFocus]],Tabla7[Columna1],Tabla7[Columna2])</f>
        <v>Cuenta Por Pagar Servicios Generales</v>
      </c>
      <c r="D3902" s="43" t="s">
        <v>11269</v>
      </c>
      <c r="E3902" t="s">
        <v>2376</v>
      </c>
      <c r="F3902" t="s">
        <v>11270</v>
      </c>
      <c r="G3902" s="41">
        <v>41711</v>
      </c>
      <c r="H3902" t="s">
        <v>2377</v>
      </c>
      <c r="I3902" t="s">
        <v>16520</v>
      </c>
      <c r="K3902">
        <v>702</v>
      </c>
      <c r="L3902" t="s">
        <v>21854</v>
      </c>
      <c r="M3902" s="44">
        <v>-35400</v>
      </c>
      <c r="N3902" s="44">
        <v>-35400</v>
      </c>
    </row>
    <row r="3903" spans="2:14" x14ac:dyDescent="0.25">
      <c r="B3903" s="49" t="s">
        <v>9735</v>
      </c>
      <c r="C3903" s="53" t="str">
        <f>_xlfn.XLOOKUP(Tabla1[[#This Row],[txtDimensionFocus]],Tabla7[Columna1],Tabla7[Columna2])</f>
        <v>Cuenta Por Pagar Servicios Generales</v>
      </c>
      <c r="D3903" s="43" t="s">
        <v>11071</v>
      </c>
      <c r="E3903" t="s">
        <v>2164</v>
      </c>
      <c r="F3903" t="s">
        <v>11072</v>
      </c>
      <c r="G3903" s="41">
        <v>41680</v>
      </c>
      <c r="H3903" t="s">
        <v>2165</v>
      </c>
      <c r="I3903" t="s">
        <v>16858</v>
      </c>
      <c r="K3903">
        <v>634</v>
      </c>
      <c r="L3903" t="s">
        <v>21854</v>
      </c>
      <c r="M3903" s="44">
        <v>-35400</v>
      </c>
      <c r="N3903" s="44">
        <v>-35400</v>
      </c>
    </row>
    <row r="3904" spans="2:14" x14ac:dyDescent="0.25">
      <c r="B3904" s="49" t="s">
        <v>9735</v>
      </c>
      <c r="C3904" s="53" t="str">
        <f>_xlfn.XLOOKUP(Tabla1[[#This Row],[txtDimensionFocus]],Tabla7[Columna1],Tabla7[Columna2])</f>
        <v>Cuenta Por Pagar Servicios Generales</v>
      </c>
      <c r="D3904" s="43" t="s">
        <v>5733</v>
      </c>
      <c r="E3904" t="s">
        <v>5732</v>
      </c>
      <c r="F3904" t="s">
        <v>13802</v>
      </c>
      <c r="G3904" s="41">
        <v>42261</v>
      </c>
      <c r="H3904" t="s">
        <v>5664</v>
      </c>
      <c r="L3904" t="s">
        <v>21854</v>
      </c>
      <c r="M3904" s="44">
        <v>-35400</v>
      </c>
      <c r="N3904" s="44">
        <v>-35400</v>
      </c>
    </row>
    <row r="3905" spans="2:14" x14ac:dyDescent="0.25">
      <c r="B3905" s="49" t="s">
        <v>9735</v>
      </c>
      <c r="C3905" s="53" t="str">
        <f>_xlfn.XLOOKUP(Tabla1[[#This Row],[txtDimensionFocus]],Tabla7[Columna1],Tabla7[Columna2])</f>
        <v>Cuenta Por Pagar Servicios Generales</v>
      </c>
      <c r="D3905" s="43" t="s">
        <v>15216</v>
      </c>
      <c r="E3905" t="s">
        <v>7629</v>
      </c>
      <c r="F3905" t="s">
        <v>15217</v>
      </c>
      <c r="G3905" s="41">
        <v>43882</v>
      </c>
      <c r="H3905" t="s">
        <v>7630</v>
      </c>
      <c r="L3905" t="s">
        <v>21854</v>
      </c>
      <c r="M3905" s="44">
        <v>-35302.769999999997</v>
      </c>
      <c r="N3905" s="44">
        <v>-35302.769999999997</v>
      </c>
    </row>
    <row r="3906" spans="2:14" x14ac:dyDescent="0.25">
      <c r="B3906" s="49" t="s">
        <v>9735</v>
      </c>
      <c r="C3906" s="53" t="str">
        <f>_xlfn.XLOOKUP(Tabla1[[#This Row],[txtDimensionFocus]],Tabla7[Columna1],Tabla7[Columna2])</f>
        <v>Cuenta Por Pagar Servicios Generales</v>
      </c>
      <c r="D3906" s="43" t="s">
        <v>1219</v>
      </c>
      <c r="E3906" t="s">
        <v>1218</v>
      </c>
      <c r="F3906" t="s">
        <v>16340</v>
      </c>
      <c r="G3906" s="41">
        <v>45068</v>
      </c>
      <c r="H3906" t="s">
        <v>9138</v>
      </c>
      <c r="L3906" t="s">
        <v>21854</v>
      </c>
      <c r="M3906" s="44">
        <v>-35190</v>
      </c>
      <c r="N3906" s="44">
        <v>-35190</v>
      </c>
    </row>
    <row r="3907" spans="2:14" x14ac:dyDescent="0.25">
      <c r="B3907" s="49" t="s">
        <v>9735</v>
      </c>
      <c r="C3907" s="53" t="str">
        <f>_xlfn.XLOOKUP(Tabla1[[#This Row],[txtDimensionFocus]],Tabla7[Columna1],Tabla7[Columna2])</f>
        <v>Cuenta Por Pagar Servicios Generales</v>
      </c>
      <c r="D3907" s="43" t="s">
        <v>14302</v>
      </c>
      <c r="E3907" t="s">
        <v>6384</v>
      </c>
      <c r="F3907" t="s">
        <v>14303</v>
      </c>
      <c r="G3907" s="41">
        <v>42632</v>
      </c>
      <c r="H3907" t="s">
        <v>6385</v>
      </c>
      <c r="L3907" t="s">
        <v>21854</v>
      </c>
      <c r="M3907" s="44">
        <v>-35000</v>
      </c>
      <c r="N3907" s="44">
        <v>-35000</v>
      </c>
    </row>
    <row r="3908" spans="2:14" x14ac:dyDescent="0.25">
      <c r="B3908" s="49" t="s">
        <v>9735</v>
      </c>
      <c r="C3908" s="53" t="str">
        <f>_xlfn.XLOOKUP(Tabla1[[#This Row],[txtDimensionFocus]],Tabla7[Columna1],Tabla7[Columna2])</f>
        <v>Cuenta Por Pagar Servicios Generales</v>
      </c>
      <c r="D3908" s="43" t="s">
        <v>14576</v>
      </c>
      <c r="E3908" t="s">
        <v>6726</v>
      </c>
      <c r="F3908" t="s">
        <v>14577</v>
      </c>
      <c r="G3908" s="41">
        <v>42825</v>
      </c>
      <c r="H3908" t="s">
        <v>6727</v>
      </c>
      <c r="L3908" t="s">
        <v>21854</v>
      </c>
      <c r="M3908" s="44">
        <v>-35000</v>
      </c>
      <c r="N3908" s="44">
        <v>-35000</v>
      </c>
    </row>
    <row r="3909" spans="2:14" x14ac:dyDescent="0.25">
      <c r="B3909" s="49" t="s">
        <v>9735</v>
      </c>
      <c r="C3909" s="53" t="str">
        <f>_xlfn.XLOOKUP(Tabla1[[#This Row],[txtDimensionFocus]],Tabla7[Columna1],Tabla7[Columna2])</f>
        <v>Cuenta Por Pagar Servicios Generales</v>
      </c>
      <c r="D3909" s="43" t="s">
        <v>10182</v>
      </c>
      <c r="E3909" t="s">
        <v>1109</v>
      </c>
      <c r="F3909" t="s">
        <v>10183</v>
      </c>
      <c r="G3909" s="41">
        <v>41264</v>
      </c>
      <c r="H3909" t="s">
        <v>1110</v>
      </c>
      <c r="L3909" t="s">
        <v>21854</v>
      </c>
      <c r="M3909" s="44">
        <v>-38885.4</v>
      </c>
      <c r="N3909" s="44">
        <v>-34996.86</v>
      </c>
    </row>
    <row r="3910" spans="2:14" x14ac:dyDescent="0.25">
      <c r="B3910" s="49" t="s">
        <v>9735</v>
      </c>
      <c r="C3910" s="53" t="str">
        <f>_xlfn.XLOOKUP(Tabla1[[#This Row],[txtDimensionFocus]],Tabla7[Columna1],Tabla7[Columna2])</f>
        <v>Cuenta Por Pagar Servicios Generales</v>
      </c>
      <c r="D3910" s="43" t="s">
        <v>12921</v>
      </c>
      <c r="E3910" t="s">
        <v>4610</v>
      </c>
      <c r="F3910" t="s">
        <v>12922</v>
      </c>
      <c r="G3910" s="41">
        <v>42004</v>
      </c>
      <c r="H3910" t="s">
        <v>4611</v>
      </c>
      <c r="L3910" t="s">
        <v>21854</v>
      </c>
      <c r="M3910" s="44">
        <v>-34974.699999999997</v>
      </c>
      <c r="N3910" s="44">
        <v>-34974.699999999997</v>
      </c>
    </row>
    <row r="3911" spans="2:14" x14ac:dyDescent="0.25">
      <c r="B3911" s="49" t="s">
        <v>9735</v>
      </c>
      <c r="C3911" s="53" t="str">
        <f>_xlfn.XLOOKUP(Tabla1[[#This Row],[txtDimensionFocus]],Tabla7[Columna1],Tabla7[Columna2])</f>
        <v>Cuenta Por Pagar Servicios Generales</v>
      </c>
      <c r="D3911" s="43" t="s">
        <v>12157</v>
      </c>
      <c r="E3911" t="s">
        <v>3569</v>
      </c>
      <c r="F3911" t="s">
        <v>12158</v>
      </c>
      <c r="G3911" s="41">
        <v>41779</v>
      </c>
      <c r="H3911" t="s">
        <v>3570</v>
      </c>
      <c r="L3911" t="s">
        <v>21854</v>
      </c>
      <c r="M3911" s="44">
        <v>-34974.699999999997</v>
      </c>
      <c r="N3911" s="44">
        <v>-34974.699999999997</v>
      </c>
    </row>
    <row r="3912" spans="2:14" x14ac:dyDescent="0.25">
      <c r="B3912" s="49" t="s">
        <v>9735</v>
      </c>
      <c r="C3912" s="53" t="str">
        <f>_xlfn.XLOOKUP(Tabla1[[#This Row],[txtDimensionFocus]],Tabla7[Columna1],Tabla7[Columna2])</f>
        <v>Cuenta Por Pagar Servicios Generales</v>
      </c>
      <c r="D3912" s="43" t="s">
        <v>12931</v>
      </c>
      <c r="E3912" t="s">
        <v>4625</v>
      </c>
      <c r="F3912" t="s">
        <v>12932</v>
      </c>
      <c r="G3912" s="41">
        <v>42004</v>
      </c>
      <c r="H3912" t="s">
        <v>4626</v>
      </c>
      <c r="L3912" t="s">
        <v>21854</v>
      </c>
      <c r="M3912" s="44">
        <v>-34974.699999999997</v>
      </c>
      <c r="N3912" s="44">
        <v>-34974.699999999997</v>
      </c>
    </row>
    <row r="3913" spans="2:14" x14ac:dyDescent="0.25">
      <c r="B3913" s="49" t="s">
        <v>9735</v>
      </c>
      <c r="C3913" s="53" t="str">
        <f>_xlfn.XLOOKUP(Tabla1[[#This Row],[txtDimensionFocus]],Tabla7[Columna1],Tabla7[Columna2])</f>
        <v>Cuenta Por Pagar Servicios Generales</v>
      </c>
      <c r="D3913" s="43" t="s">
        <v>12184</v>
      </c>
      <c r="E3913" t="s">
        <v>3608</v>
      </c>
      <c r="F3913" t="s">
        <v>12185</v>
      </c>
      <c r="G3913" s="41">
        <v>41779</v>
      </c>
      <c r="H3913" t="s">
        <v>3609</v>
      </c>
      <c r="L3913" t="s">
        <v>21854</v>
      </c>
      <c r="M3913" s="44">
        <v>-34974.699999999997</v>
      </c>
      <c r="N3913" s="44">
        <v>-34974.699999999997</v>
      </c>
    </row>
    <row r="3914" spans="2:14" x14ac:dyDescent="0.25">
      <c r="B3914" s="49" t="s">
        <v>9735</v>
      </c>
      <c r="C3914" s="53" t="str">
        <f>_xlfn.XLOOKUP(Tabla1[[#This Row],[txtDimensionFocus]],Tabla7[Columna1],Tabla7[Columna2])</f>
        <v>Cuenta Por Pagar Servicios Generales</v>
      </c>
      <c r="D3914" s="43" t="s">
        <v>13239</v>
      </c>
      <c r="E3914" t="s">
        <v>5081</v>
      </c>
      <c r="F3914" t="s">
        <v>13240</v>
      </c>
      <c r="G3914" s="41">
        <v>42004</v>
      </c>
      <c r="H3914" t="s">
        <v>5082</v>
      </c>
      <c r="L3914" t="s">
        <v>21854</v>
      </c>
      <c r="M3914" s="44">
        <v>-34974.699999999997</v>
      </c>
      <c r="N3914" s="44">
        <v>-34974.699999999997</v>
      </c>
    </row>
    <row r="3915" spans="2:14" x14ac:dyDescent="0.25">
      <c r="B3915" s="49" t="s">
        <v>9735</v>
      </c>
      <c r="C3915" s="53" t="str">
        <f>_xlfn.XLOOKUP(Tabla1[[#This Row],[txtDimensionFocus]],Tabla7[Columna1],Tabla7[Columna2])</f>
        <v>Cuenta Por Pagar Servicios Generales</v>
      </c>
      <c r="D3915" s="43" t="s">
        <v>13311</v>
      </c>
      <c r="E3915" t="s">
        <v>5186</v>
      </c>
      <c r="F3915" t="s">
        <v>13312</v>
      </c>
      <c r="G3915" s="41">
        <v>42004</v>
      </c>
      <c r="H3915" t="s">
        <v>5187</v>
      </c>
      <c r="L3915" t="s">
        <v>21854</v>
      </c>
      <c r="M3915" s="44">
        <v>-34974.699999999997</v>
      </c>
      <c r="N3915" s="44">
        <v>-34974.699999999997</v>
      </c>
    </row>
    <row r="3916" spans="2:14" x14ac:dyDescent="0.25">
      <c r="B3916" s="49" t="s">
        <v>9735</v>
      </c>
      <c r="C3916" s="53" t="str">
        <f>_xlfn.XLOOKUP(Tabla1[[#This Row],[txtDimensionFocus]],Tabla7[Columna1],Tabla7[Columna2])</f>
        <v>Cuenta Por Pagar Servicios Generales</v>
      </c>
      <c r="D3916" s="43" t="s">
        <v>13313</v>
      </c>
      <c r="E3916" t="s">
        <v>5189</v>
      </c>
      <c r="F3916" t="s">
        <v>13314</v>
      </c>
      <c r="G3916" s="41">
        <v>42004</v>
      </c>
      <c r="H3916" t="s">
        <v>5190</v>
      </c>
      <c r="L3916" t="s">
        <v>21854</v>
      </c>
      <c r="M3916" s="44">
        <v>-34974.699999999997</v>
      </c>
      <c r="N3916" s="44">
        <v>-34974.699999999997</v>
      </c>
    </row>
    <row r="3917" spans="2:14" x14ac:dyDescent="0.25">
      <c r="B3917" s="49" t="s">
        <v>9735</v>
      </c>
      <c r="C3917" s="53" t="str">
        <f>_xlfn.XLOOKUP(Tabla1[[#This Row],[txtDimensionFocus]],Tabla7[Columna1],Tabla7[Columna2])</f>
        <v>Cuenta Por Pagar Servicios Generales</v>
      </c>
      <c r="D3917" s="43" t="s">
        <v>13325</v>
      </c>
      <c r="E3917" t="s">
        <v>5207</v>
      </c>
      <c r="F3917" t="s">
        <v>13326</v>
      </c>
      <c r="G3917" s="41">
        <v>42004</v>
      </c>
      <c r="H3917" t="s">
        <v>5208</v>
      </c>
      <c r="L3917" t="s">
        <v>21854</v>
      </c>
      <c r="M3917" s="44">
        <v>-34974.699999999997</v>
      </c>
      <c r="N3917" s="44">
        <v>-34974.699999999997</v>
      </c>
    </row>
    <row r="3918" spans="2:14" x14ac:dyDescent="0.25">
      <c r="B3918" s="49" t="s">
        <v>9735</v>
      </c>
      <c r="C3918" s="53" t="str">
        <f>_xlfn.XLOOKUP(Tabla1[[#This Row],[txtDimensionFocus]],Tabla7[Columna1],Tabla7[Columna2])</f>
        <v>Cuenta Por Pagar Servicios Generales</v>
      </c>
      <c r="D3918" s="43" t="s">
        <v>14246</v>
      </c>
      <c r="E3918" t="s">
        <v>6315</v>
      </c>
      <c r="F3918" t="s">
        <v>14247</v>
      </c>
      <c r="G3918" s="41">
        <v>42605</v>
      </c>
      <c r="H3918" t="s">
        <v>6316</v>
      </c>
      <c r="L3918" t="s">
        <v>21854</v>
      </c>
      <c r="M3918" s="44">
        <v>-34800</v>
      </c>
      <c r="N3918" s="44">
        <v>-34800</v>
      </c>
    </row>
    <row r="3919" spans="2:14" x14ac:dyDescent="0.25">
      <c r="B3919" s="49" t="s">
        <v>9735</v>
      </c>
      <c r="C3919" s="53" t="str">
        <f>_xlfn.XLOOKUP(Tabla1[[#This Row],[txtDimensionFocus]],Tabla7[Columna1],Tabla7[Columna2])</f>
        <v>Cuenta Por Pagar Servicios Generales</v>
      </c>
      <c r="D3919" s="43" t="s">
        <v>11894</v>
      </c>
      <c r="E3919" t="s">
        <v>3192</v>
      </c>
      <c r="F3919" t="s">
        <v>11895</v>
      </c>
      <c r="G3919" s="41">
        <v>41768</v>
      </c>
      <c r="H3919" t="s">
        <v>3193</v>
      </c>
      <c r="L3919" t="s">
        <v>21854</v>
      </c>
      <c r="M3919" s="44">
        <v>-34794.78</v>
      </c>
      <c r="N3919" s="44">
        <v>-34794.78</v>
      </c>
    </row>
    <row r="3920" spans="2:14" x14ac:dyDescent="0.25">
      <c r="B3920" s="49" t="s">
        <v>9735</v>
      </c>
      <c r="C3920" s="53" t="str">
        <f>_xlfn.XLOOKUP(Tabla1[[#This Row],[txtDimensionFocus]],Tabla7[Columna1],Tabla7[Columna2])</f>
        <v>Cuenta Por Pagar Servicios Generales</v>
      </c>
      <c r="D3920" s="43" t="s">
        <v>11447</v>
      </c>
      <c r="E3920" t="s">
        <v>2593</v>
      </c>
      <c r="F3920" t="s">
        <v>11448</v>
      </c>
      <c r="G3920" s="41">
        <v>41741</v>
      </c>
      <c r="H3920" t="s">
        <v>2594</v>
      </c>
      <c r="L3920" t="s">
        <v>21854</v>
      </c>
      <c r="M3920" s="44">
        <v>-34794.78</v>
      </c>
      <c r="N3920" s="44">
        <v>-34794.78</v>
      </c>
    </row>
    <row r="3921" spans="2:14" x14ac:dyDescent="0.25">
      <c r="B3921" s="49" t="s">
        <v>9735</v>
      </c>
      <c r="C3921" s="53" t="str">
        <f>_xlfn.XLOOKUP(Tabla1[[#This Row],[txtDimensionFocus]],Tabla7[Columna1],Tabla7[Columna2])</f>
        <v>Cuenta Por Pagar Servicios Generales</v>
      </c>
      <c r="D3921" s="43" t="s">
        <v>11813</v>
      </c>
      <c r="E3921" t="s">
        <v>3068</v>
      </c>
      <c r="F3921" t="s">
        <v>11814</v>
      </c>
      <c r="G3921" s="41">
        <v>41765</v>
      </c>
      <c r="H3921" t="s">
        <v>3069</v>
      </c>
      <c r="L3921" t="s">
        <v>21854</v>
      </c>
      <c r="M3921" s="44">
        <v>-34794.78</v>
      </c>
      <c r="N3921" s="44">
        <v>-34794.78</v>
      </c>
    </row>
    <row r="3922" spans="2:14" x14ac:dyDescent="0.25">
      <c r="B3922" s="49" t="s">
        <v>9735</v>
      </c>
      <c r="C3922" s="53" t="str">
        <f>_xlfn.XLOOKUP(Tabla1[[#This Row],[txtDimensionFocus]],Tabla7[Columna1],Tabla7[Columna2])</f>
        <v>Cuenta Por Pagar Servicios Generales</v>
      </c>
      <c r="D3922" s="43" t="s">
        <v>11896</v>
      </c>
      <c r="E3922" t="s">
        <v>3195</v>
      </c>
      <c r="F3922" t="s">
        <v>11897</v>
      </c>
      <c r="G3922" s="41">
        <v>41768</v>
      </c>
      <c r="H3922" t="s">
        <v>3196</v>
      </c>
      <c r="L3922" t="s">
        <v>21854</v>
      </c>
      <c r="M3922" s="44">
        <v>-34794.78</v>
      </c>
      <c r="N3922" s="44">
        <v>-34794.78</v>
      </c>
    </row>
    <row r="3923" spans="2:14" x14ac:dyDescent="0.25">
      <c r="B3923" s="49" t="s">
        <v>9735</v>
      </c>
      <c r="C3923" s="53" t="str">
        <f>_xlfn.XLOOKUP(Tabla1[[#This Row],[txtDimensionFocus]],Tabla7[Columna1],Tabla7[Columna2])</f>
        <v>Cuenta Por Pagar Servicios Generales</v>
      </c>
      <c r="D3923" s="43" t="s">
        <v>11520</v>
      </c>
      <c r="E3923" t="s">
        <v>2701</v>
      </c>
      <c r="F3923" t="s">
        <v>11521</v>
      </c>
      <c r="G3923" s="41">
        <v>41743</v>
      </c>
      <c r="H3923" t="s">
        <v>2702</v>
      </c>
      <c r="L3923" t="s">
        <v>21854</v>
      </c>
      <c r="M3923" s="44">
        <v>-34794.78</v>
      </c>
      <c r="N3923" s="44">
        <v>-34794.78</v>
      </c>
    </row>
    <row r="3924" spans="2:14" x14ac:dyDescent="0.25">
      <c r="B3924" s="49" t="s">
        <v>9735</v>
      </c>
      <c r="C3924" s="53" t="str">
        <f>_xlfn.XLOOKUP(Tabla1[[#This Row],[txtDimensionFocus]],Tabla7[Columna1],Tabla7[Columna2])</f>
        <v>Cuenta Por Pagar Servicios Generales</v>
      </c>
      <c r="D3924" s="43" t="s">
        <v>11733</v>
      </c>
      <c r="E3924" t="s">
        <v>2980</v>
      </c>
      <c r="F3924" t="s">
        <v>11734</v>
      </c>
      <c r="G3924" s="41">
        <v>41761</v>
      </c>
      <c r="H3924" t="s">
        <v>2964</v>
      </c>
      <c r="L3924" t="s">
        <v>21854</v>
      </c>
      <c r="M3924" s="44">
        <v>-34794.78</v>
      </c>
      <c r="N3924" s="44">
        <v>-34794.78</v>
      </c>
    </row>
    <row r="3925" spans="2:14" x14ac:dyDescent="0.25">
      <c r="B3925" s="49" t="s">
        <v>9735</v>
      </c>
      <c r="C3925" s="53" t="str">
        <f>_xlfn.XLOOKUP(Tabla1[[#This Row],[txtDimensionFocus]],Tabla7[Columna1],Tabla7[Columna2])</f>
        <v>Cuenta Por Pagar Servicios Generales</v>
      </c>
      <c r="D3925" s="43" t="s">
        <v>11606</v>
      </c>
      <c r="E3925" t="s">
        <v>2812</v>
      </c>
      <c r="F3925" t="s">
        <v>11607</v>
      </c>
      <c r="G3925" s="41">
        <v>41745</v>
      </c>
      <c r="H3925" t="s">
        <v>2813</v>
      </c>
      <c r="L3925" t="s">
        <v>21854</v>
      </c>
      <c r="M3925" s="44">
        <v>-34794.78</v>
      </c>
      <c r="N3925" s="44">
        <v>-34794.78</v>
      </c>
    </row>
    <row r="3926" spans="2:14" x14ac:dyDescent="0.25">
      <c r="B3926" s="49" t="s">
        <v>9735</v>
      </c>
      <c r="C3926" s="53" t="str">
        <f>_xlfn.XLOOKUP(Tabla1[[#This Row],[txtDimensionFocus]],Tabla7[Columna1],Tabla7[Columna2])</f>
        <v>Cuenta Por Pagar Servicios Generales</v>
      </c>
      <c r="D3926" s="43" t="s">
        <v>11200</v>
      </c>
      <c r="E3926" t="s">
        <v>2308</v>
      </c>
      <c r="F3926" t="s">
        <v>11201</v>
      </c>
      <c r="G3926" s="41">
        <v>41704</v>
      </c>
      <c r="H3926" t="s">
        <v>2309</v>
      </c>
      <c r="L3926" t="s">
        <v>21854</v>
      </c>
      <c r="M3926" s="44">
        <v>-34794.78</v>
      </c>
      <c r="N3926" s="44">
        <v>-34794.78</v>
      </c>
    </row>
    <row r="3927" spans="2:14" x14ac:dyDescent="0.25">
      <c r="B3927" s="49" t="s">
        <v>9735</v>
      </c>
      <c r="C3927" s="53" t="str">
        <f>_xlfn.XLOOKUP(Tabla1[[#This Row],[txtDimensionFocus]],Tabla7[Columna1],Tabla7[Columna2])</f>
        <v>Cuenta Por Pagar Servicios Generales</v>
      </c>
      <c r="D3927" s="43" t="s">
        <v>11612</v>
      </c>
      <c r="E3927" t="s">
        <v>2821</v>
      </c>
      <c r="F3927" t="s">
        <v>11613</v>
      </c>
      <c r="G3927" s="41">
        <v>41745</v>
      </c>
      <c r="H3927" t="s">
        <v>2822</v>
      </c>
      <c r="L3927" t="s">
        <v>21854</v>
      </c>
      <c r="M3927" s="44">
        <v>-34794.78</v>
      </c>
      <c r="N3927" s="44">
        <v>-34794.78</v>
      </c>
    </row>
    <row r="3928" spans="2:14" x14ac:dyDescent="0.25">
      <c r="B3928" s="49" t="s">
        <v>9735</v>
      </c>
      <c r="C3928" s="53" t="str">
        <f>_xlfn.XLOOKUP(Tabla1[[#This Row],[txtDimensionFocus]],Tabla7[Columna1],Tabla7[Columna2])</f>
        <v>Cuenta Por Pagar Servicios Generales</v>
      </c>
      <c r="D3928" s="43" t="s">
        <v>11526</v>
      </c>
      <c r="E3928" t="s">
        <v>2710</v>
      </c>
      <c r="F3928" t="s">
        <v>11527</v>
      </c>
      <c r="G3928" s="41">
        <v>41743</v>
      </c>
      <c r="H3928" t="s">
        <v>2711</v>
      </c>
      <c r="L3928" t="s">
        <v>21854</v>
      </c>
      <c r="M3928" s="44">
        <v>-34794.78</v>
      </c>
      <c r="N3928" s="44">
        <v>-34794.78</v>
      </c>
    </row>
    <row r="3929" spans="2:14" x14ac:dyDescent="0.25">
      <c r="B3929" s="49" t="s">
        <v>9735</v>
      </c>
      <c r="C3929" s="53" t="str">
        <f>_xlfn.XLOOKUP(Tabla1[[#This Row],[txtDimensionFocus]],Tabla7[Columna1],Tabla7[Columna2])</f>
        <v>Cuenta Por Pagar Servicios Generales</v>
      </c>
      <c r="D3929" s="43" t="s">
        <v>13149</v>
      </c>
      <c r="E3929" t="s">
        <v>4948</v>
      </c>
      <c r="F3929" t="s">
        <v>13150</v>
      </c>
      <c r="G3929" s="41">
        <v>42004</v>
      </c>
      <c r="H3929" t="s">
        <v>4949</v>
      </c>
      <c r="L3929" t="s">
        <v>21854</v>
      </c>
      <c r="M3929" s="44">
        <v>-34794.78</v>
      </c>
      <c r="N3929" s="44">
        <v>-34794.78</v>
      </c>
    </row>
    <row r="3930" spans="2:14" x14ac:dyDescent="0.25">
      <c r="B3930" s="49" t="s">
        <v>9735</v>
      </c>
      <c r="C3930" s="53" t="str">
        <f>_xlfn.XLOOKUP(Tabla1[[#This Row],[txtDimensionFocus]],Tabla7[Columna1],Tabla7[Columna2])</f>
        <v>Cuenta Por Pagar Servicios Generales</v>
      </c>
      <c r="D3930" s="43" t="s">
        <v>11770</v>
      </c>
      <c r="E3930" t="s">
        <v>3021</v>
      </c>
      <c r="F3930" t="s">
        <v>11771</v>
      </c>
      <c r="G3930" s="41">
        <v>41761</v>
      </c>
      <c r="H3930" t="s">
        <v>2964</v>
      </c>
      <c r="L3930" t="s">
        <v>21854</v>
      </c>
      <c r="M3930" s="44">
        <v>-34794.78</v>
      </c>
      <c r="N3930" s="44">
        <v>-34794.78</v>
      </c>
    </row>
    <row r="3931" spans="2:14" x14ac:dyDescent="0.25">
      <c r="B3931" s="49" t="s">
        <v>9735</v>
      </c>
      <c r="C3931" s="53" t="str">
        <f>_xlfn.XLOOKUP(Tabla1[[#This Row],[txtDimensionFocus]],Tabla7[Columna1],Tabla7[Columna2])</f>
        <v>Cuenta Por Pagar Servicios Generales</v>
      </c>
      <c r="D3931" s="43" t="s">
        <v>10757</v>
      </c>
      <c r="E3931" t="s">
        <v>1844</v>
      </c>
      <c r="F3931" t="s">
        <v>10758</v>
      </c>
      <c r="G3931" s="41">
        <v>41611</v>
      </c>
      <c r="H3931" t="s">
        <v>1845</v>
      </c>
      <c r="L3931" t="s">
        <v>21854</v>
      </c>
      <c r="M3931" s="44">
        <v>-34794.78</v>
      </c>
      <c r="N3931" s="44">
        <v>-34794.78</v>
      </c>
    </row>
    <row r="3932" spans="2:14" x14ac:dyDescent="0.25">
      <c r="B3932" s="49" t="s">
        <v>9735</v>
      </c>
      <c r="C3932" s="53" t="str">
        <f>_xlfn.XLOOKUP(Tabla1[[#This Row],[txtDimensionFocus]],Tabla7[Columna1],Tabla7[Columna2])</f>
        <v>Cuenta Por Pagar Servicios Generales</v>
      </c>
      <c r="D3932" s="43" t="s">
        <v>11499</v>
      </c>
      <c r="E3932" t="s">
        <v>2672</v>
      </c>
      <c r="F3932" t="s">
        <v>11500</v>
      </c>
      <c r="G3932" s="41">
        <v>41741</v>
      </c>
      <c r="H3932" t="s">
        <v>2673</v>
      </c>
      <c r="L3932" t="s">
        <v>21854</v>
      </c>
      <c r="M3932" s="44">
        <v>-34794.78</v>
      </c>
      <c r="N3932" s="44">
        <v>-34794.78</v>
      </c>
    </row>
    <row r="3933" spans="2:14" x14ac:dyDescent="0.25">
      <c r="B3933" s="49" t="s">
        <v>9735</v>
      </c>
      <c r="C3933" s="53" t="str">
        <f>_xlfn.XLOOKUP(Tabla1[[#This Row],[txtDimensionFocus]],Tabla7[Columna1],Tabla7[Columna2])</f>
        <v>Cuenta Por Pagar Servicios Generales</v>
      </c>
      <c r="D3933" s="43" t="s">
        <v>11792</v>
      </c>
      <c r="E3933" t="s">
        <v>3043</v>
      </c>
      <c r="F3933" t="s">
        <v>11793</v>
      </c>
      <c r="G3933" s="41">
        <v>41761</v>
      </c>
      <c r="H3933" t="s">
        <v>2964</v>
      </c>
      <c r="L3933" t="s">
        <v>21854</v>
      </c>
      <c r="M3933" s="44">
        <v>-34794.78</v>
      </c>
      <c r="N3933" s="44">
        <v>-34794.78</v>
      </c>
    </row>
    <row r="3934" spans="2:14" x14ac:dyDescent="0.25">
      <c r="B3934" s="49" t="s">
        <v>9735</v>
      </c>
      <c r="C3934" s="53" t="str">
        <f>_xlfn.XLOOKUP(Tabla1[[#This Row],[txtDimensionFocus]],Tabla7[Columna1],Tabla7[Columna2])</f>
        <v>Cuenta Por Pagar Servicios Generales</v>
      </c>
      <c r="D3934" s="43" t="s">
        <v>11546</v>
      </c>
      <c r="E3934" t="s">
        <v>2736</v>
      </c>
      <c r="F3934" t="s">
        <v>11547</v>
      </c>
      <c r="G3934" s="41">
        <v>41743</v>
      </c>
      <c r="H3934" t="s">
        <v>2737</v>
      </c>
      <c r="L3934" t="s">
        <v>21854</v>
      </c>
      <c r="M3934" s="44">
        <v>-34794.78</v>
      </c>
      <c r="N3934" s="44">
        <v>-34794.78</v>
      </c>
    </row>
    <row r="3935" spans="2:14" x14ac:dyDescent="0.25">
      <c r="B3935" s="49" t="s">
        <v>9735</v>
      </c>
      <c r="C3935" s="53" t="str">
        <f>_xlfn.XLOOKUP(Tabla1[[#This Row],[txtDimensionFocus]],Tabla7[Columna1],Tabla7[Columna2])</f>
        <v>Cuenta Por Pagar Servicios Generales</v>
      </c>
      <c r="D3935" s="43" t="s">
        <v>13289</v>
      </c>
      <c r="E3935" t="s">
        <v>5153</v>
      </c>
      <c r="F3935" t="s">
        <v>13290</v>
      </c>
      <c r="G3935" s="41">
        <v>42004</v>
      </c>
      <c r="H3935" t="s">
        <v>5154</v>
      </c>
      <c r="L3935" t="s">
        <v>21854</v>
      </c>
      <c r="M3935" s="44">
        <v>-34794.78</v>
      </c>
      <c r="N3935" s="44">
        <v>-34794.78</v>
      </c>
    </row>
    <row r="3936" spans="2:14" x14ac:dyDescent="0.25">
      <c r="B3936" s="49" t="s">
        <v>9735</v>
      </c>
      <c r="C3936" s="53" t="str">
        <f>_xlfn.XLOOKUP(Tabla1[[#This Row],[txtDimensionFocus]],Tabla7[Columna1],Tabla7[Columna2])</f>
        <v>Cuenta Por Pagar Servicios Generales</v>
      </c>
      <c r="D3936" s="43" t="s">
        <v>11800</v>
      </c>
      <c r="E3936" t="s">
        <v>3051</v>
      </c>
      <c r="F3936" t="s">
        <v>11801</v>
      </c>
      <c r="G3936" s="41">
        <v>41761</v>
      </c>
      <c r="H3936" t="s">
        <v>2964</v>
      </c>
      <c r="L3936" t="s">
        <v>21854</v>
      </c>
      <c r="M3936" s="44">
        <v>-34794.78</v>
      </c>
      <c r="N3936" s="44">
        <v>-34794.78</v>
      </c>
    </row>
    <row r="3937" spans="2:14" x14ac:dyDescent="0.25">
      <c r="B3937" s="49" t="s">
        <v>9735</v>
      </c>
      <c r="C3937" s="53" t="str">
        <f>_xlfn.XLOOKUP(Tabla1[[#This Row],[txtDimensionFocus]],Tabla7[Columna1],Tabla7[Columna2])</f>
        <v>Cuenta Por Pagar Servicios Generales</v>
      </c>
      <c r="D3937" s="43" t="s">
        <v>4001</v>
      </c>
      <c r="E3937" t="s">
        <v>4000</v>
      </c>
      <c r="F3937" t="s">
        <v>12486</v>
      </c>
      <c r="G3937" s="41">
        <v>41841</v>
      </c>
      <c r="H3937" t="s">
        <v>4038</v>
      </c>
      <c r="L3937" t="s">
        <v>21854</v>
      </c>
      <c r="M3937" s="44">
        <v>-34880</v>
      </c>
      <c r="N3937" s="44">
        <v>-34721.599999999999</v>
      </c>
    </row>
    <row r="3938" spans="2:14" x14ac:dyDescent="0.25">
      <c r="B3938" s="49" t="s">
        <v>9735</v>
      </c>
      <c r="C3938" s="53" t="str">
        <f>_xlfn.XLOOKUP(Tabla1[[#This Row],[txtDimensionFocus]],Tabla7[Columna1],Tabla7[Columna2])</f>
        <v>Cuenta Por Pagar Servicios Generales</v>
      </c>
      <c r="D3938" s="43" t="s">
        <v>1219</v>
      </c>
      <c r="E3938" t="s">
        <v>1218</v>
      </c>
      <c r="F3938" t="s">
        <v>19187</v>
      </c>
      <c r="G3938" s="41">
        <v>45125</v>
      </c>
      <c r="H3938" t="s">
        <v>19188</v>
      </c>
      <c r="L3938" t="s">
        <v>21854</v>
      </c>
      <c r="M3938" s="44">
        <v>-34480</v>
      </c>
      <c r="N3938" s="44">
        <v>-34480</v>
      </c>
    </row>
    <row r="3939" spans="2:14" x14ac:dyDescent="0.25">
      <c r="B3939" s="49" t="s">
        <v>9735</v>
      </c>
      <c r="C3939" s="53" t="str">
        <f>_xlfn.XLOOKUP(Tabla1[[#This Row],[txtDimensionFocus]],Tabla7[Columna1],Tabla7[Columna2])</f>
        <v>Cuenta Por Pagar Servicios Generales</v>
      </c>
      <c r="D3939" s="43" t="s">
        <v>12258</v>
      </c>
      <c r="E3939" t="s">
        <v>3717</v>
      </c>
      <c r="F3939" t="s">
        <v>12259</v>
      </c>
      <c r="G3939" s="41">
        <v>41780</v>
      </c>
      <c r="H3939" t="s">
        <v>3718</v>
      </c>
      <c r="L3939" t="s">
        <v>21854</v>
      </c>
      <c r="M3939" s="44">
        <v>-34332.959999999999</v>
      </c>
      <c r="N3939" s="44">
        <v>-34332.959999999999</v>
      </c>
    </row>
    <row r="3940" spans="2:14" x14ac:dyDescent="0.25">
      <c r="B3940" s="49" t="s">
        <v>9735</v>
      </c>
      <c r="C3940" s="53" t="str">
        <f>_xlfn.XLOOKUP(Tabla1[[#This Row],[txtDimensionFocus]],Tabla7[Columna1],Tabla7[Columna2])</f>
        <v>Cuenta Por Pagar Servicios Generales</v>
      </c>
      <c r="D3940" s="43" t="s">
        <v>11962</v>
      </c>
      <c r="E3940" t="s">
        <v>3294</v>
      </c>
      <c r="F3940" t="s">
        <v>11963</v>
      </c>
      <c r="G3940" s="41">
        <v>41768</v>
      </c>
      <c r="H3940" t="s">
        <v>3295</v>
      </c>
      <c r="L3940" t="s">
        <v>21854</v>
      </c>
      <c r="M3940" s="44">
        <v>-34332.959999999999</v>
      </c>
      <c r="N3940" s="44">
        <v>-34332.959999999999</v>
      </c>
    </row>
    <row r="3941" spans="2:14" x14ac:dyDescent="0.25">
      <c r="B3941" s="49" t="s">
        <v>9735</v>
      </c>
      <c r="C3941" s="53" t="str">
        <f>_xlfn.XLOOKUP(Tabla1[[#This Row],[txtDimensionFocus]],Tabla7[Columna1],Tabla7[Columna2])</f>
        <v>Cuenta Por Pagar Servicios Generales</v>
      </c>
      <c r="D3941" s="43" t="s">
        <v>11594</v>
      </c>
      <c r="E3941" t="s">
        <v>2793</v>
      </c>
      <c r="F3941" t="s">
        <v>11595</v>
      </c>
      <c r="G3941" s="41">
        <v>41745</v>
      </c>
      <c r="H3941" t="s">
        <v>2794</v>
      </c>
      <c r="L3941" t="s">
        <v>21854</v>
      </c>
      <c r="M3941" s="44">
        <v>-34194.870000000003</v>
      </c>
      <c r="N3941" s="44">
        <v>-34194.870000000003</v>
      </c>
    </row>
    <row r="3942" spans="2:14" x14ac:dyDescent="0.25">
      <c r="B3942" s="49" t="s">
        <v>9735</v>
      </c>
      <c r="C3942" s="53" t="str">
        <f>_xlfn.XLOOKUP(Tabla1[[#This Row],[txtDimensionFocus]],Tabla7[Columna1],Tabla7[Columna2])</f>
        <v>Cuenta Por Pagar Servicios Generales</v>
      </c>
      <c r="D3942" s="43" t="s">
        <v>11644</v>
      </c>
      <c r="E3942" t="s">
        <v>2864</v>
      </c>
      <c r="F3942" t="s">
        <v>11645</v>
      </c>
      <c r="G3942" s="41">
        <v>41752</v>
      </c>
      <c r="H3942" t="s">
        <v>2865</v>
      </c>
      <c r="L3942" t="s">
        <v>21854</v>
      </c>
      <c r="M3942" s="44">
        <v>-34194.870000000003</v>
      </c>
      <c r="N3942" s="44">
        <v>-34194.870000000003</v>
      </c>
    </row>
    <row r="3943" spans="2:14" x14ac:dyDescent="0.25">
      <c r="B3943" s="49" t="s">
        <v>9735</v>
      </c>
      <c r="C3943" s="53" t="str">
        <f>_xlfn.XLOOKUP(Tabla1[[#This Row],[txtDimensionFocus]],Tabla7[Columna1],Tabla7[Columna2])</f>
        <v>Cuenta Por Pagar Servicios Generales</v>
      </c>
      <c r="D3943" s="43" t="s">
        <v>11646</v>
      </c>
      <c r="E3943" t="s">
        <v>2867</v>
      </c>
      <c r="F3943" t="s">
        <v>11647</v>
      </c>
      <c r="G3943" s="41">
        <v>41752</v>
      </c>
      <c r="H3943" t="s">
        <v>2868</v>
      </c>
      <c r="L3943" t="s">
        <v>21854</v>
      </c>
      <c r="M3943" s="44">
        <v>-34194.870000000003</v>
      </c>
      <c r="N3943" s="44">
        <v>-34194.870000000003</v>
      </c>
    </row>
    <row r="3944" spans="2:14" x14ac:dyDescent="0.25">
      <c r="B3944" s="49" t="s">
        <v>9735</v>
      </c>
      <c r="C3944" s="53" t="str">
        <f>_xlfn.XLOOKUP(Tabla1[[#This Row],[txtDimensionFocus]],Tabla7[Columna1],Tabla7[Columna2])</f>
        <v>Cuenta Por Pagar Servicios Generales</v>
      </c>
      <c r="D3944" s="43" t="s">
        <v>11449</v>
      </c>
      <c r="E3944" t="s">
        <v>2596</v>
      </c>
      <c r="F3944" t="s">
        <v>11450</v>
      </c>
      <c r="G3944" s="41">
        <v>41741</v>
      </c>
      <c r="H3944" t="s">
        <v>2597</v>
      </c>
      <c r="L3944" t="s">
        <v>21854</v>
      </c>
      <c r="M3944" s="44">
        <v>-34194.870000000003</v>
      </c>
      <c r="N3944" s="44">
        <v>-34194.870000000003</v>
      </c>
    </row>
    <row r="3945" spans="2:14" x14ac:dyDescent="0.25">
      <c r="B3945" s="49" t="s">
        <v>9735</v>
      </c>
      <c r="C3945" s="53" t="str">
        <f>_xlfn.XLOOKUP(Tabla1[[#This Row],[txtDimensionFocus]],Tabla7[Columna1],Tabla7[Columna2])</f>
        <v>Cuenta Por Pagar Servicios Generales</v>
      </c>
      <c r="D3945" s="43" t="s">
        <v>12973</v>
      </c>
      <c r="E3945" t="s">
        <v>4688</v>
      </c>
      <c r="F3945" t="s">
        <v>12974</v>
      </c>
      <c r="G3945" s="41">
        <v>42004</v>
      </c>
      <c r="H3945" t="s">
        <v>4689</v>
      </c>
      <c r="L3945" t="s">
        <v>21854</v>
      </c>
      <c r="M3945" s="44">
        <v>-34194.870000000003</v>
      </c>
      <c r="N3945" s="44">
        <v>-34194.870000000003</v>
      </c>
    </row>
    <row r="3946" spans="2:14" x14ac:dyDescent="0.25">
      <c r="B3946" s="49" t="s">
        <v>9735</v>
      </c>
      <c r="C3946" s="53" t="str">
        <f>_xlfn.XLOOKUP(Tabla1[[#This Row],[txtDimensionFocus]],Tabla7[Columna1],Tabla7[Columna2])</f>
        <v>Cuenta Por Pagar Servicios Generales</v>
      </c>
      <c r="D3946" s="43" t="s">
        <v>11719</v>
      </c>
      <c r="E3946" t="s">
        <v>2966</v>
      </c>
      <c r="F3946" t="s">
        <v>11720</v>
      </c>
      <c r="G3946" s="41">
        <v>41761</v>
      </c>
      <c r="H3946" t="s">
        <v>2959</v>
      </c>
      <c r="L3946" t="s">
        <v>21854</v>
      </c>
      <c r="M3946" s="44">
        <v>-34194.870000000003</v>
      </c>
      <c r="N3946" s="44">
        <v>-34194.870000000003</v>
      </c>
    </row>
    <row r="3947" spans="2:14" x14ac:dyDescent="0.25">
      <c r="B3947" s="49" t="s">
        <v>9735</v>
      </c>
      <c r="C3947" s="53" t="str">
        <f>_xlfn.XLOOKUP(Tabla1[[#This Row],[txtDimensionFocus]],Tabla7[Columna1],Tabla7[Columna2])</f>
        <v>Cuenta Por Pagar Servicios Generales</v>
      </c>
      <c r="D3947" s="43" t="s">
        <v>11898</v>
      </c>
      <c r="E3947" t="s">
        <v>3198</v>
      </c>
      <c r="F3947" t="s">
        <v>11899</v>
      </c>
      <c r="G3947" s="41">
        <v>41768</v>
      </c>
      <c r="H3947" t="s">
        <v>3199</v>
      </c>
      <c r="L3947" t="s">
        <v>21854</v>
      </c>
      <c r="M3947" s="44">
        <v>-34194.870000000003</v>
      </c>
      <c r="N3947" s="44">
        <v>-34194.870000000003</v>
      </c>
    </row>
    <row r="3948" spans="2:14" x14ac:dyDescent="0.25">
      <c r="B3948" s="49" t="s">
        <v>9735</v>
      </c>
      <c r="C3948" s="53" t="str">
        <f>_xlfn.XLOOKUP(Tabla1[[#This Row],[txtDimensionFocus]],Tabla7[Columna1],Tabla7[Columna2])</f>
        <v>Cuenta Por Pagar Servicios Generales</v>
      </c>
      <c r="D3948" s="43" t="s">
        <v>11900</v>
      </c>
      <c r="E3948" t="s">
        <v>3201</v>
      </c>
      <c r="F3948" t="s">
        <v>11901</v>
      </c>
      <c r="G3948" s="41">
        <v>41768</v>
      </c>
      <c r="H3948" t="s">
        <v>3202</v>
      </c>
      <c r="L3948" t="s">
        <v>21854</v>
      </c>
      <c r="M3948" s="44">
        <v>-34194.870000000003</v>
      </c>
      <c r="N3948" s="44">
        <v>-34194.870000000003</v>
      </c>
    </row>
    <row r="3949" spans="2:14" x14ac:dyDescent="0.25">
      <c r="B3949" s="49" t="s">
        <v>9735</v>
      </c>
      <c r="C3949" s="53" t="str">
        <f>_xlfn.XLOOKUP(Tabla1[[#This Row],[txtDimensionFocus]],Tabla7[Columna1],Tabla7[Columna2])</f>
        <v>Cuenta Por Pagar Servicios Generales</v>
      </c>
      <c r="D3949" s="43" t="s">
        <v>11727</v>
      </c>
      <c r="E3949" t="s">
        <v>2974</v>
      </c>
      <c r="F3949" t="s">
        <v>11728</v>
      </c>
      <c r="G3949" s="41">
        <v>41761</v>
      </c>
      <c r="H3949" t="s">
        <v>2964</v>
      </c>
      <c r="L3949" t="s">
        <v>21854</v>
      </c>
      <c r="M3949" s="44">
        <v>-34194.870000000003</v>
      </c>
      <c r="N3949" s="44">
        <v>-34194.870000000003</v>
      </c>
    </row>
    <row r="3950" spans="2:14" x14ac:dyDescent="0.25">
      <c r="B3950" s="49" t="s">
        <v>9735</v>
      </c>
      <c r="C3950" s="53" t="str">
        <f>_xlfn.XLOOKUP(Tabla1[[#This Row],[txtDimensionFocus]],Tabla7[Columna1],Tabla7[Columna2])</f>
        <v>Cuenta Por Pagar Servicios Generales</v>
      </c>
      <c r="D3950" s="43" t="s">
        <v>12065</v>
      </c>
      <c r="E3950" t="s">
        <v>3433</v>
      </c>
      <c r="F3950" t="s">
        <v>12066</v>
      </c>
      <c r="G3950" s="41">
        <v>41775</v>
      </c>
      <c r="H3950" t="s">
        <v>3434</v>
      </c>
      <c r="L3950" t="s">
        <v>21854</v>
      </c>
      <c r="M3950" s="44">
        <v>-34194.870000000003</v>
      </c>
      <c r="N3950" s="44">
        <v>-34194.870000000003</v>
      </c>
    </row>
    <row r="3951" spans="2:14" x14ac:dyDescent="0.25">
      <c r="B3951" s="49" t="s">
        <v>9735</v>
      </c>
      <c r="C3951" s="53" t="str">
        <f>_xlfn.XLOOKUP(Tabla1[[#This Row],[txtDimensionFocus]],Tabla7[Columna1],Tabla7[Columna2])</f>
        <v>Cuenta Por Pagar Servicios Generales</v>
      </c>
      <c r="D3951" s="43" t="s">
        <v>12026</v>
      </c>
      <c r="E3951" t="s">
        <v>3376</v>
      </c>
      <c r="F3951" t="s">
        <v>12027</v>
      </c>
      <c r="G3951" s="41">
        <v>41774</v>
      </c>
      <c r="H3951" t="s">
        <v>3377</v>
      </c>
      <c r="L3951" t="s">
        <v>21854</v>
      </c>
      <c r="M3951" s="44">
        <v>-34194.870000000003</v>
      </c>
      <c r="N3951" s="44">
        <v>-34194.870000000003</v>
      </c>
    </row>
    <row r="3952" spans="2:14" x14ac:dyDescent="0.25">
      <c r="B3952" s="49" t="s">
        <v>9735</v>
      </c>
      <c r="C3952" s="53" t="str">
        <f>_xlfn.XLOOKUP(Tabla1[[#This Row],[txtDimensionFocus]],Tabla7[Columna1],Tabla7[Columna2])</f>
        <v>Cuenta Por Pagar Servicios Generales</v>
      </c>
      <c r="D3952" s="43" t="s">
        <v>11731</v>
      </c>
      <c r="E3952" t="s">
        <v>2978</v>
      </c>
      <c r="F3952" t="s">
        <v>11732</v>
      </c>
      <c r="G3952" s="41">
        <v>41761</v>
      </c>
      <c r="H3952" t="s">
        <v>2964</v>
      </c>
      <c r="L3952" t="s">
        <v>21854</v>
      </c>
      <c r="M3952" s="44">
        <v>-34194.870000000003</v>
      </c>
      <c r="N3952" s="44">
        <v>-34194.870000000003</v>
      </c>
    </row>
    <row r="3953" spans="2:14" x14ac:dyDescent="0.25">
      <c r="B3953" s="49" t="s">
        <v>9735</v>
      </c>
      <c r="C3953" s="53" t="str">
        <f>_xlfn.XLOOKUP(Tabla1[[#This Row],[txtDimensionFocus]],Tabla7[Columna1],Tabla7[Columna2])</f>
        <v>Cuenta Por Pagar Servicios Generales</v>
      </c>
      <c r="D3953" s="43" t="s">
        <v>12071</v>
      </c>
      <c r="E3953" t="s">
        <v>3442</v>
      </c>
      <c r="F3953" t="s">
        <v>12072</v>
      </c>
      <c r="G3953" s="41">
        <v>41775</v>
      </c>
      <c r="H3953" t="s">
        <v>3443</v>
      </c>
      <c r="L3953" t="s">
        <v>21854</v>
      </c>
      <c r="M3953" s="44">
        <v>-34194.870000000003</v>
      </c>
      <c r="N3953" s="44">
        <v>-34194.870000000003</v>
      </c>
    </row>
    <row r="3954" spans="2:14" x14ac:dyDescent="0.25">
      <c r="B3954" s="49" t="s">
        <v>9735</v>
      </c>
      <c r="C3954" s="53" t="str">
        <f>_xlfn.XLOOKUP(Tabla1[[#This Row],[txtDimensionFocus]],Tabla7[Columna1],Tabla7[Columna2])</f>
        <v>Cuenta Por Pagar Servicios Generales</v>
      </c>
      <c r="D3954" s="43" t="s">
        <v>11198</v>
      </c>
      <c r="E3954" t="s">
        <v>2305</v>
      </c>
      <c r="F3954" t="s">
        <v>11199</v>
      </c>
      <c r="G3954" s="41">
        <v>41704</v>
      </c>
      <c r="H3954" t="s">
        <v>2306</v>
      </c>
      <c r="L3954" t="s">
        <v>21854</v>
      </c>
      <c r="M3954" s="44">
        <v>-34194.870000000003</v>
      </c>
      <c r="N3954" s="44">
        <v>-34194.870000000003</v>
      </c>
    </row>
    <row r="3955" spans="2:14" x14ac:dyDescent="0.25">
      <c r="B3955" s="49" t="s">
        <v>9735</v>
      </c>
      <c r="C3955" s="53" t="str">
        <f>_xlfn.XLOOKUP(Tabla1[[#This Row],[txtDimensionFocus]],Tabla7[Columna1],Tabla7[Columna2])</f>
        <v>Cuenta Por Pagar Servicios Generales</v>
      </c>
      <c r="D3955" s="43" t="s">
        <v>12073</v>
      </c>
      <c r="E3955" t="s">
        <v>3445</v>
      </c>
      <c r="F3955" t="s">
        <v>12074</v>
      </c>
      <c r="G3955" s="41">
        <v>41775</v>
      </c>
      <c r="H3955" t="s">
        <v>3446</v>
      </c>
      <c r="L3955" t="s">
        <v>21854</v>
      </c>
      <c r="M3955" s="44">
        <v>-34194.870000000003</v>
      </c>
      <c r="N3955" s="44">
        <v>-34194.870000000003</v>
      </c>
    </row>
    <row r="3956" spans="2:14" x14ac:dyDescent="0.25">
      <c r="B3956" s="49" t="s">
        <v>9735</v>
      </c>
      <c r="C3956" s="53" t="str">
        <f>_xlfn.XLOOKUP(Tabla1[[#This Row],[txtDimensionFocus]],Tabla7[Columna1],Tabla7[Columna2])</f>
        <v>Cuenta Por Pagar Servicios Generales</v>
      </c>
      <c r="D3956" s="43" t="s">
        <v>11465</v>
      </c>
      <c r="E3956" t="s">
        <v>2620</v>
      </c>
      <c r="F3956" t="s">
        <v>11466</v>
      </c>
      <c r="G3956" s="41">
        <v>41741</v>
      </c>
      <c r="H3956" t="s">
        <v>2621</v>
      </c>
      <c r="L3956" t="s">
        <v>21854</v>
      </c>
      <c r="M3956" s="44">
        <v>-34194.870000000003</v>
      </c>
      <c r="N3956" s="44">
        <v>-34194.870000000003</v>
      </c>
    </row>
    <row r="3957" spans="2:14" x14ac:dyDescent="0.25">
      <c r="B3957" s="49" t="s">
        <v>23866</v>
      </c>
      <c r="C3957" s="53" t="str">
        <f>_xlfn.XLOOKUP(Tabla1[[#This Row],[txtDimensionFocus]],Tabla7[Columna1],Tabla7[Columna2])</f>
        <v>Reposicion/Reposicion Cajas Chicas/Fondos</v>
      </c>
      <c r="D3957" s="43" t="s">
        <v>21234</v>
      </c>
      <c r="E3957" t="s">
        <v>23940</v>
      </c>
      <c r="F3957" t="s">
        <v>21235</v>
      </c>
      <c r="G3957" s="41">
        <v>45300</v>
      </c>
      <c r="H3957" t="s">
        <v>21236</v>
      </c>
      <c r="L3957" t="s">
        <v>21854</v>
      </c>
      <c r="M3957" s="44">
        <v>-26874.12</v>
      </c>
      <c r="N3957" s="44">
        <v>-26874.12</v>
      </c>
    </row>
    <row r="3958" spans="2:14" x14ac:dyDescent="0.25">
      <c r="B3958" s="49" t="s">
        <v>9735</v>
      </c>
      <c r="C3958" s="53" t="str">
        <f>_xlfn.XLOOKUP(Tabla1[[#This Row],[txtDimensionFocus]],Tabla7[Columna1],Tabla7[Columna2])</f>
        <v>Cuenta Por Pagar Servicios Generales</v>
      </c>
      <c r="D3958" s="43" t="s">
        <v>13070</v>
      </c>
      <c r="E3958" t="s">
        <v>4830</v>
      </c>
      <c r="F3958" t="s">
        <v>13071</v>
      </c>
      <c r="G3958" s="41">
        <v>42004</v>
      </c>
      <c r="H3958" t="s">
        <v>4831</v>
      </c>
      <c r="L3958" t="s">
        <v>21854</v>
      </c>
      <c r="M3958" s="44">
        <v>-34194.870000000003</v>
      </c>
      <c r="N3958" s="44">
        <v>-34194.870000000003</v>
      </c>
    </row>
    <row r="3959" spans="2:14" x14ac:dyDescent="0.25">
      <c r="B3959" s="49" t="s">
        <v>9735</v>
      </c>
      <c r="C3959" s="53" t="str">
        <f>_xlfn.XLOOKUP(Tabla1[[#This Row],[txtDimensionFocus]],Tabla7[Columna1],Tabla7[Columna2])</f>
        <v>Cuenta Por Pagar Servicios Generales</v>
      </c>
      <c r="D3959" s="43" t="s">
        <v>11918</v>
      </c>
      <c r="E3959" t="s">
        <v>3228</v>
      </c>
      <c r="F3959" t="s">
        <v>11919</v>
      </c>
      <c r="G3959" s="41">
        <v>41768</v>
      </c>
      <c r="H3959" t="s">
        <v>3229</v>
      </c>
      <c r="L3959" t="s">
        <v>21854</v>
      </c>
      <c r="M3959" s="44">
        <v>-34194.870000000003</v>
      </c>
      <c r="N3959" s="44">
        <v>-34194.870000000003</v>
      </c>
    </row>
    <row r="3960" spans="2:14" x14ac:dyDescent="0.25">
      <c r="B3960" s="49" t="s">
        <v>9735</v>
      </c>
      <c r="C3960" s="53" t="str">
        <f>_xlfn.XLOOKUP(Tabla1[[#This Row],[txtDimensionFocus]],Tabla7[Columna1],Tabla7[Columna2])</f>
        <v>Cuenta Por Pagar Servicios Generales</v>
      </c>
      <c r="D3960" s="43" t="s">
        <v>11737</v>
      </c>
      <c r="E3960" t="s">
        <v>2984</v>
      </c>
      <c r="F3960" t="s">
        <v>11738</v>
      </c>
      <c r="G3960" s="41">
        <v>41761</v>
      </c>
      <c r="H3960" t="s">
        <v>2964</v>
      </c>
      <c r="L3960" t="s">
        <v>21854</v>
      </c>
      <c r="M3960" s="44">
        <v>-34194.870000000003</v>
      </c>
      <c r="N3960" s="44">
        <v>-34194.870000000003</v>
      </c>
    </row>
    <row r="3961" spans="2:14" x14ac:dyDescent="0.25">
      <c r="B3961" s="49" t="s">
        <v>9735</v>
      </c>
      <c r="C3961" s="53" t="str">
        <f>_xlfn.XLOOKUP(Tabla1[[#This Row],[txtDimensionFocus]],Tabla7[Columna1],Tabla7[Columna2])</f>
        <v>Cuenta Por Pagar Servicios Generales</v>
      </c>
      <c r="D3961" s="43" t="s">
        <v>11922</v>
      </c>
      <c r="E3961" t="s">
        <v>3234</v>
      </c>
      <c r="F3961" t="s">
        <v>11923</v>
      </c>
      <c r="G3961" s="41">
        <v>41768</v>
      </c>
      <c r="H3961" t="s">
        <v>3235</v>
      </c>
      <c r="L3961" t="s">
        <v>21854</v>
      </c>
      <c r="M3961" s="44">
        <v>-34194.870000000003</v>
      </c>
      <c r="N3961" s="44">
        <v>-34194.870000000003</v>
      </c>
    </row>
    <row r="3962" spans="2:14" x14ac:dyDescent="0.25">
      <c r="B3962" s="49" t="s">
        <v>9735</v>
      </c>
      <c r="C3962" s="53" t="str">
        <f>_xlfn.XLOOKUP(Tabla1[[#This Row],[txtDimensionFocus]],Tabla7[Columna1],Tabla7[Columna2])</f>
        <v>Cuenta Por Pagar Servicios Generales</v>
      </c>
      <c r="D3962" s="43" t="s">
        <v>11930</v>
      </c>
      <c r="E3962" t="s">
        <v>3246</v>
      </c>
      <c r="F3962" t="s">
        <v>11931</v>
      </c>
      <c r="G3962" s="41">
        <v>41768</v>
      </c>
      <c r="H3962" t="s">
        <v>3247</v>
      </c>
      <c r="L3962" t="s">
        <v>21854</v>
      </c>
      <c r="M3962" s="44">
        <v>-34194.870000000003</v>
      </c>
      <c r="N3962" s="44">
        <v>-34194.870000000003</v>
      </c>
    </row>
    <row r="3963" spans="2:14" x14ac:dyDescent="0.25">
      <c r="B3963" s="49" t="s">
        <v>9735</v>
      </c>
      <c r="C3963" s="53" t="str">
        <f>_xlfn.XLOOKUP(Tabla1[[#This Row],[txtDimensionFocus]],Tabla7[Columna1],Tabla7[Columna2])</f>
        <v>Cuenta Por Pagar Servicios Generales</v>
      </c>
      <c r="D3963" s="43" t="s">
        <v>11748</v>
      </c>
      <c r="E3963" t="s">
        <v>2997</v>
      </c>
      <c r="F3963" t="s">
        <v>11749</v>
      </c>
      <c r="G3963" s="41">
        <v>41761</v>
      </c>
      <c r="H3963" t="s">
        <v>2964</v>
      </c>
      <c r="L3963" t="s">
        <v>21854</v>
      </c>
      <c r="M3963" s="44">
        <v>-34194.870000000003</v>
      </c>
      <c r="N3963" s="44">
        <v>-34194.870000000003</v>
      </c>
    </row>
    <row r="3964" spans="2:14" x14ac:dyDescent="0.25">
      <c r="B3964" s="49" t="s">
        <v>9735</v>
      </c>
      <c r="C3964" s="53" t="str">
        <f>_xlfn.XLOOKUP(Tabla1[[#This Row],[txtDimensionFocus]],Tabla7[Columna1],Tabla7[Columna2])</f>
        <v>Cuenta Por Pagar Servicios Generales</v>
      </c>
      <c r="D3964" s="43" t="s">
        <v>11662</v>
      </c>
      <c r="E3964" t="s">
        <v>2885</v>
      </c>
      <c r="F3964" t="s">
        <v>11663</v>
      </c>
      <c r="G3964" s="41">
        <v>41754</v>
      </c>
      <c r="H3964" t="s">
        <v>2879</v>
      </c>
      <c r="L3964" t="s">
        <v>21854</v>
      </c>
      <c r="M3964" s="44">
        <v>-34194.870000000003</v>
      </c>
      <c r="N3964" s="44">
        <v>-34194.870000000003</v>
      </c>
    </row>
    <row r="3965" spans="2:14" x14ac:dyDescent="0.25">
      <c r="B3965" s="49" t="s">
        <v>9735</v>
      </c>
      <c r="C3965" s="53" t="str">
        <f>_xlfn.XLOOKUP(Tabla1[[#This Row],[txtDimensionFocus]],Tabla7[Columna1],Tabla7[Columna2])</f>
        <v>Cuenta Por Pagar Servicios Generales</v>
      </c>
      <c r="D3965" s="43" t="s">
        <v>11839</v>
      </c>
      <c r="E3965" t="s">
        <v>3107</v>
      </c>
      <c r="F3965" t="s">
        <v>11840</v>
      </c>
      <c r="G3965" s="41">
        <v>41765</v>
      </c>
      <c r="H3965" t="s">
        <v>3108</v>
      </c>
      <c r="L3965" t="s">
        <v>21854</v>
      </c>
      <c r="M3965" s="44">
        <v>-34194.870000000003</v>
      </c>
      <c r="N3965" s="44">
        <v>-34194.870000000003</v>
      </c>
    </row>
    <row r="3966" spans="2:14" x14ac:dyDescent="0.25">
      <c r="B3966" s="49" t="s">
        <v>9735</v>
      </c>
      <c r="C3966" s="53" t="str">
        <f>_xlfn.XLOOKUP(Tabla1[[#This Row],[txtDimensionFocus]],Tabla7[Columna1],Tabla7[Columna2])</f>
        <v>Cuenta Por Pagar Servicios Generales</v>
      </c>
      <c r="D3966" s="43" t="s">
        <v>12085</v>
      </c>
      <c r="E3966" t="s">
        <v>3463</v>
      </c>
      <c r="F3966" t="s">
        <v>12086</v>
      </c>
      <c r="G3966" s="41">
        <v>41775</v>
      </c>
      <c r="H3966" t="s">
        <v>3464</v>
      </c>
      <c r="L3966" t="s">
        <v>21854</v>
      </c>
      <c r="M3966" s="44">
        <v>-34194.870000000003</v>
      </c>
      <c r="N3966" s="44">
        <v>-34194.870000000003</v>
      </c>
    </row>
    <row r="3967" spans="2:14" x14ac:dyDescent="0.25">
      <c r="B3967" s="49" t="s">
        <v>9735</v>
      </c>
      <c r="C3967" s="53" t="str">
        <f>_xlfn.XLOOKUP(Tabla1[[#This Row],[txtDimensionFocus]],Tabla7[Columna1],Tabla7[Columna2])</f>
        <v>Cuenta Por Pagar Servicios Generales</v>
      </c>
      <c r="D3967" s="43" t="s">
        <v>11760</v>
      </c>
      <c r="E3967" t="s">
        <v>3010</v>
      </c>
      <c r="F3967" t="s">
        <v>11761</v>
      </c>
      <c r="G3967" s="41">
        <v>41761</v>
      </c>
      <c r="H3967" t="s">
        <v>2964</v>
      </c>
      <c r="L3967" t="s">
        <v>21854</v>
      </c>
      <c r="M3967" s="44">
        <v>-34194.870000000003</v>
      </c>
      <c r="N3967" s="44">
        <v>-34194.870000000003</v>
      </c>
    </row>
    <row r="3968" spans="2:14" x14ac:dyDescent="0.25">
      <c r="B3968" s="49" t="s">
        <v>9735</v>
      </c>
      <c r="C3968" s="53" t="str">
        <f>_xlfn.XLOOKUP(Tabla1[[#This Row],[txtDimensionFocus]],Tabla7[Columna1],Tabla7[Columna2])</f>
        <v>Cuenta Por Pagar Servicios Generales</v>
      </c>
      <c r="D3968" s="43" t="s">
        <v>11614</v>
      </c>
      <c r="E3968" t="s">
        <v>2824</v>
      </c>
      <c r="F3968" t="s">
        <v>11615</v>
      </c>
      <c r="G3968" s="41">
        <v>41745</v>
      </c>
      <c r="H3968" t="s">
        <v>2825</v>
      </c>
      <c r="L3968" t="s">
        <v>21854</v>
      </c>
      <c r="M3968" s="44">
        <v>-34194.870000000003</v>
      </c>
      <c r="N3968" s="44">
        <v>-34194.870000000003</v>
      </c>
    </row>
    <row r="3969" spans="2:14" x14ac:dyDescent="0.25">
      <c r="B3969" s="49" t="s">
        <v>9735</v>
      </c>
      <c r="C3969" s="53" t="str">
        <f>_xlfn.XLOOKUP(Tabla1[[#This Row],[txtDimensionFocus]],Tabla7[Columna1],Tabla7[Columna2])</f>
        <v>Cuenta Por Pagar Servicios Generales</v>
      </c>
      <c r="D3969" s="43" t="s">
        <v>11946</v>
      </c>
      <c r="E3969" t="s">
        <v>3270</v>
      </c>
      <c r="F3969" t="s">
        <v>11947</v>
      </c>
      <c r="G3969" s="41">
        <v>41768</v>
      </c>
      <c r="H3969" t="s">
        <v>3271</v>
      </c>
      <c r="L3969" t="s">
        <v>21854</v>
      </c>
      <c r="M3969" s="44">
        <v>-34194.870000000003</v>
      </c>
      <c r="N3969" s="44">
        <v>-34194.870000000003</v>
      </c>
    </row>
    <row r="3970" spans="2:14" x14ac:dyDescent="0.25">
      <c r="B3970" s="49" t="s">
        <v>9735</v>
      </c>
      <c r="C3970" s="53" t="str">
        <f>_xlfn.XLOOKUP(Tabla1[[#This Row],[txtDimensionFocus]],Tabla7[Columna1],Tabla7[Columna2])</f>
        <v>Cuenta Por Pagar Servicios Generales</v>
      </c>
      <c r="D3970" s="43" t="s">
        <v>11491</v>
      </c>
      <c r="E3970" t="s">
        <v>2660</v>
      </c>
      <c r="F3970" t="s">
        <v>11492</v>
      </c>
      <c r="G3970" s="41">
        <v>41741</v>
      </c>
      <c r="H3970" t="s">
        <v>2661</v>
      </c>
      <c r="L3970" t="s">
        <v>21854</v>
      </c>
      <c r="M3970" s="44">
        <v>-34194.870000000003</v>
      </c>
      <c r="N3970" s="44">
        <v>-34194.870000000003</v>
      </c>
    </row>
    <row r="3971" spans="2:14" x14ac:dyDescent="0.25">
      <c r="B3971" s="49" t="s">
        <v>9735</v>
      </c>
      <c r="C3971" s="53" t="str">
        <f>_xlfn.XLOOKUP(Tabla1[[#This Row],[txtDimensionFocus]],Tabla7[Columna1],Tabla7[Columna2])</f>
        <v>Cuenta Por Pagar Servicios Generales</v>
      </c>
      <c r="D3971" s="43" t="s">
        <v>11780</v>
      </c>
      <c r="E3971" t="s">
        <v>3031</v>
      </c>
      <c r="F3971" t="s">
        <v>11781</v>
      </c>
      <c r="G3971" s="41">
        <v>41761</v>
      </c>
      <c r="H3971" t="s">
        <v>2964</v>
      </c>
      <c r="L3971" t="s">
        <v>21854</v>
      </c>
      <c r="M3971" s="44">
        <v>-34194.870000000003</v>
      </c>
      <c r="N3971" s="44">
        <v>-34194.870000000003</v>
      </c>
    </row>
    <row r="3972" spans="2:14" x14ac:dyDescent="0.25">
      <c r="B3972" s="49" t="s">
        <v>9735</v>
      </c>
      <c r="C3972" s="53" t="str">
        <f>_xlfn.XLOOKUP(Tabla1[[#This Row],[txtDimensionFocus]],Tabla7[Columna1],Tabla7[Columna2])</f>
        <v>Cuenta Por Pagar Servicios Generales</v>
      </c>
      <c r="D3972" s="43" t="s">
        <v>13184</v>
      </c>
      <c r="E3972" t="s">
        <v>5000</v>
      </c>
      <c r="F3972" t="s">
        <v>13185</v>
      </c>
      <c r="G3972" s="41">
        <v>42004</v>
      </c>
      <c r="H3972" t="s">
        <v>5001</v>
      </c>
      <c r="L3972" t="s">
        <v>21854</v>
      </c>
      <c r="M3972" s="44">
        <v>-34194.870000000003</v>
      </c>
      <c r="N3972" s="44">
        <v>-34194.870000000003</v>
      </c>
    </row>
    <row r="3973" spans="2:14" x14ac:dyDescent="0.25">
      <c r="B3973" s="49" t="s">
        <v>9735</v>
      </c>
      <c r="C3973" s="53" t="str">
        <f>_xlfn.XLOOKUP(Tabla1[[#This Row],[txtDimensionFocus]],Tabla7[Columna1],Tabla7[Columna2])</f>
        <v>Cuenta Por Pagar Servicios Generales</v>
      </c>
      <c r="D3973" s="43" t="s">
        <v>11991</v>
      </c>
      <c r="E3973" t="s">
        <v>3336</v>
      </c>
      <c r="F3973" t="s">
        <v>11992</v>
      </c>
      <c r="G3973" s="41">
        <v>41771</v>
      </c>
      <c r="H3973" t="s">
        <v>3337</v>
      </c>
      <c r="L3973" t="s">
        <v>21854</v>
      </c>
      <c r="M3973" s="44">
        <v>-34194.870000000003</v>
      </c>
      <c r="N3973" s="44">
        <v>-34194.870000000003</v>
      </c>
    </row>
    <row r="3974" spans="2:14" x14ac:dyDescent="0.25">
      <c r="B3974" s="49" t="s">
        <v>9735</v>
      </c>
      <c r="C3974" s="53" t="str">
        <f>_xlfn.XLOOKUP(Tabla1[[#This Row],[txtDimensionFocus]],Tabla7[Columna1],Tabla7[Columna2])</f>
        <v>Cuenta Por Pagar Servicios Generales</v>
      </c>
      <c r="D3974" s="43" t="s">
        <v>11544</v>
      </c>
      <c r="E3974" t="s">
        <v>2733</v>
      </c>
      <c r="F3974" t="s">
        <v>11545</v>
      </c>
      <c r="G3974" s="41">
        <v>41743</v>
      </c>
      <c r="H3974" t="s">
        <v>2734</v>
      </c>
      <c r="L3974" t="s">
        <v>21854</v>
      </c>
      <c r="M3974" s="44">
        <v>-34194.870000000003</v>
      </c>
      <c r="N3974" s="44">
        <v>-34194.870000000003</v>
      </c>
    </row>
    <row r="3975" spans="2:14" x14ac:dyDescent="0.25">
      <c r="B3975" s="49" t="s">
        <v>9735</v>
      </c>
      <c r="C3975" s="53" t="str">
        <f>_xlfn.XLOOKUP(Tabla1[[#This Row],[txtDimensionFocus]],Tabla7[Columna1],Tabla7[Columna2])</f>
        <v>Cuenta Por Pagar Servicios Generales</v>
      </c>
      <c r="D3975" s="43" t="s">
        <v>11548</v>
      </c>
      <c r="E3975" t="s">
        <v>2739</v>
      </c>
      <c r="F3975" t="s">
        <v>11549</v>
      </c>
      <c r="G3975" s="41">
        <v>41743</v>
      </c>
      <c r="H3975" t="s">
        <v>2740</v>
      </c>
      <c r="L3975" t="s">
        <v>21854</v>
      </c>
      <c r="M3975" s="44">
        <v>-34194.870000000003</v>
      </c>
      <c r="N3975" s="44">
        <v>-34194.870000000003</v>
      </c>
    </row>
    <row r="3976" spans="2:14" x14ac:dyDescent="0.25">
      <c r="B3976" s="49" t="s">
        <v>9735</v>
      </c>
      <c r="C3976" s="53" t="str">
        <f>_xlfn.XLOOKUP(Tabla1[[#This Row],[txtDimensionFocus]],Tabla7[Columna1],Tabla7[Columna2])</f>
        <v>Cuenta Por Pagar Servicios Generales</v>
      </c>
      <c r="D3976" s="43" t="s">
        <v>11956</v>
      </c>
      <c r="E3976" t="s">
        <v>3285</v>
      </c>
      <c r="F3976" t="s">
        <v>11957</v>
      </c>
      <c r="G3976" s="41">
        <v>41768</v>
      </c>
      <c r="H3976" t="s">
        <v>3286</v>
      </c>
      <c r="L3976" t="s">
        <v>21854</v>
      </c>
      <c r="M3976" s="44">
        <v>-34194.870000000003</v>
      </c>
      <c r="N3976" s="44">
        <v>-34194.870000000003</v>
      </c>
    </row>
    <row r="3977" spans="2:14" x14ac:dyDescent="0.25">
      <c r="B3977" s="49" t="s">
        <v>9735</v>
      </c>
      <c r="C3977" s="53" t="str">
        <f>_xlfn.XLOOKUP(Tabla1[[#This Row],[txtDimensionFocus]],Tabla7[Columna1],Tabla7[Columna2])</f>
        <v>Cuenta Por Pagar Servicios Generales</v>
      </c>
      <c r="D3977" s="43" t="s">
        <v>11958</v>
      </c>
      <c r="E3977" t="s">
        <v>3288</v>
      </c>
      <c r="F3977" t="s">
        <v>11959</v>
      </c>
      <c r="G3977" s="41">
        <v>41768</v>
      </c>
      <c r="H3977" t="s">
        <v>3289</v>
      </c>
      <c r="L3977" t="s">
        <v>21854</v>
      </c>
      <c r="M3977" s="44">
        <v>-34194.870000000003</v>
      </c>
      <c r="N3977" s="44">
        <v>-34194.870000000003</v>
      </c>
    </row>
    <row r="3978" spans="2:14" x14ac:dyDescent="0.25">
      <c r="B3978" s="49" t="s">
        <v>9735</v>
      </c>
      <c r="C3978" s="53" t="str">
        <f>_xlfn.XLOOKUP(Tabla1[[#This Row],[txtDimensionFocus]],Tabla7[Columna1],Tabla7[Columna2])</f>
        <v>Cuenta Por Pagar Servicios Generales</v>
      </c>
      <c r="D3978" s="43" t="s">
        <v>11626</v>
      </c>
      <c r="E3978" t="s">
        <v>2842</v>
      </c>
      <c r="F3978" t="s">
        <v>11627</v>
      </c>
      <c r="G3978" s="41">
        <v>41745</v>
      </c>
      <c r="H3978" t="s">
        <v>2843</v>
      </c>
      <c r="L3978" t="s">
        <v>21854</v>
      </c>
      <c r="M3978" s="44">
        <v>-34194.870000000003</v>
      </c>
      <c r="N3978" s="44">
        <v>-34194.870000000003</v>
      </c>
    </row>
    <row r="3979" spans="2:14" x14ac:dyDescent="0.25">
      <c r="B3979" s="49" t="s">
        <v>9735</v>
      </c>
      <c r="C3979" s="53" t="str">
        <f>_xlfn.XLOOKUP(Tabla1[[#This Row],[txtDimensionFocus]],Tabla7[Columna1],Tabla7[Columna2])</f>
        <v>Cuenta Por Pagar Servicios Generales</v>
      </c>
      <c r="D3979" s="43" t="s">
        <v>11552</v>
      </c>
      <c r="E3979" t="s">
        <v>2744</v>
      </c>
      <c r="F3979" t="s">
        <v>11553</v>
      </c>
      <c r="G3979" s="41">
        <v>41743</v>
      </c>
      <c r="H3979" t="s">
        <v>2745</v>
      </c>
      <c r="L3979" t="s">
        <v>21854</v>
      </c>
      <c r="M3979" s="44">
        <v>-34194.870000000003</v>
      </c>
      <c r="N3979" s="44">
        <v>-34194.870000000003</v>
      </c>
    </row>
    <row r="3980" spans="2:14" x14ac:dyDescent="0.25">
      <c r="B3980" s="49" t="s">
        <v>9735</v>
      </c>
      <c r="C3980" s="53" t="str">
        <f>_xlfn.XLOOKUP(Tabla1[[#This Row],[txtDimensionFocus]],Tabla7[Columna1],Tabla7[Columna2])</f>
        <v>Cuenta Por Pagar Servicios Generales</v>
      </c>
      <c r="D3980" s="43" t="s">
        <v>11865</v>
      </c>
      <c r="E3980" t="s">
        <v>3146</v>
      </c>
      <c r="F3980" t="s">
        <v>11866</v>
      </c>
      <c r="G3980" s="41">
        <v>41765</v>
      </c>
      <c r="H3980" t="s">
        <v>3147</v>
      </c>
      <c r="L3980" t="s">
        <v>21854</v>
      </c>
      <c r="M3980" s="44">
        <v>-34194.870000000003</v>
      </c>
      <c r="N3980" s="44">
        <v>-34194.870000000003</v>
      </c>
    </row>
    <row r="3981" spans="2:14" x14ac:dyDescent="0.25">
      <c r="B3981" s="49" t="s">
        <v>9735</v>
      </c>
      <c r="C3981" s="53" t="str">
        <f>_xlfn.XLOOKUP(Tabla1[[#This Row],[txtDimensionFocus]],Tabla7[Columna1],Tabla7[Columna2])</f>
        <v>Cuenta Por Pagar Servicios Generales</v>
      </c>
      <c r="D3981" s="43" t="s">
        <v>11867</v>
      </c>
      <c r="E3981" t="s">
        <v>3149</v>
      </c>
      <c r="F3981" t="s">
        <v>11868</v>
      </c>
      <c r="G3981" s="41">
        <v>41765</v>
      </c>
      <c r="H3981" t="s">
        <v>3150</v>
      </c>
      <c r="L3981" t="s">
        <v>21854</v>
      </c>
      <c r="M3981" s="44">
        <v>-34194.870000000003</v>
      </c>
      <c r="N3981" s="44">
        <v>-34194.870000000003</v>
      </c>
    </row>
    <row r="3982" spans="2:14" x14ac:dyDescent="0.25">
      <c r="B3982" s="49" t="s">
        <v>9735</v>
      </c>
      <c r="C3982" s="53" t="str">
        <f>_xlfn.XLOOKUP(Tabla1[[#This Row],[txtDimensionFocus]],Tabla7[Columna1],Tabla7[Columna2])</f>
        <v>Cuenta Por Pagar Servicios Generales</v>
      </c>
      <c r="D3982" s="43" t="s">
        <v>12289</v>
      </c>
      <c r="E3982" t="s">
        <v>3760</v>
      </c>
      <c r="F3982" t="s">
        <v>12290</v>
      </c>
      <c r="G3982" s="41">
        <v>41780</v>
      </c>
      <c r="H3982" t="s">
        <v>3761</v>
      </c>
      <c r="L3982" t="s">
        <v>21854</v>
      </c>
      <c r="M3982" s="44">
        <v>-34194.870000000003</v>
      </c>
      <c r="N3982" s="44">
        <v>-34194.870000000003</v>
      </c>
    </row>
    <row r="3983" spans="2:14" x14ac:dyDescent="0.25">
      <c r="B3983" s="49" t="s">
        <v>9735</v>
      </c>
      <c r="C3983" s="53" t="str">
        <f>_xlfn.XLOOKUP(Tabla1[[#This Row],[txtDimensionFocus]],Tabla7[Columna1],Tabla7[Columna2])</f>
        <v>Cuenta Por Pagar Servicios Generales</v>
      </c>
      <c r="D3983" s="43" t="s">
        <v>973</v>
      </c>
      <c r="E3983" t="s">
        <v>972</v>
      </c>
      <c r="F3983" t="s">
        <v>12001</v>
      </c>
      <c r="G3983" s="41">
        <v>41773</v>
      </c>
      <c r="H3983" t="s">
        <v>3349</v>
      </c>
      <c r="I3983" t="s">
        <v>19114</v>
      </c>
      <c r="K3983" t="s">
        <v>22787</v>
      </c>
      <c r="L3983" t="s">
        <v>21854</v>
      </c>
      <c r="M3983" s="44">
        <v>-34142.400000000001</v>
      </c>
      <c r="N3983" s="44">
        <v>-34142.400000000001</v>
      </c>
    </row>
    <row r="3984" spans="2:14" x14ac:dyDescent="0.25">
      <c r="B3984" s="49" t="s">
        <v>9735</v>
      </c>
      <c r="C3984" s="53" t="str">
        <f>_xlfn.XLOOKUP(Tabla1[[#This Row],[txtDimensionFocus]],Tabla7[Columna1],Tabla7[Columna2])</f>
        <v>Cuenta Por Pagar Servicios Generales</v>
      </c>
      <c r="D3984" s="43" t="s">
        <v>9612</v>
      </c>
      <c r="E3984" t="s">
        <v>413</v>
      </c>
      <c r="F3984" t="s">
        <v>12004</v>
      </c>
      <c r="G3984" s="41">
        <v>41773</v>
      </c>
      <c r="H3984" t="s">
        <v>3351</v>
      </c>
      <c r="L3984" t="s">
        <v>21854</v>
      </c>
      <c r="M3984" s="44">
        <v>-33838.26</v>
      </c>
      <c r="N3984" s="44">
        <v>-33838.26</v>
      </c>
    </row>
    <row r="3985" spans="2:14" x14ac:dyDescent="0.25">
      <c r="B3985" s="49" t="s">
        <v>9735</v>
      </c>
      <c r="C3985" s="53" t="str">
        <f>_xlfn.XLOOKUP(Tabla1[[#This Row],[txtDimensionFocus]],Tabla7[Columna1],Tabla7[Columna2])</f>
        <v>Cuenta Por Pagar Servicios Generales</v>
      </c>
      <c r="D3985" s="43" t="s">
        <v>11981</v>
      </c>
      <c r="E3985" t="s">
        <v>3322</v>
      </c>
      <c r="F3985" t="s">
        <v>11982</v>
      </c>
      <c r="G3985" s="41">
        <v>41771</v>
      </c>
      <c r="H3985" t="s">
        <v>3244</v>
      </c>
      <c r="L3985" t="s">
        <v>21854</v>
      </c>
      <c r="M3985" s="44">
        <v>-33617.69</v>
      </c>
      <c r="N3985" s="44">
        <v>-33617.69</v>
      </c>
    </row>
    <row r="3986" spans="2:14" x14ac:dyDescent="0.25">
      <c r="B3986" s="49" t="s">
        <v>9735</v>
      </c>
      <c r="C3986" s="53" t="str">
        <f>_xlfn.XLOOKUP(Tabla1[[#This Row],[txtDimensionFocus]],Tabla7[Columna1],Tabla7[Columna2])</f>
        <v>Cuenta Por Pagar Servicios Generales</v>
      </c>
      <c r="D3986" s="43" t="s">
        <v>12081</v>
      </c>
      <c r="E3986" t="s">
        <v>3457</v>
      </c>
      <c r="F3986" t="s">
        <v>12082</v>
      </c>
      <c r="G3986" s="41">
        <v>41775</v>
      </c>
      <c r="H3986" t="s">
        <v>3458</v>
      </c>
      <c r="L3986" t="s">
        <v>21854</v>
      </c>
      <c r="M3986" s="44">
        <v>-33617.69</v>
      </c>
      <c r="N3986" s="44">
        <v>-33617.69</v>
      </c>
    </row>
    <row r="3987" spans="2:14" x14ac:dyDescent="0.25">
      <c r="B3987" s="49" t="s">
        <v>9735</v>
      </c>
      <c r="C3987" s="53" t="str">
        <f>_xlfn.XLOOKUP(Tabla1[[#This Row],[txtDimensionFocus]],Tabla7[Columna1],Tabla7[Columna2])</f>
        <v>Cuenta Por Pagar Servicios Generales</v>
      </c>
      <c r="D3987" s="43" t="s">
        <v>11772</v>
      </c>
      <c r="E3987" t="s">
        <v>3023</v>
      </c>
      <c r="F3987" t="s">
        <v>11773</v>
      </c>
      <c r="G3987" s="41">
        <v>41761</v>
      </c>
      <c r="H3987" t="s">
        <v>2964</v>
      </c>
      <c r="L3987" t="s">
        <v>21854</v>
      </c>
      <c r="M3987" s="44">
        <v>-33617.69</v>
      </c>
      <c r="N3987" s="44">
        <v>-33617.69</v>
      </c>
    </row>
    <row r="3988" spans="2:14" x14ac:dyDescent="0.25">
      <c r="B3988" s="49" t="s">
        <v>9735</v>
      </c>
      <c r="C3988" s="53" t="str">
        <f>_xlfn.XLOOKUP(Tabla1[[#This Row],[txtDimensionFocus]],Tabla7[Columna1],Tabla7[Columna2])</f>
        <v>Cuenta Por Pagar Servicios Generales</v>
      </c>
      <c r="D3988" s="43" t="s">
        <v>11774</v>
      </c>
      <c r="E3988" t="s">
        <v>3025</v>
      </c>
      <c r="F3988" t="s">
        <v>11775</v>
      </c>
      <c r="G3988" s="41">
        <v>41761</v>
      </c>
      <c r="H3988" t="s">
        <v>2964</v>
      </c>
      <c r="L3988" t="s">
        <v>21854</v>
      </c>
      <c r="M3988" s="44">
        <v>-33617.69</v>
      </c>
      <c r="N3988" s="44">
        <v>-33617.69</v>
      </c>
    </row>
    <row r="3989" spans="2:14" x14ac:dyDescent="0.25">
      <c r="B3989" s="49" t="s">
        <v>9735</v>
      </c>
      <c r="C3989" s="53" t="str">
        <f>_xlfn.XLOOKUP(Tabla1[[#This Row],[txtDimensionFocus]],Tabla7[Columna1],Tabla7[Columna2])</f>
        <v>Cuenta Por Pagar Servicios Generales</v>
      </c>
      <c r="D3989" s="43" t="s">
        <v>11786</v>
      </c>
      <c r="E3989" t="s">
        <v>3037</v>
      </c>
      <c r="F3989" t="s">
        <v>11787</v>
      </c>
      <c r="G3989" s="41">
        <v>41761</v>
      </c>
      <c r="H3989" t="s">
        <v>2964</v>
      </c>
      <c r="L3989" t="s">
        <v>21854</v>
      </c>
      <c r="M3989" s="44">
        <v>-33617.69</v>
      </c>
      <c r="N3989" s="44">
        <v>-33617.69</v>
      </c>
    </row>
    <row r="3990" spans="2:14" x14ac:dyDescent="0.25">
      <c r="B3990" s="49" t="s">
        <v>9735</v>
      </c>
      <c r="C3990" s="53" t="str">
        <f>_xlfn.XLOOKUP(Tabla1[[#This Row],[txtDimensionFocus]],Tabla7[Columna1],Tabla7[Columna2])</f>
        <v>Cuenta Por Pagar Servicios Generales</v>
      </c>
      <c r="D3990" s="43" t="s">
        <v>12287</v>
      </c>
      <c r="E3990" t="s">
        <v>3757</v>
      </c>
      <c r="F3990" t="s">
        <v>12288</v>
      </c>
      <c r="G3990" s="41">
        <v>41780</v>
      </c>
      <c r="H3990" t="s">
        <v>3758</v>
      </c>
      <c r="L3990" t="s">
        <v>21854</v>
      </c>
      <c r="M3990" s="44">
        <v>-33617.69</v>
      </c>
      <c r="N3990" s="44">
        <v>-33617.69</v>
      </c>
    </row>
    <row r="3991" spans="2:14" x14ac:dyDescent="0.25">
      <c r="B3991" s="49" t="s">
        <v>9735</v>
      </c>
      <c r="C3991" s="53" t="str">
        <f>_xlfn.XLOOKUP(Tabla1[[#This Row],[txtDimensionFocus]],Tabla7[Columna1],Tabla7[Columna2])</f>
        <v>Cuenta Por Pagar Servicios Generales</v>
      </c>
      <c r="D3991" s="43" t="s">
        <v>11479</v>
      </c>
      <c r="E3991" t="s">
        <v>2641</v>
      </c>
      <c r="F3991" t="s">
        <v>11480</v>
      </c>
      <c r="G3991" s="41">
        <v>41741</v>
      </c>
      <c r="H3991" t="s">
        <v>2642</v>
      </c>
      <c r="L3991" t="s">
        <v>21854</v>
      </c>
      <c r="M3991" s="44">
        <v>-33594.959999999999</v>
      </c>
      <c r="N3991" s="44">
        <v>-33594.959999999999</v>
      </c>
    </row>
    <row r="3992" spans="2:14" x14ac:dyDescent="0.25">
      <c r="B3992" s="49" t="s">
        <v>9735</v>
      </c>
      <c r="C3992" s="53" t="str">
        <f>_xlfn.XLOOKUP(Tabla1[[#This Row],[txtDimensionFocus]],Tabla7[Columna1],Tabla7[Columna2])</f>
        <v>Cuenta Por Pagar Servicios Generales</v>
      </c>
      <c r="D3992" s="43" t="s">
        <v>11950</v>
      </c>
      <c r="E3992" t="s">
        <v>3276</v>
      </c>
      <c r="F3992" t="s">
        <v>11951</v>
      </c>
      <c r="G3992" s="41">
        <v>41768</v>
      </c>
      <c r="H3992" t="s">
        <v>3277</v>
      </c>
      <c r="L3992" t="s">
        <v>21854</v>
      </c>
      <c r="M3992" s="44">
        <v>-33594.959999999999</v>
      </c>
      <c r="N3992" s="44">
        <v>-33594.959999999999</v>
      </c>
    </row>
    <row r="3993" spans="2:14" x14ac:dyDescent="0.25">
      <c r="B3993" s="49" t="s">
        <v>9735</v>
      </c>
      <c r="C3993" s="53" t="str">
        <f>_xlfn.XLOOKUP(Tabla1[[#This Row],[txtDimensionFocus]],Tabla7[Columna1],Tabla7[Columna2])</f>
        <v>Cuenta Por Pagar Servicios Generales</v>
      </c>
      <c r="D3993" s="43" t="s">
        <v>11505</v>
      </c>
      <c r="E3993" t="s">
        <v>2681</v>
      </c>
      <c r="F3993" t="s">
        <v>11506</v>
      </c>
      <c r="G3993" s="41">
        <v>41741</v>
      </c>
      <c r="H3993" t="s">
        <v>2682</v>
      </c>
      <c r="L3993" t="s">
        <v>21854</v>
      </c>
      <c r="M3993" s="44">
        <v>-33594.959999999999</v>
      </c>
      <c r="N3993" s="44">
        <v>-33594.959999999999</v>
      </c>
    </row>
    <row r="3994" spans="2:14" x14ac:dyDescent="0.25">
      <c r="B3994" s="49" t="s">
        <v>9735</v>
      </c>
      <c r="C3994" s="53" t="str">
        <f>_xlfn.XLOOKUP(Tabla1[[#This Row],[txtDimensionFocus]],Tabla7[Columna1],Tabla7[Columna2])</f>
        <v>Cuenta Por Pagar Servicios Generales</v>
      </c>
      <c r="D3994" s="43" t="s">
        <v>11954</v>
      </c>
      <c r="E3994" t="s">
        <v>3282</v>
      </c>
      <c r="F3994" t="s">
        <v>11955</v>
      </c>
      <c r="G3994" s="41">
        <v>41768</v>
      </c>
      <c r="H3994" t="s">
        <v>3283</v>
      </c>
      <c r="L3994" t="s">
        <v>21854</v>
      </c>
      <c r="M3994" s="44">
        <v>-33594.959999999999</v>
      </c>
      <c r="N3994" s="44">
        <v>-33594.959999999999</v>
      </c>
    </row>
    <row r="3995" spans="2:14" x14ac:dyDescent="0.25">
      <c r="B3995" s="49" t="s">
        <v>9735</v>
      </c>
      <c r="C3995" s="53" t="str">
        <f>_xlfn.XLOOKUP(Tabla1[[#This Row],[txtDimensionFocus]],Tabla7[Columna1],Tabla7[Columna2])</f>
        <v>Cuenta Por Pagar Servicios Generales</v>
      </c>
      <c r="D3995" s="43" t="s">
        <v>11479</v>
      </c>
      <c r="E3995" t="s">
        <v>2641</v>
      </c>
      <c r="F3995" t="s">
        <v>11481</v>
      </c>
      <c r="G3995" s="41">
        <v>41741</v>
      </c>
      <c r="H3995" t="s">
        <v>2644</v>
      </c>
      <c r="L3995" t="s">
        <v>21854</v>
      </c>
      <c r="M3995" s="44">
        <v>-33594.69</v>
      </c>
      <c r="N3995" s="44">
        <v>-33594.69</v>
      </c>
    </row>
    <row r="3996" spans="2:14" x14ac:dyDescent="0.25">
      <c r="B3996" s="49" t="s">
        <v>9735</v>
      </c>
      <c r="C3996" s="53" t="str">
        <f>_xlfn.XLOOKUP(Tabla1[[#This Row],[txtDimensionFocus]],Tabla7[Columna1],Tabla7[Columna2])</f>
        <v>Cuenta Por Pagar Servicios Generales</v>
      </c>
      <c r="D3996" s="43" t="s">
        <v>14661</v>
      </c>
      <c r="E3996" t="s">
        <v>6848</v>
      </c>
      <c r="F3996" t="s">
        <v>14662</v>
      </c>
      <c r="G3996" s="41">
        <v>42941</v>
      </c>
      <c r="H3996" t="s">
        <v>6849</v>
      </c>
      <c r="L3996" t="s">
        <v>21854</v>
      </c>
      <c r="M3996" s="44">
        <v>-33133.22</v>
      </c>
      <c r="N3996" s="44">
        <v>-33133.22</v>
      </c>
    </row>
    <row r="3997" spans="2:14" x14ac:dyDescent="0.25">
      <c r="B3997" s="49" t="s">
        <v>9735</v>
      </c>
      <c r="C3997" s="53" t="str">
        <f>_xlfn.XLOOKUP(Tabla1[[#This Row],[txtDimensionFocus]],Tabla7[Columna1],Tabla7[Columna2])</f>
        <v>Cuenta Por Pagar Servicios Generales</v>
      </c>
      <c r="D3997" s="43" t="s">
        <v>13466</v>
      </c>
      <c r="E3997" t="s">
        <v>5344</v>
      </c>
      <c r="F3997" t="s">
        <v>13467</v>
      </c>
      <c r="G3997" s="41">
        <v>42059</v>
      </c>
      <c r="H3997" t="s">
        <v>5345</v>
      </c>
      <c r="L3997" t="s">
        <v>21854</v>
      </c>
      <c r="M3997" s="44">
        <v>-33068</v>
      </c>
      <c r="N3997" s="44">
        <v>-33068</v>
      </c>
    </row>
    <row r="3998" spans="2:14" x14ac:dyDescent="0.25">
      <c r="B3998" s="49" t="s">
        <v>9735</v>
      </c>
      <c r="C3998" s="53" t="str">
        <f>_xlfn.XLOOKUP(Tabla1[[#This Row],[txtDimensionFocus]],Tabla7[Columna1],Tabla7[Columna2])</f>
        <v>Cuenta Por Pagar Servicios Generales</v>
      </c>
      <c r="D3998" s="43" t="s">
        <v>12658</v>
      </c>
      <c r="E3998" t="s">
        <v>4267</v>
      </c>
      <c r="F3998" t="s">
        <v>12659</v>
      </c>
      <c r="G3998" s="41">
        <v>41905</v>
      </c>
      <c r="H3998" t="s">
        <v>4268</v>
      </c>
      <c r="L3998" t="s">
        <v>21854</v>
      </c>
      <c r="M3998" s="44">
        <v>-33000.089999999997</v>
      </c>
      <c r="N3998" s="44">
        <v>-33000.089999999997</v>
      </c>
    </row>
    <row r="3999" spans="2:14" x14ac:dyDescent="0.25">
      <c r="B3999" s="49" t="s">
        <v>9735</v>
      </c>
      <c r="C3999" s="53" t="str">
        <f>_xlfn.XLOOKUP(Tabla1[[#This Row],[txtDimensionFocus]],Tabla7[Columna1],Tabla7[Columna2])</f>
        <v>Cuenta Por Pagar Servicios Generales</v>
      </c>
      <c r="D3999" s="43" t="s">
        <v>12983</v>
      </c>
      <c r="E3999" t="s">
        <v>4701</v>
      </c>
      <c r="F3999" t="s">
        <v>12984</v>
      </c>
      <c r="G3999" s="41">
        <v>42004</v>
      </c>
      <c r="H3999" t="s">
        <v>4702</v>
      </c>
      <c r="L3999" t="s">
        <v>21854</v>
      </c>
      <c r="M3999" s="44">
        <v>-32995.050000000003</v>
      </c>
      <c r="N3999" s="44">
        <v>-32995.050000000003</v>
      </c>
    </row>
    <row r="4000" spans="2:14" x14ac:dyDescent="0.25">
      <c r="B4000" s="49" t="s">
        <v>9735</v>
      </c>
      <c r="C4000" s="53" t="str">
        <f>_xlfn.XLOOKUP(Tabla1[[#This Row],[txtDimensionFocus]],Tabla7[Columna1],Tabla7[Columna2])</f>
        <v>Cuenta Por Pagar Servicios Generales</v>
      </c>
      <c r="D4000" s="43" t="s">
        <v>12994</v>
      </c>
      <c r="E4000" t="s">
        <v>4718</v>
      </c>
      <c r="F4000" t="s">
        <v>12995</v>
      </c>
      <c r="G4000" s="41">
        <v>42004</v>
      </c>
      <c r="H4000" t="s">
        <v>4719</v>
      </c>
      <c r="L4000" t="s">
        <v>21854</v>
      </c>
      <c r="M4000" s="44">
        <v>-32995</v>
      </c>
      <c r="N4000" s="44">
        <v>-32995</v>
      </c>
    </row>
    <row r="4001" spans="2:14" x14ac:dyDescent="0.25">
      <c r="B4001" s="49" t="s">
        <v>9735</v>
      </c>
      <c r="C4001" s="53" t="str">
        <f>_xlfn.XLOOKUP(Tabla1[[#This Row],[txtDimensionFocus]],Tabla7[Columna1],Tabla7[Columna2])</f>
        <v>Cuenta Por Pagar Servicios Generales</v>
      </c>
      <c r="D4001" s="43" t="s">
        <v>13022</v>
      </c>
      <c r="E4001" t="s">
        <v>4758</v>
      </c>
      <c r="F4001" t="s">
        <v>13023</v>
      </c>
      <c r="G4001" s="41">
        <v>42004</v>
      </c>
      <c r="H4001" t="s">
        <v>4759</v>
      </c>
      <c r="L4001" t="s">
        <v>21854</v>
      </c>
      <c r="M4001" s="44">
        <v>-32995</v>
      </c>
      <c r="N4001" s="44">
        <v>-32995</v>
      </c>
    </row>
    <row r="4002" spans="2:14" x14ac:dyDescent="0.25">
      <c r="B4002" s="49" t="s">
        <v>9735</v>
      </c>
      <c r="C4002" s="53" t="str">
        <f>_xlfn.XLOOKUP(Tabla1[[#This Row],[txtDimensionFocus]],Tabla7[Columna1],Tabla7[Columna2])</f>
        <v>Cuenta Por Pagar Servicios Generales</v>
      </c>
      <c r="D4002" s="43" t="s">
        <v>13022</v>
      </c>
      <c r="E4002" t="s">
        <v>4758</v>
      </c>
      <c r="F4002" t="s">
        <v>13024</v>
      </c>
      <c r="G4002" s="41">
        <v>42004</v>
      </c>
      <c r="H4002" t="s">
        <v>4761</v>
      </c>
      <c r="L4002" t="s">
        <v>21854</v>
      </c>
      <c r="M4002" s="44">
        <v>-32995</v>
      </c>
      <c r="N4002" s="44">
        <v>-32995</v>
      </c>
    </row>
    <row r="4003" spans="2:14" x14ac:dyDescent="0.25">
      <c r="B4003" s="49" t="s">
        <v>9735</v>
      </c>
      <c r="C4003" s="53" t="str">
        <f>_xlfn.XLOOKUP(Tabla1[[#This Row],[txtDimensionFocus]],Tabla7[Columna1],Tabla7[Columna2])</f>
        <v>Cuenta Por Pagar Servicios Generales</v>
      </c>
      <c r="D4003" s="43" t="s">
        <v>13182</v>
      </c>
      <c r="E4003" t="s">
        <v>4997</v>
      </c>
      <c r="F4003" t="s">
        <v>13183</v>
      </c>
      <c r="G4003" s="41">
        <v>42004</v>
      </c>
      <c r="H4003" t="s">
        <v>4998</v>
      </c>
      <c r="L4003" t="s">
        <v>21854</v>
      </c>
      <c r="M4003" s="44">
        <v>-32995</v>
      </c>
      <c r="N4003" s="44">
        <v>-32995</v>
      </c>
    </row>
    <row r="4004" spans="2:14" x14ac:dyDescent="0.25">
      <c r="B4004" s="49" t="s">
        <v>9735</v>
      </c>
      <c r="C4004" s="53" t="str">
        <f>_xlfn.XLOOKUP(Tabla1[[#This Row],[txtDimensionFocus]],Tabla7[Columna1],Tabla7[Columna2])</f>
        <v>Cuenta Por Pagar Servicios Generales</v>
      </c>
      <c r="D4004" s="43" t="s">
        <v>13261</v>
      </c>
      <c r="E4004" t="s">
        <v>5112</v>
      </c>
      <c r="F4004" t="s">
        <v>13262</v>
      </c>
      <c r="G4004" s="41">
        <v>42004</v>
      </c>
      <c r="H4004" t="s">
        <v>5113</v>
      </c>
      <c r="L4004" t="s">
        <v>21854</v>
      </c>
      <c r="M4004" s="44">
        <v>-32995</v>
      </c>
      <c r="N4004" s="44">
        <v>-32995</v>
      </c>
    </row>
    <row r="4005" spans="2:14" x14ac:dyDescent="0.25">
      <c r="B4005" s="49" t="s">
        <v>9735</v>
      </c>
      <c r="C4005" s="53" t="str">
        <f>_xlfn.XLOOKUP(Tabla1[[#This Row],[txtDimensionFocus]],Tabla7[Columna1],Tabla7[Columna2])</f>
        <v>Cuenta Por Pagar Servicios Generales</v>
      </c>
      <c r="D4005" s="43" t="s">
        <v>10712</v>
      </c>
      <c r="E4005" t="s">
        <v>1789</v>
      </c>
      <c r="F4005" t="s">
        <v>10713</v>
      </c>
      <c r="G4005" s="41">
        <v>41606</v>
      </c>
      <c r="H4005" t="s">
        <v>1790</v>
      </c>
      <c r="L4005" t="s">
        <v>21854</v>
      </c>
      <c r="M4005" s="44">
        <v>-32672.18</v>
      </c>
      <c r="N4005" s="44">
        <v>-32672.18</v>
      </c>
    </row>
    <row r="4006" spans="2:14" x14ac:dyDescent="0.25">
      <c r="B4006" s="49" t="s">
        <v>9735</v>
      </c>
      <c r="C4006" s="53" t="str">
        <f>_xlfn.XLOOKUP(Tabla1[[#This Row],[txtDimensionFocus]],Tabla7[Columna1],Tabla7[Columna2])</f>
        <v>Cuenta Por Pagar Servicios Generales</v>
      </c>
      <c r="D4006" s="43" t="s">
        <v>10714</v>
      </c>
      <c r="E4006" t="s">
        <v>1791</v>
      </c>
      <c r="F4006" t="s">
        <v>10715</v>
      </c>
      <c r="G4006" s="41">
        <v>41606</v>
      </c>
      <c r="H4006" t="s">
        <v>1792</v>
      </c>
      <c r="L4006" t="s">
        <v>21854</v>
      </c>
      <c r="M4006" s="44">
        <v>-32672.18</v>
      </c>
      <c r="N4006" s="44">
        <v>-32672.18</v>
      </c>
    </row>
    <row r="4007" spans="2:14" x14ac:dyDescent="0.25">
      <c r="B4007" s="49" t="s">
        <v>9735</v>
      </c>
      <c r="C4007" s="53" t="str">
        <f>_xlfn.XLOOKUP(Tabla1[[#This Row],[txtDimensionFocus]],Tabla7[Columna1],Tabla7[Columna2])</f>
        <v>Cuenta Por Pagar Servicios Generales</v>
      </c>
      <c r="D4007" s="43" t="s">
        <v>6569</v>
      </c>
      <c r="E4007" t="s">
        <v>6568</v>
      </c>
      <c r="F4007" t="s">
        <v>14516</v>
      </c>
      <c r="G4007" s="41">
        <v>42783</v>
      </c>
      <c r="H4007" t="s">
        <v>6651</v>
      </c>
      <c r="L4007" t="s">
        <v>21854</v>
      </c>
      <c r="M4007" s="44">
        <v>-32671.599999999999</v>
      </c>
      <c r="N4007" s="44">
        <v>-32671.599999999999</v>
      </c>
    </row>
    <row r="4008" spans="2:14" x14ac:dyDescent="0.25">
      <c r="B4008" s="49" t="s">
        <v>9735</v>
      </c>
      <c r="C4008" s="53" t="str">
        <f>_xlfn.XLOOKUP(Tabla1[[#This Row],[txtDimensionFocus]],Tabla7[Columna1],Tabla7[Columna2])</f>
        <v>Cuenta Por Pagar Servicios Generales</v>
      </c>
      <c r="D4008" s="43" t="s">
        <v>13099</v>
      </c>
      <c r="E4008" t="s">
        <v>4874</v>
      </c>
      <c r="F4008" t="s">
        <v>13100</v>
      </c>
      <c r="G4008" s="41">
        <v>42004</v>
      </c>
      <c r="H4008" t="s">
        <v>4875</v>
      </c>
      <c r="L4008" t="s">
        <v>21854</v>
      </c>
      <c r="M4008" s="44">
        <v>-32487.200000000001</v>
      </c>
      <c r="N4008" s="44">
        <v>-32487.200000000001</v>
      </c>
    </row>
    <row r="4009" spans="2:14" x14ac:dyDescent="0.25">
      <c r="B4009" s="49" t="s">
        <v>9735</v>
      </c>
      <c r="C4009" s="53" t="str">
        <f>_xlfn.XLOOKUP(Tabla1[[#This Row],[txtDimensionFocus]],Tabla7[Columna1],Tabla7[Columna2])</f>
        <v>Cuenta Por Pagar Servicios Generales</v>
      </c>
      <c r="D4009" s="43" t="s">
        <v>836</v>
      </c>
      <c r="E4009" t="s">
        <v>835</v>
      </c>
      <c r="F4009" t="s">
        <v>10346</v>
      </c>
      <c r="G4009" s="41">
        <v>41390</v>
      </c>
      <c r="H4009" s="50" t="s">
        <v>1321</v>
      </c>
      <c r="L4009" t="s">
        <v>21854</v>
      </c>
      <c r="M4009" s="44">
        <v>-33345</v>
      </c>
      <c r="N4009" s="44">
        <v>-32456.35</v>
      </c>
    </row>
    <row r="4010" spans="2:14" x14ac:dyDescent="0.25">
      <c r="B4010" s="49" t="s">
        <v>9735</v>
      </c>
      <c r="C4010" s="53" t="str">
        <f>_xlfn.XLOOKUP(Tabla1[[#This Row],[txtDimensionFocus]],Tabla7[Columna1],Tabla7[Columna2])</f>
        <v>Cuenta Por Pagar Servicios Generales</v>
      </c>
      <c r="D4010" s="43" t="s">
        <v>14011</v>
      </c>
      <c r="E4010" t="s">
        <v>6004</v>
      </c>
      <c r="F4010" t="s">
        <v>14012</v>
      </c>
      <c r="G4010" s="41">
        <v>42466</v>
      </c>
      <c r="H4010" t="s">
        <v>6005</v>
      </c>
      <c r="L4010" t="s">
        <v>21854</v>
      </c>
      <c r="M4010" s="44">
        <v>-32424</v>
      </c>
      <c r="N4010" s="44">
        <v>-32424</v>
      </c>
    </row>
    <row r="4011" spans="2:14" x14ac:dyDescent="0.25">
      <c r="B4011" s="49" t="s">
        <v>9735</v>
      </c>
      <c r="C4011" s="53" t="str">
        <f>_xlfn.XLOOKUP(Tabla1[[#This Row],[txtDimensionFocus]],Tabla7[Columna1],Tabla7[Columna2])</f>
        <v>Cuenta Por Pagar Servicios Generales</v>
      </c>
      <c r="D4011" s="43" t="s">
        <v>11443</v>
      </c>
      <c r="E4011" t="s">
        <v>2587</v>
      </c>
      <c r="F4011" t="s">
        <v>11444</v>
      </c>
      <c r="G4011" s="41">
        <v>41741</v>
      </c>
      <c r="H4011" t="s">
        <v>2588</v>
      </c>
      <c r="L4011" t="s">
        <v>21854</v>
      </c>
      <c r="M4011" s="44">
        <v>-32395.14</v>
      </c>
      <c r="N4011" s="44">
        <v>-32395.14</v>
      </c>
    </row>
    <row r="4012" spans="2:14" x14ac:dyDescent="0.25">
      <c r="B4012" s="49" t="s">
        <v>9735</v>
      </c>
      <c r="C4012" s="53" t="str">
        <f>_xlfn.XLOOKUP(Tabla1[[#This Row],[txtDimensionFocus]],Tabla7[Columna1],Tabla7[Columna2])</f>
        <v>Cuenta Por Pagar Servicios Generales</v>
      </c>
      <c r="D4012" s="43" t="s">
        <v>12248</v>
      </c>
      <c r="E4012" t="s">
        <v>3702</v>
      </c>
      <c r="F4012" t="s">
        <v>12249</v>
      </c>
      <c r="G4012" s="41">
        <v>41780</v>
      </c>
      <c r="H4012" t="s">
        <v>3703</v>
      </c>
      <c r="L4012" t="s">
        <v>21854</v>
      </c>
      <c r="M4012" s="44">
        <v>-32395.14</v>
      </c>
      <c r="N4012" s="44">
        <v>-32395.14</v>
      </c>
    </row>
    <row r="4013" spans="2:14" x14ac:dyDescent="0.25">
      <c r="B4013" s="49" t="s">
        <v>9735</v>
      </c>
      <c r="C4013" s="53" t="str">
        <f>_xlfn.XLOOKUP(Tabla1[[#This Row],[txtDimensionFocus]],Tabla7[Columna1],Tabla7[Columna2])</f>
        <v>Cuenta Por Pagar Servicios Generales</v>
      </c>
      <c r="D4013" s="43" t="s">
        <v>12254</v>
      </c>
      <c r="E4013" t="s">
        <v>3711</v>
      </c>
      <c r="F4013" t="s">
        <v>12255</v>
      </c>
      <c r="G4013" s="41">
        <v>41780</v>
      </c>
      <c r="H4013" t="s">
        <v>3712</v>
      </c>
      <c r="L4013" t="s">
        <v>21854</v>
      </c>
      <c r="M4013" s="44">
        <v>-32395.14</v>
      </c>
      <c r="N4013" s="44">
        <v>-32395.14</v>
      </c>
    </row>
    <row r="4014" spans="2:14" x14ac:dyDescent="0.25">
      <c r="B4014" s="49" t="s">
        <v>9735</v>
      </c>
      <c r="C4014" s="53" t="str">
        <f>_xlfn.XLOOKUP(Tabla1[[#This Row],[txtDimensionFocus]],Tabla7[Columna1],Tabla7[Columna2])</f>
        <v>Cuenta Por Pagar Servicios Generales</v>
      </c>
      <c r="D4014" s="43" t="s">
        <v>11459</v>
      </c>
      <c r="E4014" t="s">
        <v>2611</v>
      </c>
      <c r="F4014" t="s">
        <v>11460</v>
      </c>
      <c r="G4014" s="41">
        <v>41741</v>
      </c>
      <c r="H4014" t="s">
        <v>2612</v>
      </c>
      <c r="L4014" t="s">
        <v>21854</v>
      </c>
      <c r="M4014" s="44">
        <v>-32395.14</v>
      </c>
      <c r="N4014" s="44">
        <v>-32395.14</v>
      </c>
    </row>
    <row r="4015" spans="2:14" x14ac:dyDescent="0.25">
      <c r="B4015" s="49" t="s">
        <v>9735</v>
      </c>
      <c r="C4015" s="53" t="str">
        <f>_xlfn.XLOOKUP(Tabla1[[#This Row],[txtDimensionFocus]],Tabla7[Columna1],Tabla7[Columna2])</f>
        <v>Cuenta Por Pagar Servicios Generales</v>
      </c>
      <c r="D4015" s="43" t="s">
        <v>11608</v>
      </c>
      <c r="E4015" t="s">
        <v>2815</v>
      </c>
      <c r="F4015" t="s">
        <v>11609</v>
      </c>
      <c r="G4015" s="41">
        <v>41745</v>
      </c>
      <c r="H4015" t="s">
        <v>2816</v>
      </c>
      <c r="L4015" t="s">
        <v>21854</v>
      </c>
      <c r="M4015" s="44">
        <v>-32395.14</v>
      </c>
      <c r="N4015" s="44">
        <v>-32395.14</v>
      </c>
    </row>
    <row r="4016" spans="2:14" x14ac:dyDescent="0.25">
      <c r="B4016" s="49" t="s">
        <v>9735</v>
      </c>
      <c r="C4016" s="53" t="str">
        <f>_xlfn.XLOOKUP(Tabla1[[#This Row],[txtDimensionFocus]],Tabla7[Columna1],Tabla7[Columna2])</f>
        <v>Cuenta Por Pagar Servicios Generales</v>
      </c>
      <c r="D4016" s="43" t="s">
        <v>11750</v>
      </c>
      <c r="E4016" t="s">
        <v>2999</v>
      </c>
      <c r="F4016" t="s">
        <v>11751</v>
      </c>
      <c r="G4016" s="41">
        <v>41761</v>
      </c>
      <c r="H4016" t="s">
        <v>2964</v>
      </c>
      <c r="L4016" t="s">
        <v>21854</v>
      </c>
      <c r="M4016" s="44">
        <v>-32395.14</v>
      </c>
      <c r="N4016" s="44">
        <v>-32395.14</v>
      </c>
    </row>
    <row r="4017" spans="2:14" x14ac:dyDescent="0.25">
      <c r="B4017" s="49" t="s">
        <v>9735</v>
      </c>
      <c r="C4017" s="53" t="str">
        <f>_xlfn.XLOOKUP(Tabla1[[#This Row],[txtDimensionFocus]],Tabla7[Columna1],Tabla7[Columna2])</f>
        <v>Cuenta Por Pagar Servicios Generales</v>
      </c>
      <c r="D4017" s="43" t="s">
        <v>11758</v>
      </c>
      <c r="E4017" t="s">
        <v>3008</v>
      </c>
      <c r="F4017" t="s">
        <v>11759</v>
      </c>
      <c r="G4017" s="41">
        <v>41761</v>
      </c>
      <c r="H4017" t="s">
        <v>2964</v>
      </c>
      <c r="L4017" t="s">
        <v>21854</v>
      </c>
      <c r="M4017" s="44">
        <v>-32395.14</v>
      </c>
      <c r="N4017" s="44">
        <v>-32395.14</v>
      </c>
    </row>
    <row r="4018" spans="2:14" x14ac:dyDescent="0.25">
      <c r="B4018" s="49" t="s">
        <v>9735</v>
      </c>
      <c r="C4018" s="53" t="str">
        <f>_xlfn.XLOOKUP(Tabla1[[#This Row],[txtDimensionFocus]],Tabla7[Columna1],Tabla7[Columna2])</f>
        <v>Cuenta Por Pagar Servicios Generales</v>
      </c>
      <c r="D4018" s="43" t="s">
        <v>11806</v>
      </c>
      <c r="E4018" t="s">
        <v>3057</v>
      </c>
      <c r="F4018" t="s">
        <v>11807</v>
      </c>
      <c r="G4018" s="41">
        <v>41761</v>
      </c>
      <c r="H4018" t="s">
        <v>2964</v>
      </c>
      <c r="L4018" t="s">
        <v>21854</v>
      </c>
      <c r="M4018" s="44">
        <v>-32395.14</v>
      </c>
      <c r="N4018" s="44">
        <v>-32395.14</v>
      </c>
    </row>
    <row r="4019" spans="2:14" x14ac:dyDescent="0.25">
      <c r="B4019" s="49" t="s">
        <v>9735</v>
      </c>
      <c r="C4019" s="53" t="str">
        <f>_xlfn.XLOOKUP(Tabla1[[#This Row],[txtDimensionFocus]],Tabla7[Columna1],Tabla7[Columna2])</f>
        <v>Cuenta Por Pagar Servicios Generales</v>
      </c>
      <c r="D4019" s="43" t="s">
        <v>12911</v>
      </c>
      <c r="E4019" t="s">
        <v>4595</v>
      </c>
      <c r="F4019" t="s">
        <v>12912</v>
      </c>
      <c r="G4019" s="41">
        <v>42004</v>
      </c>
      <c r="H4019" t="s">
        <v>4596</v>
      </c>
      <c r="L4019" t="s">
        <v>21854</v>
      </c>
      <c r="M4019" s="44">
        <v>-32335.1</v>
      </c>
      <c r="N4019" s="44">
        <v>-32335.1</v>
      </c>
    </row>
    <row r="4020" spans="2:14" x14ac:dyDescent="0.25">
      <c r="B4020" s="49" t="s">
        <v>9735</v>
      </c>
      <c r="C4020" s="53" t="str">
        <f>_xlfn.XLOOKUP(Tabla1[[#This Row],[txtDimensionFocus]],Tabla7[Columna1],Tabla7[Columna2])</f>
        <v>Cuenta Por Pagar Servicios Generales</v>
      </c>
      <c r="D4020" s="43" t="s">
        <v>13039</v>
      </c>
      <c r="E4020" t="s">
        <v>4783</v>
      </c>
      <c r="F4020" t="s">
        <v>13040</v>
      </c>
      <c r="G4020" s="41">
        <v>42004</v>
      </c>
      <c r="H4020" t="s">
        <v>4784</v>
      </c>
      <c r="L4020" t="s">
        <v>21854</v>
      </c>
      <c r="M4020" s="44">
        <v>-32335.1</v>
      </c>
      <c r="N4020" s="44">
        <v>-32335.1</v>
      </c>
    </row>
    <row r="4021" spans="2:14" x14ac:dyDescent="0.25">
      <c r="B4021" s="49" t="s">
        <v>9735</v>
      </c>
      <c r="C4021" s="53" t="str">
        <f>_xlfn.XLOOKUP(Tabla1[[#This Row],[txtDimensionFocus]],Tabla7[Columna1],Tabla7[Columna2])</f>
        <v>Cuenta Por Pagar Servicios Generales</v>
      </c>
      <c r="D4021" s="43" t="s">
        <v>836</v>
      </c>
      <c r="E4021" t="s">
        <v>835</v>
      </c>
      <c r="F4021" t="s">
        <v>10253</v>
      </c>
      <c r="G4021" s="41">
        <v>41278</v>
      </c>
      <c r="H4021" t="s">
        <v>1200</v>
      </c>
      <c r="I4021" t="s">
        <v>19019</v>
      </c>
      <c r="K4021" t="s">
        <v>22760</v>
      </c>
      <c r="L4021" t="s">
        <v>21854</v>
      </c>
      <c r="M4021" s="44">
        <v>-32242</v>
      </c>
      <c r="N4021" s="44">
        <v>-32242</v>
      </c>
    </row>
    <row r="4022" spans="2:14" x14ac:dyDescent="0.25">
      <c r="B4022" s="49" t="s">
        <v>9735</v>
      </c>
      <c r="C4022" s="53" t="str">
        <f>_xlfn.XLOOKUP(Tabla1[[#This Row],[txtDimensionFocus]],Tabla7[Columna1],Tabla7[Columna2])</f>
        <v>Cuenta Por Pagar Servicios Generales</v>
      </c>
      <c r="D4022" s="43" t="s">
        <v>13983</v>
      </c>
      <c r="E4022" t="s">
        <v>5959</v>
      </c>
      <c r="F4022" t="s">
        <v>14030</v>
      </c>
      <c r="G4022" s="41">
        <v>42493</v>
      </c>
      <c r="H4022" t="s">
        <v>6036</v>
      </c>
      <c r="L4022" t="s">
        <v>21854</v>
      </c>
      <c r="M4022" s="44">
        <v>-32000</v>
      </c>
      <c r="N4022" s="44">
        <v>-32000</v>
      </c>
    </row>
    <row r="4023" spans="2:14" x14ac:dyDescent="0.25">
      <c r="B4023" s="49" t="s">
        <v>9735</v>
      </c>
      <c r="C4023" s="53" t="str">
        <f>_xlfn.XLOOKUP(Tabla1[[#This Row],[txtDimensionFocus]],Tabla7[Columna1],Tabla7[Columna2])</f>
        <v>Cuenta Por Pagar Servicios Generales</v>
      </c>
      <c r="D4023" s="43" t="s">
        <v>14643</v>
      </c>
      <c r="E4023" t="s">
        <v>6824</v>
      </c>
      <c r="F4023" t="s">
        <v>14872</v>
      </c>
      <c r="G4023" s="41">
        <v>43273</v>
      </c>
      <c r="H4023" t="s">
        <v>7132</v>
      </c>
      <c r="L4023" t="s">
        <v>21854</v>
      </c>
      <c r="M4023" s="44">
        <v>-31860</v>
      </c>
      <c r="N4023" s="44">
        <v>-31860</v>
      </c>
    </row>
    <row r="4024" spans="2:14" x14ac:dyDescent="0.25">
      <c r="B4024" s="49" t="s">
        <v>9735</v>
      </c>
      <c r="C4024" s="53" t="str">
        <f>_xlfn.XLOOKUP(Tabla1[[#This Row],[txtDimensionFocus]],Tabla7[Columna1],Tabla7[Columna2])</f>
        <v>Cuenta Por Pagar Servicios Generales</v>
      </c>
      <c r="D4024" s="43" t="s">
        <v>11721</v>
      </c>
      <c r="E4024" t="s">
        <v>2968</v>
      </c>
      <c r="F4024" t="s">
        <v>11722</v>
      </c>
      <c r="G4024" s="41">
        <v>41761</v>
      </c>
      <c r="H4024" t="s">
        <v>2959</v>
      </c>
      <c r="L4024" t="s">
        <v>21854</v>
      </c>
      <c r="M4024" s="44">
        <v>-31795.23</v>
      </c>
      <c r="N4024" s="44">
        <v>-31795.23</v>
      </c>
    </row>
    <row r="4025" spans="2:14" x14ac:dyDescent="0.25">
      <c r="B4025" s="49" t="s">
        <v>9735</v>
      </c>
      <c r="C4025" s="53" t="str">
        <f>_xlfn.XLOOKUP(Tabla1[[#This Row],[txtDimensionFocus]],Tabla7[Columna1],Tabla7[Columna2])</f>
        <v>Cuenta Por Pagar Servicios Generales</v>
      </c>
      <c r="D4025" s="43" t="s">
        <v>10543</v>
      </c>
      <c r="E4025" t="s">
        <v>1599</v>
      </c>
      <c r="F4025" t="s">
        <v>10544</v>
      </c>
      <c r="G4025" s="41">
        <v>41547</v>
      </c>
      <c r="H4025" t="s">
        <v>1600</v>
      </c>
      <c r="L4025" t="s">
        <v>21854</v>
      </c>
      <c r="M4025" s="44">
        <v>-31795.23</v>
      </c>
      <c r="N4025" s="44">
        <v>-31795.23</v>
      </c>
    </row>
    <row r="4026" spans="2:14" x14ac:dyDescent="0.25">
      <c r="B4026" s="49" t="s">
        <v>9735</v>
      </c>
      <c r="C4026" s="53" t="str">
        <f>_xlfn.XLOOKUP(Tabla1[[#This Row],[txtDimensionFocus]],Tabla7[Columna1],Tabla7[Columna2])</f>
        <v>Cuenta Por Pagar Servicios Generales</v>
      </c>
      <c r="D4026" s="43" t="s">
        <v>13231</v>
      </c>
      <c r="E4026" t="s">
        <v>5069</v>
      </c>
      <c r="F4026" t="s">
        <v>13232</v>
      </c>
      <c r="G4026" s="41">
        <v>42004</v>
      </c>
      <c r="H4026" t="s">
        <v>5070</v>
      </c>
      <c r="L4026" t="s">
        <v>21854</v>
      </c>
      <c r="M4026" s="44">
        <v>-31795.23</v>
      </c>
      <c r="N4026" s="44">
        <v>-31795.23</v>
      </c>
    </row>
    <row r="4027" spans="2:14" x14ac:dyDescent="0.25">
      <c r="B4027" s="49" t="s">
        <v>9735</v>
      </c>
      <c r="C4027" s="53" t="str">
        <f>_xlfn.XLOOKUP(Tabla1[[#This Row],[txtDimensionFocus]],Tabla7[Columna1],Tabla7[Columna2])</f>
        <v>Cuenta Por Pagar Servicios Generales</v>
      </c>
      <c r="D4027" s="43" t="s">
        <v>11550</v>
      </c>
      <c r="E4027" t="s">
        <v>2741</v>
      </c>
      <c r="F4027" t="s">
        <v>11551</v>
      </c>
      <c r="G4027" s="41">
        <v>41743</v>
      </c>
      <c r="H4027" t="s">
        <v>2742</v>
      </c>
      <c r="L4027" t="s">
        <v>21854</v>
      </c>
      <c r="M4027" s="44">
        <v>-31795.23</v>
      </c>
      <c r="N4027" s="44">
        <v>-31795.23</v>
      </c>
    </row>
    <row r="4028" spans="2:14" x14ac:dyDescent="0.25">
      <c r="B4028" s="49" t="s">
        <v>9735</v>
      </c>
      <c r="C4028" s="53" t="str">
        <f>_xlfn.XLOOKUP(Tabla1[[#This Row],[txtDimensionFocus]],Tabla7[Columna1],Tabla7[Columna2])</f>
        <v>Cuenta Por Pagar Servicios Generales</v>
      </c>
      <c r="D4028" s="43" t="s">
        <v>10435</v>
      </c>
      <c r="E4028" t="s">
        <v>1448</v>
      </c>
      <c r="F4028" t="s">
        <v>10436</v>
      </c>
      <c r="G4028" s="41">
        <v>41471</v>
      </c>
      <c r="H4028" t="s">
        <v>1449</v>
      </c>
      <c r="L4028" t="s">
        <v>21854</v>
      </c>
      <c r="M4028" s="44">
        <v>-35000</v>
      </c>
      <c r="N4028" s="44">
        <v>-31500</v>
      </c>
    </row>
    <row r="4029" spans="2:14" x14ac:dyDescent="0.25">
      <c r="B4029" s="49" t="s">
        <v>9735</v>
      </c>
      <c r="C4029" s="53" t="str">
        <f>_xlfn.XLOOKUP(Tabla1[[#This Row],[txtDimensionFocus]],Tabla7[Columna1],Tabla7[Columna2])</f>
        <v>Cuenta Por Pagar Servicios Generales</v>
      </c>
      <c r="D4029" s="43" t="s">
        <v>12935</v>
      </c>
      <c r="E4029" t="s">
        <v>4631</v>
      </c>
      <c r="F4029" t="s">
        <v>12936</v>
      </c>
      <c r="G4029" s="41">
        <v>42004</v>
      </c>
      <c r="H4029" t="s">
        <v>4632</v>
      </c>
      <c r="L4029" t="s">
        <v>21854</v>
      </c>
      <c r="M4029" s="44">
        <v>-31472</v>
      </c>
      <c r="N4029" s="44">
        <v>-31472</v>
      </c>
    </row>
    <row r="4030" spans="2:14" x14ac:dyDescent="0.25">
      <c r="B4030" s="49" t="s">
        <v>9735</v>
      </c>
      <c r="C4030" s="53" t="str">
        <f>_xlfn.XLOOKUP(Tabla1[[#This Row],[txtDimensionFocus]],Tabla7[Columna1],Tabla7[Columna2])</f>
        <v>Cuenta Por Pagar Servicios Generales</v>
      </c>
      <c r="D4030" s="43" t="s">
        <v>11445</v>
      </c>
      <c r="E4030" t="s">
        <v>2590</v>
      </c>
      <c r="F4030" t="s">
        <v>11446</v>
      </c>
      <c r="G4030" s="41">
        <v>41741</v>
      </c>
      <c r="H4030" t="s">
        <v>2591</v>
      </c>
      <c r="L4030" t="s">
        <v>21854</v>
      </c>
      <c r="M4030" s="44">
        <v>-31471.88</v>
      </c>
      <c r="N4030" s="44">
        <v>-31471.88</v>
      </c>
    </row>
    <row r="4031" spans="2:14" x14ac:dyDescent="0.25">
      <c r="B4031" s="49" t="s">
        <v>9735</v>
      </c>
      <c r="C4031" s="53" t="str">
        <f>_xlfn.XLOOKUP(Tabla1[[#This Row],[txtDimensionFocus]],Tabla7[Columna1],Tabla7[Columna2])</f>
        <v>Cuenta Por Pagar Servicios Generales</v>
      </c>
      <c r="D4031" s="43" t="s">
        <v>10755</v>
      </c>
      <c r="E4031" t="s">
        <v>1841</v>
      </c>
      <c r="F4031" t="s">
        <v>10756</v>
      </c>
      <c r="G4031" s="41">
        <v>41611</v>
      </c>
      <c r="H4031" t="s">
        <v>1842</v>
      </c>
      <c r="L4031" t="s">
        <v>21854</v>
      </c>
      <c r="M4031" s="44">
        <v>-34794.78</v>
      </c>
      <c r="N4031" s="44">
        <v>-31315.3</v>
      </c>
    </row>
    <row r="4032" spans="2:14" x14ac:dyDescent="0.25">
      <c r="B4032" s="49" t="s">
        <v>9735</v>
      </c>
      <c r="C4032" s="53" t="str">
        <f>_xlfn.XLOOKUP(Tabla1[[#This Row],[txtDimensionFocus]],Tabla7[Columna1],Tabla7[Columna2])</f>
        <v>Cuenta Por Pagar Servicios Generales</v>
      </c>
      <c r="D4032" s="43" t="s">
        <v>11821</v>
      </c>
      <c r="E4032" t="s">
        <v>3080</v>
      </c>
      <c r="F4032" t="s">
        <v>11822</v>
      </c>
      <c r="G4032" s="41">
        <v>41765</v>
      </c>
      <c r="H4032" t="s">
        <v>3081</v>
      </c>
      <c r="L4032" t="s">
        <v>21854</v>
      </c>
      <c r="M4032" s="44">
        <v>-31195.32</v>
      </c>
      <c r="N4032" s="44">
        <v>-31195.32</v>
      </c>
    </row>
    <row r="4033" spans="2:14" x14ac:dyDescent="0.25">
      <c r="B4033" s="49" t="s">
        <v>9735</v>
      </c>
      <c r="C4033" s="53" t="str">
        <f>_xlfn.XLOOKUP(Tabla1[[#This Row],[txtDimensionFocus]],Tabla7[Columna1],Tabla7[Columna2])</f>
        <v>Cuenta Por Pagar Servicios Generales</v>
      </c>
      <c r="D4033" s="43" t="s">
        <v>11845</v>
      </c>
      <c r="E4033" t="s">
        <v>3116</v>
      </c>
      <c r="F4033" t="s">
        <v>11846</v>
      </c>
      <c r="G4033" s="41">
        <v>41765</v>
      </c>
      <c r="H4033" t="s">
        <v>3117</v>
      </c>
      <c r="L4033" t="s">
        <v>21854</v>
      </c>
      <c r="M4033" s="44">
        <v>-31195.32</v>
      </c>
      <c r="N4033" s="44">
        <v>-31195.32</v>
      </c>
    </row>
    <row r="4034" spans="2:14" x14ac:dyDescent="0.25">
      <c r="B4034" s="49" t="s">
        <v>9735</v>
      </c>
      <c r="C4034" s="53" t="str">
        <f>_xlfn.XLOOKUP(Tabla1[[#This Row],[txtDimensionFocus]],Tabla7[Columna1],Tabla7[Columna2])</f>
        <v>Cuenta Por Pagar Servicios Generales</v>
      </c>
      <c r="D4034" s="43" t="s">
        <v>13143</v>
      </c>
      <c r="E4034" t="s">
        <v>4939</v>
      </c>
      <c r="F4034" t="s">
        <v>13144</v>
      </c>
      <c r="G4034" s="41">
        <v>42004</v>
      </c>
      <c r="H4034" t="s">
        <v>4940</v>
      </c>
      <c r="L4034" t="s">
        <v>21854</v>
      </c>
      <c r="M4034" s="44">
        <v>-31015.3</v>
      </c>
      <c r="N4034" s="44">
        <v>-31015.3</v>
      </c>
    </row>
    <row r="4035" spans="2:14" x14ac:dyDescent="0.25">
      <c r="B4035" s="49" t="s">
        <v>9735</v>
      </c>
      <c r="C4035" s="53" t="str">
        <f>_xlfn.XLOOKUP(Tabla1[[#This Row],[txtDimensionFocus]],Tabla7[Columna1],Tabla7[Columna2])</f>
        <v>Cuenta Por Pagar Servicios Generales</v>
      </c>
      <c r="D4035" s="43" t="s">
        <v>13083</v>
      </c>
      <c r="E4035" t="s">
        <v>4849</v>
      </c>
      <c r="F4035" t="s">
        <v>13084</v>
      </c>
      <c r="G4035" s="41">
        <v>42004</v>
      </c>
      <c r="H4035" t="s">
        <v>4850</v>
      </c>
      <c r="L4035" t="s">
        <v>21854</v>
      </c>
      <c r="M4035" s="44">
        <v>-30355.4</v>
      </c>
      <c r="N4035" s="44">
        <v>-30355.4</v>
      </c>
    </row>
    <row r="4036" spans="2:14" x14ac:dyDescent="0.25">
      <c r="B4036" s="49" t="s">
        <v>9735</v>
      </c>
      <c r="C4036" s="53" t="str">
        <f>_xlfn.XLOOKUP(Tabla1[[#This Row],[txtDimensionFocus]],Tabla7[Columna1],Tabla7[Columna2])</f>
        <v>Cuenta Por Pagar Servicios Generales</v>
      </c>
      <c r="D4036" s="43" t="s">
        <v>12537</v>
      </c>
      <c r="E4036" t="s">
        <v>4105</v>
      </c>
      <c r="F4036" t="s">
        <v>12538</v>
      </c>
      <c r="G4036" s="41">
        <v>41863</v>
      </c>
      <c r="H4036" t="s">
        <v>4106</v>
      </c>
      <c r="L4036" t="s">
        <v>21854</v>
      </c>
      <c r="M4036" s="44">
        <v>-30253</v>
      </c>
      <c r="N4036" s="44">
        <v>-30253</v>
      </c>
    </row>
    <row r="4037" spans="2:14" x14ac:dyDescent="0.25">
      <c r="B4037" s="49" t="s">
        <v>9735</v>
      </c>
      <c r="C4037" s="53" t="str">
        <f>_xlfn.XLOOKUP(Tabla1[[#This Row],[txtDimensionFocus]],Tabla7[Columna1],Tabla7[Columna2])</f>
        <v>Cuenta Por Pagar Servicios Generales</v>
      </c>
      <c r="D4037" s="43" t="s">
        <v>13523</v>
      </c>
      <c r="E4037" t="s">
        <v>5415</v>
      </c>
      <c r="F4037" t="s">
        <v>14325</v>
      </c>
      <c r="G4037" s="41">
        <v>42641</v>
      </c>
      <c r="H4037" t="s">
        <v>6414</v>
      </c>
      <c r="L4037" t="s">
        <v>21854</v>
      </c>
      <c r="M4037" s="44">
        <v>-30000</v>
      </c>
      <c r="N4037" s="44">
        <v>-30000</v>
      </c>
    </row>
    <row r="4038" spans="2:14" x14ac:dyDescent="0.25">
      <c r="B4038" s="49" t="s">
        <v>9735</v>
      </c>
      <c r="C4038" s="53" t="str">
        <f>_xlfn.XLOOKUP(Tabla1[[#This Row],[txtDimensionFocus]],Tabla7[Columna1],Tabla7[Columna2])</f>
        <v>Cuenta Por Pagar Servicios Generales</v>
      </c>
      <c r="D4038" s="43" t="s">
        <v>14326</v>
      </c>
      <c r="E4038" t="s">
        <v>6416</v>
      </c>
      <c r="F4038" t="s">
        <v>14327</v>
      </c>
      <c r="G4038" s="41">
        <v>42641</v>
      </c>
      <c r="H4038" t="s">
        <v>6414</v>
      </c>
      <c r="L4038" t="s">
        <v>21854</v>
      </c>
      <c r="M4038" s="44">
        <v>-30000</v>
      </c>
      <c r="N4038" s="44">
        <v>-30000</v>
      </c>
    </row>
    <row r="4039" spans="2:14" x14ac:dyDescent="0.25">
      <c r="B4039" s="49" t="s">
        <v>9735</v>
      </c>
      <c r="C4039" s="53" t="str">
        <f>_xlfn.XLOOKUP(Tabla1[[#This Row],[txtDimensionFocus]],Tabla7[Columna1],Tabla7[Columna2])</f>
        <v>Cuenta Por Pagar Servicios Generales</v>
      </c>
      <c r="D4039" s="43" t="s">
        <v>14328</v>
      </c>
      <c r="E4039" t="s">
        <v>6417</v>
      </c>
      <c r="F4039" t="s">
        <v>14329</v>
      </c>
      <c r="G4039" s="41">
        <v>42641</v>
      </c>
      <c r="H4039" t="s">
        <v>6414</v>
      </c>
      <c r="L4039" t="s">
        <v>21854</v>
      </c>
      <c r="M4039" s="44">
        <v>-30000</v>
      </c>
      <c r="N4039" s="44">
        <v>-30000</v>
      </c>
    </row>
    <row r="4040" spans="2:14" x14ac:dyDescent="0.25">
      <c r="B4040" s="49" t="s">
        <v>9735</v>
      </c>
      <c r="C4040" s="53" t="str">
        <f>_xlfn.XLOOKUP(Tabla1[[#This Row],[txtDimensionFocus]],Tabla7[Columna1],Tabla7[Columna2])</f>
        <v>Cuenta Por Pagar Servicios Generales</v>
      </c>
      <c r="D4040" s="43" t="s">
        <v>12159</v>
      </c>
      <c r="E4040" t="s">
        <v>3572</v>
      </c>
      <c r="F4040" t="s">
        <v>12160</v>
      </c>
      <c r="G4040" s="41">
        <v>41779</v>
      </c>
      <c r="H4040" t="s">
        <v>3573</v>
      </c>
      <c r="L4040" t="s">
        <v>21854</v>
      </c>
      <c r="M4040" s="44">
        <v>-30000</v>
      </c>
      <c r="N4040" s="44">
        <v>-30000</v>
      </c>
    </row>
    <row r="4041" spans="2:14" x14ac:dyDescent="0.25">
      <c r="B4041" s="49" t="s">
        <v>9735</v>
      </c>
      <c r="C4041" s="53" t="str">
        <f>_xlfn.XLOOKUP(Tabla1[[#This Row],[txtDimensionFocus]],Tabla7[Columna1],Tabla7[Columna2])</f>
        <v>Cuenta Por Pagar Servicios Generales</v>
      </c>
      <c r="D4041" s="43" t="s">
        <v>10276</v>
      </c>
      <c r="E4041" t="s">
        <v>1233</v>
      </c>
      <c r="F4041" t="s">
        <v>10277</v>
      </c>
      <c r="G4041" s="41">
        <v>41317</v>
      </c>
      <c r="H4041" t="s">
        <v>1234</v>
      </c>
      <c r="L4041" t="s">
        <v>21854</v>
      </c>
      <c r="M4041" s="44">
        <v>-30000</v>
      </c>
      <c r="N4041" s="44">
        <v>-30000</v>
      </c>
    </row>
    <row r="4042" spans="2:14" x14ac:dyDescent="0.25">
      <c r="B4042" s="49" t="s">
        <v>9735</v>
      </c>
      <c r="C4042" s="53" t="str">
        <f>_xlfn.XLOOKUP(Tabla1[[#This Row],[txtDimensionFocus]],Tabla7[Columna1],Tabla7[Columna2])</f>
        <v>Cuenta Por Pagar Servicios Generales</v>
      </c>
      <c r="D4042" s="43" t="s">
        <v>13530</v>
      </c>
      <c r="E4042" t="s">
        <v>5420</v>
      </c>
      <c r="F4042" t="s">
        <v>14330</v>
      </c>
      <c r="G4042" s="41">
        <v>42641</v>
      </c>
      <c r="H4042" t="s">
        <v>6414</v>
      </c>
      <c r="L4042" t="s">
        <v>21854</v>
      </c>
      <c r="M4042" s="44">
        <v>-30000</v>
      </c>
      <c r="N4042" s="44">
        <v>-30000</v>
      </c>
    </row>
    <row r="4043" spans="2:14" x14ac:dyDescent="0.25">
      <c r="B4043" s="49" t="s">
        <v>9735</v>
      </c>
      <c r="C4043" s="53" t="str">
        <f>_xlfn.XLOOKUP(Tabla1[[#This Row],[txtDimensionFocus]],Tabla7[Columna1],Tabla7[Columna2])</f>
        <v>Cuenta Por Pagar Servicios Generales</v>
      </c>
      <c r="D4043" s="43" t="s">
        <v>14333</v>
      </c>
      <c r="E4043" t="s">
        <v>6419</v>
      </c>
      <c r="F4043" t="s">
        <v>14334</v>
      </c>
      <c r="G4043" s="41">
        <v>42641</v>
      </c>
      <c r="H4043" t="s">
        <v>6414</v>
      </c>
      <c r="L4043" t="s">
        <v>21854</v>
      </c>
      <c r="M4043" s="44">
        <v>-30000</v>
      </c>
      <c r="N4043" s="44">
        <v>-30000</v>
      </c>
    </row>
    <row r="4044" spans="2:14" x14ac:dyDescent="0.25">
      <c r="B4044" s="49" t="s">
        <v>9735</v>
      </c>
      <c r="C4044" s="53" t="str">
        <f>_xlfn.XLOOKUP(Tabla1[[#This Row],[txtDimensionFocus]],Tabla7[Columna1],Tabla7[Columna2])</f>
        <v>Cuenta Por Pagar Servicios Generales</v>
      </c>
      <c r="D4044" s="43" t="s">
        <v>11432</v>
      </c>
      <c r="E4044" t="s">
        <v>2574</v>
      </c>
      <c r="F4044" t="s">
        <v>11433</v>
      </c>
      <c r="G4044" s="41">
        <v>41738</v>
      </c>
      <c r="H4044" t="s">
        <v>2575</v>
      </c>
      <c r="L4044" t="s">
        <v>21854</v>
      </c>
      <c r="M4044" s="44">
        <v>-30000</v>
      </c>
      <c r="N4044" s="44">
        <v>-30000</v>
      </c>
    </row>
    <row r="4045" spans="2:14" x14ac:dyDescent="0.25">
      <c r="B4045" s="49" t="s">
        <v>9735</v>
      </c>
      <c r="C4045" s="53" t="str">
        <f>_xlfn.XLOOKUP(Tabla1[[#This Row],[txtDimensionFocus]],Tabla7[Columna1],Tabla7[Columna2])</f>
        <v>Cuenta Por Pagar Servicios Generales</v>
      </c>
      <c r="D4045" s="43" t="s">
        <v>11432</v>
      </c>
      <c r="E4045" t="s">
        <v>2574</v>
      </c>
      <c r="F4045" t="s">
        <v>13724</v>
      </c>
      <c r="G4045" s="41">
        <v>42228</v>
      </c>
      <c r="H4045" t="s">
        <v>5659</v>
      </c>
      <c r="L4045" t="s">
        <v>21854</v>
      </c>
      <c r="M4045" s="44">
        <v>-30000</v>
      </c>
      <c r="N4045" s="44">
        <v>-30000</v>
      </c>
    </row>
    <row r="4046" spans="2:14" x14ac:dyDescent="0.25">
      <c r="B4046" s="49" t="s">
        <v>9735</v>
      </c>
      <c r="C4046" s="53" t="str">
        <f>_xlfn.XLOOKUP(Tabla1[[#This Row],[txtDimensionFocus]],Tabla7[Columna1],Tabla7[Columna2])</f>
        <v>Cuenta Por Pagar Servicios Generales</v>
      </c>
      <c r="D4046" s="43" t="s">
        <v>13538</v>
      </c>
      <c r="E4046" t="s">
        <v>5425</v>
      </c>
      <c r="F4046" t="s">
        <v>14335</v>
      </c>
      <c r="G4046" s="41">
        <v>42641</v>
      </c>
      <c r="H4046" t="s">
        <v>6414</v>
      </c>
      <c r="L4046" t="s">
        <v>21854</v>
      </c>
      <c r="M4046" s="44">
        <v>-30000</v>
      </c>
      <c r="N4046" s="44">
        <v>-30000</v>
      </c>
    </row>
    <row r="4047" spans="2:14" x14ac:dyDescent="0.25">
      <c r="B4047" s="49" t="s">
        <v>9735</v>
      </c>
      <c r="C4047" s="53" t="str">
        <f>_xlfn.XLOOKUP(Tabla1[[#This Row],[txtDimensionFocus]],Tabla7[Columna1],Tabla7[Columna2])</f>
        <v>Cuenta Por Pagar Servicios Generales</v>
      </c>
      <c r="D4047" s="43" t="s">
        <v>11912</v>
      </c>
      <c r="E4047" t="s">
        <v>3219</v>
      </c>
      <c r="F4047" t="s">
        <v>11913</v>
      </c>
      <c r="G4047" s="41">
        <v>41768</v>
      </c>
      <c r="H4047" t="s">
        <v>3220</v>
      </c>
      <c r="L4047" t="s">
        <v>21854</v>
      </c>
      <c r="M4047" s="44">
        <v>-29995.5</v>
      </c>
      <c r="N4047" s="44">
        <v>-29995.5</v>
      </c>
    </row>
    <row r="4048" spans="2:14" x14ac:dyDescent="0.25">
      <c r="B4048" s="49" t="s">
        <v>9735</v>
      </c>
      <c r="C4048" s="53" t="str">
        <f>_xlfn.XLOOKUP(Tabla1[[#This Row],[txtDimensionFocus]],Tabla7[Columna1],Tabla7[Columna2])</f>
        <v>Cuenta Por Pagar Servicios Generales</v>
      </c>
      <c r="D4048" s="43" t="s">
        <v>11972</v>
      </c>
      <c r="E4048" t="s">
        <v>3309</v>
      </c>
      <c r="F4048" t="s">
        <v>11973</v>
      </c>
      <c r="G4048" s="41">
        <v>41768</v>
      </c>
      <c r="H4048" t="s">
        <v>3310</v>
      </c>
      <c r="L4048" t="s">
        <v>21854</v>
      </c>
      <c r="M4048" s="44">
        <v>-29995.5</v>
      </c>
      <c r="N4048" s="44">
        <v>-29995.5</v>
      </c>
    </row>
    <row r="4049" spans="2:14" x14ac:dyDescent="0.25">
      <c r="B4049" s="49" t="s">
        <v>9735</v>
      </c>
      <c r="C4049" s="53" t="str">
        <f>_xlfn.XLOOKUP(Tabla1[[#This Row],[txtDimensionFocus]],Tabla7[Columna1],Tabla7[Columna2])</f>
        <v>Cuenta Por Pagar Servicios Generales</v>
      </c>
      <c r="D4049" s="43" t="s">
        <v>12947</v>
      </c>
      <c r="E4049" t="s">
        <v>4649</v>
      </c>
      <c r="F4049" t="s">
        <v>12948</v>
      </c>
      <c r="G4049" s="41">
        <v>42004</v>
      </c>
      <c r="H4049" t="s">
        <v>4650</v>
      </c>
      <c r="L4049" t="s">
        <v>21854</v>
      </c>
      <c r="M4049" s="44">
        <v>-29695.5</v>
      </c>
      <c r="N4049" s="44">
        <v>-29695.5</v>
      </c>
    </row>
    <row r="4050" spans="2:14" x14ac:dyDescent="0.25">
      <c r="B4050" s="49" t="s">
        <v>9735</v>
      </c>
      <c r="C4050" s="53" t="str">
        <f>_xlfn.XLOOKUP(Tabla1[[#This Row],[txtDimensionFocus]],Tabla7[Columna1],Tabla7[Columna2])</f>
        <v>Cuenta Por Pagar Servicios Generales</v>
      </c>
      <c r="D4050" s="43" t="s">
        <v>12990</v>
      </c>
      <c r="E4050" t="s">
        <v>4712</v>
      </c>
      <c r="F4050" t="s">
        <v>12991</v>
      </c>
      <c r="G4050" s="41">
        <v>42004</v>
      </c>
      <c r="H4050" t="s">
        <v>4713</v>
      </c>
      <c r="L4050" t="s">
        <v>21854</v>
      </c>
      <c r="M4050" s="44">
        <v>-29695.5</v>
      </c>
      <c r="N4050" s="44">
        <v>-29695.5</v>
      </c>
    </row>
    <row r="4051" spans="2:14" x14ac:dyDescent="0.25">
      <c r="B4051" s="49" t="s">
        <v>9735</v>
      </c>
      <c r="C4051" s="53" t="str">
        <f>_xlfn.XLOOKUP(Tabla1[[#This Row],[txtDimensionFocus]],Tabla7[Columna1],Tabla7[Columna2])</f>
        <v>Cuenta Por Pagar Servicios Generales</v>
      </c>
      <c r="D4051" s="43" t="s">
        <v>13147</v>
      </c>
      <c r="E4051" t="s">
        <v>4945</v>
      </c>
      <c r="F4051" t="s">
        <v>13148</v>
      </c>
      <c r="G4051" s="41">
        <v>42004</v>
      </c>
      <c r="H4051" t="s">
        <v>4946</v>
      </c>
      <c r="L4051" t="s">
        <v>21854</v>
      </c>
      <c r="M4051" s="44">
        <v>-29695.5</v>
      </c>
      <c r="N4051" s="44">
        <v>-29695.5</v>
      </c>
    </row>
    <row r="4052" spans="2:14" x14ac:dyDescent="0.25">
      <c r="B4052" s="49" t="s">
        <v>9735</v>
      </c>
      <c r="C4052" s="53" t="str">
        <f>_xlfn.XLOOKUP(Tabla1[[#This Row],[txtDimensionFocus]],Tabla7[Columna1],Tabla7[Columna2])</f>
        <v>Cuenta Por Pagar Servicios Generales</v>
      </c>
      <c r="D4052" s="43" t="s">
        <v>10718</v>
      </c>
      <c r="E4052" t="s">
        <v>1795</v>
      </c>
      <c r="F4052" t="s">
        <v>10719</v>
      </c>
      <c r="G4052" s="41">
        <v>41606</v>
      </c>
      <c r="H4052" t="s">
        <v>1796</v>
      </c>
      <c r="L4052" t="s">
        <v>21854</v>
      </c>
      <c r="M4052" s="44">
        <v>-29565.52</v>
      </c>
      <c r="N4052" s="44">
        <v>-29565.52</v>
      </c>
    </row>
    <row r="4053" spans="2:14" x14ac:dyDescent="0.25">
      <c r="B4053" s="49" t="s">
        <v>9735</v>
      </c>
      <c r="C4053" s="53" t="str">
        <f>_xlfn.XLOOKUP(Tabla1[[#This Row],[txtDimensionFocus]],Tabla7[Columna1],Tabla7[Columna2])</f>
        <v>Cuenta Por Pagar Servicios Generales</v>
      </c>
      <c r="D4053" s="43" t="s">
        <v>12552</v>
      </c>
      <c r="E4053" t="s">
        <v>4129</v>
      </c>
      <c r="F4053" t="s">
        <v>12553</v>
      </c>
      <c r="G4053" s="41">
        <v>41873</v>
      </c>
      <c r="H4053" t="s">
        <v>4130</v>
      </c>
      <c r="I4053" t="s">
        <v>16870</v>
      </c>
      <c r="K4053">
        <v>1360</v>
      </c>
      <c r="L4053" t="s">
        <v>21854</v>
      </c>
      <c r="M4053" s="44">
        <v>-29500</v>
      </c>
      <c r="N4053" s="44">
        <v>-29500</v>
      </c>
    </row>
    <row r="4054" spans="2:14" x14ac:dyDescent="0.25">
      <c r="B4054" s="49" t="s">
        <v>9735</v>
      </c>
      <c r="C4054" s="53" t="str">
        <f>_xlfn.XLOOKUP(Tabla1[[#This Row],[txtDimensionFocus]],Tabla7[Columna1],Tabla7[Columna2])</f>
        <v>Cuenta Por Pagar Servicios Generales</v>
      </c>
      <c r="D4054" s="43" t="s">
        <v>12383</v>
      </c>
      <c r="E4054" t="s">
        <v>3882</v>
      </c>
      <c r="F4054" t="s">
        <v>12384</v>
      </c>
      <c r="G4054" s="41">
        <v>41815</v>
      </c>
      <c r="H4054" t="s">
        <v>2474</v>
      </c>
      <c r="I4054" t="s">
        <v>16870</v>
      </c>
      <c r="K4054" t="s">
        <v>22752</v>
      </c>
      <c r="L4054" t="s">
        <v>21854</v>
      </c>
      <c r="M4054" s="44">
        <v>-29500</v>
      </c>
      <c r="N4054" s="44">
        <v>-29500</v>
      </c>
    </row>
    <row r="4055" spans="2:14" x14ac:dyDescent="0.25">
      <c r="B4055" s="49" t="s">
        <v>9735</v>
      </c>
      <c r="C4055" s="53" t="str">
        <f>_xlfn.XLOOKUP(Tabla1[[#This Row],[txtDimensionFocus]],Tabla7[Columna1],Tabla7[Columna2])</f>
        <v>Cuenta Por Pagar Servicios Generales</v>
      </c>
      <c r="D4055" s="43" t="s">
        <v>18990</v>
      </c>
      <c r="E4055" t="s">
        <v>18991</v>
      </c>
      <c r="F4055" t="s">
        <v>18992</v>
      </c>
      <c r="G4055" s="41">
        <v>45128</v>
      </c>
      <c r="H4055" t="s">
        <v>8911</v>
      </c>
      <c r="L4055" t="s">
        <v>21854</v>
      </c>
      <c r="M4055" s="44">
        <v>-29500</v>
      </c>
      <c r="N4055" s="44">
        <v>-29500</v>
      </c>
    </row>
    <row r="4056" spans="2:14" x14ac:dyDescent="0.25">
      <c r="B4056" s="49" t="s">
        <v>9735</v>
      </c>
      <c r="C4056" s="53" t="str">
        <f>_xlfn.XLOOKUP(Tabla1[[#This Row],[txtDimensionFocus]],Tabla7[Columna1],Tabla7[Columna2])</f>
        <v>Cuenta Por Pagar Servicios Generales</v>
      </c>
      <c r="D4056" s="43" t="s">
        <v>7287</v>
      </c>
      <c r="E4056" t="s">
        <v>7286</v>
      </c>
      <c r="F4056" t="s">
        <v>14991</v>
      </c>
      <c r="G4056" s="41">
        <v>43434</v>
      </c>
      <c r="H4056" t="s">
        <v>7205</v>
      </c>
      <c r="I4056" t="s">
        <v>19080</v>
      </c>
      <c r="K4056" t="s">
        <v>22769</v>
      </c>
      <c r="L4056" t="s">
        <v>21854</v>
      </c>
      <c r="M4056" s="44">
        <v>-29500</v>
      </c>
      <c r="N4056" s="44">
        <v>-29500</v>
      </c>
    </row>
    <row r="4057" spans="2:14" x14ac:dyDescent="0.25">
      <c r="B4057" s="49" t="s">
        <v>9735</v>
      </c>
      <c r="C4057" s="53" t="str">
        <f>_xlfn.XLOOKUP(Tabla1[[#This Row],[txtDimensionFocus]],Tabla7[Columna1],Tabla7[Columna2])</f>
        <v>Cuenta Por Pagar Servicios Generales</v>
      </c>
      <c r="D4057" s="43" t="s">
        <v>7287</v>
      </c>
      <c r="E4057" t="s">
        <v>7286</v>
      </c>
      <c r="F4057" t="s">
        <v>14982</v>
      </c>
      <c r="G4057" s="41">
        <v>43418</v>
      </c>
      <c r="H4057" t="s">
        <v>7288</v>
      </c>
      <c r="I4057" t="s">
        <v>19079</v>
      </c>
      <c r="K4057" t="s">
        <v>22769</v>
      </c>
      <c r="L4057" t="s">
        <v>21854</v>
      </c>
      <c r="M4057" s="44">
        <v>-29500</v>
      </c>
      <c r="N4057" s="44">
        <v>-29500</v>
      </c>
    </row>
    <row r="4058" spans="2:14" x14ac:dyDescent="0.25">
      <c r="B4058" s="49" t="s">
        <v>9735</v>
      </c>
      <c r="C4058" s="53" t="str">
        <f>_xlfn.XLOOKUP(Tabla1[[#This Row],[txtDimensionFocus]],Tabla7[Columna1],Tabla7[Columna2])</f>
        <v>Cuenta Por Pagar Servicios Generales</v>
      </c>
      <c r="D4058" s="43" t="s">
        <v>1816</v>
      </c>
      <c r="E4058" t="s">
        <v>1815</v>
      </c>
      <c r="F4058" t="s">
        <v>10737</v>
      </c>
      <c r="G4058" s="41">
        <v>41608</v>
      </c>
      <c r="H4058" t="s">
        <v>1817</v>
      </c>
      <c r="I4058" t="s">
        <v>17765</v>
      </c>
      <c r="K4058">
        <v>1899</v>
      </c>
      <c r="L4058" t="s">
        <v>21854</v>
      </c>
      <c r="M4058" s="44">
        <v>-29500</v>
      </c>
      <c r="N4058" s="44">
        <v>-29500</v>
      </c>
    </row>
    <row r="4059" spans="2:14" x14ac:dyDescent="0.25">
      <c r="B4059" s="49" t="s">
        <v>9735</v>
      </c>
      <c r="C4059" s="53" t="str">
        <f>_xlfn.XLOOKUP(Tabla1[[#This Row],[txtDimensionFocus]],Tabla7[Columna1],Tabla7[Columna2])</f>
        <v>Cuenta Por Pagar Servicios Generales</v>
      </c>
      <c r="D4059" s="43" t="s">
        <v>1816</v>
      </c>
      <c r="E4059" t="s">
        <v>1815</v>
      </c>
      <c r="F4059" t="s">
        <v>11372</v>
      </c>
      <c r="G4059" s="41">
        <v>41728</v>
      </c>
      <c r="H4059" t="s">
        <v>2490</v>
      </c>
      <c r="I4059" t="s">
        <v>16520</v>
      </c>
      <c r="K4059">
        <v>748</v>
      </c>
      <c r="L4059" t="s">
        <v>21854</v>
      </c>
      <c r="M4059" s="44">
        <v>-29500</v>
      </c>
      <c r="N4059" s="44">
        <v>-29500</v>
      </c>
    </row>
    <row r="4060" spans="2:14" x14ac:dyDescent="0.25">
      <c r="B4060" s="49" t="s">
        <v>9735</v>
      </c>
      <c r="C4060" s="53" t="str">
        <f>_xlfn.XLOOKUP(Tabla1[[#This Row],[txtDimensionFocus]],Tabla7[Columna1],Tabla7[Columna2])</f>
        <v>Cuenta Por Pagar Servicios Generales</v>
      </c>
      <c r="D4060" s="43" t="s">
        <v>5999</v>
      </c>
      <c r="E4060" t="s">
        <v>5998</v>
      </c>
      <c r="F4060" t="s">
        <v>14008</v>
      </c>
      <c r="G4060" s="41">
        <v>42461</v>
      </c>
      <c r="H4060" t="s">
        <v>5570</v>
      </c>
      <c r="L4060" t="s">
        <v>21854</v>
      </c>
      <c r="M4060" s="44">
        <v>-29500</v>
      </c>
      <c r="N4060" s="44">
        <v>-29500</v>
      </c>
    </row>
    <row r="4061" spans="2:14" x14ac:dyDescent="0.25">
      <c r="B4061" s="49" t="s">
        <v>9735</v>
      </c>
      <c r="C4061" s="53" t="str">
        <f>_xlfn.XLOOKUP(Tabla1[[#This Row],[txtDimensionFocus]],Tabla7[Columna1],Tabla7[Columna2])</f>
        <v>Cuenta Por Pagar Servicios Generales</v>
      </c>
      <c r="D4061" s="43" t="s">
        <v>9755</v>
      </c>
      <c r="E4061" t="s">
        <v>538</v>
      </c>
      <c r="F4061" t="s">
        <v>12776</v>
      </c>
      <c r="G4061" s="41">
        <v>41949</v>
      </c>
      <c r="H4061" t="s">
        <v>4417</v>
      </c>
      <c r="L4061" t="s">
        <v>21854</v>
      </c>
      <c r="M4061" s="44">
        <v>-29487.29</v>
      </c>
      <c r="N4061" s="44">
        <v>-29487.29</v>
      </c>
    </row>
    <row r="4062" spans="2:14" x14ac:dyDescent="0.25">
      <c r="B4062" s="49" t="s">
        <v>9735</v>
      </c>
      <c r="C4062" s="53" t="str">
        <f>_xlfn.XLOOKUP(Tabla1[[#This Row],[txtDimensionFocus]],Tabla7[Columna1],Tabla7[Columna2])</f>
        <v>Cuenta Por Pagar Servicios Generales</v>
      </c>
      <c r="D4062" s="43" t="s">
        <v>12103</v>
      </c>
      <c r="E4062" t="s">
        <v>3490</v>
      </c>
      <c r="F4062" t="s">
        <v>12104</v>
      </c>
      <c r="G4062" s="41">
        <v>41778</v>
      </c>
      <c r="H4062" t="s">
        <v>3491</v>
      </c>
      <c r="L4062" t="s">
        <v>21854</v>
      </c>
      <c r="M4062" s="44">
        <v>-29395.59</v>
      </c>
      <c r="N4062" s="44">
        <v>-29395.59</v>
      </c>
    </row>
    <row r="4063" spans="2:14" x14ac:dyDescent="0.25">
      <c r="B4063" s="49" t="s">
        <v>9735</v>
      </c>
      <c r="C4063" s="53" t="str">
        <f>_xlfn.XLOOKUP(Tabla1[[#This Row],[txtDimensionFocus]],Tabla7[Columna1],Tabla7[Columna2])</f>
        <v>Cuenta Por Pagar Servicios Generales</v>
      </c>
      <c r="D4063" s="43" t="s">
        <v>11717</v>
      </c>
      <c r="E4063" t="s">
        <v>2963</v>
      </c>
      <c r="F4063" t="s">
        <v>11718</v>
      </c>
      <c r="G4063" s="41">
        <v>41761</v>
      </c>
      <c r="H4063" t="s">
        <v>2964</v>
      </c>
      <c r="L4063" t="s">
        <v>21854</v>
      </c>
      <c r="M4063" s="44">
        <v>-29395.59</v>
      </c>
      <c r="N4063" s="44">
        <v>-29395.59</v>
      </c>
    </row>
    <row r="4064" spans="2:14" x14ac:dyDescent="0.25">
      <c r="B4064" s="49" t="s">
        <v>9735</v>
      </c>
      <c r="C4064" s="53" t="str">
        <f>_xlfn.XLOOKUP(Tabla1[[#This Row],[txtDimensionFocus]],Tabla7[Columna1],Tabla7[Columna2])</f>
        <v>Cuenta Por Pagar Servicios Generales</v>
      </c>
      <c r="D4064" s="43" t="s">
        <v>11516</v>
      </c>
      <c r="E4064" t="s">
        <v>2695</v>
      </c>
      <c r="F4064" t="s">
        <v>11517</v>
      </c>
      <c r="G4064" s="41">
        <v>41743</v>
      </c>
      <c r="H4064" t="s">
        <v>2696</v>
      </c>
      <c r="L4064" t="s">
        <v>21854</v>
      </c>
      <c r="M4064" s="44">
        <v>-29395.59</v>
      </c>
      <c r="N4064" s="44">
        <v>-29395.59</v>
      </c>
    </row>
    <row r="4065" spans="2:14" x14ac:dyDescent="0.25">
      <c r="B4065" s="49" t="s">
        <v>9735</v>
      </c>
      <c r="C4065" s="53" t="str">
        <f>_xlfn.XLOOKUP(Tabla1[[#This Row],[txtDimensionFocus]],Tabla7[Columna1],Tabla7[Columna2])</f>
        <v>Cuenta Por Pagar Servicios Generales</v>
      </c>
      <c r="D4065" s="43" t="s">
        <v>11542</v>
      </c>
      <c r="E4065" t="s">
        <v>2731</v>
      </c>
      <c r="F4065" t="s">
        <v>11543</v>
      </c>
      <c r="G4065" s="41">
        <v>41743</v>
      </c>
      <c r="H4065" t="s">
        <v>2699</v>
      </c>
      <c r="L4065" t="s">
        <v>21854</v>
      </c>
      <c r="M4065" s="44">
        <v>-29395.59</v>
      </c>
      <c r="N4065" s="44">
        <v>-29395.59</v>
      </c>
    </row>
    <row r="4066" spans="2:14" x14ac:dyDescent="0.25">
      <c r="B4066" s="49" t="s">
        <v>9735</v>
      </c>
      <c r="C4066" s="53" t="str">
        <f>_xlfn.XLOOKUP(Tabla1[[#This Row],[txtDimensionFocus]],Tabla7[Columna1],Tabla7[Columna2])</f>
        <v>Cuenta Por Pagar Servicios Generales</v>
      </c>
      <c r="D4066" s="43" t="s">
        <v>11622</v>
      </c>
      <c r="E4066" t="s">
        <v>2836</v>
      </c>
      <c r="F4066" t="s">
        <v>11623</v>
      </c>
      <c r="G4066" s="41">
        <v>41745</v>
      </c>
      <c r="H4066" t="s">
        <v>2837</v>
      </c>
      <c r="L4066" t="s">
        <v>21854</v>
      </c>
      <c r="M4066" s="44">
        <v>-29395.59</v>
      </c>
      <c r="N4066" s="44">
        <v>-29395.59</v>
      </c>
    </row>
    <row r="4067" spans="2:14" x14ac:dyDescent="0.25">
      <c r="B4067" s="49" t="s">
        <v>9735</v>
      </c>
      <c r="C4067" s="53" t="str">
        <f>_xlfn.XLOOKUP(Tabla1[[#This Row],[txtDimensionFocus]],Tabla7[Columna1],Tabla7[Columna2])</f>
        <v>Cuenta Por Pagar Servicios Generales</v>
      </c>
      <c r="D4067" s="43" t="s">
        <v>6569</v>
      </c>
      <c r="E4067" t="s">
        <v>6568</v>
      </c>
      <c r="F4067" t="s">
        <v>14935</v>
      </c>
      <c r="G4067" s="41">
        <v>43362</v>
      </c>
      <c r="H4067" t="s">
        <v>7225</v>
      </c>
      <c r="L4067" t="s">
        <v>21854</v>
      </c>
      <c r="M4067" s="44">
        <v>-29303.52</v>
      </c>
      <c r="N4067" s="44">
        <v>-29303.52</v>
      </c>
    </row>
    <row r="4068" spans="2:14" x14ac:dyDescent="0.25">
      <c r="B4068" s="49" t="s">
        <v>9735</v>
      </c>
      <c r="C4068" s="53" t="str">
        <f>_xlfn.XLOOKUP(Tabla1[[#This Row],[txtDimensionFocus]],Tabla7[Columna1],Tabla7[Columna2])</f>
        <v>Cuenta Por Pagar Servicios Generales</v>
      </c>
      <c r="D4068" s="43" t="s">
        <v>12869</v>
      </c>
      <c r="E4068" t="s">
        <v>4542</v>
      </c>
      <c r="F4068" t="s">
        <v>13591</v>
      </c>
      <c r="G4068" s="41">
        <v>42145</v>
      </c>
      <c r="H4068" t="s">
        <v>5492</v>
      </c>
      <c r="L4068" t="s">
        <v>21854</v>
      </c>
      <c r="M4068" s="44">
        <v>-29276</v>
      </c>
      <c r="N4068" s="44">
        <v>-29276</v>
      </c>
    </row>
    <row r="4069" spans="2:14" x14ac:dyDescent="0.25">
      <c r="B4069" s="49" t="s">
        <v>9735</v>
      </c>
      <c r="C4069" s="53" t="str">
        <f>_xlfn.XLOOKUP(Tabla1[[#This Row],[txtDimensionFocus]],Tabla7[Columna1],Tabla7[Columna2])</f>
        <v>Cuenta Por Pagar Servicios Generales</v>
      </c>
      <c r="D4069" s="43" t="s">
        <v>14794</v>
      </c>
      <c r="E4069" t="s">
        <v>7028</v>
      </c>
      <c r="F4069" t="s">
        <v>14795</v>
      </c>
      <c r="G4069" s="41">
        <v>43181</v>
      </c>
      <c r="H4069" t="s">
        <v>7029</v>
      </c>
      <c r="L4069" t="s">
        <v>21854</v>
      </c>
      <c r="M4069" s="44">
        <v>-29272.98</v>
      </c>
      <c r="N4069" s="44">
        <v>-29272.98</v>
      </c>
    </row>
    <row r="4070" spans="2:14" x14ac:dyDescent="0.25">
      <c r="B4070" s="49" t="s">
        <v>9735</v>
      </c>
      <c r="C4070" s="53" t="str">
        <f>_xlfn.XLOOKUP(Tabla1[[#This Row],[txtDimensionFocus]],Tabla7[Columna1],Tabla7[Columna2])</f>
        <v>Cuenta Por Pagar Servicios Generales</v>
      </c>
      <c r="D4070" s="43" t="s">
        <v>6569</v>
      </c>
      <c r="E4070" t="s">
        <v>6568</v>
      </c>
      <c r="F4070" t="s">
        <v>14538</v>
      </c>
      <c r="G4070" s="41">
        <v>42783</v>
      </c>
      <c r="H4070" t="s">
        <v>6677</v>
      </c>
      <c r="L4070" t="s">
        <v>21854</v>
      </c>
      <c r="M4070" s="44">
        <v>-29254.5</v>
      </c>
      <c r="N4070" s="44">
        <v>-29254.5</v>
      </c>
    </row>
    <row r="4071" spans="2:14" x14ac:dyDescent="0.25">
      <c r="B4071" s="49" t="s">
        <v>9735</v>
      </c>
      <c r="C4071" s="53" t="str">
        <f>_xlfn.XLOOKUP(Tabla1[[#This Row],[txtDimensionFocus]],Tabla7[Columna1],Tabla7[Columna2])</f>
        <v>Cuenta Por Pagar Servicios Generales</v>
      </c>
      <c r="D4071" s="43" t="s">
        <v>6244</v>
      </c>
      <c r="E4071" t="s">
        <v>6243</v>
      </c>
      <c r="F4071" t="s">
        <v>14175</v>
      </c>
      <c r="G4071" s="41">
        <v>42590</v>
      </c>
      <c r="H4071" t="s">
        <v>6245</v>
      </c>
      <c r="L4071" t="s">
        <v>21854</v>
      </c>
      <c r="M4071" s="44">
        <v>-29160</v>
      </c>
      <c r="N4071" s="44">
        <v>-29160</v>
      </c>
    </row>
    <row r="4072" spans="2:14" x14ac:dyDescent="0.25">
      <c r="B4072" s="49" t="s">
        <v>9735</v>
      </c>
      <c r="C4072" s="53" t="str">
        <f>_xlfn.XLOOKUP(Tabla1[[#This Row],[txtDimensionFocus]],Tabla7[Columna1],Tabla7[Columna2])</f>
        <v>Cuenta Por Pagar Servicios Generales</v>
      </c>
      <c r="D4072" s="43" t="s">
        <v>10934</v>
      </c>
      <c r="E4072" t="s">
        <v>2019</v>
      </c>
      <c r="F4072" t="s">
        <v>10935</v>
      </c>
      <c r="G4072" s="41">
        <v>41634</v>
      </c>
      <c r="L4072" t="s">
        <v>21854</v>
      </c>
      <c r="M4072" s="44">
        <v>-29142.9</v>
      </c>
      <c r="N4072" s="44">
        <v>-29142.9</v>
      </c>
    </row>
    <row r="4073" spans="2:14" x14ac:dyDescent="0.25">
      <c r="B4073" s="49" t="s">
        <v>9735</v>
      </c>
      <c r="C4073" s="53" t="str">
        <f>_xlfn.XLOOKUP(Tabla1[[#This Row],[txtDimensionFocus]],Tabla7[Columna1],Tabla7[Columna2])</f>
        <v>Cuenta Por Pagar Servicios Generales</v>
      </c>
      <c r="D4073" s="43" t="s">
        <v>2512</v>
      </c>
      <c r="E4073" t="s">
        <v>2511</v>
      </c>
      <c r="F4073" t="s">
        <v>11386</v>
      </c>
      <c r="G4073" s="41">
        <v>41731</v>
      </c>
      <c r="H4073" s="50" t="s">
        <v>2513</v>
      </c>
      <c r="L4073" t="s">
        <v>21854</v>
      </c>
      <c r="M4073" s="44">
        <v>-28928</v>
      </c>
      <c r="N4073" s="44">
        <v>-28928</v>
      </c>
    </row>
    <row r="4074" spans="2:14" x14ac:dyDescent="0.25">
      <c r="B4074" s="49" t="s">
        <v>9735</v>
      </c>
      <c r="C4074" s="53" t="str">
        <f>_xlfn.XLOOKUP(Tabla1[[#This Row],[txtDimensionFocus]],Tabla7[Columna1],Tabla7[Columna2])</f>
        <v>Cuenta Por Pagar Servicios Generales</v>
      </c>
      <c r="D4074" s="43" t="s">
        <v>12109</v>
      </c>
      <c r="E4074" t="s">
        <v>3499</v>
      </c>
      <c r="F4074" t="s">
        <v>12110</v>
      </c>
      <c r="G4074" s="41">
        <v>41778</v>
      </c>
      <c r="H4074" t="s">
        <v>3500</v>
      </c>
      <c r="L4074" t="s">
        <v>21854</v>
      </c>
      <c r="M4074" s="44">
        <v>-28795.68</v>
      </c>
      <c r="N4074" s="44">
        <v>-28795.68</v>
      </c>
    </row>
    <row r="4075" spans="2:14" x14ac:dyDescent="0.25">
      <c r="B4075" s="49" t="s">
        <v>9735</v>
      </c>
      <c r="C4075" s="53" t="str">
        <f>_xlfn.XLOOKUP(Tabla1[[#This Row],[txtDimensionFocus]],Tabla7[Columna1],Tabla7[Columna2])</f>
        <v>Cuenta Por Pagar Servicios Generales</v>
      </c>
      <c r="D4075" s="43" t="s">
        <v>11904</v>
      </c>
      <c r="E4075" t="s">
        <v>3207</v>
      </c>
      <c r="F4075" t="s">
        <v>11905</v>
      </c>
      <c r="G4075" s="41">
        <v>41768</v>
      </c>
      <c r="H4075" t="s">
        <v>3208</v>
      </c>
      <c r="L4075" t="s">
        <v>21854</v>
      </c>
      <c r="M4075" s="44">
        <v>-28795.68</v>
      </c>
      <c r="N4075" s="44">
        <v>-28795.68</v>
      </c>
    </row>
    <row r="4076" spans="2:14" x14ac:dyDescent="0.25">
      <c r="B4076" s="49" t="s">
        <v>9735</v>
      </c>
      <c r="C4076" s="53" t="str">
        <f>_xlfn.XLOOKUP(Tabla1[[#This Row],[txtDimensionFocus]],Tabla7[Columna1],Tabla7[Columna2])</f>
        <v>Cuenta Por Pagar Servicios Generales</v>
      </c>
      <c r="D4076" s="43" t="s">
        <v>12119</v>
      </c>
      <c r="E4076" t="s">
        <v>3514</v>
      </c>
      <c r="F4076" t="s">
        <v>12120</v>
      </c>
      <c r="G4076" s="41">
        <v>41778</v>
      </c>
      <c r="H4076" t="s">
        <v>3515</v>
      </c>
      <c r="L4076" t="s">
        <v>21854</v>
      </c>
      <c r="M4076" s="44">
        <v>-28795.68</v>
      </c>
      <c r="N4076" s="44">
        <v>-28795.68</v>
      </c>
    </row>
    <row r="4077" spans="2:14" x14ac:dyDescent="0.25">
      <c r="B4077" s="49" t="s">
        <v>9735</v>
      </c>
      <c r="C4077" s="53" t="str">
        <f>_xlfn.XLOOKUP(Tabla1[[#This Row],[txtDimensionFocus]],Tabla7[Columna1],Tabla7[Columna2])</f>
        <v>Cuenta Por Pagar Servicios Generales</v>
      </c>
      <c r="D4077" s="43" t="s">
        <v>12256</v>
      </c>
      <c r="E4077" t="s">
        <v>3714</v>
      </c>
      <c r="F4077" t="s">
        <v>12257</v>
      </c>
      <c r="G4077" s="41">
        <v>41780</v>
      </c>
      <c r="H4077" t="s">
        <v>3715</v>
      </c>
      <c r="L4077" t="s">
        <v>21854</v>
      </c>
      <c r="M4077" s="44">
        <v>-28795.68</v>
      </c>
      <c r="N4077" s="44">
        <v>-28795.68</v>
      </c>
    </row>
    <row r="4078" spans="2:14" x14ac:dyDescent="0.25">
      <c r="B4078" s="49" t="s">
        <v>9735</v>
      </c>
      <c r="C4078" s="53" t="str">
        <f>_xlfn.XLOOKUP(Tabla1[[#This Row],[txtDimensionFocus]],Tabla7[Columna1],Tabla7[Columna2])</f>
        <v>Cuenta Por Pagar Servicios Generales</v>
      </c>
      <c r="D4078" s="43" t="s">
        <v>11914</v>
      </c>
      <c r="E4078" t="s">
        <v>3222</v>
      </c>
      <c r="F4078" t="s">
        <v>11915</v>
      </c>
      <c r="G4078" s="41">
        <v>41768</v>
      </c>
      <c r="H4078" t="s">
        <v>3223</v>
      </c>
      <c r="L4078" t="s">
        <v>21854</v>
      </c>
      <c r="M4078" s="44">
        <v>-28795.68</v>
      </c>
      <c r="N4078" s="44">
        <v>-28795.68</v>
      </c>
    </row>
    <row r="4079" spans="2:14" x14ac:dyDescent="0.25">
      <c r="B4079" s="49" t="s">
        <v>9735</v>
      </c>
      <c r="C4079" s="53" t="str">
        <f>_xlfn.XLOOKUP(Tabla1[[#This Row],[txtDimensionFocus]],Tabla7[Columna1],Tabla7[Columna2])</f>
        <v>Cuenta Por Pagar Servicios Generales</v>
      </c>
      <c r="D4079" s="43" t="s">
        <v>11198</v>
      </c>
      <c r="E4079" t="s">
        <v>2305</v>
      </c>
      <c r="F4079" t="s">
        <v>13047</v>
      </c>
      <c r="G4079" s="41">
        <v>42004</v>
      </c>
      <c r="H4079" t="s">
        <v>4795</v>
      </c>
      <c r="L4079" t="s">
        <v>21854</v>
      </c>
      <c r="M4079" s="44">
        <v>-28795.68</v>
      </c>
      <c r="N4079" s="44">
        <v>-28795.68</v>
      </c>
    </row>
    <row r="4080" spans="2:14" x14ac:dyDescent="0.25">
      <c r="B4080" s="49" t="s">
        <v>9735</v>
      </c>
      <c r="C4080" s="53" t="str">
        <f>_xlfn.XLOOKUP(Tabla1[[#This Row],[txtDimensionFocus]],Tabla7[Columna1],Tabla7[Columna2])</f>
        <v>Cuenta Por Pagar Servicios Generales</v>
      </c>
      <c r="D4080" s="43" t="s">
        <v>12399</v>
      </c>
      <c r="E4080" t="s">
        <v>3903</v>
      </c>
      <c r="F4080" t="s">
        <v>12400</v>
      </c>
      <c r="G4080" s="41">
        <v>41816</v>
      </c>
      <c r="H4080" t="s">
        <v>3904</v>
      </c>
      <c r="L4080" t="s">
        <v>21854</v>
      </c>
      <c r="M4080" s="44">
        <v>-28795.68</v>
      </c>
      <c r="N4080" s="44">
        <v>-28795.68</v>
      </c>
    </row>
    <row r="4081" spans="2:14" x14ac:dyDescent="0.25">
      <c r="B4081" s="49" t="s">
        <v>9735</v>
      </c>
      <c r="C4081" s="53" t="str">
        <f>_xlfn.XLOOKUP(Tabla1[[#This Row],[txtDimensionFocus]],Tabla7[Columna1],Tabla7[Columna2])</f>
        <v>Cuenta Por Pagar Servicios Generales</v>
      </c>
      <c r="D4081" s="43" t="s">
        <v>11936</v>
      </c>
      <c r="E4081" t="s">
        <v>3255</v>
      </c>
      <c r="F4081" t="s">
        <v>11937</v>
      </c>
      <c r="G4081" s="41">
        <v>41768</v>
      </c>
      <c r="H4081" t="s">
        <v>3256</v>
      </c>
      <c r="L4081" t="s">
        <v>21854</v>
      </c>
      <c r="M4081" s="44">
        <v>-28795.68</v>
      </c>
      <c r="N4081" s="44">
        <v>-28795.68</v>
      </c>
    </row>
    <row r="4082" spans="2:14" x14ac:dyDescent="0.25">
      <c r="B4082" s="49" t="s">
        <v>9735</v>
      </c>
      <c r="C4082" s="53" t="str">
        <f>_xlfn.XLOOKUP(Tabla1[[#This Row],[txtDimensionFocus]],Tabla7[Columna1],Tabla7[Columna2])</f>
        <v>Cuenta Por Pagar Servicios Generales</v>
      </c>
      <c r="D4082" s="43" t="s">
        <v>12262</v>
      </c>
      <c r="E4082" t="s">
        <v>3722</v>
      </c>
      <c r="F4082" t="s">
        <v>12263</v>
      </c>
      <c r="G4082" s="41">
        <v>41780</v>
      </c>
      <c r="H4082" t="s">
        <v>3723</v>
      </c>
      <c r="L4082" t="s">
        <v>21854</v>
      </c>
      <c r="M4082" s="44">
        <v>-28795.68</v>
      </c>
      <c r="N4082" s="44">
        <v>-28795.68</v>
      </c>
    </row>
    <row r="4083" spans="2:14" x14ac:dyDescent="0.25">
      <c r="B4083" s="49" t="s">
        <v>9735</v>
      </c>
      <c r="C4083" s="53" t="str">
        <f>_xlfn.XLOOKUP(Tabla1[[#This Row],[txtDimensionFocus]],Tabla7[Columna1],Tabla7[Columna2])</f>
        <v>Cuenta Por Pagar Servicios Generales</v>
      </c>
      <c r="D4083" s="43" t="s">
        <v>11754</v>
      </c>
      <c r="E4083" t="s">
        <v>3003</v>
      </c>
      <c r="F4083" t="s">
        <v>11755</v>
      </c>
      <c r="G4083" s="41">
        <v>41761</v>
      </c>
      <c r="H4083" t="s">
        <v>2959</v>
      </c>
      <c r="L4083" t="s">
        <v>21854</v>
      </c>
      <c r="M4083" s="44">
        <v>-28795.68</v>
      </c>
      <c r="N4083" s="44">
        <v>-28795.68</v>
      </c>
    </row>
    <row r="4084" spans="2:14" x14ac:dyDescent="0.25">
      <c r="B4084" s="49" t="s">
        <v>9735</v>
      </c>
      <c r="C4084" s="53" t="str">
        <f>_xlfn.XLOOKUP(Tabla1[[#This Row],[txtDimensionFocus]],Tabla7[Columna1],Tabla7[Columna2])</f>
        <v>Cuenta Por Pagar Servicios Generales</v>
      </c>
      <c r="D4084" s="43" t="s">
        <v>12265</v>
      </c>
      <c r="E4084" t="s">
        <v>3727</v>
      </c>
      <c r="F4084" t="s">
        <v>12266</v>
      </c>
      <c r="G4084" s="41">
        <v>41780</v>
      </c>
      <c r="H4084" t="s">
        <v>3728</v>
      </c>
      <c r="L4084" t="s">
        <v>21854</v>
      </c>
      <c r="M4084" s="44">
        <v>-28795.68</v>
      </c>
      <c r="N4084" s="44">
        <v>-28795.68</v>
      </c>
    </row>
    <row r="4085" spans="2:14" x14ac:dyDescent="0.25">
      <c r="B4085" s="49" t="s">
        <v>9735</v>
      </c>
      <c r="C4085" s="53" t="str">
        <f>_xlfn.XLOOKUP(Tabla1[[#This Row],[txtDimensionFocus]],Tabla7[Columna1],Tabla7[Columna2])</f>
        <v>Cuenta Por Pagar Servicios Generales</v>
      </c>
      <c r="D4085" s="43" t="s">
        <v>12269</v>
      </c>
      <c r="E4085" t="s">
        <v>3731</v>
      </c>
      <c r="F4085" t="s">
        <v>12270</v>
      </c>
      <c r="G4085" s="41">
        <v>41780</v>
      </c>
      <c r="H4085" t="s">
        <v>3732</v>
      </c>
      <c r="L4085" t="s">
        <v>21854</v>
      </c>
      <c r="M4085" s="44">
        <v>-28795.68</v>
      </c>
      <c r="N4085" s="44">
        <v>-28795.68</v>
      </c>
    </row>
    <row r="4086" spans="2:14" x14ac:dyDescent="0.25">
      <c r="B4086" s="49" t="s">
        <v>23866</v>
      </c>
      <c r="C4086" s="53" t="str">
        <f>_xlfn.XLOOKUP(Tabla1[[#This Row],[txtDimensionFocus]],Tabla7[Columna1],Tabla7[Columna2])</f>
        <v>Reposicion/Reposicion Cajas Chicas/Fondos</v>
      </c>
      <c r="D4086" s="43" t="s">
        <v>21181</v>
      </c>
      <c r="E4086" t="s">
        <v>23923</v>
      </c>
      <c r="F4086" t="s">
        <v>21182</v>
      </c>
      <c r="G4086" s="41">
        <v>45307</v>
      </c>
      <c r="H4086" t="s">
        <v>21183</v>
      </c>
      <c r="L4086" t="s">
        <v>21854</v>
      </c>
      <c r="M4086" s="44">
        <v>-23697.83</v>
      </c>
      <c r="N4086" s="44">
        <v>-23697.83</v>
      </c>
    </row>
    <row r="4087" spans="2:14" x14ac:dyDescent="0.25">
      <c r="B4087" s="49" t="s">
        <v>23700</v>
      </c>
      <c r="C4087" s="53" t="str">
        <f>_xlfn.XLOOKUP(Tabla1[[#This Row],[txtDimensionFocus]],Tabla7[Columna1],Tabla7[Columna2])</f>
        <v>Retencion por Pagar  de Impuesto Retenido</v>
      </c>
      <c r="D4087" s="43" t="s">
        <v>17</v>
      </c>
      <c r="E4087" t="s">
        <v>16</v>
      </c>
      <c r="F4087" t="s">
        <v>23855</v>
      </c>
      <c r="G4087" s="41">
        <v>42886</v>
      </c>
      <c r="L4087" t="s">
        <v>21854</v>
      </c>
      <c r="M4087" s="44">
        <v>-23689.91</v>
      </c>
      <c r="N4087" s="44">
        <v>-23689.91</v>
      </c>
    </row>
    <row r="4088" spans="2:14" x14ac:dyDescent="0.25">
      <c r="B4088" s="49" t="s">
        <v>9735</v>
      </c>
      <c r="C4088" s="53" t="str">
        <f>_xlfn.XLOOKUP(Tabla1[[#This Row],[txtDimensionFocus]],Tabla7[Columna1],Tabla7[Columna2])</f>
        <v>Cuenta Por Pagar Servicios Generales</v>
      </c>
      <c r="D4088" s="43" t="s">
        <v>11843</v>
      </c>
      <c r="E4088" t="s">
        <v>3113</v>
      </c>
      <c r="F4088" t="s">
        <v>11844</v>
      </c>
      <c r="G4088" s="41">
        <v>41765</v>
      </c>
      <c r="H4088" t="s">
        <v>3114</v>
      </c>
      <c r="L4088" t="s">
        <v>21854</v>
      </c>
      <c r="M4088" s="44">
        <v>-28795.68</v>
      </c>
      <c r="N4088" s="44">
        <v>-28795.68</v>
      </c>
    </row>
    <row r="4089" spans="2:14" x14ac:dyDescent="0.25">
      <c r="B4089" s="49" t="s">
        <v>9735</v>
      </c>
      <c r="C4089" s="53" t="str">
        <f>_xlfn.XLOOKUP(Tabla1[[#This Row],[txtDimensionFocus]],Tabla7[Columna1],Tabla7[Columna2])</f>
        <v>Cuenta Por Pagar Servicios Generales</v>
      </c>
      <c r="D4089" s="43" t="s">
        <v>11944</v>
      </c>
      <c r="E4089" t="s">
        <v>3267</v>
      </c>
      <c r="F4089" t="s">
        <v>11945</v>
      </c>
      <c r="G4089" s="41">
        <v>41768</v>
      </c>
      <c r="H4089" t="s">
        <v>3268</v>
      </c>
      <c r="L4089" t="s">
        <v>21854</v>
      </c>
      <c r="M4089" s="44">
        <v>-28795.68</v>
      </c>
      <c r="N4089" s="44">
        <v>-28795.68</v>
      </c>
    </row>
    <row r="4090" spans="2:14" x14ac:dyDescent="0.25">
      <c r="B4090" s="49" t="s">
        <v>9735</v>
      </c>
      <c r="C4090" s="53" t="str">
        <f>_xlfn.XLOOKUP(Tabla1[[#This Row],[txtDimensionFocus]],Tabla7[Columna1],Tabla7[Columna2])</f>
        <v>Cuenta Por Pagar Servicios Generales</v>
      </c>
      <c r="D4090" s="43" t="s">
        <v>12051</v>
      </c>
      <c r="E4090" t="s">
        <v>3413</v>
      </c>
      <c r="F4090" t="s">
        <v>12052</v>
      </c>
      <c r="G4090" s="41">
        <v>41774</v>
      </c>
      <c r="H4090" t="s">
        <v>3414</v>
      </c>
      <c r="L4090" t="s">
        <v>21854</v>
      </c>
      <c r="M4090" s="44">
        <v>-28795.68</v>
      </c>
      <c r="N4090" s="44">
        <v>-28795.68</v>
      </c>
    </row>
    <row r="4091" spans="2:14" x14ac:dyDescent="0.25">
      <c r="B4091" s="49" t="s">
        <v>9735</v>
      </c>
      <c r="C4091" s="53" t="str">
        <f>_xlfn.XLOOKUP(Tabla1[[#This Row],[txtDimensionFocus]],Tabla7[Columna1],Tabla7[Columna2])</f>
        <v>Cuenta Por Pagar Servicios Generales</v>
      </c>
      <c r="D4091" s="43" t="s">
        <v>11788</v>
      </c>
      <c r="E4091" t="s">
        <v>3039</v>
      </c>
      <c r="F4091" t="s">
        <v>11789</v>
      </c>
      <c r="G4091" s="41">
        <v>41761</v>
      </c>
      <c r="H4091" t="s">
        <v>2964</v>
      </c>
      <c r="L4091" t="s">
        <v>21854</v>
      </c>
      <c r="M4091" s="44">
        <v>-28795.68</v>
      </c>
      <c r="N4091" s="44">
        <v>-28795.68</v>
      </c>
    </row>
    <row r="4092" spans="2:14" x14ac:dyDescent="0.25">
      <c r="B4092" s="49" t="s">
        <v>9735</v>
      </c>
      <c r="C4092" s="53" t="str">
        <f>_xlfn.XLOOKUP(Tabla1[[#This Row],[txtDimensionFocus]],Tabla7[Columna1],Tabla7[Columna2])</f>
        <v>Cuenta Por Pagar Servicios Generales</v>
      </c>
      <c r="D4092" s="43" t="s">
        <v>12391</v>
      </c>
      <c r="E4092" t="s">
        <v>3893</v>
      </c>
      <c r="F4092" t="s">
        <v>12392</v>
      </c>
      <c r="G4092" s="41">
        <v>41815</v>
      </c>
      <c r="H4092" t="s">
        <v>3894</v>
      </c>
      <c r="L4092" t="s">
        <v>21854</v>
      </c>
      <c r="M4092" s="44">
        <v>-28795.68</v>
      </c>
      <c r="N4092" s="44">
        <v>-28795.68</v>
      </c>
    </row>
    <row r="4093" spans="2:14" x14ac:dyDescent="0.25">
      <c r="B4093" s="49" t="s">
        <v>9735</v>
      </c>
      <c r="C4093" s="53" t="str">
        <f>_xlfn.XLOOKUP(Tabla1[[#This Row],[txtDimensionFocus]],Tabla7[Columna1],Tabla7[Columna2])</f>
        <v>Cuenta Por Pagar Servicios Generales</v>
      </c>
      <c r="D4093" s="43" t="s">
        <v>12393</v>
      </c>
      <c r="E4093" t="s">
        <v>3896</v>
      </c>
      <c r="F4093" t="s">
        <v>12394</v>
      </c>
      <c r="G4093" s="41">
        <v>41815</v>
      </c>
      <c r="H4093" t="s">
        <v>3897</v>
      </c>
      <c r="L4093" t="s">
        <v>21854</v>
      </c>
      <c r="M4093" s="44">
        <v>-28795.68</v>
      </c>
      <c r="N4093" s="44">
        <v>-28795.68</v>
      </c>
    </row>
    <row r="4094" spans="2:14" x14ac:dyDescent="0.25">
      <c r="B4094" s="49" t="s">
        <v>9735</v>
      </c>
      <c r="C4094" s="53" t="str">
        <f>_xlfn.XLOOKUP(Tabla1[[#This Row],[txtDimensionFocus]],Tabla7[Columna1],Tabla7[Columna2])</f>
        <v>Cuenta Por Pagar Servicios Generales</v>
      </c>
      <c r="D4094" s="43" t="s">
        <v>10766</v>
      </c>
      <c r="E4094" t="s">
        <v>1855</v>
      </c>
      <c r="F4094" t="s">
        <v>10767</v>
      </c>
      <c r="G4094" s="41">
        <v>41612</v>
      </c>
      <c r="H4094" t="s">
        <v>1856</v>
      </c>
      <c r="L4094" t="s">
        <v>21854</v>
      </c>
      <c r="M4094" s="44">
        <v>-31795.23</v>
      </c>
      <c r="N4094" s="44">
        <v>-28615.71</v>
      </c>
    </row>
    <row r="4095" spans="2:14" x14ac:dyDescent="0.25">
      <c r="B4095" s="49" t="s">
        <v>9735</v>
      </c>
      <c r="C4095" s="53" t="str">
        <f>_xlfn.XLOOKUP(Tabla1[[#This Row],[txtDimensionFocus]],Tabla7[Columna1],Tabla7[Columna2])</f>
        <v>Cuenta Por Pagar Servicios Generales</v>
      </c>
      <c r="D4095" s="43" t="s">
        <v>9900</v>
      </c>
      <c r="E4095" t="s">
        <v>706</v>
      </c>
      <c r="F4095" t="s">
        <v>9901</v>
      </c>
      <c r="G4095" s="41">
        <v>41109</v>
      </c>
      <c r="H4095" t="s">
        <v>707</v>
      </c>
      <c r="L4095" t="s">
        <v>21854</v>
      </c>
      <c r="M4095" s="44">
        <v>-28500</v>
      </c>
      <c r="N4095" s="44">
        <v>-28500</v>
      </c>
    </row>
    <row r="4096" spans="2:14" x14ac:dyDescent="0.25">
      <c r="B4096" s="49" t="s">
        <v>9735</v>
      </c>
      <c r="C4096" s="53" t="str">
        <f>_xlfn.XLOOKUP(Tabla1[[#This Row],[txtDimensionFocus]],Tabla7[Columna1],Tabla7[Columna2])</f>
        <v>Cuenta Por Pagar Servicios Generales</v>
      </c>
      <c r="D4096" s="43" t="s">
        <v>2512</v>
      </c>
      <c r="E4096" t="s">
        <v>2511</v>
      </c>
      <c r="F4096" t="s">
        <v>11684</v>
      </c>
      <c r="G4096" s="41">
        <v>41759</v>
      </c>
      <c r="H4096" s="50" t="s">
        <v>2916</v>
      </c>
      <c r="L4096" t="s">
        <v>21854</v>
      </c>
      <c r="M4096" s="44">
        <v>-28480</v>
      </c>
      <c r="N4096" s="44">
        <v>-28480</v>
      </c>
    </row>
    <row r="4097" spans="2:14" x14ac:dyDescent="0.25">
      <c r="B4097" s="49" t="s">
        <v>9735</v>
      </c>
      <c r="C4097" s="53" t="str">
        <f>_xlfn.XLOOKUP(Tabla1[[#This Row],[txtDimensionFocus]],Tabla7[Columna1],Tabla7[Columna2])</f>
        <v>Cuenta Por Pagar Servicios Generales</v>
      </c>
      <c r="D4097" s="43" t="s">
        <v>11534</v>
      </c>
      <c r="E4097" t="s">
        <v>2720</v>
      </c>
      <c r="F4097" t="s">
        <v>13155</v>
      </c>
      <c r="G4097" s="41">
        <v>42004</v>
      </c>
      <c r="H4097" t="s">
        <v>4957</v>
      </c>
      <c r="L4097" t="s">
        <v>21854</v>
      </c>
      <c r="M4097" s="44">
        <v>-28375.7</v>
      </c>
      <c r="N4097" s="44">
        <v>-28375.7</v>
      </c>
    </row>
    <row r="4098" spans="2:14" x14ac:dyDescent="0.25">
      <c r="B4098" s="49" t="s">
        <v>9735</v>
      </c>
      <c r="C4098" s="53" t="str">
        <f>_xlfn.XLOOKUP(Tabla1[[#This Row],[txtDimensionFocus]],Tabla7[Columna1],Tabla7[Columna2])</f>
        <v>Cuenta Por Pagar Servicios Generales</v>
      </c>
      <c r="D4098" s="43" t="s">
        <v>11536</v>
      </c>
      <c r="E4098" t="s">
        <v>2723</v>
      </c>
      <c r="F4098" t="s">
        <v>13164</v>
      </c>
      <c r="G4098" s="41">
        <v>42004</v>
      </c>
      <c r="H4098" t="s">
        <v>4970</v>
      </c>
      <c r="L4098" t="s">
        <v>21854</v>
      </c>
      <c r="M4098" s="44">
        <v>-28375.7</v>
      </c>
      <c r="N4098" s="44">
        <v>-28375.7</v>
      </c>
    </row>
    <row r="4099" spans="2:14" x14ac:dyDescent="0.25">
      <c r="B4099" s="49" t="s">
        <v>9735</v>
      </c>
      <c r="C4099" s="53" t="str">
        <f>_xlfn.XLOOKUP(Tabla1[[#This Row],[txtDimensionFocus]],Tabla7[Columna1],Tabla7[Columna2])</f>
        <v>Cuenta Por Pagar Servicios Generales</v>
      </c>
      <c r="D4099" s="43" t="s">
        <v>12951</v>
      </c>
      <c r="E4099" t="s">
        <v>4655</v>
      </c>
      <c r="F4099" t="s">
        <v>12952</v>
      </c>
      <c r="G4099" s="41">
        <v>42004</v>
      </c>
      <c r="H4099" t="s">
        <v>4656</v>
      </c>
      <c r="L4099" t="s">
        <v>21854</v>
      </c>
      <c r="M4099" s="44">
        <v>-28324.799999999999</v>
      </c>
      <c r="N4099" s="44">
        <v>-28324.799999999999</v>
      </c>
    </row>
    <row r="4100" spans="2:14" x14ac:dyDescent="0.25">
      <c r="B4100" s="49" t="s">
        <v>9735</v>
      </c>
      <c r="C4100" s="53" t="str">
        <f>_xlfn.XLOOKUP(Tabla1[[#This Row],[txtDimensionFocus]],Tabla7[Columna1],Tabla7[Columna2])</f>
        <v>Cuenta Por Pagar Servicios Generales</v>
      </c>
      <c r="D4100" s="43" t="s">
        <v>13004</v>
      </c>
      <c r="E4100" t="s">
        <v>4732</v>
      </c>
      <c r="F4100" t="s">
        <v>13005</v>
      </c>
      <c r="G4100" s="41">
        <v>42004</v>
      </c>
      <c r="H4100" t="s">
        <v>4733</v>
      </c>
      <c r="L4100" t="s">
        <v>21854</v>
      </c>
      <c r="M4100" s="44">
        <v>-28324.799999999999</v>
      </c>
      <c r="N4100" s="44">
        <v>-28324.799999999999</v>
      </c>
    </row>
    <row r="4101" spans="2:14" x14ac:dyDescent="0.25">
      <c r="B4101" s="49" t="s">
        <v>9735</v>
      </c>
      <c r="C4101" s="53" t="str">
        <f>_xlfn.XLOOKUP(Tabla1[[#This Row],[txtDimensionFocus]],Tabla7[Columna1],Tabla7[Columna2])</f>
        <v>Cuenta Por Pagar Servicios Generales</v>
      </c>
      <c r="D4101" s="43" t="s">
        <v>13033</v>
      </c>
      <c r="E4101" t="s">
        <v>4774</v>
      </c>
      <c r="F4101" t="s">
        <v>13034</v>
      </c>
      <c r="G4101" s="41">
        <v>42004</v>
      </c>
      <c r="H4101" t="s">
        <v>4775</v>
      </c>
      <c r="L4101" t="s">
        <v>21854</v>
      </c>
      <c r="M4101" s="44">
        <v>-28324.799999999999</v>
      </c>
      <c r="N4101" s="44">
        <v>-28324.799999999999</v>
      </c>
    </row>
    <row r="4102" spans="2:14" x14ac:dyDescent="0.25">
      <c r="B4102" s="49" t="s">
        <v>9735</v>
      </c>
      <c r="C4102" s="53" t="str">
        <f>_xlfn.XLOOKUP(Tabla1[[#This Row],[txtDimensionFocus]],Tabla7[Columna1],Tabla7[Columna2])</f>
        <v>Cuenta Por Pagar Servicios Generales</v>
      </c>
      <c r="D4102" s="43" t="s">
        <v>13111</v>
      </c>
      <c r="E4102" t="s">
        <v>4892</v>
      </c>
      <c r="F4102" t="s">
        <v>13112</v>
      </c>
      <c r="G4102" s="41">
        <v>42004</v>
      </c>
      <c r="H4102" t="s">
        <v>4893</v>
      </c>
      <c r="L4102" t="s">
        <v>21854</v>
      </c>
      <c r="M4102" s="44">
        <v>-28324.799999999999</v>
      </c>
      <c r="N4102" s="44">
        <v>-28324.799999999999</v>
      </c>
    </row>
    <row r="4103" spans="2:14" x14ac:dyDescent="0.25">
      <c r="B4103" s="49" t="s">
        <v>9735</v>
      </c>
      <c r="C4103" s="53" t="str">
        <f>_xlfn.XLOOKUP(Tabla1[[#This Row],[txtDimensionFocus]],Tabla7[Columna1],Tabla7[Columna2])</f>
        <v>Cuenta Por Pagar Servicios Generales</v>
      </c>
      <c r="D4103" s="43" t="s">
        <v>13113</v>
      </c>
      <c r="E4103" t="s">
        <v>4895</v>
      </c>
      <c r="F4103" t="s">
        <v>13114</v>
      </c>
      <c r="G4103" s="41">
        <v>42004</v>
      </c>
      <c r="H4103" t="s">
        <v>4896</v>
      </c>
      <c r="L4103" t="s">
        <v>21854</v>
      </c>
      <c r="M4103" s="44">
        <v>-28324.799999999999</v>
      </c>
      <c r="N4103" s="44">
        <v>-28324.799999999999</v>
      </c>
    </row>
    <row r="4104" spans="2:14" x14ac:dyDescent="0.25">
      <c r="B4104" s="49" t="s">
        <v>9735</v>
      </c>
      <c r="C4104" s="53" t="str">
        <f>_xlfn.XLOOKUP(Tabla1[[#This Row],[txtDimensionFocus]],Tabla7[Columna1],Tabla7[Columna2])</f>
        <v>Cuenta Por Pagar Servicios Generales</v>
      </c>
      <c r="D4104" s="43" t="s">
        <v>13145</v>
      </c>
      <c r="E4104" t="s">
        <v>4942</v>
      </c>
      <c r="F4104" t="s">
        <v>13146</v>
      </c>
      <c r="G4104" s="41">
        <v>42004</v>
      </c>
      <c r="H4104" t="s">
        <v>4943</v>
      </c>
      <c r="L4104" t="s">
        <v>21854</v>
      </c>
      <c r="M4104" s="44">
        <v>-28324.799999999999</v>
      </c>
      <c r="N4104" s="44">
        <v>-28324.799999999999</v>
      </c>
    </row>
    <row r="4105" spans="2:14" x14ac:dyDescent="0.25">
      <c r="B4105" s="49" t="s">
        <v>9735</v>
      </c>
      <c r="C4105" s="53" t="str">
        <f>_xlfn.XLOOKUP(Tabla1[[#This Row],[txtDimensionFocus]],Tabla7[Columna1],Tabla7[Columna2])</f>
        <v>Cuenta Por Pagar Servicios Generales</v>
      </c>
      <c r="D4105" s="43" t="s">
        <v>13177</v>
      </c>
      <c r="E4105" t="s">
        <v>4989</v>
      </c>
      <c r="F4105" t="s">
        <v>13178</v>
      </c>
      <c r="G4105" s="41">
        <v>42004</v>
      </c>
      <c r="H4105" t="s">
        <v>4990</v>
      </c>
      <c r="L4105" t="s">
        <v>21854</v>
      </c>
      <c r="M4105" s="44">
        <v>-28324.799999999999</v>
      </c>
      <c r="N4105" s="44">
        <v>-28324.799999999999</v>
      </c>
    </row>
    <row r="4106" spans="2:14" x14ac:dyDescent="0.25">
      <c r="B4106" s="49" t="s">
        <v>9735</v>
      </c>
      <c r="C4106" s="53" t="str">
        <f>_xlfn.XLOOKUP(Tabla1[[#This Row],[txtDimensionFocus]],Tabla7[Columna1],Tabla7[Columna2])</f>
        <v>Cuenta Por Pagar Servicios Generales</v>
      </c>
      <c r="D4106" s="43" t="s">
        <v>13177</v>
      </c>
      <c r="E4106" t="s">
        <v>4989</v>
      </c>
      <c r="F4106" t="s">
        <v>13179</v>
      </c>
      <c r="G4106" s="41">
        <v>42004</v>
      </c>
      <c r="H4106" t="s">
        <v>4992</v>
      </c>
      <c r="L4106" t="s">
        <v>21854</v>
      </c>
      <c r="M4106" s="44">
        <v>-28324.799999999999</v>
      </c>
      <c r="N4106" s="44">
        <v>-28324.799999999999</v>
      </c>
    </row>
    <row r="4107" spans="2:14" x14ac:dyDescent="0.25">
      <c r="B4107" s="49" t="s">
        <v>9735</v>
      </c>
      <c r="C4107" s="53" t="str">
        <f>_xlfn.XLOOKUP(Tabla1[[#This Row],[txtDimensionFocus]],Tabla7[Columna1],Tabla7[Columna2])</f>
        <v>Cuenta Por Pagar Servicios Generales</v>
      </c>
      <c r="D4107" s="43" t="s">
        <v>11660</v>
      </c>
      <c r="E4107" t="s">
        <v>2883</v>
      </c>
      <c r="F4107" t="s">
        <v>11661</v>
      </c>
      <c r="G4107" s="41">
        <v>41754</v>
      </c>
      <c r="H4107" t="s">
        <v>2879</v>
      </c>
      <c r="L4107" t="s">
        <v>21854</v>
      </c>
      <c r="M4107" s="44">
        <v>-28321.02</v>
      </c>
      <c r="N4107" s="44">
        <v>-28321.02</v>
      </c>
    </row>
    <row r="4108" spans="2:14" x14ac:dyDescent="0.25">
      <c r="B4108" s="49" t="s">
        <v>9735</v>
      </c>
      <c r="C4108" s="53" t="str">
        <f>_xlfn.XLOOKUP(Tabla1[[#This Row],[txtDimensionFocus]],Tabla7[Columna1],Tabla7[Columna2])</f>
        <v>Cuenta Por Pagar Servicios Generales</v>
      </c>
      <c r="D4108" s="43" t="s">
        <v>12153</v>
      </c>
      <c r="E4108" t="s">
        <v>3563</v>
      </c>
      <c r="F4108" t="s">
        <v>12154</v>
      </c>
      <c r="G4108" s="41">
        <v>41779</v>
      </c>
      <c r="H4108" t="s">
        <v>3564</v>
      </c>
      <c r="L4108" t="s">
        <v>21854</v>
      </c>
      <c r="M4108" s="44">
        <v>-28195.77</v>
      </c>
      <c r="N4108" s="44">
        <v>-28195.77</v>
      </c>
    </row>
    <row r="4109" spans="2:14" x14ac:dyDescent="0.25">
      <c r="B4109" s="49" t="s">
        <v>9735</v>
      </c>
      <c r="C4109" s="53" t="str">
        <f>_xlfn.XLOOKUP(Tabla1[[#This Row],[txtDimensionFocus]],Tabla7[Columna1],Tabla7[Columna2])</f>
        <v>Cuenta Por Pagar Servicios Generales</v>
      </c>
      <c r="D4109" s="43" t="s">
        <v>12105</v>
      </c>
      <c r="E4109" t="s">
        <v>3493</v>
      </c>
      <c r="F4109" t="s">
        <v>12106</v>
      </c>
      <c r="G4109" s="41">
        <v>41778</v>
      </c>
      <c r="H4109" t="s">
        <v>3494</v>
      </c>
      <c r="L4109" t="s">
        <v>21854</v>
      </c>
      <c r="M4109" s="44">
        <v>-28195.77</v>
      </c>
      <c r="N4109" s="44">
        <v>-28195.77</v>
      </c>
    </row>
    <row r="4110" spans="2:14" x14ac:dyDescent="0.25">
      <c r="B4110" s="49" t="s">
        <v>9735</v>
      </c>
      <c r="C4110" s="53" t="str">
        <f>_xlfn.XLOOKUP(Tabla1[[#This Row],[txtDimensionFocus]],Tabla7[Columna1],Tabla7[Columna2])</f>
        <v>Cuenta Por Pagar Servicios Generales</v>
      </c>
      <c r="D4110" s="43" t="s">
        <v>12107</v>
      </c>
      <c r="E4110" t="s">
        <v>3496</v>
      </c>
      <c r="F4110" t="s">
        <v>12108</v>
      </c>
      <c r="G4110" s="41">
        <v>41778</v>
      </c>
      <c r="H4110" t="s">
        <v>3497</v>
      </c>
      <c r="L4110" t="s">
        <v>21854</v>
      </c>
      <c r="M4110" s="44">
        <v>-28195.77</v>
      </c>
      <c r="N4110" s="44">
        <v>-28195.77</v>
      </c>
    </row>
    <row r="4111" spans="2:14" x14ac:dyDescent="0.25">
      <c r="B4111" s="49" t="s">
        <v>9735</v>
      </c>
      <c r="C4111" s="53" t="str">
        <f>_xlfn.XLOOKUP(Tabla1[[#This Row],[txtDimensionFocus]],Tabla7[Columna1],Tabla7[Columna2])</f>
        <v>Cuenta Por Pagar Servicios Generales</v>
      </c>
      <c r="D4111" s="43" t="s">
        <v>12244</v>
      </c>
      <c r="E4111" t="s">
        <v>3696</v>
      </c>
      <c r="F4111" t="s">
        <v>12245</v>
      </c>
      <c r="G4111" s="41">
        <v>41780</v>
      </c>
      <c r="H4111" t="s">
        <v>3697</v>
      </c>
      <c r="L4111" t="s">
        <v>21854</v>
      </c>
      <c r="M4111" s="44">
        <v>-28195.77</v>
      </c>
      <c r="N4111" s="44">
        <v>-28195.77</v>
      </c>
    </row>
    <row r="4112" spans="2:14" x14ac:dyDescent="0.25">
      <c r="B4112" s="49" t="s">
        <v>9735</v>
      </c>
      <c r="C4112" s="53" t="str">
        <f>_xlfn.XLOOKUP(Tabla1[[#This Row],[txtDimensionFocus]],Tabla7[Columna1],Tabla7[Columna2])</f>
        <v>Cuenta Por Pagar Servicios Generales</v>
      </c>
      <c r="D4112" s="43" t="s">
        <v>12115</v>
      </c>
      <c r="E4112" t="s">
        <v>3508</v>
      </c>
      <c r="F4112" t="s">
        <v>12116</v>
      </c>
      <c r="G4112" s="41">
        <v>41778</v>
      </c>
      <c r="H4112" t="s">
        <v>3509</v>
      </c>
      <c r="L4112" t="s">
        <v>21854</v>
      </c>
      <c r="M4112" s="44">
        <v>-28195.77</v>
      </c>
      <c r="N4112" s="44">
        <v>-28195.77</v>
      </c>
    </row>
    <row r="4113" spans="2:14" x14ac:dyDescent="0.25">
      <c r="B4113" s="49" t="s">
        <v>9735</v>
      </c>
      <c r="C4113" s="53" t="str">
        <f>_xlfn.XLOOKUP(Tabla1[[#This Row],[txtDimensionFocus]],Tabla7[Columna1],Tabla7[Columna2])</f>
        <v>Cuenta Por Pagar Servicios Generales</v>
      </c>
      <c r="D4113" s="43" t="s">
        <v>12252</v>
      </c>
      <c r="E4113" t="s">
        <v>3708</v>
      </c>
      <c r="F4113" t="s">
        <v>12253</v>
      </c>
      <c r="G4113" s="41">
        <v>41780</v>
      </c>
      <c r="H4113" t="s">
        <v>3709</v>
      </c>
      <c r="L4113" t="s">
        <v>21854</v>
      </c>
      <c r="M4113" s="44">
        <v>-28195.77</v>
      </c>
      <c r="N4113" s="44">
        <v>-28195.77</v>
      </c>
    </row>
    <row r="4114" spans="2:14" x14ac:dyDescent="0.25">
      <c r="B4114" s="49" t="s">
        <v>9735</v>
      </c>
      <c r="C4114" s="53" t="str">
        <f>_xlfn.XLOOKUP(Tabla1[[#This Row],[txtDimensionFocus]],Tabla7[Columna1],Tabla7[Columna2])</f>
        <v>Cuenta Por Pagar Servicios Generales</v>
      </c>
      <c r="D4114" s="43" t="s">
        <v>12172</v>
      </c>
      <c r="E4114" t="s">
        <v>3591</v>
      </c>
      <c r="F4114" t="s">
        <v>12173</v>
      </c>
      <c r="G4114" s="41">
        <v>41779</v>
      </c>
      <c r="H4114" t="s">
        <v>3592</v>
      </c>
      <c r="L4114" t="s">
        <v>21854</v>
      </c>
      <c r="M4114" s="44">
        <v>-28195.77</v>
      </c>
      <c r="N4114" s="44">
        <v>-28195.77</v>
      </c>
    </row>
    <row r="4115" spans="2:14" x14ac:dyDescent="0.25">
      <c r="B4115" s="49" t="s">
        <v>9735</v>
      </c>
      <c r="C4115" s="53" t="str">
        <f>_xlfn.XLOOKUP(Tabla1[[#This Row],[txtDimensionFocus]],Tabla7[Columna1],Tabla7[Columna2])</f>
        <v>Cuenta Por Pagar Servicios Generales</v>
      </c>
      <c r="D4115" s="43" t="s">
        <v>12028</v>
      </c>
      <c r="E4115" t="s">
        <v>3379</v>
      </c>
      <c r="F4115" t="s">
        <v>12029</v>
      </c>
      <c r="G4115" s="41">
        <v>41774</v>
      </c>
      <c r="H4115" t="s">
        <v>3380</v>
      </c>
      <c r="L4115" t="s">
        <v>21854</v>
      </c>
      <c r="M4115" s="44">
        <v>-28195.77</v>
      </c>
      <c r="N4115" s="44">
        <v>-28195.77</v>
      </c>
    </row>
    <row r="4116" spans="2:14" x14ac:dyDescent="0.25">
      <c r="B4116" s="49" t="s">
        <v>9735</v>
      </c>
      <c r="C4116" s="53" t="str">
        <f>_xlfn.XLOOKUP(Tabla1[[#This Row],[txtDimensionFocus]],Tabla7[Columna1],Tabla7[Columna2])</f>
        <v>Cuenta Por Pagar Servicios Generales</v>
      </c>
      <c r="D4116" s="43" t="s">
        <v>11877</v>
      </c>
      <c r="E4116" t="s">
        <v>3163</v>
      </c>
      <c r="F4116" t="s">
        <v>11878</v>
      </c>
      <c r="G4116" s="41">
        <v>41766</v>
      </c>
      <c r="H4116" t="s">
        <v>3164</v>
      </c>
      <c r="L4116" t="s">
        <v>21854</v>
      </c>
      <c r="M4116" s="44">
        <v>-28195.77</v>
      </c>
      <c r="N4116" s="44">
        <v>-28195.77</v>
      </c>
    </row>
    <row r="4117" spans="2:14" x14ac:dyDescent="0.25">
      <c r="B4117" s="49" t="s">
        <v>9735</v>
      </c>
      <c r="C4117" s="53" t="str">
        <f>_xlfn.XLOOKUP(Tabla1[[#This Row],[txtDimensionFocus]],Tabla7[Columna1],Tabla7[Columna2])</f>
        <v>Cuenta Por Pagar Servicios Generales</v>
      </c>
      <c r="D4117" s="43" t="s">
        <v>11926</v>
      </c>
      <c r="E4117" t="s">
        <v>3240</v>
      </c>
      <c r="F4117" t="s">
        <v>11927</v>
      </c>
      <c r="G4117" s="41">
        <v>41768</v>
      </c>
      <c r="H4117" t="s">
        <v>3241</v>
      </c>
      <c r="L4117" t="s">
        <v>21854</v>
      </c>
      <c r="M4117" s="44">
        <v>-28195.77</v>
      </c>
      <c r="N4117" s="44">
        <v>-28195.77</v>
      </c>
    </row>
    <row r="4118" spans="2:14" x14ac:dyDescent="0.25">
      <c r="B4118" s="49" t="s">
        <v>9735</v>
      </c>
      <c r="C4118" s="53" t="str">
        <f>_xlfn.XLOOKUP(Tabla1[[#This Row],[txtDimensionFocus]],Tabla7[Columna1],Tabla7[Columna2])</f>
        <v>Cuenta Por Pagar Servicios Generales</v>
      </c>
      <c r="D4118" s="43" t="s">
        <v>11829</v>
      </c>
      <c r="E4118" t="s">
        <v>3092</v>
      </c>
      <c r="F4118" t="s">
        <v>11830</v>
      </c>
      <c r="G4118" s="41">
        <v>41765</v>
      </c>
      <c r="H4118" t="s">
        <v>3093</v>
      </c>
      <c r="L4118" t="s">
        <v>21854</v>
      </c>
      <c r="M4118" s="44">
        <v>-28195.77</v>
      </c>
      <c r="N4118" s="44">
        <v>-28195.77</v>
      </c>
    </row>
    <row r="4119" spans="2:14" x14ac:dyDescent="0.25">
      <c r="B4119" s="49" t="s">
        <v>9735</v>
      </c>
      <c r="C4119" s="53" t="str">
        <f>_xlfn.XLOOKUP(Tabla1[[#This Row],[txtDimensionFocus]],Tabla7[Columna1],Tabla7[Columna2])</f>
        <v>Cuenta Por Pagar Servicios Generales</v>
      </c>
      <c r="D4119" s="43" t="s">
        <v>11934</v>
      </c>
      <c r="E4119" t="s">
        <v>3252</v>
      </c>
      <c r="F4119" t="s">
        <v>11935</v>
      </c>
      <c r="G4119" s="41">
        <v>41768</v>
      </c>
      <c r="H4119" t="s">
        <v>3253</v>
      </c>
      <c r="L4119" t="s">
        <v>21854</v>
      </c>
      <c r="M4119" s="44">
        <v>-28195.77</v>
      </c>
      <c r="N4119" s="44">
        <v>-28195.77</v>
      </c>
    </row>
    <row r="4120" spans="2:14" x14ac:dyDescent="0.25">
      <c r="B4120" s="49" t="s">
        <v>23700</v>
      </c>
      <c r="C4120" s="53" t="str">
        <f>_xlfn.XLOOKUP(Tabla1[[#This Row],[txtDimensionFocus]],Tabla7[Columna1],Tabla7[Columna2])</f>
        <v>Retencion por Pagar  de Impuesto Retenido</v>
      </c>
      <c r="D4120" s="43" t="s">
        <v>17</v>
      </c>
      <c r="E4120" t="s">
        <v>16</v>
      </c>
      <c r="F4120" t="s">
        <v>23730</v>
      </c>
      <c r="G4120" s="41">
        <v>41516</v>
      </c>
      <c r="L4120" t="s">
        <v>21854</v>
      </c>
      <c r="M4120" s="44">
        <v>-23342.12</v>
      </c>
      <c r="N4120" s="44">
        <v>-23342.12</v>
      </c>
    </row>
    <row r="4121" spans="2:14" x14ac:dyDescent="0.25">
      <c r="B4121" s="49" t="s">
        <v>9735</v>
      </c>
      <c r="C4121" s="53" t="str">
        <f>_xlfn.XLOOKUP(Tabla1[[#This Row],[txtDimensionFocus]],Tabla7[Columna1],Tabla7[Columna2])</f>
        <v>Cuenta Por Pagar Servicios Generales</v>
      </c>
      <c r="D4121" s="43" t="s">
        <v>11739</v>
      </c>
      <c r="E4121" t="s">
        <v>2986</v>
      </c>
      <c r="F4121" t="s">
        <v>11740</v>
      </c>
      <c r="G4121" s="41">
        <v>41761</v>
      </c>
      <c r="H4121" t="s">
        <v>2964</v>
      </c>
      <c r="L4121" t="s">
        <v>21854</v>
      </c>
      <c r="M4121" s="44">
        <v>-28195.77</v>
      </c>
      <c r="N4121" s="44">
        <v>-28195.77</v>
      </c>
    </row>
    <row r="4122" spans="2:14" x14ac:dyDescent="0.25">
      <c r="B4122" s="49" t="s">
        <v>9735</v>
      </c>
      <c r="C4122" s="53" t="str">
        <f>_xlfn.XLOOKUP(Tabla1[[#This Row],[txtDimensionFocus]],Tabla7[Columna1],Tabla7[Columna2])</f>
        <v>Cuenta Por Pagar Servicios Generales</v>
      </c>
      <c r="D4122" s="43" t="s">
        <v>11741</v>
      </c>
      <c r="E4122" t="s">
        <v>2988</v>
      </c>
      <c r="F4122" t="s">
        <v>11742</v>
      </c>
      <c r="G4122" s="41">
        <v>41761</v>
      </c>
      <c r="H4122" t="s">
        <v>2964</v>
      </c>
      <c r="L4122" t="s">
        <v>21854</v>
      </c>
      <c r="M4122" s="44">
        <v>-28195.77</v>
      </c>
      <c r="N4122" s="44">
        <v>-28195.77</v>
      </c>
    </row>
    <row r="4123" spans="2:14" x14ac:dyDescent="0.25">
      <c r="B4123" s="49" t="s">
        <v>9735</v>
      </c>
      <c r="C4123" s="53" t="str">
        <f>_xlfn.XLOOKUP(Tabla1[[#This Row],[txtDimensionFocus]],Tabla7[Columna1],Tabla7[Columna2])</f>
        <v>Cuenta Por Pagar Servicios Generales</v>
      </c>
      <c r="D4123" s="43" t="s">
        <v>11985</v>
      </c>
      <c r="E4123" t="s">
        <v>3327</v>
      </c>
      <c r="F4123" t="s">
        <v>11986</v>
      </c>
      <c r="G4123" s="41">
        <v>41771</v>
      </c>
      <c r="H4123" t="s">
        <v>3328</v>
      </c>
      <c r="L4123" t="s">
        <v>21854</v>
      </c>
      <c r="M4123" s="44">
        <v>-28195.77</v>
      </c>
      <c r="N4123" s="44">
        <v>-28195.77</v>
      </c>
    </row>
    <row r="4124" spans="2:14" x14ac:dyDescent="0.25">
      <c r="B4124" s="49" t="s">
        <v>9735</v>
      </c>
      <c r="C4124" s="53" t="str">
        <f>_xlfn.XLOOKUP(Tabla1[[#This Row],[txtDimensionFocus]],Tabla7[Columna1],Tabla7[Columna2])</f>
        <v>Cuenta Por Pagar Servicios Generales</v>
      </c>
      <c r="D4124" s="43" t="s">
        <v>11987</v>
      </c>
      <c r="E4124" t="s">
        <v>3330</v>
      </c>
      <c r="F4124" t="s">
        <v>11988</v>
      </c>
      <c r="G4124" s="41">
        <v>41771</v>
      </c>
      <c r="H4124" t="s">
        <v>3331</v>
      </c>
      <c r="L4124" t="s">
        <v>21854</v>
      </c>
      <c r="M4124" s="44">
        <v>-28195.77</v>
      </c>
      <c r="N4124" s="44">
        <v>-28195.77</v>
      </c>
    </row>
    <row r="4125" spans="2:14" x14ac:dyDescent="0.25">
      <c r="B4125" s="49" t="s">
        <v>23700</v>
      </c>
      <c r="C4125" s="53" t="str">
        <f>_xlfn.XLOOKUP(Tabla1[[#This Row],[txtDimensionFocus]],Tabla7[Columna1],Tabla7[Columna2])</f>
        <v>Retencion por Pagar  de Impuesto Retenido</v>
      </c>
      <c r="D4125" s="43" t="s">
        <v>17</v>
      </c>
      <c r="E4125" t="s">
        <v>16</v>
      </c>
      <c r="F4125" t="s">
        <v>23863</v>
      </c>
      <c r="G4125" s="41">
        <v>41529</v>
      </c>
      <c r="L4125" t="s">
        <v>21854</v>
      </c>
      <c r="M4125" s="44">
        <v>-23224.58</v>
      </c>
      <c r="N4125" s="44">
        <v>-23224.58</v>
      </c>
    </row>
    <row r="4126" spans="2:14" x14ac:dyDescent="0.25">
      <c r="B4126" s="49" t="s">
        <v>9735</v>
      </c>
      <c r="C4126" s="53" t="str">
        <f>_xlfn.XLOOKUP(Tabla1[[#This Row],[txtDimensionFocus]],Tabla7[Columna1],Tabla7[Columna2])</f>
        <v>Cuenta Por Pagar Servicios Generales</v>
      </c>
      <c r="D4126" s="43" t="s">
        <v>12040</v>
      </c>
      <c r="E4126" t="s">
        <v>3396</v>
      </c>
      <c r="F4126" t="s">
        <v>12041</v>
      </c>
      <c r="G4126" s="41">
        <v>41774</v>
      </c>
      <c r="H4126" t="s">
        <v>3397</v>
      </c>
      <c r="L4126" t="s">
        <v>21854</v>
      </c>
      <c r="M4126" s="44">
        <v>-28195.77</v>
      </c>
      <c r="N4126" s="44">
        <v>-28195.77</v>
      </c>
    </row>
    <row r="4127" spans="2:14" x14ac:dyDescent="0.25">
      <c r="B4127" s="49" t="s">
        <v>9735</v>
      </c>
      <c r="C4127" s="53" t="str">
        <f>_xlfn.XLOOKUP(Tabla1[[#This Row],[txtDimensionFocus]],Tabla7[Columna1],Tabla7[Columna2])</f>
        <v>Cuenta Por Pagar Servicios Generales</v>
      </c>
      <c r="D4127" s="43" t="s">
        <v>11839</v>
      </c>
      <c r="E4127" t="s">
        <v>3107</v>
      </c>
      <c r="F4127" t="s">
        <v>12044</v>
      </c>
      <c r="G4127" s="41">
        <v>41774</v>
      </c>
      <c r="H4127" t="s">
        <v>3402</v>
      </c>
      <c r="L4127" t="s">
        <v>21854</v>
      </c>
      <c r="M4127" s="44">
        <v>-28195.77</v>
      </c>
      <c r="N4127" s="44">
        <v>-28195.77</v>
      </c>
    </row>
    <row r="4128" spans="2:14" x14ac:dyDescent="0.25">
      <c r="B4128" s="49" t="s">
        <v>9735</v>
      </c>
      <c r="C4128" s="53" t="str">
        <f>_xlfn.XLOOKUP(Tabla1[[#This Row],[txtDimensionFocus]],Tabla7[Columna1],Tabla7[Columna2])</f>
        <v>Cuenta Por Pagar Servicios Generales</v>
      </c>
      <c r="D4128" s="43" t="s">
        <v>12275</v>
      </c>
      <c r="E4128" t="s">
        <v>3739</v>
      </c>
      <c r="F4128" t="s">
        <v>12276</v>
      </c>
      <c r="G4128" s="41">
        <v>41780</v>
      </c>
      <c r="H4128" t="s">
        <v>3740</v>
      </c>
      <c r="L4128" t="s">
        <v>21854</v>
      </c>
      <c r="M4128" s="44">
        <v>-28195.77</v>
      </c>
      <c r="N4128" s="44">
        <v>-28195.77</v>
      </c>
    </row>
    <row r="4129" spans="2:14" x14ac:dyDescent="0.25">
      <c r="B4129" s="49" t="s">
        <v>9735</v>
      </c>
      <c r="C4129" s="53" t="str">
        <f>_xlfn.XLOOKUP(Tabla1[[#This Row],[txtDimensionFocus]],Tabla7[Columna1],Tabla7[Columna2])</f>
        <v>Cuenta Por Pagar Servicios Generales</v>
      </c>
      <c r="D4129" s="43" t="s">
        <v>12277</v>
      </c>
      <c r="E4129" t="s">
        <v>3742</v>
      </c>
      <c r="F4129" t="s">
        <v>12278</v>
      </c>
      <c r="G4129" s="41">
        <v>41780</v>
      </c>
      <c r="H4129" t="s">
        <v>3743</v>
      </c>
      <c r="L4129" t="s">
        <v>21854</v>
      </c>
      <c r="M4129" s="44">
        <v>-28195.77</v>
      </c>
      <c r="N4129" s="44">
        <v>-28195.77</v>
      </c>
    </row>
    <row r="4130" spans="2:14" x14ac:dyDescent="0.25">
      <c r="B4130" s="49" t="s">
        <v>9735</v>
      </c>
      <c r="C4130" s="53" t="str">
        <f>_xlfn.XLOOKUP(Tabla1[[#This Row],[txtDimensionFocus]],Tabla7[Columna1],Tabla7[Columna2])</f>
        <v>Cuenta Por Pagar Servicios Generales</v>
      </c>
      <c r="D4130" s="43" t="s">
        <v>12135</v>
      </c>
      <c r="E4130" t="s">
        <v>3538</v>
      </c>
      <c r="F4130" t="s">
        <v>12136</v>
      </c>
      <c r="G4130" s="41">
        <v>41778</v>
      </c>
      <c r="H4130" t="s">
        <v>3539</v>
      </c>
      <c r="L4130" t="s">
        <v>21854</v>
      </c>
      <c r="M4130" s="44">
        <v>-28195.77</v>
      </c>
      <c r="N4130" s="44">
        <v>-28195.77</v>
      </c>
    </row>
    <row r="4131" spans="2:14" x14ac:dyDescent="0.25">
      <c r="B4131" s="49" t="s">
        <v>9735</v>
      </c>
      <c r="C4131" s="53" t="str">
        <f>_xlfn.XLOOKUP(Tabla1[[#This Row],[txtDimensionFocus]],Tabla7[Columna1],Tabla7[Columna2])</f>
        <v>Cuenta Por Pagar Servicios Generales</v>
      </c>
      <c r="D4131" s="43" t="s">
        <v>12409</v>
      </c>
      <c r="E4131" t="s">
        <v>3918</v>
      </c>
      <c r="F4131" t="s">
        <v>12410</v>
      </c>
      <c r="G4131" s="41">
        <v>41816</v>
      </c>
      <c r="H4131" t="s">
        <v>3919</v>
      </c>
      <c r="L4131" t="s">
        <v>21854</v>
      </c>
      <c r="M4131" s="44">
        <v>-28195.77</v>
      </c>
      <c r="N4131" s="44">
        <v>-28195.77</v>
      </c>
    </row>
    <row r="4132" spans="2:14" x14ac:dyDescent="0.25">
      <c r="B4132" s="49" t="s">
        <v>9735</v>
      </c>
      <c r="C4132" s="53" t="str">
        <f>_xlfn.XLOOKUP(Tabla1[[#This Row],[txtDimensionFocus]],Tabla7[Columna1],Tabla7[Columna2])</f>
        <v>Cuenta Por Pagar Servicios Generales</v>
      </c>
      <c r="D4132" s="43" t="s">
        <v>11853</v>
      </c>
      <c r="E4132" t="s">
        <v>3128</v>
      </c>
      <c r="F4132" t="s">
        <v>11854</v>
      </c>
      <c r="G4132" s="41">
        <v>41765</v>
      </c>
      <c r="H4132" t="s">
        <v>3129</v>
      </c>
      <c r="L4132" t="s">
        <v>21854</v>
      </c>
      <c r="M4132" s="44">
        <v>-28195.77</v>
      </c>
      <c r="N4132" s="44">
        <v>-28195.77</v>
      </c>
    </row>
    <row r="4133" spans="2:14" x14ac:dyDescent="0.25">
      <c r="B4133" s="49" t="s">
        <v>9735</v>
      </c>
      <c r="C4133" s="53" t="str">
        <f>_xlfn.XLOOKUP(Tabla1[[#This Row],[txtDimensionFocus]],Tabla7[Columna1],Tabla7[Columna2])</f>
        <v>Cuenta Por Pagar Servicios Generales</v>
      </c>
      <c r="D4133" s="43" t="s">
        <v>11784</v>
      </c>
      <c r="E4133" t="s">
        <v>3035</v>
      </c>
      <c r="F4133" t="s">
        <v>11785</v>
      </c>
      <c r="G4133" s="41">
        <v>41761</v>
      </c>
      <c r="H4133" t="s">
        <v>2964</v>
      </c>
      <c r="L4133" t="s">
        <v>21854</v>
      </c>
      <c r="M4133" s="44">
        <v>-28195.77</v>
      </c>
      <c r="N4133" s="44">
        <v>-28195.77</v>
      </c>
    </row>
    <row r="4134" spans="2:14" x14ac:dyDescent="0.25">
      <c r="B4134" s="49" t="s">
        <v>9735</v>
      </c>
      <c r="C4134" s="53" t="str">
        <f>_xlfn.XLOOKUP(Tabla1[[#This Row],[txtDimensionFocus]],Tabla7[Columna1],Tabla7[Columna2])</f>
        <v>Cuenta Por Pagar Servicios Generales</v>
      </c>
      <c r="D4134" s="43" t="s">
        <v>12411</v>
      </c>
      <c r="E4134" t="s">
        <v>3921</v>
      </c>
      <c r="F4134" t="s">
        <v>12412</v>
      </c>
      <c r="G4134" s="41">
        <v>41816</v>
      </c>
      <c r="H4134" t="s">
        <v>3922</v>
      </c>
      <c r="L4134" t="s">
        <v>21854</v>
      </c>
      <c r="M4134" s="44">
        <v>-28195.77</v>
      </c>
      <c r="N4134" s="44">
        <v>-28195.77</v>
      </c>
    </row>
    <row r="4135" spans="2:14" x14ac:dyDescent="0.25">
      <c r="B4135" s="49" t="s">
        <v>23866</v>
      </c>
      <c r="C4135" s="53" t="str">
        <f>_xlfn.XLOOKUP(Tabla1[[#This Row],[txtDimensionFocus]],Tabla7[Columna1],Tabla7[Columna2])</f>
        <v>Reposicion/Reposicion Cajas Chicas/Fondos</v>
      </c>
      <c r="D4135" s="43" t="s">
        <v>21697</v>
      </c>
      <c r="E4135" t="s">
        <v>23964</v>
      </c>
      <c r="F4135" t="s">
        <v>21698</v>
      </c>
      <c r="G4135" s="41">
        <v>45302</v>
      </c>
      <c r="H4135" t="s">
        <v>21699</v>
      </c>
      <c r="L4135" t="s">
        <v>21854</v>
      </c>
      <c r="M4135" s="44">
        <v>-22902.98</v>
      </c>
      <c r="N4135" s="44">
        <v>-22902.98</v>
      </c>
    </row>
    <row r="4136" spans="2:14" x14ac:dyDescent="0.25">
      <c r="B4136" s="49" t="s">
        <v>9735</v>
      </c>
      <c r="C4136" s="53" t="str">
        <f>_xlfn.XLOOKUP(Tabla1[[#This Row],[txtDimensionFocus]],Tabla7[Columna1],Tabla7[Columna2])</f>
        <v>Cuenta Por Pagar Servicios Generales</v>
      </c>
      <c r="D4136" s="43" t="s">
        <v>11794</v>
      </c>
      <c r="E4136" t="s">
        <v>3045</v>
      </c>
      <c r="F4136" t="s">
        <v>11795</v>
      </c>
      <c r="G4136" s="41">
        <v>41761</v>
      </c>
      <c r="H4136" t="s">
        <v>2964</v>
      </c>
      <c r="L4136" t="s">
        <v>21854</v>
      </c>
      <c r="M4136" s="44">
        <v>-28195.77</v>
      </c>
      <c r="N4136" s="44">
        <v>-28195.77</v>
      </c>
    </row>
    <row r="4137" spans="2:14" x14ac:dyDescent="0.25">
      <c r="B4137" s="49" t="s">
        <v>9735</v>
      </c>
      <c r="C4137" s="53" t="str">
        <f>_xlfn.XLOOKUP(Tabla1[[#This Row],[txtDimensionFocus]],Tabla7[Columna1],Tabla7[Columna2])</f>
        <v>Cuenta Por Pagar Servicios Generales</v>
      </c>
      <c r="D4137" s="43" t="s">
        <v>11861</v>
      </c>
      <c r="E4137" t="s">
        <v>3140</v>
      </c>
      <c r="F4137" t="s">
        <v>11862</v>
      </c>
      <c r="G4137" s="41">
        <v>41765</v>
      </c>
      <c r="H4137" t="s">
        <v>3141</v>
      </c>
      <c r="L4137" t="s">
        <v>21854</v>
      </c>
      <c r="M4137" s="44">
        <v>-28195.77</v>
      </c>
      <c r="N4137" s="44">
        <v>-28195.77</v>
      </c>
    </row>
    <row r="4138" spans="2:14" x14ac:dyDescent="0.25">
      <c r="B4138" s="49" t="s">
        <v>9735</v>
      </c>
      <c r="C4138" s="53" t="str">
        <f>_xlfn.XLOOKUP(Tabla1[[#This Row],[txtDimensionFocus]],Tabla7[Columna1],Tabla7[Columna2])</f>
        <v>Cuenta Por Pagar Servicios Generales</v>
      </c>
      <c r="D4138" s="43" t="s">
        <v>13299</v>
      </c>
      <c r="E4138" t="s">
        <v>5168</v>
      </c>
      <c r="F4138" t="s">
        <v>13300</v>
      </c>
      <c r="G4138" s="41">
        <v>42004</v>
      </c>
      <c r="H4138" t="s">
        <v>5169</v>
      </c>
      <c r="L4138" t="s">
        <v>21854</v>
      </c>
      <c r="M4138" s="44">
        <v>-28195.77</v>
      </c>
      <c r="N4138" s="44">
        <v>-28195.77</v>
      </c>
    </row>
    <row r="4139" spans="2:14" x14ac:dyDescent="0.25">
      <c r="B4139" s="49" t="s">
        <v>9735</v>
      </c>
      <c r="C4139" s="53" t="str">
        <f>_xlfn.XLOOKUP(Tabla1[[#This Row],[txtDimensionFocus]],Tabla7[Columna1],Tabla7[Columna2])</f>
        <v>Cuenta Por Pagar Servicios Generales</v>
      </c>
      <c r="D4139" s="43" t="s">
        <v>12061</v>
      </c>
      <c r="E4139" t="s">
        <v>3427</v>
      </c>
      <c r="F4139" t="s">
        <v>12062</v>
      </c>
      <c r="G4139" s="41">
        <v>41774</v>
      </c>
      <c r="H4139" t="s">
        <v>3428</v>
      </c>
      <c r="L4139" t="s">
        <v>21854</v>
      </c>
      <c r="M4139" s="44">
        <v>-28195.77</v>
      </c>
      <c r="N4139" s="44">
        <v>-28195.77</v>
      </c>
    </row>
    <row r="4140" spans="2:14" x14ac:dyDescent="0.25">
      <c r="B4140" s="49" t="s">
        <v>9735</v>
      </c>
      <c r="C4140" s="53" t="str">
        <f>_xlfn.XLOOKUP(Tabla1[[#This Row],[txtDimensionFocus]],Tabla7[Columna1],Tabla7[Columna2])</f>
        <v>Cuenta Por Pagar Servicios Generales</v>
      </c>
      <c r="D4140" s="43" t="s">
        <v>12413</v>
      </c>
      <c r="E4140" t="s">
        <v>3924</v>
      </c>
      <c r="F4140" t="s">
        <v>12414</v>
      </c>
      <c r="G4140" s="41">
        <v>41816</v>
      </c>
      <c r="H4140" t="s">
        <v>3925</v>
      </c>
      <c r="L4140" t="s">
        <v>21854</v>
      </c>
      <c r="M4140" s="44">
        <v>-28195.77</v>
      </c>
      <c r="N4140" s="44">
        <v>-28195.77</v>
      </c>
    </row>
    <row r="4141" spans="2:14" x14ac:dyDescent="0.25">
      <c r="B4141" s="49" t="s">
        <v>9735</v>
      </c>
      <c r="C4141" s="53" t="str">
        <f>_xlfn.XLOOKUP(Tabla1[[#This Row],[txtDimensionFocus]],Tabla7[Columna1],Tabla7[Columna2])</f>
        <v>Cuenta Por Pagar Servicios Generales</v>
      </c>
      <c r="D4141" s="43" t="s">
        <v>12019</v>
      </c>
      <c r="E4141" t="s">
        <v>3365</v>
      </c>
      <c r="F4141" t="s">
        <v>12020</v>
      </c>
      <c r="G4141" s="41">
        <v>41774</v>
      </c>
      <c r="H4141" t="s">
        <v>3366</v>
      </c>
      <c r="L4141" t="s">
        <v>21854</v>
      </c>
      <c r="M4141" s="44">
        <v>-28195.66</v>
      </c>
      <c r="N4141" s="44">
        <v>-28195.66</v>
      </c>
    </row>
    <row r="4142" spans="2:14" x14ac:dyDescent="0.25">
      <c r="B4142" s="49" t="s">
        <v>9735</v>
      </c>
      <c r="C4142" s="53" t="str">
        <f>_xlfn.XLOOKUP(Tabla1[[#This Row],[txtDimensionFocus]],Tabla7[Columna1],Tabla7[Columna2])</f>
        <v>Cuenta Por Pagar Servicios Generales</v>
      </c>
      <c r="D4142" s="43" t="s">
        <v>11005</v>
      </c>
      <c r="E4142" t="s">
        <v>2094</v>
      </c>
      <c r="F4142" t="s">
        <v>10974</v>
      </c>
      <c r="G4142" s="41">
        <v>41639</v>
      </c>
      <c r="L4142" t="s">
        <v>21854</v>
      </c>
      <c r="M4142" s="44">
        <v>-28177</v>
      </c>
      <c r="N4142" s="44">
        <v>-28177</v>
      </c>
    </row>
    <row r="4143" spans="2:14" x14ac:dyDescent="0.25">
      <c r="B4143" s="49" t="s">
        <v>9735</v>
      </c>
      <c r="C4143" s="53" t="str">
        <f>_xlfn.XLOOKUP(Tabla1[[#This Row],[txtDimensionFocus]],Tabla7[Columna1],Tabla7[Columna2])</f>
        <v>Cuenta Por Pagar Servicios Generales</v>
      </c>
      <c r="D4143" s="43" t="s">
        <v>14201</v>
      </c>
      <c r="E4143" t="s">
        <v>6288</v>
      </c>
      <c r="F4143" t="s">
        <v>14202</v>
      </c>
      <c r="G4143" s="41">
        <v>42604</v>
      </c>
      <c r="H4143" t="s">
        <v>6289</v>
      </c>
      <c r="L4143" t="s">
        <v>21854</v>
      </c>
      <c r="M4143" s="44">
        <v>-28000</v>
      </c>
      <c r="N4143" s="44">
        <v>-28000</v>
      </c>
    </row>
    <row r="4144" spans="2:14" x14ac:dyDescent="0.25">
      <c r="B4144" s="49" t="s">
        <v>9735</v>
      </c>
      <c r="C4144" s="53" t="str">
        <f>_xlfn.XLOOKUP(Tabla1[[#This Row],[txtDimensionFocus]],Tabla7[Columna1],Tabla7[Columna2])</f>
        <v>Cuenta Por Pagar Servicios Generales</v>
      </c>
      <c r="D4144" s="43" t="s">
        <v>13567</v>
      </c>
      <c r="E4144" t="s">
        <v>5461</v>
      </c>
      <c r="F4144" t="s">
        <v>13568</v>
      </c>
      <c r="G4144" s="41">
        <v>42130</v>
      </c>
      <c r="H4144" t="s">
        <v>5462</v>
      </c>
      <c r="L4144" t="s">
        <v>21854</v>
      </c>
      <c r="M4144" s="44">
        <v>-28000</v>
      </c>
      <c r="N4144" s="44">
        <v>-28000</v>
      </c>
    </row>
    <row r="4145" spans="2:14" x14ac:dyDescent="0.25">
      <c r="B4145" s="49" t="s">
        <v>9735</v>
      </c>
      <c r="C4145" s="53" t="str">
        <f>_xlfn.XLOOKUP(Tabla1[[#This Row],[txtDimensionFocus]],Tabla7[Columna1],Tabla7[Columna2])</f>
        <v>Cuenta Por Pagar Servicios Generales</v>
      </c>
      <c r="D4145" s="43" t="s">
        <v>14203</v>
      </c>
      <c r="E4145" t="s">
        <v>6291</v>
      </c>
      <c r="F4145" t="s">
        <v>14204</v>
      </c>
      <c r="G4145" s="41">
        <v>42604</v>
      </c>
      <c r="H4145" t="s">
        <v>6289</v>
      </c>
      <c r="L4145" t="s">
        <v>21854</v>
      </c>
      <c r="M4145" s="44">
        <v>-28000</v>
      </c>
      <c r="N4145" s="44">
        <v>-28000</v>
      </c>
    </row>
    <row r="4146" spans="2:14" x14ac:dyDescent="0.25">
      <c r="B4146" s="49" t="s">
        <v>9735</v>
      </c>
      <c r="C4146" s="53" t="str">
        <f>_xlfn.XLOOKUP(Tabla1[[#This Row],[txtDimensionFocus]],Tabla7[Columna1],Tabla7[Columna2])</f>
        <v>Cuenta Por Pagar Servicios Generales</v>
      </c>
      <c r="D4146" s="43" t="s">
        <v>14205</v>
      </c>
      <c r="E4146" t="s">
        <v>6292</v>
      </c>
      <c r="F4146" t="s">
        <v>14206</v>
      </c>
      <c r="G4146" s="41">
        <v>42604</v>
      </c>
      <c r="H4146" t="s">
        <v>6289</v>
      </c>
      <c r="L4146" t="s">
        <v>21854</v>
      </c>
      <c r="M4146" s="44">
        <v>-28000</v>
      </c>
      <c r="N4146" s="44">
        <v>-28000</v>
      </c>
    </row>
    <row r="4147" spans="2:14" x14ac:dyDescent="0.25">
      <c r="B4147" s="49" t="s">
        <v>23866</v>
      </c>
      <c r="C4147" s="53" t="str">
        <f>_xlfn.XLOOKUP(Tabla1[[#This Row],[txtDimensionFocus]],Tabla7[Columna1],Tabla7[Columna2])</f>
        <v>Reposicion/Reposicion Cajas Chicas/Fondos</v>
      </c>
      <c r="D4147" s="43" t="s">
        <v>21725</v>
      </c>
      <c r="E4147" t="s">
        <v>23975</v>
      </c>
      <c r="F4147" t="s">
        <v>23976</v>
      </c>
      <c r="G4147" s="41">
        <v>45316</v>
      </c>
      <c r="H4147" t="s">
        <v>23977</v>
      </c>
      <c r="L4147" t="s">
        <v>21854</v>
      </c>
      <c r="M4147" s="44">
        <v>-22526.28</v>
      </c>
      <c r="N4147" s="44">
        <v>-22526.28</v>
      </c>
    </row>
    <row r="4148" spans="2:14" x14ac:dyDescent="0.25">
      <c r="B4148" s="49" t="s">
        <v>9735</v>
      </c>
      <c r="C4148" s="53" t="str">
        <f>_xlfn.XLOOKUP(Tabla1[[#This Row],[txtDimensionFocus]],Tabla7[Columna1],Tabla7[Columna2])</f>
        <v>Cuenta Por Pagar Servicios Generales</v>
      </c>
      <c r="D4148" s="43" t="s">
        <v>14207</v>
      </c>
      <c r="E4148" t="s">
        <v>6293</v>
      </c>
      <c r="F4148" t="s">
        <v>14208</v>
      </c>
      <c r="G4148" s="41">
        <v>42604</v>
      </c>
      <c r="H4148" t="s">
        <v>6289</v>
      </c>
      <c r="L4148" t="s">
        <v>21854</v>
      </c>
      <c r="M4148" s="44">
        <v>-28000</v>
      </c>
      <c r="N4148" s="44">
        <v>-28000</v>
      </c>
    </row>
    <row r="4149" spans="2:14" x14ac:dyDescent="0.25">
      <c r="B4149" s="49" t="s">
        <v>9735</v>
      </c>
      <c r="C4149" s="53" t="str">
        <f>_xlfn.XLOOKUP(Tabla1[[#This Row],[txtDimensionFocus]],Tabla7[Columna1],Tabla7[Columna2])</f>
        <v>Cuenta Por Pagar Servicios Generales</v>
      </c>
      <c r="D4149" s="43" t="s">
        <v>14209</v>
      </c>
      <c r="E4149" t="s">
        <v>6294</v>
      </c>
      <c r="F4149" t="s">
        <v>14210</v>
      </c>
      <c r="G4149" s="41">
        <v>42604</v>
      </c>
      <c r="H4149" t="s">
        <v>6289</v>
      </c>
      <c r="L4149" t="s">
        <v>21854</v>
      </c>
      <c r="M4149" s="44">
        <v>-28000</v>
      </c>
      <c r="N4149" s="44">
        <v>-28000</v>
      </c>
    </row>
    <row r="4150" spans="2:14" x14ac:dyDescent="0.25">
      <c r="B4150" s="49" t="s">
        <v>9735</v>
      </c>
      <c r="C4150" s="53" t="str">
        <f>_xlfn.XLOOKUP(Tabla1[[#This Row],[txtDimensionFocus]],Tabla7[Columna1],Tabla7[Columna2])</f>
        <v>Cuenta Por Pagar Servicios Generales</v>
      </c>
      <c r="D4150" s="43" t="s">
        <v>14211</v>
      </c>
      <c r="E4150" t="s">
        <v>6295</v>
      </c>
      <c r="F4150" t="s">
        <v>14212</v>
      </c>
      <c r="G4150" s="41">
        <v>42604</v>
      </c>
      <c r="H4150" t="s">
        <v>6289</v>
      </c>
      <c r="L4150" t="s">
        <v>21854</v>
      </c>
      <c r="M4150" s="44">
        <v>-28000</v>
      </c>
      <c r="N4150" s="44">
        <v>-28000</v>
      </c>
    </row>
    <row r="4151" spans="2:14" x14ac:dyDescent="0.25">
      <c r="B4151" s="49" t="s">
        <v>9735</v>
      </c>
      <c r="C4151" s="53" t="str">
        <f>_xlfn.XLOOKUP(Tabla1[[#This Row],[txtDimensionFocus]],Tabla7[Columna1],Tabla7[Columna2])</f>
        <v>Cuenta Por Pagar Servicios Generales</v>
      </c>
      <c r="D4151" s="43" t="s">
        <v>14213</v>
      </c>
      <c r="E4151" t="s">
        <v>6296</v>
      </c>
      <c r="F4151" t="s">
        <v>14214</v>
      </c>
      <c r="G4151" s="41">
        <v>42604</v>
      </c>
      <c r="H4151" t="s">
        <v>6289</v>
      </c>
      <c r="L4151" t="s">
        <v>21854</v>
      </c>
      <c r="M4151" s="44">
        <v>-28000</v>
      </c>
      <c r="N4151" s="44">
        <v>-28000</v>
      </c>
    </row>
    <row r="4152" spans="2:14" x14ac:dyDescent="0.25">
      <c r="B4152" s="49" t="s">
        <v>9735</v>
      </c>
      <c r="C4152" s="53" t="str">
        <f>_xlfn.XLOOKUP(Tabla1[[#This Row],[txtDimensionFocus]],Tabla7[Columna1],Tabla7[Columna2])</f>
        <v>Cuenta Por Pagar Servicios Generales</v>
      </c>
      <c r="D4152" s="43" t="s">
        <v>12436</v>
      </c>
      <c r="E4152" t="s">
        <v>3968</v>
      </c>
      <c r="F4152" t="s">
        <v>12437</v>
      </c>
      <c r="G4152" s="41">
        <v>41824</v>
      </c>
      <c r="H4152" t="s">
        <v>3969</v>
      </c>
      <c r="L4152" t="s">
        <v>21854</v>
      </c>
      <c r="M4152" s="44">
        <v>-27895.53</v>
      </c>
      <c r="N4152" s="44">
        <v>-27895.53</v>
      </c>
    </row>
    <row r="4153" spans="2:14" x14ac:dyDescent="0.25">
      <c r="B4153" s="49" t="s">
        <v>9735</v>
      </c>
      <c r="C4153" s="53" t="str">
        <f>_xlfn.XLOOKUP(Tabla1[[#This Row],[txtDimensionFocus]],Tabla7[Columna1],Tabla7[Columna2])</f>
        <v>Cuenta Por Pagar Servicios Generales</v>
      </c>
      <c r="D4153" s="43" t="s">
        <v>14374</v>
      </c>
      <c r="E4153" t="s">
        <v>6473</v>
      </c>
      <c r="F4153" t="s">
        <v>14375</v>
      </c>
      <c r="G4153" s="41">
        <v>42704</v>
      </c>
      <c r="L4153" t="s">
        <v>21854</v>
      </c>
      <c r="M4153" s="44">
        <v>-27890.52</v>
      </c>
      <c r="N4153" s="44">
        <v>-27890.52</v>
      </c>
    </row>
    <row r="4154" spans="2:14" x14ac:dyDescent="0.25">
      <c r="B4154" s="49" t="s">
        <v>9735</v>
      </c>
      <c r="C4154" s="53" t="str">
        <f>_xlfn.XLOOKUP(Tabla1[[#This Row],[txtDimensionFocus]],Tabla7[Columna1],Tabla7[Columna2])</f>
        <v>Cuenta Por Pagar Servicios Generales</v>
      </c>
      <c r="D4154" s="43" t="s">
        <v>14618</v>
      </c>
      <c r="E4154" t="s">
        <v>6784</v>
      </c>
      <c r="F4154" t="s">
        <v>14619</v>
      </c>
      <c r="G4154" s="41">
        <v>42886</v>
      </c>
      <c r="L4154" t="s">
        <v>21854</v>
      </c>
      <c r="M4154" s="44">
        <v>-27869.73</v>
      </c>
      <c r="N4154" s="44">
        <v>-27869.73</v>
      </c>
    </row>
    <row r="4155" spans="2:14" x14ac:dyDescent="0.25">
      <c r="B4155" s="49" t="s">
        <v>9735</v>
      </c>
      <c r="C4155" s="53" t="str">
        <f>_xlfn.XLOOKUP(Tabla1[[#This Row],[txtDimensionFocus]],Tabla7[Columna1],Tabla7[Columna2])</f>
        <v>Cuenta Por Pagar Servicios Generales</v>
      </c>
      <c r="D4155" s="43" t="s">
        <v>13317</v>
      </c>
      <c r="E4155" t="s">
        <v>5195</v>
      </c>
      <c r="F4155" t="s">
        <v>13318</v>
      </c>
      <c r="G4155" s="41">
        <v>42004</v>
      </c>
      <c r="H4155" t="s">
        <v>5196</v>
      </c>
      <c r="L4155" t="s">
        <v>21854</v>
      </c>
      <c r="M4155" s="44">
        <v>-27715.8</v>
      </c>
      <c r="N4155" s="44">
        <v>-27715.8</v>
      </c>
    </row>
    <row r="4156" spans="2:14" x14ac:dyDescent="0.25">
      <c r="B4156" s="49" t="s">
        <v>9735</v>
      </c>
      <c r="C4156" s="53" t="str">
        <f>_xlfn.XLOOKUP(Tabla1[[#This Row],[txtDimensionFocus]],Tabla7[Columna1],Tabla7[Columna2])</f>
        <v>Cuenta Por Pagar Servicios Generales</v>
      </c>
      <c r="D4156" s="43" t="s">
        <v>6569</v>
      </c>
      <c r="E4156" t="s">
        <v>6568</v>
      </c>
      <c r="F4156" t="s">
        <v>14934</v>
      </c>
      <c r="G4156" s="41">
        <v>43362</v>
      </c>
      <c r="H4156" t="s">
        <v>7224</v>
      </c>
      <c r="L4156" t="s">
        <v>21854</v>
      </c>
      <c r="M4156" s="44">
        <v>-27666.86</v>
      </c>
      <c r="N4156" s="44">
        <v>-27666.86</v>
      </c>
    </row>
    <row r="4157" spans="2:14" x14ac:dyDescent="0.25">
      <c r="B4157" s="49" t="s">
        <v>9735</v>
      </c>
      <c r="C4157" s="53" t="str">
        <f>_xlfn.XLOOKUP(Tabla1[[#This Row],[txtDimensionFocus]],Tabla7[Columna1],Tabla7[Columna2])</f>
        <v>Cuenta Por Pagar Servicios Generales</v>
      </c>
      <c r="D4157" s="43" t="s">
        <v>12242</v>
      </c>
      <c r="E4157" t="s">
        <v>3693</v>
      </c>
      <c r="F4157" t="s">
        <v>12243</v>
      </c>
      <c r="G4157" s="41">
        <v>41780</v>
      </c>
      <c r="H4157" t="s">
        <v>3694</v>
      </c>
      <c r="L4157" t="s">
        <v>21854</v>
      </c>
      <c r="M4157" s="44">
        <v>-27595.86</v>
      </c>
      <c r="N4157" s="44">
        <v>-27595.86</v>
      </c>
    </row>
    <row r="4158" spans="2:14" x14ac:dyDescent="0.25">
      <c r="B4158" s="49" t="s">
        <v>9735</v>
      </c>
      <c r="C4158" s="53" t="str">
        <f>_xlfn.XLOOKUP(Tabla1[[#This Row],[txtDimensionFocus]],Tabla7[Columna1],Tabla7[Columna2])</f>
        <v>Cuenta Por Pagar Servicios Generales</v>
      </c>
      <c r="D4158" s="43" t="s">
        <v>12246</v>
      </c>
      <c r="E4158" t="s">
        <v>3699</v>
      </c>
      <c r="F4158" t="s">
        <v>12247</v>
      </c>
      <c r="G4158" s="41">
        <v>41780</v>
      </c>
      <c r="H4158" t="s">
        <v>3700</v>
      </c>
      <c r="L4158" t="s">
        <v>21854</v>
      </c>
      <c r="M4158" s="44">
        <v>-27595.86</v>
      </c>
      <c r="N4158" s="44">
        <v>-27595.86</v>
      </c>
    </row>
    <row r="4159" spans="2:14" x14ac:dyDescent="0.25">
      <c r="B4159" s="49" t="s">
        <v>9735</v>
      </c>
      <c r="C4159" s="53" t="str">
        <f>_xlfn.XLOOKUP(Tabla1[[#This Row],[txtDimensionFocus]],Tabla7[Columna1],Tabla7[Columna2])</f>
        <v>Cuenta Por Pagar Servicios Generales</v>
      </c>
      <c r="D4159" s="43" t="s">
        <v>12117</v>
      </c>
      <c r="E4159" t="s">
        <v>3511</v>
      </c>
      <c r="F4159" t="s">
        <v>12118</v>
      </c>
      <c r="G4159" s="41">
        <v>41778</v>
      </c>
      <c r="H4159" t="s">
        <v>3512</v>
      </c>
      <c r="L4159" t="s">
        <v>21854</v>
      </c>
      <c r="M4159" s="44">
        <v>-27595.86</v>
      </c>
      <c r="N4159" s="44">
        <v>-27595.86</v>
      </c>
    </row>
    <row r="4160" spans="2:14" x14ac:dyDescent="0.25">
      <c r="B4160" s="49" t="s">
        <v>23700</v>
      </c>
      <c r="C4160" s="53" t="str">
        <f>_xlfn.XLOOKUP(Tabla1[[#This Row],[txtDimensionFocus]],Tabla7[Columna1],Tabla7[Columna2])</f>
        <v>Retencion por Pagar  de Impuesto Retenido</v>
      </c>
      <c r="D4160" s="43" t="s">
        <v>17</v>
      </c>
      <c r="E4160" t="s">
        <v>16</v>
      </c>
      <c r="F4160" t="s">
        <v>23751</v>
      </c>
      <c r="G4160" s="41">
        <v>41561</v>
      </c>
      <c r="L4160" t="s">
        <v>21854</v>
      </c>
      <c r="M4160" s="44">
        <v>-22286.400000000001</v>
      </c>
      <c r="N4160" s="44">
        <v>-22286.400000000001</v>
      </c>
    </row>
    <row r="4161" spans="2:14" x14ac:dyDescent="0.25">
      <c r="B4161" s="49" t="s">
        <v>9735</v>
      </c>
      <c r="C4161" s="53" t="str">
        <f>_xlfn.XLOOKUP(Tabla1[[#This Row],[txtDimensionFocus]],Tabla7[Columna1],Tabla7[Columna2])</f>
        <v>Cuenta Por Pagar Servicios Generales</v>
      </c>
      <c r="D4161" s="43" t="s">
        <v>11928</v>
      </c>
      <c r="E4161" t="s">
        <v>3243</v>
      </c>
      <c r="F4161" t="s">
        <v>11929</v>
      </c>
      <c r="G4161" s="41">
        <v>41768</v>
      </c>
      <c r="H4161" t="s">
        <v>3244</v>
      </c>
      <c r="L4161" t="s">
        <v>21854</v>
      </c>
      <c r="M4161" s="44">
        <v>-27595.86</v>
      </c>
      <c r="N4161" s="44">
        <v>-27595.86</v>
      </c>
    </row>
    <row r="4162" spans="2:14" x14ac:dyDescent="0.25">
      <c r="B4162" s="49" t="s">
        <v>9735</v>
      </c>
      <c r="C4162" s="53" t="str">
        <f>_xlfn.XLOOKUP(Tabla1[[#This Row],[txtDimensionFocus]],Tabla7[Columna1],Tabla7[Columna2])</f>
        <v>Cuenta Por Pagar Servicios Generales</v>
      </c>
      <c r="D4162" s="43" t="s">
        <v>11745</v>
      </c>
      <c r="E4162" t="s">
        <v>2992</v>
      </c>
      <c r="F4162" t="s">
        <v>11746</v>
      </c>
      <c r="G4162" s="41">
        <v>41761</v>
      </c>
      <c r="H4162" t="s">
        <v>2993</v>
      </c>
      <c r="L4162" t="s">
        <v>21854</v>
      </c>
      <c r="M4162" s="44">
        <v>-27595.86</v>
      </c>
      <c r="N4162" s="44">
        <v>-27595.86</v>
      </c>
    </row>
    <row r="4163" spans="2:14" x14ac:dyDescent="0.25">
      <c r="B4163" s="49" t="s">
        <v>9735</v>
      </c>
      <c r="C4163" s="53" t="str">
        <f>_xlfn.XLOOKUP(Tabla1[[#This Row],[txtDimensionFocus]],Tabla7[Columna1],Tabla7[Columna2])</f>
        <v>Cuenta Por Pagar Servicios Generales</v>
      </c>
      <c r="D4163" s="43" t="s">
        <v>11534</v>
      </c>
      <c r="E4163" t="s">
        <v>2720</v>
      </c>
      <c r="F4163" t="s">
        <v>11535</v>
      </c>
      <c r="G4163" s="41">
        <v>41743</v>
      </c>
      <c r="H4163" t="s">
        <v>2721</v>
      </c>
      <c r="L4163" t="s">
        <v>21854</v>
      </c>
      <c r="M4163" s="44">
        <v>-27595.86</v>
      </c>
      <c r="N4163" s="44">
        <v>-27595.86</v>
      </c>
    </row>
    <row r="4164" spans="2:14" x14ac:dyDescent="0.25">
      <c r="B4164" s="49" t="s">
        <v>9735</v>
      </c>
      <c r="C4164" s="53" t="str">
        <f>_xlfn.XLOOKUP(Tabla1[[#This Row],[txtDimensionFocus]],Tabla7[Columna1],Tabla7[Columna2])</f>
        <v>Cuenta Por Pagar Servicios Generales</v>
      </c>
      <c r="D4164" s="43" t="s">
        <v>11536</v>
      </c>
      <c r="E4164" t="s">
        <v>2723</v>
      </c>
      <c r="F4164" t="s">
        <v>11537</v>
      </c>
      <c r="G4164" s="41">
        <v>41743</v>
      </c>
      <c r="H4164" t="s">
        <v>2724</v>
      </c>
      <c r="L4164" t="s">
        <v>21854</v>
      </c>
      <c r="M4164" s="44">
        <v>-27595.86</v>
      </c>
      <c r="N4164" s="44">
        <v>-27595.86</v>
      </c>
    </row>
    <row r="4165" spans="2:14" x14ac:dyDescent="0.25">
      <c r="B4165" s="49" t="s">
        <v>9735</v>
      </c>
      <c r="C4165" s="53" t="str">
        <f>_xlfn.XLOOKUP(Tabla1[[#This Row],[txtDimensionFocus]],Tabla7[Columna1],Tabla7[Columna2])</f>
        <v>Cuenta Por Pagar Servicios Generales</v>
      </c>
      <c r="D4165" s="43" t="s">
        <v>11970</v>
      </c>
      <c r="E4165" t="s">
        <v>3306</v>
      </c>
      <c r="F4165" t="s">
        <v>11971</v>
      </c>
      <c r="G4165" s="41">
        <v>41768</v>
      </c>
      <c r="H4165" t="s">
        <v>3307</v>
      </c>
      <c r="L4165" t="s">
        <v>21854</v>
      </c>
      <c r="M4165" s="44">
        <v>-27595.86</v>
      </c>
      <c r="N4165" s="44">
        <v>-27595.86</v>
      </c>
    </row>
    <row r="4166" spans="2:14" x14ac:dyDescent="0.25">
      <c r="B4166" s="49" t="s">
        <v>9735</v>
      </c>
      <c r="C4166" s="53" t="str">
        <f>_xlfn.XLOOKUP(Tabla1[[#This Row],[txtDimensionFocus]],Tabla7[Columna1],Tabla7[Columna2])</f>
        <v>Cuenta Por Pagar Servicios Generales</v>
      </c>
      <c r="D4166" s="43" t="s">
        <v>10706</v>
      </c>
      <c r="E4166" t="s">
        <v>1783</v>
      </c>
      <c r="F4166" t="s">
        <v>10707</v>
      </c>
      <c r="G4166" s="41">
        <v>41606</v>
      </c>
      <c r="H4166" t="s">
        <v>1784</v>
      </c>
      <c r="L4166" t="s">
        <v>21854</v>
      </c>
      <c r="M4166" s="44">
        <v>-27554.68</v>
      </c>
      <c r="N4166" s="44">
        <v>-27554.68</v>
      </c>
    </row>
    <row r="4167" spans="2:14" x14ac:dyDescent="0.25">
      <c r="B4167" s="49" t="s">
        <v>9735</v>
      </c>
      <c r="C4167" s="53" t="str">
        <f>_xlfn.XLOOKUP(Tabla1[[#This Row],[txtDimensionFocus]],Tabla7[Columna1],Tabla7[Columna2])</f>
        <v>Cuenta Por Pagar Servicios Generales</v>
      </c>
      <c r="D4167" s="43" t="s">
        <v>1129</v>
      </c>
      <c r="E4167" t="s">
        <v>1128</v>
      </c>
      <c r="F4167" t="s">
        <v>10215</v>
      </c>
      <c r="G4167" s="41">
        <v>41269</v>
      </c>
      <c r="H4167" t="s">
        <v>1147</v>
      </c>
      <c r="L4167" t="s">
        <v>21854</v>
      </c>
      <c r="M4167" s="44">
        <v>-27422.48</v>
      </c>
      <c r="N4167" s="44">
        <v>-27422.48</v>
      </c>
    </row>
    <row r="4168" spans="2:14" x14ac:dyDescent="0.25">
      <c r="B4168" s="49" t="s">
        <v>9735</v>
      </c>
      <c r="C4168" s="53" t="str">
        <f>_xlfn.XLOOKUP(Tabla1[[#This Row],[txtDimensionFocus]],Tabla7[Columna1],Tabla7[Columna2])</f>
        <v>Cuenta Por Pagar Servicios Generales</v>
      </c>
      <c r="D4168" s="43" t="s">
        <v>10172</v>
      </c>
      <c r="E4168" t="s">
        <v>1094</v>
      </c>
      <c r="F4168" t="s">
        <v>10173</v>
      </c>
      <c r="G4168" s="41">
        <v>41257</v>
      </c>
      <c r="H4168" t="s">
        <v>1095</v>
      </c>
      <c r="L4168" t="s">
        <v>21854</v>
      </c>
      <c r="M4168" s="44">
        <v>-27311.3</v>
      </c>
      <c r="N4168" s="44">
        <v>-27311.3</v>
      </c>
    </row>
    <row r="4169" spans="2:14" x14ac:dyDescent="0.25">
      <c r="B4169" s="49" t="s">
        <v>9735</v>
      </c>
      <c r="C4169" s="53" t="str">
        <f>_xlfn.XLOOKUP(Tabla1[[#This Row],[txtDimensionFocus]],Tabla7[Columna1],Tabla7[Columna2])</f>
        <v>Cuenta Por Pagar Servicios Generales</v>
      </c>
      <c r="D4169" s="43" t="s">
        <v>11766</v>
      </c>
      <c r="E4169" t="s">
        <v>3017</v>
      </c>
      <c r="F4169" t="s">
        <v>11767</v>
      </c>
      <c r="G4169" s="41">
        <v>41761</v>
      </c>
      <c r="H4169" t="s">
        <v>2964</v>
      </c>
      <c r="L4169" t="s">
        <v>21854</v>
      </c>
      <c r="M4169" s="44">
        <v>-27180.26</v>
      </c>
      <c r="N4169" s="44">
        <v>-27180.26</v>
      </c>
    </row>
    <row r="4170" spans="2:14" x14ac:dyDescent="0.25">
      <c r="B4170" s="49" t="s">
        <v>9735</v>
      </c>
      <c r="C4170" s="53" t="str">
        <f>_xlfn.XLOOKUP(Tabla1[[#This Row],[txtDimensionFocus]],Tabla7[Columna1],Tabla7[Columna2])</f>
        <v>Cuenta Por Pagar Servicios Generales</v>
      </c>
      <c r="D4170" s="43" t="s">
        <v>13303</v>
      </c>
      <c r="E4170" t="s">
        <v>5174</v>
      </c>
      <c r="F4170" t="s">
        <v>13304</v>
      </c>
      <c r="G4170" s="41">
        <v>42004</v>
      </c>
      <c r="H4170" t="s">
        <v>5175</v>
      </c>
      <c r="L4170" t="s">
        <v>21854</v>
      </c>
      <c r="M4170" s="44">
        <v>-27055.9</v>
      </c>
      <c r="N4170" s="44">
        <v>-27055.9</v>
      </c>
    </row>
    <row r="4171" spans="2:14" x14ac:dyDescent="0.25">
      <c r="B4171" s="49" t="s">
        <v>9735</v>
      </c>
      <c r="C4171" s="53" t="str">
        <f>_xlfn.XLOOKUP(Tabla1[[#This Row],[txtDimensionFocus]],Tabla7[Columna1],Tabla7[Columna2])</f>
        <v>Cuenta Por Pagar Servicios Generales</v>
      </c>
      <c r="D4171" s="43" t="s">
        <v>13913</v>
      </c>
      <c r="E4171" t="s">
        <v>5872</v>
      </c>
      <c r="F4171" t="s">
        <v>13914</v>
      </c>
      <c r="G4171" s="41">
        <v>42345</v>
      </c>
      <c r="H4171" t="s">
        <v>5873</v>
      </c>
      <c r="L4171" t="s">
        <v>21854</v>
      </c>
      <c r="M4171" s="44">
        <v>-27000</v>
      </c>
      <c r="N4171" s="44">
        <v>-27000</v>
      </c>
    </row>
    <row r="4172" spans="2:14" x14ac:dyDescent="0.25">
      <c r="B4172" s="49" t="s">
        <v>9735</v>
      </c>
      <c r="C4172" s="53" t="str">
        <f>_xlfn.XLOOKUP(Tabla1[[#This Row],[txtDimensionFocus]],Tabla7[Columna1],Tabla7[Columna2])</f>
        <v>Cuenta Por Pagar Servicios Generales</v>
      </c>
      <c r="D4172" s="43" t="s">
        <v>7810</v>
      </c>
      <c r="E4172" t="s">
        <v>7809</v>
      </c>
      <c r="F4172" t="s">
        <v>15387</v>
      </c>
      <c r="G4172" s="41">
        <v>44351</v>
      </c>
      <c r="H4172" t="s">
        <v>7811</v>
      </c>
      <c r="L4172" t="s">
        <v>21854</v>
      </c>
      <c r="M4172" s="44">
        <v>-26886.99</v>
      </c>
      <c r="N4172" s="44">
        <v>-26886.99</v>
      </c>
    </row>
    <row r="4173" spans="2:14" x14ac:dyDescent="0.25">
      <c r="B4173" s="49" t="s">
        <v>9735</v>
      </c>
      <c r="C4173" s="53" t="str">
        <f>_xlfn.XLOOKUP(Tabla1[[#This Row],[txtDimensionFocus]],Tabla7[Columna1],Tabla7[Columna2])</f>
        <v>Cuenta Por Pagar Servicios Generales</v>
      </c>
      <c r="D4173" s="43" t="s">
        <v>7810</v>
      </c>
      <c r="E4173" t="s">
        <v>7809</v>
      </c>
      <c r="F4173" t="s">
        <v>15337</v>
      </c>
      <c r="G4173" s="41">
        <v>44228</v>
      </c>
      <c r="H4173" t="s">
        <v>7811</v>
      </c>
      <c r="L4173" t="s">
        <v>21854</v>
      </c>
      <c r="M4173" s="44">
        <v>-26886.99</v>
      </c>
      <c r="N4173" s="44">
        <v>-26886.99</v>
      </c>
    </row>
    <row r="4174" spans="2:14" x14ac:dyDescent="0.25">
      <c r="B4174" s="49" t="s">
        <v>9735</v>
      </c>
      <c r="C4174" s="53" t="str">
        <f>_xlfn.XLOOKUP(Tabla1[[#This Row],[txtDimensionFocus]],Tabla7[Columna1],Tabla7[Columna2])</f>
        <v>Cuenta Por Pagar Servicios Generales</v>
      </c>
      <c r="D4174" s="43" t="s">
        <v>11752</v>
      </c>
      <c r="E4174" t="s">
        <v>3001</v>
      </c>
      <c r="F4174" t="s">
        <v>11753</v>
      </c>
      <c r="G4174" s="41">
        <v>41761</v>
      </c>
      <c r="H4174" t="s">
        <v>2964</v>
      </c>
      <c r="L4174" t="s">
        <v>21854</v>
      </c>
      <c r="M4174" s="44">
        <v>-26828.82</v>
      </c>
      <c r="N4174" s="44">
        <v>-26828.82</v>
      </c>
    </row>
    <row r="4175" spans="2:14" x14ac:dyDescent="0.25">
      <c r="B4175" s="49" t="s">
        <v>9735</v>
      </c>
      <c r="C4175" s="53" t="str">
        <f>_xlfn.XLOOKUP(Tabla1[[#This Row],[txtDimensionFocus]],Tabla7[Columna1],Tabla7[Columna2])</f>
        <v>Cuenta Por Pagar Servicios Generales</v>
      </c>
      <c r="D4175" s="43" t="s">
        <v>15171</v>
      </c>
      <c r="E4175" t="s">
        <v>7564</v>
      </c>
      <c r="F4175" t="s">
        <v>15172</v>
      </c>
      <c r="G4175" s="41">
        <v>43782</v>
      </c>
      <c r="H4175" t="s">
        <v>7565</v>
      </c>
      <c r="L4175" t="s">
        <v>21854</v>
      </c>
      <c r="M4175" s="44">
        <v>-26700</v>
      </c>
      <c r="N4175" s="44">
        <v>-26700</v>
      </c>
    </row>
    <row r="4176" spans="2:14" x14ac:dyDescent="0.25">
      <c r="B4176" s="49" t="s">
        <v>9735</v>
      </c>
      <c r="C4176" s="53" t="str">
        <f>_xlfn.XLOOKUP(Tabla1[[#This Row],[txtDimensionFocus]],Tabla7[Columna1],Tabla7[Columna2])</f>
        <v>Cuenta Por Pagar Servicios Generales</v>
      </c>
      <c r="D4176" s="43" t="s">
        <v>9652</v>
      </c>
      <c r="E4176" t="s">
        <v>454</v>
      </c>
      <c r="F4176" t="s">
        <v>9879</v>
      </c>
      <c r="G4176" s="41">
        <v>41092</v>
      </c>
      <c r="H4176" t="s">
        <v>679</v>
      </c>
      <c r="L4176" t="s">
        <v>21854</v>
      </c>
      <c r="M4176" s="44">
        <v>-26643.7</v>
      </c>
      <c r="N4176" s="44">
        <v>-26643.7</v>
      </c>
    </row>
    <row r="4177" spans="2:14" x14ac:dyDescent="0.25">
      <c r="B4177" s="49" t="s">
        <v>9735</v>
      </c>
      <c r="C4177" s="53" t="str">
        <f>_xlfn.XLOOKUP(Tabla1[[#This Row],[txtDimensionFocus]],Tabla7[Columna1],Tabla7[Columna2])</f>
        <v>Cuenta Por Pagar Servicios Generales</v>
      </c>
      <c r="D4177" s="43" t="s">
        <v>12927</v>
      </c>
      <c r="E4177" t="s">
        <v>4619</v>
      </c>
      <c r="F4177" t="s">
        <v>12928</v>
      </c>
      <c r="G4177" s="41">
        <v>42004</v>
      </c>
      <c r="H4177" t="s">
        <v>4620</v>
      </c>
      <c r="L4177" t="s">
        <v>21854</v>
      </c>
      <c r="M4177" s="44">
        <v>-26580.6</v>
      </c>
      <c r="N4177" s="44">
        <v>-26580.6</v>
      </c>
    </row>
    <row r="4178" spans="2:14" x14ac:dyDescent="0.25">
      <c r="B4178" s="49" t="s">
        <v>9735</v>
      </c>
      <c r="C4178" s="53" t="str">
        <f>_xlfn.XLOOKUP(Tabla1[[#This Row],[txtDimensionFocus]],Tabla7[Columna1],Tabla7[Columna2])</f>
        <v>Cuenta Por Pagar Servicios Generales</v>
      </c>
      <c r="D4178" s="43" t="s">
        <v>11798</v>
      </c>
      <c r="E4178" t="s">
        <v>3049</v>
      </c>
      <c r="F4178" t="s">
        <v>11799</v>
      </c>
      <c r="G4178" s="41">
        <v>41761</v>
      </c>
      <c r="H4178" t="s">
        <v>2959</v>
      </c>
      <c r="L4178" t="s">
        <v>21854</v>
      </c>
      <c r="M4178" s="44">
        <v>-26464.99</v>
      </c>
      <c r="N4178" s="44">
        <v>-26464.99</v>
      </c>
    </row>
    <row r="4179" spans="2:14" x14ac:dyDescent="0.25">
      <c r="B4179" s="49" t="s">
        <v>9735</v>
      </c>
      <c r="C4179" s="53" t="str">
        <f>_xlfn.XLOOKUP(Tabla1[[#This Row],[txtDimensionFocus]],Tabla7[Columna1],Tabla7[Columna2])</f>
        <v>Cuenta Por Pagar Servicios Generales</v>
      </c>
      <c r="D4179" s="43" t="s">
        <v>12977</v>
      </c>
      <c r="E4179" t="s">
        <v>4693</v>
      </c>
      <c r="F4179" t="s">
        <v>12978</v>
      </c>
      <c r="G4179" s="41">
        <v>42004</v>
      </c>
      <c r="H4179" t="s">
        <v>4694</v>
      </c>
      <c r="L4179" t="s">
        <v>21854</v>
      </c>
      <c r="M4179" s="44">
        <v>-26396</v>
      </c>
      <c r="N4179" s="44">
        <v>-26396</v>
      </c>
    </row>
    <row r="4180" spans="2:14" x14ac:dyDescent="0.25">
      <c r="B4180" s="49" t="s">
        <v>9735</v>
      </c>
      <c r="C4180" s="53" t="str">
        <f>_xlfn.XLOOKUP(Tabla1[[#This Row],[txtDimensionFocus]],Tabla7[Columna1],Tabla7[Columna2])</f>
        <v>Cuenta Por Pagar Servicios Generales</v>
      </c>
      <c r="D4180" s="43" t="s">
        <v>11629</v>
      </c>
      <c r="E4180" t="s">
        <v>2848</v>
      </c>
      <c r="F4180" t="s">
        <v>11630</v>
      </c>
      <c r="G4180" s="41">
        <v>41746</v>
      </c>
      <c r="H4180" t="s">
        <v>2843</v>
      </c>
      <c r="L4180" t="s">
        <v>21854</v>
      </c>
      <c r="M4180" s="44">
        <v>-26333.58</v>
      </c>
      <c r="N4180" s="44">
        <v>-26333.58</v>
      </c>
    </row>
    <row r="4181" spans="2:14" x14ac:dyDescent="0.25">
      <c r="B4181" s="49" t="s">
        <v>9735</v>
      </c>
      <c r="C4181" s="53" t="str">
        <f>_xlfn.XLOOKUP(Tabla1[[#This Row],[txtDimensionFocus]],Tabla7[Columna1],Tabla7[Columna2])</f>
        <v>Cuenta Por Pagar Servicios Generales</v>
      </c>
      <c r="D4181" s="43" t="s">
        <v>12873</v>
      </c>
      <c r="E4181" t="s">
        <v>4547</v>
      </c>
      <c r="F4181" t="s">
        <v>12874</v>
      </c>
      <c r="G4181" s="41">
        <v>41992</v>
      </c>
      <c r="H4181" t="s">
        <v>4548</v>
      </c>
      <c r="L4181" t="s">
        <v>21854</v>
      </c>
      <c r="M4181" s="44">
        <v>-26250</v>
      </c>
      <c r="N4181" s="44">
        <v>-26250</v>
      </c>
    </row>
    <row r="4182" spans="2:14" x14ac:dyDescent="0.25">
      <c r="B4182" s="49" t="s">
        <v>9735</v>
      </c>
      <c r="C4182" s="53" t="str">
        <f>_xlfn.XLOOKUP(Tabla1[[#This Row],[txtDimensionFocus]],Tabla7[Columna1],Tabla7[Columna2])</f>
        <v>Cuenta Por Pagar Servicios Generales</v>
      </c>
      <c r="D4182" s="43" t="s">
        <v>12743</v>
      </c>
      <c r="E4182" t="s">
        <v>4373</v>
      </c>
      <c r="F4182" t="s">
        <v>12744</v>
      </c>
      <c r="G4182" s="41">
        <v>41939</v>
      </c>
      <c r="H4182" t="s">
        <v>4374</v>
      </c>
      <c r="L4182" t="s">
        <v>21854</v>
      </c>
      <c r="M4182" s="44">
        <v>-26227.99</v>
      </c>
      <c r="N4182" s="44">
        <v>-26227.99</v>
      </c>
    </row>
    <row r="4183" spans="2:14" x14ac:dyDescent="0.25">
      <c r="B4183" s="49" t="s">
        <v>9735</v>
      </c>
      <c r="C4183" s="53" t="str">
        <f>_xlfn.XLOOKUP(Tabla1[[#This Row],[txtDimensionFocus]],Tabla7[Columna1],Tabla7[Columna2])</f>
        <v>Cuenta Por Pagar Servicios Generales</v>
      </c>
      <c r="D4183" s="43" t="s">
        <v>1356</v>
      </c>
      <c r="E4183" t="s">
        <v>1355</v>
      </c>
      <c r="F4183" t="s">
        <v>10693</v>
      </c>
      <c r="G4183" s="41">
        <v>41605</v>
      </c>
      <c r="H4183" s="50" t="s">
        <v>1768</v>
      </c>
      <c r="L4183" t="s">
        <v>21854</v>
      </c>
      <c r="M4183" s="44">
        <v>-26200</v>
      </c>
      <c r="N4183" s="44">
        <v>-26200</v>
      </c>
    </row>
    <row r="4184" spans="2:14" x14ac:dyDescent="0.25">
      <c r="B4184" s="49" t="s">
        <v>9735</v>
      </c>
      <c r="C4184" s="53" t="str">
        <f>_xlfn.XLOOKUP(Tabla1[[#This Row],[txtDimensionFocus]],Tabla7[Columna1],Tabla7[Columna2])</f>
        <v>Cuenta Por Pagar Servicios Generales</v>
      </c>
      <c r="D4184" s="43" t="s">
        <v>6569</v>
      </c>
      <c r="E4184" t="s">
        <v>6568</v>
      </c>
      <c r="F4184" t="s">
        <v>14540</v>
      </c>
      <c r="G4184" s="41">
        <v>42783</v>
      </c>
      <c r="H4184" t="s">
        <v>6679</v>
      </c>
      <c r="L4184" t="s">
        <v>21854</v>
      </c>
      <c r="M4184" s="44">
        <v>-26165.65</v>
      </c>
      <c r="N4184" s="44">
        <v>-26165.65</v>
      </c>
    </row>
    <row r="4185" spans="2:14" x14ac:dyDescent="0.25">
      <c r="B4185" s="49" t="s">
        <v>9735</v>
      </c>
      <c r="C4185" s="53" t="str">
        <f>_xlfn.XLOOKUP(Tabla1[[#This Row],[txtDimensionFocus]],Tabla7[Columna1],Tabla7[Columna2])</f>
        <v>Cuenta Por Pagar Servicios Generales</v>
      </c>
      <c r="D4185" s="43" t="s">
        <v>760</v>
      </c>
      <c r="E4185" t="s">
        <v>759</v>
      </c>
      <c r="F4185" t="s">
        <v>9958</v>
      </c>
      <c r="G4185" s="41">
        <v>41136</v>
      </c>
      <c r="H4185" t="s">
        <v>786</v>
      </c>
      <c r="I4185" t="s">
        <v>19020</v>
      </c>
      <c r="L4185" t="s">
        <v>21854</v>
      </c>
      <c r="M4185" s="44">
        <v>-26100</v>
      </c>
      <c r="N4185" s="44">
        <v>-26100</v>
      </c>
    </row>
    <row r="4186" spans="2:14" x14ac:dyDescent="0.25">
      <c r="B4186" s="49" t="s">
        <v>9735</v>
      </c>
      <c r="C4186" s="53" t="str">
        <f>_xlfn.XLOOKUP(Tabla1[[#This Row],[txtDimensionFocus]],Tabla7[Columna1],Tabla7[Columna2])</f>
        <v>Cuenta Por Pagar Servicios Generales</v>
      </c>
      <c r="D4186" s="43" t="s">
        <v>10495</v>
      </c>
      <c r="E4186" t="s">
        <v>1525</v>
      </c>
      <c r="F4186" t="s">
        <v>10505</v>
      </c>
      <c r="G4186" s="41">
        <v>41521</v>
      </c>
      <c r="H4186" t="s">
        <v>1539</v>
      </c>
      <c r="I4186" t="s">
        <v>16699</v>
      </c>
      <c r="K4186">
        <v>852</v>
      </c>
      <c r="L4186" t="s">
        <v>21854</v>
      </c>
      <c r="M4186" s="44">
        <v>-26019</v>
      </c>
      <c r="N4186" s="44">
        <v>-26019</v>
      </c>
    </row>
    <row r="4187" spans="2:14" x14ac:dyDescent="0.25">
      <c r="B4187" s="49" t="s">
        <v>9735</v>
      </c>
      <c r="C4187" s="53" t="str">
        <f>_xlfn.XLOOKUP(Tabla1[[#This Row],[txtDimensionFocus]],Tabla7[Columna1],Tabla7[Columna2])</f>
        <v>Cuenta Por Pagar Servicios Generales</v>
      </c>
      <c r="D4187" s="43" t="s">
        <v>6569</v>
      </c>
      <c r="E4187" t="s">
        <v>6568</v>
      </c>
      <c r="F4187" t="s">
        <v>14530</v>
      </c>
      <c r="G4187" s="41">
        <v>42783</v>
      </c>
      <c r="H4187" t="s">
        <v>6668</v>
      </c>
      <c r="L4187" t="s">
        <v>21854</v>
      </c>
      <c r="M4187" s="44">
        <v>-25976.15</v>
      </c>
      <c r="N4187" s="44">
        <v>-25976.15</v>
      </c>
    </row>
    <row r="4188" spans="2:14" x14ac:dyDescent="0.25">
      <c r="B4188" s="49" t="s">
        <v>9735</v>
      </c>
      <c r="C4188" s="53" t="str">
        <f>_xlfn.XLOOKUP(Tabla1[[#This Row],[txtDimensionFocus]],Tabla7[Columna1],Tabla7[Columna2])</f>
        <v>Cuenta Por Pagar Servicios Generales</v>
      </c>
      <c r="D4188" s="43" t="s">
        <v>13580</v>
      </c>
      <c r="E4188" t="s">
        <v>5480</v>
      </c>
      <c r="F4188" t="s">
        <v>13581</v>
      </c>
      <c r="G4188" s="41">
        <v>42142</v>
      </c>
      <c r="H4188" t="s">
        <v>5481</v>
      </c>
      <c r="L4188" t="s">
        <v>21854</v>
      </c>
      <c r="M4188" s="44">
        <v>-25943.47</v>
      </c>
      <c r="N4188" s="44">
        <v>-25943.47</v>
      </c>
    </row>
    <row r="4189" spans="2:14" x14ac:dyDescent="0.25">
      <c r="B4189" s="49" t="s">
        <v>9735</v>
      </c>
      <c r="C4189" s="53" t="str">
        <f>_xlfn.XLOOKUP(Tabla1[[#This Row],[txtDimensionFocus]],Tabla7[Columna1],Tabla7[Columna2])</f>
        <v>Cuenta Por Pagar Servicios Generales</v>
      </c>
      <c r="D4189" s="43" t="s">
        <v>11484</v>
      </c>
      <c r="E4189" t="s">
        <v>2649</v>
      </c>
      <c r="F4189" t="s">
        <v>11485</v>
      </c>
      <c r="G4189" s="41">
        <v>41741</v>
      </c>
      <c r="H4189" t="s">
        <v>2650</v>
      </c>
      <c r="L4189" t="s">
        <v>21854</v>
      </c>
      <c r="M4189" s="44">
        <v>-25923.599999999999</v>
      </c>
      <c r="N4189" s="44">
        <v>-25923.599999999999</v>
      </c>
    </row>
    <row r="4190" spans="2:14" x14ac:dyDescent="0.25">
      <c r="B4190" s="49" t="s">
        <v>9735</v>
      </c>
      <c r="C4190" s="53" t="str">
        <f>_xlfn.XLOOKUP(Tabla1[[#This Row],[txtDimensionFocus]],Tabla7[Columna1],Tabla7[Columna2])</f>
        <v>Cuenta Por Pagar Servicios Generales</v>
      </c>
      <c r="D4190" s="43" t="s">
        <v>10326</v>
      </c>
      <c r="E4190" t="s">
        <v>1301</v>
      </c>
      <c r="F4190" t="s">
        <v>10327</v>
      </c>
      <c r="G4190" s="41">
        <v>41376</v>
      </c>
      <c r="H4190" t="s">
        <v>1302</v>
      </c>
      <c r="L4190" t="s">
        <v>21854</v>
      </c>
      <c r="M4190" s="44">
        <v>-25456.43</v>
      </c>
      <c r="N4190" s="44">
        <v>-25456.43</v>
      </c>
    </row>
    <row r="4191" spans="2:14" x14ac:dyDescent="0.25">
      <c r="B4191" s="49" t="s">
        <v>9735</v>
      </c>
      <c r="C4191" s="53" t="str">
        <f>_xlfn.XLOOKUP(Tabla1[[#This Row],[txtDimensionFocus]],Tabla7[Columna1],Tabla7[Columna2])</f>
        <v>Cuenta Por Pagar Servicios Generales</v>
      </c>
      <c r="D4191" s="43" t="s">
        <v>9670</v>
      </c>
      <c r="E4191" t="s">
        <v>474</v>
      </c>
      <c r="F4191" t="s">
        <v>10720</v>
      </c>
      <c r="G4191" s="41">
        <v>41606</v>
      </c>
      <c r="H4191" t="s">
        <v>1797</v>
      </c>
      <c r="L4191" t="s">
        <v>21854</v>
      </c>
      <c r="M4191" s="44">
        <v>-25414.6</v>
      </c>
      <c r="N4191" s="44">
        <v>-25414.6</v>
      </c>
    </row>
    <row r="4192" spans="2:14" x14ac:dyDescent="0.25">
      <c r="B4192" s="49" t="s">
        <v>9735</v>
      </c>
      <c r="C4192" s="53" t="str">
        <f>_xlfn.XLOOKUP(Tabla1[[#This Row],[txtDimensionFocus]],Tabla7[Columna1],Tabla7[Columna2])</f>
        <v>Cuenta Por Pagar Servicios Generales</v>
      </c>
      <c r="D4192" s="43" t="s">
        <v>11451</v>
      </c>
      <c r="E4192" t="s">
        <v>2599</v>
      </c>
      <c r="F4192" t="s">
        <v>11452</v>
      </c>
      <c r="G4192" s="41">
        <v>41741</v>
      </c>
      <c r="H4192" t="s">
        <v>2600</v>
      </c>
      <c r="L4192" t="s">
        <v>21854</v>
      </c>
      <c r="M4192" s="44">
        <v>-25196.22</v>
      </c>
      <c r="N4192" s="44">
        <v>-25196.22</v>
      </c>
    </row>
    <row r="4193" spans="2:14" x14ac:dyDescent="0.25">
      <c r="B4193" s="49" t="s">
        <v>9735</v>
      </c>
      <c r="C4193" s="53" t="str">
        <f>_xlfn.XLOOKUP(Tabla1[[#This Row],[txtDimensionFocus]],Tabla7[Columna1],Tabla7[Columna2])</f>
        <v>Cuenta Por Pagar Servicios Generales</v>
      </c>
      <c r="D4193" s="43" t="s">
        <v>11624</v>
      </c>
      <c r="E4193" t="s">
        <v>2839</v>
      </c>
      <c r="F4193" t="s">
        <v>11625</v>
      </c>
      <c r="G4193" s="41">
        <v>41745</v>
      </c>
      <c r="H4193" t="s">
        <v>2840</v>
      </c>
      <c r="L4193" t="s">
        <v>21854</v>
      </c>
      <c r="M4193" s="44">
        <v>-25196.22</v>
      </c>
      <c r="N4193" s="44">
        <v>-25196.22</v>
      </c>
    </row>
    <row r="4194" spans="2:14" x14ac:dyDescent="0.25">
      <c r="B4194" s="49" t="s">
        <v>9735</v>
      </c>
      <c r="C4194" s="53" t="str">
        <f>_xlfn.XLOOKUP(Tabla1[[#This Row],[txtDimensionFocus]],Tabla7[Columna1],Tabla7[Columna2])</f>
        <v>Cuenta Por Pagar Servicios Generales</v>
      </c>
      <c r="D4194" s="43" t="s">
        <v>14720</v>
      </c>
      <c r="E4194" t="s">
        <v>6928</v>
      </c>
      <c r="F4194" t="s">
        <v>14721</v>
      </c>
      <c r="G4194" s="41">
        <v>43018</v>
      </c>
      <c r="H4194" t="s">
        <v>6929</v>
      </c>
      <c r="L4194" t="s">
        <v>21854</v>
      </c>
      <c r="M4194" s="44">
        <v>-25038.26</v>
      </c>
      <c r="N4194" s="44">
        <v>-25038.26</v>
      </c>
    </row>
    <row r="4195" spans="2:14" x14ac:dyDescent="0.25">
      <c r="B4195" s="49" t="s">
        <v>9735</v>
      </c>
      <c r="C4195" s="53" t="str">
        <f>_xlfn.XLOOKUP(Tabla1[[#This Row],[txtDimensionFocus]],Tabla7[Columna1],Tabla7[Columna2])</f>
        <v>Cuenta Por Pagar Servicios Generales</v>
      </c>
      <c r="D4195" s="43" t="s">
        <v>11616</v>
      </c>
      <c r="E4195" t="s">
        <v>2827</v>
      </c>
      <c r="F4195" t="s">
        <v>11617</v>
      </c>
      <c r="G4195" s="41">
        <v>41745</v>
      </c>
      <c r="H4195" t="s">
        <v>2828</v>
      </c>
      <c r="L4195" t="s">
        <v>21854</v>
      </c>
      <c r="M4195" s="44">
        <v>-25034.45</v>
      </c>
      <c r="N4195" s="44">
        <v>-25034.45</v>
      </c>
    </row>
    <row r="4196" spans="2:14" x14ac:dyDescent="0.25">
      <c r="B4196" s="49" t="s">
        <v>9735</v>
      </c>
      <c r="C4196" s="53" t="str">
        <f>_xlfn.XLOOKUP(Tabla1[[#This Row],[txtDimensionFocus]],Tabla7[Columna1],Tabla7[Columna2])</f>
        <v>Cuenta Por Pagar Servicios Generales</v>
      </c>
      <c r="D4196" s="43" t="s">
        <v>12005</v>
      </c>
      <c r="E4196" t="s">
        <v>3353</v>
      </c>
      <c r="F4196" t="s">
        <v>12006</v>
      </c>
      <c r="G4196" s="41">
        <v>41773</v>
      </c>
      <c r="H4196" t="s">
        <v>3351</v>
      </c>
      <c r="L4196" t="s">
        <v>21854</v>
      </c>
      <c r="M4196" s="44">
        <v>-24750.21</v>
      </c>
      <c r="N4196" s="44">
        <v>-24750.21</v>
      </c>
    </row>
    <row r="4197" spans="2:14" x14ac:dyDescent="0.25">
      <c r="B4197" s="49" t="s">
        <v>9735</v>
      </c>
      <c r="C4197" s="53" t="str">
        <f>_xlfn.XLOOKUP(Tabla1[[#This Row],[txtDimensionFocus]],Tabla7[Columna1],Tabla7[Columna2])</f>
        <v>Cuenta Por Pagar Servicios Generales</v>
      </c>
      <c r="D4197" s="43" t="s">
        <v>11202</v>
      </c>
      <c r="E4197" t="s">
        <v>2311</v>
      </c>
      <c r="F4197" t="s">
        <v>11203</v>
      </c>
      <c r="G4197" s="41">
        <v>41704</v>
      </c>
      <c r="H4197" t="s">
        <v>2312</v>
      </c>
      <c r="L4197" t="s">
        <v>21854</v>
      </c>
      <c r="M4197" s="44">
        <v>-24596.31</v>
      </c>
      <c r="N4197" s="44">
        <v>-24596.31</v>
      </c>
    </row>
    <row r="4198" spans="2:14" x14ac:dyDescent="0.25">
      <c r="B4198" s="49" t="s">
        <v>9735</v>
      </c>
      <c r="C4198" s="53" t="str">
        <f>_xlfn.XLOOKUP(Tabla1[[#This Row],[txtDimensionFocus]],Tabla7[Columna1],Tabla7[Columna2])</f>
        <v>Cuenta Por Pagar Servicios Generales</v>
      </c>
      <c r="D4198" s="43" t="s">
        <v>10799</v>
      </c>
      <c r="E4198" t="s">
        <v>1892</v>
      </c>
      <c r="F4198" t="s">
        <v>10801</v>
      </c>
      <c r="G4198" s="41">
        <v>41617</v>
      </c>
      <c r="H4198" t="s">
        <v>1895</v>
      </c>
      <c r="L4198" t="s">
        <v>21854</v>
      </c>
      <c r="M4198" s="44">
        <v>-27327.3</v>
      </c>
      <c r="N4198" s="44">
        <v>-24594.57</v>
      </c>
    </row>
    <row r="4199" spans="2:14" x14ac:dyDescent="0.25">
      <c r="B4199" s="49" t="s">
        <v>9735</v>
      </c>
      <c r="C4199" s="53" t="str">
        <f>_xlfn.XLOOKUP(Tabla1[[#This Row],[txtDimensionFocus]],Tabla7[Columna1],Tabla7[Columna2])</f>
        <v>Cuenta Por Pagar Servicios Generales</v>
      </c>
      <c r="D4199" s="43" t="s">
        <v>9678</v>
      </c>
      <c r="E4199" t="s">
        <v>478</v>
      </c>
      <c r="F4199" t="s">
        <v>10061</v>
      </c>
      <c r="G4199" s="41">
        <v>41199</v>
      </c>
      <c r="H4199" t="s">
        <v>931</v>
      </c>
      <c r="L4199" t="s">
        <v>21854</v>
      </c>
      <c r="M4199" s="44">
        <v>-24566.12</v>
      </c>
      <c r="N4199" s="44">
        <v>-24566.12</v>
      </c>
    </row>
    <row r="4200" spans="2:14" x14ac:dyDescent="0.25">
      <c r="B4200" s="49" t="s">
        <v>9735</v>
      </c>
      <c r="C4200" s="53" t="str">
        <f>_xlfn.XLOOKUP(Tabla1[[#This Row],[txtDimensionFocus]],Tabla7[Columna1],Tabla7[Columna2])</f>
        <v>Cuenta Por Pagar Servicios Generales</v>
      </c>
      <c r="D4200" s="43" t="s">
        <v>11100</v>
      </c>
      <c r="E4200" t="s">
        <v>2195</v>
      </c>
      <c r="F4200" t="s">
        <v>11101</v>
      </c>
      <c r="G4200" s="41">
        <v>41683</v>
      </c>
      <c r="L4200" t="s">
        <v>21854</v>
      </c>
      <c r="M4200" s="44">
        <v>-24438.400000000001</v>
      </c>
      <c r="N4200" s="44">
        <v>-24438.400000000001</v>
      </c>
    </row>
    <row r="4201" spans="2:14" x14ac:dyDescent="0.25">
      <c r="B4201" s="49" t="s">
        <v>9735</v>
      </c>
      <c r="C4201" s="53" t="str">
        <f>_xlfn.XLOOKUP(Tabla1[[#This Row],[txtDimensionFocus]],Tabla7[Columna1],Tabla7[Columna2])</f>
        <v>Cuenta Por Pagar Servicios Generales</v>
      </c>
      <c r="D4201" s="43" t="s">
        <v>10106</v>
      </c>
      <c r="E4201" t="s">
        <v>1001</v>
      </c>
      <c r="F4201" t="s">
        <v>10107</v>
      </c>
      <c r="G4201" s="41">
        <v>41227</v>
      </c>
      <c r="H4201" t="s">
        <v>1002</v>
      </c>
      <c r="L4201" t="s">
        <v>21854</v>
      </c>
      <c r="M4201" s="44">
        <v>-24429.54</v>
      </c>
      <c r="N4201" s="44">
        <v>-24429.54</v>
      </c>
    </row>
    <row r="4202" spans="2:14" x14ac:dyDescent="0.25">
      <c r="B4202" s="49" t="s">
        <v>9735</v>
      </c>
      <c r="C4202" s="53" t="str">
        <f>_xlfn.XLOOKUP(Tabla1[[#This Row],[txtDimensionFocus]],Tabla7[Columna1],Tabla7[Columna2])</f>
        <v>Cuenta Por Pagar Servicios Generales</v>
      </c>
      <c r="D4202" s="43" t="s">
        <v>10469</v>
      </c>
      <c r="E4202" t="s">
        <v>1496</v>
      </c>
      <c r="F4202" t="s">
        <v>10470</v>
      </c>
      <c r="G4202" s="41">
        <v>41499</v>
      </c>
      <c r="H4202" t="s">
        <v>1497</v>
      </c>
      <c r="L4202" t="s">
        <v>21854</v>
      </c>
      <c r="M4202" s="44">
        <v>-24429.54</v>
      </c>
      <c r="N4202" s="44">
        <v>-24429.54</v>
      </c>
    </row>
    <row r="4203" spans="2:14" x14ac:dyDescent="0.25">
      <c r="B4203" s="49" t="s">
        <v>9735</v>
      </c>
      <c r="C4203" s="53" t="str">
        <f>_xlfn.XLOOKUP(Tabla1[[#This Row],[txtDimensionFocus]],Tabla7[Columna1],Tabla7[Columna2])</f>
        <v>Cuenta Por Pagar Servicios Generales</v>
      </c>
      <c r="D4203" s="43" t="s">
        <v>12925</v>
      </c>
      <c r="E4203" t="s">
        <v>4616</v>
      </c>
      <c r="F4203" t="s">
        <v>12926</v>
      </c>
      <c r="G4203" s="41">
        <v>42004</v>
      </c>
      <c r="H4203" t="s">
        <v>4617</v>
      </c>
      <c r="L4203" t="s">
        <v>21854</v>
      </c>
      <c r="M4203" s="44">
        <v>-24416.3</v>
      </c>
      <c r="N4203" s="44">
        <v>-24416.3</v>
      </c>
    </row>
    <row r="4204" spans="2:14" x14ac:dyDescent="0.25">
      <c r="B4204" s="49" t="s">
        <v>9735</v>
      </c>
      <c r="C4204" s="53" t="str">
        <f>_xlfn.XLOOKUP(Tabla1[[#This Row],[txtDimensionFocus]],Tabla7[Columna1],Tabla7[Columna2])</f>
        <v>Cuenta Por Pagar Servicios Generales</v>
      </c>
      <c r="D4204" s="43" t="s">
        <v>12959</v>
      </c>
      <c r="E4204" t="s">
        <v>4667</v>
      </c>
      <c r="F4204" t="s">
        <v>12960</v>
      </c>
      <c r="G4204" s="41">
        <v>42004</v>
      </c>
      <c r="H4204" t="s">
        <v>4668</v>
      </c>
      <c r="L4204" t="s">
        <v>21854</v>
      </c>
      <c r="M4204" s="44">
        <v>-24416.3</v>
      </c>
      <c r="N4204" s="44">
        <v>-24416.3</v>
      </c>
    </row>
    <row r="4205" spans="2:14" x14ac:dyDescent="0.25">
      <c r="B4205" s="49" t="s">
        <v>9735</v>
      </c>
      <c r="C4205" s="53" t="str">
        <f>_xlfn.XLOOKUP(Tabla1[[#This Row],[txtDimensionFocus]],Tabla7[Columna1],Tabla7[Columna2])</f>
        <v>Cuenta Por Pagar Servicios Generales</v>
      </c>
      <c r="D4205" s="43" t="s">
        <v>13117</v>
      </c>
      <c r="E4205" t="s">
        <v>4900</v>
      </c>
      <c r="F4205" t="s">
        <v>13118</v>
      </c>
      <c r="G4205" s="41">
        <v>42004</v>
      </c>
      <c r="H4205" t="s">
        <v>4901</v>
      </c>
      <c r="L4205" t="s">
        <v>21854</v>
      </c>
      <c r="M4205" s="44">
        <v>-24416.3</v>
      </c>
      <c r="N4205" s="44">
        <v>-24416.3</v>
      </c>
    </row>
    <row r="4206" spans="2:14" x14ac:dyDescent="0.25">
      <c r="B4206" s="49" t="s">
        <v>9735</v>
      </c>
      <c r="C4206" s="53" t="str">
        <f>_xlfn.XLOOKUP(Tabla1[[#This Row],[txtDimensionFocus]],Tabla7[Columna1],Tabla7[Columna2])</f>
        <v>Cuenta Por Pagar Servicios Generales</v>
      </c>
      <c r="D4206" s="43" t="s">
        <v>13204</v>
      </c>
      <c r="E4206" t="s">
        <v>5030</v>
      </c>
      <c r="F4206" t="s">
        <v>13205</v>
      </c>
      <c r="G4206" s="41">
        <v>42004</v>
      </c>
      <c r="H4206" t="s">
        <v>5031</v>
      </c>
      <c r="L4206" t="s">
        <v>21854</v>
      </c>
      <c r="M4206" s="44">
        <v>-24416.3</v>
      </c>
      <c r="N4206" s="44">
        <v>-24416.3</v>
      </c>
    </row>
    <row r="4207" spans="2:14" x14ac:dyDescent="0.25">
      <c r="B4207" s="49" t="s">
        <v>9735</v>
      </c>
      <c r="C4207" s="53" t="str">
        <f>_xlfn.XLOOKUP(Tabla1[[#This Row],[txtDimensionFocus]],Tabla7[Columna1],Tabla7[Columna2])</f>
        <v>Cuenta Por Pagar Servicios Generales</v>
      </c>
      <c r="D4207" s="43" t="s">
        <v>13206</v>
      </c>
      <c r="E4207" t="s">
        <v>5033</v>
      </c>
      <c r="F4207" t="s">
        <v>13207</v>
      </c>
      <c r="G4207" s="41">
        <v>42004</v>
      </c>
      <c r="H4207" t="s">
        <v>5034</v>
      </c>
      <c r="L4207" t="s">
        <v>21854</v>
      </c>
      <c r="M4207" s="44">
        <v>-24416.3</v>
      </c>
      <c r="N4207" s="44">
        <v>-24416.3</v>
      </c>
    </row>
    <row r="4208" spans="2:14" x14ac:dyDescent="0.25">
      <c r="B4208" s="49" t="s">
        <v>9735</v>
      </c>
      <c r="C4208" s="53" t="str">
        <f>_xlfn.XLOOKUP(Tabla1[[#This Row],[txtDimensionFocus]],Tabla7[Columna1],Tabla7[Columna2])</f>
        <v>Cuenta Por Pagar Servicios Generales</v>
      </c>
      <c r="D4208" s="43" t="s">
        <v>13221</v>
      </c>
      <c r="E4208" t="s">
        <v>5055</v>
      </c>
      <c r="F4208" t="s">
        <v>13222</v>
      </c>
      <c r="G4208" s="41">
        <v>42004</v>
      </c>
      <c r="H4208" t="s">
        <v>5056</v>
      </c>
      <c r="L4208" t="s">
        <v>21854</v>
      </c>
      <c r="M4208" s="44">
        <v>-24416.3</v>
      </c>
      <c r="N4208" s="44">
        <v>-24416.3</v>
      </c>
    </row>
    <row r="4209" spans="2:14" x14ac:dyDescent="0.25">
      <c r="B4209" s="49" t="s">
        <v>9735</v>
      </c>
      <c r="C4209" s="53" t="str">
        <f>_xlfn.XLOOKUP(Tabla1[[#This Row],[txtDimensionFocus]],Tabla7[Columna1],Tabla7[Columna2])</f>
        <v>Cuenta Por Pagar Servicios Generales</v>
      </c>
      <c r="D4209" s="43" t="s">
        <v>13283</v>
      </c>
      <c r="E4209" t="s">
        <v>5144</v>
      </c>
      <c r="F4209" t="s">
        <v>13284</v>
      </c>
      <c r="G4209" s="41">
        <v>42004</v>
      </c>
      <c r="H4209" t="s">
        <v>5145</v>
      </c>
      <c r="L4209" t="s">
        <v>21854</v>
      </c>
      <c r="M4209" s="44">
        <v>-24416.3</v>
      </c>
      <c r="N4209" s="44">
        <v>-24416.3</v>
      </c>
    </row>
    <row r="4210" spans="2:14" x14ac:dyDescent="0.25">
      <c r="B4210" s="49" t="s">
        <v>9735</v>
      </c>
      <c r="C4210" s="53" t="str">
        <f>_xlfn.XLOOKUP(Tabla1[[#This Row],[txtDimensionFocus]],Tabla7[Columna1],Tabla7[Columna2])</f>
        <v>Cuenta Por Pagar Servicios Generales</v>
      </c>
      <c r="D4210" s="43" t="s">
        <v>13309</v>
      </c>
      <c r="E4210" t="s">
        <v>5183</v>
      </c>
      <c r="F4210" t="s">
        <v>13310</v>
      </c>
      <c r="G4210" s="41">
        <v>42004</v>
      </c>
      <c r="H4210" t="s">
        <v>5184</v>
      </c>
      <c r="L4210" t="s">
        <v>21854</v>
      </c>
      <c r="M4210" s="44">
        <v>-24416.3</v>
      </c>
      <c r="N4210" s="44">
        <v>-24416.3</v>
      </c>
    </row>
    <row r="4211" spans="2:14" x14ac:dyDescent="0.25">
      <c r="B4211" s="49" t="s">
        <v>9735</v>
      </c>
      <c r="C4211" s="53" t="str">
        <f>_xlfn.XLOOKUP(Tabla1[[#This Row],[txtDimensionFocus]],Tabla7[Columna1],Tabla7[Columna2])</f>
        <v>Cuenta Por Pagar Servicios Generales</v>
      </c>
      <c r="D4211" s="43" t="s">
        <v>13323</v>
      </c>
      <c r="E4211" t="s">
        <v>5204</v>
      </c>
      <c r="F4211" t="s">
        <v>13324</v>
      </c>
      <c r="G4211" s="41">
        <v>42004</v>
      </c>
      <c r="H4211" t="s">
        <v>5205</v>
      </c>
      <c r="L4211" t="s">
        <v>21854</v>
      </c>
      <c r="M4211" s="44">
        <v>-24416.3</v>
      </c>
      <c r="N4211" s="44">
        <v>-24416.3</v>
      </c>
    </row>
    <row r="4212" spans="2:14" x14ac:dyDescent="0.25">
      <c r="B4212" s="49" t="s">
        <v>9735</v>
      </c>
      <c r="C4212" s="53" t="str">
        <f>_xlfn.XLOOKUP(Tabla1[[#This Row],[txtDimensionFocus]],Tabla7[Columna1],Tabla7[Columna2])</f>
        <v>Cuenta Por Pagar Servicios Generales</v>
      </c>
      <c r="D4212" s="43" t="s">
        <v>10873</v>
      </c>
      <c r="E4212" t="s">
        <v>1958</v>
      </c>
      <c r="F4212" t="s">
        <v>10874</v>
      </c>
      <c r="G4212" s="41">
        <v>41624</v>
      </c>
      <c r="H4212" t="s">
        <v>1959</v>
      </c>
      <c r="L4212" t="s">
        <v>21854</v>
      </c>
      <c r="M4212" s="44">
        <v>-24406.59</v>
      </c>
      <c r="N4212" s="44">
        <v>-24406.59</v>
      </c>
    </row>
    <row r="4213" spans="2:14" x14ac:dyDescent="0.25">
      <c r="B4213" s="49" t="s">
        <v>9735</v>
      </c>
      <c r="C4213" s="53" t="str">
        <f>_xlfn.XLOOKUP(Tabla1[[#This Row],[txtDimensionFocus]],Tabla7[Columna1],Tabla7[Columna2])</f>
        <v>Cuenta Por Pagar Servicios Generales</v>
      </c>
      <c r="D4213" s="43" t="s">
        <v>10739</v>
      </c>
      <c r="E4213" t="s">
        <v>1821</v>
      </c>
      <c r="F4213" t="s">
        <v>10740</v>
      </c>
      <c r="G4213" s="41">
        <v>41610</v>
      </c>
      <c r="H4213" t="s">
        <v>1822</v>
      </c>
      <c r="I4213" t="s">
        <v>17793</v>
      </c>
      <c r="K4213">
        <v>1728</v>
      </c>
      <c r="L4213" t="s">
        <v>21854</v>
      </c>
      <c r="M4213" s="44">
        <v>-24218</v>
      </c>
      <c r="N4213" s="44">
        <v>-24218</v>
      </c>
    </row>
    <row r="4214" spans="2:14" x14ac:dyDescent="0.25">
      <c r="B4214" s="49" t="s">
        <v>9735</v>
      </c>
      <c r="C4214" s="53" t="str">
        <f>_xlfn.XLOOKUP(Tabla1[[#This Row],[txtDimensionFocus]],Tabla7[Columna1],Tabla7[Columna2])</f>
        <v>Cuenta Por Pagar Servicios Generales</v>
      </c>
      <c r="D4214" s="43" t="s">
        <v>9079</v>
      </c>
      <c r="E4214" t="s">
        <v>9078</v>
      </c>
      <c r="F4214" t="s">
        <v>16318</v>
      </c>
      <c r="G4214" s="41">
        <v>45048</v>
      </c>
      <c r="H4214" t="s">
        <v>9080</v>
      </c>
      <c r="L4214" t="s">
        <v>21854</v>
      </c>
      <c r="M4214" s="44">
        <v>-24150</v>
      </c>
      <c r="N4214" s="44">
        <v>-24150</v>
      </c>
    </row>
    <row r="4215" spans="2:14" x14ac:dyDescent="0.25">
      <c r="B4215" s="49" t="s">
        <v>9735</v>
      </c>
      <c r="C4215" s="53" t="str">
        <f>_xlfn.XLOOKUP(Tabla1[[#This Row],[txtDimensionFocus]],Tabla7[Columna1],Tabla7[Columna2])</f>
        <v>Cuenta Por Pagar Servicios Generales</v>
      </c>
      <c r="D4215" s="43" t="s">
        <v>10495</v>
      </c>
      <c r="E4215" t="s">
        <v>1525</v>
      </c>
      <c r="F4215" t="s">
        <v>10496</v>
      </c>
      <c r="G4215" s="41">
        <v>41520</v>
      </c>
      <c r="H4215" t="s">
        <v>1526</v>
      </c>
      <c r="I4215" t="s">
        <v>16699</v>
      </c>
      <c r="K4215">
        <v>852</v>
      </c>
      <c r="L4215" t="s">
        <v>21854</v>
      </c>
      <c r="M4215" s="44">
        <v>-24072</v>
      </c>
      <c r="N4215" s="44">
        <v>-24072</v>
      </c>
    </row>
    <row r="4216" spans="2:14" x14ac:dyDescent="0.25">
      <c r="B4216" s="49" t="s">
        <v>9735</v>
      </c>
      <c r="C4216" s="53" t="str">
        <f>_xlfn.XLOOKUP(Tabla1[[#This Row],[txtDimensionFocus]],Tabla7[Columna1],Tabla7[Columna2])</f>
        <v>Cuenta Por Pagar Servicios Generales</v>
      </c>
      <c r="D4216" s="43" t="s">
        <v>10786</v>
      </c>
      <c r="E4216" t="s">
        <v>1877</v>
      </c>
      <c r="F4216" t="s">
        <v>10787</v>
      </c>
      <c r="G4216" s="41">
        <v>41615</v>
      </c>
      <c r="H4216" t="s">
        <v>1878</v>
      </c>
      <c r="L4216" t="s">
        <v>21854</v>
      </c>
      <c r="M4216" s="44">
        <v>-24015.48</v>
      </c>
      <c r="N4216" s="44">
        <v>-24015.48</v>
      </c>
    </row>
    <row r="4217" spans="2:14" x14ac:dyDescent="0.25">
      <c r="B4217" s="49" t="s">
        <v>9735</v>
      </c>
      <c r="C4217" s="53" t="str">
        <f>_xlfn.XLOOKUP(Tabla1[[#This Row],[txtDimensionFocus]],Tabla7[Columna1],Tabla7[Columna2])</f>
        <v>Cuenta Por Pagar Servicios Generales</v>
      </c>
      <c r="D4217" s="43" t="s">
        <v>10790</v>
      </c>
      <c r="E4217" t="s">
        <v>1883</v>
      </c>
      <c r="F4217" t="s">
        <v>10791</v>
      </c>
      <c r="G4217" s="41">
        <v>41615</v>
      </c>
      <c r="H4217" t="s">
        <v>1884</v>
      </c>
      <c r="L4217" t="s">
        <v>21854</v>
      </c>
      <c r="M4217" s="44">
        <v>-24015.48</v>
      </c>
      <c r="N4217" s="44">
        <v>-24015.48</v>
      </c>
    </row>
    <row r="4218" spans="2:14" x14ac:dyDescent="0.25">
      <c r="B4218" s="49" t="s">
        <v>9735</v>
      </c>
      <c r="C4218" s="53" t="str">
        <f>_xlfn.XLOOKUP(Tabla1[[#This Row],[txtDimensionFocus]],Tabla7[Columna1],Tabla7[Columna2])</f>
        <v>Cuenta Por Pagar Servicios Generales</v>
      </c>
      <c r="D4218" s="43" t="s">
        <v>10687</v>
      </c>
      <c r="E4218" t="s">
        <v>1758</v>
      </c>
      <c r="F4218" t="s">
        <v>10688</v>
      </c>
      <c r="G4218" s="41">
        <v>41603</v>
      </c>
      <c r="H4218" t="s">
        <v>1759</v>
      </c>
      <c r="L4218" t="s">
        <v>21854</v>
      </c>
      <c r="M4218" s="44">
        <v>-24012.34</v>
      </c>
      <c r="N4218" s="44">
        <v>-24012.34</v>
      </c>
    </row>
    <row r="4219" spans="2:14" x14ac:dyDescent="0.25">
      <c r="B4219" s="49" t="s">
        <v>9735</v>
      </c>
      <c r="C4219" s="53" t="str">
        <f>_xlfn.XLOOKUP(Tabla1[[#This Row],[txtDimensionFocus]],Tabla7[Columna1],Tabla7[Columna2])</f>
        <v>Cuenta Por Pagar Servicios Generales</v>
      </c>
      <c r="D4219" s="43" t="s">
        <v>12770</v>
      </c>
      <c r="E4219" t="s">
        <v>4412</v>
      </c>
      <c r="F4219" t="s">
        <v>12771</v>
      </c>
      <c r="G4219" s="41">
        <v>41949</v>
      </c>
      <c r="H4219" t="s">
        <v>4413</v>
      </c>
      <c r="L4219" t="s">
        <v>21854</v>
      </c>
      <c r="M4219" s="44">
        <v>-24000</v>
      </c>
      <c r="N4219" s="44">
        <v>-24000</v>
      </c>
    </row>
    <row r="4220" spans="2:14" x14ac:dyDescent="0.25">
      <c r="B4220" s="49" t="s">
        <v>23700</v>
      </c>
      <c r="C4220" s="53" t="str">
        <f>_xlfn.XLOOKUP(Tabla1[[#This Row],[txtDimensionFocus]],Tabla7[Columna1],Tabla7[Columna2])</f>
        <v>Retencion por Pagar  de Impuesto Retenido</v>
      </c>
      <c r="D4220" s="43" t="s">
        <v>17</v>
      </c>
      <c r="E4220" t="s">
        <v>16</v>
      </c>
      <c r="F4220" t="s">
        <v>23803</v>
      </c>
      <c r="G4220" s="41">
        <v>41709</v>
      </c>
      <c r="L4220" t="s">
        <v>21854</v>
      </c>
      <c r="M4220" s="44">
        <v>-20872.2</v>
      </c>
      <c r="N4220" s="44">
        <v>-20872.2</v>
      </c>
    </row>
    <row r="4221" spans="2:14" x14ac:dyDescent="0.25">
      <c r="B4221" s="49" t="s">
        <v>9735</v>
      </c>
      <c r="C4221" s="53" t="str">
        <f>_xlfn.XLOOKUP(Tabla1[[#This Row],[txtDimensionFocus]],Tabla7[Columna1],Tabla7[Columna2])</f>
        <v>Cuenta Por Pagar Servicios Generales</v>
      </c>
      <c r="D4221" s="43" t="s">
        <v>12774</v>
      </c>
      <c r="E4221" t="s">
        <v>4416</v>
      </c>
      <c r="F4221" t="s">
        <v>12775</v>
      </c>
      <c r="G4221" s="41">
        <v>41949</v>
      </c>
      <c r="H4221" t="s">
        <v>4413</v>
      </c>
      <c r="L4221" t="s">
        <v>21854</v>
      </c>
      <c r="M4221" s="44">
        <v>-24000</v>
      </c>
      <c r="N4221" s="44">
        <v>-24000</v>
      </c>
    </row>
    <row r="4222" spans="2:14" x14ac:dyDescent="0.25">
      <c r="B4222" s="49" t="s">
        <v>9735</v>
      </c>
      <c r="C4222" s="53" t="str">
        <f>_xlfn.XLOOKUP(Tabla1[[#This Row],[txtDimensionFocus]],Tabla7[Columna1],Tabla7[Columna2])</f>
        <v>Cuenta Por Pagar Servicios Generales</v>
      </c>
      <c r="D4222" s="43" t="s">
        <v>14405</v>
      </c>
      <c r="E4222" t="s">
        <v>6526</v>
      </c>
      <c r="F4222" t="s">
        <v>14863</v>
      </c>
      <c r="G4222" s="41">
        <v>43255</v>
      </c>
      <c r="H4222" t="s">
        <v>7118</v>
      </c>
      <c r="L4222" t="s">
        <v>21854</v>
      </c>
      <c r="M4222" s="44">
        <v>-24000</v>
      </c>
      <c r="N4222" s="44">
        <v>-24000</v>
      </c>
    </row>
    <row r="4223" spans="2:14" x14ac:dyDescent="0.25">
      <c r="B4223" s="49" t="s">
        <v>9735</v>
      </c>
      <c r="C4223" s="53" t="str">
        <f>_xlfn.XLOOKUP(Tabla1[[#This Row],[txtDimensionFocus]],Tabla7[Columna1],Tabla7[Columna2])</f>
        <v>Cuenta Por Pagar Servicios Generales</v>
      </c>
      <c r="D4223" s="43" t="s">
        <v>6477</v>
      </c>
      <c r="E4223" t="s">
        <v>6476</v>
      </c>
      <c r="F4223" t="s">
        <v>14376</v>
      </c>
      <c r="G4223" s="41">
        <v>42706</v>
      </c>
      <c r="H4223" t="s">
        <v>6478</v>
      </c>
      <c r="L4223" t="s">
        <v>21854</v>
      </c>
      <c r="M4223" s="44">
        <v>-24000</v>
      </c>
      <c r="N4223" s="44">
        <v>-24000</v>
      </c>
    </row>
    <row r="4224" spans="2:14" x14ac:dyDescent="0.25">
      <c r="B4224" s="49" t="s">
        <v>9735</v>
      </c>
      <c r="C4224" s="53" t="str">
        <f>_xlfn.XLOOKUP(Tabla1[[#This Row],[txtDimensionFocus]],Tabla7[Columna1],Tabla7[Columna2])</f>
        <v>Cuenta Por Pagar Servicios Generales</v>
      </c>
      <c r="D4224" s="43" t="s">
        <v>1219</v>
      </c>
      <c r="E4224" t="s">
        <v>1218</v>
      </c>
      <c r="F4224" t="s">
        <v>15370</v>
      </c>
      <c r="G4224" s="41">
        <v>44320</v>
      </c>
      <c r="H4224" t="s">
        <v>7852</v>
      </c>
      <c r="L4224" t="s">
        <v>21854</v>
      </c>
      <c r="M4224" s="44">
        <v>-23800</v>
      </c>
      <c r="N4224" s="44">
        <v>-23800</v>
      </c>
    </row>
    <row r="4225" spans="2:14" x14ac:dyDescent="0.25">
      <c r="B4225" s="49" t="s">
        <v>9735</v>
      </c>
      <c r="C4225" s="53" t="str">
        <f>_xlfn.XLOOKUP(Tabla1[[#This Row],[txtDimensionFocus]],Tabla7[Columna1],Tabla7[Columna2])</f>
        <v>Cuenta Por Pagar Servicios Generales</v>
      </c>
      <c r="D4225" s="43" t="s">
        <v>9760</v>
      </c>
      <c r="E4225" t="s">
        <v>539</v>
      </c>
      <c r="F4225" t="s">
        <v>12987</v>
      </c>
      <c r="G4225" s="41">
        <v>42004</v>
      </c>
      <c r="H4225" t="s">
        <v>4707</v>
      </c>
      <c r="L4225" t="s">
        <v>21854</v>
      </c>
      <c r="M4225" s="44">
        <v>-23756.400000000001</v>
      </c>
      <c r="N4225" s="44">
        <v>-23756.400000000001</v>
      </c>
    </row>
    <row r="4226" spans="2:14" x14ac:dyDescent="0.25">
      <c r="B4226" s="49" t="s">
        <v>9735</v>
      </c>
      <c r="C4226" s="53" t="str">
        <f>_xlfn.XLOOKUP(Tabla1[[#This Row],[txtDimensionFocus]],Tabla7[Columna1],Tabla7[Columna2])</f>
        <v>Cuenta Por Pagar Servicios Generales</v>
      </c>
      <c r="D4226" s="43" t="s">
        <v>13018</v>
      </c>
      <c r="E4226" t="s">
        <v>4752</v>
      </c>
      <c r="F4226" t="s">
        <v>13019</v>
      </c>
      <c r="G4226" s="41">
        <v>42004</v>
      </c>
      <c r="H4226" t="s">
        <v>4753</v>
      </c>
      <c r="L4226" t="s">
        <v>21854</v>
      </c>
      <c r="M4226" s="44">
        <v>-23756.400000000001</v>
      </c>
      <c r="N4226" s="44">
        <v>-23756.400000000001</v>
      </c>
    </row>
    <row r="4227" spans="2:14" x14ac:dyDescent="0.25">
      <c r="B4227" s="49" t="s">
        <v>9735</v>
      </c>
      <c r="C4227" s="53" t="str">
        <f>_xlfn.XLOOKUP(Tabla1[[#This Row],[txtDimensionFocus]],Tabla7[Columna1],Tabla7[Columna2])</f>
        <v>Cuenta Por Pagar Servicios Generales</v>
      </c>
      <c r="D4227" s="43" t="s">
        <v>13035</v>
      </c>
      <c r="E4227" t="s">
        <v>4777</v>
      </c>
      <c r="F4227" t="s">
        <v>13036</v>
      </c>
      <c r="G4227" s="41">
        <v>42004</v>
      </c>
      <c r="H4227" t="s">
        <v>4778</v>
      </c>
      <c r="L4227" t="s">
        <v>21854</v>
      </c>
      <c r="M4227" s="44">
        <v>-23756.400000000001</v>
      </c>
      <c r="N4227" s="44">
        <v>-23756.400000000001</v>
      </c>
    </row>
    <row r="4228" spans="2:14" x14ac:dyDescent="0.25">
      <c r="B4228" s="49" t="s">
        <v>9735</v>
      </c>
      <c r="C4228" s="53" t="str">
        <f>_xlfn.XLOOKUP(Tabla1[[#This Row],[txtDimensionFocus]],Tabla7[Columna1],Tabla7[Columna2])</f>
        <v>Cuenta Por Pagar Servicios Generales</v>
      </c>
      <c r="D4228" s="43" t="s">
        <v>13076</v>
      </c>
      <c r="E4228" t="s">
        <v>4838</v>
      </c>
      <c r="F4228" t="s">
        <v>13077</v>
      </c>
      <c r="G4228" s="41">
        <v>42004</v>
      </c>
      <c r="H4228" t="s">
        <v>4839</v>
      </c>
      <c r="L4228" t="s">
        <v>21854</v>
      </c>
      <c r="M4228" s="44">
        <v>-23756.400000000001</v>
      </c>
      <c r="N4228" s="44">
        <v>-23756.400000000001</v>
      </c>
    </row>
    <row r="4229" spans="2:14" x14ac:dyDescent="0.25">
      <c r="B4229" s="49" t="s">
        <v>9735</v>
      </c>
      <c r="C4229" s="53" t="str">
        <f>_xlfn.XLOOKUP(Tabla1[[#This Row],[txtDimensionFocus]],Tabla7[Columna1],Tabla7[Columna2])</f>
        <v>Cuenta Por Pagar Servicios Generales</v>
      </c>
      <c r="D4229" s="43" t="s">
        <v>13160</v>
      </c>
      <c r="E4229" t="s">
        <v>4965</v>
      </c>
      <c r="F4229" t="s">
        <v>13161</v>
      </c>
      <c r="G4229" s="41">
        <v>42004</v>
      </c>
      <c r="H4229" t="s">
        <v>4966</v>
      </c>
      <c r="L4229" t="s">
        <v>21854</v>
      </c>
      <c r="M4229" s="44">
        <v>-23756.400000000001</v>
      </c>
      <c r="N4229" s="44">
        <v>-23756.400000000001</v>
      </c>
    </row>
    <row r="4230" spans="2:14" x14ac:dyDescent="0.25">
      <c r="B4230" s="49" t="s">
        <v>9735</v>
      </c>
      <c r="C4230" s="53" t="str">
        <f>_xlfn.XLOOKUP(Tabla1[[#This Row],[txtDimensionFocus]],Tabla7[Columna1],Tabla7[Columna2])</f>
        <v>Cuenta Por Pagar Servicios Generales</v>
      </c>
      <c r="D4230" s="43" t="s">
        <v>13200</v>
      </c>
      <c r="E4230" t="s">
        <v>5024</v>
      </c>
      <c r="F4230" t="s">
        <v>13201</v>
      </c>
      <c r="G4230" s="41">
        <v>42004</v>
      </c>
      <c r="H4230" t="s">
        <v>5025</v>
      </c>
      <c r="L4230" t="s">
        <v>21854</v>
      </c>
      <c r="M4230" s="44">
        <v>-23756.400000000001</v>
      </c>
      <c r="N4230" s="44">
        <v>-23756.400000000001</v>
      </c>
    </row>
    <row r="4231" spans="2:14" x14ac:dyDescent="0.25">
      <c r="B4231" s="49" t="s">
        <v>9735</v>
      </c>
      <c r="C4231" s="53" t="str">
        <f>_xlfn.XLOOKUP(Tabla1[[#This Row],[txtDimensionFocus]],Tabla7[Columna1],Tabla7[Columna2])</f>
        <v>Cuenta Por Pagar Servicios Generales</v>
      </c>
      <c r="D4231" s="43" t="s">
        <v>13208</v>
      </c>
      <c r="E4231" t="s">
        <v>5036</v>
      </c>
      <c r="F4231" t="s">
        <v>13209</v>
      </c>
      <c r="G4231" s="41">
        <v>42004</v>
      </c>
      <c r="H4231" t="s">
        <v>5037</v>
      </c>
      <c r="L4231" t="s">
        <v>21854</v>
      </c>
      <c r="M4231" s="44">
        <v>-23756.400000000001</v>
      </c>
      <c r="N4231" s="44">
        <v>-23756.400000000001</v>
      </c>
    </row>
    <row r="4232" spans="2:14" x14ac:dyDescent="0.25">
      <c r="B4232" s="49" t="s">
        <v>9735</v>
      </c>
      <c r="C4232" s="53" t="str">
        <f>_xlfn.XLOOKUP(Tabla1[[#This Row],[txtDimensionFocus]],Tabla7[Columna1],Tabla7[Columna2])</f>
        <v>Cuenta Por Pagar Servicios Generales</v>
      </c>
      <c r="D4232" s="43" t="s">
        <v>13208</v>
      </c>
      <c r="E4232" t="s">
        <v>5036</v>
      </c>
      <c r="F4232" t="s">
        <v>13210</v>
      </c>
      <c r="G4232" s="41">
        <v>42004</v>
      </c>
      <c r="H4232" t="s">
        <v>5039</v>
      </c>
      <c r="L4232" t="s">
        <v>21854</v>
      </c>
      <c r="M4232" s="44">
        <v>-23756.400000000001</v>
      </c>
      <c r="N4232" s="44">
        <v>-23756.400000000001</v>
      </c>
    </row>
    <row r="4233" spans="2:14" x14ac:dyDescent="0.25">
      <c r="B4233" s="49" t="s">
        <v>9735</v>
      </c>
      <c r="C4233" s="53" t="str">
        <f>_xlfn.XLOOKUP(Tabla1[[#This Row],[txtDimensionFocus]],Tabla7[Columna1],Tabla7[Columna2])</f>
        <v>Cuenta Por Pagar Servicios Generales</v>
      </c>
      <c r="D4233" s="43" t="s">
        <v>13213</v>
      </c>
      <c r="E4233" t="s">
        <v>5044</v>
      </c>
      <c r="F4233" t="s">
        <v>13214</v>
      </c>
      <c r="G4233" s="41">
        <v>42004</v>
      </c>
      <c r="H4233" t="s">
        <v>5045</v>
      </c>
      <c r="L4233" t="s">
        <v>21854</v>
      </c>
      <c r="M4233" s="44">
        <v>-23756.400000000001</v>
      </c>
      <c r="N4233" s="44">
        <v>-23756.400000000001</v>
      </c>
    </row>
    <row r="4234" spans="2:14" x14ac:dyDescent="0.25">
      <c r="B4234" s="49" t="s">
        <v>23866</v>
      </c>
      <c r="C4234" s="53" t="str">
        <f>_xlfn.XLOOKUP(Tabla1[[#This Row],[txtDimensionFocus]],Tabla7[Columna1],Tabla7[Columna2])</f>
        <v>Reposicion/Reposicion Cajas Chicas/Fondos</v>
      </c>
      <c r="D4234" s="43" t="s">
        <v>21697</v>
      </c>
      <c r="E4234" t="s">
        <v>23964</v>
      </c>
      <c r="F4234" t="s">
        <v>23965</v>
      </c>
      <c r="G4234" s="41">
        <v>45317</v>
      </c>
      <c r="H4234" t="s">
        <v>23966</v>
      </c>
      <c r="L4234" t="s">
        <v>21854</v>
      </c>
      <c r="M4234" s="44">
        <v>-20619.189999999999</v>
      </c>
      <c r="N4234" s="44">
        <v>-20619.189999999999</v>
      </c>
    </row>
    <row r="4235" spans="2:14" x14ac:dyDescent="0.25">
      <c r="B4235" s="49" t="s">
        <v>9735</v>
      </c>
      <c r="C4235" s="53" t="str">
        <f>_xlfn.XLOOKUP(Tabla1[[#This Row],[txtDimensionFocus]],Tabla7[Columna1],Tabla7[Columna2])</f>
        <v>Cuenta Por Pagar Servicios Generales</v>
      </c>
      <c r="D4235" s="43" t="s">
        <v>13229</v>
      </c>
      <c r="E4235" t="s">
        <v>5066</v>
      </c>
      <c r="F4235" t="s">
        <v>13230</v>
      </c>
      <c r="G4235" s="41">
        <v>42004</v>
      </c>
      <c r="H4235" t="s">
        <v>5067</v>
      </c>
      <c r="L4235" t="s">
        <v>21854</v>
      </c>
      <c r="M4235" s="44">
        <v>-23756.400000000001</v>
      </c>
      <c r="N4235" s="44">
        <v>-23756.400000000001</v>
      </c>
    </row>
    <row r="4236" spans="2:14" x14ac:dyDescent="0.25">
      <c r="B4236" s="49" t="s">
        <v>9735</v>
      </c>
      <c r="C4236" s="53" t="str">
        <f>_xlfn.XLOOKUP(Tabla1[[#This Row],[txtDimensionFocus]],Tabla7[Columna1],Tabla7[Columna2])</f>
        <v>Cuenta Por Pagar Servicios Generales</v>
      </c>
      <c r="D4236" s="43" t="s">
        <v>13271</v>
      </c>
      <c r="E4236" t="s">
        <v>5127</v>
      </c>
      <c r="F4236" t="s">
        <v>13272</v>
      </c>
      <c r="G4236" s="41">
        <v>42004</v>
      </c>
      <c r="H4236" t="s">
        <v>5128</v>
      </c>
      <c r="L4236" t="s">
        <v>21854</v>
      </c>
      <c r="M4236" s="44">
        <v>-23756.400000000001</v>
      </c>
      <c r="N4236" s="44">
        <v>-23756.400000000001</v>
      </c>
    </row>
    <row r="4237" spans="2:14" x14ac:dyDescent="0.25">
      <c r="B4237" s="49" t="s">
        <v>9735</v>
      </c>
      <c r="C4237" s="53" t="str">
        <f>_xlfn.XLOOKUP(Tabla1[[#This Row],[txtDimensionFocus]],Tabla7[Columna1],Tabla7[Columna2])</f>
        <v>Cuenta Por Pagar Servicios Generales</v>
      </c>
      <c r="D4237" s="43" t="s">
        <v>13321</v>
      </c>
      <c r="E4237" t="s">
        <v>5201</v>
      </c>
      <c r="F4237" t="s">
        <v>13322</v>
      </c>
      <c r="G4237" s="41">
        <v>42004</v>
      </c>
      <c r="H4237" t="s">
        <v>5202</v>
      </c>
      <c r="L4237" t="s">
        <v>21854</v>
      </c>
      <c r="M4237" s="44">
        <v>-23756.400000000001</v>
      </c>
      <c r="N4237" s="44">
        <v>-23756.400000000001</v>
      </c>
    </row>
    <row r="4238" spans="2:14" x14ac:dyDescent="0.25">
      <c r="B4238" s="49" t="s">
        <v>9735</v>
      </c>
      <c r="C4238" s="53" t="str">
        <f>_xlfn.XLOOKUP(Tabla1[[#This Row],[txtDimensionFocus]],Tabla7[Columna1],Tabla7[Columna2])</f>
        <v>Cuenta Por Pagar Servicios Generales</v>
      </c>
      <c r="D4238" s="43" t="s">
        <v>12466</v>
      </c>
      <c r="E4238" t="s">
        <v>4011</v>
      </c>
      <c r="F4238" t="s">
        <v>12467</v>
      </c>
      <c r="G4238" s="41">
        <v>41835</v>
      </c>
      <c r="H4238" t="s">
        <v>4012</v>
      </c>
      <c r="I4238" t="s">
        <v>18984</v>
      </c>
      <c r="K4238">
        <v>737</v>
      </c>
      <c r="L4238" t="s">
        <v>21854</v>
      </c>
      <c r="M4238" s="44">
        <v>-29500</v>
      </c>
      <c r="N4238" s="44">
        <v>-23750</v>
      </c>
    </row>
    <row r="4239" spans="2:14" x14ac:dyDescent="0.25">
      <c r="B4239" s="49" t="s">
        <v>9735</v>
      </c>
      <c r="C4239" s="53" t="str">
        <f>_xlfn.XLOOKUP(Tabla1[[#This Row],[txtDimensionFocus]],Tabla7[Columna1],Tabla7[Columna2])</f>
        <v>Cuenta Por Pagar Servicios Generales</v>
      </c>
      <c r="D4239" s="43" t="s">
        <v>11604</v>
      </c>
      <c r="E4239" t="s">
        <v>2809</v>
      </c>
      <c r="F4239" t="s">
        <v>11605</v>
      </c>
      <c r="G4239" s="41">
        <v>41745</v>
      </c>
      <c r="H4239" t="s">
        <v>2810</v>
      </c>
      <c r="L4239" t="s">
        <v>21854</v>
      </c>
      <c r="M4239" s="44">
        <v>-23601.42</v>
      </c>
      <c r="N4239" s="44">
        <v>-23601.42</v>
      </c>
    </row>
    <row r="4240" spans="2:14" x14ac:dyDescent="0.25">
      <c r="B4240" s="49" t="s">
        <v>9735</v>
      </c>
      <c r="C4240" s="53" t="str">
        <f>_xlfn.XLOOKUP(Tabla1[[#This Row],[txtDimensionFocus]],Tabla7[Columna1],Tabla7[Columna2])</f>
        <v>Cuenta Por Pagar Servicios Generales</v>
      </c>
      <c r="D4240" s="43" t="s">
        <v>12518</v>
      </c>
      <c r="E4240" t="s">
        <v>4080</v>
      </c>
      <c r="F4240" t="s">
        <v>13985</v>
      </c>
      <c r="G4240" s="41">
        <v>42440</v>
      </c>
      <c r="H4240" t="s">
        <v>5964</v>
      </c>
      <c r="L4240" t="s">
        <v>21854</v>
      </c>
      <c r="M4240" s="44">
        <v>-23600</v>
      </c>
      <c r="N4240" s="44">
        <v>-23600</v>
      </c>
    </row>
    <row r="4241" spans="2:14" x14ac:dyDescent="0.25">
      <c r="B4241" s="49" t="s">
        <v>9735</v>
      </c>
      <c r="C4241" s="53" t="str">
        <f>_xlfn.XLOOKUP(Tabla1[[#This Row],[txtDimensionFocus]],Tabla7[Columna1],Tabla7[Columna2])</f>
        <v>Cuenta Por Pagar Servicios Generales</v>
      </c>
      <c r="D4241" s="43" t="s">
        <v>1560</v>
      </c>
      <c r="E4241" t="s">
        <v>1559</v>
      </c>
      <c r="F4241" t="s">
        <v>10520</v>
      </c>
      <c r="G4241" s="41">
        <v>41535</v>
      </c>
      <c r="H4241" s="50" t="s">
        <v>1561</v>
      </c>
      <c r="L4241" t="s">
        <v>21854</v>
      </c>
      <c r="M4241" s="44">
        <v>-23600</v>
      </c>
      <c r="N4241" s="44">
        <v>-23600</v>
      </c>
    </row>
    <row r="4242" spans="2:14" x14ac:dyDescent="0.25">
      <c r="B4242" s="49" t="s">
        <v>9735</v>
      </c>
      <c r="C4242" s="53" t="str">
        <f>_xlfn.XLOOKUP(Tabla1[[#This Row],[txtDimensionFocus]],Tabla7[Columna1],Tabla7[Columna2])</f>
        <v>Cuenta Por Pagar Servicios Generales</v>
      </c>
      <c r="D4242" s="43" t="s">
        <v>3884</v>
      </c>
      <c r="E4242" t="s">
        <v>3883</v>
      </c>
      <c r="F4242" t="s">
        <v>12385</v>
      </c>
      <c r="G4242" s="41">
        <v>41815</v>
      </c>
      <c r="H4242" t="s">
        <v>3885</v>
      </c>
      <c r="I4242" t="s">
        <v>16870</v>
      </c>
      <c r="K4242" t="s">
        <v>22784</v>
      </c>
      <c r="L4242" t="s">
        <v>21854</v>
      </c>
      <c r="M4242" s="44">
        <v>-23600</v>
      </c>
      <c r="N4242" s="44">
        <v>-23600</v>
      </c>
    </row>
    <row r="4243" spans="2:14" x14ac:dyDescent="0.25">
      <c r="B4243" s="49" t="s">
        <v>9735</v>
      </c>
      <c r="C4243" s="53" t="str">
        <f>_xlfn.XLOOKUP(Tabla1[[#This Row],[txtDimensionFocus]],Tabla7[Columna1],Tabla7[Columna2])</f>
        <v>Cuenta Por Pagar Servicios Generales</v>
      </c>
      <c r="D4243" s="43" t="s">
        <v>9900</v>
      </c>
      <c r="E4243" t="s">
        <v>706</v>
      </c>
      <c r="F4243" t="s">
        <v>9943</v>
      </c>
      <c r="G4243" s="41">
        <v>41125</v>
      </c>
      <c r="H4243" t="s">
        <v>757</v>
      </c>
      <c r="L4243" t="s">
        <v>21854</v>
      </c>
      <c r="M4243" s="44">
        <v>-23490</v>
      </c>
      <c r="N4243" s="44">
        <v>-23490</v>
      </c>
    </row>
    <row r="4244" spans="2:14" x14ac:dyDescent="0.25">
      <c r="B4244" s="49" t="s">
        <v>9735</v>
      </c>
      <c r="C4244" s="53" t="str">
        <f>_xlfn.XLOOKUP(Tabla1[[#This Row],[txtDimensionFocus]],Tabla7[Columna1],Tabla7[Columna2])</f>
        <v>Cuenta Por Pagar Servicios Generales</v>
      </c>
      <c r="D4244" s="43" t="s">
        <v>12250</v>
      </c>
      <c r="E4244" t="s">
        <v>3705</v>
      </c>
      <c r="F4244" t="s">
        <v>12251</v>
      </c>
      <c r="G4244" s="41">
        <v>41780</v>
      </c>
      <c r="H4244" t="s">
        <v>3706</v>
      </c>
      <c r="L4244" t="s">
        <v>21854</v>
      </c>
      <c r="M4244" s="44">
        <v>-23396.49</v>
      </c>
      <c r="N4244" s="44">
        <v>-23396.49</v>
      </c>
    </row>
    <row r="4245" spans="2:14" x14ac:dyDescent="0.25">
      <c r="B4245" s="49" t="s">
        <v>9735</v>
      </c>
      <c r="C4245" s="53" t="str">
        <f>_xlfn.XLOOKUP(Tabla1[[#This Row],[txtDimensionFocus]],Tabla7[Columna1],Tabla7[Columna2])</f>
        <v>Cuenta Por Pagar Servicios Generales</v>
      </c>
      <c r="D4245" s="43" t="s">
        <v>10362</v>
      </c>
      <c r="E4245" t="s">
        <v>1348</v>
      </c>
      <c r="F4245" t="s">
        <v>10363</v>
      </c>
      <c r="G4245" s="41">
        <v>41407</v>
      </c>
      <c r="L4245" t="s">
        <v>21854</v>
      </c>
      <c r="M4245" s="44">
        <v>-23294.080000000002</v>
      </c>
      <c r="N4245" s="44">
        <v>-23294.080000000002</v>
      </c>
    </row>
    <row r="4246" spans="2:14" x14ac:dyDescent="0.25">
      <c r="B4246" s="49" t="s">
        <v>9735</v>
      </c>
      <c r="C4246" s="53" t="str">
        <f>_xlfn.XLOOKUP(Tabla1[[#This Row],[txtDimensionFocus]],Tabla7[Columna1],Tabla7[Columna2])</f>
        <v>Cuenta Por Pagar Servicios Generales</v>
      </c>
      <c r="D4246" s="43" t="s">
        <v>10753</v>
      </c>
      <c r="E4246" t="s">
        <v>1838</v>
      </c>
      <c r="F4246" t="s">
        <v>10754</v>
      </c>
      <c r="G4246" s="41">
        <v>41611</v>
      </c>
      <c r="H4246" t="s">
        <v>1839</v>
      </c>
      <c r="L4246" t="s">
        <v>21854</v>
      </c>
      <c r="M4246" s="44">
        <v>-25796.13</v>
      </c>
      <c r="N4246" s="44">
        <v>-23216.52</v>
      </c>
    </row>
    <row r="4247" spans="2:14" x14ac:dyDescent="0.25">
      <c r="B4247" s="49" t="s">
        <v>9735</v>
      </c>
      <c r="C4247" s="53" t="str">
        <f>_xlfn.XLOOKUP(Tabla1[[#This Row],[txtDimensionFocus]],Tabla7[Columna1],Tabla7[Columna2])</f>
        <v>Cuenta Por Pagar Servicios Generales</v>
      </c>
      <c r="D4247" s="43" t="s">
        <v>2512</v>
      </c>
      <c r="E4247" t="s">
        <v>2511</v>
      </c>
      <c r="F4247" t="s">
        <v>11686</v>
      </c>
      <c r="G4247" s="41">
        <v>41759</v>
      </c>
      <c r="H4247" s="50" t="s">
        <v>2920</v>
      </c>
      <c r="L4247" t="s">
        <v>21854</v>
      </c>
      <c r="M4247" s="44">
        <v>-23110.400000000001</v>
      </c>
      <c r="N4247" s="44">
        <v>-23110.400000000001</v>
      </c>
    </row>
    <row r="4248" spans="2:14" x14ac:dyDescent="0.25">
      <c r="B4248" s="49" t="s">
        <v>9735</v>
      </c>
      <c r="C4248" s="53" t="str">
        <f>_xlfn.XLOOKUP(Tabla1[[#This Row],[txtDimensionFocus]],Tabla7[Columna1],Tabla7[Columna2])</f>
        <v>Cuenta Por Pagar Servicios Generales</v>
      </c>
      <c r="D4248" s="43" t="s">
        <v>14103</v>
      </c>
      <c r="E4248" t="s">
        <v>6131</v>
      </c>
      <c r="F4248" t="s">
        <v>14155</v>
      </c>
      <c r="G4248" s="41">
        <v>42577</v>
      </c>
      <c r="H4248" t="s">
        <v>6211</v>
      </c>
      <c r="L4248" t="s">
        <v>21854</v>
      </c>
      <c r="M4248" s="44">
        <v>-23100</v>
      </c>
      <c r="N4248" s="44">
        <v>-23100</v>
      </c>
    </row>
    <row r="4249" spans="2:14" x14ac:dyDescent="0.25">
      <c r="B4249" s="49" t="s">
        <v>9735</v>
      </c>
      <c r="C4249" s="53" t="str">
        <f>_xlfn.XLOOKUP(Tabla1[[#This Row],[txtDimensionFocus]],Tabla7[Columna1],Tabla7[Columna2])</f>
        <v>Cuenta Por Pagar Servicios Generales</v>
      </c>
      <c r="D4249" s="43" t="s">
        <v>10246</v>
      </c>
      <c r="E4249" t="s">
        <v>1193</v>
      </c>
      <c r="F4249" t="s">
        <v>10247</v>
      </c>
      <c r="G4249" s="41">
        <v>41274</v>
      </c>
      <c r="H4249" t="s">
        <v>1194</v>
      </c>
      <c r="L4249" t="s">
        <v>21854</v>
      </c>
      <c r="M4249" s="44">
        <v>-22950</v>
      </c>
      <c r="N4249" s="44">
        <v>-22950</v>
      </c>
    </row>
    <row r="4250" spans="2:14" x14ac:dyDescent="0.25">
      <c r="B4250" s="49" t="s">
        <v>9735</v>
      </c>
      <c r="C4250" s="53" t="str">
        <f>_xlfn.XLOOKUP(Tabla1[[#This Row],[txtDimensionFocus]],Tabla7[Columna1],Tabla7[Columna2])</f>
        <v>Cuenta Por Pagar Servicios Generales</v>
      </c>
      <c r="D4250" s="43" t="s">
        <v>11487</v>
      </c>
      <c r="E4250" t="s">
        <v>2654</v>
      </c>
      <c r="F4250" t="s">
        <v>11488</v>
      </c>
      <c r="G4250" s="41">
        <v>41741</v>
      </c>
      <c r="H4250" t="s">
        <v>2655</v>
      </c>
      <c r="L4250" t="s">
        <v>21854</v>
      </c>
      <c r="M4250" s="44">
        <v>-22796.58</v>
      </c>
      <c r="N4250" s="44">
        <v>-22796.58</v>
      </c>
    </row>
    <row r="4251" spans="2:14" x14ac:dyDescent="0.25">
      <c r="B4251" s="49" t="s">
        <v>9735</v>
      </c>
      <c r="C4251" s="53" t="str">
        <f>_xlfn.XLOOKUP(Tabla1[[#This Row],[txtDimensionFocus]],Tabla7[Columna1],Tabla7[Columna2])</f>
        <v>Cuenta Por Pagar Servicios Generales</v>
      </c>
      <c r="D4251" s="43" t="s">
        <v>11658</v>
      </c>
      <c r="E4251" t="s">
        <v>2881</v>
      </c>
      <c r="F4251" t="s">
        <v>11659</v>
      </c>
      <c r="G4251" s="41">
        <v>41754</v>
      </c>
      <c r="H4251" t="s">
        <v>2879</v>
      </c>
      <c r="L4251" t="s">
        <v>21854</v>
      </c>
      <c r="M4251" s="44">
        <v>-22773.3</v>
      </c>
      <c r="N4251" s="44">
        <v>-22773.3</v>
      </c>
    </row>
    <row r="4252" spans="2:14" x14ac:dyDescent="0.25">
      <c r="B4252" s="49" t="s">
        <v>9735</v>
      </c>
      <c r="C4252" s="53" t="str">
        <f>_xlfn.XLOOKUP(Tabla1[[#This Row],[txtDimensionFocus]],Tabla7[Columna1],Tabla7[Columna2])</f>
        <v>Cuenta Por Pagar Servicios Generales</v>
      </c>
      <c r="D4252" s="43" t="s">
        <v>11635</v>
      </c>
      <c r="E4252" t="s">
        <v>2855</v>
      </c>
      <c r="F4252" t="s">
        <v>11636</v>
      </c>
      <c r="G4252" s="41">
        <v>41746</v>
      </c>
      <c r="H4252" t="s">
        <v>2856</v>
      </c>
      <c r="L4252" t="s">
        <v>21854</v>
      </c>
      <c r="M4252" s="44">
        <v>-22773.3</v>
      </c>
      <c r="N4252" s="44">
        <v>-22773.3</v>
      </c>
    </row>
    <row r="4253" spans="2:14" x14ac:dyDescent="0.25">
      <c r="B4253" s="49" t="s">
        <v>9735</v>
      </c>
      <c r="C4253" s="53" t="str">
        <f>_xlfn.XLOOKUP(Tabla1[[#This Row],[txtDimensionFocus]],Tabla7[Columna1],Tabla7[Columna2])</f>
        <v>Cuenta Por Pagar Servicios Generales</v>
      </c>
      <c r="D4253" s="43" t="s">
        <v>11540</v>
      </c>
      <c r="E4253" t="s">
        <v>2728</v>
      </c>
      <c r="F4253" t="s">
        <v>11541</v>
      </c>
      <c r="G4253" s="41">
        <v>41743</v>
      </c>
      <c r="H4253" t="s">
        <v>2729</v>
      </c>
      <c r="L4253" t="s">
        <v>21854</v>
      </c>
      <c r="M4253" s="44">
        <v>-22773.3</v>
      </c>
      <c r="N4253" s="44">
        <v>-22773.3</v>
      </c>
    </row>
    <row r="4254" spans="2:14" x14ac:dyDescent="0.25">
      <c r="B4254" s="49" t="s">
        <v>9735</v>
      </c>
      <c r="C4254" s="53" t="str">
        <f>_xlfn.XLOOKUP(Tabla1[[#This Row],[txtDimensionFocus]],Tabla7[Columna1],Tabla7[Columna2])</f>
        <v>Cuenta Por Pagar Servicios Generales</v>
      </c>
      <c r="D4254" s="43" t="s">
        <v>11855</v>
      </c>
      <c r="E4254" t="s">
        <v>3131</v>
      </c>
      <c r="F4254" t="s">
        <v>11856</v>
      </c>
      <c r="G4254" s="41">
        <v>41765</v>
      </c>
      <c r="H4254" t="s">
        <v>3132</v>
      </c>
      <c r="L4254" t="s">
        <v>21854</v>
      </c>
      <c r="M4254" s="44">
        <v>-22773.3</v>
      </c>
      <c r="N4254" s="44">
        <v>-22773.3</v>
      </c>
    </row>
    <row r="4255" spans="2:14" x14ac:dyDescent="0.25">
      <c r="B4255" s="49" t="s">
        <v>9735</v>
      </c>
      <c r="C4255" s="53" t="str">
        <f>_xlfn.XLOOKUP(Tabla1[[#This Row],[txtDimensionFocus]],Tabla7[Columna1],Tabla7[Columna2])</f>
        <v>Cuenta Por Pagar Servicios Generales</v>
      </c>
      <c r="D4255" s="43" t="s">
        <v>11847</v>
      </c>
      <c r="E4255" t="s">
        <v>3119</v>
      </c>
      <c r="F4255" t="s">
        <v>11848</v>
      </c>
      <c r="G4255" s="41">
        <v>41765</v>
      </c>
      <c r="H4255" t="s">
        <v>3120</v>
      </c>
      <c r="L4255" t="s">
        <v>21854</v>
      </c>
      <c r="M4255" s="44">
        <v>-22772.75</v>
      </c>
      <c r="N4255" s="44">
        <v>-22772.75</v>
      </c>
    </row>
    <row r="4256" spans="2:14" x14ac:dyDescent="0.25">
      <c r="B4256" s="49" t="s">
        <v>9735</v>
      </c>
      <c r="C4256" s="53" t="str">
        <f>_xlfn.XLOOKUP(Tabla1[[#This Row],[txtDimensionFocus]],Tabla7[Columna1],Tabla7[Columna2])</f>
        <v>Cuenta Por Pagar Servicios Generales</v>
      </c>
      <c r="D4256" s="43" t="s">
        <v>12730</v>
      </c>
      <c r="E4256" t="s">
        <v>4347</v>
      </c>
      <c r="F4256" t="s">
        <v>12731</v>
      </c>
      <c r="G4256" s="41">
        <v>41929</v>
      </c>
      <c r="H4256" t="s">
        <v>4348</v>
      </c>
      <c r="L4256" t="s">
        <v>21854</v>
      </c>
      <c r="M4256" s="44">
        <v>-22669</v>
      </c>
      <c r="N4256" s="44">
        <v>-22669</v>
      </c>
    </row>
    <row r="4257" spans="2:14" x14ac:dyDescent="0.25">
      <c r="B4257" s="49" t="s">
        <v>9735</v>
      </c>
      <c r="C4257" s="53" t="str">
        <f>_xlfn.XLOOKUP(Tabla1[[#This Row],[txtDimensionFocus]],Tabla7[Columna1],Tabla7[Columna2])</f>
        <v>Cuenta Por Pagar Servicios Generales</v>
      </c>
      <c r="D4257" s="43" t="s">
        <v>14979</v>
      </c>
      <c r="E4257" t="s">
        <v>7279</v>
      </c>
      <c r="F4257" t="s">
        <v>14980</v>
      </c>
      <c r="G4257" s="41">
        <v>43411</v>
      </c>
      <c r="H4257" t="s">
        <v>7280</v>
      </c>
      <c r="L4257" t="s">
        <v>21854</v>
      </c>
      <c r="M4257" s="44">
        <v>-22500</v>
      </c>
      <c r="N4257" s="44">
        <v>-22500</v>
      </c>
    </row>
    <row r="4258" spans="2:14" x14ac:dyDescent="0.25">
      <c r="B4258" s="49" t="s">
        <v>9735</v>
      </c>
      <c r="C4258" s="53" t="str">
        <f>_xlfn.XLOOKUP(Tabla1[[#This Row],[txtDimensionFocus]],Tabla7[Columna1],Tabla7[Columna2])</f>
        <v>Cuenta Por Pagar Servicios Generales</v>
      </c>
      <c r="D4258" s="43" t="s">
        <v>18932</v>
      </c>
      <c r="E4258" t="s">
        <v>18933</v>
      </c>
      <c r="F4258" t="s">
        <v>18934</v>
      </c>
      <c r="G4258" s="41">
        <v>43591</v>
      </c>
      <c r="H4258" t="s">
        <v>18935</v>
      </c>
      <c r="L4258" t="s">
        <v>21854</v>
      </c>
      <c r="M4258" s="44">
        <v>-25000</v>
      </c>
      <c r="N4258" s="44">
        <v>-22500</v>
      </c>
    </row>
    <row r="4259" spans="2:14" x14ac:dyDescent="0.25">
      <c r="B4259" s="49" t="s">
        <v>9735</v>
      </c>
      <c r="C4259" s="53" t="str">
        <f>_xlfn.XLOOKUP(Tabla1[[#This Row],[txtDimensionFocus]],Tabla7[Columna1],Tabla7[Columna2])</f>
        <v>Cuenta Por Pagar Servicios Generales</v>
      </c>
      <c r="D4259" s="43" t="s">
        <v>12861</v>
      </c>
      <c r="E4259" t="s">
        <v>4534</v>
      </c>
      <c r="F4259" t="s">
        <v>12862</v>
      </c>
      <c r="G4259" s="41">
        <v>41985</v>
      </c>
      <c r="H4259" t="s">
        <v>4535</v>
      </c>
      <c r="L4259" t="s">
        <v>21854</v>
      </c>
      <c r="M4259" s="44">
        <v>-22437.18</v>
      </c>
      <c r="N4259" s="44">
        <v>-22437.18</v>
      </c>
    </row>
    <row r="4260" spans="2:14" x14ac:dyDescent="0.25">
      <c r="B4260" s="49" t="s">
        <v>9735</v>
      </c>
      <c r="C4260" s="53" t="str">
        <f>_xlfn.XLOOKUP(Tabla1[[#This Row],[txtDimensionFocus]],Tabla7[Columna1],Tabla7[Columna2])</f>
        <v>Cuenta Por Pagar Servicios Generales</v>
      </c>
      <c r="D4260" s="43" t="s">
        <v>11600</v>
      </c>
      <c r="E4260" t="s">
        <v>2803</v>
      </c>
      <c r="F4260" t="s">
        <v>11601</v>
      </c>
      <c r="G4260" s="41">
        <v>41745</v>
      </c>
      <c r="H4260" t="s">
        <v>2804</v>
      </c>
      <c r="L4260" t="s">
        <v>21854</v>
      </c>
      <c r="M4260" s="44">
        <v>-22359.24</v>
      </c>
      <c r="N4260" s="44">
        <v>-22359.24</v>
      </c>
    </row>
    <row r="4261" spans="2:14" x14ac:dyDescent="0.25">
      <c r="B4261" s="49" t="s">
        <v>9735</v>
      </c>
      <c r="C4261" s="53" t="str">
        <f>_xlfn.XLOOKUP(Tabla1[[#This Row],[txtDimensionFocus]],Tabla7[Columna1],Tabla7[Columna2])</f>
        <v>Cuenta Por Pagar Servicios Generales</v>
      </c>
      <c r="D4261" s="43" t="s">
        <v>11495</v>
      </c>
      <c r="E4261" t="s">
        <v>2666</v>
      </c>
      <c r="F4261" t="s">
        <v>11496</v>
      </c>
      <c r="G4261" s="41">
        <v>41741</v>
      </c>
      <c r="H4261" t="s">
        <v>2667</v>
      </c>
      <c r="L4261" t="s">
        <v>21854</v>
      </c>
      <c r="M4261" s="44">
        <v>-22359.24</v>
      </c>
      <c r="N4261" s="44">
        <v>-22359.24</v>
      </c>
    </row>
    <row r="4262" spans="2:14" x14ac:dyDescent="0.25">
      <c r="B4262" s="49" t="s">
        <v>9735</v>
      </c>
      <c r="C4262" s="53" t="str">
        <f>_xlfn.XLOOKUP(Tabla1[[#This Row],[txtDimensionFocus]],Tabla7[Columna1],Tabla7[Columna2])</f>
        <v>Cuenta Por Pagar Servicios Generales</v>
      </c>
      <c r="D4262" s="43" t="s">
        <v>12167</v>
      </c>
      <c r="E4262" t="s">
        <v>3583</v>
      </c>
      <c r="F4262" t="s">
        <v>12168</v>
      </c>
      <c r="G4262" s="41">
        <v>41779</v>
      </c>
      <c r="H4262" t="s">
        <v>3584</v>
      </c>
      <c r="L4262" t="s">
        <v>21854</v>
      </c>
      <c r="M4262" s="44">
        <v>-22358.7</v>
      </c>
      <c r="N4262" s="44">
        <v>-22358.7</v>
      </c>
    </row>
    <row r="4263" spans="2:14" x14ac:dyDescent="0.25">
      <c r="B4263" s="49" t="s">
        <v>9735</v>
      </c>
      <c r="C4263" s="53" t="str">
        <f>_xlfn.XLOOKUP(Tabla1[[#This Row],[txtDimensionFocus]],Tabla7[Columna1],Tabla7[Columna2])</f>
        <v>Cuenta Por Pagar Servicios Generales</v>
      </c>
      <c r="D4263" s="43" t="s">
        <v>1219</v>
      </c>
      <c r="E4263" t="s">
        <v>1218</v>
      </c>
      <c r="F4263" t="s">
        <v>15199</v>
      </c>
      <c r="G4263" s="41">
        <v>43838</v>
      </c>
      <c r="H4263" t="s">
        <v>7601</v>
      </c>
      <c r="L4263" t="s">
        <v>21854</v>
      </c>
      <c r="M4263" s="44">
        <v>-22320</v>
      </c>
      <c r="N4263" s="44">
        <v>-22320</v>
      </c>
    </row>
    <row r="4264" spans="2:14" x14ac:dyDescent="0.25">
      <c r="B4264" s="49" t="s">
        <v>9735</v>
      </c>
      <c r="C4264" s="53" t="str">
        <f>_xlfn.XLOOKUP(Tabla1[[#This Row],[txtDimensionFocus]],Tabla7[Columna1],Tabla7[Columna2])</f>
        <v>Cuenta Por Pagar Servicios Generales</v>
      </c>
      <c r="D4264" s="43" t="s">
        <v>14000</v>
      </c>
      <c r="E4264" t="s">
        <v>5989</v>
      </c>
      <c r="F4264" t="s">
        <v>14001</v>
      </c>
      <c r="G4264" s="41">
        <v>42459</v>
      </c>
      <c r="H4264" t="s">
        <v>5990</v>
      </c>
      <c r="L4264" t="s">
        <v>21854</v>
      </c>
      <c r="M4264" s="44">
        <v>-22300</v>
      </c>
      <c r="N4264" s="44">
        <v>-22300</v>
      </c>
    </row>
    <row r="4265" spans="2:14" x14ac:dyDescent="0.25">
      <c r="B4265" s="49" t="s">
        <v>9735</v>
      </c>
      <c r="C4265" s="53" t="str">
        <f>_xlfn.XLOOKUP(Tabla1[[#This Row],[txtDimensionFocus]],Tabla7[Columna1],Tabla7[Columna2])</f>
        <v>Cuenta Por Pagar Servicios Generales</v>
      </c>
      <c r="D4265" s="43" t="s">
        <v>724</v>
      </c>
      <c r="E4265" t="s">
        <v>723</v>
      </c>
      <c r="F4265" t="s">
        <v>9989</v>
      </c>
      <c r="G4265" s="41">
        <v>41153</v>
      </c>
      <c r="H4265" t="s">
        <v>833</v>
      </c>
      <c r="I4265" t="s">
        <v>834</v>
      </c>
      <c r="K4265" t="s">
        <v>22757</v>
      </c>
      <c r="L4265" t="s">
        <v>21854</v>
      </c>
      <c r="M4265" s="44">
        <v>22297.43</v>
      </c>
      <c r="N4265" s="44">
        <v>-22297.43</v>
      </c>
    </row>
    <row r="4266" spans="2:14" x14ac:dyDescent="0.25">
      <c r="B4266" s="49" t="s">
        <v>9735</v>
      </c>
      <c r="C4266" s="53" t="str">
        <f>_xlfn.XLOOKUP(Tabla1[[#This Row],[txtDimensionFocus]],Tabla7[Columna1],Tabla7[Columna2])</f>
        <v>Cuenta Por Pagar Servicios Generales</v>
      </c>
      <c r="D4266" s="43" t="s">
        <v>724</v>
      </c>
      <c r="E4266" t="s">
        <v>723</v>
      </c>
      <c r="F4266" t="s">
        <v>10092</v>
      </c>
      <c r="G4266" s="41">
        <v>41220</v>
      </c>
      <c r="H4266" t="s">
        <v>833</v>
      </c>
      <c r="I4266" t="s">
        <v>834</v>
      </c>
      <c r="K4266" t="s">
        <v>22757</v>
      </c>
      <c r="L4266" t="s">
        <v>21854</v>
      </c>
      <c r="M4266" s="44">
        <v>22297.43</v>
      </c>
      <c r="N4266" s="44">
        <v>-22297.43</v>
      </c>
    </row>
    <row r="4267" spans="2:14" x14ac:dyDescent="0.25">
      <c r="B4267" s="49" t="s">
        <v>9735</v>
      </c>
      <c r="C4267" s="53" t="str">
        <f>_xlfn.XLOOKUP(Tabla1[[#This Row],[txtDimensionFocus]],Tabla7[Columna1],Tabla7[Columna2])</f>
        <v>Cuenta Por Pagar Servicios Generales</v>
      </c>
      <c r="D4267" s="43" t="s">
        <v>4001</v>
      </c>
      <c r="E4267" t="s">
        <v>4000</v>
      </c>
      <c r="F4267" t="s">
        <v>14358</v>
      </c>
      <c r="G4267" s="41">
        <v>42684</v>
      </c>
      <c r="H4267" t="s">
        <v>6452</v>
      </c>
      <c r="I4267" t="s">
        <v>19099</v>
      </c>
      <c r="K4267" t="s">
        <v>22778</v>
      </c>
      <c r="L4267" t="s">
        <v>21854</v>
      </c>
      <c r="M4267" s="44">
        <v>-22160</v>
      </c>
      <c r="N4267" s="44">
        <v>-22160</v>
      </c>
    </row>
    <row r="4268" spans="2:14" x14ac:dyDescent="0.25">
      <c r="B4268" s="49" t="s">
        <v>9735</v>
      </c>
      <c r="C4268" s="53" t="str">
        <f>_xlfn.XLOOKUP(Tabla1[[#This Row],[txtDimensionFocus]],Tabla7[Columna1],Tabla7[Columna2])</f>
        <v>Cuenta Por Pagar Servicios Generales</v>
      </c>
      <c r="D4268" s="43" t="s">
        <v>14555</v>
      </c>
      <c r="E4268" t="s">
        <v>6703</v>
      </c>
      <c r="F4268" t="s">
        <v>14556</v>
      </c>
      <c r="G4268" s="41">
        <v>42807</v>
      </c>
      <c r="H4268" t="s">
        <v>6704</v>
      </c>
      <c r="L4268" t="s">
        <v>21854</v>
      </c>
      <c r="M4268" s="44">
        <v>-22120.01</v>
      </c>
      <c r="N4268" s="44">
        <v>-22120.01</v>
      </c>
    </row>
    <row r="4269" spans="2:14" x14ac:dyDescent="0.25">
      <c r="B4269" s="49" t="s">
        <v>9735</v>
      </c>
      <c r="C4269" s="53" t="str">
        <f>_xlfn.XLOOKUP(Tabla1[[#This Row],[txtDimensionFocus]],Tabla7[Columna1],Tabla7[Columna2])</f>
        <v>Cuenta Por Pagar Servicios Generales</v>
      </c>
      <c r="D4269" s="43" t="s">
        <v>10084</v>
      </c>
      <c r="E4269" t="s">
        <v>967</v>
      </c>
      <c r="F4269" t="s">
        <v>10086</v>
      </c>
      <c r="G4269" s="41">
        <v>41212</v>
      </c>
      <c r="H4269" t="s">
        <v>970</v>
      </c>
      <c r="L4269" t="s">
        <v>21854</v>
      </c>
      <c r="M4269" s="44">
        <v>-21950</v>
      </c>
      <c r="N4269" s="44">
        <v>-21950</v>
      </c>
    </row>
    <row r="4270" spans="2:14" x14ac:dyDescent="0.25">
      <c r="B4270" s="49" t="s">
        <v>9735</v>
      </c>
      <c r="C4270" s="53" t="str">
        <f>_xlfn.XLOOKUP(Tabla1[[#This Row],[txtDimensionFocus]],Tabla7[Columna1],Tabla7[Columna2])</f>
        <v>Cuenta Por Pagar Servicios Generales</v>
      </c>
      <c r="D4270" s="43" t="s">
        <v>11631</v>
      </c>
      <c r="E4270" t="s">
        <v>2850</v>
      </c>
      <c r="F4270" t="s">
        <v>11632</v>
      </c>
      <c r="G4270" s="41">
        <v>41746</v>
      </c>
      <c r="H4270" t="s">
        <v>2851</v>
      </c>
      <c r="L4270" t="s">
        <v>21854</v>
      </c>
      <c r="M4270" s="44">
        <v>-21945.18</v>
      </c>
      <c r="N4270" s="44">
        <v>-21945.18</v>
      </c>
    </row>
    <row r="4271" spans="2:14" x14ac:dyDescent="0.25">
      <c r="B4271" s="49" t="s">
        <v>9735</v>
      </c>
      <c r="C4271" s="53" t="str">
        <f>_xlfn.XLOOKUP(Tabla1[[#This Row],[txtDimensionFocus]],Tabla7[Columna1],Tabla7[Columna2])</f>
        <v>Cuenta Por Pagar Servicios Generales</v>
      </c>
      <c r="D4271" s="43" t="s">
        <v>12063</v>
      </c>
      <c r="E4271" t="s">
        <v>3430</v>
      </c>
      <c r="F4271" t="s">
        <v>12064</v>
      </c>
      <c r="G4271" s="41">
        <v>41775</v>
      </c>
      <c r="H4271" t="s">
        <v>3431</v>
      </c>
      <c r="L4271" t="s">
        <v>21854</v>
      </c>
      <c r="M4271" s="44">
        <v>-21945.18</v>
      </c>
      <c r="N4271" s="44">
        <v>-21945.18</v>
      </c>
    </row>
    <row r="4272" spans="2:14" x14ac:dyDescent="0.25">
      <c r="B4272" s="49" t="s">
        <v>9735</v>
      </c>
      <c r="C4272" s="53" t="str">
        <f>_xlfn.XLOOKUP(Tabla1[[#This Row],[txtDimensionFocus]],Tabla7[Columna1],Tabla7[Columna2])</f>
        <v>Cuenta Por Pagar Servicios Generales</v>
      </c>
      <c r="D4272" s="43" t="s">
        <v>9980</v>
      </c>
      <c r="E4272" t="s">
        <v>822</v>
      </c>
      <c r="F4272" t="s">
        <v>9981</v>
      </c>
      <c r="G4272" s="41">
        <v>41152</v>
      </c>
      <c r="H4272" t="s">
        <v>823</v>
      </c>
      <c r="L4272" t="s">
        <v>21854</v>
      </c>
      <c r="M4272" s="44">
        <v>-21945.18</v>
      </c>
      <c r="N4272" s="44">
        <v>-21945.18</v>
      </c>
    </row>
    <row r="4273" spans="2:14" x14ac:dyDescent="0.25">
      <c r="B4273" s="49" t="s">
        <v>9735</v>
      </c>
      <c r="C4273" s="53" t="str">
        <f>_xlfn.XLOOKUP(Tabla1[[#This Row],[txtDimensionFocus]],Tabla7[Columna1],Tabla7[Columna2])</f>
        <v>Cuenta Por Pagar Servicios Generales</v>
      </c>
      <c r="D4273" s="43" t="s">
        <v>9980</v>
      </c>
      <c r="E4273" t="s">
        <v>822</v>
      </c>
      <c r="F4273" t="s">
        <v>9982</v>
      </c>
      <c r="G4273" s="41">
        <v>41152</v>
      </c>
      <c r="H4273" t="s">
        <v>824</v>
      </c>
      <c r="L4273" t="s">
        <v>21854</v>
      </c>
      <c r="M4273" s="44">
        <v>-21945.18</v>
      </c>
      <c r="N4273" s="44">
        <v>-21945.18</v>
      </c>
    </row>
    <row r="4274" spans="2:14" x14ac:dyDescent="0.25">
      <c r="B4274" s="49" t="s">
        <v>9735</v>
      </c>
      <c r="C4274" s="53" t="str">
        <f>_xlfn.XLOOKUP(Tabla1[[#This Row],[txtDimensionFocus]],Tabla7[Columna1],Tabla7[Columna2])</f>
        <v>Cuenta Por Pagar Servicios Generales</v>
      </c>
      <c r="D4274" s="43" t="s">
        <v>10545</v>
      </c>
      <c r="E4274" t="s">
        <v>1602</v>
      </c>
      <c r="F4274" t="s">
        <v>10546</v>
      </c>
      <c r="G4274" s="41">
        <v>41547</v>
      </c>
      <c r="H4274" t="s">
        <v>1600</v>
      </c>
      <c r="L4274" t="s">
        <v>21854</v>
      </c>
      <c r="M4274" s="44">
        <v>-21945.18</v>
      </c>
      <c r="N4274" s="44">
        <v>-21945.18</v>
      </c>
    </row>
    <row r="4275" spans="2:14" x14ac:dyDescent="0.25">
      <c r="B4275" s="49" t="s">
        <v>9735</v>
      </c>
      <c r="C4275" s="53" t="str">
        <f>_xlfn.XLOOKUP(Tabla1[[#This Row],[txtDimensionFocus]],Tabla7[Columna1],Tabla7[Columna2])</f>
        <v>Cuenta Por Pagar Servicios Generales</v>
      </c>
      <c r="D4275" s="43" t="s">
        <v>9528</v>
      </c>
      <c r="E4275" t="s">
        <v>321</v>
      </c>
      <c r="F4275" t="s">
        <v>10062</v>
      </c>
      <c r="G4275" s="41">
        <v>41199</v>
      </c>
      <c r="H4275" t="s">
        <v>933</v>
      </c>
      <c r="L4275" t="s">
        <v>21854</v>
      </c>
      <c r="M4275" s="44">
        <v>-21681.3</v>
      </c>
      <c r="N4275" s="44">
        <v>-21681.3</v>
      </c>
    </row>
    <row r="4276" spans="2:14" x14ac:dyDescent="0.25">
      <c r="B4276" s="49" t="s">
        <v>9735</v>
      </c>
      <c r="C4276" s="53" t="str">
        <f>_xlfn.XLOOKUP(Tabla1[[#This Row],[txtDimensionFocus]],Tabla7[Columna1],Tabla7[Columna2])</f>
        <v>Cuenta Por Pagar Servicios Generales</v>
      </c>
      <c r="D4276" s="43" t="s">
        <v>9934</v>
      </c>
      <c r="E4276" t="s">
        <v>743</v>
      </c>
      <c r="F4276" t="s">
        <v>9935</v>
      </c>
      <c r="G4276" s="41">
        <v>41122</v>
      </c>
      <c r="H4276" t="s">
        <v>744</v>
      </c>
      <c r="L4276" t="s">
        <v>21854</v>
      </c>
      <c r="M4276" s="44">
        <v>-21603</v>
      </c>
      <c r="N4276" s="44">
        <v>-21603</v>
      </c>
    </row>
    <row r="4277" spans="2:14" x14ac:dyDescent="0.25">
      <c r="B4277" s="49" t="s">
        <v>9735</v>
      </c>
      <c r="C4277" s="53" t="str">
        <f>_xlfn.XLOOKUP(Tabla1[[#This Row],[txtDimensionFocus]],Tabla7[Columna1],Tabla7[Columna2])</f>
        <v>Cuenta Por Pagar Servicios Generales</v>
      </c>
      <c r="D4277" s="43" t="s">
        <v>9934</v>
      </c>
      <c r="E4277" t="s">
        <v>743</v>
      </c>
      <c r="F4277" t="s">
        <v>9977</v>
      </c>
      <c r="G4277" s="41">
        <v>41152</v>
      </c>
      <c r="H4277" t="s">
        <v>819</v>
      </c>
      <c r="L4277" t="s">
        <v>21854</v>
      </c>
      <c r="M4277" s="44">
        <v>-21603</v>
      </c>
      <c r="N4277" s="44">
        <v>-21603</v>
      </c>
    </row>
    <row r="4278" spans="2:14" x14ac:dyDescent="0.25">
      <c r="B4278" s="49" t="s">
        <v>9735</v>
      </c>
      <c r="C4278" s="53" t="str">
        <f>_xlfn.XLOOKUP(Tabla1[[#This Row],[txtDimensionFocus]],Tabla7[Columna1],Tabla7[Columna2])</f>
        <v>Cuenta Por Pagar Servicios Generales</v>
      </c>
      <c r="D4278" s="43" t="s">
        <v>10195</v>
      </c>
      <c r="E4278" t="s">
        <v>1126</v>
      </c>
      <c r="F4278" t="s">
        <v>10196</v>
      </c>
      <c r="G4278" s="41">
        <v>41269</v>
      </c>
      <c r="H4278" t="s">
        <v>1112</v>
      </c>
      <c r="L4278" t="s">
        <v>21854</v>
      </c>
      <c r="M4278" s="44">
        <v>-21603</v>
      </c>
      <c r="N4278" s="44">
        <v>-21603</v>
      </c>
    </row>
    <row r="4279" spans="2:14" x14ac:dyDescent="0.25">
      <c r="B4279" s="49" t="s">
        <v>9735</v>
      </c>
      <c r="C4279" s="53" t="str">
        <f>_xlfn.XLOOKUP(Tabla1[[#This Row],[txtDimensionFocus]],Tabla7[Columna1],Tabla7[Columna2])</f>
        <v>Cuenta Por Pagar Servicios Generales</v>
      </c>
      <c r="D4279" s="43" t="s">
        <v>10197</v>
      </c>
      <c r="E4279" t="s">
        <v>1127</v>
      </c>
      <c r="F4279" t="s">
        <v>10198</v>
      </c>
      <c r="G4279" s="41">
        <v>41269</v>
      </c>
      <c r="H4279" t="s">
        <v>1112</v>
      </c>
      <c r="L4279" t="s">
        <v>21854</v>
      </c>
      <c r="M4279" s="44">
        <v>-21603</v>
      </c>
      <c r="N4279" s="44">
        <v>-21603</v>
      </c>
    </row>
    <row r="4280" spans="2:14" x14ac:dyDescent="0.25">
      <c r="B4280" s="49" t="s">
        <v>9735</v>
      </c>
      <c r="C4280" s="53" t="str">
        <f>_xlfn.XLOOKUP(Tabla1[[#This Row],[txtDimensionFocus]],Tabla7[Columna1],Tabla7[Columna2])</f>
        <v>Cuenta Por Pagar Servicios Generales</v>
      </c>
      <c r="D4280" s="43" t="s">
        <v>12772</v>
      </c>
      <c r="E4280" t="s">
        <v>4415</v>
      </c>
      <c r="F4280" t="s">
        <v>12773</v>
      </c>
      <c r="G4280" s="41">
        <v>41949</v>
      </c>
      <c r="H4280" t="s">
        <v>4413</v>
      </c>
      <c r="L4280" t="s">
        <v>21854</v>
      </c>
      <c r="M4280" s="44">
        <v>-21600</v>
      </c>
      <c r="N4280" s="44">
        <v>-21600</v>
      </c>
    </row>
    <row r="4281" spans="2:14" x14ac:dyDescent="0.25">
      <c r="B4281" s="49" t="s">
        <v>9735</v>
      </c>
      <c r="C4281" s="53" t="str">
        <f>_xlfn.XLOOKUP(Tabla1[[#This Row],[txtDimensionFocus]],Tabla7[Columna1],Tabla7[Columna2])</f>
        <v>Cuenta Por Pagar Servicios Generales</v>
      </c>
      <c r="D4281" s="43" t="s">
        <v>11723</v>
      </c>
      <c r="E4281" t="s">
        <v>2970</v>
      </c>
      <c r="F4281" t="s">
        <v>11724</v>
      </c>
      <c r="G4281" s="41">
        <v>41761</v>
      </c>
      <c r="H4281" t="s">
        <v>2959</v>
      </c>
      <c r="L4281" t="s">
        <v>21854</v>
      </c>
      <c r="M4281" s="44">
        <v>-21596.76</v>
      </c>
      <c r="N4281" s="44">
        <v>-21596.76</v>
      </c>
    </row>
    <row r="4282" spans="2:14" x14ac:dyDescent="0.25">
      <c r="B4282" s="49" t="s">
        <v>9735</v>
      </c>
      <c r="C4282" s="53" t="str">
        <f>_xlfn.XLOOKUP(Tabla1[[#This Row],[txtDimensionFocus]],Tabla7[Columna1],Tabla7[Columna2])</f>
        <v>Cuenta Por Pagar Servicios Generales</v>
      </c>
      <c r="D4282" s="43" t="s">
        <v>11725</v>
      </c>
      <c r="E4282" t="s">
        <v>2972</v>
      </c>
      <c r="F4282" t="s">
        <v>11726</v>
      </c>
      <c r="G4282" s="41">
        <v>41761</v>
      </c>
      <c r="H4282" t="s">
        <v>2959</v>
      </c>
      <c r="L4282" t="s">
        <v>21854</v>
      </c>
      <c r="M4282" s="44">
        <v>-21596.76</v>
      </c>
      <c r="N4282" s="44">
        <v>-21596.76</v>
      </c>
    </row>
    <row r="4283" spans="2:14" x14ac:dyDescent="0.25">
      <c r="B4283" s="49" t="s">
        <v>9735</v>
      </c>
      <c r="C4283" s="53" t="str">
        <f>_xlfn.XLOOKUP(Tabla1[[#This Row],[txtDimensionFocus]],Tabla7[Columna1],Tabla7[Columna2])</f>
        <v>Cuenta Por Pagar Servicios Generales</v>
      </c>
      <c r="D4283" s="43" t="s">
        <v>12660</v>
      </c>
      <c r="E4283" t="s">
        <v>4269</v>
      </c>
      <c r="F4283" t="s">
        <v>12661</v>
      </c>
      <c r="G4283" s="41">
        <v>41905</v>
      </c>
      <c r="H4283" t="s">
        <v>4270</v>
      </c>
      <c r="L4283" t="s">
        <v>21854</v>
      </c>
      <c r="M4283" s="44">
        <v>-21257.06</v>
      </c>
      <c r="N4283" s="44">
        <v>-21257.06</v>
      </c>
    </row>
    <row r="4284" spans="2:14" x14ac:dyDescent="0.25">
      <c r="B4284" s="49" t="s">
        <v>23978</v>
      </c>
      <c r="C4284" s="53" t="str">
        <f>_xlfn.XLOOKUP(Tabla1[[#This Row],[txtDimensionFocus]],Tabla7[Columna1],Tabla7[Columna2])</f>
        <v>Cuenta Por Pagar Aportes Corrientes.</v>
      </c>
      <c r="D4284" s="43" t="s">
        <v>24073</v>
      </c>
      <c r="E4284" t="s">
        <v>24074</v>
      </c>
      <c r="F4284" t="s">
        <v>24075</v>
      </c>
      <c r="G4284" s="41">
        <v>41598</v>
      </c>
      <c r="H4284" t="s">
        <v>24076</v>
      </c>
      <c r="L4284" t="s">
        <v>21854</v>
      </c>
      <c r="M4284" s="44">
        <v>-20000</v>
      </c>
      <c r="N4284" s="44">
        <v>-20000</v>
      </c>
    </row>
    <row r="4285" spans="2:14" x14ac:dyDescent="0.25">
      <c r="B4285" s="49" t="s">
        <v>9735</v>
      </c>
      <c r="C4285" s="53" t="str">
        <f>_xlfn.XLOOKUP(Tabla1[[#This Row],[txtDimensionFocus]],Tabla7[Columna1],Tabla7[Columna2])</f>
        <v>Cuenta Por Pagar Servicios Generales</v>
      </c>
      <c r="D4285" s="43" t="s">
        <v>9936</v>
      </c>
      <c r="E4285" t="s">
        <v>746</v>
      </c>
      <c r="F4285" t="s">
        <v>9937</v>
      </c>
      <c r="G4285" s="41">
        <v>41122</v>
      </c>
      <c r="H4285" t="s">
        <v>747</v>
      </c>
      <c r="L4285" t="s">
        <v>21854</v>
      </c>
      <c r="M4285" s="44">
        <v>-21245.95</v>
      </c>
      <c r="N4285" s="44">
        <v>-21245.95</v>
      </c>
    </row>
    <row r="4286" spans="2:14" x14ac:dyDescent="0.25">
      <c r="B4286" s="49" t="s">
        <v>9735</v>
      </c>
      <c r="C4286" s="53" t="str">
        <f>_xlfn.XLOOKUP(Tabla1[[#This Row],[txtDimensionFocus]],Tabla7[Columna1],Tabla7[Columna2])</f>
        <v>Cuenta Por Pagar Servicios Generales</v>
      </c>
      <c r="D4286" s="43" t="s">
        <v>10499</v>
      </c>
      <c r="E4286" t="s">
        <v>1530</v>
      </c>
      <c r="F4286" t="s">
        <v>10500</v>
      </c>
      <c r="G4286" s="41">
        <v>41520</v>
      </c>
      <c r="H4286" t="s">
        <v>1531</v>
      </c>
      <c r="L4286" t="s">
        <v>21854</v>
      </c>
      <c r="M4286" s="44">
        <v>-23601.42</v>
      </c>
      <c r="N4286" s="44">
        <v>-21241.279999999999</v>
      </c>
    </row>
    <row r="4287" spans="2:14" x14ac:dyDescent="0.25">
      <c r="B4287" s="49" t="s">
        <v>23700</v>
      </c>
      <c r="C4287" s="53" t="str">
        <f>_xlfn.XLOOKUP(Tabla1[[#This Row],[txtDimensionFocus]],Tabla7[Columna1],Tabla7[Columna2])</f>
        <v>Retencion por Pagar  de Impuesto Retenido</v>
      </c>
      <c r="D4287" s="43" t="s">
        <v>17</v>
      </c>
      <c r="E4287" t="s">
        <v>16</v>
      </c>
      <c r="F4287" t="s">
        <v>23776</v>
      </c>
      <c r="G4287" s="41">
        <v>41639</v>
      </c>
      <c r="L4287" t="s">
        <v>21854</v>
      </c>
      <c r="M4287" s="44">
        <v>-19902.830000000002</v>
      </c>
      <c r="N4287" s="44">
        <v>-19902.830000000002</v>
      </c>
    </row>
    <row r="4288" spans="2:14" x14ac:dyDescent="0.25">
      <c r="B4288" s="49" t="s">
        <v>9735</v>
      </c>
      <c r="C4288" s="53" t="str">
        <f>_xlfn.XLOOKUP(Tabla1[[#This Row],[txtDimensionFocus]],Tabla7[Columna1],Tabla7[Columna2])</f>
        <v>Cuenta Por Pagar Servicios Generales</v>
      </c>
      <c r="D4288" s="43" t="s">
        <v>11463</v>
      </c>
      <c r="E4288" t="s">
        <v>2617</v>
      </c>
      <c r="F4288" t="s">
        <v>11464</v>
      </c>
      <c r="G4288" s="41">
        <v>41741</v>
      </c>
      <c r="H4288" t="s">
        <v>2618</v>
      </c>
      <c r="L4288" t="s">
        <v>21854</v>
      </c>
      <c r="M4288" s="44">
        <v>-20996.85</v>
      </c>
      <c r="N4288" s="44">
        <v>-20996.85</v>
      </c>
    </row>
    <row r="4289" spans="2:14" x14ac:dyDescent="0.25">
      <c r="B4289" s="49" t="s">
        <v>9735</v>
      </c>
      <c r="C4289" s="53" t="str">
        <f>_xlfn.XLOOKUP(Tabla1[[#This Row],[txtDimensionFocus]],Tabla7[Columna1],Tabla7[Columna2])</f>
        <v>Cuenta Por Pagar Servicios Generales</v>
      </c>
      <c r="D4289" s="43" t="s">
        <v>11648</v>
      </c>
      <c r="E4289" t="s">
        <v>2869</v>
      </c>
      <c r="F4289" t="s">
        <v>11649</v>
      </c>
      <c r="G4289" s="41">
        <v>41752</v>
      </c>
      <c r="H4289" t="s">
        <v>2870</v>
      </c>
      <c r="L4289" t="s">
        <v>21854</v>
      </c>
      <c r="M4289" s="44">
        <v>-20996.85</v>
      </c>
      <c r="N4289" s="44">
        <v>-20996.85</v>
      </c>
    </row>
    <row r="4290" spans="2:14" x14ac:dyDescent="0.25">
      <c r="B4290" s="49" t="s">
        <v>9735</v>
      </c>
      <c r="C4290" s="53" t="str">
        <f>_xlfn.XLOOKUP(Tabla1[[#This Row],[txtDimensionFocus]],Tabla7[Columna1],Tabla7[Columna2])</f>
        <v>Cuenta Por Pagar Servicios Generales</v>
      </c>
      <c r="D4290" s="43" t="s">
        <v>11204</v>
      </c>
      <c r="E4290" t="s">
        <v>2314</v>
      </c>
      <c r="F4290" t="s">
        <v>11205</v>
      </c>
      <c r="G4290" s="41">
        <v>41704</v>
      </c>
      <c r="H4290" t="s">
        <v>2315</v>
      </c>
      <c r="L4290" t="s">
        <v>21854</v>
      </c>
      <c r="M4290" s="44">
        <v>-20996.85</v>
      </c>
      <c r="N4290" s="44">
        <v>-20996.85</v>
      </c>
    </row>
    <row r="4291" spans="2:14" x14ac:dyDescent="0.25">
      <c r="B4291" s="49" t="s">
        <v>9735</v>
      </c>
      <c r="C4291" s="53" t="str">
        <f>_xlfn.XLOOKUP(Tabla1[[#This Row],[txtDimensionFocus]],Tabla7[Columna1],Tabla7[Columna2])</f>
        <v>Cuenta Por Pagar Servicios Generales</v>
      </c>
      <c r="D4291" s="43" t="s">
        <v>11204</v>
      </c>
      <c r="E4291" t="s">
        <v>2314</v>
      </c>
      <c r="F4291" t="s">
        <v>11486</v>
      </c>
      <c r="G4291" s="41">
        <v>41741</v>
      </c>
      <c r="H4291" t="s">
        <v>2652</v>
      </c>
      <c r="L4291" t="s">
        <v>21854</v>
      </c>
      <c r="M4291" s="44">
        <v>-20996.85</v>
      </c>
      <c r="N4291" s="44">
        <v>-20996.85</v>
      </c>
    </row>
    <row r="4292" spans="2:14" x14ac:dyDescent="0.25">
      <c r="B4292" s="49" t="s">
        <v>9735</v>
      </c>
      <c r="C4292" s="53" t="str">
        <f>_xlfn.XLOOKUP(Tabla1[[#This Row],[txtDimensionFocus]],Tabla7[Columna1],Tabla7[Columna2])</f>
        <v>Cuenta Por Pagar Servicios Generales</v>
      </c>
      <c r="D4292" s="43" t="s">
        <v>11530</v>
      </c>
      <c r="E4292" t="s">
        <v>2715</v>
      </c>
      <c r="F4292" t="s">
        <v>11531</v>
      </c>
      <c r="G4292" s="41">
        <v>41743</v>
      </c>
      <c r="H4292" t="s">
        <v>2716</v>
      </c>
      <c r="L4292" t="s">
        <v>21854</v>
      </c>
      <c r="M4292" s="44">
        <v>-20996.85</v>
      </c>
      <c r="N4292" s="44">
        <v>-20996.85</v>
      </c>
    </row>
    <row r="4293" spans="2:14" x14ac:dyDescent="0.25">
      <c r="B4293" s="49" t="s">
        <v>9735</v>
      </c>
      <c r="C4293" s="53" t="str">
        <f>_xlfn.XLOOKUP(Tabla1[[#This Row],[txtDimensionFocus]],Tabla7[Columna1],Tabla7[Columna2])</f>
        <v>Cuenta Por Pagar Servicios Generales</v>
      </c>
      <c r="D4293" s="43" t="s">
        <v>11532</v>
      </c>
      <c r="E4293" t="s">
        <v>2718</v>
      </c>
      <c r="F4293" t="s">
        <v>11533</v>
      </c>
      <c r="G4293" s="41">
        <v>41743</v>
      </c>
      <c r="H4293" t="s">
        <v>2719</v>
      </c>
      <c r="L4293" t="s">
        <v>21854</v>
      </c>
      <c r="M4293" s="44">
        <v>-20996.85</v>
      </c>
      <c r="N4293" s="44">
        <v>-20996.85</v>
      </c>
    </row>
    <row r="4294" spans="2:14" x14ac:dyDescent="0.25">
      <c r="B4294" s="49" t="s">
        <v>9735</v>
      </c>
      <c r="C4294" s="53" t="str">
        <f>_xlfn.XLOOKUP(Tabla1[[#This Row],[txtDimensionFocus]],Tabla7[Columna1],Tabla7[Columna2])</f>
        <v>Cuenta Por Pagar Servicios Generales</v>
      </c>
      <c r="D4294" s="43" t="s">
        <v>11620</v>
      </c>
      <c r="E4294" t="s">
        <v>2833</v>
      </c>
      <c r="F4294" t="s">
        <v>11621</v>
      </c>
      <c r="G4294" s="41">
        <v>41745</v>
      </c>
      <c r="H4294" t="s">
        <v>2834</v>
      </c>
      <c r="L4294" t="s">
        <v>21854</v>
      </c>
      <c r="M4294" s="44">
        <v>-20996.85</v>
      </c>
      <c r="N4294" s="44">
        <v>-20996.85</v>
      </c>
    </row>
    <row r="4295" spans="2:14" x14ac:dyDescent="0.25">
      <c r="B4295" s="49" t="s">
        <v>9735</v>
      </c>
      <c r="C4295" s="53" t="str">
        <f>_xlfn.XLOOKUP(Tabla1[[#This Row],[txtDimensionFocus]],Tabla7[Columna1],Tabla7[Columna2])</f>
        <v>Cuenta Por Pagar Servicios Generales</v>
      </c>
      <c r="D4295" s="43" t="s">
        <v>11503</v>
      </c>
      <c r="E4295" t="s">
        <v>2678</v>
      </c>
      <c r="F4295" t="s">
        <v>11504</v>
      </c>
      <c r="G4295" s="41">
        <v>41741</v>
      </c>
      <c r="H4295" t="s">
        <v>2679</v>
      </c>
      <c r="L4295" t="s">
        <v>21854</v>
      </c>
      <c r="M4295" s="44">
        <v>-20996.85</v>
      </c>
      <c r="N4295" s="44">
        <v>-20996.85</v>
      </c>
    </row>
    <row r="4296" spans="2:14" x14ac:dyDescent="0.25">
      <c r="B4296" s="49" t="s">
        <v>9735</v>
      </c>
      <c r="C4296" s="53" t="str">
        <f>_xlfn.XLOOKUP(Tabla1[[#This Row],[txtDimensionFocus]],Tabla7[Columna1],Tabla7[Columna2])</f>
        <v>Cuenta Por Pagar Servicios Generales</v>
      </c>
      <c r="D4296" s="43" t="s">
        <v>6569</v>
      </c>
      <c r="E4296" t="s">
        <v>6568</v>
      </c>
      <c r="F4296" t="s">
        <v>14936</v>
      </c>
      <c r="G4296" s="41">
        <v>43362</v>
      </c>
      <c r="H4296" t="s">
        <v>7226</v>
      </c>
      <c r="L4296" t="s">
        <v>21854</v>
      </c>
      <c r="M4296" s="44">
        <v>-20988.95</v>
      </c>
      <c r="N4296" s="44">
        <v>-20988.95</v>
      </c>
    </row>
    <row r="4297" spans="2:14" x14ac:dyDescent="0.25">
      <c r="B4297" s="49" t="s">
        <v>9735</v>
      </c>
      <c r="C4297" s="53" t="str">
        <f>_xlfn.XLOOKUP(Tabla1[[#This Row],[txtDimensionFocus]],Tabla7[Columna1],Tabla7[Columna2])</f>
        <v>Cuenta Por Pagar Servicios Generales</v>
      </c>
      <c r="D4297" s="43" t="s">
        <v>10940</v>
      </c>
      <c r="E4297" t="s">
        <v>2024</v>
      </c>
      <c r="F4297" t="s">
        <v>10941</v>
      </c>
      <c r="G4297" s="41">
        <v>41635</v>
      </c>
      <c r="H4297" t="s">
        <v>2025</v>
      </c>
      <c r="L4297" t="s">
        <v>21854</v>
      </c>
      <c r="M4297" s="44">
        <v>-20975.52</v>
      </c>
      <c r="N4297" s="44">
        <v>-20975.52</v>
      </c>
    </row>
    <row r="4298" spans="2:14" x14ac:dyDescent="0.25">
      <c r="B4298" s="49" t="s">
        <v>9735</v>
      </c>
      <c r="C4298" s="53" t="str">
        <f>_xlfn.XLOOKUP(Tabla1[[#This Row],[txtDimensionFocus]],Tabla7[Columna1],Tabla7[Columna2])</f>
        <v>Cuenta Por Pagar Servicios Generales</v>
      </c>
      <c r="D4298" s="43" t="s">
        <v>6569</v>
      </c>
      <c r="E4298" t="s">
        <v>6568</v>
      </c>
      <c r="F4298" t="s">
        <v>15065</v>
      </c>
      <c r="G4298" s="41">
        <v>43539</v>
      </c>
      <c r="H4298" t="s">
        <v>7400</v>
      </c>
      <c r="L4298" t="s">
        <v>21854</v>
      </c>
      <c r="M4298" s="44">
        <v>-20954.61</v>
      </c>
      <c r="N4298" s="44">
        <v>-20954.61</v>
      </c>
    </row>
    <row r="4299" spans="2:14" x14ac:dyDescent="0.25">
      <c r="B4299" s="49" t="s">
        <v>9735</v>
      </c>
      <c r="C4299" s="53" t="str">
        <f>_xlfn.XLOOKUP(Tabla1[[#This Row],[txtDimensionFocus]],Tabla7[Columna1],Tabla7[Columna2])</f>
        <v>Cuenta Por Pagar Servicios Generales</v>
      </c>
      <c r="D4299" s="43" t="s">
        <v>10501</v>
      </c>
      <c r="E4299" t="s">
        <v>1533</v>
      </c>
      <c r="F4299" t="s">
        <v>10502</v>
      </c>
      <c r="G4299" s="41">
        <v>41520</v>
      </c>
      <c r="H4299" t="s">
        <v>1534</v>
      </c>
      <c r="L4299" t="s">
        <v>21854</v>
      </c>
      <c r="M4299" s="44">
        <v>-23187.360000000001</v>
      </c>
      <c r="N4299" s="44">
        <v>-20868.62</v>
      </c>
    </row>
    <row r="4300" spans="2:14" x14ac:dyDescent="0.25">
      <c r="B4300" s="49" t="s">
        <v>9735</v>
      </c>
      <c r="C4300" s="53" t="str">
        <f>_xlfn.XLOOKUP(Tabla1[[#This Row],[txtDimensionFocus]],Tabla7[Columna1],Tabla7[Columna2])</f>
        <v>Cuenta Por Pagar Servicios Generales</v>
      </c>
      <c r="D4300" s="43" t="s">
        <v>10875</v>
      </c>
      <c r="E4300" t="s">
        <v>1961</v>
      </c>
      <c r="F4300" t="s">
        <v>10876</v>
      </c>
      <c r="G4300" s="41">
        <v>41624</v>
      </c>
      <c r="H4300" t="s">
        <v>1962</v>
      </c>
      <c r="L4300" t="s">
        <v>21854</v>
      </c>
      <c r="M4300" s="44">
        <v>-20747.98</v>
      </c>
      <c r="N4300" s="44">
        <v>-20747.98</v>
      </c>
    </row>
    <row r="4301" spans="2:14" x14ac:dyDescent="0.25">
      <c r="B4301" s="49" t="s">
        <v>9735</v>
      </c>
      <c r="C4301" s="53" t="str">
        <f>_xlfn.XLOOKUP(Tabla1[[#This Row],[txtDimensionFocus]],Tabla7[Columna1],Tabla7[Columna2])</f>
        <v>Cuenta Por Pagar Servicios Generales</v>
      </c>
      <c r="D4301" s="43" t="s">
        <v>10799</v>
      </c>
      <c r="E4301" t="s">
        <v>1892</v>
      </c>
      <c r="F4301" t="s">
        <v>10800</v>
      </c>
      <c r="G4301" s="41">
        <v>41617</v>
      </c>
      <c r="H4301" t="s">
        <v>1893</v>
      </c>
      <c r="L4301" t="s">
        <v>21854</v>
      </c>
      <c r="M4301" s="44">
        <v>-22773.3</v>
      </c>
      <c r="N4301" s="44">
        <v>-20495.97</v>
      </c>
    </row>
    <row r="4302" spans="2:14" x14ac:dyDescent="0.25">
      <c r="B4302" s="49" t="s">
        <v>9735</v>
      </c>
      <c r="C4302" s="53" t="str">
        <f>_xlfn.XLOOKUP(Tabla1[[#This Row],[txtDimensionFocus]],Tabla7[Columna1],Tabla7[Columna2])</f>
        <v>Cuenta Por Pagar Servicios Generales</v>
      </c>
      <c r="D4302" s="43" t="s">
        <v>11610</v>
      </c>
      <c r="E4302" t="s">
        <v>2818</v>
      </c>
      <c r="F4302" t="s">
        <v>11611</v>
      </c>
      <c r="G4302" s="41">
        <v>41745</v>
      </c>
      <c r="H4302" t="s">
        <v>2819</v>
      </c>
      <c r="L4302" t="s">
        <v>21854</v>
      </c>
      <c r="M4302" s="44">
        <v>-20396.939999999999</v>
      </c>
      <c r="N4302" s="44">
        <v>-20396.939999999999</v>
      </c>
    </row>
    <row r="4303" spans="2:14" x14ac:dyDescent="0.25">
      <c r="B4303" s="49" t="s">
        <v>9735</v>
      </c>
      <c r="C4303" s="53" t="str">
        <f>_xlfn.XLOOKUP(Tabla1[[#This Row],[txtDimensionFocus]],Tabla7[Columna1],Tabla7[Columna2])</f>
        <v>Cuenta Por Pagar Servicios Generales</v>
      </c>
      <c r="D4303" s="43" t="s">
        <v>1219</v>
      </c>
      <c r="E4303" t="s">
        <v>1218</v>
      </c>
      <c r="F4303" t="s">
        <v>16179</v>
      </c>
      <c r="G4303" s="41">
        <v>44882</v>
      </c>
      <c r="H4303" t="s">
        <v>8837</v>
      </c>
      <c r="L4303" t="s">
        <v>21854</v>
      </c>
      <c r="M4303" s="44">
        <v>-20250</v>
      </c>
      <c r="N4303" s="44">
        <v>-20250</v>
      </c>
    </row>
    <row r="4304" spans="2:14" x14ac:dyDescent="0.25">
      <c r="B4304" s="49" t="s">
        <v>9735</v>
      </c>
      <c r="C4304" s="53" t="str">
        <f>_xlfn.XLOOKUP(Tabla1[[#This Row],[txtDimensionFocus]],Tabla7[Columna1],Tabla7[Columna2])</f>
        <v>Cuenta Por Pagar Servicios Generales</v>
      </c>
      <c r="D4304" s="43" t="s">
        <v>10328</v>
      </c>
      <c r="E4304" t="s">
        <v>1304</v>
      </c>
      <c r="F4304" t="s">
        <v>10329</v>
      </c>
      <c r="G4304" s="41">
        <v>41376</v>
      </c>
      <c r="H4304" t="s">
        <v>1302</v>
      </c>
      <c r="L4304" t="s">
        <v>21854</v>
      </c>
      <c r="M4304" s="44">
        <v>-22359.24</v>
      </c>
      <c r="N4304" s="44">
        <v>-20123.32</v>
      </c>
    </row>
    <row r="4305" spans="2:14" x14ac:dyDescent="0.25">
      <c r="B4305" s="49" t="s">
        <v>9735</v>
      </c>
      <c r="C4305" s="53" t="str">
        <f>_xlfn.XLOOKUP(Tabla1[[#This Row],[txtDimensionFocus]],Tabla7[Columna1],Tabla7[Columna2])</f>
        <v>Cuenta Por Pagar Servicios Generales</v>
      </c>
      <c r="D4305" s="43" t="s">
        <v>10328</v>
      </c>
      <c r="E4305" t="s">
        <v>1304</v>
      </c>
      <c r="F4305" t="s">
        <v>11148</v>
      </c>
      <c r="G4305" s="41">
        <v>41698</v>
      </c>
      <c r="H4305" t="s">
        <v>2248</v>
      </c>
      <c r="L4305" t="s">
        <v>21854</v>
      </c>
      <c r="M4305" s="44">
        <v>-20123.32</v>
      </c>
      <c r="N4305" s="44">
        <v>-20123.32</v>
      </c>
    </row>
    <row r="4306" spans="2:14" x14ac:dyDescent="0.25">
      <c r="B4306" s="49" t="s">
        <v>9735</v>
      </c>
      <c r="C4306" s="53" t="str">
        <f>_xlfn.XLOOKUP(Tabla1[[#This Row],[txtDimensionFocus]],Tabla7[Columna1],Tabla7[Columna2])</f>
        <v>Cuenta Por Pagar Servicios Generales</v>
      </c>
      <c r="D4306" s="43" t="s">
        <v>7547</v>
      </c>
      <c r="E4306" t="s">
        <v>7546</v>
      </c>
      <c r="F4306" t="s">
        <v>15162</v>
      </c>
      <c r="G4306" s="41">
        <v>43747</v>
      </c>
      <c r="H4306" t="s">
        <v>7548</v>
      </c>
      <c r="L4306" t="s">
        <v>21854</v>
      </c>
      <c r="M4306" s="44">
        <v>-20060</v>
      </c>
      <c r="N4306" s="44">
        <v>-20060</v>
      </c>
    </row>
    <row r="4307" spans="2:14" x14ac:dyDescent="0.25">
      <c r="B4307" s="49" t="s">
        <v>9735</v>
      </c>
      <c r="C4307" s="53" t="str">
        <f>_xlfn.XLOOKUP(Tabla1[[#This Row],[txtDimensionFocus]],Tabla7[Columna1],Tabla7[Columna2])</f>
        <v>Cuenta Por Pagar Servicios Generales</v>
      </c>
      <c r="D4307" s="43" t="s">
        <v>14260</v>
      </c>
      <c r="E4307" t="s">
        <v>6335</v>
      </c>
      <c r="F4307" t="s">
        <v>14261</v>
      </c>
      <c r="G4307" s="41">
        <v>42612</v>
      </c>
      <c r="H4307" t="s">
        <v>6336</v>
      </c>
      <c r="L4307" t="s">
        <v>21854</v>
      </c>
      <c r="M4307" s="44">
        <v>-20000</v>
      </c>
      <c r="N4307" s="44">
        <v>-20000</v>
      </c>
    </row>
    <row r="4308" spans="2:14" x14ac:dyDescent="0.25">
      <c r="B4308" s="49" t="s">
        <v>9735</v>
      </c>
      <c r="C4308" s="53" t="str">
        <f>_xlfn.XLOOKUP(Tabla1[[#This Row],[txtDimensionFocus]],Tabla7[Columna1],Tabla7[Columna2])</f>
        <v>Cuenta Por Pagar Servicios Generales</v>
      </c>
      <c r="D4308" s="43" t="s">
        <v>14262</v>
      </c>
      <c r="E4308" t="s">
        <v>6338</v>
      </c>
      <c r="F4308" t="s">
        <v>14263</v>
      </c>
      <c r="G4308" s="41">
        <v>42612</v>
      </c>
      <c r="H4308" t="s">
        <v>6336</v>
      </c>
      <c r="L4308" t="s">
        <v>21854</v>
      </c>
      <c r="M4308" s="44">
        <v>-20000</v>
      </c>
      <c r="N4308" s="44">
        <v>-20000</v>
      </c>
    </row>
    <row r="4309" spans="2:14" x14ac:dyDescent="0.25">
      <c r="B4309" s="49" t="s">
        <v>9735</v>
      </c>
      <c r="C4309" s="53" t="str">
        <f>_xlfn.XLOOKUP(Tabla1[[#This Row],[txtDimensionFocus]],Tabla7[Columna1],Tabla7[Columna2])</f>
        <v>Cuenta Por Pagar Servicios Generales</v>
      </c>
      <c r="D4309" s="43" t="s">
        <v>14276</v>
      </c>
      <c r="E4309" t="s">
        <v>6346</v>
      </c>
      <c r="F4309" t="s">
        <v>14277</v>
      </c>
      <c r="G4309" s="41">
        <v>42613</v>
      </c>
      <c r="H4309" t="s">
        <v>6336</v>
      </c>
      <c r="L4309" t="s">
        <v>21854</v>
      </c>
      <c r="M4309" s="44">
        <v>-20000</v>
      </c>
      <c r="N4309" s="44">
        <v>-20000</v>
      </c>
    </row>
    <row r="4310" spans="2:14" x14ac:dyDescent="0.25">
      <c r="B4310" s="49" t="s">
        <v>9735</v>
      </c>
      <c r="C4310" s="53" t="str">
        <f>_xlfn.XLOOKUP(Tabla1[[#This Row],[txtDimensionFocus]],Tabla7[Columna1],Tabla7[Columna2])</f>
        <v>Cuenta Por Pagar Servicios Generales</v>
      </c>
      <c r="D4310" s="43" t="s">
        <v>12865</v>
      </c>
      <c r="E4310" t="s">
        <v>4537</v>
      </c>
      <c r="F4310" t="s">
        <v>12866</v>
      </c>
      <c r="G4310" s="41">
        <v>41989</v>
      </c>
      <c r="H4310" t="s">
        <v>4538</v>
      </c>
      <c r="L4310" t="s">
        <v>21854</v>
      </c>
      <c r="M4310" s="44">
        <v>-20000</v>
      </c>
      <c r="N4310" s="44">
        <v>-20000</v>
      </c>
    </row>
    <row r="4311" spans="2:14" x14ac:dyDescent="0.25">
      <c r="B4311" s="49" t="s">
        <v>9735</v>
      </c>
      <c r="C4311" s="53" t="str">
        <f>_xlfn.XLOOKUP(Tabla1[[#This Row],[txtDimensionFocus]],Tabla7[Columna1],Tabla7[Columna2])</f>
        <v>Cuenta Por Pagar Servicios Generales</v>
      </c>
      <c r="D4311" s="43" t="s">
        <v>14264</v>
      </c>
      <c r="E4311" t="s">
        <v>6340</v>
      </c>
      <c r="F4311" t="s">
        <v>14265</v>
      </c>
      <c r="G4311" s="41">
        <v>42612</v>
      </c>
      <c r="H4311" t="s">
        <v>6336</v>
      </c>
      <c r="L4311" t="s">
        <v>21854</v>
      </c>
      <c r="M4311" s="44">
        <v>-20000</v>
      </c>
      <c r="N4311" s="44">
        <v>-20000</v>
      </c>
    </row>
    <row r="4312" spans="2:14" x14ac:dyDescent="0.25">
      <c r="B4312" s="49" t="s">
        <v>9735</v>
      </c>
      <c r="C4312" s="53" t="str">
        <f>_xlfn.XLOOKUP(Tabla1[[#This Row],[txtDimensionFocus]],Tabla7[Columna1],Tabla7[Columna2])</f>
        <v>Cuenta Por Pagar Servicios Generales</v>
      </c>
      <c r="D4312" s="43" t="s">
        <v>14266</v>
      </c>
      <c r="E4312" t="s">
        <v>6341</v>
      </c>
      <c r="F4312" t="s">
        <v>14267</v>
      </c>
      <c r="G4312" s="41">
        <v>42612</v>
      </c>
      <c r="H4312" t="s">
        <v>6336</v>
      </c>
      <c r="L4312" t="s">
        <v>21854</v>
      </c>
      <c r="M4312" s="44">
        <v>-20000</v>
      </c>
      <c r="N4312" s="44">
        <v>-20000</v>
      </c>
    </row>
    <row r="4313" spans="2:14" x14ac:dyDescent="0.25">
      <c r="B4313" s="49" t="s">
        <v>9735</v>
      </c>
      <c r="C4313" s="53" t="str">
        <f>_xlfn.XLOOKUP(Tabla1[[#This Row],[txtDimensionFocus]],Tabla7[Columna1],Tabla7[Columna2])</f>
        <v>Cuenta Por Pagar Servicios Generales</v>
      </c>
      <c r="D4313" s="43" t="s">
        <v>13532</v>
      </c>
      <c r="E4313" t="s">
        <v>5421</v>
      </c>
      <c r="F4313" t="s">
        <v>13533</v>
      </c>
      <c r="G4313" s="41">
        <v>42104</v>
      </c>
      <c r="H4313" t="s">
        <v>5416</v>
      </c>
      <c r="L4313" t="s">
        <v>21854</v>
      </c>
      <c r="M4313" s="44">
        <v>-20000</v>
      </c>
      <c r="N4313" s="44">
        <v>-20000</v>
      </c>
    </row>
    <row r="4314" spans="2:14" x14ac:dyDescent="0.25">
      <c r="B4314" s="49" t="s">
        <v>23581</v>
      </c>
      <c r="C4314" s="53" t="str">
        <f>_xlfn.XLOOKUP(Tabla1[[#This Row],[txtDimensionFocus]],Tabla7[Columna1],Tabla7[Columna2])</f>
        <v>Retencion Impuesto Sobre La Renta Empleados</v>
      </c>
      <c r="D4314" s="43" t="s">
        <v>17</v>
      </c>
      <c r="E4314" t="s">
        <v>16</v>
      </c>
      <c r="F4314" t="s">
        <v>23582</v>
      </c>
      <c r="G4314" s="41">
        <v>41470</v>
      </c>
      <c r="L4314" t="s">
        <v>21854</v>
      </c>
      <c r="M4314" s="44">
        <v>-19386.759999999998</v>
      </c>
      <c r="N4314" s="44">
        <v>-19386.759999999998</v>
      </c>
    </row>
    <row r="4315" spans="2:14" x14ac:dyDescent="0.25">
      <c r="B4315" s="49" t="s">
        <v>9735</v>
      </c>
      <c r="C4315" s="53" t="str">
        <f>_xlfn.XLOOKUP(Tabla1[[#This Row],[txtDimensionFocus]],Tabla7[Columna1],Tabla7[Columna2])</f>
        <v>Cuenta Por Pagar Servicios Generales</v>
      </c>
      <c r="D4315" s="43" t="s">
        <v>14268</v>
      </c>
      <c r="E4315" t="s">
        <v>6342</v>
      </c>
      <c r="F4315" t="s">
        <v>14269</v>
      </c>
      <c r="G4315" s="41">
        <v>42612</v>
      </c>
      <c r="H4315" t="s">
        <v>6336</v>
      </c>
      <c r="L4315" t="s">
        <v>21854</v>
      </c>
      <c r="M4315" s="44">
        <v>-20000</v>
      </c>
      <c r="N4315" s="44">
        <v>-20000</v>
      </c>
    </row>
    <row r="4316" spans="2:14" x14ac:dyDescent="0.25">
      <c r="B4316" s="49" t="s">
        <v>9735</v>
      </c>
      <c r="C4316" s="53" t="str">
        <f>_xlfn.XLOOKUP(Tabla1[[#This Row],[txtDimensionFocus]],Tabla7[Columna1],Tabla7[Columna2])</f>
        <v>Cuenta Por Pagar Servicios Generales</v>
      </c>
      <c r="D4316" s="43" t="s">
        <v>14270</v>
      </c>
      <c r="E4316" t="s">
        <v>6343</v>
      </c>
      <c r="F4316" t="s">
        <v>14271</v>
      </c>
      <c r="G4316" s="41">
        <v>42612</v>
      </c>
      <c r="H4316" t="s">
        <v>6336</v>
      </c>
      <c r="L4316" t="s">
        <v>21854</v>
      </c>
      <c r="M4316" s="44">
        <v>-20000</v>
      </c>
      <c r="N4316" s="44">
        <v>-20000</v>
      </c>
    </row>
    <row r="4317" spans="2:14" x14ac:dyDescent="0.25">
      <c r="B4317" s="49" t="s">
        <v>9735</v>
      </c>
      <c r="C4317" s="53" t="str">
        <f>_xlfn.XLOOKUP(Tabla1[[#This Row],[txtDimensionFocus]],Tabla7[Columna1],Tabla7[Columna2])</f>
        <v>Cuenta Por Pagar Servicios Generales</v>
      </c>
      <c r="D4317" s="43" t="s">
        <v>14272</v>
      </c>
      <c r="E4317" t="s">
        <v>6344</v>
      </c>
      <c r="F4317" t="s">
        <v>14273</v>
      </c>
      <c r="G4317" s="41">
        <v>42612</v>
      </c>
      <c r="H4317" t="s">
        <v>6336</v>
      </c>
      <c r="L4317" t="s">
        <v>21854</v>
      </c>
      <c r="M4317" s="44">
        <v>-20000</v>
      </c>
      <c r="N4317" s="44">
        <v>-20000</v>
      </c>
    </row>
    <row r="4318" spans="2:14" x14ac:dyDescent="0.25">
      <c r="B4318" s="49" t="s">
        <v>9735</v>
      </c>
      <c r="C4318" s="53" t="str">
        <f>_xlfn.XLOOKUP(Tabla1[[#This Row],[txtDimensionFocus]],Tabla7[Columna1],Tabla7[Columna2])</f>
        <v>Cuenta Por Pagar Servicios Generales</v>
      </c>
      <c r="D4318" s="43" t="s">
        <v>14274</v>
      </c>
      <c r="E4318" t="s">
        <v>6345</v>
      </c>
      <c r="F4318" t="s">
        <v>14275</v>
      </c>
      <c r="G4318" s="41">
        <v>42612</v>
      </c>
      <c r="H4318" t="s">
        <v>6336</v>
      </c>
      <c r="L4318" t="s">
        <v>21854</v>
      </c>
      <c r="M4318" s="44">
        <v>-20000</v>
      </c>
      <c r="N4318" s="44">
        <v>-20000</v>
      </c>
    </row>
    <row r="4319" spans="2:14" x14ac:dyDescent="0.25">
      <c r="B4319" s="49" t="s">
        <v>9735</v>
      </c>
      <c r="C4319" s="53" t="str">
        <f>_xlfn.XLOOKUP(Tabla1[[#This Row],[txtDimensionFocus]],Tabla7[Columna1],Tabla7[Columna2])</f>
        <v>Cuenta Por Pagar Servicios Generales</v>
      </c>
      <c r="D4319" s="43" t="s">
        <v>14594</v>
      </c>
      <c r="E4319" t="s">
        <v>6749</v>
      </c>
      <c r="F4319" t="s">
        <v>14595</v>
      </c>
      <c r="G4319" s="41">
        <v>42853</v>
      </c>
      <c r="H4319" t="s">
        <v>6750</v>
      </c>
      <c r="L4319" t="s">
        <v>21854</v>
      </c>
      <c r="M4319" s="44">
        <v>-20000</v>
      </c>
      <c r="N4319" s="44">
        <v>-20000</v>
      </c>
    </row>
    <row r="4320" spans="2:14" x14ac:dyDescent="0.25">
      <c r="B4320" s="49" t="s">
        <v>9735</v>
      </c>
      <c r="C4320" s="53" t="str">
        <f>_xlfn.XLOOKUP(Tabla1[[#This Row],[txtDimensionFocus]],Tabla7[Columna1],Tabla7[Columna2])</f>
        <v>Cuenta Por Pagar Servicios Generales</v>
      </c>
      <c r="D4320" s="43" t="s">
        <v>13540</v>
      </c>
      <c r="E4320" t="s">
        <v>5426</v>
      </c>
      <c r="F4320" t="s">
        <v>13541</v>
      </c>
      <c r="G4320" s="41">
        <v>42104</v>
      </c>
      <c r="H4320" t="s">
        <v>5416</v>
      </c>
      <c r="L4320" t="s">
        <v>21854</v>
      </c>
      <c r="M4320" s="44">
        <v>-20000</v>
      </c>
      <c r="N4320" s="44">
        <v>-20000</v>
      </c>
    </row>
    <row r="4321" spans="2:14" x14ac:dyDescent="0.25">
      <c r="B4321" s="49" t="s">
        <v>9735</v>
      </c>
      <c r="C4321" s="53" t="str">
        <f>_xlfn.XLOOKUP(Tabla1[[#This Row],[txtDimensionFocus]],Tabla7[Columna1],Tabla7[Columna2])</f>
        <v>Cuenta Por Pagar Servicios Generales</v>
      </c>
      <c r="D4321" s="43" t="s">
        <v>9680</v>
      </c>
      <c r="E4321" t="s">
        <v>479</v>
      </c>
      <c r="F4321" t="s">
        <v>10039</v>
      </c>
      <c r="G4321" s="41">
        <v>41181</v>
      </c>
      <c r="H4321" s="45">
        <v>41153</v>
      </c>
      <c r="I4321" t="s">
        <v>17683</v>
      </c>
      <c r="K4321" t="s">
        <v>22805</v>
      </c>
      <c r="L4321" t="s">
        <v>21854</v>
      </c>
      <c r="M4321" s="44">
        <v>-20000</v>
      </c>
      <c r="N4321" s="44">
        <v>-20000</v>
      </c>
    </row>
    <row r="4322" spans="2:14" x14ac:dyDescent="0.25">
      <c r="B4322" s="49" t="s">
        <v>9735</v>
      </c>
      <c r="C4322" s="53" t="str">
        <f>_xlfn.XLOOKUP(Tabla1[[#This Row],[txtDimensionFocus]],Tabla7[Columna1],Tabla7[Columna2])</f>
        <v>Cuenta Por Pagar Servicios Generales</v>
      </c>
      <c r="D4322" s="43" t="s">
        <v>4084</v>
      </c>
      <c r="E4322" t="s">
        <v>4083</v>
      </c>
      <c r="F4322" t="s">
        <v>12669</v>
      </c>
      <c r="G4322" s="41">
        <v>41907</v>
      </c>
      <c r="H4322" t="s">
        <v>4279</v>
      </c>
      <c r="I4322" t="s">
        <v>19279</v>
      </c>
      <c r="K4322" t="s">
        <v>22813</v>
      </c>
      <c r="L4322" t="s">
        <v>21854</v>
      </c>
      <c r="M4322" s="44">
        <v>-20000</v>
      </c>
      <c r="N4322" s="44">
        <v>-20000</v>
      </c>
    </row>
    <row r="4323" spans="2:14" x14ac:dyDescent="0.25">
      <c r="B4323" s="49" t="s">
        <v>9735</v>
      </c>
      <c r="C4323" s="53" t="str">
        <f>_xlfn.XLOOKUP(Tabla1[[#This Row],[txtDimensionFocus]],Tabla7[Columna1],Tabla7[Columna2])</f>
        <v>Cuenta Por Pagar Servicios Generales</v>
      </c>
      <c r="D4323" s="43" t="s">
        <v>10788</v>
      </c>
      <c r="E4323" t="s">
        <v>1880</v>
      </c>
      <c r="F4323" t="s">
        <v>10789</v>
      </c>
      <c r="G4323" s="41">
        <v>41615</v>
      </c>
      <c r="H4323" t="s">
        <v>1881</v>
      </c>
      <c r="L4323" t="s">
        <v>21854</v>
      </c>
      <c r="M4323" s="44">
        <v>-21945.18</v>
      </c>
      <c r="N4323" s="44">
        <v>-19750.66</v>
      </c>
    </row>
    <row r="4324" spans="2:14" x14ac:dyDescent="0.25">
      <c r="B4324" s="49" t="s">
        <v>9735</v>
      </c>
      <c r="C4324" s="53" t="str">
        <f>_xlfn.XLOOKUP(Tabla1[[#This Row],[txtDimensionFocus]],Tabla7[Columna1],Tabla7[Columna2])</f>
        <v>Cuenta Por Pagar Servicios Generales</v>
      </c>
      <c r="D4324" s="43" t="s">
        <v>10517</v>
      </c>
      <c r="E4324" t="s">
        <v>1553</v>
      </c>
      <c r="F4324" t="s">
        <v>10518</v>
      </c>
      <c r="G4324" s="41">
        <v>41534</v>
      </c>
      <c r="H4324" t="s">
        <v>1554</v>
      </c>
      <c r="L4324" t="s">
        <v>21854</v>
      </c>
      <c r="M4324" s="44">
        <v>-21945.18</v>
      </c>
      <c r="N4324" s="44">
        <v>-19750.66</v>
      </c>
    </row>
    <row r="4325" spans="2:14" x14ac:dyDescent="0.25">
      <c r="B4325" s="49" t="s">
        <v>9735</v>
      </c>
      <c r="C4325" s="53" t="str">
        <f>_xlfn.XLOOKUP(Tabla1[[#This Row],[txtDimensionFocus]],Tabla7[Columna1],Tabla7[Columna2])</f>
        <v>Cuenta Por Pagar Servicios Generales</v>
      </c>
      <c r="D4325" s="43" t="s">
        <v>10102</v>
      </c>
      <c r="E4325" t="s">
        <v>999</v>
      </c>
      <c r="F4325" t="s">
        <v>10103</v>
      </c>
      <c r="G4325" s="41">
        <v>41221</v>
      </c>
      <c r="H4325" t="s">
        <v>985</v>
      </c>
      <c r="L4325" t="s">
        <v>21854</v>
      </c>
      <c r="M4325" s="44">
        <v>-21945.18</v>
      </c>
      <c r="N4325" s="44">
        <v>-19750.66</v>
      </c>
    </row>
    <row r="4326" spans="2:14" x14ac:dyDescent="0.25">
      <c r="B4326" s="49" t="s">
        <v>9735</v>
      </c>
      <c r="C4326" s="53" t="str">
        <f>_xlfn.XLOOKUP(Tabla1[[#This Row],[txtDimensionFocus]],Tabla7[Columna1],Tabla7[Columna2])</f>
        <v>Cuenta Por Pagar Servicios Generales</v>
      </c>
      <c r="D4326" s="43" t="s">
        <v>13688</v>
      </c>
      <c r="E4326" t="s">
        <v>5612</v>
      </c>
      <c r="F4326" t="s">
        <v>13689</v>
      </c>
      <c r="G4326" s="41">
        <v>42195</v>
      </c>
      <c r="H4326" t="s">
        <v>5613</v>
      </c>
      <c r="L4326" t="s">
        <v>21854</v>
      </c>
      <c r="M4326" s="44">
        <v>-19560.11</v>
      </c>
      <c r="N4326" s="44">
        <v>-19560.11</v>
      </c>
    </row>
    <row r="4327" spans="2:14" x14ac:dyDescent="0.25">
      <c r="B4327" s="49" t="s">
        <v>9735</v>
      </c>
      <c r="C4327" s="53" t="str">
        <f>_xlfn.XLOOKUP(Tabla1[[#This Row],[txtDimensionFocus]],Tabla7[Columna1],Tabla7[Columna2])</f>
        <v>Cuenta Por Pagar Servicios Generales</v>
      </c>
      <c r="D4327" s="43" t="s">
        <v>7920</v>
      </c>
      <c r="E4327" t="s">
        <v>7919</v>
      </c>
      <c r="F4327" t="s">
        <v>15443</v>
      </c>
      <c r="G4327" s="41">
        <v>44466</v>
      </c>
      <c r="H4327" t="s">
        <v>7966</v>
      </c>
      <c r="L4327" t="s">
        <v>21854</v>
      </c>
      <c r="M4327" s="44">
        <v>-19500</v>
      </c>
      <c r="N4327" s="44">
        <v>-19500</v>
      </c>
    </row>
    <row r="4328" spans="2:14" x14ac:dyDescent="0.25">
      <c r="B4328" s="49" t="s">
        <v>9735</v>
      </c>
      <c r="C4328" s="53" t="str">
        <f>_xlfn.XLOOKUP(Tabla1[[#This Row],[txtDimensionFocus]],Tabla7[Columna1],Tabla7[Columna2])</f>
        <v>Cuenta Por Pagar Servicios Generales</v>
      </c>
      <c r="D4328" s="43" t="s">
        <v>10119</v>
      </c>
      <c r="E4328" t="s">
        <v>1019</v>
      </c>
      <c r="F4328" t="s">
        <v>10120</v>
      </c>
      <c r="G4328" s="41">
        <v>41233</v>
      </c>
      <c r="H4328" t="s">
        <v>1020</v>
      </c>
      <c r="L4328" t="s">
        <v>21854</v>
      </c>
      <c r="M4328" s="44">
        <v>-19442.7</v>
      </c>
      <c r="N4328" s="44">
        <v>-19442.7</v>
      </c>
    </row>
    <row r="4329" spans="2:14" x14ac:dyDescent="0.25">
      <c r="B4329" s="49" t="s">
        <v>9735</v>
      </c>
      <c r="C4329" s="53" t="str">
        <f>_xlfn.XLOOKUP(Tabla1[[#This Row],[txtDimensionFocus]],Tabla7[Columna1],Tabla7[Columna2])</f>
        <v>Cuenta Por Pagar Servicios Generales</v>
      </c>
      <c r="D4329" s="43" t="s">
        <v>9874</v>
      </c>
      <c r="E4329" t="s">
        <v>671</v>
      </c>
      <c r="F4329" t="s">
        <v>9875</v>
      </c>
      <c r="G4329" s="41">
        <v>41092</v>
      </c>
      <c r="H4329" t="s">
        <v>672</v>
      </c>
      <c r="L4329" t="s">
        <v>21854</v>
      </c>
      <c r="M4329" s="44">
        <v>-19442.7</v>
      </c>
      <c r="N4329" s="44">
        <v>-19442.7</v>
      </c>
    </row>
    <row r="4330" spans="2:14" x14ac:dyDescent="0.25">
      <c r="B4330" s="49" t="s">
        <v>9735</v>
      </c>
      <c r="C4330" s="53" t="str">
        <f>_xlfn.XLOOKUP(Tabla1[[#This Row],[txtDimensionFocus]],Tabla7[Columna1],Tabla7[Columna2])</f>
        <v>Cuenta Por Pagar Servicios Generales</v>
      </c>
      <c r="D4330" s="43" t="s">
        <v>10093</v>
      </c>
      <c r="E4330" t="s">
        <v>984</v>
      </c>
      <c r="F4330" t="s">
        <v>10094</v>
      </c>
      <c r="G4330" s="41">
        <v>41220</v>
      </c>
      <c r="H4330" t="s">
        <v>985</v>
      </c>
      <c r="L4330" t="s">
        <v>21854</v>
      </c>
      <c r="M4330" s="44">
        <v>-21603</v>
      </c>
      <c r="N4330" s="44">
        <v>-19442.7</v>
      </c>
    </row>
    <row r="4331" spans="2:14" x14ac:dyDescent="0.25">
      <c r="B4331" s="49" t="s">
        <v>9735</v>
      </c>
      <c r="C4331" s="53" t="str">
        <f>_xlfn.XLOOKUP(Tabla1[[#This Row],[txtDimensionFocus]],Tabla7[Columna1],Tabla7[Columna2])</f>
        <v>Cuenta Por Pagar Servicios Generales</v>
      </c>
      <c r="D4331" s="43" t="s">
        <v>10108</v>
      </c>
      <c r="E4331" t="s">
        <v>1004</v>
      </c>
      <c r="F4331" t="s">
        <v>10109</v>
      </c>
      <c r="G4331" s="41">
        <v>41228</v>
      </c>
      <c r="H4331" t="s">
        <v>1005</v>
      </c>
      <c r="L4331" t="s">
        <v>21854</v>
      </c>
      <c r="M4331" s="44">
        <v>-21603</v>
      </c>
      <c r="N4331" s="44">
        <v>-19442.7</v>
      </c>
    </row>
    <row r="4332" spans="2:14" x14ac:dyDescent="0.25">
      <c r="B4332" s="49" t="s">
        <v>9735</v>
      </c>
      <c r="C4332" s="53" t="str">
        <f>_xlfn.XLOOKUP(Tabla1[[#This Row],[txtDimensionFocus]],Tabla7[Columna1],Tabla7[Columna2])</f>
        <v>Cuenta Por Pagar Servicios Generales</v>
      </c>
      <c r="D4332" s="43" t="s">
        <v>10721</v>
      </c>
      <c r="E4332" t="s">
        <v>1798</v>
      </c>
      <c r="F4332" t="s">
        <v>10722</v>
      </c>
      <c r="G4332" s="41">
        <v>41606</v>
      </c>
      <c r="H4332" t="s">
        <v>1799</v>
      </c>
      <c r="L4332" t="s">
        <v>21854</v>
      </c>
      <c r="M4332" s="44">
        <v>-19220.72</v>
      </c>
      <c r="N4332" s="44">
        <v>-19220.72</v>
      </c>
    </row>
    <row r="4333" spans="2:14" x14ac:dyDescent="0.25">
      <c r="B4333" s="49" t="s">
        <v>9735</v>
      </c>
      <c r="C4333" s="53" t="str">
        <f>_xlfn.XLOOKUP(Tabla1[[#This Row],[txtDimensionFocus]],Tabla7[Columna1],Tabla7[Columna2])</f>
        <v>Cuenta Por Pagar Servicios Generales</v>
      </c>
      <c r="D4333" s="43" t="s">
        <v>13625</v>
      </c>
      <c r="E4333" t="s">
        <v>5536</v>
      </c>
      <c r="F4333" t="s">
        <v>14622</v>
      </c>
      <c r="G4333" s="41">
        <v>42888</v>
      </c>
      <c r="H4333" t="s">
        <v>6788</v>
      </c>
      <c r="L4333" t="s">
        <v>21854</v>
      </c>
      <c r="M4333" s="44">
        <v>-19186.8</v>
      </c>
      <c r="N4333" s="44">
        <v>-19186.8</v>
      </c>
    </row>
    <row r="4334" spans="2:14" x14ac:dyDescent="0.25">
      <c r="B4334" s="49" t="s">
        <v>9735</v>
      </c>
      <c r="C4334" s="53" t="str">
        <f>_xlfn.XLOOKUP(Tabla1[[#This Row],[txtDimensionFocus]],Tabla7[Columna1],Tabla7[Columna2])</f>
        <v>Cuenta Por Pagar Servicios Generales</v>
      </c>
      <c r="D4334" s="43" t="s">
        <v>13592</v>
      </c>
      <c r="E4334" t="s">
        <v>5494</v>
      </c>
      <c r="F4334" t="s">
        <v>13593</v>
      </c>
      <c r="G4334" s="41">
        <v>42146</v>
      </c>
      <c r="H4334" t="s">
        <v>5495</v>
      </c>
      <c r="L4334" t="s">
        <v>21854</v>
      </c>
      <c r="M4334" s="44">
        <v>-19155.91</v>
      </c>
      <c r="N4334" s="44">
        <v>-19155.91</v>
      </c>
    </row>
    <row r="4335" spans="2:14" x14ac:dyDescent="0.25">
      <c r="B4335" s="49" t="s">
        <v>9735</v>
      </c>
      <c r="C4335" s="53" t="str">
        <f>_xlfn.XLOOKUP(Tabla1[[#This Row],[txtDimensionFocus]],Tabla7[Columna1],Tabla7[Columna2])</f>
        <v>Cuenta Por Pagar Servicios Generales</v>
      </c>
      <c r="D4335" s="43" t="s">
        <v>9632</v>
      </c>
      <c r="E4335" t="s">
        <v>437</v>
      </c>
      <c r="F4335" t="s">
        <v>9876</v>
      </c>
      <c r="G4335" s="41">
        <v>41092</v>
      </c>
      <c r="H4335" t="s">
        <v>674</v>
      </c>
      <c r="L4335" t="s">
        <v>21854</v>
      </c>
      <c r="M4335" s="44">
        <v>-19082.650000000001</v>
      </c>
      <c r="N4335" s="44">
        <v>-19082.650000000001</v>
      </c>
    </row>
    <row r="4336" spans="2:14" x14ac:dyDescent="0.25">
      <c r="B4336" s="49" t="s">
        <v>9735</v>
      </c>
      <c r="C4336" s="53" t="str">
        <f>_xlfn.XLOOKUP(Tabla1[[#This Row],[txtDimensionFocus]],Tabla7[Columna1],Tabla7[Columna2])</f>
        <v>Cuenta Por Pagar Servicios Generales</v>
      </c>
      <c r="D4336" s="43" t="s">
        <v>1129</v>
      </c>
      <c r="E4336" t="s">
        <v>1128</v>
      </c>
      <c r="F4336" t="s">
        <v>15192</v>
      </c>
      <c r="G4336" s="41">
        <v>43832</v>
      </c>
      <c r="H4336" t="s">
        <v>7593</v>
      </c>
      <c r="L4336" t="s">
        <v>21854</v>
      </c>
      <c r="M4336" s="44">
        <v>-18792.599999999999</v>
      </c>
      <c r="N4336" s="44">
        <v>-18792.599999999999</v>
      </c>
    </row>
    <row r="4337" spans="2:14" x14ac:dyDescent="0.25">
      <c r="B4337" s="49" t="s">
        <v>9735</v>
      </c>
      <c r="C4337" s="53" t="str">
        <f>_xlfn.XLOOKUP(Tabla1[[#This Row],[txtDimensionFocus]],Tabla7[Columna1],Tabla7[Columna2])</f>
        <v>Cuenta Por Pagar Servicios Generales</v>
      </c>
      <c r="D4337" s="43" t="s">
        <v>1219</v>
      </c>
      <c r="E4337" t="s">
        <v>1218</v>
      </c>
      <c r="F4337" t="s">
        <v>16147</v>
      </c>
      <c r="G4337" s="41">
        <v>44840</v>
      </c>
      <c r="H4337" t="s">
        <v>8797</v>
      </c>
      <c r="L4337" t="s">
        <v>21854</v>
      </c>
      <c r="M4337" s="44">
        <v>-18740</v>
      </c>
      <c r="N4337" s="44">
        <v>-18740</v>
      </c>
    </row>
    <row r="4338" spans="2:14" x14ac:dyDescent="0.25">
      <c r="B4338" s="49" t="s">
        <v>9735</v>
      </c>
      <c r="C4338" s="53" t="str">
        <f>_xlfn.XLOOKUP(Tabla1[[#This Row],[txtDimensionFocus]],Tabla7[Columna1],Tabla7[Columna2])</f>
        <v>Cuenta Por Pagar Servicios Generales</v>
      </c>
      <c r="D4338" s="43" t="s">
        <v>14000</v>
      </c>
      <c r="E4338" t="s">
        <v>5989</v>
      </c>
      <c r="F4338" t="s">
        <v>14191</v>
      </c>
      <c r="G4338" s="41">
        <v>42600</v>
      </c>
      <c r="H4338" t="s">
        <v>6270</v>
      </c>
      <c r="L4338" t="s">
        <v>21854</v>
      </c>
      <c r="M4338" s="44">
        <v>-18500</v>
      </c>
      <c r="N4338" s="44">
        <v>-18500</v>
      </c>
    </row>
    <row r="4339" spans="2:14" x14ac:dyDescent="0.25">
      <c r="B4339" s="49" t="s">
        <v>9735</v>
      </c>
      <c r="C4339" s="53" t="str">
        <f>_xlfn.XLOOKUP(Tabla1[[#This Row],[txtDimensionFocus]],Tabla7[Columna1],Tabla7[Columna2])</f>
        <v>Cuenta Por Pagar Servicios Generales</v>
      </c>
      <c r="D4339" s="43" t="s">
        <v>1177</v>
      </c>
      <c r="E4339" t="s">
        <v>1176</v>
      </c>
      <c r="F4339" t="s">
        <v>10317</v>
      </c>
      <c r="G4339" s="41">
        <v>41368</v>
      </c>
      <c r="H4339" t="s">
        <v>1290</v>
      </c>
      <c r="L4339" t="s">
        <v>21854</v>
      </c>
      <c r="M4339" s="44">
        <v>-18481.46</v>
      </c>
      <c r="N4339" s="44">
        <v>-18481.46</v>
      </c>
    </row>
    <row r="4340" spans="2:14" x14ac:dyDescent="0.25">
      <c r="B4340" s="49" t="s">
        <v>9735</v>
      </c>
      <c r="C4340" s="53" t="str">
        <f>_xlfn.XLOOKUP(Tabla1[[#This Row],[txtDimensionFocus]],Tabla7[Columna1],Tabla7[Columna2])</f>
        <v>Cuenta Por Pagar Servicios Generales</v>
      </c>
      <c r="D4340" s="43" t="s">
        <v>12024</v>
      </c>
      <c r="E4340" t="s">
        <v>3373</v>
      </c>
      <c r="F4340" t="s">
        <v>12169</v>
      </c>
      <c r="G4340" s="41">
        <v>41779</v>
      </c>
      <c r="H4340" t="s">
        <v>3586</v>
      </c>
      <c r="L4340" t="s">
        <v>21854</v>
      </c>
      <c r="M4340" s="44">
        <v>-17886.96</v>
      </c>
      <c r="N4340" s="44">
        <v>-17886.96</v>
      </c>
    </row>
    <row r="4341" spans="2:14" x14ac:dyDescent="0.25">
      <c r="B4341" s="49" t="s">
        <v>9735</v>
      </c>
      <c r="C4341" s="53" t="str">
        <f>_xlfn.XLOOKUP(Tabla1[[#This Row],[txtDimensionFocus]],Tabla7[Columna1],Tabla7[Columna2])</f>
        <v>Cuenta Por Pagar Servicios Generales</v>
      </c>
      <c r="D4341" s="43" t="s">
        <v>12303</v>
      </c>
      <c r="E4341" t="s">
        <v>3778</v>
      </c>
      <c r="F4341" t="s">
        <v>13879</v>
      </c>
      <c r="G4341" s="41">
        <v>42314</v>
      </c>
      <c r="H4341" t="s">
        <v>5821</v>
      </c>
      <c r="L4341" t="s">
        <v>21854</v>
      </c>
      <c r="M4341" s="44">
        <v>-17700</v>
      </c>
      <c r="N4341" s="44">
        <v>-17700</v>
      </c>
    </row>
    <row r="4342" spans="2:14" x14ac:dyDescent="0.25">
      <c r="B4342" s="49" t="s">
        <v>9735</v>
      </c>
      <c r="C4342" s="53" t="str">
        <f>_xlfn.XLOOKUP(Tabla1[[#This Row],[txtDimensionFocus]],Tabla7[Columna1],Tabla7[Columna2])</f>
        <v>Cuenta Por Pagar Servicios Generales</v>
      </c>
      <c r="D4342" s="43" t="s">
        <v>12303</v>
      </c>
      <c r="E4342" t="s">
        <v>3778</v>
      </c>
      <c r="F4342" t="s">
        <v>13910</v>
      </c>
      <c r="G4342" s="41">
        <v>42345</v>
      </c>
      <c r="H4342" t="s">
        <v>5869</v>
      </c>
      <c r="L4342" t="s">
        <v>21854</v>
      </c>
      <c r="M4342" s="44">
        <v>-17700</v>
      </c>
      <c r="N4342" s="44">
        <v>-17700</v>
      </c>
    </row>
    <row r="4343" spans="2:14" x14ac:dyDescent="0.25">
      <c r="B4343" s="49" t="s">
        <v>9735</v>
      </c>
      <c r="C4343" s="53" t="str">
        <f>_xlfn.XLOOKUP(Tabla1[[#This Row],[txtDimensionFocus]],Tabla7[Columna1],Tabla7[Columna2])</f>
        <v>Cuenta Por Pagar Servicios Generales</v>
      </c>
      <c r="D4343" s="43" t="s">
        <v>13525</v>
      </c>
      <c r="E4343" t="s">
        <v>5418</v>
      </c>
      <c r="F4343" t="s">
        <v>15090</v>
      </c>
      <c r="G4343" s="41">
        <v>43591</v>
      </c>
      <c r="H4343" t="s">
        <v>7437</v>
      </c>
      <c r="L4343" t="s">
        <v>21854</v>
      </c>
      <c r="M4343" s="44">
        <v>-17700</v>
      </c>
      <c r="N4343" s="44">
        <v>-17700</v>
      </c>
    </row>
    <row r="4344" spans="2:14" x14ac:dyDescent="0.25">
      <c r="B4344" s="49" t="s">
        <v>9735</v>
      </c>
      <c r="C4344" s="53" t="str">
        <f>_xlfn.XLOOKUP(Tabla1[[#This Row],[txtDimensionFocus]],Tabla7[Columna1],Tabla7[Columna2])</f>
        <v>Cuenta Por Pagar Servicios Generales</v>
      </c>
      <c r="D4344" s="43" t="s">
        <v>15265</v>
      </c>
      <c r="E4344" t="s">
        <v>7713</v>
      </c>
      <c r="F4344" t="s">
        <v>15266</v>
      </c>
      <c r="G4344" s="41">
        <v>44034</v>
      </c>
      <c r="H4344" t="s">
        <v>7714</v>
      </c>
      <c r="L4344" t="s">
        <v>21854</v>
      </c>
      <c r="M4344" s="44">
        <v>-17700</v>
      </c>
      <c r="N4344" s="44">
        <v>-17700</v>
      </c>
    </row>
    <row r="4345" spans="2:14" x14ac:dyDescent="0.25">
      <c r="B4345" s="49" t="s">
        <v>9735</v>
      </c>
      <c r="C4345" s="53" t="str">
        <f>_xlfn.XLOOKUP(Tabla1[[#This Row],[txtDimensionFocus]],Tabla7[Columna1],Tabla7[Columna2])</f>
        <v>Cuenta Por Pagar Servicios Generales</v>
      </c>
      <c r="D4345" s="43" t="s">
        <v>11134</v>
      </c>
      <c r="E4345" t="s">
        <v>2227</v>
      </c>
      <c r="F4345" t="s">
        <v>11135</v>
      </c>
      <c r="G4345" s="41">
        <v>41691</v>
      </c>
      <c r="L4345" t="s">
        <v>21854</v>
      </c>
      <c r="M4345" s="44">
        <v>-17606.759999999998</v>
      </c>
      <c r="N4345" s="44">
        <v>-17606.759999999998</v>
      </c>
    </row>
    <row r="4346" spans="2:14" x14ac:dyDescent="0.25">
      <c r="B4346" s="49" t="s">
        <v>9735</v>
      </c>
      <c r="C4346" s="53" t="str">
        <f>_xlfn.XLOOKUP(Tabla1[[#This Row],[txtDimensionFocus]],Tabla7[Columna1],Tabla7[Columna2])</f>
        <v>Cuenta Por Pagar Servicios Generales</v>
      </c>
      <c r="D4346" s="43" t="s">
        <v>7721</v>
      </c>
      <c r="E4346" t="s">
        <v>7720</v>
      </c>
      <c r="F4346" t="s">
        <v>15273</v>
      </c>
      <c r="G4346" s="41">
        <v>44043</v>
      </c>
      <c r="H4346" t="s">
        <v>7722</v>
      </c>
      <c r="I4346" t="s">
        <v>19130</v>
      </c>
      <c r="K4346" t="s">
        <v>22795</v>
      </c>
      <c r="L4346" t="s">
        <v>21854</v>
      </c>
      <c r="M4346" s="44">
        <v>-17464</v>
      </c>
      <c r="N4346" s="44">
        <v>-17464</v>
      </c>
    </row>
    <row r="4347" spans="2:14" x14ac:dyDescent="0.25">
      <c r="B4347" s="49" t="s">
        <v>9735</v>
      </c>
      <c r="C4347" s="53" t="str">
        <f>_xlfn.XLOOKUP(Tabla1[[#This Row],[txtDimensionFocus]],Tabla7[Columna1],Tabla7[Columna2])</f>
        <v>Cuenta Por Pagar Servicios Generales</v>
      </c>
      <c r="D4347" s="43" t="s">
        <v>12859</v>
      </c>
      <c r="E4347" t="s">
        <v>4532</v>
      </c>
      <c r="F4347" t="s">
        <v>12860</v>
      </c>
      <c r="G4347" s="41">
        <v>41985</v>
      </c>
      <c r="H4347" t="s">
        <v>4533</v>
      </c>
      <c r="L4347" t="s">
        <v>21854</v>
      </c>
      <c r="M4347" s="44">
        <v>-17425.68</v>
      </c>
      <c r="N4347" s="44">
        <v>-17425.68</v>
      </c>
    </row>
    <row r="4348" spans="2:14" x14ac:dyDescent="0.25">
      <c r="B4348" s="49" t="s">
        <v>9735</v>
      </c>
      <c r="C4348" s="53" t="str">
        <f>_xlfn.XLOOKUP(Tabla1[[#This Row],[txtDimensionFocus]],Tabla7[Columna1],Tabla7[Columna2])</f>
        <v>Cuenta Por Pagar Servicios Generales</v>
      </c>
      <c r="D4348" s="43" t="s">
        <v>1219</v>
      </c>
      <c r="E4348" t="s">
        <v>1218</v>
      </c>
      <c r="F4348" t="s">
        <v>14399</v>
      </c>
      <c r="G4348" s="41">
        <v>42747</v>
      </c>
      <c r="H4348" t="s">
        <v>6518</v>
      </c>
      <c r="L4348" t="s">
        <v>21854</v>
      </c>
      <c r="M4348" s="44">
        <v>-17400</v>
      </c>
      <c r="N4348" s="44">
        <v>-17400</v>
      </c>
    </row>
    <row r="4349" spans="2:14" x14ac:dyDescent="0.25">
      <c r="B4349" s="49" t="s">
        <v>9735</v>
      </c>
      <c r="C4349" s="53" t="str">
        <f>_xlfn.XLOOKUP(Tabla1[[#This Row],[txtDimensionFocus]],Tabla7[Columna1],Tabla7[Columna2])</f>
        <v>Cuenta Por Pagar Servicios Generales</v>
      </c>
      <c r="D4349" s="43" t="s">
        <v>12180</v>
      </c>
      <c r="E4349" t="s">
        <v>3603</v>
      </c>
      <c r="F4349" t="s">
        <v>12181</v>
      </c>
      <c r="G4349" s="41">
        <v>41779</v>
      </c>
      <c r="H4349" t="s">
        <v>3604</v>
      </c>
      <c r="L4349" t="s">
        <v>21854</v>
      </c>
      <c r="M4349" s="44">
        <v>-17390.52</v>
      </c>
      <c r="N4349" s="44">
        <v>-17390.52</v>
      </c>
    </row>
    <row r="4350" spans="2:14" x14ac:dyDescent="0.25">
      <c r="B4350" s="49" t="s">
        <v>9735</v>
      </c>
      <c r="C4350" s="53" t="str">
        <f>_xlfn.XLOOKUP(Tabla1[[#This Row],[txtDimensionFocus]],Tabla7[Columna1],Tabla7[Columna2])</f>
        <v>Cuenta Por Pagar Servicios Generales</v>
      </c>
      <c r="D4350" s="43" t="s">
        <v>12182</v>
      </c>
      <c r="E4350" t="s">
        <v>3606</v>
      </c>
      <c r="F4350" t="s">
        <v>12183</v>
      </c>
      <c r="G4350" s="41">
        <v>41779</v>
      </c>
      <c r="H4350" t="s">
        <v>3607</v>
      </c>
      <c r="L4350" t="s">
        <v>21854</v>
      </c>
      <c r="M4350" s="44">
        <v>-17390.52</v>
      </c>
      <c r="N4350" s="44">
        <v>-17390.52</v>
      </c>
    </row>
    <row r="4351" spans="2:14" x14ac:dyDescent="0.25">
      <c r="B4351" s="49" t="s">
        <v>9735</v>
      </c>
      <c r="C4351" s="53" t="str">
        <f>_xlfn.XLOOKUP(Tabla1[[#This Row],[txtDimensionFocus]],Tabla7[Columna1],Tabla7[Columna2])</f>
        <v>Cuenta Por Pagar Servicios Generales</v>
      </c>
      <c r="D4351" s="43" t="s">
        <v>11074</v>
      </c>
      <c r="E4351" t="s">
        <v>2169</v>
      </c>
      <c r="F4351" t="s">
        <v>11075</v>
      </c>
      <c r="G4351" s="41">
        <v>41680</v>
      </c>
      <c r="L4351" t="s">
        <v>21854</v>
      </c>
      <c r="M4351" s="44">
        <v>-17250</v>
      </c>
      <c r="N4351" s="44">
        <v>-17250</v>
      </c>
    </row>
    <row r="4352" spans="2:14" x14ac:dyDescent="0.25">
      <c r="B4352" s="49" t="s">
        <v>9735</v>
      </c>
      <c r="C4352" s="53" t="str">
        <f>_xlfn.XLOOKUP(Tabla1[[#This Row],[txtDimensionFocus]],Tabla7[Columna1],Tabla7[Columna2])</f>
        <v>Cuenta Por Pagar Servicios Generales</v>
      </c>
      <c r="D4352" s="43" t="s">
        <v>6569</v>
      </c>
      <c r="E4352" t="s">
        <v>6568</v>
      </c>
      <c r="F4352" t="s">
        <v>14537</v>
      </c>
      <c r="G4352" s="41">
        <v>42783</v>
      </c>
      <c r="H4352" t="s">
        <v>6676</v>
      </c>
      <c r="L4352" t="s">
        <v>21854</v>
      </c>
      <c r="M4352" s="44">
        <v>-17202.3</v>
      </c>
      <c r="N4352" s="44">
        <v>-17202.3</v>
      </c>
    </row>
    <row r="4353" spans="2:14" x14ac:dyDescent="0.25">
      <c r="B4353" s="49" t="s">
        <v>9735</v>
      </c>
      <c r="C4353" s="53" t="str">
        <f>_xlfn.XLOOKUP(Tabla1[[#This Row],[txtDimensionFocus]],Tabla7[Columna1],Tabla7[Columna2])</f>
        <v>Cuenta Por Pagar Servicios Generales</v>
      </c>
      <c r="D4353" s="43" t="s">
        <v>13552</v>
      </c>
      <c r="E4353" t="s">
        <v>5439</v>
      </c>
      <c r="F4353" t="s">
        <v>13553</v>
      </c>
      <c r="G4353" s="41">
        <v>42114</v>
      </c>
      <c r="H4353" t="s">
        <v>5440</v>
      </c>
      <c r="L4353" t="s">
        <v>21854</v>
      </c>
      <c r="M4353" s="44">
        <v>-16800.14</v>
      </c>
      <c r="N4353" s="44">
        <v>-16800.14</v>
      </c>
    </row>
    <row r="4354" spans="2:14" x14ac:dyDescent="0.25">
      <c r="B4354" s="49" t="s">
        <v>23700</v>
      </c>
      <c r="C4354" s="53" t="str">
        <f>_xlfn.XLOOKUP(Tabla1[[#This Row],[txtDimensionFocus]],Tabla7[Columna1],Tabla7[Columna2])</f>
        <v>Retencion por Pagar  de Impuesto Retenido</v>
      </c>
      <c r="D4354" s="43" t="s">
        <v>17</v>
      </c>
      <c r="E4354" t="s">
        <v>16</v>
      </c>
      <c r="F4354" t="s">
        <v>23848</v>
      </c>
      <c r="G4354" s="41">
        <v>41760</v>
      </c>
      <c r="L4354" t="s">
        <v>21854</v>
      </c>
      <c r="M4354" s="44">
        <v>-18404.509999999998</v>
      </c>
      <c r="N4354" s="44">
        <v>-18404.509999999998</v>
      </c>
    </row>
    <row r="4355" spans="2:14" x14ac:dyDescent="0.25">
      <c r="B4355" s="49" t="s">
        <v>9735</v>
      </c>
      <c r="C4355" s="53" t="str">
        <f>_xlfn.XLOOKUP(Tabla1[[#This Row],[txtDimensionFocus]],Tabla7[Columna1],Tabla7[Columna2])</f>
        <v>Cuenta Por Pagar Servicios Generales</v>
      </c>
      <c r="D4355" s="43" t="s">
        <v>10282</v>
      </c>
      <c r="E4355" t="s">
        <v>1241</v>
      </c>
      <c r="F4355" t="s">
        <v>10283</v>
      </c>
      <c r="G4355" s="41">
        <v>41323</v>
      </c>
      <c r="H4355" t="s">
        <v>1242</v>
      </c>
      <c r="L4355" t="s">
        <v>21854</v>
      </c>
      <c r="M4355" s="44">
        <v>-16800</v>
      </c>
      <c r="N4355" s="44">
        <v>-16800</v>
      </c>
    </row>
    <row r="4356" spans="2:14" x14ac:dyDescent="0.25">
      <c r="B4356" s="49" t="s">
        <v>9735</v>
      </c>
      <c r="C4356" s="53" t="str">
        <f>_xlfn.XLOOKUP(Tabla1[[#This Row],[txtDimensionFocus]],Tabla7[Columna1],Tabla7[Columna2])</f>
        <v>Cuenta Por Pagar Servicios Generales</v>
      </c>
      <c r="D4356" s="43" t="s">
        <v>10170</v>
      </c>
      <c r="E4356" t="s">
        <v>1091</v>
      </c>
      <c r="F4356" t="s">
        <v>10171</v>
      </c>
      <c r="G4356" s="41">
        <v>41257</v>
      </c>
      <c r="H4356" t="s">
        <v>1092</v>
      </c>
      <c r="L4356" t="s">
        <v>21854</v>
      </c>
      <c r="M4356" s="44">
        <v>-16701</v>
      </c>
      <c r="N4356" s="44">
        <v>-16701</v>
      </c>
    </row>
    <row r="4357" spans="2:14" x14ac:dyDescent="0.25">
      <c r="B4357" s="49" t="s">
        <v>9735</v>
      </c>
      <c r="C4357" s="53" t="str">
        <f>_xlfn.XLOOKUP(Tabla1[[#This Row],[txtDimensionFocus]],Tabla7[Columna1],Tabla7[Columna2])</f>
        <v>Cuenta Por Pagar Servicios Generales</v>
      </c>
      <c r="D4357" s="43" t="s">
        <v>12869</v>
      </c>
      <c r="E4357" t="s">
        <v>4542</v>
      </c>
      <c r="F4357" t="s">
        <v>12870</v>
      </c>
      <c r="G4357" s="41">
        <v>41991</v>
      </c>
      <c r="H4357" t="s">
        <v>4543</v>
      </c>
      <c r="L4357" t="s">
        <v>21854</v>
      </c>
      <c r="M4357" s="44">
        <v>-16609.2</v>
      </c>
      <c r="N4357" s="44">
        <v>-16609.2</v>
      </c>
    </row>
    <row r="4358" spans="2:14" x14ac:dyDescent="0.25">
      <c r="B4358" s="49" t="s">
        <v>9735</v>
      </c>
      <c r="C4358" s="53" t="str">
        <f>_xlfn.XLOOKUP(Tabla1[[#This Row],[txtDimensionFocus]],Tabla7[Columna1],Tabla7[Columna2])</f>
        <v>Cuenta Por Pagar Servicios Generales</v>
      </c>
      <c r="D4358" s="43" t="s">
        <v>12455</v>
      </c>
      <c r="E4358" t="s">
        <v>3995</v>
      </c>
      <c r="F4358" t="s">
        <v>12456</v>
      </c>
      <c r="G4358" s="41">
        <v>41828</v>
      </c>
      <c r="H4358" t="s">
        <v>3996</v>
      </c>
      <c r="L4358" t="s">
        <v>21854</v>
      </c>
      <c r="M4358" s="44">
        <v>-16505.59</v>
      </c>
      <c r="N4358" s="44">
        <v>-16505.59</v>
      </c>
    </row>
    <row r="4359" spans="2:14" x14ac:dyDescent="0.25">
      <c r="B4359" s="49" t="s">
        <v>9735</v>
      </c>
      <c r="C4359" s="53" t="str">
        <f>_xlfn.XLOOKUP(Tabla1[[#This Row],[txtDimensionFocus]],Tabla7[Columna1],Tabla7[Columna2])</f>
        <v>Cuenta Por Pagar Servicios Generales</v>
      </c>
      <c r="D4359" s="43" t="s">
        <v>10441</v>
      </c>
      <c r="E4359" t="s">
        <v>1456</v>
      </c>
      <c r="F4359" t="s">
        <v>10442</v>
      </c>
      <c r="G4359" s="41">
        <v>41484</v>
      </c>
      <c r="H4359" t="s">
        <v>1457</v>
      </c>
      <c r="L4359" t="s">
        <v>21854</v>
      </c>
      <c r="M4359" s="44">
        <v>-16436.599999999999</v>
      </c>
      <c r="N4359" s="44">
        <v>-16436.599999999999</v>
      </c>
    </row>
    <row r="4360" spans="2:14" x14ac:dyDescent="0.25">
      <c r="B4360" s="49" t="s">
        <v>9735</v>
      </c>
      <c r="C4360" s="53" t="str">
        <f>_xlfn.XLOOKUP(Tabla1[[#This Row],[txtDimensionFocus]],Tabla7[Columna1],Tabla7[Columna2])</f>
        <v>Cuenta Por Pagar Servicios Generales</v>
      </c>
      <c r="D4360" s="43" t="s">
        <v>10441</v>
      </c>
      <c r="E4360" t="s">
        <v>1456</v>
      </c>
      <c r="F4360" t="s">
        <v>10443</v>
      </c>
      <c r="G4360" s="41">
        <v>41484</v>
      </c>
      <c r="H4360" t="s">
        <v>1459</v>
      </c>
      <c r="L4360" t="s">
        <v>21854</v>
      </c>
      <c r="M4360" s="44">
        <v>-16436.599999999999</v>
      </c>
      <c r="N4360" s="44">
        <v>-16436.599999999999</v>
      </c>
    </row>
    <row r="4361" spans="2:14" x14ac:dyDescent="0.25">
      <c r="B4361" s="49" t="s">
        <v>9735</v>
      </c>
      <c r="C4361" s="53" t="str">
        <f>_xlfn.XLOOKUP(Tabla1[[#This Row],[txtDimensionFocus]],Tabla7[Columna1],Tabla7[Columna2])</f>
        <v>Cuenta Por Pagar Servicios Generales</v>
      </c>
      <c r="D4361" s="43" t="s">
        <v>6569</v>
      </c>
      <c r="E4361" t="s">
        <v>6568</v>
      </c>
      <c r="F4361" t="s">
        <v>14529</v>
      </c>
      <c r="G4361" s="41">
        <v>42783</v>
      </c>
      <c r="H4361" t="s">
        <v>6667</v>
      </c>
      <c r="L4361" t="s">
        <v>21854</v>
      </c>
      <c r="M4361" s="44">
        <v>-16425.349999999999</v>
      </c>
      <c r="N4361" s="44">
        <v>-16425.349999999999</v>
      </c>
    </row>
    <row r="4362" spans="2:14" x14ac:dyDescent="0.25">
      <c r="B4362" s="49" t="s">
        <v>9735</v>
      </c>
      <c r="C4362" s="53" t="str">
        <f>_xlfn.XLOOKUP(Tabla1[[#This Row],[txtDimensionFocus]],Tabla7[Columna1],Tabla7[Columna2])</f>
        <v>Cuenta Por Pagar Servicios Generales</v>
      </c>
      <c r="D4362" s="43" t="s">
        <v>10723</v>
      </c>
      <c r="E4362" t="s">
        <v>1800</v>
      </c>
      <c r="F4362" t="s">
        <v>10724</v>
      </c>
      <c r="G4362" s="41">
        <v>41606</v>
      </c>
      <c r="H4362" t="s">
        <v>1801</v>
      </c>
      <c r="L4362" t="s">
        <v>21854</v>
      </c>
      <c r="M4362" s="44">
        <v>-16346.24</v>
      </c>
      <c r="N4362" s="44">
        <v>-16346.24</v>
      </c>
    </row>
    <row r="4363" spans="2:14" x14ac:dyDescent="0.25">
      <c r="B4363" s="49" t="s">
        <v>9735</v>
      </c>
      <c r="C4363" s="53" t="str">
        <f>_xlfn.XLOOKUP(Tabla1[[#This Row],[txtDimensionFocus]],Tabla7[Columna1],Tabla7[Columna2])</f>
        <v>Cuenta Por Pagar Servicios Generales</v>
      </c>
      <c r="D4363" s="43" t="s">
        <v>13477</v>
      </c>
      <c r="E4363" t="s">
        <v>5358</v>
      </c>
      <c r="F4363" t="s">
        <v>13478</v>
      </c>
      <c r="G4363" s="41">
        <v>42068</v>
      </c>
      <c r="H4363" t="s">
        <v>5359</v>
      </c>
      <c r="L4363" t="s">
        <v>21854</v>
      </c>
      <c r="M4363" s="44">
        <v>-16191</v>
      </c>
      <c r="N4363" s="44">
        <v>-16191</v>
      </c>
    </row>
    <row r="4364" spans="2:14" x14ac:dyDescent="0.25">
      <c r="B4364" s="49" t="s">
        <v>9735</v>
      </c>
      <c r="C4364" s="53" t="str">
        <f>_xlfn.XLOOKUP(Tabla1[[#This Row],[txtDimensionFocus]],Tabla7[Columna1],Tabla7[Columna2])</f>
        <v>Cuenta Por Pagar Servicios Generales</v>
      </c>
      <c r="D4364" s="43" t="s">
        <v>14103</v>
      </c>
      <c r="E4364" t="s">
        <v>6131</v>
      </c>
      <c r="F4364" t="s">
        <v>14189</v>
      </c>
      <c r="G4364" s="41">
        <v>42600</v>
      </c>
      <c r="H4364" t="s">
        <v>6266</v>
      </c>
      <c r="L4364" t="s">
        <v>21854</v>
      </c>
      <c r="M4364" s="44">
        <v>-16050</v>
      </c>
      <c r="N4364" s="44">
        <v>-16050</v>
      </c>
    </row>
    <row r="4365" spans="2:14" x14ac:dyDescent="0.25">
      <c r="B4365" s="49" t="s">
        <v>9735</v>
      </c>
      <c r="C4365" s="53" t="str">
        <f>_xlfn.XLOOKUP(Tabla1[[#This Row],[txtDimensionFocus]],Tabla7[Columna1],Tabla7[Columna2])</f>
        <v>Cuenta Por Pagar Servicios Generales</v>
      </c>
      <c r="D4365" s="43" t="s">
        <v>12349</v>
      </c>
      <c r="E4365" t="s">
        <v>3836</v>
      </c>
      <c r="F4365" t="s">
        <v>12350</v>
      </c>
      <c r="G4365" s="41">
        <v>41803</v>
      </c>
      <c r="H4365" t="s">
        <v>3834</v>
      </c>
      <c r="L4365" t="s">
        <v>21854</v>
      </c>
      <c r="M4365" s="44">
        <v>-16000</v>
      </c>
      <c r="N4365" s="44">
        <v>-16000</v>
      </c>
    </row>
    <row r="4366" spans="2:14" x14ac:dyDescent="0.25">
      <c r="B4366" s="49" t="s">
        <v>23866</v>
      </c>
      <c r="C4366" s="53" t="str">
        <f>_xlfn.XLOOKUP(Tabla1[[#This Row],[txtDimensionFocus]],Tabla7[Columna1],Tabla7[Columna2])</f>
        <v>Reposicion/Reposicion Cajas Chicas/Fondos</v>
      </c>
      <c r="D4366" s="43" t="s">
        <v>21080</v>
      </c>
      <c r="E4366" t="s">
        <v>23881</v>
      </c>
      <c r="F4366" t="s">
        <v>21081</v>
      </c>
      <c r="G4366" s="41">
        <v>45300</v>
      </c>
      <c r="H4366" t="s">
        <v>21082</v>
      </c>
      <c r="L4366" t="s">
        <v>21854</v>
      </c>
      <c r="M4366" s="44">
        <v>-17940.25</v>
      </c>
      <c r="N4366" s="44">
        <v>-17940.25</v>
      </c>
    </row>
    <row r="4367" spans="2:14" x14ac:dyDescent="0.25">
      <c r="B4367" s="49" t="s">
        <v>9735</v>
      </c>
      <c r="C4367" s="53" t="str">
        <f>_xlfn.XLOOKUP(Tabla1[[#This Row],[txtDimensionFocus]],Tabla7[Columna1],Tabla7[Columna2])</f>
        <v>Cuenta Por Pagar Servicios Generales</v>
      </c>
      <c r="D4367" s="43" t="s">
        <v>13981</v>
      </c>
      <c r="E4367" t="s">
        <v>5958</v>
      </c>
      <c r="F4367" t="s">
        <v>13982</v>
      </c>
      <c r="G4367" s="41">
        <v>42436</v>
      </c>
      <c r="H4367" t="s">
        <v>5957</v>
      </c>
      <c r="L4367" t="s">
        <v>21854</v>
      </c>
      <c r="M4367" s="44">
        <v>-16000</v>
      </c>
      <c r="N4367" s="44">
        <v>-16000</v>
      </c>
    </row>
    <row r="4368" spans="2:14" x14ac:dyDescent="0.25">
      <c r="B4368" s="49" t="s">
        <v>9735</v>
      </c>
      <c r="C4368" s="53" t="str">
        <f>_xlfn.XLOOKUP(Tabla1[[#This Row],[txtDimensionFocus]],Tabla7[Columna1],Tabla7[Columna2])</f>
        <v>Cuenta Por Pagar Servicios Generales</v>
      </c>
      <c r="D4368" s="43" t="s">
        <v>13983</v>
      </c>
      <c r="E4368" t="s">
        <v>5959</v>
      </c>
      <c r="F4368" t="s">
        <v>13984</v>
      </c>
      <c r="G4368" s="41">
        <v>42436</v>
      </c>
      <c r="H4368" t="s">
        <v>5957</v>
      </c>
      <c r="L4368" t="s">
        <v>21854</v>
      </c>
      <c r="M4368" s="44">
        <v>-16000</v>
      </c>
      <c r="N4368" s="44">
        <v>-16000</v>
      </c>
    </row>
    <row r="4369" spans="2:14" x14ac:dyDescent="0.25">
      <c r="B4369" s="49" t="s">
        <v>9735</v>
      </c>
      <c r="C4369" s="53" t="str">
        <f>_xlfn.XLOOKUP(Tabla1[[#This Row],[txtDimensionFocus]],Tabla7[Columna1],Tabla7[Columna2])</f>
        <v>Cuenta Por Pagar Servicios Generales</v>
      </c>
      <c r="D4369" s="43" t="s">
        <v>10392</v>
      </c>
      <c r="E4369" t="s">
        <v>1382</v>
      </c>
      <c r="F4369" t="s">
        <v>12722</v>
      </c>
      <c r="G4369" s="41">
        <v>41925</v>
      </c>
      <c r="H4369" t="s">
        <v>4337</v>
      </c>
      <c r="L4369" t="s">
        <v>21854</v>
      </c>
      <c r="M4369" s="44">
        <v>-16000</v>
      </c>
      <c r="N4369" s="44">
        <v>-16000</v>
      </c>
    </row>
    <row r="4370" spans="2:14" x14ac:dyDescent="0.25">
      <c r="B4370" s="49" t="s">
        <v>9735</v>
      </c>
      <c r="C4370" s="53" t="str">
        <f>_xlfn.XLOOKUP(Tabla1[[#This Row],[txtDimensionFocus]],Tabla7[Columna1],Tabla7[Columna2])</f>
        <v>Cuenta Por Pagar Servicios Generales</v>
      </c>
      <c r="D4370" s="43" t="s">
        <v>10698</v>
      </c>
      <c r="E4370" t="s">
        <v>1775</v>
      </c>
      <c r="F4370" t="s">
        <v>10699</v>
      </c>
      <c r="G4370" s="41">
        <v>41605</v>
      </c>
      <c r="H4370" t="s">
        <v>1776</v>
      </c>
      <c r="L4370" t="s">
        <v>21854</v>
      </c>
      <c r="M4370" s="44">
        <v>-15995.39</v>
      </c>
      <c r="N4370" s="44">
        <v>-15995.39</v>
      </c>
    </row>
    <row r="4371" spans="2:14" x14ac:dyDescent="0.25">
      <c r="B4371" s="49" t="s">
        <v>9735</v>
      </c>
      <c r="C4371" s="53" t="str">
        <f>_xlfn.XLOOKUP(Tabla1[[#This Row],[txtDimensionFocus]],Tabla7[Columna1],Tabla7[Columna2])</f>
        <v>Cuenta Por Pagar Servicios Generales</v>
      </c>
      <c r="D4371" s="43" t="s">
        <v>6569</v>
      </c>
      <c r="E4371" t="s">
        <v>6568</v>
      </c>
      <c r="F4371" t="s">
        <v>14531</v>
      </c>
      <c r="G4371" s="41">
        <v>42783</v>
      </c>
      <c r="H4371" t="s">
        <v>6669</v>
      </c>
      <c r="L4371" t="s">
        <v>21854</v>
      </c>
      <c r="M4371" s="44">
        <v>-15946.5</v>
      </c>
      <c r="N4371" s="44">
        <v>-15946.5</v>
      </c>
    </row>
    <row r="4372" spans="2:14" x14ac:dyDescent="0.25">
      <c r="B4372" s="49" t="s">
        <v>9735</v>
      </c>
      <c r="C4372" s="53" t="str">
        <f>_xlfn.XLOOKUP(Tabla1[[#This Row],[txtDimensionFocus]],Tabla7[Columna1],Tabla7[Columna2])</f>
        <v>Cuenta Por Pagar Servicios Generales</v>
      </c>
      <c r="D4372" s="43" t="s">
        <v>1219</v>
      </c>
      <c r="E4372" t="s">
        <v>1218</v>
      </c>
      <c r="F4372" t="s">
        <v>15296</v>
      </c>
      <c r="G4372" s="41">
        <v>44070</v>
      </c>
      <c r="H4372" t="s">
        <v>7747</v>
      </c>
      <c r="L4372" t="s">
        <v>21854</v>
      </c>
      <c r="M4372" s="44">
        <v>-15900</v>
      </c>
      <c r="N4372" s="44">
        <v>-15900</v>
      </c>
    </row>
    <row r="4373" spans="2:14" x14ac:dyDescent="0.25">
      <c r="B4373" s="49" t="s">
        <v>9735</v>
      </c>
      <c r="C4373" s="53" t="str">
        <f>_xlfn.XLOOKUP(Tabla1[[#This Row],[txtDimensionFocus]],Tabla7[Columna1],Tabla7[Columna2])</f>
        <v>Cuenta Por Pagar Servicios Generales</v>
      </c>
      <c r="D4373" s="43" t="s">
        <v>6569</v>
      </c>
      <c r="E4373" t="s">
        <v>6568</v>
      </c>
      <c r="F4373" t="s">
        <v>14932</v>
      </c>
      <c r="G4373" s="41">
        <v>43362</v>
      </c>
      <c r="H4373" t="s">
        <v>7222</v>
      </c>
      <c r="L4373" t="s">
        <v>21854</v>
      </c>
      <c r="M4373" s="44">
        <v>-15831.2</v>
      </c>
      <c r="N4373" s="44">
        <v>-15831.2</v>
      </c>
    </row>
    <row r="4374" spans="2:14" x14ac:dyDescent="0.25">
      <c r="B4374" s="49" t="s">
        <v>9735</v>
      </c>
      <c r="C4374" s="53" t="str">
        <f>_xlfn.XLOOKUP(Tabla1[[#This Row],[txtDimensionFocus]],Tabla7[Columna1],Tabla7[Columna2])</f>
        <v>Cuenta Por Pagar Servicios Generales</v>
      </c>
      <c r="D4374" s="43" t="s">
        <v>18939</v>
      </c>
      <c r="E4374" t="s">
        <v>18940</v>
      </c>
      <c r="F4374" t="s">
        <v>18941</v>
      </c>
      <c r="G4374" s="41">
        <v>45160</v>
      </c>
      <c r="H4374" t="s">
        <v>18942</v>
      </c>
      <c r="L4374" t="s">
        <v>21854</v>
      </c>
      <c r="M4374" s="44">
        <v>-15744.96</v>
      </c>
      <c r="N4374" s="44">
        <v>-15744.96</v>
      </c>
    </row>
    <row r="4375" spans="2:14" x14ac:dyDescent="0.25">
      <c r="B4375" s="49" t="s">
        <v>9735</v>
      </c>
      <c r="C4375" s="53" t="str">
        <f>_xlfn.XLOOKUP(Tabla1[[#This Row],[txtDimensionFocus]],Tabla7[Columna1],Tabla7[Columna2])</f>
        <v>Cuenta Por Pagar Servicios Generales</v>
      </c>
      <c r="D4375" s="43" t="s">
        <v>18967</v>
      </c>
      <c r="E4375" t="s">
        <v>18968</v>
      </c>
      <c r="F4375" t="s">
        <v>18969</v>
      </c>
      <c r="G4375" s="41">
        <v>45160</v>
      </c>
      <c r="H4375" t="s">
        <v>18942</v>
      </c>
      <c r="L4375" t="s">
        <v>21854</v>
      </c>
      <c r="M4375" s="44">
        <v>-15744.96</v>
      </c>
      <c r="N4375" s="44">
        <v>-15744.96</v>
      </c>
    </row>
    <row r="4376" spans="2:14" x14ac:dyDescent="0.25">
      <c r="B4376" s="49" t="s">
        <v>9735</v>
      </c>
      <c r="C4376" s="53" t="str">
        <f>_xlfn.XLOOKUP(Tabla1[[#This Row],[txtDimensionFocus]],Tabla7[Columna1],Tabla7[Columna2])</f>
        <v>Cuenta Por Pagar Servicios Generales</v>
      </c>
      <c r="D4376" s="43" t="s">
        <v>18999</v>
      </c>
      <c r="E4376" t="s">
        <v>19000</v>
      </c>
      <c r="F4376" t="s">
        <v>19001</v>
      </c>
      <c r="G4376" s="41">
        <v>45160</v>
      </c>
      <c r="H4376" t="s">
        <v>18942</v>
      </c>
      <c r="L4376" t="s">
        <v>21854</v>
      </c>
      <c r="M4376" s="44">
        <v>-15744.96</v>
      </c>
      <c r="N4376" s="44">
        <v>-15744.96</v>
      </c>
    </row>
    <row r="4377" spans="2:14" x14ac:dyDescent="0.25">
      <c r="B4377" s="49" t="s">
        <v>9735</v>
      </c>
      <c r="C4377" s="53" t="str">
        <f>_xlfn.XLOOKUP(Tabla1[[#This Row],[txtDimensionFocus]],Tabla7[Columna1],Tabla7[Columna2])</f>
        <v>Cuenta Por Pagar Servicios Generales</v>
      </c>
      <c r="D4377" s="43" t="s">
        <v>13423</v>
      </c>
      <c r="E4377" t="s">
        <v>5300</v>
      </c>
      <c r="F4377" t="s">
        <v>13424</v>
      </c>
      <c r="G4377" s="41">
        <v>42048</v>
      </c>
      <c r="H4377" t="s">
        <v>5301</v>
      </c>
      <c r="L4377" t="s">
        <v>21854</v>
      </c>
      <c r="M4377" s="44">
        <v>-15160</v>
      </c>
      <c r="N4377" s="44">
        <v>-15160</v>
      </c>
    </row>
    <row r="4378" spans="2:14" x14ac:dyDescent="0.25">
      <c r="B4378" s="49" t="s">
        <v>9735</v>
      </c>
      <c r="C4378" s="53" t="str">
        <f>_xlfn.XLOOKUP(Tabla1[[#This Row],[txtDimensionFocus]],Tabla7[Columna1],Tabla7[Columna2])</f>
        <v>Cuenta Por Pagar Servicios Generales</v>
      </c>
      <c r="D4378" s="43" t="s">
        <v>12479</v>
      </c>
      <c r="E4378" t="s">
        <v>4029</v>
      </c>
      <c r="F4378" t="s">
        <v>12480</v>
      </c>
      <c r="G4378" s="41">
        <v>41837</v>
      </c>
      <c r="H4378" t="s">
        <v>4030</v>
      </c>
      <c r="L4378" t="s">
        <v>21854</v>
      </c>
      <c r="M4378" s="44">
        <v>-15063.18</v>
      </c>
      <c r="N4378" s="44">
        <v>-15063.18</v>
      </c>
    </row>
    <row r="4379" spans="2:14" x14ac:dyDescent="0.25">
      <c r="B4379" s="49" t="s">
        <v>9735</v>
      </c>
      <c r="C4379" s="53" t="str">
        <f>_xlfn.XLOOKUP(Tabla1[[#This Row],[txtDimensionFocus]],Tabla7[Columna1],Tabla7[Columna2])</f>
        <v>Cuenta Por Pagar Servicios Generales</v>
      </c>
      <c r="D4379" s="43" t="s">
        <v>13523</v>
      </c>
      <c r="E4379" t="s">
        <v>5415</v>
      </c>
      <c r="F4379" t="s">
        <v>13654</v>
      </c>
      <c r="G4379" s="41">
        <v>42181</v>
      </c>
      <c r="H4379" t="s">
        <v>5574</v>
      </c>
      <c r="L4379" t="s">
        <v>21854</v>
      </c>
      <c r="M4379" s="44">
        <v>-15000</v>
      </c>
      <c r="N4379" s="44">
        <v>-15000</v>
      </c>
    </row>
    <row r="4380" spans="2:14" x14ac:dyDescent="0.25">
      <c r="B4380" s="49" t="s">
        <v>9735</v>
      </c>
      <c r="C4380" s="53" t="str">
        <f>_xlfn.XLOOKUP(Tabla1[[#This Row],[txtDimensionFocus]],Tabla7[Columna1],Tabla7[Columna2])</f>
        <v>Cuenta Por Pagar Servicios Generales</v>
      </c>
      <c r="D4380" s="43" t="s">
        <v>13655</v>
      </c>
      <c r="E4380" t="s">
        <v>5576</v>
      </c>
      <c r="F4380" t="s">
        <v>13656</v>
      </c>
      <c r="G4380" s="41">
        <v>42181</v>
      </c>
      <c r="H4380" t="s">
        <v>5574</v>
      </c>
      <c r="L4380" t="s">
        <v>21854</v>
      </c>
      <c r="M4380" s="44">
        <v>-15000</v>
      </c>
      <c r="N4380" s="44">
        <v>-15000</v>
      </c>
    </row>
    <row r="4381" spans="2:14" x14ac:dyDescent="0.25">
      <c r="B4381" s="49" t="s">
        <v>9735</v>
      </c>
      <c r="C4381" s="53" t="str">
        <f>_xlfn.XLOOKUP(Tabla1[[#This Row],[txtDimensionFocus]],Tabla7[Columna1],Tabla7[Columna2])</f>
        <v>Cuenta Por Pagar Servicios Generales</v>
      </c>
      <c r="D4381" s="43" t="s">
        <v>13934</v>
      </c>
      <c r="E4381" t="s">
        <v>5902</v>
      </c>
      <c r="F4381" t="s">
        <v>14950</v>
      </c>
      <c r="G4381" s="41">
        <v>43374</v>
      </c>
      <c r="H4381" t="s">
        <v>7243</v>
      </c>
      <c r="I4381" t="s">
        <v>18930</v>
      </c>
      <c r="K4381" t="s">
        <v>22749</v>
      </c>
      <c r="L4381" t="s">
        <v>21854</v>
      </c>
      <c r="M4381" s="44">
        <v>-15000</v>
      </c>
      <c r="N4381" s="44">
        <v>-15000</v>
      </c>
    </row>
    <row r="4382" spans="2:14" x14ac:dyDescent="0.25">
      <c r="B4382" s="49" t="s">
        <v>9735</v>
      </c>
      <c r="C4382" s="53" t="str">
        <f>_xlfn.XLOOKUP(Tabla1[[#This Row],[txtDimensionFocus]],Tabla7[Columna1],Tabla7[Columna2])</f>
        <v>Cuenta Por Pagar Servicios Generales</v>
      </c>
      <c r="D4382" s="43" t="s">
        <v>15095</v>
      </c>
      <c r="E4382" t="s">
        <v>7443</v>
      </c>
      <c r="F4382" t="s">
        <v>15096</v>
      </c>
      <c r="G4382" s="41">
        <v>43598</v>
      </c>
      <c r="H4382" t="s">
        <v>7444</v>
      </c>
      <c r="L4382" t="s">
        <v>21854</v>
      </c>
      <c r="M4382" s="44">
        <v>-15000</v>
      </c>
      <c r="N4382" s="44">
        <v>-15000</v>
      </c>
    </row>
    <row r="4383" spans="2:14" x14ac:dyDescent="0.25">
      <c r="B4383" s="49" t="s">
        <v>9735</v>
      </c>
      <c r="C4383" s="53" t="str">
        <f>_xlfn.XLOOKUP(Tabla1[[#This Row],[txtDimensionFocus]],Tabla7[Columna1],Tabla7[Columna2])</f>
        <v>Cuenta Por Pagar Servicios Generales</v>
      </c>
      <c r="D4383" s="43" t="s">
        <v>11220</v>
      </c>
      <c r="E4383" t="s">
        <v>2331</v>
      </c>
      <c r="F4383" t="s">
        <v>11221</v>
      </c>
      <c r="G4383" s="41">
        <v>41705</v>
      </c>
      <c r="H4383" t="s">
        <v>2332</v>
      </c>
      <c r="L4383" t="s">
        <v>21854</v>
      </c>
      <c r="M4383" s="44">
        <v>-15000</v>
      </c>
      <c r="N4383" s="44">
        <v>-15000</v>
      </c>
    </row>
    <row r="4384" spans="2:14" x14ac:dyDescent="0.25">
      <c r="B4384" s="49" t="s">
        <v>9735</v>
      </c>
      <c r="C4384" s="53" t="str">
        <f>_xlfn.XLOOKUP(Tabla1[[#This Row],[txtDimensionFocus]],Tabla7[Columna1],Tabla7[Columna2])</f>
        <v>Cuenta Por Pagar Servicios Generales</v>
      </c>
      <c r="D4384" s="43" t="s">
        <v>11220</v>
      </c>
      <c r="E4384" t="s">
        <v>2331</v>
      </c>
      <c r="F4384" t="s">
        <v>11222</v>
      </c>
      <c r="G4384" s="41">
        <v>41705</v>
      </c>
      <c r="H4384" t="s">
        <v>2334</v>
      </c>
      <c r="L4384" t="s">
        <v>21854</v>
      </c>
      <c r="M4384" s="44">
        <v>-15000</v>
      </c>
      <c r="N4384" s="44">
        <v>-15000</v>
      </c>
    </row>
    <row r="4385" spans="2:14" x14ac:dyDescent="0.25">
      <c r="B4385" s="49" t="s">
        <v>9735</v>
      </c>
      <c r="C4385" s="53" t="str">
        <f>_xlfn.XLOOKUP(Tabla1[[#This Row],[txtDimensionFocus]],Tabla7[Columna1],Tabla7[Columna2])</f>
        <v>Cuenta Por Pagar Servicios Generales</v>
      </c>
      <c r="D4385" s="43" t="s">
        <v>14331</v>
      </c>
      <c r="E4385" t="s">
        <v>6418</v>
      </c>
      <c r="F4385" t="s">
        <v>14332</v>
      </c>
      <c r="G4385" s="41">
        <v>42641</v>
      </c>
      <c r="H4385" t="s">
        <v>6414</v>
      </c>
      <c r="L4385" t="s">
        <v>21854</v>
      </c>
      <c r="M4385" s="44">
        <v>-15000</v>
      </c>
      <c r="N4385" s="44">
        <v>-15000</v>
      </c>
    </row>
    <row r="4386" spans="2:14" x14ac:dyDescent="0.25">
      <c r="B4386" s="49" t="s">
        <v>9735</v>
      </c>
      <c r="C4386" s="53" t="str">
        <f>_xlfn.XLOOKUP(Tabla1[[#This Row],[txtDimensionFocus]],Tabla7[Columna1],Tabla7[Columna2])</f>
        <v>Cuenta Por Pagar Servicios Generales</v>
      </c>
      <c r="D4386" s="43" t="s">
        <v>13534</v>
      </c>
      <c r="E4386" t="s">
        <v>5422</v>
      </c>
      <c r="F4386" t="s">
        <v>13659</v>
      </c>
      <c r="G4386" s="41">
        <v>42181</v>
      </c>
      <c r="H4386" t="s">
        <v>5574</v>
      </c>
      <c r="L4386" t="s">
        <v>21854</v>
      </c>
      <c r="M4386" s="44">
        <v>-15000</v>
      </c>
      <c r="N4386" s="44">
        <v>-15000</v>
      </c>
    </row>
    <row r="4387" spans="2:14" x14ac:dyDescent="0.25">
      <c r="B4387" s="49" t="s">
        <v>9735</v>
      </c>
      <c r="C4387" s="53" t="str">
        <f>_xlfn.XLOOKUP(Tabla1[[#This Row],[txtDimensionFocus]],Tabla7[Columna1],Tabla7[Columna2])</f>
        <v>Cuenta Por Pagar Servicios Generales</v>
      </c>
      <c r="D4387" s="43" t="s">
        <v>1129</v>
      </c>
      <c r="E4387" t="s">
        <v>1128</v>
      </c>
      <c r="F4387" t="s">
        <v>15393</v>
      </c>
      <c r="G4387" s="41">
        <v>44375</v>
      </c>
      <c r="H4387" t="s">
        <v>7875</v>
      </c>
      <c r="L4387" t="s">
        <v>21854</v>
      </c>
      <c r="M4387" s="44">
        <v>-14968.79</v>
      </c>
      <c r="N4387" s="44">
        <v>-14968.79</v>
      </c>
    </row>
    <row r="4388" spans="2:14" x14ac:dyDescent="0.25">
      <c r="B4388" s="49" t="s">
        <v>9735</v>
      </c>
      <c r="C4388" s="53" t="str">
        <f>_xlfn.XLOOKUP(Tabla1[[#This Row],[txtDimensionFocus]],Tabla7[Columna1],Tabla7[Columna2])</f>
        <v>Cuenta Por Pagar Servicios Generales</v>
      </c>
      <c r="D4388" s="43" t="s">
        <v>13726</v>
      </c>
      <c r="E4388" t="s">
        <v>5663</v>
      </c>
      <c r="F4388" t="s">
        <v>13793</v>
      </c>
      <c r="G4388" s="41">
        <v>42249</v>
      </c>
      <c r="H4388" t="s">
        <v>5724</v>
      </c>
      <c r="L4388" t="s">
        <v>21854</v>
      </c>
      <c r="M4388" s="44">
        <v>-14900</v>
      </c>
      <c r="N4388" s="44">
        <v>-14900</v>
      </c>
    </row>
    <row r="4389" spans="2:14" x14ac:dyDescent="0.25">
      <c r="B4389" s="49" t="s">
        <v>9735</v>
      </c>
      <c r="C4389" s="53" t="str">
        <f>_xlfn.XLOOKUP(Tabla1[[#This Row],[txtDimensionFocus]],Tabla7[Columna1],Tabla7[Columna2])</f>
        <v>Cuenta Por Pagar Servicios Generales</v>
      </c>
      <c r="D4389" s="43" t="s">
        <v>10919</v>
      </c>
      <c r="E4389" t="s">
        <v>2004</v>
      </c>
      <c r="F4389" t="s">
        <v>10920</v>
      </c>
      <c r="G4389" s="41">
        <v>41631</v>
      </c>
      <c r="L4389" t="s">
        <v>21854</v>
      </c>
      <c r="M4389" s="44">
        <v>-14558.95</v>
      </c>
      <c r="N4389" s="44">
        <v>-14558.95</v>
      </c>
    </row>
    <row r="4390" spans="2:14" x14ac:dyDescent="0.25">
      <c r="B4390" s="49" t="s">
        <v>9735</v>
      </c>
      <c r="C4390" s="53" t="str">
        <f>_xlfn.XLOOKUP(Tabla1[[#This Row],[txtDimensionFocus]],Tabla7[Columna1],Tabla7[Columna2])</f>
        <v>Cuenta Por Pagar Servicios Generales</v>
      </c>
      <c r="D4390" s="43" t="s">
        <v>10708</v>
      </c>
      <c r="E4390" t="s">
        <v>1785</v>
      </c>
      <c r="F4390" t="s">
        <v>10709</v>
      </c>
      <c r="G4390" s="41">
        <v>41606</v>
      </c>
      <c r="H4390" t="s">
        <v>1786</v>
      </c>
      <c r="L4390" t="s">
        <v>21854</v>
      </c>
      <c r="M4390" s="44">
        <v>-14536.23</v>
      </c>
      <c r="N4390" s="44">
        <v>-14536.23</v>
      </c>
    </row>
    <row r="4391" spans="2:14" x14ac:dyDescent="0.25">
      <c r="B4391" s="49" t="s">
        <v>9735</v>
      </c>
      <c r="C4391" s="53" t="str">
        <f>_xlfn.XLOOKUP(Tabla1[[#This Row],[txtDimensionFocus]],Tabla7[Columna1],Tabla7[Columna2])</f>
        <v>Cuenta Por Pagar Servicios Generales</v>
      </c>
      <c r="D4391" s="43" t="s">
        <v>14572</v>
      </c>
      <c r="E4391" t="s">
        <v>6719</v>
      </c>
      <c r="F4391" t="s">
        <v>14573</v>
      </c>
      <c r="G4391" s="41">
        <v>42822</v>
      </c>
      <c r="H4391" t="s">
        <v>6720</v>
      </c>
      <c r="L4391" t="s">
        <v>21854</v>
      </c>
      <c r="M4391" s="44">
        <v>-14525.88</v>
      </c>
      <c r="N4391" s="44">
        <v>-14525.88</v>
      </c>
    </row>
    <row r="4392" spans="2:14" x14ac:dyDescent="0.25">
      <c r="B4392" s="49" t="s">
        <v>23866</v>
      </c>
      <c r="C4392" s="53" t="str">
        <f>_xlfn.XLOOKUP(Tabla1[[#This Row],[txtDimensionFocus]],Tabla7[Columna1],Tabla7[Columna2])</f>
        <v>Reposicion/Reposicion Cajas Chicas/Fondos</v>
      </c>
      <c r="D4392" s="43" t="s">
        <v>21706</v>
      </c>
      <c r="E4392" t="s">
        <v>23969</v>
      </c>
      <c r="F4392" t="s">
        <v>23970</v>
      </c>
      <c r="G4392" s="41">
        <v>44926</v>
      </c>
      <c r="H4392" t="s">
        <v>23971</v>
      </c>
      <c r="L4392" t="s">
        <v>21854</v>
      </c>
      <c r="M4392" s="44">
        <v>-17528.91</v>
      </c>
      <c r="N4392" s="44">
        <v>-17528.91</v>
      </c>
    </row>
    <row r="4393" spans="2:14" x14ac:dyDescent="0.25">
      <c r="B4393" s="49" t="s">
        <v>9735</v>
      </c>
      <c r="C4393" s="53" t="str">
        <f>_xlfn.XLOOKUP(Tabla1[[#This Row],[txtDimensionFocus]],Tabla7[Columna1],Tabla7[Columna2])</f>
        <v>Cuenta Por Pagar Servicios Generales</v>
      </c>
      <c r="D4393" s="43" t="s">
        <v>6569</v>
      </c>
      <c r="E4393" t="s">
        <v>6568</v>
      </c>
      <c r="F4393" t="s">
        <v>14503</v>
      </c>
      <c r="G4393" s="41">
        <v>42783</v>
      </c>
      <c r="H4393" t="s">
        <v>6636</v>
      </c>
      <c r="L4393" t="s">
        <v>21854</v>
      </c>
      <c r="M4393" s="44">
        <v>-14324.1</v>
      </c>
      <c r="N4393" s="44">
        <v>-14324.1</v>
      </c>
    </row>
    <row r="4394" spans="2:14" x14ac:dyDescent="0.25">
      <c r="B4394" s="49" t="s">
        <v>9735</v>
      </c>
      <c r="C4394" s="53" t="str">
        <f>_xlfn.XLOOKUP(Tabla1[[#This Row],[txtDimensionFocus]],Tabla7[Columna1],Tabla7[Columna2])</f>
        <v>Cuenta Por Pagar Servicios Generales</v>
      </c>
      <c r="D4394" s="43" t="s">
        <v>10063</v>
      </c>
      <c r="E4394" t="s">
        <v>934</v>
      </c>
      <c r="F4394" t="s">
        <v>10064</v>
      </c>
      <c r="G4394" s="41">
        <v>41200</v>
      </c>
      <c r="H4394" t="s">
        <v>935</v>
      </c>
      <c r="L4394" t="s">
        <v>21854</v>
      </c>
      <c r="M4394" s="44">
        <v>-14286.38</v>
      </c>
      <c r="N4394" s="44">
        <v>-14286.38</v>
      </c>
    </row>
    <row r="4395" spans="2:14" x14ac:dyDescent="0.25">
      <c r="B4395" s="49" t="s">
        <v>9735</v>
      </c>
      <c r="C4395" s="53" t="str">
        <f>_xlfn.XLOOKUP(Tabla1[[#This Row],[txtDimensionFocus]],Tabla7[Columna1],Tabla7[Columna2])</f>
        <v>Cuenta Por Pagar Servicios Generales</v>
      </c>
      <c r="D4395" s="43" t="s">
        <v>11698</v>
      </c>
      <c r="E4395" t="s">
        <v>2932</v>
      </c>
      <c r="F4395" t="s">
        <v>11699</v>
      </c>
      <c r="G4395" s="41">
        <v>41759</v>
      </c>
      <c r="H4395" t="s">
        <v>2933</v>
      </c>
      <c r="L4395" t="s">
        <v>21854</v>
      </c>
      <c r="M4395" s="44">
        <v>-14190</v>
      </c>
      <c r="N4395" s="44">
        <v>-14190</v>
      </c>
    </row>
    <row r="4396" spans="2:14" x14ac:dyDescent="0.25">
      <c r="B4396" s="49" t="s">
        <v>9735</v>
      </c>
      <c r="C4396" s="53" t="str">
        <f>_xlfn.XLOOKUP(Tabla1[[#This Row],[txtDimensionFocus]],Tabla7[Columna1],Tabla7[Columna2])</f>
        <v>Cuenta Por Pagar Servicios Generales</v>
      </c>
      <c r="D4396" s="43" t="s">
        <v>4034</v>
      </c>
      <c r="E4396" t="s">
        <v>4033</v>
      </c>
      <c r="F4396" t="s">
        <v>12693</v>
      </c>
      <c r="G4396" s="41">
        <v>41918</v>
      </c>
      <c r="H4396" t="s">
        <v>4306</v>
      </c>
      <c r="I4396" t="s">
        <v>19126</v>
      </c>
      <c r="K4396" t="s">
        <v>22793</v>
      </c>
      <c r="L4396" t="s">
        <v>21854</v>
      </c>
      <c r="M4396" s="44">
        <v>-14160</v>
      </c>
      <c r="N4396" s="44">
        <v>-14160</v>
      </c>
    </row>
    <row r="4397" spans="2:14" x14ac:dyDescent="0.25">
      <c r="B4397" s="49" t="s">
        <v>9735</v>
      </c>
      <c r="C4397" s="53" t="str">
        <f>_xlfn.XLOOKUP(Tabla1[[#This Row],[txtDimensionFocus]],Tabla7[Columna1],Tabla7[Columna2])</f>
        <v>Cuenta Por Pagar Servicios Generales</v>
      </c>
      <c r="D4397" s="43" t="s">
        <v>4034</v>
      </c>
      <c r="E4397" t="s">
        <v>4033</v>
      </c>
      <c r="F4397" t="s">
        <v>12695</v>
      </c>
      <c r="G4397" s="41">
        <v>41918</v>
      </c>
      <c r="H4397" t="s">
        <v>4308</v>
      </c>
      <c r="I4397" t="s">
        <v>19126</v>
      </c>
      <c r="K4397" t="s">
        <v>22793</v>
      </c>
      <c r="L4397" t="s">
        <v>21854</v>
      </c>
      <c r="M4397" s="44">
        <v>-14160</v>
      </c>
      <c r="N4397" s="44">
        <v>-14160</v>
      </c>
    </row>
    <row r="4398" spans="2:14" x14ac:dyDescent="0.25">
      <c r="B4398" s="49" t="s">
        <v>9735</v>
      </c>
      <c r="C4398" s="53" t="str">
        <f>_xlfn.XLOOKUP(Tabla1[[#This Row],[txtDimensionFocus]],Tabla7[Columna1],Tabla7[Columna2])</f>
        <v>Cuenta Por Pagar Servicios Generales</v>
      </c>
      <c r="D4398" s="43" t="s">
        <v>7209</v>
      </c>
      <c r="E4398" t="s">
        <v>7208</v>
      </c>
      <c r="F4398" t="s">
        <v>14927</v>
      </c>
      <c r="G4398" s="41">
        <v>43355</v>
      </c>
      <c r="H4398" t="s">
        <v>7210</v>
      </c>
      <c r="L4398" t="s">
        <v>21854</v>
      </c>
      <c r="M4398" s="44">
        <v>-14100</v>
      </c>
      <c r="N4398" s="44">
        <v>-14100</v>
      </c>
    </row>
    <row r="4399" spans="2:14" x14ac:dyDescent="0.25">
      <c r="B4399" s="49" t="s">
        <v>9735</v>
      </c>
      <c r="C4399" s="53" t="str">
        <f>_xlfn.XLOOKUP(Tabla1[[#This Row],[txtDimensionFocus]],Tabla7[Columna1],Tabla7[Columna2])</f>
        <v>Cuenta Por Pagar Servicios Generales</v>
      </c>
      <c r="D4399" s="43" t="s">
        <v>11132</v>
      </c>
      <c r="E4399" t="s">
        <v>2225</v>
      </c>
      <c r="F4399" t="s">
        <v>11133</v>
      </c>
      <c r="G4399" s="41">
        <v>41691</v>
      </c>
      <c r="L4399" t="s">
        <v>21854</v>
      </c>
      <c r="M4399" s="44">
        <v>-14088.5</v>
      </c>
      <c r="N4399" s="44">
        <v>-14088.5</v>
      </c>
    </row>
    <row r="4400" spans="2:14" x14ac:dyDescent="0.25">
      <c r="B4400" s="49" t="s">
        <v>9735</v>
      </c>
      <c r="C4400" s="53" t="str">
        <f>_xlfn.XLOOKUP(Tabla1[[#This Row],[txtDimensionFocus]],Tabla7[Columna1],Tabla7[Columna2])</f>
        <v>Cuenta Por Pagar Servicios Generales</v>
      </c>
      <c r="D4400" s="43" t="s">
        <v>11428</v>
      </c>
      <c r="E4400" t="s">
        <v>2569</v>
      </c>
      <c r="F4400" t="s">
        <v>11429</v>
      </c>
      <c r="G4400" s="41">
        <v>41737</v>
      </c>
      <c r="L4400" t="s">
        <v>21854</v>
      </c>
      <c r="M4400" s="44">
        <v>-14088.5</v>
      </c>
      <c r="N4400" s="44">
        <v>-14088.5</v>
      </c>
    </row>
    <row r="4401" spans="2:14" x14ac:dyDescent="0.25">
      <c r="B4401" s="49" t="s">
        <v>9735</v>
      </c>
      <c r="C4401" s="53" t="str">
        <f>_xlfn.XLOOKUP(Tabla1[[#This Row],[txtDimensionFocus]],Tabla7[Columna1],Tabla7[Columna2])</f>
        <v>Cuenta Por Pagar Servicios Generales</v>
      </c>
      <c r="D4401" s="43" t="s">
        <v>14729</v>
      </c>
      <c r="E4401" t="s">
        <v>6940</v>
      </c>
      <c r="F4401" t="s">
        <v>14730</v>
      </c>
      <c r="G4401" s="41">
        <v>43025</v>
      </c>
      <c r="H4401" t="s">
        <v>6941</v>
      </c>
      <c r="L4401" t="s">
        <v>21854</v>
      </c>
      <c r="M4401" s="44">
        <v>-14056</v>
      </c>
      <c r="N4401" s="44">
        <v>-14056</v>
      </c>
    </row>
    <row r="4402" spans="2:14" x14ac:dyDescent="0.25">
      <c r="B4402" s="49" t="s">
        <v>9735</v>
      </c>
      <c r="C4402" s="53" t="str">
        <f>_xlfn.XLOOKUP(Tabla1[[#This Row],[txtDimensionFocus]],Tabla7[Columna1],Tabla7[Columna2])</f>
        <v>Cuenta Por Pagar Servicios Generales</v>
      </c>
      <c r="D4402" s="43" t="s">
        <v>12347</v>
      </c>
      <c r="E4402" t="s">
        <v>3833</v>
      </c>
      <c r="F4402" t="s">
        <v>12348</v>
      </c>
      <c r="G4402" s="41">
        <v>41803</v>
      </c>
      <c r="H4402" t="s">
        <v>3834</v>
      </c>
      <c r="L4402" t="s">
        <v>21854</v>
      </c>
      <c r="M4402" s="44">
        <v>-14000</v>
      </c>
      <c r="N4402" s="44">
        <v>-14000</v>
      </c>
    </row>
    <row r="4403" spans="2:14" x14ac:dyDescent="0.25">
      <c r="B4403" s="49" t="s">
        <v>9735</v>
      </c>
      <c r="C4403" s="53" t="str">
        <f>_xlfn.XLOOKUP(Tabla1[[#This Row],[txtDimensionFocus]],Tabla7[Columna1],Tabla7[Columna2])</f>
        <v>Cuenta Por Pagar Servicios Generales</v>
      </c>
      <c r="D4403" s="43" t="s">
        <v>13652</v>
      </c>
      <c r="E4403" t="s">
        <v>5571</v>
      </c>
      <c r="F4403" t="s">
        <v>13653</v>
      </c>
      <c r="G4403" s="41">
        <v>42181</v>
      </c>
      <c r="H4403" t="s">
        <v>5572</v>
      </c>
      <c r="L4403" t="s">
        <v>21854</v>
      </c>
      <c r="M4403" s="44">
        <v>-14000</v>
      </c>
      <c r="N4403" s="44">
        <v>-14000</v>
      </c>
    </row>
    <row r="4404" spans="2:14" x14ac:dyDescent="0.25">
      <c r="B4404" s="49" t="s">
        <v>9735</v>
      </c>
      <c r="C4404" s="53" t="str">
        <f>_xlfn.XLOOKUP(Tabla1[[#This Row],[txtDimensionFocus]],Tabla7[Columna1],Tabla7[Columna2])</f>
        <v>Cuenta Por Pagar Servicios Generales</v>
      </c>
      <c r="D4404" s="43" t="s">
        <v>13657</v>
      </c>
      <c r="E4404" t="s">
        <v>5577</v>
      </c>
      <c r="F4404" t="s">
        <v>13658</v>
      </c>
      <c r="G4404" s="41">
        <v>42181</v>
      </c>
      <c r="H4404" t="s">
        <v>5572</v>
      </c>
      <c r="L4404" t="s">
        <v>21854</v>
      </c>
      <c r="M4404" s="44">
        <v>-14000</v>
      </c>
      <c r="N4404" s="44">
        <v>-14000</v>
      </c>
    </row>
    <row r="4405" spans="2:14" x14ac:dyDescent="0.25">
      <c r="B4405" s="49" t="s">
        <v>9735</v>
      </c>
      <c r="C4405" s="53" t="str">
        <f>_xlfn.XLOOKUP(Tabla1[[#This Row],[txtDimensionFocus]],Tabla7[Columna1],Tabla7[Columna2])</f>
        <v>Cuenta Por Pagar Servicios Generales</v>
      </c>
      <c r="D4405" s="43" t="s">
        <v>13595</v>
      </c>
      <c r="E4405" t="s">
        <v>5498</v>
      </c>
      <c r="F4405" t="s">
        <v>13596</v>
      </c>
      <c r="G4405" s="41">
        <v>42150</v>
      </c>
      <c r="H4405" t="s">
        <v>5499</v>
      </c>
      <c r="L4405" t="s">
        <v>21854</v>
      </c>
      <c r="M4405" s="44">
        <v>-14000</v>
      </c>
      <c r="N4405" s="44">
        <v>-14000</v>
      </c>
    </row>
    <row r="4406" spans="2:14" x14ac:dyDescent="0.25">
      <c r="B4406" s="49" t="s">
        <v>9735</v>
      </c>
      <c r="C4406" s="53" t="str">
        <f>_xlfn.XLOOKUP(Tabla1[[#This Row],[txtDimensionFocus]],Tabla7[Columna1],Tabla7[Columna2])</f>
        <v>Cuenta Por Pagar Servicios Generales</v>
      </c>
      <c r="D4406" s="43" t="s">
        <v>13569</v>
      </c>
      <c r="E4406" t="s">
        <v>5464</v>
      </c>
      <c r="F4406" t="s">
        <v>13570</v>
      </c>
      <c r="G4406" s="41">
        <v>42130</v>
      </c>
      <c r="H4406" t="s">
        <v>5462</v>
      </c>
      <c r="L4406" t="s">
        <v>21854</v>
      </c>
      <c r="M4406" s="44">
        <v>-14000</v>
      </c>
      <c r="N4406" s="44">
        <v>-14000</v>
      </c>
    </row>
    <row r="4407" spans="2:14" x14ac:dyDescent="0.25">
      <c r="B4407" s="49" t="s">
        <v>9735</v>
      </c>
      <c r="C4407" s="53" t="str">
        <f>_xlfn.XLOOKUP(Tabla1[[#This Row],[txtDimensionFocus]],Tabla7[Columna1],Tabla7[Columna2])</f>
        <v>Cuenta Por Pagar Servicios Generales</v>
      </c>
      <c r="D4407" s="43" t="s">
        <v>13662</v>
      </c>
      <c r="E4407" t="s">
        <v>5581</v>
      </c>
      <c r="F4407" t="s">
        <v>13663</v>
      </c>
      <c r="G4407" s="41">
        <v>42184</v>
      </c>
      <c r="H4407" t="s">
        <v>5582</v>
      </c>
      <c r="L4407" t="s">
        <v>21854</v>
      </c>
      <c r="M4407" s="44">
        <v>-14000</v>
      </c>
      <c r="N4407" s="44">
        <v>-14000</v>
      </c>
    </row>
    <row r="4408" spans="2:14" x14ac:dyDescent="0.25">
      <c r="B4408" s="49" t="s">
        <v>9735</v>
      </c>
      <c r="C4408" s="53" t="str">
        <f>_xlfn.XLOOKUP(Tabla1[[#This Row],[txtDimensionFocus]],Tabla7[Columna1],Tabla7[Columna2])</f>
        <v>Cuenta Por Pagar Servicios Generales</v>
      </c>
      <c r="D4408" s="43" t="s">
        <v>1219</v>
      </c>
      <c r="E4408" t="s">
        <v>1218</v>
      </c>
      <c r="F4408" t="s">
        <v>15429</v>
      </c>
      <c r="G4408" s="41">
        <v>44425</v>
      </c>
      <c r="H4408" t="s">
        <v>7940</v>
      </c>
      <c r="L4408" t="s">
        <v>21854</v>
      </c>
      <c r="M4408" s="44">
        <v>-14000</v>
      </c>
      <c r="N4408" s="44">
        <v>-14000</v>
      </c>
    </row>
    <row r="4409" spans="2:14" x14ac:dyDescent="0.25">
      <c r="B4409" s="49" t="s">
        <v>9735</v>
      </c>
      <c r="C4409" s="53" t="str">
        <f>_xlfn.XLOOKUP(Tabla1[[#This Row],[txtDimensionFocus]],Tabla7[Columna1],Tabla7[Columna2])</f>
        <v>Cuenta Por Pagar Servicios Generales</v>
      </c>
      <c r="D4409" s="43" t="s">
        <v>13558</v>
      </c>
      <c r="E4409" t="s">
        <v>5447</v>
      </c>
      <c r="F4409" t="s">
        <v>13559</v>
      </c>
      <c r="G4409" s="41">
        <v>42122</v>
      </c>
      <c r="H4409" t="s">
        <v>5448</v>
      </c>
      <c r="L4409" t="s">
        <v>21854</v>
      </c>
      <c r="M4409" s="44">
        <v>-13915</v>
      </c>
      <c r="N4409" s="44">
        <v>-13915</v>
      </c>
    </row>
    <row r="4410" spans="2:14" x14ac:dyDescent="0.25">
      <c r="B4410" s="49" t="s">
        <v>9735</v>
      </c>
      <c r="C4410" s="53" t="str">
        <f>_xlfn.XLOOKUP(Tabla1[[#This Row],[txtDimensionFocus]],Tabla7[Columna1],Tabla7[Columna2])</f>
        <v>Cuenta Por Pagar Servicios Generales</v>
      </c>
      <c r="D4410" s="43" t="s">
        <v>10075</v>
      </c>
      <c r="E4410" t="s">
        <v>952</v>
      </c>
      <c r="F4410" t="s">
        <v>10079</v>
      </c>
      <c r="G4410" s="41">
        <v>41211</v>
      </c>
      <c r="H4410" t="s">
        <v>959</v>
      </c>
      <c r="L4410" t="s">
        <v>21854</v>
      </c>
      <c r="M4410" s="44">
        <v>-13840</v>
      </c>
      <c r="N4410" s="44">
        <v>-13840</v>
      </c>
    </row>
    <row r="4411" spans="2:14" x14ac:dyDescent="0.25">
      <c r="B4411" s="49" t="s">
        <v>9735</v>
      </c>
      <c r="C4411" s="53" t="str">
        <f>_xlfn.XLOOKUP(Tabla1[[#This Row],[txtDimensionFocus]],Tabla7[Columna1],Tabla7[Columna2])</f>
        <v>Cuenta Por Pagar Servicios Generales</v>
      </c>
      <c r="D4411" s="43" t="s">
        <v>10685</v>
      </c>
      <c r="E4411" t="s">
        <v>1756</v>
      </c>
      <c r="F4411" t="s">
        <v>10686</v>
      </c>
      <c r="G4411" s="41">
        <v>41603</v>
      </c>
      <c r="H4411" t="s">
        <v>1757</v>
      </c>
      <c r="L4411" t="s">
        <v>21854</v>
      </c>
      <c r="M4411" s="44">
        <v>-13808.38</v>
      </c>
      <c r="N4411" s="44">
        <v>-13808.38</v>
      </c>
    </row>
    <row r="4412" spans="2:14" x14ac:dyDescent="0.25">
      <c r="B4412" s="49" t="s">
        <v>9735</v>
      </c>
      <c r="C4412" s="53" t="str">
        <f>_xlfn.XLOOKUP(Tabla1[[#This Row],[txtDimensionFocus]],Tabla7[Columna1],Tabla7[Columna2])</f>
        <v>Cuenta Por Pagar Servicios Generales</v>
      </c>
      <c r="D4412" s="43" t="s">
        <v>6569</v>
      </c>
      <c r="E4412" t="s">
        <v>6568</v>
      </c>
      <c r="F4412" t="s">
        <v>14515</v>
      </c>
      <c r="G4412" s="41">
        <v>42783</v>
      </c>
      <c r="H4412" t="s">
        <v>6649</v>
      </c>
      <c r="L4412" t="s">
        <v>21854</v>
      </c>
      <c r="M4412" s="44">
        <v>-13788.2</v>
      </c>
      <c r="N4412" s="44">
        <v>-13788.2</v>
      </c>
    </row>
    <row r="4413" spans="2:14" x14ac:dyDescent="0.25">
      <c r="B4413" s="49" t="s">
        <v>9735</v>
      </c>
      <c r="C4413" s="53" t="str">
        <f>_xlfn.XLOOKUP(Tabla1[[#This Row],[txtDimensionFocus]],Tabla7[Columna1],Tabla7[Columna2])</f>
        <v>Cuenta Por Pagar Servicios Generales</v>
      </c>
      <c r="D4413" s="43" t="s">
        <v>813</v>
      </c>
      <c r="E4413" t="s">
        <v>812</v>
      </c>
      <c r="F4413" t="s">
        <v>10143</v>
      </c>
      <c r="G4413" s="41">
        <v>41243</v>
      </c>
      <c r="H4413" t="s">
        <v>1051</v>
      </c>
      <c r="I4413" t="s">
        <v>19007</v>
      </c>
      <c r="K4413" t="s">
        <v>22758</v>
      </c>
      <c r="L4413" t="s">
        <v>21854</v>
      </c>
      <c r="M4413" s="44">
        <v>-13603.32</v>
      </c>
      <c r="N4413" s="44">
        <v>-13603.32</v>
      </c>
    </row>
    <row r="4414" spans="2:14" x14ac:dyDescent="0.25">
      <c r="B4414" s="49" t="s">
        <v>9735</v>
      </c>
      <c r="C4414" s="53" t="str">
        <f>_xlfn.XLOOKUP(Tabla1[[#This Row],[txtDimensionFocus]],Tabla7[Columna1],Tabla7[Columna2])</f>
        <v>Cuenta Por Pagar Servicios Generales</v>
      </c>
      <c r="D4414" s="43" t="s">
        <v>9650</v>
      </c>
      <c r="E4414" t="s">
        <v>452</v>
      </c>
      <c r="F4414" t="s">
        <v>9920</v>
      </c>
      <c r="G4414" s="41">
        <v>41116</v>
      </c>
      <c r="H4414" t="s">
        <v>731</v>
      </c>
      <c r="L4414" t="s">
        <v>21854</v>
      </c>
      <c r="M4414" s="44">
        <v>-13321.85</v>
      </c>
      <c r="N4414" s="44">
        <v>-13321.85</v>
      </c>
    </row>
    <row r="4415" spans="2:14" x14ac:dyDescent="0.25">
      <c r="B4415" s="49" t="s">
        <v>9735</v>
      </c>
      <c r="C4415" s="53" t="str">
        <f>_xlfn.XLOOKUP(Tabla1[[#This Row],[txtDimensionFocus]],Tabla7[Columna1],Tabla7[Columna2])</f>
        <v>Cuenta Por Pagar Servicios Generales</v>
      </c>
      <c r="D4415" s="43" t="s">
        <v>14149</v>
      </c>
      <c r="E4415" t="s">
        <v>6203</v>
      </c>
      <c r="F4415" t="s">
        <v>14150</v>
      </c>
      <c r="G4415" s="41">
        <v>42576</v>
      </c>
      <c r="H4415" t="s">
        <v>6204</v>
      </c>
      <c r="L4415" t="s">
        <v>21854</v>
      </c>
      <c r="M4415" s="44">
        <v>-13200</v>
      </c>
      <c r="N4415" s="44">
        <v>-13200</v>
      </c>
    </row>
    <row r="4416" spans="2:14" x14ac:dyDescent="0.25">
      <c r="B4416" s="49" t="s">
        <v>9735</v>
      </c>
      <c r="C4416" s="53" t="str">
        <f>_xlfn.XLOOKUP(Tabla1[[#This Row],[txtDimensionFocus]],Tabla7[Columna1],Tabla7[Columna2])</f>
        <v>Cuenta Por Pagar Servicios Generales</v>
      </c>
      <c r="D4416" s="43" t="s">
        <v>1177</v>
      </c>
      <c r="E4416" t="s">
        <v>1176</v>
      </c>
      <c r="F4416" t="s">
        <v>10236</v>
      </c>
      <c r="G4416" s="41">
        <v>41273</v>
      </c>
      <c r="H4416" t="s">
        <v>1178</v>
      </c>
      <c r="I4416" t="s">
        <v>17240</v>
      </c>
      <c r="L4416" t="s">
        <v>21854</v>
      </c>
      <c r="M4416" s="44">
        <v>-13142.13</v>
      </c>
      <c r="N4416" s="44">
        <v>-13142.13</v>
      </c>
    </row>
    <row r="4417" spans="2:14" x14ac:dyDescent="0.25">
      <c r="B4417" s="49" t="s">
        <v>9735</v>
      </c>
      <c r="C4417" s="53" t="str">
        <f>_xlfn.XLOOKUP(Tabla1[[#This Row],[txtDimensionFocus]],Tabla7[Columna1],Tabla7[Columna2])</f>
        <v>Cuenta Por Pagar Servicios Generales</v>
      </c>
      <c r="D4417" s="43" t="s">
        <v>6569</v>
      </c>
      <c r="E4417" t="s">
        <v>6568</v>
      </c>
      <c r="F4417" t="s">
        <v>14522</v>
      </c>
      <c r="G4417" s="41">
        <v>42783</v>
      </c>
      <c r="H4417" t="s">
        <v>6659</v>
      </c>
      <c r="L4417" t="s">
        <v>21854</v>
      </c>
      <c r="M4417" s="44">
        <v>-12919.6</v>
      </c>
      <c r="N4417" s="44">
        <v>-12919.6</v>
      </c>
    </row>
    <row r="4418" spans="2:14" x14ac:dyDescent="0.25">
      <c r="B4418" s="49" t="s">
        <v>9735</v>
      </c>
      <c r="C4418" s="53" t="str">
        <f>_xlfn.XLOOKUP(Tabla1[[#This Row],[txtDimensionFocus]],Tabla7[Columna1],Tabla7[Columna2])</f>
        <v>Cuenta Por Pagar Servicios Generales</v>
      </c>
      <c r="D4418" s="43" t="s">
        <v>1129</v>
      </c>
      <c r="E4418" t="s">
        <v>1128</v>
      </c>
      <c r="F4418" t="s">
        <v>15392</v>
      </c>
      <c r="G4418" s="41">
        <v>44375</v>
      </c>
      <c r="H4418" t="s">
        <v>7875</v>
      </c>
      <c r="L4418" t="s">
        <v>21854</v>
      </c>
      <c r="M4418" s="44">
        <v>-12892.79</v>
      </c>
      <c r="N4418" s="44">
        <v>-12892.79</v>
      </c>
    </row>
    <row r="4419" spans="2:14" x14ac:dyDescent="0.25">
      <c r="B4419" s="49" t="s">
        <v>9735</v>
      </c>
      <c r="C4419" s="53" t="str">
        <f>_xlfn.XLOOKUP(Tabla1[[#This Row],[txtDimensionFocus]],Tabla7[Columna1],Tabla7[Columna2])</f>
        <v>Cuenta Por Pagar Servicios Generales</v>
      </c>
      <c r="D4419" s="43" t="s">
        <v>14000</v>
      </c>
      <c r="E4419" t="s">
        <v>5989</v>
      </c>
      <c r="F4419" t="s">
        <v>14190</v>
      </c>
      <c r="G4419" s="41">
        <v>42600</v>
      </c>
      <c r="H4419" t="s">
        <v>6268</v>
      </c>
      <c r="L4419" t="s">
        <v>21854</v>
      </c>
      <c r="M4419" s="44">
        <v>-12700</v>
      </c>
      <c r="N4419" s="44">
        <v>-12700</v>
      </c>
    </row>
    <row r="4420" spans="2:14" x14ac:dyDescent="0.25">
      <c r="B4420" s="49" t="s">
        <v>9735</v>
      </c>
      <c r="C4420" s="53" t="str">
        <f>_xlfn.XLOOKUP(Tabla1[[#This Row],[txtDimensionFocus]],Tabla7[Columna1],Tabla7[Columna2])</f>
        <v>Cuenta Por Pagar Servicios Generales</v>
      </c>
      <c r="D4420" s="43" t="s">
        <v>10129</v>
      </c>
      <c r="E4420" t="s">
        <v>1033</v>
      </c>
      <c r="F4420" t="s">
        <v>10130</v>
      </c>
      <c r="G4420" s="41">
        <v>41234</v>
      </c>
      <c r="H4420" t="s">
        <v>1034</v>
      </c>
      <c r="L4420" t="s">
        <v>21854</v>
      </c>
      <c r="M4420" s="44">
        <v>-12694.32</v>
      </c>
      <c r="N4420" s="44">
        <v>-12694.32</v>
      </c>
    </row>
    <row r="4421" spans="2:14" x14ac:dyDescent="0.25">
      <c r="B4421" s="49" t="s">
        <v>9735</v>
      </c>
      <c r="C4421" s="53" t="str">
        <f>_xlfn.XLOOKUP(Tabla1[[#This Row],[txtDimensionFocus]],Tabla7[Columna1],Tabla7[Columna2])</f>
        <v>Cuenta Por Pagar Servicios Generales</v>
      </c>
      <c r="D4421" s="43" t="s">
        <v>3180</v>
      </c>
      <c r="E4421" t="s">
        <v>3179</v>
      </c>
      <c r="F4421" t="s">
        <v>11885</v>
      </c>
      <c r="G4421" s="41">
        <v>41767</v>
      </c>
      <c r="H4421" t="s">
        <v>3181</v>
      </c>
      <c r="L4421" t="s">
        <v>21854</v>
      </c>
      <c r="M4421" s="44">
        <v>-12500</v>
      </c>
      <c r="N4421" s="44">
        <v>-12500</v>
      </c>
    </row>
    <row r="4422" spans="2:14" x14ac:dyDescent="0.25">
      <c r="B4422" s="49" t="s">
        <v>9735</v>
      </c>
      <c r="C4422" s="53" t="str">
        <f>_xlfn.XLOOKUP(Tabla1[[#This Row],[txtDimensionFocus]],Tabla7[Columna1],Tabla7[Columna2])</f>
        <v>Cuenta Por Pagar Servicios Generales</v>
      </c>
      <c r="D4422" s="43" t="s">
        <v>6569</v>
      </c>
      <c r="E4422" t="s">
        <v>6568</v>
      </c>
      <c r="F4422" t="s">
        <v>14539</v>
      </c>
      <c r="G4422" s="41">
        <v>42783</v>
      </c>
      <c r="H4422" t="s">
        <v>6678</v>
      </c>
      <c r="L4422" t="s">
        <v>21854</v>
      </c>
      <c r="M4422" s="44">
        <v>-12497.6</v>
      </c>
      <c r="N4422" s="44">
        <v>-12497.6</v>
      </c>
    </row>
    <row r="4423" spans="2:14" x14ac:dyDescent="0.25">
      <c r="B4423" s="49" t="s">
        <v>9735</v>
      </c>
      <c r="C4423" s="53" t="str">
        <f>_xlfn.XLOOKUP(Tabla1[[#This Row],[txtDimensionFocus]],Tabla7[Columna1],Tabla7[Columna2])</f>
        <v>Cuenta Por Pagar Servicios Generales</v>
      </c>
      <c r="D4423" s="43" t="s">
        <v>973</v>
      </c>
      <c r="E4423" t="s">
        <v>972</v>
      </c>
      <c r="F4423" t="s">
        <v>12000</v>
      </c>
      <c r="G4423" s="41">
        <v>41773</v>
      </c>
      <c r="H4423" t="s">
        <v>3348</v>
      </c>
      <c r="I4423" t="s">
        <v>19114</v>
      </c>
      <c r="K4423" t="s">
        <v>22787</v>
      </c>
      <c r="L4423" t="s">
        <v>21854</v>
      </c>
      <c r="M4423" s="44">
        <v>-12392.8</v>
      </c>
      <c r="N4423" s="44">
        <v>-12392.8</v>
      </c>
    </row>
    <row r="4424" spans="2:14" x14ac:dyDescent="0.25">
      <c r="B4424" s="49" t="s">
        <v>9735</v>
      </c>
      <c r="C4424" s="53" t="str">
        <f>_xlfn.XLOOKUP(Tabla1[[#This Row],[txtDimensionFocus]],Tabla7[Columna1],Tabla7[Columna2])</f>
        <v>Cuenta Por Pagar Servicios Generales</v>
      </c>
      <c r="D4424" s="43" t="s">
        <v>10075</v>
      </c>
      <c r="E4424" t="s">
        <v>952</v>
      </c>
      <c r="F4424" t="s">
        <v>10131</v>
      </c>
      <c r="G4424" s="41">
        <v>41234</v>
      </c>
      <c r="H4424" t="s">
        <v>1036</v>
      </c>
      <c r="L4424" t="s">
        <v>21854</v>
      </c>
      <c r="M4424" s="44">
        <v>-12386.25</v>
      </c>
      <c r="N4424" s="44">
        <v>-12386.25</v>
      </c>
    </row>
    <row r="4425" spans="2:14" x14ac:dyDescent="0.25">
      <c r="B4425" s="49" t="s">
        <v>9735</v>
      </c>
      <c r="C4425" s="53" t="str">
        <f>_xlfn.XLOOKUP(Tabla1[[#This Row],[txtDimensionFocus]],Tabla7[Columna1],Tabla7[Columna2])</f>
        <v>Cuenta Por Pagar Servicios Generales</v>
      </c>
      <c r="D4425" s="43" t="s">
        <v>12351</v>
      </c>
      <c r="E4425" t="s">
        <v>3837</v>
      </c>
      <c r="F4425" t="s">
        <v>12352</v>
      </c>
      <c r="G4425" s="41">
        <v>41803</v>
      </c>
      <c r="H4425" t="s">
        <v>3834</v>
      </c>
      <c r="L4425" t="s">
        <v>21854</v>
      </c>
      <c r="M4425" s="44">
        <v>-12000</v>
      </c>
      <c r="N4425" s="44">
        <v>-12000</v>
      </c>
    </row>
    <row r="4426" spans="2:14" x14ac:dyDescent="0.25">
      <c r="B4426" s="49" t="s">
        <v>9735</v>
      </c>
      <c r="C4426" s="53" t="str">
        <f>_xlfn.XLOOKUP(Tabla1[[#This Row],[txtDimensionFocus]],Tabla7[Columna1],Tabla7[Columna2])</f>
        <v>Cuenta Por Pagar Servicios Generales</v>
      </c>
      <c r="D4426" s="43" t="s">
        <v>12303</v>
      </c>
      <c r="E4426" t="s">
        <v>3778</v>
      </c>
      <c r="F4426" t="s">
        <v>13878</v>
      </c>
      <c r="G4426" s="41">
        <v>42314</v>
      </c>
      <c r="H4426" t="s">
        <v>5819</v>
      </c>
      <c r="L4426" t="s">
        <v>21854</v>
      </c>
      <c r="M4426" s="44">
        <v>-11800</v>
      </c>
      <c r="N4426" s="44">
        <v>-11800</v>
      </c>
    </row>
    <row r="4427" spans="2:14" x14ac:dyDescent="0.25">
      <c r="B4427" s="49" t="s">
        <v>9735</v>
      </c>
      <c r="C4427" s="53" t="str">
        <f>_xlfn.XLOOKUP(Tabla1[[#This Row],[txtDimensionFocus]],Tabla7[Columna1],Tabla7[Columna2])</f>
        <v>Cuenta Por Pagar Servicios Generales</v>
      </c>
      <c r="D4427" s="43" t="s">
        <v>12518</v>
      </c>
      <c r="E4427" t="s">
        <v>4080</v>
      </c>
      <c r="F4427" t="s">
        <v>13902</v>
      </c>
      <c r="G4427" s="41">
        <v>42339</v>
      </c>
      <c r="H4427" t="s">
        <v>5855</v>
      </c>
      <c r="L4427" t="s">
        <v>21854</v>
      </c>
      <c r="M4427" s="44">
        <v>-11800</v>
      </c>
      <c r="N4427" s="44">
        <v>-11800</v>
      </c>
    </row>
    <row r="4428" spans="2:14" x14ac:dyDescent="0.25">
      <c r="B4428" s="49" t="s">
        <v>9735</v>
      </c>
      <c r="C4428" s="53" t="str">
        <f>_xlfn.XLOOKUP(Tabla1[[#This Row],[txtDimensionFocus]],Tabla7[Columna1],Tabla7[Columna2])</f>
        <v>Cuenta Por Pagar Servicios Generales</v>
      </c>
      <c r="D4428" s="43" t="s">
        <v>4034</v>
      </c>
      <c r="E4428" t="s">
        <v>4033</v>
      </c>
      <c r="F4428" t="s">
        <v>12507</v>
      </c>
      <c r="G4428" s="41">
        <v>41850</v>
      </c>
      <c r="H4428" t="s">
        <v>4067</v>
      </c>
      <c r="I4428" t="s">
        <v>19128</v>
      </c>
      <c r="K4428" t="s">
        <v>22792</v>
      </c>
      <c r="L4428" t="s">
        <v>21854</v>
      </c>
      <c r="M4428" s="44">
        <v>-11800</v>
      </c>
      <c r="N4428" s="44">
        <v>-11800</v>
      </c>
    </row>
    <row r="4429" spans="2:14" x14ac:dyDescent="0.25">
      <c r="B4429" s="49" t="s">
        <v>9735</v>
      </c>
      <c r="C4429" s="53" t="str">
        <f>_xlfn.XLOOKUP(Tabla1[[#This Row],[txtDimensionFocus]],Tabla7[Columna1],Tabla7[Columna2])</f>
        <v>Cuenta Por Pagar Servicios Generales</v>
      </c>
      <c r="D4429" s="43" t="s">
        <v>1219</v>
      </c>
      <c r="E4429" t="s">
        <v>1218</v>
      </c>
      <c r="F4429" t="s">
        <v>15409</v>
      </c>
      <c r="G4429" s="41">
        <v>44392</v>
      </c>
      <c r="H4429" t="s">
        <v>7907</v>
      </c>
      <c r="L4429" t="s">
        <v>21854</v>
      </c>
      <c r="M4429" s="44">
        <v>-11700</v>
      </c>
      <c r="N4429" s="44">
        <v>-11700</v>
      </c>
    </row>
    <row r="4430" spans="2:14" x14ac:dyDescent="0.25">
      <c r="B4430" s="49" t="s">
        <v>9735</v>
      </c>
      <c r="C4430" s="53" t="str">
        <f>_xlfn.XLOOKUP(Tabla1[[#This Row],[txtDimensionFocus]],Tabla7[Columna1],Tabla7[Columna2])</f>
        <v>Cuenta Por Pagar Servicios Generales</v>
      </c>
      <c r="D4430" s="43" t="s">
        <v>6511</v>
      </c>
      <c r="E4430" t="s">
        <v>6510</v>
      </c>
      <c r="F4430" t="s">
        <v>14395</v>
      </c>
      <c r="G4430" s="41">
        <v>42734</v>
      </c>
      <c r="H4430" t="s">
        <v>6512</v>
      </c>
      <c r="L4430" t="s">
        <v>21854</v>
      </c>
      <c r="M4430" s="44">
        <v>-11692</v>
      </c>
      <c r="N4430" s="44">
        <v>-11692</v>
      </c>
    </row>
    <row r="4431" spans="2:14" x14ac:dyDescent="0.25">
      <c r="B4431" s="49" t="s">
        <v>9735</v>
      </c>
      <c r="C4431" s="53" t="str">
        <f>_xlfn.XLOOKUP(Tabla1[[#This Row],[txtDimensionFocus]],Tabla7[Columna1],Tabla7[Columna2])</f>
        <v>Cuenta Por Pagar Servicios Generales</v>
      </c>
      <c r="D4431" s="43" t="s">
        <v>10390</v>
      </c>
      <c r="E4431" t="s">
        <v>1379</v>
      </c>
      <c r="F4431" t="s">
        <v>10391</v>
      </c>
      <c r="G4431" s="41">
        <v>41435</v>
      </c>
      <c r="H4431" t="s">
        <v>1380</v>
      </c>
      <c r="L4431" t="s">
        <v>21854</v>
      </c>
      <c r="M4431" s="44">
        <v>-11626.6</v>
      </c>
      <c r="N4431" s="44">
        <v>-11626.6</v>
      </c>
    </row>
    <row r="4432" spans="2:14" x14ac:dyDescent="0.25">
      <c r="B4432" s="49" t="s">
        <v>9735</v>
      </c>
      <c r="C4432" s="53" t="str">
        <f>_xlfn.XLOOKUP(Tabla1[[#This Row],[txtDimensionFocus]],Tabla7[Columna1],Tabla7[Columna2])</f>
        <v>Cuenta Por Pagar Servicios Generales</v>
      </c>
      <c r="D4432" s="43" t="s">
        <v>1129</v>
      </c>
      <c r="E4432" t="s">
        <v>1128</v>
      </c>
      <c r="F4432" t="s">
        <v>15193</v>
      </c>
      <c r="G4432" s="41">
        <v>43832</v>
      </c>
      <c r="H4432" t="s">
        <v>7595</v>
      </c>
      <c r="L4432" t="s">
        <v>21854</v>
      </c>
      <c r="M4432" s="44">
        <v>-11526.1</v>
      </c>
      <c r="N4432" s="44">
        <v>-11526.1</v>
      </c>
    </row>
    <row r="4433" spans="2:14" x14ac:dyDescent="0.25">
      <c r="B4433" s="49" t="s">
        <v>9735</v>
      </c>
      <c r="C4433" s="53" t="str">
        <f>_xlfn.XLOOKUP(Tabla1[[#This Row],[txtDimensionFocus]],Tabla7[Columna1],Tabla7[Columna2])</f>
        <v>Cuenta Por Pagar Servicios Generales</v>
      </c>
      <c r="D4433" s="43" t="s">
        <v>803</v>
      </c>
      <c r="E4433" t="s">
        <v>802</v>
      </c>
      <c r="F4433" t="s">
        <v>10274</v>
      </c>
      <c r="G4433" s="41">
        <v>41317</v>
      </c>
      <c r="H4433" t="s">
        <v>1229</v>
      </c>
      <c r="L4433" t="s">
        <v>21854</v>
      </c>
      <c r="M4433" s="44">
        <v>-11495.6</v>
      </c>
      <c r="N4433" s="44">
        <v>-11495.6</v>
      </c>
    </row>
    <row r="4434" spans="2:14" x14ac:dyDescent="0.25">
      <c r="B4434" s="49" t="s">
        <v>9735</v>
      </c>
      <c r="C4434" s="53" t="str">
        <f>_xlfn.XLOOKUP(Tabla1[[#This Row],[txtDimensionFocus]],Tabla7[Columna1],Tabla7[Columna2])</f>
        <v>Cuenta Por Pagar Servicios Generales</v>
      </c>
      <c r="D4434" s="43" t="s">
        <v>1219</v>
      </c>
      <c r="E4434" t="s">
        <v>1218</v>
      </c>
      <c r="F4434" t="s">
        <v>16024</v>
      </c>
      <c r="G4434" s="41">
        <v>44559</v>
      </c>
      <c r="H4434" t="s">
        <v>8621</v>
      </c>
      <c r="L4434" t="s">
        <v>21854</v>
      </c>
      <c r="M4434" s="44">
        <v>-11450</v>
      </c>
      <c r="N4434" s="44">
        <v>-11450</v>
      </c>
    </row>
    <row r="4435" spans="2:14" x14ac:dyDescent="0.25">
      <c r="B4435" s="49" t="s">
        <v>9735</v>
      </c>
      <c r="C4435" s="53" t="str">
        <f>_xlfn.XLOOKUP(Tabla1[[#This Row],[txtDimensionFocus]],Tabla7[Columna1],Tabla7[Columna2])</f>
        <v>Cuenta Por Pagar Servicios Generales</v>
      </c>
      <c r="D4435" s="43" t="s">
        <v>11016</v>
      </c>
      <c r="E4435" t="s">
        <v>2103</v>
      </c>
      <c r="F4435" t="s">
        <v>11017</v>
      </c>
      <c r="G4435" s="41">
        <v>41639</v>
      </c>
      <c r="L4435" t="s">
        <v>21854</v>
      </c>
      <c r="M4435" s="44">
        <v>-11240.8</v>
      </c>
      <c r="N4435" s="44">
        <v>-11240.8</v>
      </c>
    </row>
    <row r="4436" spans="2:14" x14ac:dyDescent="0.25">
      <c r="B4436" s="49" t="s">
        <v>9735</v>
      </c>
      <c r="C4436" s="53" t="str">
        <f>_xlfn.XLOOKUP(Tabla1[[#This Row],[txtDimensionFocus]],Tabla7[Columna1],Tabla7[Columna2])</f>
        <v>Cuenta Por Pagar Servicios Generales</v>
      </c>
      <c r="D4436" s="43" t="s">
        <v>12975</v>
      </c>
      <c r="E4436" t="s">
        <v>4691</v>
      </c>
      <c r="F4436" t="s">
        <v>12976</v>
      </c>
      <c r="G4436" s="41">
        <v>42004</v>
      </c>
      <c r="H4436" t="s">
        <v>4692</v>
      </c>
      <c r="L4436" t="s">
        <v>21854</v>
      </c>
      <c r="M4436" s="44">
        <v>-11179.62</v>
      </c>
      <c r="N4436" s="44">
        <v>-11179.62</v>
      </c>
    </row>
    <row r="4437" spans="2:14" x14ac:dyDescent="0.25">
      <c r="B4437" s="49" t="s">
        <v>9735</v>
      </c>
      <c r="C4437" s="53" t="str">
        <f>_xlfn.XLOOKUP(Tabla1[[#This Row],[txtDimensionFocus]],Tabla7[Columna1],Tabla7[Columna2])</f>
        <v>Cuenta Por Pagar Servicios Generales</v>
      </c>
      <c r="D4437" s="43" t="s">
        <v>1129</v>
      </c>
      <c r="E4437" t="s">
        <v>1128</v>
      </c>
      <c r="F4437" t="s">
        <v>10200</v>
      </c>
      <c r="G4437" s="41">
        <v>41269</v>
      </c>
      <c r="H4437" t="s">
        <v>1132</v>
      </c>
      <c r="L4437" t="s">
        <v>21854</v>
      </c>
      <c r="M4437" s="44">
        <v>-11130.1</v>
      </c>
      <c r="N4437" s="44">
        <v>-11130.1</v>
      </c>
    </row>
    <row r="4438" spans="2:14" x14ac:dyDescent="0.25">
      <c r="B4438" s="49" t="s">
        <v>9735</v>
      </c>
      <c r="C4438" s="53" t="str">
        <f>_xlfn.XLOOKUP(Tabla1[[#This Row],[txtDimensionFocus]],Tabla7[Columna1],Tabla7[Columna2])</f>
        <v>Cuenta Por Pagar Servicios Generales</v>
      </c>
      <c r="D4438" s="43" t="s">
        <v>6569</v>
      </c>
      <c r="E4438" t="s">
        <v>6568</v>
      </c>
      <c r="F4438" t="s">
        <v>14492</v>
      </c>
      <c r="G4438" s="41">
        <v>42783</v>
      </c>
      <c r="H4438" t="s">
        <v>6623</v>
      </c>
      <c r="L4438" t="s">
        <v>21854</v>
      </c>
      <c r="M4438" s="44">
        <v>-11093.1</v>
      </c>
      <c r="N4438" s="44">
        <v>-11093.1</v>
      </c>
    </row>
    <row r="4439" spans="2:14" x14ac:dyDescent="0.25">
      <c r="B4439" s="49" t="s">
        <v>9735</v>
      </c>
      <c r="C4439" s="53" t="str">
        <f>_xlfn.XLOOKUP(Tabla1[[#This Row],[txtDimensionFocus]],Tabla7[Columna1],Tabla7[Columna2])</f>
        <v>Cuenta Por Pagar Servicios Generales</v>
      </c>
      <c r="D4439" s="43" t="s">
        <v>13468</v>
      </c>
      <c r="E4439" t="s">
        <v>5347</v>
      </c>
      <c r="F4439" t="s">
        <v>13469</v>
      </c>
      <c r="G4439" s="41">
        <v>42059</v>
      </c>
      <c r="H4439" t="s">
        <v>5348</v>
      </c>
      <c r="L4439" t="s">
        <v>21854</v>
      </c>
      <c r="M4439" s="44">
        <v>-11026</v>
      </c>
      <c r="N4439" s="44">
        <v>-11026</v>
      </c>
    </row>
    <row r="4440" spans="2:14" x14ac:dyDescent="0.25">
      <c r="B4440" s="49" t="s">
        <v>9735</v>
      </c>
      <c r="C4440" s="53" t="str">
        <f>_xlfn.XLOOKUP(Tabla1[[#This Row],[txtDimensionFocus]],Tabla7[Columna1],Tabla7[Columna2])</f>
        <v>Cuenta Por Pagar Servicios Generales</v>
      </c>
      <c r="D4440" s="43" t="s">
        <v>1129</v>
      </c>
      <c r="E4440" t="s">
        <v>1128</v>
      </c>
      <c r="F4440" t="s">
        <v>10201</v>
      </c>
      <c r="G4440" s="41">
        <v>41269</v>
      </c>
      <c r="H4440" t="s">
        <v>1133</v>
      </c>
      <c r="L4440" t="s">
        <v>21854</v>
      </c>
      <c r="M4440" s="44">
        <v>-10966.4</v>
      </c>
      <c r="N4440" s="44">
        <v>-10966.4</v>
      </c>
    </row>
    <row r="4441" spans="2:14" x14ac:dyDescent="0.25">
      <c r="B4441" s="49" t="s">
        <v>9735</v>
      </c>
      <c r="C4441" s="53" t="str">
        <f>_xlfn.XLOOKUP(Tabla1[[#This Row],[txtDimensionFocus]],Tabla7[Columna1],Tabla7[Columna2])</f>
        <v>Cuenta Por Pagar Servicios Generales</v>
      </c>
      <c r="D4441" s="43" t="s">
        <v>1622</v>
      </c>
      <c r="E4441" t="s">
        <v>1621</v>
      </c>
      <c r="F4441" t="s">
        <v>10563</v>
      </c>
      <c r="G4441" s="41">
        <v>41551</v>
      </c>
      <c r="H4441" t="s">
        <v>1623</v>
      </c>
      <c r="I4441" t="s">
        <v>19008</v>
      </c>
      <c r="K4441">
        <v>987</v>
      </c>
      <c r="L4441" t="s">
        <v>21854</v>
      </c>
      <c r="M4441" s="44">
        <v>-10913.77</v>
      </c>
      <c r="N4441" s="44">
        <v>-10913.77</v>
      </c>
    </row>
    <row r="4442" spans="2:14" x14ac:dyDescent="0.25">
      <c r="B4442" s="49" t="s">
        <v>9735</v>
      </c>
      <c r="C4442" s="53" t="str">
        <f>_xlfn.XLOOKUP(Tabla1[[#This Row],[txtDimensionFocus]],Tabla7[Columna1],Tabla7[Columna2])</f>
        <v>Cuenta Por Pagar Servicios Generales</v>
      </c>
      <c r="D4442" s="43" t="s">
        <v>9336</v>
      </c>
      <c r="E4442" t="s">
        <v>23</v>
      </c>
      <c r="F4442" t="s">
        <v>10065</v>
      </c>
      <c r="G4442" s="41">
        <v>41200</v>
      </c>
      <c r="H4442" t="s">
        <v>937</v>
      </c>
      <c r="L4442" t="s">
        <v>21854</v>
      </c>
      <c r="M4442" s="44">
        <v>-10904.43</v>
      </c>
      <c r="N4442" s="44">
        <v>-10904.43</v>
      </c>
    </row>
    <row r="4443" spans="2:14" x14ac:dyDescent="0.25">
      <c r="B4443" s="49" t="s">
        <v>9735</v>
      </c>
      <c r="C4443" s="53" t="str">
        <f>_xlfn.XLOOKUP(Tabla1[[#This Row],[txtDimensionFocus]],Tabla7[Columna1],Tabla7[Columna2])</f>
        <v>Cuenta Por Pagar Servicios Generales</v>
      </c>
      <c r="D4443" s="43" t="s">
        <v>6569</v>
      </c>
      <c r="E4443" t="s">
        <v>6568</v>
      </c>
      <c r="F4443" t="s">
        <v>14483</v>
      </c>
      <c r="G4443" s="41">
        <v>42783</v>
      </c>
      <c r="H4443" t="s">
        <v>6613</v>
      </c>
      <c r="L4443" t="s">
        <v>21854</v>
      </c>
      <c r="M4443" s="44">
        <v>-10894.4</v>
      </c>
      <c r="N4443" s="44">
        <v>-10894.4</v>
      </c>
    </row>
    <row r="4444" spans="2:14" x14ac:dyDescent="0.25">
      <c r="B4444" s="49" t="s">
        <v>23700</v>
      </c>
      <c r="C4444" s="53" t="str">
        <f>_xlfn.XLOOKUP(Tabla1[[#This Row],[txtDimensionFocus]],Tabla7[Columna1],Tabla7[Columna2])</f>
        <v>Retencion por Pagar  de Impuesto Retenido</v>
      </c>
      <c r="D4444" s="43" t="s">
        <v>17</v>
      </c>
      <c r="E4444" t="s">
        <v>16</v>
      </c>
      <c r="F4444" t="s">
        <v>23737</v>
      </c>
      <c r="G4444" s="41">
        <v>41548</v>
      </c>
      <c r="L4444" t="s">
        <v>21854</v>
      </c>
      <c r="M4444" s="44">
        <v>-16030.35</v>
      </c>
      <c r="N4444" s="44">
        <v>-16030.35</v>
      </c>
    </row>
    <row r="4445" spans="2:14" x14ac:dyDescent="0.25">
      <c r="B4445" s="49" t="s">
        <v>9735</v>
      </c>
      <c r="C4445" s="53" t="str">
        <f>_xlfn.XLOOKUP(Tabla1[[#This Row],[txtDimensionFocus]],Tabla7[Columna1],Tabla7[Columna2])</f>
        <v>Cuenta Por Pagar Servicios Generales</v>
      </c>
      <c r="D4445" s="43" t="s">
        <v>803</v>
      </c>
      <c r="E4445" t="s">
        <v>802</v>
      </c>
      <c r="F4445" t="s">
        <v>10275</v>
      </c>
      <c r="G4445" s="41">
        <v>41317</v>
      </c>
      <c r="H4445" t="s">
        <v>1231</v>
      </c>
      <c r="L4445" t="s">
        <v>21854</v>
      </c>
      <c r="M4445" s="44">
        <v>-10857.6</v>
      </c>
      <c r="N4445" s="44">
        <v>-10857.6</v>
      </c>
    </row>
    <row r="4446" spans="2:14" x14ac:dyDescent="0.25">
      <c r="B4446" s="49" t="s">
        <v>9735</v>
      </c>
      <c r="C4446" s="53" t="str">
        <f>_xlfn.XLOOKUP(Tabla1[[#This Row],[txtDimensionFocus]],Tabla7[Columna1],Tabla7[Columna2])</f>
        <v>Cuenta Por Pagar Servicios Generales</v>
      </c>
      <c r="D4446" s="43" t="s">
        <v>6569</v>
      </c>
      <c r="E4446" t="s">
        <v>6568</v>
      </c>
      <c r="F4446" t="s">
        <v>14523</v>
      </c>
      <c r="G4446" s="41">
        <v>42783</v>
      </c>
      <c r="H4446" t="s">
        <v>6660</v>
      </c>
      <c r="L4446" t="s">
        <v>21854</v>
      </c>
      <c r="M4446" s="44">
        <v>-10848.95</v>
      </c>
      <c r="N4446" s="44">
        <v>-10848.95</v>
      </c>
    </row>
    <row r="4447" spans="2:14" x14ac:dyDescent="0.25">
      <c r="B4447" s="49" t="s">
        <v>9735</v>
      </c>
      <c r="C4447" s="53" t="str">
        <f>_xlfn.XLOOKUP(Tabla1[[#This Row],[txtDimensionFocus]],Tabla7[Columna1],Tabla7[Columna2])</f>
        <v>Cuenta Por Pagar Servicios Generales</v>
      </c>
      <c r="D4447" s="43" t="s">
        <v>14656</v>
      </c>
      <c r="E4447" t="s">
        <v>6840</v>
      </c>
      <c r="F4447" t="s">
        <v>14657</v>
      </c>
      <c r="G4447" s="41">
        <v>42937</v>
      </c>
      <c r="H4447" t="s">
        <v>6841</v>
      </c>
      <c r="L4447" t="s">
        <v>21854</v>
      </c>
      <c r="M4447" s="44">
        <v>-10620</v>
      </c>
      <c r="N4447" s="44">
        <v>-10620</v>
      </c>
    </row>
    <row r="4448" spans="2:14" x14ac:dyDescent="0.25">
      <c r="B4448" s="49" t="s">
        <v>9735</v>
      </c>
      <c r="C4448" s="53" t="str">
        <f>_xlfn.XLOOKUP(Tabla1[[#This Row],[txtDimensionFocus]],Tabla7[Columna1],Tabla7[Columna2])</f>
        <v>Cuenta Por Pagar Servicios Generales</v>
      </c>
      <c r="D4448" s="43" t="s">
        <v>13726</v>
      </c>
      <c r="E4448" t="s">
        <v>5663</v>
      </c>
      <c r="F4448" t="s">
        <v>13727</v>
      </c>
      <c r="G4448" s="41">
        <v>42234</v>
      </c>
      <c r="H4448" t="s">
        <v>5664</v>
      </c>
      <c r="L4448" t="s">
        <v>21854</v>
      </c>
      <c r="M4448" s="44">
        <v>-10500</v>
      </c>
      <c r="N4448" s="44">
        <v>-10500</v>
      </c>
    </row>
    <row r="4449" spans="2:14" x14ac:dyDescent="0.25">
      <c r="B4449" s="49" t="s">
        <v>9735</v>
      </c>
      <c r="C4449" s="53" t="str">
        <f>_xlfn.XLOOKUP(Tabla1[[#This Row],[txtDimensionFocus]],Tabla7[Columna1],Tabla7[Columna2])</f>
        <v>Cuenta Por Pagar Servicios Generales</v>
      </c>
      <c r="D4449" s="43" t="s">
        <v>12032</v>
      </c>
      <c r="E4449" t="s">
        <v>3385</v>
      </c>
      <c r="F4449" t="s">
        <v>12033</v>
      </c>
      <c r="G4449" s="41">
        <v>41774</v>
      </c>
      <c r="H4449" t="s">
        <v>3386</v>
      </c>
      <c r="L4449" t="s">
        <v>21854</v>
      </c>
      <c r="M4449" s="44">
        <v>-10145.68</v>
      </c>
      <c r="N4449" s="44">
        <v>-10145.68</v>
      </c>
    </row>
    <row r="4450" spans="2:14" x14ac:dyDescent="0.25">
      <c r="B4450" s="49" t="s">
        <v>9735</v>
      </c>
      <c r="C4450" s="53" t="str">
        <f>_xlfn.XLOOKUP(Tabla1[[#This Row],[txtDimensionFocus]],Tabla7[Columna1],Tabla7[Columna2])</f>
        <v>Cuenta Por Pagar Servicios Generales</v>
      </c>
      <c r="D4450" s="43" t="s">
        <v>4034</v>
      </c>
      <c r="E4450" t="s">
        <v>4033</v>
      </c>
      <c r="F4450" t="s">
        <v>12509</v>
      </c>
      <c r="G4450" s="41">
        <v>41850</v>
      </c>
      <c r="H4450" t="s">
        <v>4069</v>
      </c>
      <c r="I4450" t="s">
        <v>19128</v>
      </c>
      <c r="K4450" t="s">
        <v>22792</v>
      </c>
      <c r="L4450" t="s">
        <v>21854</v>
      </c>
      <c r="M4450" s="44">
        <v>-10030</v>
      </c>
      <c r="N4450" s="44">
        <v>-10030</v>
      </c>
    </row>
    <row r="4451" spans="2:14" x14ac:dyDescent="0.25">
      <c r="B4451" s="49" t="s">
        <v>9735</v>
      </c>
      <c r="C4451" s="53" t="str">
        <f>_xlfn.XLOOKUP(Tabla1[[#This Row],[txtDimensionFocus]],Tabla7[Columna1],Tabla7[Columna2])</f>
        <v>Cuenta Por Pagar Servicios Generales</v>
      </c>
      <c r="D4451" s="43" t="s">
        <v>13523</v>
      </c>
      <c r="E4451" t="s">
        <v>5415</v>
      </c>
      <c r="F4451" t="s">
        <v>13524</v>
      </c>
      <c r="G4451" s="41">
        <v>42104</v>
      </c>
      <c r="H4451" t="s">
        <v>5416</v>
      </c>
      <c r="L4451" t="s">
        <v>21854</v>
      </c>
      <c r="M4451" s="44">
        <v>-10000</v>
      </c>
      <c r="N4451" s="44">
        <v>-10000</v>
      </c>
    </row>
    <row r="4452" spans="2:14" x14ac:dyDescent="0.25">
      <c r="B4452" s="49" t="s">
        <v>9735</v>
      </c>
      <c r="C4452" s="53" t="str">
        <f>_xlfn.XLOOKUP(Tabla1[[#This Row],[txtDimensionFocus]],Tabla7[Columna1],Tabla7[Columna2])</f>
        <v>Cuenta Por Pagar Servicios Generales</v>
      </c>
      <c r="D4452" s="43" t="s">
        <v>13525</v>
      </c>
      <c r="E4452" t="s">
        <v>5418</v>
      </c>
      <c r="F4452" t="s">
        <v>13526</v>
      </c>
      <c r="G4452" s="41">
        <v>42104</v>
      </c>
      <c r="H4452" t="s">
        <v>5416</v>
      </c>
      <c r="L4452" t="s">
        <v>21854</v>
      </c>
      <c r="M4452" s="44">
        <v>-10000</v>
      </c>
      <c r="N4452" s="44">
        <v>-10000</v>
      </c>
    </row>
    <row r="4453" spans="2:14" x14ac:dyDescent="0.25">
      <c r="B4453" s="49" t="s">
        <v>9735</v>
      </c>
      <c r="C4453" s="53" t="str">
        <f>_xlfn.XLOOKUP(Tabla1[[#This Row],[txtDimensionFocus]],Tabla7[Columna1],Tabla7[Columna2])</f>
        <v>Cuenta Por Pagar Servicios Generales</v>
      </c>
      <c r="D4453" s="43" t="s">
        <v>13525</v>
      </c>
      <c r="E4453" t="s">
        <v>5418</v>
      </c>
      <c r="F4453" t="s">
        <v>14301</v>
      </c>
      <c r="G4453" s="41">
        <v>42629</v>
      </c>
      <c r="H4453" t="s">
        <v>6382</v>
      </c>
      <c r="L4453" t="s">
        <v>21854</v>
      </c>
      <c r="M4453" s="44">
        <v>-10000</v>
      </c>
      <c r="N4453" s="44">
        <v>-10000</v>
      </c>
    </row>
    <row r="4454" spans="2:14" x14ac:dyDescent="0.25">
      <c r="B4454" s="49" t="s">
        <v>9735</v>
      </c>
      <c r="C4454" s="53" t="str">
        <f>_xlfn.XLOOKUP(Tabla1[[#This Row],[txtDimensionFocus]],Tabla7[Columna1],Tabla7[Columna2])</f>
        <v>Cuenta Por Pagar Servicios Generales</v>
      </c>
      <c r="D4454" s="43" t="s">
        <v>14581</v>
      </c>
      <c r="E4454" t="s">
        <v>6734</v>
      </c>
      <c r="F4454" t="s">
        <v>14582</v>
      </c>
      <c r="G4454" s="41">
        <v>42836</v>
      </c>
      <c r="H4454" t="s">
        <v>6735</v>
      </c>
      <c r="L4454" t="s">
        <v>21854</v>
      </c>
      <c r="M4454" s="44">
        <v>-10000</v>
      </c>
      <c r="N4454" s="44">
        <v>-10000</v>
      </c>
    </row>
    <row r="4455" spans="2:14" x14ac:dyDescent="0.25">
      <c r="B4455" s="49" t="s">
        <v>9735</v>
      </c>
      <c r="C4455" s="53" t="str">
        <f>_xlfn.XLOOKUP(Tabla1[[#This Row],[txtDimensionFocus]],Tabla7[Columna1],Tabla7[Columna2])</f>
        <v>Cuenta Por Pagar Servicios Generales</v>
      </c>
      <c r="D4455" s="43" t="s">
        <v>14583</v>
      </c>
      <c r="E4455" t="s">
        <v>6737</v>
      </c>
      <c r="F4455" t="s">
        <v>14584</v>
      </c>
      <c r="G4455" s="41">
        <v>42836</v>
      </c>
      <c r="H4455" t="s">
        <v>6735</v>
      </c>
      <c r="L4455" t="s">
        <v>21854</v>
      </c>
      <c r="M4455" s="44">
        <v>-10000</v>
      </c>
      <c r="N4455" s="44">
        <v>-10000</v>
      </c>
    </row>
    <row r="4456" spans="2:14" x14ac:dyDescent="0.25">
      <c r="B4456" s="49" t="s">
        <v>9735</v>
      </c>
      <c r="C4456" s="53" t="str">
        <f>_xlfn.XLOOKUP(Tabla1[[#This Row],[txtDimensionFocus]],Tabla7[Columna1],Tabla7[Columna2])</f>
        <v>Cuenta Por Pagar Servicios Generales</v>
      </c>
      <c r="D4456" s="43" t="s">
        <v>9364</v>
      </c>
      <c r="E4456" t="s">
        <v>71</v>
      </c>
      <c r="F4456" t="s">
        <v>13527</v>
      </c>
      <c r="G4456" s="41">
        <v>42104</v>
      </c>
      <c r="H4456" t="s">
        <v>5416</v>
      </c>
      <c r="L4456" t="s">
        <v>21854</v>
      </c>
      <c r="M4456" s="44">
        <v>-10000</v>
      </c>
      <c r="N4456" s="44">
        <v>-10000</v>
      </c>
    </row>
    <row r="4457" spans="2:14" x14ac:dyDescent="0.25">
      <c r="B4457" s="49" t="s">
        <v>9735</v>
      </c>
      <c r="C4457" s="53" t="str">
        <f>_xlfn.XLOOKUP(Tabla1[[#This Row],[txtDimensionFocus]],Tabla7[Columna1],Tabla7[Columna2])</f>
        <v>Cuenta Por Pagar Servicios Generales</v>
      </c>
      <c r="D4457" s="43" t="s">
        <v>13528</v>
      </c>
      <c r="E4457" t="s">
        <v>5419</v>
      </c>
      <c r="F4457" t="s">
        <v>13529</v>
      </c>
      <c r="G4457" s="41">
        <v>42104</v>
      </c>
      <c r="H4457" t="s">
        <v>5416</v>
      </c>
      <c r="L4457" t="s">
        <v>21854</v>
      </c>
      <c r="M4457" s="44">
        <v>-10000</v>
      </c>
      <c r="N4457" s="44">
        <v>-10000</v>
      </c>
    </row>
    <row r="4458" spans="2:14" x14ac:dyDescent="0.25">
      <c r="B4458" s="49" t="s">
        <v>9735</v>
      </c>
      <c r="C4458" s="53" t="str">
        <f>_xlfn.XLOOKUP(Tabla1[[#This Row],[txtDimensionFocus]],Tabla7[Columna1],Tabla7[Columna2])</f>
        <v>Cuenta Por Pagar Servicios Generales</v>
      </c>
      <c r="D4458" s="43" t="s">
        <v>13534</v>
      </c>
      <c r="E4458" t="s">
        <v>5422</v>
      </c>
      <c r="F4458" t="s">
        <v>13535</v>
      </c>
      <c r="G4458" s="41">
        <v>42104</v>
      </c>
      <c r="H4458" t="s">
        <v>5416</v>
      </c>
      <c r="L4458" t="s">
        <v>21854</v>
      </c>
      <c r="M4458" s="44">
        <v>-10000</v>
      </c>
      <c r="N4458" s="44">
        <v>-10000</v>
      </c>
    </row>
    <row r="4459" spans="2:14" x14ac:dyDescent="0.25">
      <c r="B4459" s="49" t="s">
        <v>9735</v>
      </c>
      <c r="C4459" s="53" t="str">
        <f>_xlfn.XLOOKUP(Tabla1[[#This Row],[txtDimensionFocus]],Tabla7[Columna1],Tabla7[Columna2])</f>
        <v>Cuenta Por Pagar Servicios Generales</v>
      </c>
      <c r="D4459" s="43" t="s">
        <v>13536</v>
      </c>
      <c r="E4459" t="s">
        <v>5423</v>
      </c>
      <c r="F4459" t="s">
        <v>13537</v>
      </c>
      <c r="G4459" s="41">
        <v>42104</v>
      </c>
      <c r="H4459" t="s">
        <v>5416</v>
      </c>
      <c r="L4459" t="s">
        <v>21854</v>
      </c>
      <c r="M4459" s="44">
        <v>-10000</v>
      </c>
      <c r="N4459" s="44">
        <v>-10000</v>
      </c>
    </row>
    <row r="4460" spans="2:14" x14ac:dyDescent="0.25">
      <c r="B4460" s="49" t="s">
        <v>9735</v>
      </c>
      <c r="C4460" s="53" t="str">
        <f>_xlfn.XLOOKUP(Tabla1[[#This Row],[txtDimensionFocus]],Tabla7[Columna1],Tabla7[Columna2])</f>
        <v>Cuenta Por Pagar Servicios Generales</v>
      </c>
      <c r="D4460" s="43" t="s">
        <v>14585</v>
      </c>
      <c r="E4460" t="s">
        <v>6738</v>
      </c>
      <c r="F4460" t="s">
        <v>14586</v>
      </c>
      <c r="G4460" s="41">
        <v>42836</v>
      </c>
      <c r="H4460" t="s">
        <v>6735</v>
      </c>
      <c r="L4460" t="s">
        <v>21854</v>
      </c>
      <c r="M4460" s="44">
        <v>-10000</v>
      </c>
      <c r="N4460" s="44">
        <v>-10000</v>
      </c>
    </row>
    <row r="4461" spans="2:14" x14ac:dyDescent="0.25">
      <c r="B4461" s="49" t="s">
        <v>9735</v>
      </c>
      <c r="C4461" s="53" t="str">
        <f>_xlfn.XLOOKUP(Tabla1[[#This Row],[txtDimensionFocus]],Tabla7[Columna1],Tabla7[Columna2])</f>
        <v>Cuenta Por Pagar Servicios Generales</v>
      </c>
      <c r="D4461" s="43" t="s">
        <v>13538</v>
      </c>
      <c r="E4461" t="s">
        <v>5425</v>
      </c>
      <c r="F4461" t="s">
        <v>13539</v>
      </c>
      <c r="G4461" s="41">
        <v>42104</v>
      </c>
      <c r="H4461" t="s">
        <v>5416</v>
      </c>
      <c r="L4461" t="s">
        <v>21854</v>
      </c>
      <c r="M4461" s="44">
        <v>-10000</v>
      </c>
      <c r="N4461" s="44">
        <v>-10000</v>
      </c>
    </row>
    <row r="4462" spans="2:14" x14ac:dyDescent="0.25">
      <c r="B4462" s="49" t="s">
        <v>9735</v>
      </c>
      <c r="C4462" s="53" t="str">
        <f>_xlfn.XLOOKUP(Tabla1[[#This Row],[txtDimensionFocus]],Tabla7[Columna1],Tabla7[Columna2])</f>
        <v>Cuenta Por Pagar Servicios Generales</v>
      </c>
      <c r="D4462" s="43" t="s">
        <v>10690</v>
      </c>
      <c r="E4462" t="s">
        <v>1763</v>
      </c>
      <c r="F4462" t="s">
        <v>10691</v>
      </c>
      <c r="G4462" s="41">
        <v>41604</v>
      </c>
      <c r="H4462" t="s">
        <v>1764</v>
      </c>
      <c r="L4462" t="s">
        <v>21854</v>
      </c>
      <c r="M4462" s="44">
        <v>-9446.24</v>
      </c>
      <c r="N4462" s="44">
        <v>-9446.24</v>
      </c>
    </row>
    <row r="4463" spans="2:14" x14ac:dyDescent="0.25">
      <c r="B4463" s="49" t="s">
        <v>9735</v>
      </c>
      <c r="C4463" s="53" t="str">
        <f>_xlfn.XLOOKUP(Tabla1[[#This Row],[txtDimensionFocus]],Tabla7[Columna1],Tabla7[Columna2])</f>
        <v>Cuenta Por Pagar Servicios Generales</v>
      </c>
      <c r="D4463" s="43" t="s">
        <v>12518</v>
      </c>
      <c r="E4463" t="s">
        <v>4080</v>
      </c>
      <c r="F4463" t="s">
        <v>13959</v>
      </c>
      <c r="G4463" s="41">
        <v>42396</v>
      </c>
      <c r="H4463" t="s">
        <v>4151</v>
      </c>
      <c r="L4463" t="s">
        <v>21854</v>
      </c>
      <c r="M4463" s="44">
        <v>-9440</v>
      </c>
      <c r="N4463" s="44">
        <v>-9440</v>
      </c>
    </row>
    <row r="4464" spans="2:14" x14ac:dyDescent="0.25">
      <c r="B4464" s="49" t="s">
        <v>9735</v>
      </c>
      <c r="C4464" s="53" t="str">
        <f>_xlfn.XLOOKUP(Tabla1[[#This Row],[txtDimensionFocus]],Tabla7[Columna1],Tabla7[Columna2])</f>
        <v>Cuenta Por Pagar Servicios Generales</v>
      </c>
      <c r="D4464" s="43" t="s">
        <v>12518</v>
      </c>
      <c r="E4464" t="s">
        <v>4080</v>
      </c>
      <c r="F4464" t="s">
        <v>13666</v>
      </c>
      <c r="G4464" s="41">
        <v>42185</v>
      </c>
      <c r="H4464" t="s">
        <v>5584</v>
      </c>
      <c r="L4464" t="s">
        <v>21854</v>
      </c>
      <c r="M4464" s="44">
        <v>-9440</v>
      </c>
      <c r="N4464" s="44">
        <v>-9440</v>
      </c>
    </row>
    <row r="4465" spans="2:14" x14ac:dyDescent="0.25">
      <c r="B4465" s="49" t="s">
        <v>23585</v>
      </c>
      <c r="C4465" s="53" t="str">
        <f>_xlfn.XLOOKUP(Tabla1[[#This Row],[txtDimensionFocus]],Tabla7[Columna1],Tabla7[Columna2])</f>
        <v>Cuenta Por Pagar Sueldos/Pension Alimenticia</v>
      </c>
      <c r="D4465" s="43" t="s">
        <v>23604</v>
      </c>
      <c r="E4465" t="s">
        <v>23605</v>
      </c>
      <c r="F4465" t="s">
        <v>23606</v>
      </c>
      <c r="G4465" s="41">
        <v>41823</v>
      </c>
      <c r="L4465" t="s">
        <v>21854</v>
      </c>
      <c r="M4465" s="44">
        <v>-16000</v>
      </c>
      <c r="N4465" s="44">
        <v>-16000</v>
      </c>
    </row>
    <row r="4466" spans="2:14" x14ac:dyDescent="0.25">
      <c r="B4466" s="49" t="s">
        <v>9735</v>
      </c>
      <c r="C4466" s="53" t="str">
        <f>_xlfn.XLOOKUP(Tabla1[[#This Row],[txtDimensionFocus]],Tabla7[Columna1],Tabla7[Columna2])</f>
        <v>Cuenta Por Pagar Servicios Generales</v>
      </c>
      <c r="D4466" s="43" t="s">
        <v>13748</v>
      </c>
      <c r="E4466" t="s">
        <v>5689</v>
      </c>
      <c r="F4466" t="s">
        <v>15060</v>
      </c>
      <c r="G4466" s="41">
        <v>43531</v>
      </c>
      <c r="H4466" t="s">
        <v>7391</v>
      </c>
      <c r="L4466" t="s">
        <v>21854</v>
      </c>
      <c r="M4466" s="44">
        <v>-9440</v>
      </c>
      <c r="N4466" s="44">
        <v>-9440</v>
      </c>
    </row>
    <row r="4467" spans="2:14" x14ac:dyDescent="0.25">
      <c r="B4467" s="49" t="s">
        <v>9735</v>
      </c>
      <c r="C4467" s="53" t="str">
        <f>_xlfn.XLOOKUP(Tabla1[[#This Row],[txtDimensionFocus]],Tabla7[Columna1],Tabla7[Columna2])</f>
        <v>Cuenta Por Pagar Servicios Generales</v>
      </c>
      <c r="D4467" s="43" t="s">
        <v>6569</v>
      </c>
      <c r="E4467" t="s">
        <v>6568</v>
      </c>
      <c r="F4467" t="s">
        <v>14493</v>
      </c>
      <c r="G4467" s="41">
        <v>42783</v>
      </c>
      <c r="H4467" t="s">
        <v>6624</v>
      </c>
      <c r="L4467" t="s">
        <v>21854</v>
      </c>
      <c r="M4467" s="44">
        <v>-9423.75</v>
      </c>
      <c r="N4467" s="44">
        <v>-9423.75</v>
      </c>
    </row>
    <row r="4468" spans="2:14" x14ac:dyDescent="0.25">
      <c r="B4468" s="49" t="s">
        <v>9735</v>
      </c>
      <c r="C4468" s="53" t="str">
        <f>_xlfn.XLOOKUP(Tabla1[[#This Row],[txtDimensionFocus]],Tabla7[Columna1],Tabla7[Columna2])</f>
        <v>Cuenta Por Pagar Servicios Generales</v>
      </c>
      <c r="D4468" s="43" t="s">
        <v>12857</v>
      </c>
      <c r="E4468" t="s">
        <v>4530</v>
      </c>
      <c r="F4468" t="s">
        <v>12858</v>
      </c>
      <c r="G4468" s="41">
        <v>41985</v>
      </c>
      <c r="H4468" t="s">
        <v>4531</v>
      </c>
      <c r="L4468" t="s">
        <v>21854</v>
      </c>
      <c r="M4468" s="44">
        <v>-9413.94</v>
      </c>
      <c r="N4468" s="44">
        <v>-9413.94</v>
      </c>
    </row>
    <row r="4469" spans="2:14" x14ac:dyDescent="0.25">
      <c r="B4469" s="49" t="s">
        <v>9735</v>
      </c>
      <c r="C4469" s="53" t="str">
        <f>_xlfn.XLOOKUP(Tabla1[[#This Row],[txtDimensionFocus]],Tabla7[Columna1],Tabla7[Columna2])</f>
        <v>Cuenta Por Pagar Servicios Generales</v>
      </c>
      <c r="D4469" s="43" t="s">
        <v>10930</v>
      </c>
      <c r="E4469" t="s">
        <v>2016</v>
      </c>
      <c r="F4469" t="s">
        <v>10931</v>
      </c>
      <c r="G4469" s="41">
        <v>41634</v>
      </c>
      <c r="L4469" t="s">
        <v>21854</v>
      </c>
      <c r="M4469" s="44">
        <v>-9384</v>
      </c>
      <c r="N4469" s="44">
        <v>-9384</v>
      </c>
    </row>
    <row r="4470" spans="2:14" x14ac:dyDescent="0.25">
      <c r="B4470" s="49" t="s">
        <v>9735</v>
      </c>
      <c r="C4470" s="53" t="str">
        <f>_xlfn.XLOOKUP(Tabla1[[#This Row],[txtDimensionFocus]],Tabla7[Columna1],Tabla7[Columna2])</f>
        <v>Cuenta Por Pagar Servicios Generales</v>
      </c>
      <c r="D4470" s="43" t="s">
        <v>6569</v>
      </c>
      <c r="E4470" t="s">
        <v>6568</v>
      </c>
      <c r="F4470" t="s">
        <v>14475</v>
      </c>
      <c r="G4470" s="41">
        <v>42783</v>
      </c>
      <c r="H4470" t="s">
        <v>6603</v>
      </c>
      <c r="L4470" t="s">
        <v>21854</v>
      </c>
      <c r="M4470" s="44">
        <v>-9380.7999999999993</v>
      </c>
      <c r="N4470" s="44">
        <v>-9380.7999999999993</v>
      </c>
    </row>
    <row r="4471" spans="2:14" x14ac:dyDescent="0.25">
      <c r="B4471" s="49" t="s">
        <v>23866</v>
      </c>
      <c r="C4471" s="53" t="str">
        <f>_xlfn.XLOOKUP(Tabla1[[#This Row],[txtDimensionFocus]],Tabla7[Columna1],Tabla7[Columna2])</f>
        <v>Reposicion/Reposicion Cajas Chicas/Fondos</v>
      </c>
      <c r="D4471" s="43" t="s">
        <v>21080</v>
      </c>
      <c r="E4471" t="s">
        <v>23881</v>
      </c>
      <c r="F4471" t="s">
        <v>21084</v>
      </c>
      <c r="G4471" s="41">
        <v>45303</v>
      </c>
      <c r="H4471" t="s">
        <v>21083</v>
      </c>
      <c r="L4471" t="s">
        <v>21854</v>
      </c>
      <c r="M4471" s="44">
        <v>-15803</v>
      </c>
      <c r="N4471" s="44">
        <v>-15803</v>
      </c>
    </row>
    <row r="4472" spans="2:14" x14ac:dyDescent="0.25">
      <c r="B4472" s="49" t="s">
        <v>9735</v>
      </c>
      <c r="C4472" s="53" t="str">
        <f>_xlfn.XLOOKUP(Tabla1[[#This Row],[txtDimensionFocus]],Tabla7[Columna1],Tabla7[Columna2])</f>
        <v>Cuenta Por Pagar Servicios Generales</v>
      </c>
      <c r="D4472" s="43" t="s">
        <v>6569</v>
      </c>
      <c r="E4472" t="s">
        <v>6568</v>
      </c>
      <c r="F4472" t="s">
        <v>14518</v>
      </c>
      <c r="G4472" s="41">
        <v>42783</v>
      </c>
      <c r="H4472" t="s">
        <v>6653</v>
      </c>
      <c r="L4472" t="s">
        <v>21854</v>
      </c>
      <c r="M4472" s="44">
        <v>-9319.1</v>
      </c>
      <c r="N4472" s="44">
        <v>-9319.1</v>
      </c>
    </row>
    <row r="4473" spans="2:14" x14ac:dyDescent="0.25">
      <c r="B4473" s="49" t="s">
        <v>9735</v>
      </c>
      <c r="C4473" s="53" t="str">
        <f>_xlfn.XLOOKUP(Tabla1[[#This Row],[txtDimensionFocus]],Tabla7[Columna1],Tabla7[Columna2])</f>
        <v>Cuenta Por Pagar Servicios Generales</v>
      </c>
      <c r="D4473" s="43" t="s">
        <v>6569</v>
      </c>
      <c r="E4473" t="s">
        <v>6568</v>
      </c>
      <c r="F4473" t="s">
        <v>14500</v>
      </c>
      <c r="G4473" s="41">
        <v>42783</v>
      </c>
      <c r="H4473" t="s">
        <v>6632</v>
      </c>
      <c r="L4473" t="s">
        <v>21854</v>
      </c>
      <c r="M4473" s="44">
        <v>-9208.35</v>
      </c>
      <c r="N4473" s="44">
        <v>-9208.35</v>
      </c>
    </row>
    <row r="4474" spans="2:14" x14ac:dyDescent="0.25">
      <c r="B4474" s="49" t="s">
        <v>9735</v>
      </c>
      <c r="C4474" s="53" t="str">
        <f>_xlfn.XLOOKUP(Tabla1[[#This Row],[txtDimensionFocus]],Tabla7[Columna1],Tabla7[Columna2])</f>
        <v>Cuenta Por Pagar Servicios Generales</v>
      </c>
      <c r="D4474" s="43" t="s">
        <v>6569</v>
      </c>
      <c r="E4474" t="s">
        <v>6568</v>
      </c>
      <c r="F4474" t="s">
        <v>14524</v>
      </c>
      <c r="G4474" s="41">
        <v>42783</v>
      </c>
      <c r="H4474" t="s">
        <v>6661</v>
      </c>
      <c r="L4474" t="s">
        <v>21854</v>
      </c>
      <c r="M4474" s="44">
        <v>-9167.5</v>
      </c>
      <c r="N4474" s="44">
        <v>-9167.5</v>
      </c>
    </row>
    <row r="4475" spans="2:14" x14ac:dyDescent="0.25">
      <c r="B4475" s="49" t="s">
        <v>9735</v>
      </c>
      <c r="C4475" s="53" t="str">
        <f>_xlfn.XLOOKUP(Tabla1[[#This Row],[txtDimensionFocus]],Tabla7[Columna1],Tabla7[Columna2])</f>
        <v>Cuenta Por Pagar Servicios Generales</v>
      </c>
      <c r="D4475" s="43" t="s">
        <v>14659</v>
      </c>
      <c r="E4475" t="s">
        <v>6845</v>
      </c>
      <c r="F4475" t="s">
        <v>14660</v>
      </c>
      <c r="G4475" s="41">
        <v>42940</v>
      </c>
      <c r="H4475" t="s">
        <v>6846</v>
      </c>
      <c r="L4475" t="s">
        <v>21854</v>
      </c>
      <c r="M4475" s="44">
        <v>-8972.33</v>
      </c>
      <c r="N4475" s="44">
        <v>-8972.33</v>
      </c>
    </row>
    <row r="4476" spans="2:14" x14ac:dyDescent="0.25">
      <c r="B4476" s="49" t="s">
        <v>9735</v>
      </c>
      <c r="C4476" s="53" t="str">
        <f>_xlfn.XLOOKUP(Tabla1[[#This Row],[txtDimensionFocus]],Tabla7[Columna1],Tabla7[Columna2])</f>
        <v>Cuenta Por Pagar Servicios Generales</v>
      </c>
      <c r="D4476" s="43" t="s">
        <v>6569</v>
      </c>
      <c r="E4476" t="s">
        <v>6568</v>
      </c>
      <c r="F4476" t="s">
        <v>14520</v>
      </c>
      <c r="G4476" s="41">
        <v>42783</v>
      </c>
      <c r="H4476" t="s">
        <v>6656</v>
      </c>
      <c r="L4476" t="s">
        <v>21854</v>
      </c>
      <c r="M4476" s="44">
        <v>-8845.35</v>
      </c>
      <c r="N4476" s="44">
        <v>-8845.35</v>
      </c>
    </row>
    <row r="4477" spans="2:14" x14ac:dyDescent="0.25">
      <c r="B4477" s="49" t="s">
        <v>9735</v>
      </c>
      <c r="C4477" s="53" t="str">
        <f>_xlfn.XLOOKUP(Tabla1[[#This Row],[txtDimensionFocus]],Tabla7[Columna1],Tabla7[Columna2])</f>
        <v>Cuenta Por Pagar Servicios Generales</v>
      </c>
      <c r="D4477" s="43" t="s">
        <v>6569</v>
      </c>
      <c r="E4477" t="s">
        <v>6568</v>
      </c>
      <c r="F4477" t="s">
        <v>14527</v>
      </c>
      <c r="G4477" s="41">
        <v>42783</v>
      </c>
      <c r="H4477" t="s">
        <v>6665</v>
      </c>
      <c r="L4477" t="s">
        <v>21854</v>
      </c>
      <c r="M4477" s="44">
        <v>-8693.75</v>
      </c>
      <c r="N4477" s="44">
        <v>-8693.75</v>
      </c>
    </row>
    <row r="4478" spans="2:14" x14ac:dyDescent="0.25">
      <c r="B4478" s="49" t="s">
        <v>9735</v>
      </c>
      <c r="C4478" s="53" t="str">
        <f>_xlfn.XLOOKUP(Tabla1[[#This Row],[txtDimensionFocus]],Tabla7[Columna1],Tabla7[Columna2])</f>
        <v>Cuenta Por Pagar Servicios Generales</v>
      </c>
      <c r="D4478" s="43" t="s">
        <v>6569</v>
      </c>
      <c r="E4478" t="s">
        <v>6568</v>
      </c>
      <c r="F4478" t="s">
        <v>14517</v>
      </c>
      <c r="G4478" s="41">
        <v>42783</v>
      </c>
      <c r="H4478" t="s">
        <v>6652</v>
      </c>
      <c r="L4478" t="s">
        <v>21854</v>
      </c>
      <c r="M4478" s="44">
        <v>-8690.4</v>
      </c>
      <c r="N4478" s="44">
        <v>-8690.4</v>
      </c>
    </row>
    <row r="4479" spans="2:14" x14ac:dyDescent="0.25">
      <c r="B4479" s="49" t="s">
        <v>9735</v>
      </c>
      <c r="C4479" s="53" t="str">
        <f>_xlfn.XLOOKUP(Tabla1[[#This Row],[txtDimensionFocus]],Tabla7[Columna1],Tabla7[Columna2])</f>
        <v>Cuenta Por Pagar Servicios Generales</v>
      </c>
      <c r="D4479" s="43" t="s">
        <v>10136</v>
      </c>
      <c r="E4479" t="s">
        <v>1042</v>
      </c>
      <c r="F4479" t="s">
        <v>10137</v>
      </c>
      <c r="G4479" s="41">
        <v>41235</v>
      </c>
      <c r="H4479" t="s">
        <v>1043</v>
      </c>
      <c r="L4479" t="s">
        <v>21854</v>
      </c>
      <c r="M4479" s="44">
        <v>-8616.9699999999993</v>
      </c>
      <c r="N4479" s="44">
        <v>-8616.9699999999993</v>
      </c>
    </row>
    <row r="4480" spans="2:14" x14ac:dyDescent="0.25">
      <c r="B4480" s="49" t="s">
        <v>9735</v>
      </c>
      <c r="C4480" s="53" t="str">
        <f>_xlfn.XLOOKUP(Tabla1[[#This Row],[txtDimensionFocus]],Tabla7[Columna1],Tabla7[Columna2])</f>
        <v>Cuenta Por Pagar Servicios Generales</v>
      </c>
      <c r="D4480" s="43" t="s">
        <v>12887</v>
      </c>
      <c r="E4480" t="s">
        <v>4566</v>
      </c>
      <c r="F4480" t="s">
        <v>12892</v>
      </c>
      <c r="G4480" s="41">
        <v>41999</v>
      </c>
      <c r="H4480" t="s">
        <v>4572</v>
      </c>
      <c r="L4480" t="s">
        <v>21854</v>
      </c>
      <c r="M4480" s="44">
        <v>-8590.41</v>
      </c>
      <c r="N4480" s="44">
        <v>-8590.41</v>
      </c>
    </row>
    <row r="4481" spans="2:14" x14ac:dyDescent="0.25">
      <c r="B4481" s="49" t="s">
        <v>9735</v>
      </c>
      <c r="C4481" s="53" t="str">
        <f>_xlfn.XLOOKUP(Tabla1[[#This Row],[txtDimensionFocus]],Tabla7[Columna1],Tabla7[Columna2])</f>
        <v>Cuenta Por Pagar Servicios Generales</v>
      </c>
      <c r="D4481" s="43" t="s">
        <v>6569</v>
      </c>
      <c r="E4481" t="s">
        <v>6568</v>
      </c>
      <c r="F4481" t="s">
        <v>14534</v>
      </c>
      <c r="G4481" s="41">
        <v>42783</v>
      </c>
      <c r="H4481" t="s">
        <v>6673</v>
      </c>
      <c r="L4481" t="s">
        <v>21854</v>
      </c>
      <c r="M4481" s="44">
        <v>-8580.0499999999993</v>
      </c>
      <c r="N4481" s="44">
        <v>-8580.0499999999993</v>
      </c>
    </row>
    <row r="4482" spans="2:14" x14ac:dyDescent="0.25">
      <c r="B4482" s="49" t="s">
        <v>9735</v>
      </c>
      <c r="C4482" s="53" t="str">
        <f>_xlfn.XLOOKUP(Tabla1[[#This Row],[txtDimensionFocus]],Tabla7[Columna1],Tabla7[Columna2])</f>
        <v>Cuenta Por Pagar Servicios Generales</v>
      </c>
      <c r="D4482" s="43" t="s">
        <v>4084</v>
      </c>
      <c r="E4482" t="s">
        <v>4083</v>
      </c>
      <c r="F4482" t="s">
        <v>13573</v>
      </c>
      <c r="G4482" s="41">
        <v>42130</v>
      </c>
      <c r="H4482" t="s">
        <v>5467</v>
      </c>
      <c r="L4482" t="s">
        <v>21854</v>
      </c>
      <c r="M4482" s="44">
        <v>-8500</v>
      </c>
      <c r="N4482" s="44">
        <v>-8500</v>
      </c>
    </row>
    <row r="4483" spans="2:14" x14ac:dyDescent="0.25">
      <c r="B4483" s="49" t="s">
        <v>9735</v>
      </c>
      <c r="C4483" s="53" t="str">
        <f>_xlfn.XLOOKUP(Tabla1[[#This Row],[txtDimensionFocus]],Tabla7[Columna1],Tabla7[Columna2])</f>
        <v>Cuenta Por Pagar Servicios Generales</v>
      </c>
      <c r="D4483" s="43" t="s">
        <v>4084</v>
      </c>
      <c r="E4483" t="s">
        <v>4083</v>
      </c>
      <c r="F4483" t="s">
        <v>13725</v>
      </c>
      <c r="G4483" s="41">
        <v>42228</v>
      </c>
      <c r="H4483" t="s">
        <v>5662</v>
      </c>
      <c r="L4483" t="s">
        <v>21854</v>
      </c>
      <c r="M4483" s="44">
        <v>-8500</v>
      </c>
      <c r="N4483" s="44">
        <v>-8500</v>
      </c>
    </row>
    <row r="4484" spans="2:14" x14ac:dyDescent="0.25">
      <c r="B4484" s="49" t="s">
        <v>9735</v>
      </c>
      <c r="C4484" s="53" t="str">
        <f>_xlfn.XLOOKUP(Tabla1[[#This Row],[txtDimensionFocus]],Tabla7[Columna1],Tabla7[Columna2])</f>
        <v>Cuenta Por Pagar Servicios Generales</v>
      </c>
      <c r="D4484" s="43" t="s">
        <v>6569</v>
      </c>
      <c r="E4484" t="s">
        <v>6568</v>
      </c>
      <c r="F4484" t="s">
        <v>14485</v>
      </c>
      <c r="G4484" s="41">
        <v>42783</v>
      </c>
      <c r="H4484" t="s">
        <v>6615</v>
      </c>
      <c r="L4484" t="s">
        <v>21854</v>
      </c>
      <c r="M4484" s="44">
        <v>-8377.6</v>
      </c>
      <c r="N4484" s="44">
        <v>-8377.6</v>
      </c>
    </row>
    <row r="4485" spans="2:14" x14ac:dyDescent="0.25">
      <c r="B4485" s="49" t="s">
        <v>9735</v>
      </c>
      <c r="C4485" s="53" t="str">
        <f>_xlfn.XLOOKUP(Tabla1[[#This Row],[txtDimensionFocus]],Tabla7[Columna1],Tabla7[Columna2])</f>
        <v>Cuenta Por Pagar Servicios Generales</v>
      </c>
      <c r="D4485" s="43" t="s">
        <v>6569</v>
      </c>
      <c r="E4485" t="s">
        <v>6568</v>
      </c>
      <c r="F4485" t="s">
        <v>14532</v>
      </c>
      <c r="G4485" s="41">
        <v>42783</v>
      </c>
      <c r="H4485" t="s">
        <v>6670</v>
      </c>
      <c r="L4485" t="s">
        <v>21854</v>
      </c>
      <c r="M4485" s="44">
        <v>-8352.65</v>
      </c>
      <c r="N4485" s="44">
        <v>-8352.65</v>
      </c>
    </row>
    <row r="4486" spans="2:14" x14ac:dyDescent="0.25">
      <c r="B4486" s="49" t="s">
        <v>9735</v>
      </c>
      <c r="C4486" s="53" t="str">
        <f>_xlfn.XLOOKUP(Tabla1[[#This Row],[txtDimensionFocus]],Tabla7[Columna1],Tabla7[Columna2])</f>
        <v>Cuenta Por Pagar Servicios Generales</v>
      </c>
      <c r="D4486" s="43" t="s">
        <v>13638</v>
      </c>
      <c r="E4486" t="s">
        <v>5548</v>
      </c>
      <c r="F4486" t="s">
        <v>13641</v>
      </c>
      <c r="G4486" s="41">
        <v>42178</v>
      </c>
      <c r="H4486" t="s">
        <v>5552</v>
      </c>
      <c r="L4486" t="s">
        <v>21854</v>
      </c>
      <c r="M4486" s="44">
        <v>-8263.0400000000009</v>
      </c>
      <c r="N4486" s="44">
        <v>-8263.0400000000009</v>
      </c>
    </row>
    <row r="4487" spans="2:14" x14ac:dyDescent="0.25">
      <c r="B4487" s="49" t="s">
        <v>23700</v>
      </c>
      <c r="C4487" s="53" t="str">
        <f>_xlfn.XLOOKUP(Tabla1[[#This Row],[txtDimensionFocus]],Tabla7[Columna1],Tabla7[Columna2])</f>
        <v>Retencion por Pagar  de Impuesto Retenido</v>
      </c>
      <c r="D4487" s="43" t="s">
        <v>17</v>
      </c>
      <c r="E4487" t="s">
        <v>16</v>
      </c>
      <c r="F4487" t="s">
        <v>23735</v>
      </c>
      <c r="G4487" s="41">
        <v>41544</v>
      </c>
      <c r="L4487" t="s">
        <v>21854</v>
      </c>
      <c r="M4487" s="44">
        <v>-15216.11</v>
      </c>
      <c r="N4487" s="44">
        <v>-15216.11</v>
      </c>
    </row>
    <row r="4488" spans="2:14" x14ac:dyDescent="0.25">
      <c r="B4488" s="49" t="s">
        <v>9735</v>
      </c>
      <c r="C4488" s="53" t="str">
        <f>_xlfn.XLOOKUP(Tabla1[[#This Row],[txtDimensionFocus]],Tabla7[Columna1],Tabla7[Columna2])</f>
        <v>Cuenta Por Pagar Servicios Generales</v>
      </c>
      <c r="D4488" s="43" t="s">
        <v>5733</v>
      </c>
      <c r="E4488" t="s">
        <v>5732</v>
      </c>
      <c r="F4488" t="s">
        <v>13803</v>
      </c>
      <c r="G4488" s="41">
        <v>42261</v>
      </c>
      <c r="H4488" t="s">
        <v>4112</v>
      </c>
      <c r="L4488" t="s">
        <v>21854</v>
      </c>
      <c r="M4488" s="44">
        <v>-8260</v>
      </c>
      <c r="N4488" s="44">
        <v>-8260</v>
      </c>
    </row>
    <row r="4489" spans="2:14" x14ac:dyDescent="0.25">
      <c r="B4489" s="49" t="s">
        <v>9735</v>
      </c>
      <c r="C4489" s="53" t="str">
        <f>_xlfn.XLOOKUP(Tabla1[[#This Row],[txtDimensionFocus]],Tabla7[Columna1],Tabla7[Columna2])</f>
        <v>Cuenta Por Pagar Servicios Generales</v>
      </c>
      <c r="D4489" s="43" t="s">
        <v>13407</v>
      </c>
      <c r="E4489" t="s">
        <v>5277</v>
      </c>
      <c r="F4489" t="s">
        <v>13408</v>
      </c>
      <c r="G4489" s="41">
        <v>42033</v>
      </c>
      <c r="H4489" t="s">
        <v>5278</v>
      </c>
      <c r="L4489" t="s">
        <v>21854</v>
      </c>
      <c r="M4489" s="44">
        <v>-8200</v>
      </c>
      <c r="N4489" s="44">
        <v>-8200</v>
      </c>
    </row>
    <row r="4490" spans="2:14" x14ac:dyDescent="0.25">
      <c r="B4490" s="49" t="s">
        <v>9735</v>
      </c>
      <c r="C4490" s="53" t="str">
        <f>_xlfn.XLOOKUP(Tabla1[[#This Row],[txtDimensionFocus]],Tabla7[Columna1],Tabla7[Columna2])</f>
        <v>Cuenta Por Pagar Servicios Generales</v>
      </c>
      <c r="D4490" s="43" t="s">
        <v>10808</v>
      </c>
      <c r="E4490" t="s">
        <v>1903</v>
      </c>
      <c r="F4490" t="s">
        <v>12767</v>
      </c>
      <c r="G4490" s="41">
        <v>41946</v>
      </c>
      <c r="H4490" t="s">
        <v>4408</v>
      </c>
      <c r="L4490" t="s">
        <v>21854</v>
      </c>
      <c r="M4490" s="44">
        <v>-8100</v>
      </c>
      <c r="N4490" s="44">
        <v>-8100</v>
      </c>
    </row>
    <row r="4491" spans="2:14" x14ac:dyDescent="0.25">
      <c r="B4491" s="49" t="s">
        <v>9735</v>
      </c>
      <c r="C4491" s="53" t="str">
        <f>_xlfn.XLOOKUP(Tabla1[[#This Row],[txtDimensionFocus]],Tabla7[Columna1],Tabla7[Columna2])</f>
        <v>Cuenta Por Pagar Servicios Generales</v>
      </c>
      <c r="D4491" s="43" t="s">
        <v>856</v>
      </c>
      <c r="E4491" t="s">
        <v>855</v>
      </c>
      <c r="F4491" t="s">
        <v>10192</v>
      </c>
      <c r="G4491" s="41">
        <v>41269</v>
      </c>
      <c r="H4491" t="s">
        <v>1123</v>
      </c>
      <c r="I4491" t="s">
        <v>19089</v>
      </c>
      <c r="K4491" t="s">
        <v>22773</v>
      </c>
      <c r="L4491" t="s">
        <v>21854</v>
      </c>
      <c r="M4491" s="44">
        <v>-8100</v>
      </c>
      <c r="N4491" s="44">
        <v>-8100</v>
      </c>
    </row>
    <row r="4492" spans="2:14" x14ac:dyDescent="0.25">
      <c r="B4492" s="49" t="s">
        <v>9735</v>
      </c>
      <c r="C4492" s="53" t="str">
        <f>_xlfn.XLOOKUP(Tabla1[[#This Row],[txtDimensionFocus]],Tabla7[Columna1],Tabla7[Columna2])</f>
        <v>Cuenta Por Pagar Servicios Generales</v>
      </c>
      <c r="D4492" s="43" t="s">
        <v>856</v>
      </c>
      <c r="E4492" t="s">
        <v>855</v>
      </c>
      <c r="F4492" t="s">
        <v>10193</v>
      </c>
      <c r="G4492" s="41">
        <v>41269</v>
      </c>
      <c r="H4492" t="s">
        <v>1124</v>
      </c>
      <c r="I4492" t="s">
        <v>19089</v>
      </c>
      <c r="K4492" t="s">
        <v>22773</v>
      </c>
      <c r="L4492" t="s">
        <v>21854</v>
      </c>
      <c r="M4492" s="44">
        <v>-8100</v>
      </c>
      <c r="N4492" s="44">
        <v>-8100</v>
      </c>
    </row>
    <row r="4493" spans="2:14" x14ac:dyDescent="0.25">
      <c r="B4493" s="49" t="s">
        <v>9735</v>
      </c>
      <c r="C4493" s="53" t="str">
        <f>_xlfn.XLOOKUP(Tabla1[[#This Row],[txtDimensionFocus]],Tabla7[Columna1],Tabla7[Columna2])</f>
        <v>Cuenta Por Pagar Servicios Generales</v>
      </c>
      <c r="D4493" s="43" t="s">
        <v>856</v>
      </c>
      <c r="E4493" t="s">
        <v>855</v>
      </c>
      <c r="F4493" t="s">
        <v>10194</v>
      </c>
      <c r="G4493" s="41">
        <v>41269</v>
      </c>
      <c r="H4493" t="s">
        <v>1125</v>
      </c>
      <c r="I4493" t="s">
        <v>19089</v>
      </c>
      <c r="K4493" t="s">
        <v>22773</v>
      </c>
      <c r="L4493" t="s">
        <v>21854</v>
      </c>
      <c r="M4493" s="44">
        <v>-8100</v>
      </c>
      <c r="N4493" s="44">
        <v>-8100</v>
      </c>
    </row>
    <row r="4494" spans="2:14" x14ac:dyDescent="0.25">
      <c r="B4494" s="49" t="s">
        <v>9735</v>
      </c>
      <c r="C4494" s="53" t="str">
        <f>_xlfn.XLOOKUP(Tabla1[[#This Row],[txtDimensionFocus]],Tabla7[Columna1],Tabla7[Columna2])</f>
        <v>Cuenta Por Pagar Servicios Generales</v>
      </c>
      <c r="D4494" s="43" t="s">
        <v>15036</v>
      </c>
      <c r="E4494" t="s">
        <v>7359</v>
      </c>
      <c r="F4494" t="s">
        <v>15037</v>
      </c>
      <c r="G4494" s="41">
        <v>43517</v>
      </c>
      <c r="H4494" t="s">
        <v>7360</v>
      </c>
      <c r="L4494" t="s">
        <v>21854</v>
      </c>
      <c r="M4494" s="44">
        <v>-8000</v>
      </c>
      <c r="N4494" s="44">
        <v>-8000</v>
      </c>
    </row>
    <row r="4495" spans="2:14" x14ac:dyDescent="0.25">
      <c r="B4495" s="49" t="s">
        <v>9735</v>
      </c>
      <c r="C4495" s="53" t="str">
        <f>_xlfn.XLOOKUP(Tabla1[[#This Row],[txtDimensionFocus]],Tabla7[Columna1],Tabla7[Columna2])</f>
        <v>Cuenta Por Pagar Servicios Generales</v>
      </c>
      <c r="D4495" s="43" t="s">
        <v>13734</v>
      </c>
      <c r="E4495" t="s">
        <v>5674</v>
      </c>
      <c r="F4495" t="s">
        <v>13735</v>
      </c>
      <c r="G4495" s="41">
        <v>42242</v>
      </c>
      <c r="H4495" t="s">
        <v>5675</v>
      </c>
      <c r="L4495" t="s">
        <v>21854</v>
      </c>
      <c r="M4495" s="44">
        <v>-8000</v>
      </c>
      <c r="N4495" s="44">
        <v>-8000</v>
      </c>
    </row>
    <row r="4496" spans="2:14" x14ac:dyDescent="0.25">
      <c r="B4496" s="49" t="s">
        <v>9735</v>
      </c>
      <c r="C4496" s="53" t="str">
        <f>_xlfn.XLOOKUP(Tabla1[[#This Row],[txtDimensionFocus]],Tabla7[Columna1],Tabla7[Columna2])</f>
        <v>Cuenta Por Pagar Servicios Generales</v>
      </c>
      <c r="D4496" s="43" t="s">
        <v>13734</v>
      </c>
      <c r="E4496" t="s">
        <v>5674</v>
      </c>
      <c r="F4496" t="s">
        <v>13757</v>
      </c>
      <c r="G4496" s="41">
        <v>42243</v>
      </c>
      <c r="H4496" t="s">
        <v>5684</v>
      </c>
      <c r="L4496" t="s">
        <v>21854</v>
      </c>
      <c r="M4496" s="44">
        <v>-8000</v>
      </c>
      <c r="N4496" s="44">
        <v>-8000</v>
      </c>
    </row>
    <row r="4497" spans="2:14" x14ac:dyDescent="0.25">
      <c r="B4497" s="49" t="s">
        <v>9735</v>
      </c>
      <c r="C4497" s="53" t="str">
        <f>_xlfn.XLOOKUP(Tabla1[[#This Row],[txtDimensionFocus]],Tabla7[Columna1],Tabla7[Columna2])</f>
        <v>Cuenta Por Pagar Servicios Generales</v>
      </c>
      <c r="D4497" s="43" t="s">
        <v>13736</v>
      </c>
      <c r="E4497" t="s">
        <v>5677</v>
      </c>
      <c r="F4497" t="s">
        <v>13737</v>
      </c>
      <c r="G4497" s="41">
        <v>42242</v>
      </c>
      <c r="H4497" t="s">
        <v>5678</v>
      </c>
      <c r="L4497" t="s">
        <v>21854</v>
      </c>
      <c r="M4497" s="44">
        <v>-8000</v>
      </c>
      <c r="N4497" s="44">
        <v>-8000</v>
      </c>
    </row>
    <row r="4498" spans="2:14" x14ac:dyDescent="0.25">
      <c r="B4498" s="49" t="s">
        <v>9735</v>
      </c>
      <c r="C4498" s="53" t="str">
        <f>_xlfn.XLOOKUP(Tabla1[[#This Row],[txtDimensionFocus]],Tabla7[Columna1],Tabla7[Columna2])</f>
        <v>Cuenta Por Pagar Servicios Generales</v>
      </c>
      <c r="D4498" s="43" t="s">
        <v>13736</v>
      </c>
      <c r="E4498" t="s">
        <v>5677</v>
      </c>
      <c r="F4498" t="s">
        <v>13758</v>
      </c>
      <c r="G4498" s="41">
        <v>42243</v>
      </c>
      <c r="H4498" t="s">
        <v>5699</v>
      </c>
      <c r="L4498" t="s">
        <v>21854</v>
      </c>
      <c r="M4498" s="44">
        <v>-8000</v>
      </c>
      <c r="N4498" s="44">
        <v>-8000</v>
      </c>
    </row>
    <row r="4499" spans="2:14" x14ac:dyDescent="0.25">
      <c r="B4499" s="49" t="s">
        <v>9735</v>
      </c>
      <c r="C4499" s="53" t="str">
        <f>_xlfn.XLOOKUP(Tabla1[[#This Row],[txtDimensionFocus]],Tabla7[Columna1],Tabla7[Columna2])</f>
        <v>Cuenta Por Pagar Servicios Generales</v>
      </c>
      <c r="D4499" s="43" t="s">
        <v>13736</v>
      </c>
      <c r="E4499" t="s">
        <v>5677</v>
      </c>
      <c r="F4499" t="s">
        <v>13759</v>
      </c>
      <c r="G4499" s="41">
        <v>42243</v>
      </c>
      <c r="H4499" t="s">
        <v>5701</v>
      </c>
      <c r="L4499" t="s">
        <v>21854</v>
      </c>
      <c r="M4499" s="44">
        <v>-8000</v>
      </c>
      <c r="N4499" s="44">
        <v>-8000</v>
      </c>
    </row>
    <row r="4500" spans="2:14" x14ac:dyDescent="0.25">
      <c r="B4500" s="49" t="s">
        <v>9735</v>
      </c>
      <c r="C4500" s="53" t="str">
        <f>_xlfn.XLOOKUP(Tabla1[[#This Row],[txtDimensionFocus]],Tabla7[Columna1],Tabla7[Columna2])</f>
        <v>Cuenta Por Pagar Servicios Generales</v>
      </c>
      <c r="D4500" s="43" t="s">
        <v>13736</v>
      </c>
      <c r="E4500" t="s">
        <v>5677</v>
      </c>
      <c r="F4500" t="s">
        <v>13760</v>
      </c>
      <c r="G4500" s="41">
        <v>42243</v>
      </c>
      <c r="H4500" t="s">
        <v>5686</v>
      </c>
      <c r="L4500" t="s">
        <v>21854</v>
      </c>
      <c r="M4500" s="44">
        <v>-8000</v>
      </c>
      <c r="N4500" s="44">
        <v>-8000</v>
      </c>
    </row>
    <row r="4501" spans="2:14" x14ac:dyDescent="0.25">
      <c r="B4501" s="49" t="s">
        <v>9735</v>
      </c>
      <c r="C4501" s="53" t="str">
        <f>_xlfn.XLOOKUP(Tabla1[[#This Row],[txtDimensionFocus]],Tabla7[Columna1],Tabla7[Columna2])</f>
        <v>Cuenta Por Pagar Servicios Generales</v>
      </c>
      <c r="D4501" s="43" t="s">
        <v>13736</v>
      </c>
      <c r="E4501" t="s">
        <v>5677</v>
      </c>
      <c r="F4501" t="s">
        <v>14087</v>
      </c>
      <c r="G4501" s="41">
        <v>42543</v>
      </c>
      <c r="H4501" t="s">
        <v>6108</v>
      </c>
      <c r="L4501" t="s">
        <v>21854</v>
      </c>
      <c r="M4501" s="44">
        <v>-8000</v>
      </c>
      <c r="N4501" s="44">
        <v>-8000</v>
      </c>
    </row>
    <row r="4502" spans="2:14" x14ac:dyDescent="0.25">
      <c r="B4502" s="49" t="s">
        <v>9735</v>
      </c>
      <c r="C4502" s="53" t="str">
        <f>_xlfn.XLOOKUP(Tabla1[[#This Row],[txtDimensionFocus]],Tabla7[Columna1],Tabla7[Columna2])</f>
        <v>Cuenta Por Pagar Servicios Generales</v>
      </c>
      <c r="D4502" s="43" t="s">
        <v>15038</v>
      </c>
      <c r="E4502" t="s">
        <v>7362</v>
      </c>
      <c r="F4502" t="s">
        <v>15039</v>
      </c>
      <c r="G4502" s="41">
        <v>43517</v>
      </c>
      <c r="H4502" t="s">
        <v>7360</v>
      </c>
      <c r="L4502" t="s">
        <v>21854</v>
      </c>
      <c r="M4502" s="44">
        <v>-8000</v>
      </c>
      <c r="N4502" s="44">
        <v>-8000</v>
      </c>
    </row>
    <row r="4503" spans="2:14" x14ac:dyDescent="0.25">
      <c r="B4503" s="49" t="s">
        <v>9735</v>
      </c>
      <c r="C4503" s="53" t="str">
        <f>_xlfn.XLOOKUP(Tabla1[[#This Row],[txtDimensionFocus]],Tabla7[Columna1],Tabla7[Columna2])</f>
        <v>Cuenta Por Pagar Servicios Generales</v>
      </c>
      <c r="D4503" s="43" t="s">
        <v>9456</v>
      </c>
      <c r="E4503" t="s">
        <v>219</v>
      </c>
      <c r="F4503" t="s">
        <v>13616</v>
      </c>
      <c r="G4503" s="41">
        <v>42166</v>
      </c>
      <c r="H4503" t="s">
        <v>5525</v>
      </c>
      <c r="L4503" t="s">
        <v>21854</v>
      </c>
      <c r="M4503" s="44">
        <v>-8000</v>
      </c>
      <c r="N4503" s="44">
        <v>-8000</v>
      </c>
    </row>
    <row r="4504" spans="2:14" x14ac:dyDescent="0.25">
      <c r="B4504" s="49" t="s">
        <v>9735</v>
      </c>
      <c r="C4504" s="53" t="str">
        <f>_xlfn.XLOOKUP(Tabla1[[#This Row],[txtDimensionFocus]],Tabla7[Columna1],Tabla7[Columna2])</f>
        <v>Cuenta Por Pagar Servicios Generales</v>
      </c>
      <c r="D4504" s="43" t="s">
        <v>9456</v>
      </c>
      <c r="E4504" t="s">
        <v>219</v>
      </c>
      <c r="F4504" t="s">
        <v>13738</v>
      </c>
      <c r="G4504" s="41">
        <v>42242</v>
      </c>
      <c r="H4504" t="s">
        <v>5679</v>
      </c>
      <c r="L4504" t="s">
        <v>21854</v>
      </c>
      <c r="M4504" s="44">
        <v>-8000</v>
      </c>
      <c r="N4504" s="44">
        <v>-8000</v>
      </c>
    </row>
    <row r="4505" spans="2:14" x14ac:dyDescent="0.25">
      <c r="B4505" s="49" t="s">
        <v>9735</v>
      </c>
      <c r="C4505" s="53" t="str">
        <f>_xlfn.XLOOKUP(Tabla1[[#This Row],[txtDimensionFocus]],Tabla7[Columna1],Tabla7[Columna2])</f>
        <v>Cuenta Por Pagar Servicios Generales</v>
      </c>
      <c r="D4505" s="43" t="s">
        <v>9456</v>
      </c>
      <c r="E4505" t="s">
        <v>219</v>
      </c>
      <c r="F4505" t="s">
        <v>13761</v>
      </c>
      <c r="G4505" s="41">
        <v>42243</v>
      </c>
      <c r="H4505" t="s">
        <v>5699</v>
      </c>
      <c r="L4505" t="s">
        <v>21854</v>
      </c>
      <c r="M4505" s="44">
        <v>-8000</v>
      </c>
      <c r="N4505" s="44">
        <v>-8000</v>
      </c>
    </row>
    <row r="4506" spans="2:14" x14ac:dyDescent="0.25">
      <c r="B4506" s="49" t="s">
        <v>9735</v>
      </c>
      <c r="C4506" s="53" t="str">
        <f>_xlfn.XLOOKUP(Tabla1[[#This Row],[txtDimensionFocus]],Tabla7[Columna1],Tabla7[Columna2])</f>
        <v>Cuenta Por Pagar Servicios Generales</v>
      </c>
      <c r="D4506" s="43" t="s">
        <v>9456</v>
      </c>
      <c r="E4506" t="s">
        <v>219</v>
      </c>
      <c r="F4506" t="s">
        <v>13762</v>
      </c>
      <c r="G4506" s="41">
        <v>42243</v>
      </c>
      <c r="H4506" t="s">
        <v>5702</v>
      </c>
      <c r="L4506" t="s">
        <v>21854</v>
      </c>
      <c r="M4506" s="44">
        <v>-8000</v>
      </c>
      <c r="N4506" s="44">
        <v>-8000</v>
      </c>
    </row>
    <row r="4507" spans="2:14" x14ac:dyDescent="0.25">
      <c r="B4507" s="49" t="s">
        <v>9735</v>
      </c>
      <c r="C4507" s="53" t="str">
        <f>_xlfn.XLOOKUP(Tabla1[[#This Row],[txtDimensionFocus]],Tabla7[Columna1],Tabla7[Columna2])</f>
        <v>Cuenta Por Pagar Servicios Generales</v>
      </c>
      <c r="D4507" s="43" t="s">
        <v>11008</v>
      </c>
      <c r="E4507" t="s">
        <v>2097</v>
      </c>
      <c r="F4507" t="s">
        <v>13739</v>
      </c>
      <c r="G4507" s="41">
        <v>42242</v>
      </c>
      <c r="H4507" t="s">
        <v>5680</v>
      </c>
      <c r="L4507" t="s">
        <v>21854</v>
      </c>
      <c r="M4507" s="44">
        <v>-8000</v>
      </c>
      <c r="N4507" s="44">
        <v>-8000</v>
      </c>
    </row>
    <row r="4508" spans="2:14" x14ac:dyDescent="0.25">
      <c r="B4508" s="49" t="s">
        <v>9735</v>
      </c>
      <c r="C4508" s="53" t="str">
        <f>_xlfn.XLOOKUP(Tabla1[[#This Row],[txtDimensionFocus]],Tabla7[Columna1],Tabla7[Columna2])</f>
        <v>Cuenta Por Pagar Servicios Generales</v>
      </c>
      <c r="D4508" s="43" t="s">
        <v>11008</v>
      </c>
      <c r="E4508" t="s">
        <v>2097</v>
      </c>
      <c r="F4508" t="s">
        <v>13763</v>
      </c>
      <c r="G4508" s="41">
        <v>42243</v>
      </c>
      <c r="H4508" t="s">
        <v>5703</v>
      </c>
      <c r="L4508" t="s">
        <v>21854</v>
      </c>
      <c r="M4508" s="44">
        <v>-8000</v>
      </c>
      <c r="N4508" s="44">
        <v>-8000</v>
      </c>
    </row>
    <row r="4509" spans="2:14" x14ac:dyDescent="0.25">
      <c r="B4509" s="49" t="s">
        <v>21855</v>
      </c>
      <c r="C4509" s="53" t="str">
        <f>_xlfn.XLOOKUP(Tabla1[[#This Row],[txtDimensionFocus]],Tabla7[Columna1],Tabla7[Columna2])</f>
        <v>Cuenta Por Pagar Sueldos/Salarios  Por Pagar</v>
      </c>
      <c r="D4509" s="43" t="s">
        <v>816</v>
      </c>
      <c r="E4509" t="s">
        <v>815</v>
      </c>
      <c r="F4509" t="s">
        <v>21859</v>
      </c>
      <c r="G4509" s="41">
        <v>41438</v>
      </c>
      <c r="L4509" t="s">
        <v>21854</v>
      </c>
      <c r="M4509" s="44">
        <v>-14879.87</v>
      </c>
      <c r="N4509" s="44">
        <v>-14879.87</v>
      </c>
    </row>
    <row r="4510" spans="2:14" x14ac:dyDescent="0.25">
      <c r="B4510" s="49" t="s">
        <v>9735</v>
      </c>
      <c r="C4510" s="53" t="str">
        <f>_xlfn.XLOOKUP(Tabla1[[#This Row],[txtDimensionFocus]],Tabla7[Columna1],Tabla7[Columna2])</f>
        <v>Cuenta Por Pagar Servicios Generales</v>
      </c>
      <c r="D4510" s="43" t="s">
        <v>11008</v>
      </c>
      <c r="E4510" t="s">
        <v>2097</v>
      </c>
      <c r="F4510" t="s">
        <v>13764</v>
      </c>
      <c r="G4510" s="41">
        <v>42243</v>
      </c>
      <c r="H4510" t="s">
        <v>5704</v>
      </c>
      <c r="L4510" t="s">
        <v>21854</v>
      </c>
      <c r="M4510" s="44">
        <v>-8000</v>
      </c>
      <c r="N4510" s="44">
        <v>-8000</v>
      </c>
    </row>
    <row r="4511" spans="2:14" x14ac:dyDescent="0.25">
      <c r="B4511" s="49" t="s">
        <v>9735</v>
      </c>
      <c r="C4511" s="53" t="str">
        <f>_xlfn.XLOOKUP(Tabla1[[#This Row],[txtDimensionFocus]],Tabla7[Columna1],Tabla7[Columna2])</f>
        <v>Cuenta Por Pagar Servicios Generales</v>
      </c>
      <c r="D4511" s="43" t="s">
        <v>13740</v>
      </c>
      <c r="E4511" t="s">
        <v>5681</v>
      </c>
      <c r="F4511" t="s">
        <v>13741</v>
      </c>
      <c r="G4511" s="41">
        <v>42242</v>
      </c>
      <c r="H4511" t="s">
        <v>5682</v>
      </c>
      <c r="L4511" t="s">
        <v>21854</v>
      </c>
      <c r="M4511" s="44">
        <v>-8000</v>
      </c>
      <c r="N4511" s="44">
        <v>-8000</v>
      </c>
    </row>
    <row r="4512" spans="2:14" x14ac:dyDescent="0.25">
      <c r="B4512" s="49" t="s">
        <v>9735</v>
      </c>
      <c r="C4512" s="53" t="str">
        <f>_xlfn.XLOOKUP(Tabla1[[#This Row],[txtDimensionFocus]],Tabla7[Columna1],Tabla7[Columna2])</f>
        <v>Cuenta Por Pagar Servicios Generales</v>
      </c>
      <c r="D4512" s="43" t="s">
        <v>13740</v>
      </c>
      <c r="E4512" t="s">
        <v>5681</v>
      </c>
      <c r="F4512" t="s">
        <v>13765</v>
      </c>
      <c r="G4512" s="41">
        <v>42243</v>
      </c>
      <c r="H4512" t="s">
        <v>5699</v>
      </c>
      <c r="L4512" t="s">
        <v>21854</v>
      </c>
      <c r="M4512" s="44">
        <v>-8000</v>
      </c>
      <c r="N4512" s="44">
        <v>-8000</v>
      </c>
    </row>
    <row r="4513" spans="2:14" x14ac:dyDescent="0.25">
      <c r="B4513" s="49" t="s">
        <v>9735</v>
      </c>
      <c r="C4513" s="53" t="str">
        <f>_xlfn.XLOOKUP(Tabla1[[#This Row],[txtDimensionFocus]],Tabla7[Columna1],Tabla7[Columna2])</f>
        <v>Cuenta Por Pagar Servicios Generales</v>
      </c>
      <c r="D4513" s="43" t="s">
        <v>13740</v>
      </c>
      <c r="E4513" t="s">
        <v>5681</v>
      </c>
      <c r="F4513" t="s">
        <v>13766</v>
      </c>
      <c r="G4513" s="41">
        <v>42243</v>
      </c>
      <c r="H4513" t="s">
        <v>5705</v>
      </c>
      <c r="L4513" t="s">
        <v>21854</v>
      </c>
      <c r="M4513" s="44">
        <v>-8000</v>
      </c>
      <c r="N4513" s="44">
        <v>-8000</v>
      </c>
    </row>
    <row r="4514" spans="2:14" x14ac:dyDescent="0.25">
      <c r="B4514" s="49" t="s">
        <v>23866</v>
      </c>
      <c r="C4514" s="53" t="str">
        <f>_xlfn.XLOOKUP(Tabla1[[#This Row],[txtDimensionFocus]],Tabla7[Columna1],Tabla7[Columna2])</f>
        <v>Reposicion/Reposicion Cajas Chicas/Fondos</v>
      </c>
      <c r="D4514" s="43" t="s">
        <v>21174</v>
      </c>
      <c r="E4514" t="s">
        <v>23921</v>
      </c>
      <c r="F4514" t="s">
        <v>21175</v>
      </c>
      <c r="G4514" s="41">
        <v>45300</v>
      </c>
      <c r="H4514" t="s">
        <v>21176</v>
      </c>
      <c r="L4514" t="s">
        <v>21854</v>
      </c>
      <c r="M4514" s="44">
        <v>-14646.23</v>
      </c>
      <c r="N4514" s="44">
        <v>-14646.23</v>
      </c>
    </row>
    <row r="4515" spans="2:14" x14ac:dyDescent="0.25">
      <c r="B4515" s="49" t="s">
        <v>9735</v>
      </c>
      <c r="C4515" s="53" t="str">
        <f>_xlfn.XLOOKUP(Tabla1[[#This Row],[txtDimensionFocus]],Tabla7[Columna1],Tabla7[Columna2])</f>
        <v>Cuenta Por Pagar Servicios Generales</v>
      </c>
      <c r="D4515" s="43" t="s">
        <v>13742</v>
      </c>
      <c r="E4515" t="s">
        <v>5683</v>
      </c>
      <c r="F4515" t="s">
        <v>13743</v>
      </c>
      <c r="G4515" s="41">
        <v>42242</v>
      </c>
      <c r="H4515" t="s">
        <v>5684</v>
      </c>
      <c r="L4515" t="s">
        <v>21854</v>
      </c>
      <c r="M4515" s="44">
        <v>-8000</v>
      </c>
      <c r="N4515" s="44">
        <v>-8000</v>
      </c>
    </row>
    <row r="4516" spans="2:14" x14ac:dyDescent="0.25">
      <c r="B4516" s="49" t="s">
        <v>9735</v>
      </c>
      <c r="C4516" s="53" t="str">
        <f>_xlfn.XLOOKUP(Tabla1[[#This Row],[txtDimensionFocus]],Tabla7[Columna1],Tabla7[Columna2])</f>
        <v>Cuenta Por Pagar Servicios Generales</v>
      </c>
      <c r="D4516" s="43" t="s">
        <v>13742</v>
      </c>
      <c r="E4516" t="s">
        <v>5683</v>
      </c>
      <c r="F4516" t="s">
        <v>13767</v>
      </c>
      <c r="G4516" s="41">
        <v>42243</v>
      </c>
      <c r="H4516" t="s">
        <v>5690</v>
      </c>
      <c r="L4516" t="s">
        <v>21854</v>
      </c>
      <c r="M4516" s="44">
        <v>-8000</v>
      </c>
      <c r="N4516" s="44">
        <v>-8000</v>
      </c>
    </row>
    <row r="4517" spans="2:14" x14ac:dyDescent="0.25">
      <c r="B4517" s="49" t="s">
        <v>9735</v>
      </c>
      <c r="C4517" s="53" t="str">
        <f>_xlfn.XLOOKUP(Tabla1[[#This Row],[txtDimensionFocus]],Tabla7[Columna1],Tabla7[Columna2])</f>
        <v>Cuenta Por Pagar Servicios Generales</v>
      </c>
      <c r="D4517" s="43" t="s">
        <v>13744</v>
      </c>
      <c r="E4517" t="s">
        <v>5685</v>
      </c>
      <c r="F4517" t="s">
        <v>13745</v>
      </c>
      <c r="G4517" s="41">
        <v>42242</v>
      </c>
      <c r="H4517" t="s">
        <v>5686</v>
      </c>
      <c r="L4517" t="s">
        <v>21854</v>
      </c>
      <c r="M4517" s="44">
        <v>-8000</v>
      </c>
      <c r="N4517" s="44">
        <v>-8000</v>
      </c>
    </row>
    <row r="4518" spans="2:14" x14ac:dyDescent="0.25">
      <c r="B4518" s="49" t="s">
        <v>23700</v>
      </c>
      <c r="C4518" s="53" t="str">
        <f>_xlfn.XLOOKUP(Tabla1[[#This Row],[txtDimensionFocus]],Tabla7[Columna1],Tabla7[Columna2])</f>
        <v>Retencion por Pagar  de Impuesto Retenido</v>
      </c>
      <c r="D4518" s="43" t="s">
        <v>17</v>
      </c>
      <c r="E4518" t="s">
        <v>16</v>
      </c>
      <c r="F4518" t="s">
        <v>23762</v>
      </c>
      <c r="G4518" s="41">
        <v>41618</v>
      </c>
      <c r="L4518" t="s">
        <v>21854</v>
      </c>
      <c r="M4518" s="44">
        <v>-14547.17</v>
      </c>
      <c r="N4518" s="44">
        <v>-14547.17</v>
      </c>
    </row>
    <row r="4519" spans="2:14" x14ac:dyDescent="0.25">
      <c r="B4519" s="49" t="s">
        <v>9735</v>
      </c>
      <c r="C4519" s="53" t="str">
        <f>_xlfn.XLOOKUP(Tabla1[[#This Row],[txtDimensionFocus]],Tabla7[Columna1],Tabla7[Columna2])</f>
        <v>Cuenta Por Pagar Servicios Generales</v>
      </c>
      <c r="D4519" s="43" t="s">
        <v>13744</v>
      </c>
      <c r="E4519" t="s">
        <v>5685</v>
      </c>
      <c r="F4519" t="s">
        <v>13768</v>
      </c>
      <c r="G4519" s="41">
        <v>42243</v>
      </c>
      <c r="H4519" t="s">
        <v>5706</v>
      </c>
      <c r="L4519" t="s">
        <v>21854</v>
      </c>
      <c r="M4519" s="44">
        <v>-8000</v>
      </c>
      <c r="N4519" s="44">
        <v>-8000</v>
      </c>
    </row>
    <row r="4520" spans="2:14" x14ac:dyDescent="0.25">
      <c r="B4520" s="49" t="s">
        <v>9735</v>
      </c>
      <c r="C4520" s="53" t="str">
        <f>_xlfn.XLOOKUP(Tabla1[[#This Row],[txtDimensionFocus]],Tabla7[Columna1],Tabla7[Columna2])</f>
        <v>Cuenta Por Pagar Servicios Generales</v>
      </c>
      <c r="D4520" s="43" t="s">
        <v>13744</v>
      </c>
      <c r="E4520" t="s">
        <v>5685</v>
      </c>
      <c r="F4520" t="s">
        <v>13769</v>
      </c>
      <c r="G4520" s="41">
        <v>42243</v>
      </c>
      <c r="H4520" t="s">
        <v>5707</v>
      </c>
      <c r="L4520" t="s">
        <v>21854</v>
      </c>
      <c r="M4520" s="44">
        <v>-8000</v>
      </c>
      <c r="N4520" s="44">
        <v>-8000</v>
      </c>
    </row>
    <row r="4521" spans="2:14" x14ac:dyDescent="0.25">
      <c r="B4521" s="49" t="s">
        <v>9735</v>
      </c>
      <c r="C4521" s="53" t="str">
        <f>_xlfn.XLOOKUP(Tabla1[[#This Row],[txtDimensionFocus]],Tabla7[Columna1],Tabla7[Columna2])</f>
        <v>Cuenta Por Pagar Servicios Generales</v>
      </c>
      <c r="D4521" s="43" t="s">
        <v>13686</v>
      </c>
      <c r="E4521" t="s">
        <v>5609</v>
      </c>
      <c r="F4521" t="s">
        <v>13687</v>
      </c>
      <c r="G4521" s="41">
        <v>42195</v>
      </c>
      <c r="H4521" t="s">
        <v>5610</v>
      </c>
      <c r="L4521" t="s">
        <v>21854</v>
      </c>
      <c r="M4521" s="44">
        <v>-8000</v>
      </c>
      <c r="N4521" s="44">
        <v>-8000</v>
      </c>
    </row>
    <row r="4522" spans="2:14" x14ac:dyDescent="0.25">
      <c r="B4522" s="49" t="s">
        <v>9735</v>
      </c>
      <c r="C4522" s="53" t="str">
        <f>_xlfn.XLOOKUP(Tabla1[[#This Row],[txtDimensionFocus]],Tabla7[Columna1],Tabla7[Columna2])</f>
        <v>Cuenta Por Pagar Servicios Generales</v>
      </c>
      <c r="D4522" s="43" t="s">
        <v>13686</v>
      </c>
      <c r="E4522" t="s">
        <v>5609</v>
      </c>
      <c r="F4522" t="s">
        <v>13746</v>
      </c>
      <c r="G4522" s="41">
        <v>42242</v>
      </c>
      <c r="H4522" t="s">
        <v>5687</v>
      </c>
      <c r="L4522" t="s">
        <v>21854</v>
      </c>
      <c r="M4522" s="44">
        <v>-8000</v>
      </c>
      <c r="N4522" s="44">
        <v>-8000</v>
      </c>
    </row>
    <row r="4523" spans="2:14" x14ac:dyDescent="0.25">
      <c r="B4523" s="49" t="s">
        <v>9735</v>
      </c>
      <c r="C4523" s="53" t="str">
        <f>_xlfn.XLOOKUP(Tabla1[[#This Row],[txtDimensionFocus]],Tabla7[Columna1],Tabla7[Columna2])</f>
        <v>Cuenta Por Pagar Servicios Generales</v>
      </c>
      <c r="D4523" s="43" t="s">
        <v>13686</v>
      </c>
      <c r="E4523" t="s">
        <v>5609</v>
      </c>
      <c r="F4523" t="s">
        <v>13770</v>
      </c>
      <c r="G4523" s="41">
        <v>42243</v>
      </c>
      <c r="H4523" t="s">
        <v>5699</v>
      </c>
      <c r="L4523" t="s">
        <v>21854</v>
      </c>
      <c r="M4523" s="44">
        <v>-8000</v>
      </c>
      <c r="N4523" s="44">
        <v>-8000</v>
      </c>
    </row>
    <row r="4524" spans="2:14" x14ac:dyDescent="0.25">
      <c r="B4524" s="49" t="s">
        <v>9735</v>
      </c>
      <c r="C4524" s="53" t="str">
        <f>_xlfn.XLOOKUP(Tabla1[[#This Row],[txtDimensionFocus]],Tabla7[Columna1],Tabla7[Columna2])</f>
        <v>Cuenta Por Pagar Servicios Generales</v>
      </c>
      <c r="D4524" s="43" t="s">
        <v>13686</v>
      </c>
      <c r="E4524" t="s">
        <v>5609</v>
      </c>
      <c r="F4524" t="s">
        <v>13771</v>
      </c>
      <c r="G4524" s="41">
        <v>42243</v>
      </c>
      <c r="H4524" t="s">
        <v>5695</v>
      </c>
      <c r="L4524" t="s">
        <v>21854</v>
      </c>
      <c r="M4524" s="44">
        <v>-8000</v>
      </c>
      <c r="N4524" s="44">
        <v>-8000</v>
      </c>
    </row>
    <row r="4525" spans="2:14" x14ac:dyDescent="0.25">
      <c r="B4525" s="49" t="s">
        <v>9735</v>
      </c>
      <c r="C4525" s="53" t="str">
        <f>_xlfn.XLOOKUP(Tabla1[[#This Row],[txtDimensionFocus]],Tabla7[Columna1],Tabla7[Columna2])</f>
        <v>Cuenta Por Pagar Servicios Generales</v>
      </c>
      <c r="D4525" s="43" t="s">
        <v>13686</v>
      </c>
      <c r="E4525" t="s">
        <v>5609</v>
      </c>
      <c r="F4525" t="s">
        <v>13772</v>
      </c>
      <c r="G4525" s="41">
        <v>42243</v>
      </c>
      <c r="H4525" t="s">
        <v>5708</v>
      </c>
      <c r="L4525" t="s">
        <v>21854</v>
      </c>
      <c r="M4525" s="44">
        <v>-8000</v>
      </c>
      <c r="N4525" s="44">
        <v>-8000</v>
      </c>
    </row>
    <row r="4526" spans="2:14" x14ac:dyDescent="0.25">
      <c r="B4526" s="49" t="s">
        <v>9735</v>
      </c>
      <c r="C4526" s="53" t="str">
        <f>_xlfn.XLOOKUP(Tabla1[[#This Row],[txtDimensionFocus]],Tabla7[Columna1],Tabla7[Columna2])</f>
        <v>Cuenta Por Pagar Servicios Generales</v>
      </c>
      <c r="D4526" s="43" t="s">
        <v>15040</v>
      </c>
      <c r="E4526" t="s">
        <v>7363</v>
      </c>
      <c r="F4526" t="s">
        <v>15041</v>
      </c>
      <c r="G4526" s="41">
        <v>43517</v>
      </c>
      <c r="H4526" t="s">
        <v>7360</v>
      </c>
      <c r="L4526" t="s">
        <v>21854</v>
      </c>
      <c r="M4526" s="44">
        <v>-8000</v>
      </c>
      <c r="N4526" s="44">
        <v>-8000</v>
      </c>
    </row>
    <row r="4527" spans="2:14" x14ac:dyDescent="0.25">
      <c r="B4527" s="49" t="s">
        <v>9735</v>
      </c>
      <c r="C4527" s="53" t="str">
        <f>_xlfn.XLOOKUP(Tabla1[[#This Row],[txtDimensionFocus]],Tabla7[Columna1],Tabla7[Columna2])</f>
        <v>Cuenta Por Pagar Servicios Generales</v>
      </c>
      <c r="D4527" s="43" t="s">
        <v>11010</v>
      </c>
      <c r="E4527" t="s">
        <v>2098</v>
      </c>
      <c r="F4527" t="s">
        <v>13773</v>
      </c>
      <c r="G4527" s="41">
        <v>42243</v>
      </c>
      <c r="H4527" t="s">
        <v>5709</v>
      </c>
      <c r="L4527" t="s">
        <v>21854</v>
      </c>
      <c r="M4527" s="44">
        <v>-8000</v>
      </c>
      <c r="N4527" s="44">
        <v>-8000</v>
      </c>
    </row>
    <row r="4528" spans="2:14" x14ac:dyDescent="0.25">
      <c r="B4528" s="49" t="s">
        <v>9735</v>
      </c>
      <c r="C4528" s="53" t="str">
        <f>_xlfn.XLOOKUP(Tabla1[[#This Row],[txtDimensionFocus]],Tabla7[Columna1],Tabla7[Columna2])</f>
        <v>Cuenta Por Pagar Servicios Generales</v>
      </c>
      <c r="D4528" s="43" t="s">
        <v>11012</v>
      </c>
      <c r="E4528" t="s">
        <v>2099</v>
      </c>
      <c r="F4528" t="s">
        <v>13617</v>
      </c>
      <c r="G4528" s="41">
        <v>42166</v>
      </c>
      <c r="H4528" t="s">
        <v>5525</v>
      </c>
      <c r="L4528" t="s">
        <v>21854</v>
      </c>
      <c r="M4528" s="44">
        <v>-8000</v>
      </c>
      <c r="N4528" s="44">
        <v>-8000</v>
      </c>
    </row>
    <row r="4529" spans="2:14" x14ac:dyDescent="0.25">
      <c r="B4529" s="49" t="s">
        <v>9735</v>
      </c>
      <c r="C4529" s="53" t="str">
        <f>_xlfn.XLOOKUP(Tabla1[[#This Row],[txtDimensionFocus]],Tabla7[Columna1],Tabla7[Columna2])</f>
        <v>Cuenta Por Pagar Servicios Generales</v>
      </c>
      <c r="D4529" s="43" t="s">
        <v>11012</v>
      </c>
      <c r="E4529" t="s">
        <v>2099</v>
      </c>
      <c r="F4529" t="s">
        <v>13747</v>
      </c>
      <c r="G4529" s="41">
        <v>42242</v>
      </c>
      <c r="H4529" t="s">
        <v>5688</v>
      </c>
      <c r="L4529" t="s">
        <v>21854</v>
      </c>
      <c r="M4529" s="44">
        <v>-8000</v>
      </c>
      <c r="N4529" s="44">
        <v>-8000</v>
      </c>
    </row>
    <row r="4530" spans="2:14" x14ac:dyDescent="0.25">
      <c r="B4530" s="49" t="s">
        <v>9735</v>
      </c>
      <c r="C4530" s="53" t="str">
        <f>_xlfn.XLOOKUP(Tabla1[[#This Row],[txtDimensionFocus]],Tabla7[Columna1],Tabla7[Columna2])</f>
        <v>Cuenta Por Pagar Servicios Generales</v>
      </c>
      <c r="D4530" s="43" t="s">
        <v>11012</v>
      </c>
      <c r="E4530" t="s">
        <v>2099</v>
      </c>
      <c r="F4530" t="s">
        <v>13774</v>
      </c>
      <c r="G4530" s="41">
        <v>42243</v>
      </c>
      <c r="H4530" t="s">
        <v>5692</v>
      </c>
      <c r="L4530" t="s">
        <v>21854</v>
      </c>
      <c r="M4530" s="44">
        <v>-8000</v>
      </c>
      <c r="N4530" s="44">
        <v>-8000</v>
      </c>
    </row>
    <row r="4531" spans="2:14" x14ac:dyDescent="0.25">
      <c r="B4531" s="49" t="s">
        <v>9735</v>
      </c>
      <c r="C4531" s="53" t="str">
        <f>_xlfn.XLOOKUP(Tabla1[[#This Row],[txtDimensionFocus]],Tabla7[Columna1],Tabla7[Columna2])</f>
        <v>Cuenta Por Pagar Servicios Generales</v>
      </c>
      <c r="D4531" s="43" t="s">
        <v>13748</v>
      </c>
      <c r="E4531" t="s">
        <v>5689</v>
      </c>
      <c r="F4531" t="s">
        <v>13749</v>
      </c>
      <c r="G4531" s="41">
        <v>42242</v>
      </c>
      <c r="H4531" t="s">
        <v>5690</v>
      </c>
      <c r="L4531" t="s">
        <v>21854</v>
      </c>
      <c r="M4531" s="44">
        <v>-8000</v>
      </c>
      <c r="N4531" s="44">
        <v>-8000</v>
      </c>
    </row>
    <row r="4532" spans="2:14" x14ac:dyDescent="0.25">
      <c r="B4532" s="49" t="s">
        <v>9735</v>
      </c>
      <c r="C4532" s="53" t="str">
        <f>_xlfn.XLOOKUP(Tabla1[[#This Row],[txtDimensionFocus]],Tabla7[Columna1],Tabla7[Columna2])</f>
        <v>Cuenta Por Pagar Servicios Generales</v>
      </c>
      <c r="D4532" s="43" t="s">
        <v>13748</v>
      </c>
      <c r="E4532" t="s">
        <v>5689</v>
      </c>
      <c r="F4532" t="s">
        <v>13775</v>
      </c>
      <c r="G4532" s="41">
        <v>42243</v>
      </c>
      <c r="H4532" t="s">
        <v>5682</v>
      </c>
      <c r="L4532" t="s">
        <v>21854</v>
      </c>
      <c r="M4532" s="44">
        <v>-8000</v>
      </c>
      <c r="N4532" s="44">
        <v>-8000</v>
      </c>
    </row>
    <row r="4533" spans="2:14" x14ac:dyDescent="0.25">
      <c r="B4533" s="49" t="s">
        <v>9735</v>
      </c>
      <c r="C4533" s="53" t="str">
        <f>_xlfn.XLOOKUP(Tabla1[[#This Row],[txtDimensionFocus]],Tabla7[Columna1],Tabla7[Columna2])</f>
        <v>Cuenta Por Pagar Servicios Generales</v>
      </c>
      <c r="D4533" s="43" t="s">
        <v>13748</v>
      </c>
      <c r="E4533" t="s">
        <v>5689</v>
      </c>
      <c r="F4533" t="s">
        <v>15042</v>
      </c>
      <c r="G4533" s="41">
        <v>43517</v>
      </c>
      <c r="H4533" t="s">
        <v>7360</v>
      </c>
      <c r="L4533" t="s">
        <v>21854</v>
      </c>
      <c r="M4533" s="44">
        <v>-8000</v>
      </c>
      <c r="N4533" s="44">
        <v>-8000</v>
      </c>
    </row>
    <row r="4534" spans="2:14" x14ac:dyDescent="0.25">
      <c r="B4534" s="49" t="s">
        <v>23866</v>
      </c>
      <c r="C4534" s="53" t="str">
        <f>_xlfn.XLOOKUP(Tabla1[[#This Row],[txtDimensionFocus]],Tabla7[Columna1],Tabla7[Columna2])</f>
        <v>Reposicion/Reposicion Cajas Chicas/Fondos</v>
      </c>
      <c r="D4534" s="43" t="s">
        <v>21706</v>
      </c>
      <c r="E4534" t="s">
        <v>23969</v>
      </c>
      <c r="F4534" t="s">
        <v>21707</v>
      </c>
      <c r="G4534" s="41">
        <v>45306</v>
      </c>
      <c r="H4534" t="s">
        <v>21708</v>
      </c>
      <c r="L4534" t="s">
        <v>21854</v>
      </c>
      <c r="M4534" s="44">
        <v>-14135.07</v>
      </c>
      <c r="N4534" s="44">
        <v>-14135.07</v>
      </c>
    </row>
    <row r="4535" spans="2:14" x14ac:dyDescent="0.25">
      <c r="B4535" s="49" t="s">
        <v>9735</v>
      </c>
      <c r="C4535" s="53" t="str">
        <f>_xlfn.XLOOKUP(Tabla1[[#This Row],[txtDimensionFocus]],Tabla7[Columna1],Tabla7[Columna2])</f>
        <v>Cuenta Por Pagar Servicios Generales</v>
      </c>
      <c r="D4535" s="43" t="s">
        <v>15043</v>
      </c>
      <c r="E4535" t="s">
        <v>7364</v>
      </c>
      <c r="F4535" t="s">
        <v>15044</v>
      </c>
      <c r="G4535" s="41">
        <v>43517</v>
      </c>
      <c r="H4535" t="s">
        <v>7360</v>
      </c>
      <c r="L4535" t="s">
        <v>21854</v>
      </c>
      <c r="M4535" s="44">
        <v>-8000</v>
      </c>
      <c r="N4535" s="44">
        <v>-8000</v>
      </c>
    </row>
    <row r="4536" spans="2:14" x14ac:dyDescent="0.25">
      <c r="B4536" s="49" t="s">
        <v>9735</v>
      </c>
      <c r="C4536" s="53" t="str">
        <f>_xlfn.XLOOKUP(Tabla1[[#This Row],[txtDimensionFocus]],Tabla7[Columna1],Tabla7[Columna2])</f>
        <v>Cuenta Por Pagar Servicios Generales</v>
      </c>
      <c r="D4536" s="43" t="s">
        <v>15045</v>
      </c>
      <c r="E4536" t="s">
        <v>7365</v>
      </c>
      <c r="F4536" t="s">
        <v>18944</v>
      </c>
      <c r="G4536" s="41">
        <v>43419</v>
      </c>
      <c r="H4536" t="s">
        <v>18945</v>
      </c>
      <c r="L4536" t="s">
        <v>21854</v>
      </c>
      <c r="M4536" s="44">
        <v>-8000</v>
      </c>
      <c r="N4536" s="44">
        <v>-8000</v>
      </c>
    </row>
    <row r="4537" spans="2:14" x14ac:dyDescent="0.25">
      <c r="B4537" s="49" t="s">
        <v>9735</v>
      </c>
      <c r="C4537" s="53" t="str">
        <f>_xlfn.XLOOKUP(Tabla1[[#This Row],[txtDimensionFocus]],Tabla7[Columna1],Tabla7[Columna2])</f>
        <v>Cuenta Por Pagar Servicios Generales</v>
      </c>
      <c r="D4537" s="43" t="s">
        <v>15045</v>
      </c>
      <c r="E4537" t="s">
        <v>7365</v>
      </c>
      <c r="F4537" t="s">
        <v>15046</v>
      </c>
      <c r="G4537" s="41">
        <v>43517</v>
      </c>
      <c r="H4537" t="s">
        <v>7360</v>
      </c>
      <c r="L4537" t="s">
        <v>21854</v>
      </c>
      <c r="M4537" s="44">
        <v>-8000</v>
      </c>
      <c r="N4537" s="44">
        <v>-8000</v>
      </c>
    </row>
    <row r="4538" spans="2:14" x14ac:dyDescent="0.25">
      <c r="B4538" s="49" t="s">
        <v>9735</v>
      </c>
      <c r="C4538" s="53" t="str">
        <f>_xlfn.XLOOKUP(Tabla1[[#This Row],[txtDimensionFocus]],Tabla7[Columna1],Tabla7[Columna2])</f>
        <v>Cuenta Por Pagar Servicios Generales</v>
      </c>
      <c r="D4538" s="43" t="s">
        <v>15045</v>
      </c>
      <c r="E4538" t="s">
        <v>7365</v>
      </c>
      <c r="F4538" t="s">
        <v>18946</v>
      </c>
      <c r="G4538" s="41">
        <v>43531</v>
      </c>
      <c r="H4538" t="s">
        <v>7391</v>
      </c>
      <c r="L4538" t="s">
        <v>21854</v>
      </c>
      <c r="M4538" s="44">
        <v>-8000</v>
      </c>
      <c r="N4538" s="44">
        <v>-8000</v>
      </c>
    </row>
    <row r="4539" spans="2:14" x14ac:dyDescent="0.25">
      <c r="B4539" s="49" t="s">
        <v>9735</v>
      </c>
      <c r="C4539" s="53" t="str">
        <f>_xlfn.XLOOKUP(Tabla1[[#This Row],[txtDimensionFocus]],Tabla7[Columna1],Tabla7[Columna2])</f>
        <v>Cuenta Por Pagar Servicios Generales</v>
      </c>
      <c r="D4539" s="43" t="s">
        <v>13750</v>
      </c>
      <c r="E4539" t="s">
        <v>5691</v>
      </c>
      <c r="F4539" t="s">
        <v>13751</v>
      </c>
      <c r="G4539" s="41">
        <v>42242</v>
      </c>
      <c r="H4539" t="s">
        <v>5692</v>
      </c>
      <c r="L4539" t="s">
        <v>21854</v>
      </c>
      <c r="M4539" s="44">
        <v>-8000</v>
      </c>
      <c r="N4539" s="44">
        <v>-8000</v>
      </c>
    </row>
    <row r="4540" spans="2:14" x14ac:dyDescent="0.25">
      <c r="B4540" s="49" t="s">
        <v>21855</v>
      </c>
      <c r="C4540" s="53" t="str">
        <f>_xlfn.XLOOKUP(Tabla1[[#This Row],[txtDimensionFocus]],Tabla7[Columna1],Tabla7[Columna2])</f>
        <v>Cuenta Por Pagar Sueldos/Salarios  Por Pagar</v>
      </c>
      <c r="D4540" s="43" t="s">
        <v>816</v>
      </c>
      <c r="E4540" t="s">
        <v>815</v>
      </c>
      <c r="F4540" t="s">
        <v>21860</v>
      </c>
      <c r="G4540" s="41">
        <v>41438</v>
      </c>
      <c r="L4540" t="s">
        <v>21854</v>
      </c>
      <c r="M4540" s="44">
        <v>-14047.78</v>
      </c>
      <c r="N4540" s="44">
        <v>-14047.78</v>
      </c>
    </row>
    <row r="4541" spans="2:14" x14ac:dyDescent="0.25">
      <c r="B4541" s="49" t="s">
        <v>9735</v>
      </c>
      <c r="C4541" s="53" t="str">
        <f>_xlfn.XLOOKUP(Tabla1[[#This Row],[txtDimensionFocus]],Tabla7[Columna1],Tabla7[Columna2])</f>
        <v>Cuenta Por Pagar Servicios Generales</v>
      </c>
      <c r="D4541" s="43" t="s">
        <v>13750</v>
      </c>
      <c r="E4541" t="s">
        <v>5691</v>
      </c>
      <c r="F4541" t="s">
        <v>13776</v>
      </c>
      <c r="G4541" s="41">
        <v>42243</v>
      </c>
      <c r="H4541" t="s">
        <v>5687</v>
      </c>
      <c r="L4541" t="s">
        <v>21854</v>
      </c>
      <c r="M4541" s="44">
        <v>-8000</v>
      </c>
      <c r="N4541" s="44">
        <v>-8000</v>
      </c>
    </row>
    <row r="4542" spans="2:14" x14ac:dyDescent="0.25">
      <c r="B4542" s="49" t="s">
        <v>9735</v>
      </c>
      <c r="C4542" s="53" t="str">
        <f>_xlfn.XLOOKUP(Tabla1[[#This Row],[txtDimensionFocus]],Tabla7[Columna1],Tabla7[Columna2])</f>
        <v>Cuenta Por Pagar Servicios Generales</v>
      </c>
      <c r="D4542" s="43" t="s">
        <v>10179</v>
      </c>
      <c r="E4542" t="s">
        <v>1105</v>
      </c>
      <c r="F4542" t="s">
        <v>13717</v>
      </c>
      <c r="G4542" s="41">
        <v>42221</v>
      </c>
      <c r="H4542" t="s">
        <v>5651</v>
      </c>
      <c r="L4542" t="s">
        <v>21854</v>
      </c>
      <c r="M4542" s="44">
        <v>-8000</v>
      </c>
      <c r="N4542" s="44">
        <v>-8000</v>
      </c>
    </row>
    <row r="4543" spans="2:14" x14ac:dyDescent="0.25">
      <c r="B4543" s="49" t="s">
        <v>9735</v>
      </c>
      <c r="C4543" s="53" t="str">
        <f>_xlfn.XLOOKUP(Tabla1[[#This Row],[txtDimensionFocus]],Tabla7[Columna1],Tabla7[Columna2])</f>
        <v>Cuenta Por Pagar Servicios Generales</v>
      </c>
      <c r="D4543" s="43" t="s">
        <v>10179</v>
      </c>
      <c r="E4543" t="s">
        <v>1105</v>
      </c>
      <c r="F4543" t="s">
        <v>13752</v>
      </c>
      <c r="G4543" s="41">
        <v>42242</v>
      </c>
      <c r="H4543" t="s">
        <v>5693</v>
      </c>
      <c r="L4543" t="s">
        <v>21854</v>
      </c>
      <c r="M4543" s="44">
        <v>-8000</v>
      </c>
      <c r="N4543" s="44">
        <v>-8000</v>
      </c>
    </row>
    <row r="4544" spans="2:14" x14ac:dyDescent="0.25">
      <c r="B4544" s="49" t="s">
        <v>9735</v>
      </c>
      <c r="C4544" s="53" t="str">
        <f>_xlfn.XLOOKUP(Tabla1[[#This Row],[txtDimensionFocus]],Tabla7[Columna1],Tabla7[Columna2])</f>
        <v>Cuenta Por Pagar Servicios Generales</v>
      </c>
      <c r="D4544" s="43" t="s">
        <v>10179</v>
      </c>
      <c r="E4544" t="s">
        <v>1105</v>
      </c>
      <c r="F4544" t="s">
        <v>13777</v>
      </c>
      <c r="G4544" s="41">
        <v>42243</v>
      </c>
      <c r="H4544" t="s">
        <v>5699</v>
      </c>
      <c r="L4544" t="s">
        <v>21854</v>
      </c>
      <c r="M4544" s="44">
        <v>-8000</v>
      </c>
      <c r="N4544" s="44">
        <v>-8000</v>
      </c>
    </row>
    <row r="4545" spans="2:14" x14ac:dyDescent="0.25">
      <c r="B4545" s="49" t="s">
        <v>9735</v>
      </c>
      <c r="C4545" s="53" t="str">
        <f>_xlfn.XLOOKUP(Tabla1[[#This Row],[txtDimensionFocus]],Tabla7[Columna1],Tabla7[Columna2])</f>
        <v>Cuenta Por Pagar Servicios Generales</v>
      </c>
      <c r="D4545" s="43" t="s">
        <v>10179</v>
      </c>
      <c r="E4545" t="s">
        <v>1105</v>
      </c>
      <c r="F4545" t="s">
        <v>13778</v>
      </c>
      <c r="G4545" s="41">
        <v>42243</v>
      </c>
      <c r="H4545" t="s">
        <v>5710</v>
      </c>
      <c r="L4545" t="s">
        <v>21854</v>
      </c>
      <c r="M4545" s="44">
        <v>-8000</v>
      </c>
      <c r="N4545" s="44">
        <v>-8000</v>
      </c>
    </row>
    <row r="4546" spans="2:14" x14ac:dyDescent="0.25">
      <c r="B4546" s="49" t="s">
        <v>9735</v>
      </c>
      <c r="C4546" s="53" t="str">
        <f>_xlfn.XLOOKUP(Tabla1[[#This Row],[txtDimensionFocus]],Tabla7[Columna1],Tabla7[Columna2])</f>
        <v>Cuenta Por Pagar Servicios Generales</v>
      </c>
      <c r="D4546" s="43" t="s">
        <v>13753</v>
      </c>
      <c r="E4546" t="s">
        <v>5694</v>
      </c>
      <c r="F4546" t="s">
        <v>13754</v>
      </c>
      <c r="G4546" s="41">
        <v>42242</v>
      </c>
      <c r="H4546" t="s">
        <v>5695</v>
      </c>
      <c r="L4546" t="s">
        <v>21854</v>
      </c>
      <c r="M4546" s="44">
        <v>-8000</v>
      </c>
      <c r="N4546" s="44">
        <v>-8000</v>
      </c>
    </row>
    <row r="4547" spans="2:14" x14ac:dyDescent="0.25">
      <c r="B4547" s="49" t="s">
        <v>9735</v>
      </c>
      <c r="C4547" s="53" t="str">
        <f>_xlfn.XLOOKUP(Tabla1[[#This Row],[txtDimensionFocus]],Tabla7[Columna1],Tabla7[Columna2])</f>
        <v>Cuenta Por Pagar Servicios Generales</v>
      </c>
      <c r="D4547" s="43" t="s">
        <v>13753</v>
      </c>
      <c r="E4547" t="s">
        <v>5694</v>
      </c>
      <c r="F4547" t="s">
        <v>13779</v>
      </c>
      <c r="G4547" s="41">
        <v>42243</v>
      </c>
      <c r="H4547" t="s">
        <v>5708</v>
      </c>
      <c r="L4547" t="s">
        <v>21854</v>
      </c>
      <c r="M4547" s="44">
        <v>-8000</v>
      </c>
      <c r="N4547" s="44">
        <v>-8000</v>
      </c>
    </row>
    <row r="4548" spans="2:14" x14ac:dyDescent="0.25">
      <c r="B4548" s="49" t="s">
        <v>9735</v>
      </c>
      <c r="C4548" s="53" t="str">
        <f>_xlfn.XLOOKUP(Tabla1[[#This Row],[txtDimensionFocus]],Tabla7[Columna1],Tabla7[Columna2])</f>
        <v>Cuenta Por Pagar Servicios Generales</v>
      </c>
      <c r="D4548" s="43" t="s">
        <v>13753</v>
      </c>
      <c r="E4548" t="s">
        <v>5694</v>
      </c>
      <c r="F4548" t="s">
        <v>13780</v>
      </c>
      <c r="G4548" s="41">
        <v>42243</v>
      </c>
      <c r="H4548" t="s">
        <v>5680</v>
      </c>
      <c r="L4548" t="s">
        <v>21854</v>
      </c>
      <c r="M4548" s="44">
        <v>-8000</v>
      </c>
      <c r="N4548" s="44">
        <v>-8000</v>
      </c>
    </row>
    <row r="4549" spans="2:14" x14ac:dyDescent="0.25">
      <c r="B4549" s="49" t="s">
        <v>9735</v>
      </c>
      <c r="C4549" s="53" t="str">
        <f>_xlfn.XLOOKUP(Tabla1[[#This Row],[txtDimensionFocus]],Tabla7[Columna1],Tabla7[Columna2])</f>
        <v>Cuenta Por Pagar Servicios Generales</v>
      </c>
      <c r="D4549" s="43" t="s">
        <v>13755</v>
      </c>
      <c r="E4549" t="s">
        <v>5696</v>
      </c>
      <c r="F4549" t="s">
        <v>13756</v>
      </c>
      <c r="G4549" s="41">
        <v>42242</v>
      </c>
      <c r="H4549" t="s">
        <v>5697</v>
      </c>
      <c r="L4549" t="s">
        <v>21854</v>
      </c>
      <c r="M4549" s="44">
        <v>-8000</v>
      </c>
      <c r="N4549" s="44">
        <v>-8000</v>
      </c>
    </row>
    <row r="4550" spans="2:14" x14ac:dyDescent="0.25">
      <c r="B4550" s="49" t="s">
        <v>9735</v>
      </c>
      <c r="C4550" s="53" t="str">
        <f>_xlfn.XLOOKUP(Tabla1[[#This Row],[txtDimensionFocus]],Tabla7[Columna1],Tabla7[Columna2])</f>
        <v>Cuenta Por Pagar Servicios Generales</v>
      </c>
      <c r="D4550" s="43" t="s">
        <v>13755</v>
      </c>
      <c r="E4550" t="s">
        <v>5696</v>
      </c>
      <c r="F4550" t="s">
        <v>13781</v>
      </c>
      <c r="G4550" s="41">
        <v>42243</v>
      </c>
      <c r="H4550" t="s">
        <v>5711</v>
      </c>
      <c r="L4550" t="s">
        <v>21854</v>
      </c>
      <c r="M4550" s="44">
        <v>-8000</v>
      </c>
      <c r="N4550" s="44">
        <v>-8000</v>
      </c>
    </row>
    <row r="4551" spans="2:14" x14ac:dyDescent="0.25">
      <c r="B4551" s="49" t="s">
        <v>23700</v>
      </c>
      <c r="C4551" s="53" t="str">
        <f>_xlfn.XLOOKUP(Tabla1[[#This Row],[txtDimensionFocus]],Tabla7[Columna1],Tabla7[Columna2])</f>
        <v>Retencion por Pagar  de Impuesto Retenido</v>
      </c>
      <c r="D4551" s="43" t="s">
        <v>17</v>
      </c>
      <c r="E4551" t="s">
        <v>16</v>
      </c>
      <c r="F4551" t="s">
        <v>23725</v>
      </c>
      <c r="G4551" s="41">
        <v>41512</v>
      </c>
      <c r="L4551" t="s">
        <v>21854</v>
      </c>
      <c r="M4551" s="44">
        <v>-13924.58</v>
      </c>
      <c r="N4551" s="44">
        <v>-13924.58</v>
      </c>
    </row>
    <row r="4552" spans="2:14" x14ac:dyDescent="0.25">
      <c r="B4552" s="49" t="s">
        <v>9735</v>
      </c>
      <c r="C4552" s="53" t="str">
        <f>_xlfn.XLOOKUP(Tabla1[[#This Row],[txtDimensionFocus]],Tabla7[Columna1],Tabla7[Columna2])</f>
        <v>Cuenta Por Pagar Servicios Generales</v>
      </c>
      <c r="D4552" s="43" t="s">
        <v>13755</v>
      </c>
      <c r="E4552" t="s">
        <v>5696</v>
      </c>
      <c r="F4552" t="s">
        <v>13782</v>
      </c>
      <c r="G4552" s="41">
        <v>42243</v>
      </c>
      <c r="H4552" t="s">
        <v>5712</v>
      </c>
      <c r="L4552" t="s">
        <v>21854</v>
      </c>
      <c r="M4552" s="44">
        <v>-8000</v>
      </c>
      <c r="N4552" s="44">
        <v>-8000</v>
      </c>
    </row>
    <row r="4553" spans="2:14" x14ac:dyDescent="0.25">
      <c r="B4553" s="49" t="s">
        <v>9735</v>
      </c>
      <c r="C4553" s="53" t="str">
        <f>_xlfn.XLOOKUP(Tabla1[[#This Row],[txtDimensionFocus]],Tabla7[Columna1],Tabla7[Columna2])</f>
        <v>Cuenta Por Pagar Servicios Generales</v>
      </c>
      <c r="D4553" s="43" t="s">
        <v>13783</v>
      </c>
      <c r="E4553" t="s">
        <v>5713</v>
      </c>
      <c r="F4553" t="s">
        <v>13784</v>
      </c>
      <c r="G4553" s="41">
        <v>42243</v>
      </c>
      <c r="H4553" t="s">
        <v>5714</v>
      </c>
      <c r="L4553" t="s">
        <v>21854</v>
      </c>
      <c r="M4553" s="44">
        <v>-8000</v>
      </c>
      <c r="N4553" s="44">
        <v>-8000</v>
      </c>
    </row>
    <row r="4554" spans="2:14" x14ac:dyDescent="0.25">
      <c r="B4554" s="49" t="s">
        <v>9735</v>
      </c>
      <c r="C4554" s="53" t="str">
        <f>_xlfn.XLOOKUP(Tabla1[[#This Row],[txtDimensionFocus]],Tabla7[Columna1],Tabla7[Columna2])</f>
        <v>Cuenta Por Pagar Servicios Generales</v>
      </c>
      <c r="D4554" s="43" t="s">
        <v>16171</v>
      </c>
      <c r="E4554" t="s">
        <v>8826</v>
      </c>
      <c r="F4554" t="s">
        <v>16173</v>
      </c>
      <c r="G4554" s="41">
        <v>44869</v>
      </c>
      <c r="H4554" t="s">
        <v>8827</v>
      </c>
      <c r="L4554" t="s">
        <v>21854</v>
      </c>
      <c r="M4554" s="44">
        <v>-8000</v>
      </c>
      <c r="N4554" s="44">
        <v>-8000</v>
      </c>
    </row>
    <row r="4555" spans="2:14" x14ac:dyDescent="0.25">
      <c r="B4555" s="49" t="s">
        <v>9735</v>
      </c>
      <c r="C4555" s="53" t="str">
        <f>_xlfn.XLOOKUP(Tabla1[[#This Row],[txtDimensionFocus]],Tabla7[Columna1],Tabla7[Columna2])</f>
        <v>Cuenta Por Pagar Servicios Generales</v>
      </c>
      <c r="D4555" s="43" t="s">
        <v>19248</v>
      </c>
      <c r="E4555" t="s">
        <v>19249</v>
      </c>
      <c r="F4555" t="s">
        <v>19250</v>
      </c>
      <c r="G4555" s="41">
        <v>44251</v>
      </c>
      <c r="H4555" t="s">
        <v>19251</v>
      </c>
      <c r="L4555" t="s">
        <v>21854</v>
      </c>
      <c r="M4555" s="44">
        <v>-8000</v>
      </c>
      <c r="N4555" s="44">
        <v>-8000</v>
      </c>
    </row>
    <row r="4556" spans="2:14" x14ac:dyDescent="0.25">
      <c r="B4556" s="49" t="s">
        <v>9735</v>
      </c>
      <c r="C4556" s="53" t="str">
        <f>_xlfn.XLOOKUP(Tabla1[[#This Row],[txtDimensionFocus]],Tabla7[Columna1],Tabla7[Columna2])</f>
        <v>Cuenta Por Pagar Servicios Generales</v>
      </c>
      <c r="D4556" s="43" t="s">
        <v>6569</v>
      </c>
      <c r="E4556" t="s">
        <v>6568</v>
      </c>
      <c r="F4556" t="s">
        <v>14526</v>
      </c>
      <c r="G4556" s="41">
        <v>42783</v>
      </c>
      <c r="H4556" t="s">
        <v>6664</v>
      </c>
      <c r="L4556" t="s">
        <v>21854</v>
      </c>
      <c r="M4556" s="44">
        <v>-7916.8</v>
      </c>
      <c r="N4556" s="44">
        <v>-7916.8</v>
      </c>
    </row>
    <row r="4557" spans="2:14" x14ac:dyDescent="0.25">
      <c r="B4557" s="49" t="s">
        <v>23866</v>
      </c>
      <c r="C4557" s="53" t="str">
        <f>_xlfn.XLOOKUP(Tabla1[[#This Row],[txtDimensionFocus]],Tabla7[Columna1],Tabla7[Columna2])</f>
        <v>Reposicion/Reposicion Cajas Chicas/Fondos</v>
      </c>
      <c r="D4557" s="43" t="s">
        <v>21068</v>
      </c>
      <c r="E4557" t="s">
        <v>23879</v>
      </c>
      <c r="F4557" t="s">
        <v>21069</v>
      </c>
      <c r="G4557" s="41">
        <v>45306</v>
      </c>
      <c r="H4557" t="s">
        <v>21070</v>
      </c>
      <c r="L4557" t="s">
        <v>21854</v>
      </c>
      <c r="M4557" s="44">
        <v>-13823.89</v>
      </c>
      <c r="N4557" s="44">
        <v>-13823.89</v>
      </c>
    </row>
    <row r="4558" spans="2:14" x14ac:dyDescent="0.25">
      <c r="B4558" s="49" t="s">
        <v>9735</v>
      </c>
      <c r="C4558" s="53" t="str">
        <f>_xlfn.XLOOKUP(Tabla1[[#This Row],[txtDimensionFocus]],Tabla7[Columna1],Tabla7[Columna2])</f>
        <v>Cuenta Por Pagar Servicios Generales</v>
      </c>
      <c r="D4558" s="43" t="s">
        <v>13718</v>
      </c>
      <c r="E4558" t="s">
        <v>5653</v>
      </c>
      <c r="F4558" t="s">
        <v>13719</v>
      </c>
      <c r="G4558" s="41">
        <v>42222</v>
      </c>
      <c r="H4558" t="s">
        <v>5654</v>
      </c>
      <c r="L4558" t="s">
        <v>21854</v>
      </c>
      <c r="M4558" s="44">
        <v>-7879.96</v>
      </c>
      <c r="N4558" s="44">
        <v>-7879.96</v>
      </c>
    </row>
    <row r="4559" spans="2:14" x14ac:dyDescent="0.25">
      <c r="B4559" s="49" t="s">
        <v>9735</v>
      </c>
      <c r="C4559" s="53" t="str">
        <f>_xlfn.XLOOKUP(Tabla1[[#This Row],[txtDimensionFocus]],Tabla7[Columna1],Tabla7[Columna2])</f>
        <v>Cuenta Por Pagar Servicios Generales</v>
      </c>
      <c r="D4559" s="43" t="s">
        <v>6569</v>
      </c>
      <c r="E4559" t="s">
        <v>6568</v>
      </c>
      <c r="F4559" t="s">
        <v>14507</v>
      </c>
      <c r="G4559" s="41">
        <v>42783</v>
      </c>
      <c r="H4559" t="s">
        <v>6640</v>
      </c>
      <c r="L4559" t="s">
        <v>21854</v>
      </c>
      <c r="M4559" s="44">
        <v>-7826.2</v>
      </c>
      <c r="N4559" s="44">
        <v>-7826.2</v>
      </c>
    </row>
    <row r="4560" spans="2:14" x14ac:dyDescent="0.25">
      <c r="B4560" s="49" t="s">
        <v>9735</v>
      </c>
      <c r="C4560" s="53" t="str">
        <f>_xlfn.XLOOKUP(Tabla1[[#This Row],[txtDimensionFocus]],Tabla7[Columna1],Tabla7[Columna2])</f>
        <v>Cuenta Por Pagar Servicios Generales</v>
      </c>
      <c r="D4560" s="43" t="s">
        <v>10515</v>
      </c>
      <c r="E4560" t="s">
        <v>1550</v>
      </c>
      <c r="F4560" t="s">
        <v>10516</v>
      </c>
      <c r="G4560" s="41">
        <v>41534</v>
      </c>
      <c r="H4560" t="s">
        <v>1551</v>
      </c>
      <c r="L4560" t="s">
        <v>21854</v>
      </c>
      <c r="M4560" s="44">
        <v>-7720.04</v>
      </c>
      <c r="N4560" s="44">
        <v>-7720.04</v>
      </c>
    </row>
    <row r="4561" spans="2:14" x14ac:dyDescent="0.25">
      <c r="B4561" s="49" t="s">
        <v>9735</v>
      </c>
      <c r="C4561" s="53" t="str">
        <f>_xlfn.XLOOKUP(Tabla1[[#This Row],[txtDimensionFocus]],Tabla7[Columna1],Tabla7[Columna2])</f>
        <v>Cuenta Por Pagar Servicios Generales</v>
      </c>
      <c r="D4561" s="43" t="s">
        <v>6569</v>
      </c>
      <c r="E4561" t="s">
        <v>6568</v>
      </c>
      <c r="F4561" t="s">
        <v>14510</v>
      </c>
      <c r="G4561" s="41">
        <v>42783</v>
      </c>
      <c r="H4561" t="s">
        <v>6643</v>
      </c>
      <c r="L4561" t="s">
        <v>21854</v>
      </c>
      <c r="M4561" s="44">
        <v>-7559.55</v>
      </c>
      <c r="N4561" s="44">
        <v>-7559.55</v>
      </c>
    </row>
    <row r="4562" spans="2:14" x14ac:dyDescent="0.25">
      <c r="B4562" s="49" t="s">
        <v>9735</v>
      </c>
      <c r="C4562" s="53" t="str">
        <f>_xlfn.XLOOKUP(Tabla1[[#This Row],[txtDimensionFocus]],Tabla7[Columna1],Tabla7[Columna2])</f>
        <v>Cuenta Por Pagar Servicios Generales</v>
      </c>
      <c r="D4562" s="43" t="s">
        <v>13418</v>
      </c>
      <c r="E4562" t="s">
        <v>5292</v>
      </c>
      <c r="F4562" t="s">
        <v>13419</v>
      </c>
      <c r="G4562" s="41">
        <v>42045</v>
      </c>
      <c r="H4562" t="s">
        <v>5293</v>
      </c>
      <c r="L4562" t="s">
        <v>21854</v>
      </c>
      <c r="M4562" s="44">
        <v>-7426</v>
      </c>
      <c r="N4562" s="44">
        <v>-7426</v>
      </c>
    </row>
    <row r="4563" spans="2:14" x14ac:dyDescent="0.25">
      <c r="B4563" s="49" t="s">
        <v>9735</v>
      </c>
      <c r="C4563" s="53" t="str">
        <f>_xlfn.XLOOKUP(Tabla1[[#This Row],[txtDimensionFocus]],Tabla7[Columna1],Tabla7[Columna2])</f>
        <v>Cuenta Por Pagar Servicios Generales</v>
      </c>
      <c r="D4563" s="43" t="s">
        <v>1219</v>
      </c>
      <c r="E4563" t="s">
        <v>1218</v>
      </c>
      <c r="F4563" t="s">
        <v>16341</v>
      </c>
      <c r="G4563" s="41">
        <v>45068</v>
      </c>
      <c r="H4563" t="s">
        <v>9140</v>
      </c>
      <c r="L4563" t="s">
        <v>21854</v>
      </c>
      <c r="M4563" s="44">
        <v>-7360</v>
      </c>
      <c r="N4563" s="44">
        <v>-7360</v>
      </c>
    </row>
    <row r="4564" spans="2:14" x14ac:dyDescent="0.25">
      <c r="B4564" s="49" t="s">
        <v>9735</v>
      </c>
      <c r="C4564" s="53" t="str">
        <f>_xlfn.XLOOKUP(Tabla1[[#This Row],[txtDimensionFocus]],Tabla7[Columna1],Tabla7[Columna2])</f>
        <v>Cuenta Por Pagar Servicios Generales</v>
      </c>
      <c r="D4564" s="43" t="s">
        <v>6569</v>
      </c>
      <c r="E4564" t="s">
        <v>6568</v>
      </c>
      <c r="F4564" t="s">
        <v>14491</v>
      </c>
      <c r="G4564" s="41">
        <v>42783</v>
      </c>
      <c r="H4564" t="s">
        <v>6622</v>
      </c>
      <c r="L4564" t="s">
        <v>21854</v>
      </c>
      <c r="M4564" s="44">
        <v>-7323.6</v>
      </c>
      <c r="N4564" s="44">
        <v>-7323.6</v>
      </c>
    </row>
    <row r="4565" spans="2:14" x14ac:dyDescent="0.25">
      <c r="B4565" s="49" t="s">
        <v>9735</v>
      </c>
      <c r="C4565" s="53" t="str">
        <f>_xlfn.XLOOKUP(Tabla1[[#This Row],[txtDimensionFocus]],Tabla7[Columna1],Tabla7[Columna2])</f>
        <v>Cuenta Por Pagar Servicios Generales</v>
      </c>
      <c r="D4565" s="43" t="s">
        <v>6569</v>
      </c>
      <c r="E4565" t="s">
        <v>6568</v>
      </c>
      <c r="F4565" t="s">
        <v>14495</v>
      </c>
      <c r="G4565" s="41">
        <v>42783</v>
      </c>
      <c r="H4565" t="s">
        <v>6627</v>
      </c>
      <c r="L4565" t="s">
        <v>21854</v>
      </c>
      <c r="M4565" s="44">
        <v>-7162.05</v>
      </c>
      <c r="N4565" s="44">
        <v>-7162.05</v>
      </c>
    </row>
    <row r="4566" spans="2:14" x14ac:dyDescent="0.25">
      <c r="B4566" s="49" t="s">
        <v>9735</v>
      </c>
      <c r="C4566" s="53" t="str">
        <f>_xlfn.XLOOKUP(Tabla1[[#This Row],[txtDimensionFocus]],Tabla7[Columna1],Tabla7[Columna2])</f>
        <v>Cuenta Por Pagar Servicios Generales</v>
      </c>
      <c r="D4566" s="43" t="s">
        <v>13410</v>
      </c>
      <c r="E4566" t="s">
        <v>5281</v>
      </c>
      <c r="F4566" t="s">
        <v>13411</v>
      </c>
      <c r="G4566" s="41">
        <v>42039</v>
      </c>
      <c r="H4566" t="s">
        <v>5282</v>
      </c>
      <c r="L4566" t="s">
        <v>21854</v>
      </c>
      <c r="M4566" s="44">
        <v>-7095.96</v>
      </c>
      <c r="N4566" s="44">
        <v>-7095.96</v>
      </c>
    </row>
    <row r="4567" spans="2:14" x14ac:dyDescent="0.25">
      <c r="B4567" s="49" t="s">
        <v>9735</v>
      </c>
      <c r="C4567" s="53" t="str">
        <f>_xlfn.XLOOKUP(Tabla1[[#This Row],[txtDimensionFocus]],Tabla7[Columna1],Tabla7[Columna2])</f>
        <v>Cuenta Por Pagar Servicios Generales</v>
      </c>
      <c r="D4567" s="43" t="s">
        <v>13414</v>
      </c>
      <c r="E4567" t="s">
        <v>5287</v>
      </c>
      <c r="F4567" t="s">
        <v>13415</v>
      </c>
      <c r="G4567" s="41">
        <v>42041</v>
      </c>
      <c r="H4567" t="s">
        <v>5288</v>
      </c>
      <c r="L4567" t="s">
        <v>21854</v>
      </c>
      <c r="M4567" s="44">
        <v>-7095.96</v>
      </c>
      <c r="N4567" s="44">
        <v>-7095.96</v>
      </c>
    </row>
    <row r="4568" spans="2:14" x14ac:dyDescent="0.25">
      <c r="B4568" s="49" t="s">
        <v>9735</v>
      </c>
      <c r="C4568" s="53" t="str">
        <f>_xlfn.XLOOKUP(Tabla1[[#This Row],[txtDimensionFocus]],Tabla7[Columna1],Tabla7[Columna2])</f>
        <v>Cuenta Por Pagar Servicios Generales</v>
      </c>
      <c r="D4568" s="43" t="s">
        <v>10710</v>
      </c>
      <c r="E4568" t="s">
        <v>1787</v>
      </c>
      <c r="F4568" t="s">
        <v>10711</v>
      </c>
      <c r="G4568" s="41">
        <v>41606</v>
      </c>
      <c r="H4568" t="s">
        <v>1788</v>
      </c>
      <c r="L4568" t="s">
        <v>21854</v>
      </c>
      <c r="M4568" s="44">
        <v>-7084.68</v>
      </c>
      <c r="N4568" s="44">
        <v>-7084.68</v>
      </c>
    </row>
    <row r="4569" spans="2:14" x14ac:dyDescent="0.25">
      <c r="B4569" s="49" t="s">
        <v>9735</v>
      </c>
      <c r="C4569" s="53" t="str">
        <f>_xlfn.XLOOKUP(Tabla1[[#This Row],[txtDimensionFocus]],Tabla7[Columna1],Tabla7[Columna2])</f>
        <v>Cuenta Por Pagar Servicios Generales</v>
      </c>
      <c r="D4569" s="43" t="s">
        <v>10675</v>
      </c>
      <c r="E4569" t="s">
        <v>1746</v>
      </c>
      <c r="F4569" t="s">
        <v>10676</v>
      </c>
      <c r="G4569" s="41">
        <v>41603</v>
      </c>
      <c r="H4569" t="s">
        <v>1747</v>
      </c>
      <c r="L4569" t="s">
        <v>21854</v>
      </c>
      <c r="M4569" s="44">
        <v>-7083.99</v>
      </c>
      <c r="N4569" s="44">
        <v>-7083.99</v>
      </c>
    </row>
    <row r="4570" spans="2:14" x14ac:dyDescent="0.25">
      <c r="B4570" s="49" t="s">
        <v>9735</v>
      </c>
      <c r="C4570" s="53" t="str">
        <f>_xlfn.XLOOKUP(Tabla1[[#This Row],[txtDimensionFocus]],Tabla7[Columna1],Tabla7[Columna2])</f>
        <v>Cuenta Por Pagar Servicios Generales</v>
      </c>
      <c r="D4570" s="43" t="s">
        <v>12303</v>
      </c>
      <c r="E4570" t="s">
        <v>3778</v>
      </c>
      <c r="F4570" t="s">
        <v>13811</v>
      </c>
      <c r="G4570" s="41">
        <v>42275</v>
      </c>
      <c r="H4570" t="s">
        <v>5745</v>
      </c>
      <c r="L4570" t="s">
        <v>21854</v>
      </c>
      <c r="M4570" s="44">
        <v>-7080</v>
      </c>
      <c r="N4570" s="44">
        <v>-7080</v>
      </c>
    </row>
    <row r="4571" spans="2:14" x14ac:dyDescent="0.25">
      <c r="B4571" s="49" t="s">
        <v>23700</v>
      </c>
      <c r="C4571" s="53" t="str">
        <f>_xlfn.XLOOKUP(Tabla1[[#This Row],[txtDimensionFocus]],Tabla7[Columna1],Tabla7[Columna2])</f>
        <v>Retencion por Pagar  de Impuesto Retenido</v>
      </c>
      <c r="D4571" s="43" t="s">
        <v>17</v>
      </c>
      <c r="E4571" t="s">
        <v>16</v>
      </c>
      <c r="F4571" t="s">
        <v>23753</v>
      </c>
      <c r="G4571" s="41">
        <v>41565</v>
      </c>
      <c r="L4571" t="s">
        <v>21854</v>
      </c>
      <c r="M4571" s="44">
        <v>-13331.12</v>
      </c>
      <c r="N4571" s="44">
        <v>-13331.12</v>
      </c>
    </row>
    <row r="4572" spans="2:14" x14ac:dyDescent="0.25">
      <c r="B4572" s="49" t="s">
        <v>9735</v>
      </c>
      <c r="C4572" s="53" t="str">
        <f>_xlfn.XLOOKUP(Tabla1[[#This Row],[txtDimensionFocus]],Tabla7[Columna1],Tabla7[Columna2])</f>
        <v>Cuenta Por Pagar Servicios Generales</v>
      </c>
      <c r="D4572" s="43" t="s">
        <v>4034</v>
      </c>
      <c r="E4572" t="s">
        <v>4033</v>
      </c>
      <c r="F4572" t="s">
        <v>12694</v>
      </c>
      <c r="G4572" s="41">
        <v>41918</v>
      </c>
      <c r="H4572" t="s">
        <v>4307</v>
      </c>
      <c r="I4572" t="s">
        <v>19126</v>
      </c>
      <c r="K4572" t="s">
        <v>22793</v>
      </c>
      <c r="L4572" t="s">
        <v>21854</v>
      </c>
      <c r="M4572" s="44">
        <v>-7080</v>
      </c>
      <c r="N4572" s="44">
        <v>-7080</v>
      </c>
    </row>
    <row r="4573" spans="2:14" x14ac:dyDescent="0.25">
      <c r="B4573" s="49" t="s">
        <v>9735</v>
      </c>
      <c r="C4573" s="53" t="str">
        <f>_xlfn.XLOOKUP(Tabla1[[#This Row],[txtDimensionFocus]],Tabla7[Columna1],Tabla7[Columna2])</f>
        <v>Cuenta Por Pagar Servicios Generales</v>
      </c>
      <c r="D4573" s="43" t="s">
        <v>6569</v>
      </c>
      <c r="E4573" t="s">
        <v>6568</v>
      </c>
      <c r="F4573" t="s">
        <v>14484</v>
      </c>
      <c r="G4573" s="41">
        <v>42783</v>
      </c>
      <c r="H4573" t="s">
        <v>6614</v>
      </c>
      <c r="L4573" t="s">
        <v>21854</v>
      </c>
      <c r="M4573" s="44">
        <v>-7075.2</v>
      </c>
      <c r="N4573" s="44">
        <v>-7075.2</v>
      </c>
    </row>
    <row r="4574" spans="2:14" x14ac:dyDescent="0.25">
      <c r="B4574" s="49" t="s">
        <v>9735</v>
      </c>
      <c r="C4574" s="53" t="str">
        <f>_xlfn.XLOOKUP(Tabla1[[#This Row],[txtDimensionFocus]],Tabla7[Columna1],Tabla7[Columna2])</f>
        <v>Cuenta Por Pagar Servicios Generales</v>
      </c>
      <c r="D4574" s="43" t="s">
        <v>11352</v>
      </c>
      <c r="E4574" t="s">
        <v>2466</v>
      </c>
      <c r="F4574" t="s">
        <v>11353</v>
      </c>
      <c r="G4574" s="41">
        <v>41725</v>
      </c>
      <c r="H4574" t="s">
        <v>2467</v>
      </c>
      <c r="L4574" t="s">
        <v>21854</v>
      </c>
      <c r="M4574" s="44">
        <v>-7040</v>
      </c>
      <c r="N4574" s="44">
        <v>-7040</v>
      </c>
    </row>
    <row r="4575" spans="2:14" x14ac:dyDescent="0.25">
      <c r="B4575" s="49" t="s">
        <v>23581</v>
      </c>
      <c r="C4575" s="53" t="str">
        <f>_xlfn.XLOOKUP(Tabla1[[#This Row],[txtDimensionFocus]],Tabla7[Columna1],Tabla7[Columna2])</f>
        <v>Retencion Impuesto Sobre La Renta Empleados</v>
      </c>
      <c r="D4575" s="43" t="s">
        <v>816</v>
      </c>
      <c r="E4575" t="s">
        <v>815</v>
      </c>
      <c r="F4575" t="s">
        <v>21856</v>
      </c>
      <c r="G4575" s="41">
        <v>41400</v>
      </c>
      <c r="L4575" t="s">
        <v>21854</v>
      </c>
      <c r="M4575" s="44">
        <v>-13308.7</v>
      </c>
      <c r="N4575" s="44">
        <v>-13308.7</v>
      </c>
    </row>
    <row r="4576" spans="2:14" x14ac:dyDescent="0.25">
      <c r="B4576" s="49" t="s">
        <v>9735</v>
      </c>
      <c r="C4576" s="53" t="str">
        <f>_xlfn.XLOOKUP(Tabla1[[#This Row],[txtDimensionFocus]],Tabla7[Columna1],Tabla7[Columna2])</f>
        <v>Cuenta Por Pagar Servicios Generales</v>
      </c>
      <c r="D4576" s="43" t="s">
        <v>11354</v>
      </c>
      <c r="E4576" t="s">
        <v>2469</v>
      </c>
      <c r="F4576" t="s">
        <v>11355</v>
      </c>
      <c r="G4576" s="41">
        <v>41725</v>
      </c>
      <c r="H4576" t="s">
        <v>2467</v>
      </c>
      <c r="L4576" t="s">
        <v>21854</v>
      </c>
      <c r="M4576" s="44">
        <v>-7040</v>
      </c>
      <c r="N4576" s="44">
        <v>-7040</v>
      </c>
    </row>
    <row r="4577" spans="2:14" x14ac:dyDescent="0.25">
      <c r="B4577" s="49" t="s">
        <v>23866</v>
      </c>
      <c r="C4577" s="53" t="str">
        <f>_xlfn.XLOOKUP(Tabla1[[#This Row],[txtDimensionFocus]],Tabla7[Columna1],Tabla7[Columna2])</f>
        <v>Reposicion/Reposicion Cajas Chicas/Fondos</v>
      </c>
      <c r="D4577" s="43" t="s">
        <v>21027</v>
      </c>
      <c r="E4577" t="s">
        <v>23868</v>
      </c>
      <c r="F4577" t="s">
        <v>21028</v>
      </c>
      <c r="G4577" s="41">
        <v>45300</v>
      </c>
      <c r="H4577" t="s">
        <v>21029</v>
      </c>
      <c r="L4577" t="s">
        <v>21854</v>
      </c>
      <c r="M4577" s="44">
        <v>-13222.24</v>
      </c>
      <c r="N4577" s="44">
        <v>-13222.24</v>
      </c>
    </row>
    <row r="4578" spans="2:14" x14ac:dyDescent="0.25">
      <c r="B4578" s="49" t="s">
        <v>9735</v>
      </c>
      <c r="C4578" s="53" t="str">
        <f>_xlfn.XLOOKUP(Tabla1[[#This Row],[txtDimensionFocus]],Tabla7[Columna1],Tabla7[Columna2])</f>
        <v>Cuenta Por Pagar Servicios Generales</v>
      </c>
      <c r="D4578" s="43" t="s">
        <v>1219</v>
      </c>
      <c r="E4578" t="s">
        <v>1218</v>
      </c>
      <c r="F4578" t="s">
        <v>15408</v>
      </c>
      <c r="G4578" s="41">
        <v>44392</v>
      </c>
      <c r="H4578" t="s">
        <v>7905</v>
      </c>
      <c r="L4578" t="s">
        <v>21854</v>
      </c>
      <c r="M4578" s="44">
        <v>-6860</v>
      </c>
      <c r="N4578" s="44">
        <v>-6860</v>
      </c>
    </row>
    <row r="4579" spans="2:14" x14ac:dyDescent="0.25">
      <c r="B4579" s="49" t="s">
        <v>9735</v>
      </c>
      <c r="C4579" s="53" t="str">
        <f>_xlfn.XLOOKUP(Tabla1[[#This Row],[txtDimensionFocus]],Tabla7[Columna1],Tabla7[Columna2])</f>
        <v>Cuenta Por Pagar Servicios Generales</v>
      </c>
      <c r="D4579" s="43" t="s">
        <v>9097</v>
      </c>
      <c r="E4579" t="s">
        <v>9096</v>
      </c>
      <c r="F4579" t="s">
        <v>16330</v>
      </c>
      <c r="G4579" s="41">
        <v>45061</v>
      </c>
      <c r="H4579" t="s">
        <v>9112</v>
      </c>
      <c r="L4579" t="s">
        <v>21854</v>
      </c>
      <c r="M4579" s="44">
        <v>-6826.3</v>
      </c>
      <c r="N4579" s="44">
        <v>-6826.3</v>
      </c>
    </row>
    <row r="4580" spans="2:14" x14ac:dyDescent="0.25">
      <c r="B4580" s="49" t="s">
        <v>9735</v>
      </c>
      <c r="C4580" s="53" t="str">
        <f>_xlfn.XLOOKUP(Tabla1[[#This Row],[txtDimensionFocus]],Tabla7[Columna1],Tabla7[Columna2])</f>
        <v>Cuenta Por Pagar Servicios Generales</v>
      </c>
      <c r="D4580" s="43" t="s">
        <v>6569</v>
      </c>
      <c r="E4580" t="s">
        <v>6568</v>
      </c>
      <c r="F4580" t="s">
        <v>14535</v>
      </c>
      <c r="G4580" s="41">
        <v>42783</v>
      </c>
      <c r="H4580" t="s">
        <v>6674</v>
      </c>
      <c r="L4580" t="s">
        <v>21854</v>
      </c>
      <c r="M4580" s="44">
        <v>-6647.15</v>
      </c>
      <c r="N4580" s="44">
        <v>-6647.15</v>
      </c>
    </row>
    <row r="4581" spans="2:14" x14ac:dyDescent="0.25">
      <c r="B4581" s="49" t="s">
        <v>9735</v>
      </c>
      <c r="C4581" s="53" t="str">
        <f>_xlfn.XLOOKUP(Tabla1[[#This Row],[txtDimensionFocus]],Tabla7[Columna1],Tabla7[Columna2])</f>
        <v>Cuenta Por Pagar Servicios Generales</v>
      </c>
      <c r="D4581" s="43" t="s">
        <v>10665</v>
      </c>
      <c r="E4581" t="s">
        <v>1735</v>
      </c>
      <c r="F4581" t="s">
        <v>10666</v>
      </c>
      <c r="G4581" s="41">
        <v>41603</v>
      </c>
      <c r="H4581" t="s">
        <v>1736</v>
      </c>
      <c r="L4581" t="s">
        <v>21854</v>
      </c>
      <c r="M4581" s="44">
        <v>-6398.15</v>
      </c>
      <c r="N4581" s="44">
        <v>-6398.15</v>
      </c>
    </row>
    <row r="4582" spans="2:14" x14ac:dyDescent="0.25">
      <c r="B4582" s="49" t="s">
        <v>9735</v>
      </c>
      <c r="C4582" s="53" t="str">
        <f>_xlfn.XLOOKUP(Tabla1[[#This Row],[txtDimensionFocus]],Tabla7[Columna1],Tabla7[Columna2])</f>
        <v>Cuenta Por Pagar Servicios Generales</v>
      </c>
      <c r="D4582" s="43" t="s">
        <v>2237</v>
      </c>
      <c r="E4582" t="s">
        <v>2236</v>
      </c>
      <c r="F4582" t="s">
        <v>11139</v>
      </c>
      <c r="G4582" s="41">
        <v>41695</v>
      </c>
      <c r="H4582" t="s">
        <v>2238</v>
      </c>
      <c r="I4582" t="s">
        <v>19134</v>
      </c>
      <c r="K4582">
        <v>680</v>
      </c>
      <c r="L4582" t="s">
        <v>21854</v>
      </c>
      <c r="M4582" s="44">
        <v>-6360.2</v>
      </c>
      <c r="N4582" s="44">
        <v>-6360.2</v>
      </c>
    </row>
    <row r="4583" spans="2:14" x14ac:dyDescent="0.25">
      <c r="B4583" s="49" t="s">
        <v>9735</v>
      </c>
      <c r="C4583" s="53" t="str">
        <f>_xlfn.XLOOKUP(Tabla1[[#This Row],[txtDimensionFocus]],Tabla7[Columna1],Tabla7[Columna2])</f>
        <v>Cuenta Por Pagar Servicios Generales</v>
      </c>
      <c r="D4583" s="43" t="s">
        <v>1219</v>
      </c>
      <c r="E4583" t="s">
        <v>1218</v>
      </c>
      <c r="F4583" t="s">
        <v>16332</v>
      </c>
      <c r="G4583" s="41">
        <v>45061</v>
      </c>
      <c r="H4583" t="s">
        <v>9117</v>
      </c>
      <c r="L4583" t="s">
        <v>21854</v>
      </c>
      <c r="M4583" s="44">
        <v>-6310</v>
      </c>
      <c r="N4583" s="44">
        <v>-6310</v>
      </c>
    </row>
    <row r="4584" spans="2:14" x14ac:dyDescent="0.25">
      <c r="B4584" s="49" t="s">
        <v>9735</v>
      </c>
      <c r="C4584" s="53" t="str">
        <f>_xlfn.XLOOKUP(Tabla1[[#This Row],[txtDimensionFocus]],Tabla7[Columna1],Tabla7[Columna2])</f>
        <v>Cuenta Por Pagar Servicios Generales</v>
      </c>
      <c r="D4584" s="43" t="s">
        <v>6569</v>
      </c>
      <c r="E4584" t="s">
        <v>6568</v>
      </c>
      <c r="F4584" t="s">
        <v>14898</v>
      </c>
      <c r="G4584" s="41">
        <v>43294</v>
      </c>
      <c r="H4584" t="s">
        <v>7159</v>
      </c>
      <c r="L4584" t="s">
        <v>21854</v>
      </c>
      <c r="M4584" s="44">
        <v>-6274.24</v>
      </c>
      <c r="N4584" s="44">
        <v>-6274.24</v>
      </c>
    </row>
    <row r="4585" spans="2:14" x14ac:dyDescent="0.25">
      <c r="B4585" s="49" t="s">
        <v>9735</v>
      </c>
      <c r="C4585" s="53" t="str">
        <f>_xlfn.XLOOKUP(Tabla1[[#This Row],[txtDimensionFocus]],Tabla7[Columna1],Tabla7[Columna2])</f>
        <v>Cuenta Por Pagar Servicios Generales</v>
      </c>
      <c r="D4585" s="43" t="s">
        <v>6569</v>
      </c>
      <c r="E4585" t="s">
        <v>6568</v>
      </c>
      <c r="F4585" t="s">
        <v>14512</v>
      </c>
      <c r="G4585" s="41">
        <v>42783</v>
      </c>
      <c r="H4585" t="s">
        <v>6646</v>
      </c>
      <c r="L4585" t="s">
        <v>21854</v>
      </c>
      <c r="M4585" s="44">
        <v>-6231.25</v>
      </c>
      <c r="N4585" s="44">
        <v>-6231.25</v>
      </c>
    </row>
    <row r="4586" spans="2:14" x14ac:dyDescent="0.25">
      <c r="B4586" s="49" t="s">
        <v>9735</v>
      </c>
      <c r="C4586" s="53" t="str">
        <f>_xlfn.XLOOKUP(Tabla1[[#This Row],[txtDimensionFocus]],Tabla7[Columna1],Tabla7[Columna2])</f>
        <v>Cuenta Por Pagar Servicios Generales</v>
      </c>
      <c r="D4586" s="43" t="s">
        <v>6569</v>
      </c>
      <c r="E4586" t="s">
        <v>6568</v>
      </c>
      <c r="F4586" t="s">
        <v>14499</v>
      </c>
      <c r="G4586" s="41">
        <v>42783</v>
      </c>
      <c r="H4586" t="s">
        <v>6631</v>
      </c>
      <c r="L4586" t="s">
        <v>21854</v>
      </c>
      <c r="M4586" s="44">
        <v>-6142.2</v>
      </c>
      <c r="N4586" s="44">
        <v>-6142.2</v>
      </c>
    </row>
    <row r="4587" spans="2:14" x14ac:dyDescent="0.25">
      <c r="B4587" s="49" t="s">
        <v>9735</v>
      </c>
      <c r="C4587" s="53" t="str">
        <f>_xlfn.XLOOKUP(Tabla1[[#This Row],[txtDimensionFocus]],Tabla7[Columna1],Tabla7[Columna2])</f>
        <v>Cuenta Por Pagar Servicios Generales</v>
      </c>
      <c r="D4587" s="43" t="s">
        <v>6569</v>
      </c>
      <c r="E4587" t="s">
        <v>6568</v>
      </c>
      <c r="F4587" t="s">
        <v>14486</v>
      </c>
      <c r="G4587" s="41">
        <v>42783</v>
      </c>
      <c r="H4587" t="s">
        <v>6616</v>
      </c>
      <c r="L4587" t="s">
        <v>21854</v>
      </c>
      <c r="M4587" s="44">
        <v>-6106.9</v>
      </c>
      <c r="N4587" s="44">
        <v>-6106.9</v>
      </c>
    </row>
    <row r="4588" spans="2:14" x14ac:dyDescent="0.25">
      <c r="B4588" s="49" t="s">
        <v>9735</v>
      </c>
      <c r="C4588" s="53" t="str">
        <f>_xlfn.XLOOKUP(Tabla1[[#This Row],[txtDimensionFocus]],Tabla7[Columna1],Tabla7[Columna2])</f>
        <v>Cuenta Por Pagar Servicios Generales</v>
      </c>
      <c r="D4588" s="43" t="s">
        <v>1129</v>
      </c>
      <c r="E4588" t="s">
        <v>1128</v>
      </c>
      <c r="F4588" t="s">
        <v>10217</v>
      </c>
      <c r="G4588" s="41">
        <v>41269</v>
      </c>
      <c r="H4588" t="s">
        <v>1149</v>
      </c>
      <c r="L4588" t="s">
        <v>21854</v>
      </c>
      <c r="M4588" s="44">
        <v>-6029.92</v>
      </c>
      <c r="N4588" s="44">
        <v>-6029.92</v>
      </c>
    </row>
    <row r="4589" spans="2:14" x14ac:dyDescent="0.25">
      <c r="B4589" s="49" t="s">
        <v>9735</v>
      </c>
      <c r="C4589" s="53" t="str">
        <f>_xlfn.XLOOKUP(Tabla1[[#This Row],[txtDimensionFocus]],Tabla7[Columna1],Tabla7[Columna2])</f>
        <v>Cuenta Por Pagar Servicios Generales</v>
      </c>
      <c r="D4589" s="43" t="s">
        <v>6569</v>
      </c>
      <c r="E4589" t="s">
        <v>6568</v>
      </c>
      <c r="F4589" t="s">
        <v>14459</v>
      </c>
      <c r="G4589" s="41">
        <v>42783</v>
      </c>
      <c r="H4589" t="s">
        <v>6585</v>
      </c>
      <c r="L4589" t="s">
        <v>21854</v>
      </c>
      <c r="M4589" s="44">
        <v>-6020</v>
      </c>
      <c r="N4589" s="44">
        <v>-6020</v>
      </c>
    </row>
    <row r="4590" spans="2:14" x14ac:dyDescent="0.25">
      <c r="B4590" s="49" t="s">
        <v>9735</v>
      </c>
      <c r="C4590" s="53" t="str">
        <f>_xlfn.XLOOKUP(Tabla1[[#This Row],[txtDimensionFocus]],Tabla7[Columna1],Tabla7[Columna2])</f>
        <v>Cuenta Por Pagar Servicios Generales</v>
      </c>
      <c r="D4590" s="43" t="s">
        <v>10359</v>
      </c>
      <c r="E4590" t="s">
        <v>1345</v>
      </c>
      <c r="F4590" t="s">
        <v>10360</v>
      </c>
      <c r="G4590" s="41">
        <v>41407</v>
      </c>
      <c r="H4590" t="s">
        <v>1346</v>
      </c>
      <c r="L4590" t="s">
        <v>21854</v>
      </c>
      <c r="M4590" s="44">
        <v>-6000</v>
      </c>
      <c r="N4590" s="44">
        <v>-6000</v>
      </c>
    </row>
    <row r="4591" spans="2:14" x14ac:dyDescent="0.25">
      <c r="B4591" s="49" t="s">
        <v>9735</v>
      </c>
      <c r="C4591" s="53" t="str">
        <f>_xlfn.XLOOKUP(Tabla1[[#This Row],[txtDimensionFocus]],Tabla7[Columna1],Tabla7[Columna2])</f>
        <v>Cuenta Por Pagar Servicios Generales</v>
      </c>
      <c r="D4591" s="43" t="s">
        <v>10359</v>
      </c>
      <c r="E4591" t="s">
        <v>1345</v>
      </c>
      <c r="F4591" t="s">
        <v>10538</v>
      </c>
      <c r="G4591" s="41">
        <v>41544</v>
      </c>
      <c r="H4591" t="s">
        <v>1593</v>
      </c>
      <c r="L4591" t="s">
        <v>21854</v>
      </c>
      <c r="M4591" s="44">
        <v>-6000</v>
      </c>
      <c r="N4591" s="44">
        <v>-6000</v>
      </c>
    </row>
    <row r="4592" spans="2:14" x14ac:dyDescent="0.25">
      <c r="B4592" s="49" t="s">
        <v>9735</v>
      </c>
      <c r="C4592" s="53" t="str">
        <f>_xlfn.XLOOKUP(Tabla1[[#This Row],[txtDimensionFocus]],Tabla7[Columna1],Tabla7[Columna2])</f>
        <v>Cuenta Por Pagar Servicios Generales</v>
      </c>
      <c r="D4592" s="43" t="s">
        <v>10359</v>
      </c>
      <c r="E4592" t="s">
        <v>1345</v>
      </c>
      <c r="F4592" t="s">
        <v>11006</v>
      </c>
      <c r="G4592" s="41">
        <v>41639</v>
      </c>
      <c r="H4592" t="s">
        <v>2095</v>
      </c>
      <c r="L4592" t="s">
        <v>21854</v>
      </c>
      <c r="M4592" s="44">
        <v>-6000</v>
      </c>
      <c r="N4592" s="44">
        <v>-6000</v>
      </c>
    </row>
    <row r="4593" spans="2:14" x14ac:dyDescent="0.25">
      <c r="B4593" s="49" t="s">
        <v>9735</v>
      </c>
      <c r="C4593" s="53" t="str">
        <f>_xlfn.XLOOKUP(Tabla1[[#This Row],[txtDimensionFocus]],Tabla7[Columna1],Tabla7[Columna2])</f>
        <v>Cuenta Por Pagar Servicios Generales</v>
      </c>
      <c r="D4593" s="43" t="s">
        <v>10359</v>
      </c>
      <c r="E4593" t="s">
        <v>1345</v>
      </c>
      <c r="F4593" t="s">
        <v>11048</v>
      </c>
      <c r="G4593" s="41">
        <v>41668</v>
      </c>
      <c r="H4593" t="s">
        <v>2101</v>
      </c>
      <c r="L4593" t="s">
        <v>21854</v>
      </c>
      <c r="M4593" s="44">
        <v>-6000</v>
      </c>
      <c r="N4593" s="44">
        <v>-6000</v>
      </c>
    </row>
    <row r="4594" spans="2:14" x14ac:dyDescent="0.25">
      <c r="B4594" s="49" t="s">
        <v>9735</v>
      </c>
      <c r="C4594" s="53" t="str">
        <f>_xlfn.XLOOKUP(Tabla1[[#This Row],[txtDimensionFocus]],Tabla7[Columna1],Tabla7[Columna2])</f>
        <v>Cuenta Por Pagar Servicios Generales</v>
      </c>
      <c r="D4594" s="43" t="s">
        <v>10359</v>
      </c>
      <c r="E4594" t="s">
        <v>1345</v>
      </c>
      <c r="F4594" t="s">
        <v>12429</v>
      </c>
      <c r="G4594" s="41">
        <v>41820</v>
      </c>
      <c r="H4594" t="s">
        <v>3954</v>
      </c>
      <c r="L4594" t="s">
        <v>21854</v>
      </c>
      <c r="M4594" s="44">
        <v>-6000</v>
      </c>
      <c r="N4594" s="44">
        <v>-6000</v>
      </c>
    </row>
    <row r="4595" spans="2:14" x14ac:dyDescent="0.25">
      <c r="B4595" s="49" t="s">
        <v>9735</v>
      </c>
      <c r="C4595" s="53" t="str">
        <f>_xlfn.XLOOKUP(Tabla1[[#This Row],[txtDimensionFocus]],Tabla7[Columna1],Tabla7[Columna2])</f>
        <v>Cuenta Por Pagar Servicios Generales</v>
      </c>
      <c r="D4595" s="43" t="s">
        <v>9456</v>
      </c>
      <c r="E4595" t="s">
        <v>219</v>
      </c>
      <c r="F4595" t="s">
        <v>10361</v>
      </c>
      <c r="G4595" s="41">
        <v>41407</v>
      </c>
      <c r="H4595" t="s">
        <v>1346</v>
      </c>
      <c r="L4595" t="s">
        <v>21854</v>
      </c>
      <c r="M4595" s="44">
        <v>-6000</v>
      </c>
      <c r="N4595" s="44">
        <v>-6000</v>
      </c>
    </row>
    <row r="4596" spans="2:14" x14ac:dyDescent="0.25">
      <c r="B4596" s="49" t="s">
        <v>9735</v>
      </c>
      <c r="C4596" s="53" t="str">
        <f>_xlfn.XLOOKUP(Tabla1[[#This Row],[txtDimensionFocus]],Tabla7[Columna1],Tabla7[Columna2])</f>
        <v>Cuenta Por Pagar Servicios Generales</v>
      </c>
      <c r="D4596" s="43" t="s">
        <v>9456</v>
      </c>
      <c r="E4596" t="s">
        <v>219</v>
      </c>
      <c r="F4596" t="s">
        <v>10847</v>
      </c>
      <c r="G4596" s="41">
        <v>41620</v>
      </c>
      <c r="H4596" t="s">
        <v>1933</v>
      </c>
      <c r="L4596" t="s">
        <v>21854</v>
      </c>
      <c r="M4596" s="44">
        <v>-6000</v>
      </c>
      <c r="N4596" s="44">
        <v>-6000</v>
      </c>
    </row>
    <row r="4597" spans="2:14" x14ac:dyDescent="0.25">
      <c r="B4597" s="49" t="s">
        <v>9735</v>
      </c>
      <c r="C4597" s="53" t="str">
        <f>_xlfn.XLOOKUP(Tabla1[[#This Row],[txtDimensionFocus]],Tabla7[Columna1],Tabla7[Columna2])</f>
        <v>Cuenta Por Pagar Servicios Generales</v>
      </c>
      <c r="D4597" s="43" t="s">
        <v>9456</v>
      </c>
      <c r="E4597" t="s">
        <v>219</v>
      </c>
      <c r="F4597" t="s">
        <v>11007</v>
      </c>
      <c r="G4597" s="41">
        <v>41639</v>
      </c>
      <c r="H4597" t="s">
        <v>2095</v>
      </c>
      <c r="L4597" t="s">
        <v>21854</v>
      </c>
      <c r="M4597" s="44">
        <v>-6000</v>
      </c>
      <c r="N4597" s="44">
        <v>-6000</v>
      </c>
    </row>
    <row r="4598" spans="2:14" x14ac:dyDescent="0.25">
      <c r="B4598" s="49" t="s">
        <v>9735</v>
      </c>
      <c r="C4598" s="53" t="str">
        <f>_xlfn.XLOOKUP(Tabla1[[#This Row],[txtDimensionFocus]],Tabla7[Columna1],Tabla7[Columna2])</f>
        <v>Cuenta Por Pagar Servicios Generales</v>
      </c>
      <c r="D4598" s="43" t="s">
        <v>9456</v>
      </c>
      <c r="E4598" t="s">
        <v>219</v>
      </c>
      <c r="F4598" t="s">
        <v>11049</v>
      </c>
      <c r="G4598" s="41">
        <v>41668</v>
      </c>
      <c r="H4598" t="s">
        <v>2101</v>
      </c>
      <c r="L4598" t="s">
        <v>21854</v>
      </c>
      <c r="M4598" s="44">
        <v>-6000</v>
      </c>
      <c r="N4598" s="44">
        <v>-6000</v>
      </c>
    </row>
    <row r="4599" spans="2:14" x14ac:dyDescent="0.25">
      <c r="B4599" s="49" t="s">
        <v>9735</v>
      </c>
      <c r="C4599" s="53" t="str">
        <f>_xlfn.XLOOKUP(Tabla1[[#This Row],[txtDimensionFocus]],Tabla7[Columna1],Tabla7[Columna2])</f>
        <v>Cuenta Por Pagar Servicios Generales</v>
      </c>
      <c r="D4599" s="43" t="s">
        <v>11008</v>
      </c>
      <c r="E4599" t="s">
        <v>2097</v>
      </c>
      <c r="F4599" t="s">
        <v>11009</v>
      </c>
      <c r="G4599" s="41">
        <v>41639</v>
      </c>
      <c r="H4599" t="s">
        <v>2095</v>
      </c>
      <c r="L4599" t="s">
        <v>21854</v>
      </c>
      <c r="M4599" s="44">
        <v>-6000</v>
      </c>
      <c r="N4599" s="44">
        <v>-6000</v>
      </c>
    </row>
    <row r="4600" spans="2:14" x14ac:dyDescent="0.25">
      <c r="B4600" s="49" t="s">
        <v>9735</v>
      </c>
      <c r="C4600" s="53" t="str">
        <f>_xlfn.XLOOKUP(Tabla1[[#This Row],[txtDimensionFocus]],Tabla7[Columna1],Tabla7[Columna2])</f>
        <v>Cuenta Por Pagar Servicios Generales</v>
      </c>
      <c r="D4600" s="43" t="s">
        <v>11010</v>
      </c>
      <c r="E4600" t="s">
        <v>2098</v>
      </c>
      <c r="F4600" t="s">
        <v>11011</v>
      </c>
      <c r="G4600" s="41">
        <v>41639</v>
      </c>
      <c r="H4600" t="s">
        <v>2095</v>
      </c>
      <c r="L4600" t="s">
        <v>21854</v>
      </c>
      <c r="M4600" s="44">
        <v>-6000</v>
      </c>
      <c r="N4600" s="44">
        <v>-6000</v>
      </c>
    </row>
    <row r="4601" spans="2:14" x14ac:dyDescent="0.25">
      <c r="B4601" s="49" t="s">
        <v>9735</v>
      </c>
      <c r="C4601" s="53" t="str">
        <f>_xlfn.XLOOKUP(Tabla1[[#This Row],[txtDimensionFocus]],Tabla7[Columna1],Tabla7[Columna2])</f>
        <v>Cuenta Por Pagar Servicios Generales</v>
      </c>
      <c r="D4601" s="43" t="s">
        <v>11012</v>
      </c>
      <c r="E4601" t="s">
        <v>2099</v>
      </c>
      <c r="F4601" t="s">
        <v>11013</v>
      </c>
      <c r="G4601" s="41">
        <v>41639</v>
      </c>
      <c r="H4601" t="s">
        <v>2095</v>
      </c>
      <c r="L4601" t="s">
        <v>21854</v>
      </c>
      <c r="M4601" s="44">
        <v>-6000</v>
      </c>
      <c r="N4601" s="44">
        <v>-6000</v>
      </c>
    </row>
    <row r="4602" spans="2:14" x14ac:dyDescent="0.25">
      <c r="B4602" s="49" t="s">
        <v>9735</v>
      </c>
      <c r="C4602" s="53" t="str">
        <f>_xlfn.XLOOKUP(Tabla1[[#This Row],[txtDimensionFocus]],Tabla7[Columna1],Tabla7[Columna2])</f>
        <v>Cuenta Por Pagar Servicios Generales</v>
      </c>
      <c r="D4602" s="43" t="s">
        <v>11014</v>
      </c>
      <c r="E4602" t="s">
        <v>2100</v>
      </c>
      <c r="F4602" t="s">
        <v>11015</v>
      </c>
      <c r="G4602" s="41">
        <v>41639</v>
      </c>
      <c r="H4602" t="s">
        <v>2101</v>
      </c>
      <c r="L4602" t="s">
        <v>21854</v>
      </c>
      <c r="M4602" s="44">
        <v>-6000</v>
      </c>
      <c r="N4602" s="44">
        <v>-6000</v>
      </c>
    </row>
    <row r="4603" spans="2:14" x14ac:dyDescent="0.25">
      <c r="B4603" s="49" t="s">
        <v>23866</v>
      </c>
      <c r="C4603" s="53" t="str">
        <f>_xlfn.XLOOKUP(Tabla1[[#This Row],[txtDimensionFocus]],Tabla7[Columna1],Tabla7[Columna2])</f>
        <v>Reposicion/Reposicion Cajas Chicas/Fondos</v>
      </c>
      <c r="D4603" s="43" t="s">
        <v>21709</v>
      </c>
      <c r="E4603" t="s">
        <v>23972</v>
      </c>
      <c r="F4603" t="s">
        <v>21710</v>
      </c>
      <c r="G4603" s="41">
        <v>45309</v>
      </c>
      <c r="H4603" t="s">
        <v>21711</v>
      </c>
      <c r="L4603" t="s">
        <v>21854</v>
      </c>
      <c r="M4603" s="44">
        <v>-12476.8</v>
      </c>
      <c r="N4603" s="44">
        <v>-12476.8</v>
      </c>
    </row>
    <row r="4604" spans="2:14" x14ac:dyDescent="0.25">
      <c r="B4604" s="49" t="s">
        <v>9735</v>
      </c>
      <c r="C4604" s="53" t="str">
        <f>_xlfn.XLOOKUP(Tabla1[[#This Row],[txtDimensionFocus]],Tabla7[Columna1],Tabla7[Columna2])</f>
        <v>Cuenta Por Pagar Servicios Generales</v>
      </c>
      <c r="D4604" s="43" t="s">
        <v>9097</v>
      </c>
      <c r="E4604" t="s">
        <v>9096</v>
      </c>
      <c r="F4604" t="s">
        <v>16331</v>
      </c>
      <c r="G4604" s="41">
        <v>45061</v>
      </c>
      <c r="H4604" t="s">
        <v>9115</v>
      </c>
      <c r="L4604" t="s">
        <v>21854</v>
      </c>
      <c r="M4604" s="44">
        <v>-5982.6</v>
      </c>
      <c r="N4604" s="44">
        <v>-5982.6</v>
      </c>
    </row>
    <row r="4605" spans="2:14" x14ac:dyDescent="0.25">
      <c r="B4605" s="49" t="s">
        <v>9735</v>
      </c>
      <c r="C4605" s="53" t="str">
        <f>_xlfn.XLOOKUP(Tabla1[[#This Row],[txtDimensionFocus]],Tabla7[Columna1],Tabla7[Columna2])</f>
        <v>Cuenta Por Pagar Servicios Generales</v>
      </c>
      <c r="D4605" s="43" t="s">
        <v>6569</v>
      </c>
      <c r="E4605" t="s">
        <v>6568</v>
      </c>
      <c r="F4605" t="s">
        <v>14467</v>
      </c>
      <c r="G4605" s="41">
        <v>42783</v>
      </c>
      <c r="H4605" t="s">
        <v>6594</v>
      </c>
      <c r="L4605" t="s">
        <v>21854</v>
      </c>
      <c r="M4605" s="44">
        <v>-5967.5</v>
      </c>
      <c r="N4605" s="44">
        <v>-5967.5</v>
      </c>
    </row>
    <row r="4606" spans="2:14" x14ac:dyDescent="0.25">
      <c r="B4606" s="49" t="s">
        <v>9735</v>
      </c>
      <c r="C4606" s="53" t="str">
        <f>_xlfn.XLOOKUP(Tabla1[[#This Row],[txtDimensionFocus]],Tabla7[Columna1],Tabla7[Columna2])</f>
        <v>Cuenta Por Pagar Servicios Generales</v>
      </c>
      <c r="D4606" s="43" t="s">
        <v>4034</v>
      </c>
      <c r="E4606" t="s">
        <v>4033</v>
      </c>
      <c r="F4606" t="s">
        <v>12508</v>
      </c>
      <c r="G4606" s="41">
        <v>41850</v>
      </c>
      <c r="H4606" t="s">
        <v>4068</v>
      </c>
      <c r="I4606" t="s">
        <v>19128</v>
      </c>
      <c r="K4606" t="s">
        <v>22792</v>
      </c>
      <c r="L4606" t="s">
        <v>21854</v>
      </c>
      <c r="M4606" s="44">
        <v>-5900</v>
      </c>
      <c r="N4606" s="44">
        <v>-5900</v>
      </c>
    </row>
    <row r="4607" spans="2:14" x14ac:dyDescent="0.25">
      <c r="B4607" s="49" t="s">
        <v>9735</v>
      </c>
      <c r="C4607" s="53" t="str">
        <f>_xlfn.XLOOKUP(Tabla1[[#This Row],[txtDimensionFocus]],Tabla7[Columna1],Tabla7[Columna2])</f>
        <v>Cuenta Por Pagar Servicios Generales</v>
      </c>
      <c r="D4607" s="43" t="s">
        <v>5733</v>
      </c>
      <c r="E4607" t="s">
        <v>5732</v>
      </c>
      <c r="F4607" t="s">
        <v>13805</v>
      </c>
      <c r="G4607" s="41">
        <v>42262</v>
      </c>
      <c r="H4607" t="s">
        <v>5737</v>
      </c>
      <c r="L4607" t="s">
        <v>21854</v>
      </c>
      <c r="M4607" s="44">
        <v>-5900</v>
      </c>
      <c r="N4607" s="44">
        <v>-5900</v>
      </c>
    </row>
    <row r="4608" spans="2:14" x14ac:dyDescent="0.25">
      <c r="B4608" s="49" t="s">
        <v>23866</v>
      </c>
      <c r="C4608" s="53" t="str">
        <f>_xlfn.XLOOKUP(Tabla1[[#This Row],[txtDimensionFocus]],Tabla7[Columna1],Tabla7[Columna2])</f>
        <v>Reposicion/Reposicion Cajas Chicas/Fondos</v>
      </c>
      <c r="D4608" s="43" t="s">
        <v>21703</v>
      </c>
      <c r="E4608" t="s">
        <v>23968</v>
      </c>
      <c r="F4608" t="s">
        <v>21704</v>
      </c>
      <c r="G4608" s="41">
        <v>45301</v>
      </c>
      <c r="H4608" t="s">
        <v>21705</v>
      </c>
      <c r="L4608" t="s">
        <v>21854</v>
      </c>
      <c r="M4608" s="44">
        <v>-12284.7</v>
      </c>
      <c r="N4608" s="44">
        <v>-12284.7</v>
      </c>
    </row>
    <row r="4609" spans="2:14" x14ac:dyDescent="0.25">
      <c r="B4609" s="49" t="s">
        <v>9735</v>
      </c>
      <c r="C4609" s="53" t="str">
        <f>_xlfn.XLOOKUP(Tabla1[[#This Row],[txtDimensionFocus]],Tabla7[Columna1],Tabla7[Columna2])</f>
        <v>Cuenta Por Pagar Servicios Generales</v>
      </c>
      <c r="D4609" s="43" t="s">
        <v>6998</v>
      </c>
      <c r="E4609" t="s">
        <v>6997</v>
      </c>
      <c r="F4609" t="s">
        <v>14796</v>
      </c>
      <c r="G4609" s="41">
        <v>43189</v>
      </c>
      <c r="H4609" t="s">
        <v>7031</v>
      </c>
      <c r="L4609" t="s">
        <v>21854</v>
      </c>
      <c r="M4609" s="44">
        <v>-5850</v>
      </c>
      <c r="N4609" s="44">
        <v>-5850</v>
      </c>
    </row>
    <row r="4610" spans="2:14" x14ac:dyDescent="0.25">
      <c r="B4610" s="49" t="s">
        <v>9735</v>
      </c>
      <c r="C4610" s="53" t="str">
        <f>_xlfn.XLOOKUP(Tabla1[[#This Row],[txtDimensionFocus]],Tabla7[Columna1],Tabla7[Columna2])</f>
        <v>Cuenta Por Pagar Servicios Generales</v>
      </c>
      <c r="D4610" s="43" t="s">
        <v>6569</v>
      </c>
      <c r="E4610" t="s">
        <v>6568</v>
      </c>
      <c r="F4610" t="s">
        <v>14454</v>
      </c>
      <c r="G4610" s="41">
        <v>42783</v>
      </c>
      <c r="H4610" t="s">
        <v>6579</v>
      </c>
      <c r="L4610" t="s">
        <v>21854</v>
      </c>
      <c r="M4610" s="44">
        <v>-5775</v>
      </c>
      <c r="N4610" s="44">
        <v>-5775</v>
      </c>
    </row>
    <row r="4611" spans="2:14" x14ac:dyDescent="0.25">
      <c r="B4611" s="49" t="s">
        <v>9735</v>
      </c>
      <c r="C4611" s="53" t="str">
        <f>_xlfn.XLOOKUP(Tabla1[[#This Row],[txtDimensionFocus]],Tabla7[Columna1],Tabla7[Columna2])</f>
        <v>Cuenta Por Pagar Servicios Generales</v>
      </c>
      <c r="D4611" s="43" t="s">
        <v>6569</v>
      </c>
      <c r="E4611" t="s">
        <v>6568</v>
      </c>
      <c r="F4611" t="s">
        <v>14470</v>
      </c>
      <c r="G4611" s="41">
        <v>42783</v>
      </c>
      <c r="H4611" t="s">
        <v>6597</v>
      </c>
      <c r="L4611" t="s">
        <v>21854</v>
      </c>
      <c r="M4611" s="44">
        <v>-5655</v>
      </c>
      <c r="N4611" s="44">
        <v>-5655</v>
      </c>
    </row>
    <row r="4612" spans="2:14" x14ac:dyDescent="0.25">
      <c r="B4612" s="49" t="s">
        <v>9735</v>
      </c>
      <c r="C4612" s="53" t="str">
        <f>_xlfn.XLOOKUP(Tabla1[[#This Row],[txtDimensionFocus]],Tabla7[Columna1],Tabla7[Columna2])</f>
        <v>Cuenta Por Pagar Servicios Generales</v>
      </c>
      <c r="D4612" s="43" t="s">
        <v>1824</v>
      </c>
      <c r="E4612" t="s">
        <v>1823</v>
      </c>
      <c r="F4612" t="s">
        <v>10741</v>
      </c>
      <c r="G4612" s="41">
        <v>41610</v>
      </c>
      <c r="H4612">
        <v>688782</v>
      </c>
      <c r="L4612" t="s">
        <v>21854</v>
      </c>
      <c r="M4612" s="44">
        <v>-5585.22</v>
      </c>
      <c r="N4612" s="44">
        <v>-5585.22</v>
      </c>
    </row>
    <row r="4613" spans="2:14" x14ac:dyDescent="0.25">
      <c r="B4613" s="49" t="s">
        <v>9735</v>
      </c>
      <c r="C4613" s="53" t="str">
        <f>_xlfn.XLOOKUP(Tabla1[[#This Row],[txtDimensionFocus]],Tabla7[Columna1],Tabla7[Columna2])</f>
        <v>Cuenta Por Pagar Servicios Generales</v>
      </c>
      <c r="D4613" s="43" t="s">
        <v>6569</v>
      </c>
      <c r="E4613" t="s">
        <v>6568</v>
      </c>
      <c r="F4613" t="s">
        <v>14478</v>
      </c>
      <c r="G4613" s="41">
        <v>42783</v>
      </c>
      <c r="H4613" t="s">
        <v>6606</v>
      </c>
      <c r="L4613" t="s">
        <v>21854</v>
      </c>
      <c r="M4613" s="44">
        <v>-5446.2</v>
      </c>
      <c r="N4613" s="44">
        <v>-5446.2</v>
      </c>
    </row>
    <row r="4614" spans="2:14" x14ac:dyDescent="0.25">
      <c r="B4614" s="49" t="s">
        <v>9735</v>
      </c>
      <c r="C4614" s="53" t="str">
        <f>_xlfn.XLOOKUP(Tabla1[[#This Row],[txtDimensionFocus]],Tabla7[Columna1],Tabla7[Columna2])</f>
        <v>Cuenta Por Pagar Servicios Generales</v>
      </c>
      <c r="D4614" s="43" t="s">
        <v>10808</v>
      </c>
      <c r="E4614" t="s">
        <v>1903</v>
      </c>
      <c r="F4614" t="s">
        <v>10809</v>
      </c>
      <c r="G4614" s="41">
        <v>41618</v>
      </c>
      <c r="H4614" t="s">
        <v>1904</v>
      </c>
      <c r="L4614" t="s">
        <v>21854</v>
      </c>
      <c r="M4614" s="44">
        <v>-5250</v>
      </c>
      <c r="N4614" s="44">
        <v>-5250</v>
      </c>
    </row>
    <row r="4615" spans="2:14" x14ac:dyDescent="0.25">
      <c r="B4615" s="49" t="s">
        <v>9735</v>
      </c>
      <c r="C4615" s="53" t="str">
        <f>_xlfn.XLOOKUP(Tabla1[[#This Row],[txtDimensionFocus]],Tabla7[Columna1],Tabla7[Columna2])</f>
        <v>Cuenta Por Pagar Servicios Generales</v>
      </c>
      <c r="D4615" s="43" t="s">
        <v>10072</v>
      </c>
      <c r="E4615" t="s">
        <v>948</v>
      </c>
      <c r="F4615" t="s">
        <v>10073</v>
      </c>
      <c r="G4615" s="41">
        <v>41204</v>
      </c>
      <c r="H4615" t="s">
        <v>949</v>
      </c>
      <c r="L4615" t="s">
        <v>21854</v>
      </c>
      <c r="M4615" s="44">
        <v>-5229.6400000000003</v>
      </c>
      <c r="N4615" s="44">
        <v>-5229.6400000000003</v>
      </c>
    </row>
    <row r="4616" spans="2:14" x14ac:dyDescent="0.25">
      <c r="B4616" s="49" t="s">
        <v>9735</v>
      </c>
      <c r="C4616" s="53" t="str">
        <f>_xlfn.XLOOKUP(Tabla1[[#This Row],[txtDimensionFocus]],Tabla7[Columna1],Tabla7[Columna2])</f>
        <v>Cuenta Por Pagar Servicios Generales</v>
      </c>
      <c r="D4616" s="43" t="s">
        <v>813</v>
      </c>
      <c r="E4616" t="s">
        <v>812</v>
      </c>
      <c r="F4616" t="s">
        <v>10160</v>
      </c>
      <c r="G4616" s="41">
        <v>41248</v>
      </c>
      <c r="H4616" t="s">
        <v>1074</v>
      </c>
      <c r="L4616" t="s">
        <v>21854</v>
      </c>
      <c r="M4616" s="44">
        <v>-5174.5</v>
      </c>
      <c r="N4616" s="44">
        <v>-5174.5</v>
      </c>
    </row>
    <row r="4617" spans="2:14" x14ac:dyDescent="0.25">
      <c r="B4617" s="49" t="s">
        <v>23700</v>
      </c>
      <c r="C4617" s="53" t="str">
        <f>_xlfn.XLOOKUP(Tabla1[[#This Row],[txtDimensionFocus]],Tabla7[Columna1],Tabla7[Columna2])</f>
        <v>Retencion por Pagar  de Impuesto Retenido</v>
      </c>
      <c r="D4617" s="43" t="s">
        <v>17</v>
      </c>
      <c r="E4617" t="s">
        <v>16</v>
      </c>
      <c r="F4617" t="s">
        <v>23799</v>
      </c>
      <c r="G4617" s="41">
        <v>41705</v>
      </c>
      <c r="L4617" t="s">
        <v>21854</v>
      </c>
      <c r="M4617" s="44">
        <v>-11995.02</v>
      </c>
      <c r="N4617" s="44">
        <v>-11995.02</v>
      </c>
    </row>
    <row r="4618" spans="2:14" x14ac:dyDescent="0.25">
      <c r="B4618" s="49" t="s">
        <v>9735</v>
      </c>
      <c r="C4618" s="53" t="str">
        <f>_xlfn.XLOOKUP(Tabla1[[#This Row],[txtDimensionFocus]],Tabla7[Columna1],Tabla7[Columna2])</f>
        <v>Cuenta Por Pagar Servicios Generales</v>
      </c>
      <c r="D4618" s="43" t="s">
        <v>6569</v>
      </c>
      <c r="E4618" t="s">
        <v>6568</v>
      </c>
      <c r="F4618" t="s">
        <v>14462</v>
      </c>
      <c r="G4618" s="41">
        <v>42783</v>
      </c>
      <c r="H4618" t="s">
        <v>6588</v>
      </c>
      <c r="L4618" t="s">
        <v>21854</v>
      </c>
      <c r="M4618" s="44">
        <v>-5162.5</v>
      </c>
      <c r="N4618" s="44">
        <v>-5162.5</v>
      </c>
    </row>
    <row r="4619" spans="2:14" x14ac:dyDescent="0.25">
      <c r="B4619" s="49" t="s">
        <v>9735</v>
      </c>
      <c r="C4619" s="53" t="str">
        <f>_xlfn.XLOOKUP(Tabla1[[#This Row],[txtDimensionFocus]],Tabla7[Columna1],Tabla7[Columna2])</f>
        <v>Cuenta Por Pagar Servicios Generales</v>
      </c>
      <c r="D4619" s="43" t="s">
        <v>10082</v>
      </c>
      <c r="E4619" t="s">
        <v>964</v>
      </c>
      <c r="F4619" t="s">
        <v>10083</v>
      </c>
      <c r="G4619" s="41">
        <v>41212</v>
      </c>
      <c r="H4619" t="s">
        <v>965</v>
      </c>
      <c r="L4619" t="s">
        <v>21854</v>
      </c>
      <c r="M4619" s="44">
        <v>-5000</v>
      </c>
      <c r="N4619" s="44">
        <v>-5000</v>
      </c>
    </row>
    <row r="4620" spans="2:14" x14ac:dyDescent="0.25">
      <c r="B4620" s="49" t="s">
        <v>23700</v>
      </c>
      <c r="C4620" s="53" t="str">
        <f>_xlfn.XLOOKUP(Tabla1[[#This Row],[txtDimensionFocus]],Tabla7[Columna1],Tabla7[Columna2])</f>
        <v>Retencion por Pagar  de Impuesto Retenido</v>
      </c>
      <c r="D4620" s="43" t="s">
        <v>17</v>
      </c>
      <c r="E4620" t="s">
        <v>16</v>
      </c>
      <c r="F4620" t="s">
        <v>23759</v>
      </c>
      <c r="G4620" s="41">
        <v>41614</v>
      </c>
      <c r="L4620" t="s">
        <v>21854</v>
      </c>
      <c r="M4620" s="44">
        <v>-11860.74</v>
      </c>
      <c r="N4620" s="44">
        <v>-11860.74</v>
      </c>
    </row>
    <row r="4621" spans="2:14" x14ac:dyDescent="0.25">
      <c r="B4621" s="49" t="s">
        <v>9735</v>
      </c>
      <c r="C4621" s="53" t="str">
        <f>_xlfn.XLOOKUP(Tabla1[[#This Row],[txtDimensionFocus]],Tabla7[Columna1],Tabla7[Columna2])</f>
        <v>Cuenta Por Pagar Servicios Generales</v>
      </c>
      <c r="D4621" s="43" t="s">
        <v>10392</v>
      </c>
      <c r="E4621" t="s">
        <v>1382</v>
      </c>
      <c r="F4621" t="s">
        <v>13575</v>
      </c>
      <c r="G4621" s="41">
        <v>42135</v>
      </c>
      <c r="H4621" t="s">
        <v>5470</v>
      </c>
      <c r="L4621" t="s">
        <v>21854</v>
      </c>
      <c r="M4621" s="44">
        <v>-5000</v>
      </c>
      <c r="N4621" s="44">
        <v>-5000</v>
      </c>
    </row>
    <row r="4622" spans="2:14" x14ac:dyDescent="0.25">
      <c r="B4622" s="49" t="s">
        <v>9735</v>
      </c>
      <c r="C4622" s="53" t="str">
        <f>_xlfn.XLOOKUP(Tabla1[[#This Row],[txtDimensionFocus]],Tabla7[Columna1],Tabla7[Columna2])</f>
        <v>Cuenta Por Pagar Servicios Generales</v>
      </c>
      <c r="D4622" s="43" t="s">
        <v>6569</v>
      </c>
      <c r="E4622" t="s">
        <v>6568</v>
      </c>
      <c r="F4622" t="s">
        <v>14521</v>
      </c>
      <c r="G4622" s="41">
        <v>42783</v>
      </c>
      <c r="H4622" t="s">
        <v>6658</v>
      </c>
      <c r="L4622" t="s">
        <v>21854</v>
      </c>
      <c r="M4622" s="44">
        <v>-4903.75</v>
      </c>
      <c r="N4622" s="44">
        <v>-4903.75</v>
      </c>
    </row>
    <row r="4623" spans="2:14" x14ac:dyDescent="0.25">
      <c r="B4623" s="49" t="s">
        <v>9735</v>
      </c>
      <c r="C4623" s="53" t="str">
        <f>_xlfn.XLOOKUP(Tabla1[[#This Row],[txtDimensionFocus]],Tabla7[Columna1],Tabla7[Columna2])</f>
        <v>Cuenta Por Pagar Servicios Generales</v>
      </c>
      <c r="D4623" s="43" t="s">
        <v>6569</v>
      </c>
      <c r="E4623" t="s">
        <v>6568</v>
      </c>
      <c r="F4623" t="s">
        <v>14494</v>
      </c>
      <c r="G4623" s="41">
        <v>42783</v>
      </c>
      <c r="H4623" t="s">
        <v>6625</v>
      </c>
      <c r="L4623" t="s">
        <v>21854</v>
      </c>
      <c r="M4623" s="44">
        <v>-4871.3999999999996</v>
      </c>
      <c r="N4623" s="44">
        <v>-4871.3999999999996</v>
      </c>
    </row>
    <row r="4624" spans="2:14" x14ac:dyDescent="0.25">
      <c r="B4624" s="49" t="s">
        <v>9735</v>
      </c>
      <c r="C4624" s="53" t="str">
        <f>_xlfn.XLOOKUP(Tabla1[[#This Row],[txtDimensionFocus]],Tabla7[Columna1],Tabla7[Columna2])</f>
        <v>Cuenta Por Pagar Servicios Generales</v>
      </c>
      <c r="D4624" s="43" t="s">
        <v>6569</v>
      </c>
      <c r="E4624" t="s">
        <v>6568</v>
      </c>
      <c r="F4624" t="s">
        <v>14446</v>
      </c>
      <c r="G4624" s="41">
        <v>42783</v>
      </c>
      <c r="H4624" t="s">
        <v>6570</v>
      </c>
      <c r="L4624" t="s">
        <v>21854</v>
      </c>
      <c r="M4624" s="44">
        <v>-4853.75</v>
      </c>
      <c r="N4624" s="44">
        <v>-4853.75</v>
      </c>
    </row>
    <row r="4625" spans="2:14" x14ac:dyDescent="0.25">
      <c r="B4625" s="49" t="s">
        <v>9735</v>
      </c>
      <c r="C4625" s="53" t="str">
        <f>_xlfn.XLOOKUP(Tabla1[[#This Row],[txtDimensionFocus]],Tabla7[Columna1],Tabla7[Columna2])</f>
        <v>Cuenta Por Pagar Servicios Generales</v>
      </c>
      <c r="D4625" s="43" t="s">
        <v>6569</v>
      </c>
      <c r="E4625" t="s">
        <v>6568</v>
      </c>
      <c r="F4625" t="s">
        <v>14480</v>
      </c>
      <c r="G4625" s="41">
        <v>42783</v>
      </c>
      <c r="H4625" t="s">
        <v>6609</v>
      </c>
      <c r="L4625" t="s">
        <v>21854</v>
      </c>
      <c r="M4625" s="44">
        <v>-4819.8</v>
      </c>
      <c r="N4625" s="44">
        <v>-4819.8</v>
      </c>
    </row>
    <row r="4626" spans="2:14" x14ac:dyDescent="0.25">
      <c r="B4626" s="49" t="s">
        <v>9735</v>
      </c>
      <c r="C4626" s="53" t="str">
        <f>_xlfn.XLOOKUP(Tabla1[[#This Row],[txtDimensionFocus]],Tabla7[Columna1],Tabla7[Columna2])</f>
        <v>Cuenta Por Pagar Servicios Generales</v>
      </c>
      <c r="D4626" s="43" t="s">
        <v>6569</v>
      </c>
      <c r="E4626" t="s">
        <v>6568</v>
      </c>
      <c r="F4626" t="s">
        <v>14448</v>
      </c>
      <c r="G4626" s="41">
        <v>42783</v>
      </c>
      <c r="H4626" t="s">
        <v>6573</v>
      </c>
      <c r="L4626" t="s">
        <v>21854</v>
      </c>
      <c r="M4626" s="44">
        <v>-4747.8500000000004</v>
      </c>
      <c r="N4626" s="44">
        <v>-4747.8500000000004</v>
      </c>
    </row>
    <row r="4627" spans="2:14" x14ac:dyDescent="0.25">
      <c r="B4627" s="49" t="s">
        <v>9735</v>
      </c>
      <c r="C4627" s="53" t="str">
        <f>_xlfn.XLOOKUP(Tabla1[[#This Row],[txtDimensionFocus]],Tabla7[Columna1],Tabla7[Columna2])</f>
        <v>Cuenta Por Pagar Servicios Generales</v>
      </c>
      <c r="D4627" s="43" t="s">
        <v>10444</v>
      </c>
      <c r="E4627" t="s">
        <v>1461</v>
      </c>
      <c r="F4627" t="s">
        <v>10445</v>
      </c>
      <c r="G4627" s="41">
        <v>41484</v>
      </c>
      <c r="H4627" t="s">
        <v>1462</v>
      </c>
      <c r="L4627" t="s">
        <v>21854</v>
      </c>
      <c r="M4627" s="44">
        <v>-4730.55</v>
      </c>
      <c r="N4627" s="44">
        <v>-4730.55</v>
      </c>
    </row>
    <row r="4628" spans="2:14" x14ac:dyDescent="0.25">
      <c r="B4628" s="49" t="s">
        <v>9735</v>
      </c>
      <c r="C4628" s="53" t="str">
        <f>_xlfn.XLOOKUP(Tabla1[[#This Row],[txtDimensionFocus]],Tabla7[Columna1],Tabla7[Columna2])</f>
        <v>Cuenta Por Pagar Servicios Generales</v>
      </c>
      <c r="D4628" s="43" t="s">
        <v>6569</v>
      </c>
      <c r="E4628" t="s">
        <v>6568</v>
      </c>
      <c r="F4628" t="s">
        <v>14930</v>
      </c>
      <c r="G4628" s="41">
        <v>43362</v>
      </c>
      <c r="H4628" t="s">
        <v>7219</v>
      </c>
      <c r="L4628" t="s">
        <v>21854</v>
      </c>
      <c r="M4628" s="44">
        <v>-4703.93</v>
      </c>
      <c r="N4628" s="44">
        <v>-4703.93</v>
      </c>
    </row>
    <row r="4629" spans="2:14" x14ac:dyDescent="0.25">
      <c r="B4629" s="49" t="s">
        <v>9735</v>
      </c>
      <c r="C4629" s="53" t="str">
        <f>_xlfn.XLOOKUP(Tabla1[[#This Row],[txtDimensionFocus]],Tabla7[Columna1],Tabla7[Columna2])</f>
        <v>Cuenta Por Pagar Servicios Generales</v>
      </c>
      <c r="D4629" s="43" t="s">
        <v>10751</v>
      </c>
      <c r="E4629" t="s">
        <v>1836</v>
      </c>
      <c r="F4629" t="s">
        <v>10752</v>
      </c>
      <c r="G4629" s="41">
        <v>41611</v>
      </c>
      <c r="L4629" t="s">
        <v>21854</v>
      </c>
      <c r="M4629" s="44">
        <v>-4679.5</v>
      </c>
      <c r="N4629" s="44">
        <v>-4679.5</v>
      </c>
    </row>
    <row r="4630" spans="2:14" x14ac:dyDescent="0.25">
      <c r="B4630" s="49" t="s">
        <v>9735</v>
      </c>
      <c r="C4630" s="53" t="str">
        <f>_xlfn.XLOOKUP(Tabla1[[#This Row],[txtDimensionFocus]],Tabla7[Columna1],Tabla7[Columna2])</f>
        <v>Cuenta Por Pagar Servicios Generales</v>
      </c>
      <c r="D4630" s="43" t="s">
        <v>1129</v>
      </c>
      <c r="E4630" t="s">
        <v>1128</v>
      </c>
      <c r="F4630" t="s">
        <v>10216</v>
      </c>
      <c r="G4630" s="41">
        <v>41269</v>
      </c>
      <c r="H4630" t="s">
        <v>1148</v>
      </c>
      <c r="L4630" t="s">
        <v>21854</v>
      </c>
      <c r="M4630" s="44">
        <v>-4627.6400000000003</v>
      </c>
      <c r="N4630" s="44">
        <v>-4627.6400000000003</v>
      </c>
    </row>
    <row r="4631" spans="2:14" x14ac:dyDescent="0.25">
      <c r="B4631" s="49" t="s">
        <v>9735</v>
      </c>
      <c r="C4631" s="53" t="str">
        <f>_xlfn.XLOOKUP(Tabla1[[#This Row],[txtDimensionFocus]],Tabla7[Columna1],Tabla7[Columna2])</f>
        <v>Cuenta Por Pagar Servicios Generales</v>
      </c>
      <c r="D4631" s="43" t="s">
        <v>6569</v>
      </c>
      <c r="E4631" t="s">
        <v>6568</v>
      </c>
      <c r="F4631" t="s">
        <v>14502</v>
      </c>
      <c r="G4631" s="41">
        <v>42783</v>
      </c>
      <c r="H4631" t="s">
        <v>6634</v>
      </c>
      <c r="L4631" t="s">
        <v>21854</v>
      </c>
      <c r="M4631" s="44">
        <v>-4589</v>
      </c>
      <c r="N4631" s="44">
        <v>-4589</v>
      </c>
    </row>
    <row r="4632" spans="2:14" x14ac:dyDescent="0.25">
      <c r="B4632" s="49" t="s">
        <v>9735</v>
      </c>
      <c r="C4632" s="53" t="str">
        <f>_xlfn.XLOOKUP(Tabla1[[#This Row],[txtDimensionFocus]],Tabla7[Columna1],Tabla7[Columna2])</f>
        <v>Cuenta Por Pagar Servicios Generales</v>
      </c>
      <c r="D4632" s="43" t="s">
        <v>6569</v>
      </c>
      <c r="E4632" t="s">
        <v>6568</v>
      </c>
      <c r="F4632" t="s">
        <v>14488</v>
      </c>
      <c r="G4632" s="41">
        <v>42783</v>
      </c>
      <c r="H4632" t="s">
        <v>6619</v>
      </c>
      <c r="L4632" t="s">
        <v>21854</v>
      </c>
      <c r="M4632" s="44">
        <v>-4553.7</v>
      </c>
      <c r="N4632" s="44">
        <v>-4553.7</v>
      </c>
    </row>
    <row r="4633" spans="2:14" x14ac:dyDescent="0.25">
      <c r="B4633" s="49" t="s">
        <v>9735</v>
      </c>
      <c r="C4633" s="53" t="str">
        <f>_xlfn.XLOOKUP(Tabla1[[#This Row],[txtDimensionFocus]],Tabla7[Columna1],Tabla7[Columna2])</f>
        <v>Cuenta Por Pagar Servicios Generales</v>
      </c>
      <c r="D4633" s="43" t="s">
        <v>1129</v>
      </c>
      <c r="E4633" t="s">
        <v>1128</v>
      </c>
      <c r="F4633" t="s">
        <v>10199</v>
      </c>
      <c r="G4633" s="41">
        <v>41269</v>
      </c>
      <c r="H4633" t="s">
        <v>1130</v>
      </c>
      <c r="L4633" t="s">
        <v>21854</v>
      </c>
      <c r="M4633" s="44">
        <v>-4553.28</v>
      </c>
      <c r="N4633" s="44">
        <v>-4553.28</v>
      </c>
    </row>
    <row r="4634" spans="2:14" x14ac:dyDescent="0.25">
      <c r="B4634" s="49" t="s">
        <v>9735</v>
      </c>
      <c r="C4634" s="53" t="str">
        <f>_xlfn.XLOOKUP(Tabla1[[#This Row],[txtDimensionFocus]],Tabla7[Columna1],Tabla7[Columna2])</f>
        <v>Cuenta Por Pagar Servicios Generales</v>
      </c>
      <c r="D4634" s="43" t="s">
        <v>10121</v>
      </c>
      <c r="E4634" t="s">
        <v>1022</v>
      </c>
      <c r="F4634" t="s">
        <v>10122</v>
      </c>
      <c r="G4634" s="41">
        <v>41233</v>
      </c>
      <c r="H4634" t="s">
        <v>1023</v>
      </c>
      <c r="L4634" t="s">
        <v>21854</v>
      </c>
      <c r="M4634" s="44">
        <v>-5000</v>
      </c>
      <c r="N4634" s="44">
        <v>-4500</v>
      </c>
    </row>
    <row r="4635" spans="2:14" x14ac:dyDescent="0.25">
      <c r="B4635" s="49" t="s">
        <v>9735</v>
      </c>
      <c r="C4635" s="53" t="str">
        <f>_xlfn.XLOOKUP(Tabla1[[#This Row],[txtDimensionFocus]],Tabla7[Columna1],Tabla7[Columna2])</f>
        <v>Cuenta Por Pagar Servicios Generales</v>
      </c>
      <c r="D4635" s="43" t="s">
        <v>10075</v>
      </c>
      <c r="E4635" t="s">
        <v>952</v>
      </c>
      <c r="F4635" t="s">
        <v>10076</v>
      </c>
      <c r="G4635" s="41">
        <v>41211</v>
      </c>
      <c r="H4635" t="s">
        <v>953</v>
      </c>
      <c r="L4635" t="s">
        <v>21854</v>
      </c>
      <c r="M4635" s="44">
        <v>-4484.1400000000003</v>
      </c>
      <c r="N4635" s="44">
        <v>-4484.1400000000003</v>
      </c>
    </row>
    <row r="4636" spans="2:14" x14ac:dyDescent="0.25">
      <c r="B4636" s="49" t="s">
        <v>9735</v>
      </c>
      <c r="C4636" s="53" t="str">
        <f>_xlfn.XLOOKUP(Tabla1[[#This Row],[txtDimensionFocus]],Tabla7[Columna1],Tabla7[Columna2])</f>
        <v>Cuenta Por Pagar Servicios Generales</v>
      </c>
      <c r="D4636" s="43" t="s">
        <v>1129</v>
      </c>
      <c r="E4636" t="s">
        <v>1128</v>
      </c>
      <c r="F4636" t="s">
        <v>10202</v>
      </c>
      <c r="G4636" s="41">
        <v>41269</v>
      </c>
      <c r="H4636" t="s">
        <v>1134</v>
      </c>
      <c r="L4636" t="s">
        <v>21854</v>
      </c>
      <c r="M4636" s="44">
        <v>-4451.68</v>
      </c>
      <c r="N4636" s="44">
        <v>-4451.68</v>
      </c>
    </row>
    <row r="4637" spans="2:14" x14ac:dyDescent="0.25">
      <c r="B4637" s="49" t="s">
        <v>9735</v>
      </c>
      <c r="C4637" s="53" t="str">
        <f>_xlfn.XLOOKUP(Tabla1[[#This Row],[txtDimensionFocus]],Tabla7[Columna1],Tabla7[Columna2])</f>
        <v>Cuenta Por Pagar Servicios Generales</v>
      </c>
      <c r="D4637" s="43" t="s">
        <v>1129</v>
      </c>
      <c r="E4637" t="s">
        <v>1128</v>
      </c>
      <c r="F4637" t="s">
        <v>10209</v>
      </c>
      <c r="G4637" s="41">
        <v>41269</v>
      </c>
      <c r="H4637" t="s">
        <v>1141</v>
      </c>
      <c r="L4637" t="s">
        <v>21854</v>
      </c>
      <c r="M4637" s="44">
        <v>-4441.57</v>
      </c>
      <c r="N4637" s="44">
        <v>-4441.57</v>
      </c>
    </row>
    <row r="4638" spans="2:14" x14ac:dyDescent="0.25">
      <c r="B4638" s="49" t="s">
        <v>9735</v>
      </c>
      <c r="C4638" s="53" t="str">
        <f>_xlfn.XLOOKUP(Tabla1[[#This Row],[txtDimensionFocus]],Tabla7[Columna1],Tabla7[Columna2])</f>
        <v>Cuenta Por Pagar Servicios Generales</v>
      </c>
      <c r="D4638" s="43" t="s">
        <v>1129</v>
      </c>
      <c r="E4638" t="s">
        <v>1128</v>
      </c>
      <c r="F4638" t="s">
        <v>15926</v>
      </c>
      <c r="G4638" s="41">
        <v>44528</v>
      </c>
      <c r="H4638" t="s">
        <v>8519</v>
      </c>
      <c r="L4638" t="s">
        <v>21854</v>
      </c>
      <c r="M4638" s="44">
        <v>-4377.66</v>
      </c>
      <c r="N4638" s="44">
        <v>-4377.66</v>
      </c>
    </row>
    <row r="4639" spans="2:14" x14ac:dyDescent="0.25">
      <c r="B4639" s="49" t="s">
        <v>9735</v>
      </c>
      <c r="C4639" s="53" t="str">
        <f>_xlfn.XLOOKUP(Tabla1[[#This Row],[txtDimensionFocus]],Tabla7[Columna1],Tabla7[Columna2])</f>
        <v>Cuenta Por Pagar Servicios Generales</v>
      </c>
      <c r="D4639" s="43" t="s">
        <v>1129</v>
      </c>
      <c r="E4639" t="s">
        <v>1128</v>
      </c>
      <c r="F4639" t="s">
        <v>15927</v>
      </c>
      <c r="G4639" s="41">
        <v>44528</v>
      </c>
      <c r="H4639" t="s">
        <v>8519</v>
      </c>
      <c r="L4639" t="s">
        <v>21854</v>
      </c>
      <c r="M4639" s="44">
        <v>-4377.63</v>
      </c>
      <c r="N4639" s="44">
        <v>-4377.63</v>
      </c>
    </row>
    <row r="4640" spans="2:14" x14ac:dyDescent="0.25">
      <c r="B4640" s="49" t="s">
        <v>9735</v>
      </c>
      <c r="C4640" s="53" t="str">
        <f>_xlfn.XLOOKUP(Tabla1[[#This Row],[txtDimensionFocus]],Tabla7[Columna1],Tabla7[Columna2])</f>
        <v>Cuenta Por Pagar Servicios Generales</v>
      </c>
      <c r="D4640" s="43" t="s">
        <v>6569</v>
      </c>
      <c r="E4640" t="s">
        <v>6568</v>
      </c>
      <c r="F4640" t="s">
        <v>14933</v>
      </c>
      <c r="G4640" s="41">
        <v>43362</v>
      </c>
      <c r="H4640" t="s">
        <v>7223</v>
      </c>
      <c r="L4640" t="s">
        <v>21854</v>
      </c>
      <c r="M4640" s="44">
        <v>-4345.13</v>
      </c>
      <c r="N4640" s="44">
        <v>-4345.13</v>
      </c>
    </row>
    <row r="4641" spans="2:14" x14ac:dyDescent="0.25">
      <c r="B4641" s="49" t="s">
        <v>9735</v>
      </c>
      <c r="C4641" s="53" t="str">
        <f>_xlfn.XLOOKUP(Tabla1[[#This Row],[txtDimensionFocus]],Tabla7[Columna1],Tabla7[Columna2])</f>
        <v>Cuenta Por Pagar Servicios Generales</v>
      </c>
      <c r="D4641" s="43" t="s">
        <v>2535</v>
      </c>
      <c r="E4641" t="s">
        <v>2534</v>
      </c>
      <c r="F4641" t="s">
        <v>14278</v>
      </c>
      <c r="G4641" s="41">
        <v>42613</v>
      </c>
      <c r="H4641" t="s">
        <v>6348</v>
      </c>
      <c r="L4641" t="s">
        <v>21854</v>
      </c>
      <c r="M4641" s="44">
        <v>-4337.6899999999996</v>
      </c>
      <c r="N4641" s="44">
        <v>-4337.6899999999996</v>
      </c>
    </row>
    <row r="4642" spans="2:14" x14ac:dyDescent="0.25">
      <c r="B4642" s="49" t="s">
        <v>9735</v>
      </c>
      <c r="C4642" s="53" t="str">
        <f>_xlfn.XLOOKUP(Tabla1[[#This Row],[txtDimensionFocus]],Tabla7[Columna1],Tabla7[Columna2])</f>
        <v>Cuenta Por Pagar Servicios Generales</v>
      </c>
      <c r="D4642" s="43" t="s">
        <v>1129</v>
      </c>
      <c r="E4642" t="s">
        <v>1128</v>
      </c>
      <c r="F4642" t="s">
        <v>10204</v>
      </c>
      <c r="G4642" s="41">
        <v>41269</v>
      </c>
      <c r="H4642" t="s">
        <v>1136</v>
      </c>
      <c r="L4642" t="s">
        <v>21854</v>
      </c>
      <c r="M4642" s="44">
        <v>-4326.5600000000004</v>
      </c>
      <c r="N4642" s="44">
        <v>-4326.5600000000004</v>
      </c>
    </row>
    <row r="4643" spans="2:14" x14ac:dyDescent="0.25">
      <c r="B4643" s="49" t="s">
        <v>9735</v>
      </c>
      <c r="C4643" s="53" t="str">
        <f>_xlfn.XLOOKUP(Tabla1[[#This Row],[txtDimensionFocus]],Tabla7[Columna1],Tabla7[Columna2])</f>
        <v>Cuenta Por Pagar Servicios Generales</v>
      </c>
      <c r="D4643" s="43" t="s">
        <v>1129</v>
      </c>
      <c r="E4643" t="s">
        <v>1128</v>
      </c>
      <c r="F4643" t="s">
        <v>16212</v>
      </c>
      <c r="G4643" s="41">
        <v>44923</v>
      </c>
      <c r="H4643" t="s">
        <v>8890</v>
      </c>
      <c r="L4643" t="s">
        <v>21854</v>
      </c>
      <c r="M4643" s="44">
        <v>-4268.68</v>
      </c>
      <c r="N4643" s="44">
        <v>-4268.68</v>
      </c>
    </row>
    <row r="4644" spans="2:14" x14ac:dyDescent="0.25">
      <c r="B4644" s="49" t="s">
        <v>9735</v>
      </c>
      <c r="C4644" s="53" t="str">
        <f>_xlfn.XLOOKUP(Tabla1[[#This Row],[txtDimensionFocus]],Tabla7[Columna1],Tabla7[Columna2])</f>
        <v>Cuenta Por Pagar Servicios Generales</v>
      </c>
      <c r="D4644" s="43" t="s">
        <v>17</v>
      </c>
      <c r="E4644" t="s">
        <v>16</v>
      </c>
      <c r="F4644" t="s">
        <v>10466</v>
      </c>
      <c r="G4644" s="41">
        <v>41494</v>
      </c>
      <c r="L4644" t="s">
        <v>21854</v>
      </c>
      <c r="M4644" s="44">
        <v>-4153.12</v>
      </c>
      <c r="N4644" s="44">
        <v>-4153.12</v>
      </c>
    </row>
    <row r="4645" spans="2:14" x14ac:dyDescent="0.25">
      <c r="B4645" s="49" t="s">
        <v>23700</v>
      </c>
      <c r="C4645" s="53" t="str">
        <f>_xlfn.XLOOKUP(Tabla1[[#This Row],[txtDimensionFocus]],Tabla7[Columna1],Tabla7[Columna2])</f>
        <v>Retencion por Pagar  de Impuesto Retenido</v>
      </c>
      <c r="D4645" s="43" t="s">
        <v>17</v>
      </c>
      <c r="E4645" t="s">
        <v>16</v>
      </c>
      <c r="F4645" t="s">
        <v>23812</v>
      </c>
      <c r="G4645" s="41">
        <v>41726</v>
      </c>
      <c r="L4645" t="s">
        <v>21854</v>
      </c>
      <c r="M4645" s="44">
        <v>-11780.96</v>
      </c>
      <c r="N4645" s="44">
        <v>-11780.96</v>
      </c>
    </row>
    <row r="4646" spans="2:14" x14ac:dyDescent="0.25">
      <c r="B4646" s="49" t="s">
        <v>9735</v>
      </c>
      <c r="C4646" s="53" t="str">
        <f>_xlfn.XLOOKUP(Tabla1[[#This Row],[txtDimensionFocus]],Tabla7[Columna1],Tabla7[Columna2])</f>
        <v>Cuenta Por Pagar Servicios Generales</v>
      </c>
      <c r="D4646" s="43" t="s">
        <v>1219</v>
      </c>
      <c r="E4646" t="s">
        <v>1218</v>
      </c>
      <c r="F4646" t="s">
        <v>15322</v>
      </c>
      <c r="G4646" s="41">
        <v>44139</v>
      </c>
      <c r="H4646" t="s">
        <v>7781</v>
      </c>
      <c r="L4646" t="s">
        <v>21854</v>
      </c>
      <c r="M4646" s="44">
        <v>-4150</v>
      </c>
      <c r="N4646" s="44">
        <v>-4150</v>
      </c>
    </row>
    <row r="4647" spans="2:14" x14ac:dyDescent="0.25">
      <c r="B4647" s="49" t="s">
        <v>9735</v>
      </c>
      <c r="C4647" s="53" t="str">
        <f>_xlfn.XLOOKUP(Tabla1[[#This Row],[txtDimensionFocus]],Tabla7[Columna1],Tabla7[Columna2])</f>
        <v>Cuenta Por Pagar Servicios Generales</v>
      </c>
      <c r="D4647" s="43" t="s">
        <v>2535</v>
      </c>
      <c r="E4647" t="s">
        <v>2534</v>
      </c>
      <c r="F4647" t="s">
        <v>14255</v>
      </c>
      <c r="G4647" s="41">
        <v>42608</v>
      </c>
      <c r="H4647" t="s">
        <v>6328</v>
      </c>
      <c r="L4647" t="s">
        <v>21854</v>
      </c>
      <c r="M4647" s="44">
        <v>-4143.12</v>
      </c>
      <c r="N4647" s="44">
        <v>-4143.12</v>
      </c>
    </row>
    <row r="4648" spans="2:14" x14ac:dyDescent="0.25">
      <c r="B4648" s="49" t="s">
        <v>9735</v>
      </c>
      <c r="C4648" s="53" t="str">
        <f>_xlfn.XLOOKUP(Tabla1[[#This Row],[txtDimensionFocus]],Tabla7[Columna1],Tabla7[Columna2])</f>
        <v>Cuenta Por Pagar Servicios Generales</v>
      </c>
      <c r="D4648" s="43" t="s">
        <v>2535</v>
      </c>
      <c r="E4648" t="s">
        <v>2534</v>
      </c>
      <c r="F4648" t="s">
        <v>14055</v>
      </c>
      <c r="G4648" s="41">
        <v>42528</v>
      </c>
      <c r="H4648" t="s">
        <v>6070</v>
      </c>
      <c r="L4648" t="s">
        <v>21854</v>
      </c>
      <c r="M4648" s="44">
        <v>-4115.59</v>
      </c>
      <c r="N4648" s="44">
        <v>-4115.59</v>
      </c>
    </row>
    <row r="4649" spans="2:14" x14ac:dyDescent="0.25">
      <c r="B4649" s="49" t="s">
        <v>9735</v>
      </c>
      <c r="C4649" s="53" t="str">
        <f>_xlfn.XLOOKUP(Tabla1[[#This Row],[txtDimensionFocus]],Tabla7[Columna1],Tabla7[Columna2])</f>
        <v>Cuenta Por Pagar Servicios Generales</v>
      </c>
      <c r="D4649" s="43" t="s">
        <v>6569</v>
      </c>
      <c r="E4649" t="s">
        <v>6568</v>
      </c>
      <c r="F4649" t="s">
        <v>14931</v>
      </c>
      <c r="G4649" s="41">
        <v>43362</v>
      </c>
      <c r="H4649" t="s">
        <v>7221</v>
      </c>
      <c r="L4649" t="s">
        <v>21854</v>
      </c>
      <c r="M4649" s="44">
        <v>-4115.04</v>
      </c>
      <c r="N4649" s="44">
        <v>-4115.04</v>
      </c>
    </row>
    <row r="4650" spans="2:14" x14ac:dyDescent="0.25">
      <c r="B4650" s="49" t="s">
        <v>9735</v>
      </c>
      <c r="C4650" s="53" t="str">
        <f>_xlfn.XLOOKUP(Tabla1[[#This Row],[txtDimensionFocus]],Tabla7[Columna1],Tabla7[Columna2])</f>
        <v>Cuenta Por Pagar Servicios Generales</v>
      </c>
      <c r="D4650" s="43" t="s">
        <v>6569</v>
      </c>
      <c r="E4650" t="s">
        <v>6568</v>
      </c>
      <c r="F4650" t="s">
        <v>14536</v>
      </c>
      <c r="G4650" s="41">
        <v>42783</v>
      </c>
      <c r="H4650" t="s">
        <v>6675</v>
      </c>
      <c r="L4650" t="s">
        <v>21854</v>
      </c>
      <c r="M4650" s="44">
        <v>-4051</v>
      </c>
      <c r="N4650" s="44">
        <v>-4051</v>
      </c>
    </row>
    <row r="4651" spans="2:14" x14ac:dyDescent="0.25">
      <c r="B4651" s="49" t="s">
        <v>9735</v>
      </c>
      <c r="C4651" s="53" t="str">
        <f>_xlfn.XLOOKUP(Tabla1[[#This Row],[txtDimensionFocus]],Tabla7[Columna1],Tabla7[Columna2])</f>
        <v>Cuenta Por Pagar Servicios Generales</v>
      </c>
      <c r="D4651" s="43" t="s">
        <v>6998</v>
      </c>
      <c r="E4651" t="s">
        <v>6997</v>
      </c>
      <c r="F4651" t="s">
        <v>14802</v>
      </c>
      <c r="G4651" s="41">
        <v>43189</v>
      </c>
      <c r="H4651" t="s">
        <v>7038</v>
      </c>
      <c r="L4651" t="s">
        <v>21854</v>
      </c>
      <c r="M4651" s="44">
        <v>-4050</v>
      </c>
      <c r="N4651" s="44">
        <v>-4050</v>
      </c>
    </row>
    <row r="4652" spans="2:14" x14ac:dyDescent="0.25">
      <c r="B4652" s="49" t="s">
        <v>9735</v>
      </c>
      <c r="C4652" s="53" t="str">
        <f>_xlfn.XLOOKUP(Tabla1[[#This Row],[txtDimensionFocus]],Tabla7[Columna1],Tabla7[Columna2])</f>
        <v>Cuenta Por Pagar Servicios Generales</v>
      </c>
      <c r="D4652" s="43" t="s">
        <v>12362</v>
      </c>
      <c r="E4652" t="s">
        <v>3855</v>
      </c>
      <c r="F4652" t="s">
        <v>12363</v>
      </c>
      <c r="G4652" s="41">
        <v>41810</v>
      </c>
      <c r="H4652" t="s">
        <v>3856</v>
      </c>
      <c r="L4652" t="s">
        <v>21854</v>
      </c>
      <c r="M4652" s="44">
        <v>-4043.97</v>
      </c>
      <c r="N4652" s="44">
        <v>-4043.97</v>
      </c>
    </row>
    <row r="4653" spans="2:14" x14ac:dyDescent="0.25">
      <c r="B4653" s="49" t="s">
        <v>9735</v>
      </c>
      <c r="C4653" s="53" t="str">
        <f>_xlfn.XLOOKUP(Tabla1[[#This Row],[txtDimensionFocus]],Tabla7[Columna1],Tabla7[Columna2])</f>
        <v>Cuenta Por Pagar Servicios Generales</v>
      </c>
      <c r="D4653" s="43" t="s">
        <v>9456</v>
      </c>
      <c r="E4653" t="s">
        <v>219</v>
      </c>
      <c r="F4653" t="s">
        <v>10056</v>
      </c>
      <c r="G4653" s="41">
        <v>41194</v>
      </c>
      <c r="H4653" t="s">
        <v>924</v>
      </c>
      <c r="L4653" t="s">
        <v>21854</v>
      </c>
      <c r="M4653" s="44">
        <v>-4000</v>
      </c>
      <c r="N4653" s="44">
        <v>-4000</v>
      </c>
    </row>
    <row r="4654" spans="2:14" x14ac:dyDescent="0.25">
      <c r="B4654" s="49" t="s">
        <v>9735</v>
      </c>
      <c r="C4654" s="53" t="str">
        <f>_xlfn.XLOOKUP(Tabla1[[#This Row],[txtDimensionFocus]],Tabla7[Columna1],Tabla7[Columna2])</f>
        <v>Cuenta Por Pagar Servicios Generales</v>
      </c>
      <c r="D4654" s="43" t="s">
        <v>9456</v>
      </c>
      <c r="E4654" t="s">
        <v>219</v>
      </c>
      <c r="F4654" t="s">
        <v>10178</v>
      </c>
      <c r="G4654" s="41">
        <v>41261</v>
      </c>
      <c r="H4654" t="s">
        <v>1103</v>
      </c>
      <c r="L4654" t="s">
        <v>21854</v>
      </c>
      <c r="M4654" s="44">
        <v>-4000</v>
      </c>
      <c r="N4654" s="44">
        <v>-4000</v>
      </c>
    </row>
    <row r="4655" spans="2:14" x14ac:dyDescent="0.25">
      <c r="B4655" s="49" t="s">
        <v>9735</v>
      </c>
      <c r="C4655" s="53" t="str">
        <f>_xlfn.XLOOKUP(Tabla1[[#This Row],[txtDimensionFocus]],Tabla7[Columna1],Tabla7[Columna2])</f>
        <v>Cuenta Por Pagar Servicios Generales</v>
      </c>
      <c r="D4655" s="43" t="s">
        <v>9896</v>
      </c>
      <c r="E4655" t="s">
        <v>699</v>
      </c>
      <c r="F4655" t="s">
        <v>9897</v>
      </c>
      <c r="G4655" s="41">
        <v>41103</v>
      </c>
      <c r="H4655" t="s">
        <v>700</v>
      </c>
      <c r="L4655" t="s">
        <v>21854</v>
      </c>
      <c r="M4655" s="44">
        <v>-4000</v>
      </c>
      <c r="N4655" s="44">
        <v>-4000</v>
      </c>
    </row>
    <row r="4656" spans="2:14" x14ac:dyDescent="0.25">
      <c r="B4656" s="49" t="s">
        <v>9735</v>
      </c>
      <c r="C4656" s="53" t="str">
        <f>_xlfn.XLOOKUP(Tabla1[[#This Row],[txtDimensionFocus]],Tabla7[Columna1],Tabla7[Columna2])</f>
        <v>Cuenta Por Pagar Servicios Generales</v>
      </c>
      <c r="D4656" s="43" t="s">
        <v>10179</v>
      </c>
      <c r="E4656" t="s">
        <v>1105</v>
      </c>
      <c r="F4656" t="s">
        <v>10180</v>
      </c>
      <c r="G4656" s="41">
        <v>41261</v>
      </c>
      <c r="H4656" t="s">
        <v>1103</v>
      </c>
      <c r="L4656" t="s">
        <v>21854</v>
      </c>
      <c r="M4656" s="44">
        <v>-4000</v>
      </c>
      <c r="N4656" s="44">
        <v>-4000</v>
      </c>
    </row>
    <row r="4657" spans="2:14" x14ac:dyDescent="0.25">
      <c r="B4657" s="49" t="s">
        <v>23866</v>
      </c>
      <c r="C4657" s="53" t="str">
        <f>_xlfn.XLOOKUP(Tabla1[[#This Row],[txtDimensionFocus]],Tabla7[Columna1],Tabla7[Columna2])</f>
        <v>Reposicion/Reposicion Cajas Chicas/Fondos</v>
      </c>
      <c r="D4657" s="43" t="s">
        <v>21019</v>
      </c>
      <c r="E4657" t="s">
        <v>23867</v>
      </c>
      <c r="F4657" t="s">
        <v>21020</v>
      </c>
      <c r="G4657" s="41">
        <v>45300</v>
      </c>
      <c r="H4657" t="s">
        <v>21021</v>
      </c>
      <c r="L4657" t="s">
        <v>21854</v>
      </c>
      <c r="M4657" s="44">
        <v>-11486.3</v>
      </c>
      <c r="N4657" s="44">
        <v>-11486.3</v>
      </c>
    </row>
    <row r="4658" spans="2:14" x14ac:dyDescent="0.25">
      <c r="B4658" s="49" t="s">
        <v>9735</v>
      </c>
      <c r="C4658" s="53" t="str">
        <f>_xlfn.XLOOKUP(Tabla1[[#This Row],[txtDimensionFocus]],Tabla7[Columna1],Tabla7[Columna2])</f>
        <v>Cuenta Por Pagar Servicios Generales</v>
      </c>
      <c r="D4658" s="43" t="s">
        <v>1129</v>
      </c>
      <c r="E4658" t="s">
        <v>1128</v>
      </c>
      <c r="F4658" t="s">
        <v>15928</v>
      </c>
      <c r="G4658" s="41">
        <v>44528</v>
      </c>
      <c r="H4658" t="s">
        <v>8522</v>
      </c>
      <c r="L4658" t="s">
        <v>21854</v>
      </c>
      <c r="M4658" s="44">
        <v>-3984.35</v>
      </c>
      <c r="N4658" s="44">
        <v>-3984.35</v>
      </c>
    </row>
    <row r="4659" spans="2:14" x14ac:dyDescent="0.25">
      <c r="B4659" s="49" t="s">
        <v>9735</v>
      </c>
      <c r="C4659" s="53" t="str">
        <f>_xlfn.XLOOKUP(Tabla1[[#This Row],[txtDimensionFocus]],Tabla7[Columna1],Tabla7[Columna2])</f>
        <v>Cuenta Por Pagar Servicios Generales</v>
      </c>
      <c r="D4659" s="43" t="s">
        <v>1129</v>
      </c>
      <c r="E4659" t="s">
        <v>1128</v>
      </c>
      <c r="F4659" t="s">
        <v>16251</v>
      </c>
      <c r="G4659" s="41">
        <v>44984</v>
      </c>
      <c r="H4659" t="s">
        <v>8961</v>
      </c>
      <c r="L4659" t="s">
        <v>21854</v>
      </c>
      <c r="M4659" s="44">
        <v>-3984.35</v>
      </c>
      <c r="N4659" s="44">
        <v>-3984.35</v>
      </c>
    </row>
    <row r="4660" spans="2:14" x14ac:dyDescent="0.25">
      <c r="B4660" s="49" t="s">
        <v>9735</v>
      </c>
      <c r="C4660" s="53" t="str">
        <f>_xlfn.XLOOKUP(Tabla1[[#This Row],[txtDimensionFocus]],Tabla7[Columna1],Tabla7[Columna2])</f>
        <v>Cuenta Por Pagar Servicios Generales</v>
      </c>
      <c r="D4660" s="43" t="s">
        <v>6569</v>
      </c>
      <c r="E4660" t="s">
        <v>6568</v>
      </c>
      <c r="F4660" t="s">
        <v>14528</v>
      </c>
      <c r="G4660" s="41">
        <v>42783</v>
      </c>
      <c r="H4660" t="s">
        <v>6666</v>
      </c>
      <c r="L4660" t="s">
        <v>21854</v>
      </c>
      <c r="M4660" s="44">
        <v>-3956.25</v>
      </c>
      <c r="N4660" s="44">
        <v>-3956.25</v>
      </c>
    </row>
    <row r="4661" spans="2:14" x14ac:dyDescent="0.25">
      <c r="B4661" s="49" t="s">
        <v>9735</v>
      </c>
      <c r="C4661" s="53" t="str">
        <f>_xlfn.XLOOKUP(Tabla1[[#This Row],[txtDimensionFocus]],Tabla7[Columna1],Tabla7[Columna2])</f>
        <v>Cuenta Por Pagar Servicios Generales</v>
      </c>
      <c r="D4661" s="43" t="s">
        <v>6569</v>
      </c>
      <c r="E4661" t="s">
        <v>6568</v>
      </c>
      <c r="F4661" t="s">
        <v>14505</v>
      </c>
      <c r="G4661" s="41">
        <v>42783</v>
      </c>
      <c r="H4661" t="s">
        <v>6638</v>
      </c>
      <c r="L4661" t="s">
        <v>21854</v>
      </c>
      <c r="M4661" s="44">
        <v>-3918.3</v>
      </c>
      <c r="N4661" s="44">
        <v>-3918.3</v>
      </c>
    </row>
    <row r="4662" spans="2:14" x14ac:dyDescent="0.25">
      <c r="B4662" s="49" t="s">
        <v>9735</v>
      </c>
      <c r="C4662" s="53" t="str">
        <f>_xlfn.XLOOKUP(Tabla1[[#This Row],[txtDimensionFocus]],Tabla7[Columna1],Tabla7[Columna2])</f>
        <v>Cuenta Por Pagar Servicios Generales</v>
      </c>
      <c r="D4662" s="43" t="s">
        <v>6569</v>
      </c>
      <c r="E4662" t="s">
        <v>6568</v>
      </c>
      <c r="F4662" t="s">
        <v>14456</v>
      </c>
      <c r="G4662" s="41">
        <v>42783</v>
      </c>
      <c r="H4662" t="s">
        <v>6582</v>
      </c>
      <c r="L4662" t="s">
        <v>21854</v>
      </c>
      <c r="M4662" s="44">
        <v>-3902.5</v>
      </c>
      <c r="N4662" s="44">
        <v>-3902.5</v>
      </c>
    </row>
    <row r="4663" spans="2:14" x14ac:dyDescent="0.25">
      <c r="B4663" s="49" t="s">
        <v>9735</v>
      </c>
      <c r="C4663" s="53" t="str">
        <f>_xlfn.XLOOKUP(Tabla1[[#This Row],[txtDimensionFocus]],Tabla7[Columna1],Tabla7[Columna2])</f>
        <v>Cuenta Por Pagar Servicios Generales</v>
      </c>
      <c r="D4663" s="43" t="s">
        <v>2535</v>
      </c>
      <c r="E4663" t="s">
        <v>2534</v>
      </c>
      <c r="F4663" t="s">
        <v>14054</v>
      </c>
      <c r="G4663" s="41">
        <v>42528</v>
      </c>
      <c r="H4663" t="s">
        <v>6068</v>
      </c>
      <c r="L4663" t="s">
        <v>21854</v>
      </c>
      <c r="M4663" s="44">
        <v>-3881.96</v>
      </c>
      <c r="N4663" s="44">
        <v>-3881.96</v>
      </c>
    </row>
    <row r="4664" spans="2:14" x14ac:dyDescent="0.25">
      <c r="B4664" s="49" t="s">
        <v>23866</v>
      </c>
      <c r="C4664" s="53" t="str">
        <f>_xlfn.XLOOKUP(Tabla1[[#This Row],[txtDimensionFocus]],Tabla7[Columna1],Tabla7[Columna2])</f>
        <v>Reposicion/Reposicion Cajas Chicas/Fondos</v>
      </c>
      <c r="D4664" s="43" t="s">
        <v>21700</v>
      </c>
      <c r="E4664" t="s">
        <v>23967</v>
      </c>
      <c r="F4664" t="s">
        <v>21701</v>
      </c>
      <c r="G4664" s="41">
        <v>45307</v>
      </c>
      <c r="H4664" t="s">
        <v>21702</v>
      </c>
      <c r="L4664" t="s">
        <v>21854</v>
      </c>
      <c r="M4664" s="44">
        <v>-11449.05</v>
      </c>
      <c r="N4664" s="44">
        <v>-11449.05</v>
      </c>
    </row>
    <row r="4665" spans="2:14" x14ac:dyDescent="0.25">
      <c r="B4665" s="49" t="s">
        <v>9735</v>
      </c>
      <c r="C4665" s="53" t="str">
        <f>_xlfn.XLOOKUP(Tabla1[[#This Row],[txtDimensionFocus]],Tabla7[Columna1],Tabla7[Columna2])</f>
        <v>Cuenta Por Pagar Servicios Generales</v>
      </c>
      <c r="D4665" s="43" t="s">
        <v>1129</v>
      </c>
      <c r="E4665" t="s">
        <v>1128</v>
      </c>
      <c r="F4665" t="s">
        <v>15191</v>
      </c>
      <c r="G4665" s="41">
        <v>43832</v>
      </c>
      <c r="H4665" t="s">
        <v>7591</v>
      </c>
      <c r="L4665" t="s">
        <v>21854</v>
      </c>
      <c r="M4665" s="44">
        <v>-3849.77</v>
      </c>
      <c r="N4665" s="44">
        <v>-3849.77</v>
      </c>
    </row>
    <row r="4666" spans="2:14" x14ac:dyDescent="0.25">
      <c r="B4666" s="49" t="s">
        <v>9735</v>
      </c>
      <c r="C4666" s="53" t="str">
        <f>_xlfn.XLOOKUP(Tabla1[[#This Row],[txtDimensionFocus]],Tabla7[Columna1],Tabla7[Columna2])</f>
        <v>Cuenta Por Pagar Servicios Generales</v>
      </c>
      <c r="D4666" s="43" t="s">
        <v>12364</v>
      </c>
      <c r="E4666" t="s">
        <v>3858</v>
      </c>
      <c r="F4666" t="s">
        <v>12365</v>
      </c>
      <c r="G4666" s="41">
        <v>41810</v>
      </c>
      <c r="H4666" t="s">
        <v>3856</v>
      </c>
      <c r="L4666" t="s">
        <v>21854</v>
      </c>
      <c r="M4666" s="44">
        <v>-3807.11</v>
      </c>
      <c r="N4666" s="44">
        <v>-3807.11</v>
      </c>
    </row>
    <row r="4667" spans="2:14" x14ac:dyDescent="0.25">
      <c r="B4667" s="49" t="s">
        <v>9735</v>
      </c>
      <c r="C4667" s="53" t="str">
        <f>_xlfn.XLOOKUP(Tabla1[[#This Row],[txtDimensionFocus]],Tabla7[Columna1],Tabla7[Columna2])</f>
        <v>Cuenta Por Pagar Servicios Generales</v>
      </c>
      <c r="D4667" s="43" t="s">
        <v>6569</v>
      </c>
      <c r="E4667" t="s">
        <v>6568</v>
      </c>
      <c r="F4667" t="s">
        <v>15005</v>
      </c>
      <c r="G4667" s="41">
        <v>43446</v>
      </c>
      <c r="H4667" t="s">
        <v>7317</v>
      </c>
      <c r="L4667" t="s">
        <v>21854</v>
      </c>
      <c r="M4667" s="44">
        <v>-3777.98</v>
      </c>
      <c r="N4667" s="44">
        <v>-3777.98</v>
      </c>
    </row>
    <row r="4668" spans="2:14" x14ac:dyDescent="0.25">
      <c r="B4668" s="49" t="s">
        <v>23700</v>
      </c>
      <c r="C4668" s="53" t="str">
        <f>_xlfn.XLOOKUP(Tabla1[[#This Row],[txtDimensionFocus]],Tabla7[Columna1],Tabla7[Columna2])</f>
        <v>Retencion por Pagar  de Impuesto Retenido</v>
      </c>
      <c r="D4668" s="43" t="s">
        <v>17</v>
      </c>
      <c r="E4668" t="s">
        <v>16</v>
      </c>
      <c r="F4668" t="s">
        <v>23734</v>
      </c>
      <c r="G4668" s="41">
        <v>41544</v>
      </c>
      <c r="L4668" t="s">
        <v>21854</v>
      </c>
      <c r="M4668" s="44">
        <v>-11427.48</v>
      </c>
      <c r="N4668" s="44">
        <v>-11427.48</v>
      </c>
    </row>
    <row r="4669" spans="2:14" x14ac:dyDescent="0.25">
      <c r="B4669" s="49" t="s">
        <v>9735</v>
      </c>
      <c r="C4669" s="53" t="str">
        <f>_xlfn.XLOOKUP(Tabla1[[#This Row],[txtDimensionFocus]],Tabla7[Columna1],Tabla7[Columna2])</f>
        <v>Cuenta Por Pagar Servicios Generales</v>
      </c>
      <c r="D4669" s="43" t="s">
        <v>1129</v>
      </c>
      <c r="E4669" t="s">
        <v>1128</v>
      </c>
      <c r="F4669" t="s">
        <v>14545</v>
      </c>
      <c r="G4669" s="41">
        <v>42794</v>
      </c>
      <c r="H4669" t="s">
        <v>6688</v>
      </c>
      <c r="L4669" t="s">
        <v>21854</v>
      </c>
      <c r="M4669" s="44">
        <v>-3763.5</v>
      </c>
      <c r="N4669" s="44">
        <v>-3763.5</v>
      </c>
    </row>
    <row r="4670" spans="2:14" x14ac:dyDescent="0.25">
      <c r="B4670" s="49" t="s">
        <v>9735</v>
      </c>
      <c r="C4670" s="53" t="str">
        <f>_xlfn.XLOOKUP(Tabla1[[#This Row],[txtDimensionFocus]],Tabla7[Columna1],Tabla7[Columna2])</f>
        <v>Cuenta Por Pagar Servicios Generales</v>
      </c>
      <c r="D4670" s="43" t="s">
        <v>2535</v>
      </c>
      <c r="E4670" t="s">
        <v>2534</v>
      </c>
      <c r="F4670" t="s">
        <v>14046</v>
      </c>
      <c r="G4670" s="41">
        <v>42523</v>
      </c>
      <c r="H4670" t="s">
        <v>6059</v>
      </c>
      <c r="L4670" t="s">
        <v>21854</v>
      </c>
      <c r="M4670" s="44">
        <v>-3754.65</v>
      </c>
      <c r="N4670" s="44">
        <v>-3754.65</v>
      </c>
    </row>
    <row r="4671" spans="2:14" x14ac:dyDescent="0.25">
      <c r="B4671" s="49" t="s">
        <v>23866</v>
      </c>
      <c r="C4671" s="53" t="str">
        <f>_xlfn.XLOOKUP(Tabla1[[#This Row],[txtDimensionFocus]],Tabla7[Columna1],Tabla7[Columna2])</f>
        <v>Reposicion/Reposicion Cajas Chicas/Fondos</v>
      </c>
      <c r="D4671" s="43" t="s">
        <v>21712</v>
      </c>
      <c r="E4671" t="s">
        <v>23973</v>
      </c>
      <c r="F4671" t="s">
        <v>21713</v>
      </c>
      <c r="G4671" s="41">
        <v>45301</v>
      </c>
      <c r="H4671" t="s">
        <v>21714</v>
      </c>
      <c r="L4671" t="s">
        <v>21854</v>
      </c>
      <c r="M4671" s="44">
        <v>-11393.84</v>
      </c>
      <c r="N4671" s="44">
        <v>-11393.84</v>
      </c>
    </row>
    <row r="4672" spans="2:14" x14ac:dyDescent="0.25">
      <c r="B4672" s="49" t="s">
        <v>9735</v>
      </c>
      <c r="C4672" s="53" t="str">
        <f>_xlfn.XLOOKUP(Tabla1[[#This Row],[txtDimensionFocus]],Tabla7[Columna1],Tabla7[Columna2])</f>
        <v>Cuenta Por Pagar Servicios Generales</v>
      </c>
      <c r="D4672" s="43" t="s">
        <v>2535</v>
      </c>
      <c r="E4672" t="s">
        <v>2534</v>
      </c>
      <c r="F4672" t="s">
        <v>11402</v>
      </c>
      <c r="G4672" s="41">
        <v>41732</v>
      </c>
      <c r="H4672">
        <v>50100297987</v>
      </c>
      <c r="L4672" t="s">
        <v>21854</v>
      </c>
      <c r="M4672" s="44">
        <v>-3742.9</v>
      </c>
      <c r="N4672" s="44">
        <v>-3742.9</v>
      </c>
    </row>
    <row r="4673" spans="2:14" x14ac:dyDescent="0.25">
      <c r="B4673" s="49" t="s">
        <v>23700</v>
      </c>
      <c r="C4673" s="53" t="str">
        <f>_xlfn.XLOOKUP(Tabla1[[#This Row],[txtDimensionFocus]],Tabla7[Columna1],Tabla7[Columna2])</f>
        <v>Retencion por Pagar  de Impuesto Retenido</v>
      </c>
      <c r="D4673" s="43" t="s">
        <v>17</v>
      </c>
      <c r="E4673" t="s">
        <v>16</v>
      </c>
      <c r="F4673" t="s">
        <v>23708</v>
      </c>
      <c r="G4673" s="41">
        <v>41407</v>
      </c>
      <c r="L4673" t="s">
        <v>21854</v>
      </c>
      <c r="M4673" s="44">
        <v>-11380.88</v>
      </c>
      <c r="N4673" s="44">
        <v>-11380.88</v>
      </c>
    </row>
    <row r="4674" spans="2:14" x14ac:dyDescent="0.25">
      <c r="B4674" s="49" t="s">
        <v>23700</v>
      </c>
      <c r="C4674" s="53" t="str">
        <f>_xlfn.XLOOKUP(Tabla1[[#This Row],[txtDimensionFocus]],Tabla7[Columna1],Tabla7[Columna2])</f>
        <v>Retencion por Pagar  de Impuesto Retenido</v>
      </c>
      <c r="D4674" s="43" t="s">
        <v>17</v>
      </c>
      <c r="E4674" t="s">
        <v>16</v>
      </c>
      <c r="F4674" t="s">
        <v>23809</v>
      </c>
      <c r="G4674" s="41">
        <v>41716</v>
      </c>
      <c r="L4674" t="s">
        <v>21854</v>
      </c>
      <c r="M4674" s="44">
        <v>-11348.08</v>
      </c>
      <c r="N4674" s="44">
        <v>-11348.08</v>
      </c>
    </row>
    <row r="4675" spans="2:14" x14ac:dyDescent="0.25">
      <c r="B4675" s="49" t="s">
        <v>9735</v>
      </c>
      <c r="C4675" s="53" t="str">
        <f>_xlfn.XLOOKUP(Tabla1[[#This Row],[txtDimensionFocus]],Tabla7[Columna1],Tabla7[Columna2])</f>
        <v>Cuenta Por Pagar Servicios Generales</v>
      </c>
      <c r="D4675" s="43" t="s">
        <v>2535</v>
      </c>
      <c r="E4675" t="s">
        <v>2534</v>
      </c>
      <c r="F4675" t="s">
        <v>14045</v>
      </c>
      <c r="G4675" s="41">
        <v>42513</v>
      </c>
      <c r="H4675" t="s">
        <v>6057</v>
      </c>
      <c r="L4675" t="s">
        <v>21854</v>
      </c>
      <c r="M4675" s="44">
        <v>-3707.82</v>
      </c>
      <c r="N4675" s="44">
        <v>-3707.82</v>
      </c>
    </row>
    <row r="4676" spans="2:14" x14ac:dyDescent="0.25">
      <c r="B4676" s="49" t="s">
        <v>9735</v>
      </c>
      <c r="C4676" s="53" t="str">
        <f>_xlfn.XLOOKUP(Tabla1[[#This Row],[txtDimensionFocus]],Tabla7[Columna1],Tabla7[Columna2])</f>
        <v>Cuenta Por Pagar Servicios Generales</v>
      </c>
      <c r="D4676" s="43" t="s">
        <v>6569</v>
      </c>
      <c r="E4676" t="s">
        <v>6568</v>
      </c>
      <c r="F4676" t="s">
        <v>14464</v>
      </c>
      <c r="G4676" s="41">
        <v>42783</v>
      </c>
      <c r="H4676" t="s">
        <v>6591</v>
      </c>
      <c r="L4676" t="s">
        <v>21854</v>
      </c>
      <c r="M4676" s="44">
        <v>-3657.5</v>
      </c>
      <c r="N4676" s="44">
        <v>-3657.5</v>
      </c>
    </row>
    <row r="4677" spans="2:14" x14ac:dyDescent="0.25">
      <c r="B4677" s="49" t="s">
        <v>9735</v>
      </c>
      <c r="C4677" s="53" t="str">
        <f>_xlfn.XLOOKUP(Tabla1[[#This Row],[txtDimensionFocus]],Tabla7[Columna1],Tabla7[Columna2])</f>
        <v>Cuenta Por Pagar Servicios Generales</v>
      </c>
      <c r="D4677" s="43" t="s">
        <v>6569</v>
      </c>
      <c r="E4677" t="s">
        <v>6568</v>
      </c>
      <c r="F4677" t="s">
        <v>14501</v>
      </c>
      <c r="G4677" s="41">
        <v>42783</v>
      </c>
      <c r="H4677" t="s">
        <v>6633</v>
      </c>
      <c r="L4677" t="s">
        <v>21854</v>
      </c>
      <c r="M4677" s="44">
        <v>-3607.95</v>
      </c>
      <c r="N4677" s="44">
        <v>-3607.95</v>
      </c>
    </row>
    <row r="4678" spans="2:14" x14ac:dyDescent="0.25">
      <c r="B4678" s="49" t="s">
        <v>9735</v>
      </c>
      <c r="C4678" s="53" t="str">
        <f>_xlfn.XLOOKUP(Tabla1[[#This Row],[txtDimensionFocus]],Tabla7[Columna1],Tabla7[Columna2])</f>
        <v>Cuenta Por Pagar Servicios Generales</v>
      </c>
      <c r="D4678" s="43" t="s">
        <v>6569</v>
      </c>
      <c r="E4678" t="s">
        <v>6568</v>
      </c>
      <c r="F4678" t="s">
        <v>14451</v>
      </c>
      <c r="G4678" s="41">
        <v>42783</v>
      </c>
      <c r="H4678" t="s">
        <v>6576</v>
      </c>
      <c r="L4678" t="s">
        <v>21854</v>
      </c>
      <c r="M4678" s="44">
        <v>-3582.95</v>
      </c>
      <c r="N4678" s="44">
        <v>-3582.95</v>
      </c>
    </row>
    <row r="4679" spans="2:14" x14ac:dyDescent="0.25">
      <c r="B4679" s="49" t="s">
        <v>9735</v>
      </c>
      <c r="C4679" s="53" t="str">
        <f>_xlfn.XLOOKUP(Tabla1[[#This Row],[txtDimensionFocus]],Tabla7[Columna1],Tabla7[Columna2])</f>
        <v>Cuenta Por Pagar Servicios Generales</v>
      </c>
      <c r="D4679" s="43" t="s">
        <v>6569</v>
      </c>
      <c r="E4679" t="s">
        <v>6568</v>
      </c>
      <c r="F4679" t="s">
        <v>14487</v>
      </c>
      <c r="G4679" s="41">
        <v>42783</v>
      </c>
      <c r="H4679" t="s">
        <v>6618</v>
      </c>
      <c r="L4679" t="s">
        <v>21854</v>
      </c>
      <c r="M4679" s="44">
        <v>-3547.65</v>
      </c>
      <c r="N4679" s="44">
        <v>-3547.65</v>
      </c>
    </row>
    <row r="4680" spans="2:14" x14ac:dyDescent="0.25">
      <c r="B4680" s="49" t="s">
        <v>9735</v>
      </c>
      <c r="C4680" s="53" t="str">
        <f>_xlfn.XLOOKUP(Tabla1[[#This Row],[txtDimensionFocus]],Tabla7[Columna1],Tabla7[Columna2])</f>
        <v>Cuenta Por Pagar Servicios Generales</v>
      </c>
      <c r="D4680" s="43" t="s">
        <v>5733</v>
      </c>
      <c r="E4680" t="s">
        <v>5732</v>
      </c>
      <c r="F4680" t="s">
        <v>13801</v>
      </c>
      <c r="G4680" s="41">
        <v>42261</v>
      </c>
      <c r="H4680" t="s">
        <v>3848</v>
      </c>
      <c r="L4680" t="s">
        <v>21854</v>
      </c>
      <c r="M4680" s="44">
        <v>-3540</v>
      </c>
      <c r="N4680" s="44">
        <v>-3540</v>
      </c>
    </row>
    <row r="4681" spans="2:14" x14ac:dyDescent="0.25">
      <c r="B4681" s="49" t="s">
        <v>9735</v>
      </c>
      <c r="C4681" s="53" t="str">
        <f>_xlfn.XLOOKUP(Tabla1[[#This Row],[txtDimensionFocus]],Tabla7[Columna1],Tabla7[Columna2])</f>
        <v>Cuenta Por Pagar Servicios Generales</v>
      </c>
      <c r="D4681" s="43" t="s">
        <v>6569</v>
      </c>
      <c r="E4681" t="s">
        <v>6568</v>
      </c>
      <c r="F4681" t="s">
        <v>15411</v>
      </c>
      <c r="G4681" s="41">
        <v>44393</v>
      </c>
      <c r="H4681" t="s">
        <v>7910</v>
      </c>
      <c r="L4681" t="s">
        <v>21854</v>
      </c>
      <c r="M4681" s="44">
        <v>-3499.45</v>
      </c>
      <c r="N4681" s="44">
        <v>-3499.45</v>
      </c>
    </row>
    <row r="4682" spans="2:14" x14ac:dyDescent="0.25">
      <c r="B4682" s="49" t="s">
        <v>9735</v>
      </c>
      <c r="C4682" s="53" t="str">
        <f>_xlfn.XLOOKUP(Tabla1[[#This Row],[txtDimensionFocus]],Tabla7[Columna1],Tabla7[Columna2])</f>
        <v>Cuenta Por Pagar Servicios Generales</v>
      </c>
      <c r="D4682" s="43" t="s">
        <v>6569</v>
      </c>
      <c r="E4682" t="s">
        <v>6568</v>
      </c>
      <c r="F4682" t="s">
        <v>14513</v>
      </c>
      <c r="G4682" s="41">
        <v>42783</v>
      </c>
      <c r="H4682" t="s">
        <v>6647</v>
      </c>
      <c r="L4682" t="s">
        <v>21854</v>
      </c>
      <c r="M4682" s="44">
        <v>-3377.2</v>
      </c>
      <c r="N4682" s="44">
        <v>-3377.2</v>
      </c>
    </row>
    <row r="4683" spans="2:14" x14ac:dyDescent="0.25">
      <c r="B4683" s="49" t="s">
        <v>9735</v>
      </c>
      <c r="C4683" s="53" t="str">
        <f>_xlfn.XLOOKUP(Tabla1[[#This Row],[txtDimensionFocus]],Tabla7[Columna1],Tabla7[Columna2])</f>
        <v>Cuenta Por Pagar Servicios Generales</v>
      </c>
      <c r="D4683" s="43" t="s">
        <v>1219</v>
      </c>
      <c r="E4683" t="s">
        <v>1218</v>
      </c>
      <c r="F4683" t="s">
        <v>16083</v>
      </c>
      <c r="G4683" s="41">
        <v>44734</v>
      </c>
      <c r="H4683" t="s">
        <v>8731</v>
      </c>
      <c r="L4683" t="s">
        <v>21854</v>
      </c>
      <c r="M4683" s="44">
        <v>-3300</v>
      </c>
      <c r="N4683" s="44">
        <v>-3300</v>
      </c>
    </row>
    <row r="4684" spans="2:14" x14ac:dyDescent="0.25">
      <c r="B4684" s="49" t="s">
        <v>9735</v>
      </c>
      <c r="C4684" s="53" t="str">
        <f>_xlfn.XLOOKUP(Tabla1[[#This Row],[txtDimensionFocus]],Tabla7[Columna1],Tabla7[Columna2])</f>
        <v>Cuenta Por Pagar Servicios Generales</v>
      </c>
      <c r="D4684" s="43" t="s">
        <v>6569</v>
      </c>
      <c r="E4684" t="s">
        <v>6568</v>
      </c>
      <c r="F4684" t="s">
        <v>14496</v>
      </c>
      <c r="G4684" s="41">
        <v>42783</v>
      </c>
      <c r="H4684" t="s">
        <v>6628</v>
      </c>
      <c r="L4684" t="s">
        <v>21854</v>
      </c>
      <c r="M4684" s="44">
        <v>-3175.2</v>
      </c>
      <c r="N4684" s="44">
        <v>-3175.2</v>
      </c>
    </row>
    <row r="4685" spans="2:14" x14ac:dyDescent="0.25">
      <c r="B4685" s="49" t="s">
        <v>9735</v>
      </c>
      <c r="C4685" s="53" t="str">
        <f>_xlfn.XLOOKUP(Tabla1[[#This Row],[txtDimensionFocus]],Tabla7[Columna1],Tabla7[Columna2])</f>
        <v>Cuenta Por Pagar Servicios Generales</v>
      </c>
      <c r="D4685" s="43" t="s">
        <v>6998</v>
      </c>
      <c r="E4685" t="s">
        <v>6997</v>
      </c>
      <c r="F4685" t="s">
        <v>14804</v>
      </c>
      <c r="G4685" s="41">
        <v>43189</v>
      </c>
      <c r="H4685" t="s">
        <v>7040</v>
      </c>
      <c r="L4685" t="s">
        <v>21854</v>
      </c>
      <c r="M4685" s="44">
        <v>-3150</v>
      </c>
      <c r="N4685" s="44">
        <v>-3150</v>
      </c>
    </row>
    <row r="4686" spans="2:14" x14ac:dyDescent="0.25">
      <c r="B4686" s="49" t="s">
        <v>9735</v>
      </c>
      <c r="C4686" s="53" t="str">
        <f>_xlfn.XLOOKUP(Tabla1[[#This Row],[txtDimensionFocus]],Tabla7[Columna1],Tabla7[Columna2])</f>
        <v>Cuenta Por Pagar Servicios Generales</v>
      </c>
      <c r="D4686" s="43" t="s">
        <v>6569</v>
      </c>
      <c r="E4686" t="s">
        <v>6568</v>
      </c>
      <c r="F4686" t="s">
        <v>14472</v>
      </c>
      <c r="G4686" s="41">
        <v>42783</v>
      </c>
      <c r="H4686" t="s">
        <v>6600</v>
      </c>
      <c r="L4686" t="s">
        <v>21854</v>
      </c>
      <c r="M4686" s="44">
        <v>-3052.5</v>
      </c>
      <c r="N4686" s="44">
        <v>-3052.5</v>
      </c>
    </row>
    <row r="4687" spans="2:14" x14ac:dyDescent="0.25">
      <c r="B4687" s="49" t="s">
        <v>9735</v>
      </c>
      <c r="C4687" s="53" t="str">
        <f>_xlfn.XLOOKUP(Tabla1[[#This Row],[txtDimensionFocus]],Tabla7[Columna1],Tabla7[Columna2])</f>
        <v>Cuenta Por Pagar Servicios Generales</v>
      </c>
      <c r="D4687" s="43" t="s">
        <v>6569</v>
      </c>
      <c r="E4687" t="s">
        <v>6568</v>
      </c>
      <c r="F4687" t="s">
        <v>14941</v>
      </c>
      <c r="G4687" s="41">
        <v>43363</v>
      </c>
      <c r="H4687" t="s">
        <v>7232</v>
      </c>
      <c r="L4687" t="s">
        <v>21854</v>
      </c>
      <c r="M4687" s="44">
        <v>-3044.48</v>
      </c>
      <c r="N4687" s="44">
        <v>-3044.48</v>
      </c>
    </row>
    <row r="4688" spans="2:14" x14ac:dyDescent="0.25">
      <c r="B4688" s="49" t="s">
        <v>9735</v>
      </c>
      <c r="C4688" s="53" t="str">
        <f>_xlfn.XLOOKUP(Tabla1[[#This Row],[txtDimensionFocus]],Tabla7[Columna1],Tabla7[Columna2])</f>
        <v>Cuenta Por Pagar Servicios Generales</v>
      </c>
      <c r="D4688" s="43" t="s">
        <v>10075</v>
      </c>
      <c r="E4688" t="s">
        <v>952</v>
      </c>
      <c r="F4688" t="s">
        <v>10077</v>
      </c>
      <c r="G4688" s="41">
        <v>41211</v>
      </c>
      <c r="H4688" t="s">
        <v>955</v>
      </c>
      <c r="L4688" t="s">
        <v>21854</v>
      </c>
      <c r="M4688" s="44">
        <v>-2991.68</v>
      </c>
      <c r="N4688" s="44">
        <v>-2991.68</v>
      </c>
    </row>
    <row r="4689" spans="2:14" x14ac:dyDescent="0.25">
      <c r="B4689" s="49" t="s">
        <v>9735</v>
      </c>
      <c r="C4689" s="53" t="str">
        <f>_xlfn.XLOOKUP(Tabla1[[#This Row],[txtDimensionFocus]],Tabla7[Columna1],Tabla7[Columna2])</f>
        <v>Cuenta Por Pagar Servicios Generales</v>
      </c>
      <c r="D4689" s="43" t="s">
        <v>1129</v>
      </c>
      <c r="E4689" t="s">
        <v>1128</v>
      </c>
      <c r="F4689" t="s">
        <v>16250</v>
      </c>
      <c r="G4689" s="41">
        <v>44984</v>
      </c>
      <c r="H4689" t="s">
        <v>8959</v>
      </c>
      <c r="L4689" t="s">
        <v>21854</v>
      </c>
      <c r="M4689" s="44">
        <v>-2978.28</v>
      </c>
      <c r="N4689" s="44">
        <v>-2978.28</v>
      </c>
    </row>
    <row r="4690" spans="2:14" x14ac:dyDescent="0.25">
      <c r="B4690" s="49" t="s">
        <v>9735</v>
      </c>
      <c r="C4690" s="53" t="str">
        <f>_xlfn.XLOOKUP(Tabla1[[#This Row],[txtDimensionFocus]],Tabla7[Columna1],Tabla7[Columna2])</f>
        <v>Cuenta Por Pagar Servicios Generales</v>
      </c>
      <c r="D4690" s="43" t="s">
        <v>1129</v>
      </c>
      <c r="E4690" t="s">
        <v>1128</v>
      </c>
      <c r="F4690" t="s">
        <v>16255</v>
      </c>
      <c r="G4690" s="41">
        <v>44984</v>
      </c>
      <c r="H4690" t="s">
        <v>8966</v>
      </c>
      <c r="L4690" t="s">
        <v>21854</v>
      </c>
      <c r="M4690" s="44">
        <v>-2978.28</v>
      </c>
      <c r="N4690" s="44">
        <v>-2978.28</v>
      </c>
    </row>
    <row r="4691" spans="2:14" x14ac:dyDescent="0.25">
      <c r="B4691" s="49" t="s">
        <v>9735</v>
      </c>
      <c r="C4691" s="53" t="str">
        <f>_xlfn.XLOOKUP(Tabla1[[#This Row],[txtDimensionFocus]],Tabla7[Columna1],Tabla7[Columna2])</f>
        <v>Cuenta Por Pagar Servicios Generales</v>
      </c>
      <c r="D4691" s="43" t="s">
        <v>973</v>
      </c>
      <c r="E4691" t="s">
        <v>972</v>
      </c>
      <c r="F4691" t="s">
        <v>10087</v>
      </c>
      <c r="G4691" s="41">
        <v>41214</v>
      </c>
      <c r="H4691" t="s">
        <v>974</v>
      </c>
      <c r="L4691" t="s">
        <v>21854</v>
      </c>
      <c r="M4691" s="44">
        <v>2956.8</v>
      </c>
      <c r="N4691" s="44">
        <v>-2956.8</v>
      </c>
    </row>
    <row r="4692" spans="2:14" x14ac:dyDescent="0.25">
      <c r="B4692" s="49" t="s">
        <v>9735</v>
      </c>
      <c r="C4692" s="53" t="str">
        <f>_xlfn.XLOOKUP(Tabla1[[#This Row],[txtDimensionFocus]],Tabla7[Columna1],Tabla7[Columna2])</f>
        <v>Cuenta Por Pagar Servicios Generales</v>
      </c>
      <c r="D4692" s="43" t="s">
        <v>3786</v>
      </c>
      <c r="E4692" t="s">
        <v>3785</v>
      </c>
      <c r="F4692" t="s">
        <v>12309</v>
      </c>
      <c r="G4692" s="41">
        <v>41788</v>
      </c>
      <c r="H4692" t="s">
        <v>3787</v>
      </c>
      <c r="L4692" t="s">
        <v>21854</v>
      </c>
      <c r="M4692" s="44">
        <v>-74380</v>
      </c>
      <c r="N4692" s="44">
        <v>-2937.87</v>
      </c>
    </row>
    <row r="4693" spans="2:14" x14ac:dyDescent="0.25">
      <c r="B4693" s="49" t="s">
        <v>9735</v>
      </c>
      <c r="C4693" s="53" t="str">
        <f>_xlfn.XLOOKUP(Tabla1[[#This Row],[txtDimensionFocus]],Tabla7[Columna1],Tabla7[Columna2])</f>
        <v>Cuenta Por Pagar Servicios Generales</v>
      </c>
      <c r="D4693" s="43" t="s">
        <v>6569</v>
      </c>
      <c r="E4693" t="s">
        <v>6568</v>
      </c>
      <c r="F4693" t="s">
        <v>14525</v>
      </c>
      <c r="G4693" s="41">
        <v>42783</v>
      </c>
      <c r="H4693" t="s">
        <v>6663</v>
      </c>
      <c r="L4693" t="s">
        <v>21854</v>
      </c>
      <c r="M4693" s="44">
        <v>-2895.05</v>
      </c>
      <c r="N4693" s="44">
        <v>-2895.05</v>
      </c>
    </row>
    <row r="4694" spans="2:14" x14ac:dyDescent="0.25">
      <c r="B4694" s="49" t="s">
        <v>9735</v>
      </c>
      <c r="C4694" s="53" t="str">
        <f>_xlfn.XLOOKUP(Tabla1[[#This Row],[txtDimensionFocus]],Tabla7[Columna1],Tabla7[Columna2])</f>
        <v>Cuenta Por Pagar Servicios Generales</v>
      </c>
      <c r="D4694" s="43" t="s">
        <v>6569</v>
      </c>
      <c r="E4694" t="s">
        <v>6568</v>
      </c>
      <c r="F4694" t="s">
        <v>14533</v>
      </c>
      <c r="G4694" s="41">
        <v>42783</v>
      </c>
      <c r="H4694" t="s">
        <v>6672</v>
      </c>
      <c r="L4694" t="s">
        <v>21854</v>
      </c>
      <c r="M4694" s="44">
        <v>-2895.05</v>
      </c>
      <c r="N4694" s="44">
        <v>-2895.05</v>
      </c>
    </row>
    <row r="4695" spans="2:14" x14ac:dyDescent="0.25">
      <c r="B4695" s="49" t="s">
        <v>23700</v>
      </c>
      <c r="C4695" s="53" t="str">
        <f>_xlfn.XLOOKUP(Tabla1[[#This Row],[txtDimensionFocus]],Tabla7[Columna1],Tabla7[Columna2])</f>
        <v>Retencion por Pagar  de Impuesto Retenido</v>
      </c>
      <c r="D4695" s="43" t="s">
        <v>17</v>
      </c>
      <c r="E4695" t="s">
        <v>16</v>
      </c>
      <c r="F4695" t="s">
        <v>23815</v>
      </c>
      <c r="G4695" s="41">
        <v>41732</v>
      </c>
      <c r="L4695" t="s">
        <v>21854</v>
      </c>
      <c r="M4695" s="44">
        <v>-10822.4</v>
      </c>
      <c r="N4695" s="44">
        <v>-10822.4</v>
      </c>
    </row>
    <row r="4696" spans="2:14" x14ac:dyDescent="0.25">
      <c r="B4696" s="49" t="s">
        <v>23866</v>
      </c>
      <c r="C4696" s="53" t="str">
        <f>_xlfn.XLOOKUP(Tabla1[[#This Row],[txtDimensionFocus]],Tabla7[Columna1],Tabla7[Columna2])</f>
        <v>Reposicion/Reposicion Cajas Chicas/Fondos</v>
      </c>
      <c r="D4696" s="43" t="s">
        <v>21573</v>
      </c>
      <c r="E4696" t="s">
        <v>23954</v>
      </c>
      <c r="F4696" t="s">
        <v>21574</v>
      </c>
      <c r="G4696" s="41">
        <v>45303</v>
      </c>
      <c r="H4696" t="s">
        <v>21575</v>
      </c>
      <c r="L4696" t="s">
        <v>21854</v>
      </c>
      <c r="M4696" s="44">
        <v>-10721.54</v>
      </c>
      <c r="N4696" s="44">
        <v>-10721.54</v>
      </c>
    </row>
    <row r="4697" spans="2:14" x14ac:dyDescent="0.25">
      <c r="B4697" s="49" t="s">
        <v>9735</v>
      </c>
      <c r="C4697" s="53" t="str">
        <f>_xlfn.XLOOKUP(Tabla1[[#This Row],[txtDimensionFocus]],Tabla7[Columna1],Tabla7[Columna2])</f>
        <v>Cuenta Por Pagar Servicios Generales</v>
      </c>
      <c r="D4697" s="43" t="s">
        <v>10084</v>
      </c>
      <c r="E4697" t="s">
        <v>967</v>
      </c>
      <c r="F4697" t="s">
        <v>10116</v>
      </c>
      <c r="G4697" s="41">
        <v>41232</v>
      </c>
      <c r="H4697" t="s">
        <v>1015</v>
      </c>
      <c r="L4697" t="s">
        <v>21854</v>
      </c>
      <c r="M4697" s="44">
        <v>-2801.92</v>
      </c>
      <c r="N4697" s="44">
        <v>-2801.92</v>
      </c>
    </row>
    <row r="4698" spans="2:14" x14ac:dyDescent="0.25">
      <c r="B4698" s="49" t="s">
        <v>9735</v>
      </c>
      <c r="C4698" s="53" t="str">
        <f>_xlfn.XLOOKUP(Tabla1[[#This Row],[txtDimensionFocus]],Tabla7[Columna1],Tabla7[Columna2])</f>
        <v>Cuenta Por Pagar Servicios Generales</v>
      </c>
      <c r="D4698" s="43" t="s">
        <v>6569</v>
      </c>
      <c r="E4698" t="s">
        <v>6568</v>
      </c>
      <c r="F4698" t="s">
        <v>14519</v>
      </c>
      <c r="G4698" s="41">
        <v>42783</v>
      </c>
      <c r="H4698" t="s">
        <v>6655</v>
      </c>
      <c r="L4698" t="s">
        <v>21854</v>
      </c>
      <c r="M4698" s="44">
        <v>-2762.4</v>
      </c>
      <c r="N4698" s="44">
        <v>-2762.4</v>
      </c>
    </row>
    <row r="4699" spans="2:14" x14ac:dyDescent="0.25">
      <c r="B4699" s="49" t="s">
        <v>9735</v>
      </c>
      <c r="C4699" s="53" t="str">
        <f>_xlfn.XLOOKUP(Tabla1[[#This Row],[txtDimensionFocus]],Tabla7[Columna1],Tabla7[Columna2])</f>
        <v>Cuenta Por Pagar Servicios Generales</v>
      </c>
      <c r="D4699" s="43" t="s">
        <v>2535</v>
      </c>
      <c r="E4699" t="s">
        <v>2534</v>
      </c>
      <c r="F4699" t="s">
        <v>12616</v>
      </c>
      <c r="G4699" s="41">
        <v>41890</v>
      </c>
      <c r="H4699" t="s">
        <v>4217</v>
      </c>
      <c r="L4699" t="s">
        <v>21854</v>
      </c>
      <c r="M4699" s="44">
        <v>-2756.99</v>
      </c>
      <c r="N4699" s="44">
        <v>-2756.99</v>
      </c>
    </row>
    <row r="4700" spans="2:14" x14ac:dyDescent="0.25">
      <c r="B4700" s="49" t="s">
        <v>9735</v>
      </c>
      <c r="C4700" s="53" t="str">
        <f>_xlfn.XLOOKUP(Tabla1[[#This Row],[txtDimensionFocus]],Tabla7[Columna1],Tabla7[Columna2])</f>
        <v>Cuenta Por Pagar Servicios Generales</v>
      </c>
      <c r="D4700" s="43" t="s">
        <v>2535</v>
      </c>
      <c r="E4700" t="s">
        <v>2534</v>
      </c>
      <c r="F4700" t="s">
        <v>14248</v>
      </c>
      <c r="G4700" s="41">
        <v>42605</v>
      </c>
      <c r="H4700" t="s">
        <v>6318</v>
      </c>
      <c r="L4700" t="s">
        <v>21854</v>
      </c>
      <c r="M4700" s="44">
        <v>-2756.99</v>
      </c>
      <c r="N4700" s="44">
        <v>-2756.99</v>
      </c>
    </row>
    <row r="4701" spans="2:14" x14ac:dyDescent="0.25">
      <c r="B4701" s="49" t="s">
        <v>9735</v>
      </c>
      <c r="C4701" s="53" t="str">
        <f>_xlfn.XLOOKUP(Tabla1[[#This Row],[txtDimensionFocus]],Tabla7[Columna1],Tabla7[Columna2])</f>
        <v>Cuenta Por Pagar Servicios Generales</v>
      </c>
      <c r="D4701" s="43" t="s">
        <v>6998</v>
      </c>
      <c r="E4701" t="s">
        <v>6997</v>
      </c>
      <c r="F4701" t="s">
        <v>14784</v>
      </c>
      <c r="G4701" s="41">
        <v>43159</v>
      </c>
      <c r="H4701" t="s">
        <v>7014</v>
      </c>
      <c r="L4701" t="s">
        <v>21854</v>
      </c>
      <c r="M4701" s="44">
        <v>-2700</v>
      </c>
      <c r="N4701" s="44">
        <v>-2700</v>
      </c>
    </row>
    <row r="4702" spans="2:14" x14ac:dyDescent="0.25">
      <c r="B4702" s="49" t="s">
        <v>9735</v>
      </c>
      <c r="C4702" s="53" t="str">
        <f>_xlfn.XLOOKUP(Tabla1[[#This Row],[txtDimensionFocus]],Tabla7[Columna1],Tabla7[Columna2])</f>
        <v>Cuenta Por Pagar Servicios Generales</v>
      </c>
      <c r="D4702" s="43" t="s">
        <v>6998</v>
      </c>
      <c r="E4702" t="s">
        <v>6997</v>
      </c>
      <c r="F4702" t="s">
        <v>14797</v>
      </c>
      <c r="G4702" s="41">
        <v>43189</v>
      </c>
      <c r="H4702" t="s">
        <v>7032</v>
      </c>
      <c r="L4702" t="s">
        <v>21854</v>
      </c>
      <c r="M4702" s="44">
        <v>-2700</v>
      </c>
      <c r="N4702" s="44">
        <v>-2700</v>
      </c>
    </row>
    <row r="4703" spans="2:14" x14ac:dyDescent="0.25">
      <c r="B4703" s="49" t="s">
        <v>23866</v>
      </c>
      <c r="C4703" s="53" t="str">
        <f>_xlfn.XLOOKUP(Tabla1[[#This Row],[txtDimensionFocus]],Tabla7[Columna1],Tabla7[Columna2])</f>
        <v>Reposicion/Reposicion Cajas Chicas/Fondos</v>
      </c>
      <c r="D4703" s="43" t="s">
        <v>21054</v>
      </c>
      <c r="E4703" t="s">
        <v>23875</v>
      </c>
      <c r="F4703" t="s">
        <v>23876</v>
      </c>
      <c r="G4703" s="41">
        <v>45315</v>
      </c>
      <c r="H4703" t="s">
        <v>23877</v>
      </c>
      <c r="L4703" t="s">
        <v>21854</v>
      </c>
      <c r="M4703" s="44">
        <v>-10478.48</v>
      </c>
      <c r="N4703" s="44">
        <v>-10478.48</v>
      </c>
    </row>
    <row r="4704" spans="2:14" x14ac:dyDescent="0.25">
      <c r="B4704" s="49" t="s">
        <v>9735</v>
      </c>
      <c r="C4704" s="53" t="str">
        <f>_xlfn.XLOOKUP(Tabla1[[#This Row],[txtDimensionFocus]],Tabla7[Columna1],Tabla7[Columna2])</f>
        <v>Cuenta Por Pagar Servicios Generales</v>
      </c>
      <c r="D4704" s="43" t="s">
        <v>816</v>
      </c>
      <c r="E4704" t="s">
        <v>815</v>
      </c>
      <c r="F4704" t="s">
        <v>10416</v>
      </c>
      <c r="G4704" s="41">
        <v>41464</v>
      </c>
      <c r="L4704" t="s">
        <v>21854</v>
      </c>
      <c r="M4704" s="44">
        <v>-2551.59</v>
      </c>
      <c r="N4704" s="44">
        <v>-2551.59</v>
      </c>
    </row>
    <row r="4705" spans="2:14" x14ac:dyDescent="0.25">
      <c r="B4705" s="49" t="s">
        <v>9735</v>
      </c>
      <c r="C4705" s="53" t="str">
        <f>_xlfn.XLOOKUP(Tabla1[[#This Row],[txtDimensionFocus]],Tabla7[Columna1],Tabla7[Columna2])</f>
        <v>Cuenta Por Pagar Servicios Generales</v>
      </c>
      <c r="D4705" s="43" t="s">
        <v>12366</v>
      </c>
      <c r="E4705" t="s">
        <v>3859</v>
      </c>
      <c r="F4705" t="s">
        <v>12367</v>
      </c>
      <c r="G4705" s="41">
        <v>41810</v>
      </c>
      <c r="H4705" t="s">
        <v>3856</v>
      </c>
      <c r="L4705" t="s">
        <v>21854</v>
      </c>
      <c r="M4705" s="44">
        <v>-2511.5700000000002</v>
      </c>
      <c r="N4705" s="44">
        <v>-2511.5700000000002</v>
      </c>
    </row>
    <row r="4706" spans="2:14" x14ac:dyDescent="0.25">
      <c r="B4706" s="49" t="s">
        <v>23866</v>
      </c>
      <c r="C4706" s="53" t="str">
        <f>_xlfn.XLOOKUP(Tabla1[[#This Row],[txtDimensionFocus]],Tabla7[Columna1],Tabla7[Columna2])</f>
        <v>Reposicion/Reposicion Cajas Chicas/Fondos</v>
      </c>
      <c r="D4706" s="43" t="s">
        <v>21555</v>
      </c>
      <c r="E4706" t="s">
        <v>23947</v>
      </c>
      <c r="F4706" t="s">
        <v>21558</v>
      </c>
      <c r="G4706" s="41">
        <v>45301</v>
      </c>
      <c r="H4706" t="s">
        <v>21559</v>
      </c>
      <c r="L4706" t="s">
        <v>21854</v>
      </c>
      <c r="M4706" s="44">
        <v>-10356.4</v>
      </c>
      <c r="N4706" s="44">
        <v>-10356.4</v>
      </c>
    </row>
    <row r="4707" spans="2:14" x14ac:dyDescent="0.25">
      <c r="B4707" s="49" t="s">
        <v>23866</v>
      </c>
      <c r="C4707" s="53" t="str">
        <f>_xlfn.XLOOKUP(Tabla1[[#This Row],[txtDimensionFocus]],Tabla7[Columna1],Tabla7[Columna2])</f>
        <v>Reposicion/Reposicion Cajas Chicas/Fondos</v>
      </c>
      <c r="D4707" s="43" t="s">
        <v>21359</v>
      </c>
      <c r="E4707" t="s">
        <v>23945</v>
      </c>
      <c r="F4707" t="s">
        <v>21360</v>
      </c>
      <c r="G4707" s="41">
        <v>45300</v>
      </c>
      <c r="H4707" t="s">
        <v>21361</v>
      </c>
      <c r="L4707" t="s">
        <v>21854</v>
      </c>
      <c r="M4707" s="44">
        <v>-10351.9</v>
      </c>
      <c r="N4707" s="44">
        <v>-10351.9</v>
      </c>
    </row>
    <row r="4708" spans="2:14" x14ac:dyDescent="0.25">
      <c r="B4708" s="49" t="s">
        <v>9735</v>
      </c>
      <c r="C4708" s="53" t="str">
        <f>_xlfn.XLOOKUP(Tabla1[[#This Row],[txtDimensionFocus]],Tabla7[Columna1],Tabla7[Columna2])</f>
        <v>Cuenta Por Pagar Servicios Generales</v>
      </c>
      <c r="D4708" s="43" t="s">
        <v>816</v>
      </c>
      <c r="E4708" t="s">
        <v>815</v>
      </c>
      <c r="F4708" t="s">
        <v>10414</v>
      </c>
      <c r="G4708" s="41">
        <v>41464</v>
      </c>
      <c r="L4708" t="s">
        <v>21854</v>
      </c>
      <c r="M4708" s="44">
        <v>-2408.91</v>
      </c>
      <c r="N4708" s="44">
        <v>-2408.91</v>
      </c>
    </row>
    <row r="4709" spans="2:14" x14ac:dyDescent="0.25">
      <c r="B4709" s="49" t="s">
        <v>9735</v>
      </c>
      <c r="C4709" s="53" t="str">
        <f>_xlfn.XLOOKUP(Tabla1[[#This Row],[txtDimensionFocus]],Tabla7[Columna1],Tabla7[Columna2])</f>
        <v>Cuenta Por Pagar Servicios Generales</v>
      </c>
      <c r="D4709" s="43" t="s">
        <v>836</v>
      </c>
      <c r="E4709" t="s">
        <v>835</v>
      </c>
      <c r="F4709" t="s">
        <v>9996</v>
      </c>
      <c r="G4709" s="41">
        <v>41157</v>
      </c>
      <c r="H4709" t="s">
        <v>845</v>
      </c>
      <c r="I4709" t="s">
        <v>19018</v>
      </c>
      <c r="K4709" t="s">
        <v>22759</v>
      </c>
      <c r="L4709" t="s">
        <v>21854</v>
      </c>
      <c r="M4709" s="44">
        <v>-2466.4499999999998</v>
      </c>
      <c r="N4709" s="44">
        <v>-2402.66</v>
      </c>
    </row>
    <row r="4710" spans="2:14" x14ac:dyDescent="0.25">
      <c r="B4710" s="49" t="s">
        <v>9735</v>
      </c>
      <c r="C4710" s="53" t="str">
        <f>_xlfn.XLOOKUP(Tabla1[[#This Row],[txtDimensionFocus]],Tabla7[Columna1],Tabla7[Columna2])</f>
        <v>Cuenta Por Pagar Servicios Generales</v>
      </c>
      <c r="D4710" s="43" t="s">
        <v>6569</v>
      </c>
      <c r="E4710" t="s">
        <v>6568</v>
      </c>
      <c r="F4710" t="s">
        <v>14514</v>
      </c>
      <c r="G4710" s="41">
        <v>42783</v>
      </c>
      <c r="H4710" t="s">
        <v>6648</v>
      </c>
      <c r="L4710" t="s">
        <v>21854</v>
      </c>
      <c r="M4710" s="44">
        <v>-2318.15</v>
      </c>
      <c r="N4710" s="44">
        <v>-2318.15</v>
      </c>
    </row>
    <row r="4711" spans="2:14" x14ac:dyDescent="0.25">
      <c r="B4711" s="49" t="s">
        <v>9735</v>
      </c>
      <c r="C4711" s="53" t="str">
        <f>_xlfn.XLOOKUP(Tabla1[[#This Row],[txtDimensionFocus]],Tabla7[Columna1],Tabla7[Columna2])</f>
        <v>Cuenta Por Pagar Servicios Generales</v>
      </c>
      <c r="D4711" s="43" t="s">
        <v>6569</v>
      </c>
      <c r="E4711" t="s">
        <v>6568</v>
      </c>
      <c r="F4711" t="s">
        <v>14504</v>
      </c>
      <c r="G4711" s="41">
        <v>42783</v>
      </c>
      <c r="H4711" t="s">
        <v>6637</v>
      </c>
      <c r="L4711" t="s">
        <v>21854</v>
      </c>
      <c r="M4711" s="44">
        <v>-2284.8000000000002</v>
      </c>
      <c r="N4711" s="44">
        <v>-2284.8000000000002</v>
      </c>
    </row>
    <row r="4712" spans="2:14" x14ac:dyDescent="0.25">
      <c r="B4712" s="49" t="s">
        <v>9735</v>
      </c>
      <c r="C4712" s="53" t="str">
        <f>_xlfn.XLOOKUP(Tabla1[[#This Row],[txtDimensionFocus]],Tabla7[Columna1],Tabla7[Columna2])</f>
        <v>Cuenta Por Pagar Servicios Generales</v>
      </c>
      <c r="D4712" s="43" t="s">
        <v>6569</v>
      </c>
      <c r="E4712" t="s">
        <v>6568</v>
      </c>
      <c r="F4712" t="s">
        <v>15026</v>
      </c>
      <c r="G4712" s="41">
        <v>43482</v>
      </c>
      <c r="H4712" t="s">
        <v>7343</v>
      </c>
      <c r="L4712" t="s">
        <v>21854</v>
      </c>
      <c r="M4712" s="44">
        <v>2281.6</v>
      </c>
      <c r="N4712" s="44">
        <v>-2281.6</v>
      </c>
    </row>
    <row r="4713" spans="2:14" x14ac:dyDescent="0.25">
      <c r="B4713" s="49" t="s">
        <v>9735</v>
      </c>
      <c r="C4713" s="53" t="str">
        <f>_xlfn.XLOOKUP(Tabla1[[#This Row],[txtDimensionFocus]],Tabla7[Columna1],Tabla7[Columna2])</f>
        <v>Cuenta Por Pagar Servicios Generales</v>
      </c>
      <c r="D4713" s="43" t="s">
        <v>13638</v>
      </c>
      <c r="E4713" t="s">
        <v>5548</v>
      </c>
      <c r="F4713" t="s">
        <v>13640</v>
      </c>
      <c r="G4713" s="41">
        <v>42178</v>
      </c>
      <c r="H4713" t="s">
        <v>5551</v>
      </c>
      <c r="L4713" t="s">
        <v>21854</v>
      </c>
      <c r="M4713" s="44">
        <v>-2250</v>
      </c>
      <c r="N4713" s="44">
        <v>-2250</v>
      </c>
    </row>
    <row r="4714" spans="2:14" x14ac:dyDescent="0.25">
      <c r="B4714" s="49" t="s">
        <v>9735</v>
      </c>
      <c r="C4714" s="53" t="str">
        <f>_xlfn.XLOOKUP(Tabla1[[#This Row],[txtDimensionFocus]],Tabla7[Columna1],Tabla7[Columna2])</f>
        <v>Cuenta Por Pagar Servicios Generales</v>
      </c>
      <c r="D4714" s="43" t="s">
        <v>6998</v>
      </c>
      <c r="E4714" t="s">
        <v>6997</v>
      </c>
      <c r="F4714" t="s">
        <v>14806</v>
      </c>
      <c r="G4714" s="41">
        <v>43189</v>
      </c>
      <c r="H4714" t="s">
        <v>7042</v>
      </c>
      <c r="L4714" t="s">
        <v>21854</v>
      </c>
      <c r="M4714" s="44">
        <v>-2250</v>
      </c>
      <c r="N4714" s="44">
        <v>-2250</v>
      </c>
    </row>
    <row r="4715" spans="2:14" x14ac:dyDescent="0.25">
      <c r="B4715" s="49" t="s">
        <v>9735</v>
      </c>
      <c r="C4715" s="53" t="str">
        <f>_xlfn.XLOOKUP(Tabla1[[#This Row],[txtDimensionFocus]],Tabla7[Columna1],Tabla7[Columna2])</f>
        <v>Cuenta Por Pagar Servicios Generales</v>
      </c>
      <c r="D4715" s="43" t="s">
        <v>1129</v>
      </c>
      <c r="E4715" t="s">
        <v>1128</v>
      </c>
      <c r="F4715" t="s">
        <v>10212</v>
      </c>
      <c r="G4715" s="41">
        <v>41269</v>
      </c>
      <c r="H4715" t="s">
        <v>1144</v>
      </c>
      <c r="L4715" t="s">
        <v>21854</v>
      </c>
      <c r="M4715" s="44">
        <v>-2226.4699999999998</v>
      </c>
      <c r="N4715" s="44">
        <v>-2226.4699999999998</v>
      </c>
    </row>
    <row r="4716" spans="2:14" x14ac:dyDescent="0.25">
      <c r="B4716" s="49" t="s">
        <v>9735</v>
      </c>
      <c r="C4716" s="53" t="str">
        <f>_xlfn.XLOOKUP(Tabla1[[#This Row],[txtDimensionFocus]],Tabla7[Columna1],Tabla7[Columna2])</f>
        <v>Cuenta Por Pagar Servicios Generales</v>
      </c>
      <c r="D4716" s="43" t="s">
        <v>1129</v>
      </c>
      <c r="E4716" t="s">
        <v>1128</v>
      </c>
      <c r="F4716" t="s">
        <v>10210</v>
      </c>
      <c r="G4716" s="41">
        <v>41269</v>
      </c>
      <c r="H4716" t="s">
        <v>1142</v>
      </c>
      <c r="L4716" t="s">
        <v>21854</v>
      </c>
      <c r="M4716" s="44">
        <v>-2225.17</v>
      </c>
      <c r="N4716" s="44">
        <v>-2225.17</v>
      </c>
    </row>
    <row r="4717" spans="2:14" x14ac:dyDescent="0.25">
      <c r="B4717" s="49" t="s">
        <v>9735</v>
      </c>
      <c r="C4717" s="53" t="str">
        <f>_xlfn.XLOOKUP(Tabla1[[#This Row],[txtDimensionFocus]],Tabla7[Columna1],Tabla7[Columna2])</f>
        <v>Cuenta Por Pagar Servicios Generales</v>
      </c>
      <c r="D4717" s="43" t="s">
        <v>1129</v>
      </c>
      <c r="E4717" t="s">
        <v>1128</v>
      </c>
      <c r="F4717" t="s">
        <v>10207</v>
      </c>
      <c r="G4717" s="41">
        <v>41269</v>
      </c>
      <c r="H4717" t="s">
        <v>1139</v>
      </c>
      <c r="L4717" t="s">
        <v>21854</v>
      </c>
      <c r="M4717" s="44">
        <v>-2223.29</v>
      </c>
      <c r="N4717" s="44">
        <v>-2223.29</v>
      </c>
    </row>
    <row r="4718" spans="2:14" x14ac:dyDescent="0.25">
      <c r="B4718" s="49" t="s">
        <v>9735</v>
      </c>
      <c r="C4718" s="53" t="str">
        <f>_xlfn.XLOOKUP(Tabla1[[#This Row],[txtDimensionFocus]],Tabla7[Columna1],Tabla7[Columna2])</f>
        <v>Cuenta Por Pagar Servicios Generales</v>
      </c>
      <c r="D4718" s="43" t="s">
        <v>1129</v>
      </c>
      <c r="E4718" t="s">
        <v>1128</v>
      </c>
      <c r="F4718" t="s">
        <v>10213</v>
      </c>
      <c r="G4718" s="41">
        <v>41269</v>
      </c>
      <c r="H4718" t="s">
        <v>1145</v>
      </c>
      <c r="L4718" t="s">
        <v>21854</v>
      </c>
      <c r="M4718" s="44">
        <v>-2222.41</v>
      </c>
      <c r="N4718" s="44">
        <v>-2222.41</v>
      </c>
    </row>
    <row r="4719" spans="2:14" x14ac:dyDescent="0.25">
      <c r="B4719" s="49" t="s">
        <v>9735</v>
      </c>
      <c r="C4719" s="53" t="str">
        <f>_xlfn.XLOOKUP(Tabla1[[#This Row],[txtDimensionFocus]],Tabla7[Columna1],Tabla7[Columna2])</f>
        <v>Cuenta Por Pagar Servicios Generales</v>
      </c>
      <c r="D4719" s="43" t="s">
        <v>1129</v>
      </c>
      <c r="E4719" t="s">
        <v>1128</v>
      </c>
      <c r="F4719" t="s">
        <v>10205</v>
      </c>
      <c r="G4719" s="41">
        <v>41269</v>
      </c>
      <c r="H4719" t="s">
        <v>1137</v>
      </c>
      <c r="L4719" t="s">
        <v>21854</v>
      </c>
      <c r="M4719" s="44">
        <v>-2219.64</v>
      </c>
      <c r="N4719" s="44">
        <v>-2219.64</v>
      </c>
    </row>
    <row r="4720" spans="2:14" x14ac:dyDescent="0.25">
      <c r="B4720" s="49" t="s">
        <v>9735</v>
      </c>
      <c r="C4720" s="53" t="str">
        <f>_xlfn.XLOOKUP(Tabla1[[#This Row],[txtDimensionFocus]],Tabla7[Columna1],Tabla7[Columna2])</f>
        <v>Cuenta Por Pagar Servicios Generales</v>
      </c>
      <c r="D4720" s="43" t="s">
        <v>1129</v>
      </c>
      <c r="E4720" t="s">
        <v>1128</v>
      </c>
      <c r="F4720" t="s">
        <v>10203</v>
      </c>
      <c r="G4720" s="41">
        <v>41269</v>
      </c>
      <c r="H4720" t="s">
        <v>1135</v>
      </c>
      <c r="L4720" t="s">
        <v>21854</v>
      </c>
      <c r="M4720" s="44">
        <v>-2163.2800000000002</v>
      </c>
      <c r="N4720" s="44">
        <v>-2163.2800000000002</v>
      </c>
    </row>
    <row r="4721" spans="2:14" x14ac:dyDescent="0.25">
      <c r="B4721" s="49" t="s">
        <v>9735</v>
      </c>
      <c r="C4721" s="53" t="str">
        <f>_xlfn.XLOOKUP(Tabla1[[#This Row],[txtDimensionFocus]],Tabla7[Columna1],Tabla7[Columna2])</f>
        <v>Cuenta Por Pagar Servicios Generales</v>
      </c>
      <c r="D4721" s="43" t="s">
        <v>1129</v>
      </c>
      <c r="E4721" t="s">
        <v>1128</v>
      </c>
      <c r="F4721" t="s">
        <v>10206</v>
      </c>
      <c r="G4721" s="41">
        <v>41269</v>
      </c>
      <c r="H4721" t="s">
        <v>1138</v>
      </c>
      <c r="L4721" t="s">
        <v>21854</v>
      </c>
      <c r="M4721" s="44">
        <v>-2163.2800000000002</v>
      </c>
      <c r="N4721" s="44">
        <v>-2163.2800000000002</v>
      </c>
    </row>
    <row r="4722" spans="2:14" x14ac:dyDescent="0.25">
      <c r="B4722" s="49" t="s">
        <v>9735</v>
      </c>
      <c r="C4722" s="53" t="str">
        <f>_xlfn.XLOOKUP(Tabla1[[#This Row],[txtDimensionFocus]],Tabla7[Columna1],Tabla7[Columna2])</f>
        <v>Cuenta Por Pagar Servicios Generales</v>
      </c>
      <c r="D4722" s="43" t="s">
        <v>1129</v>
      </c>
      <c r="E4722" t="s">
        <v>1128</v>
      </c>
      <c r="F4722" t="s">
        <v>10208</v>
      </c>
      <c r="G4722" s="41">
        <v>41269</v>
      </c>
      <c r="H4722" t="s">
        <v>1140</v>
      </c>
      <c r="L4722" t="s">
        <v>21854</v>
      </c>
      <c r="M4722" s="44">
        <v>-2163.2800000000002</v>
      </c>
      <c r="N4722" s="44">
        <v>-2163.2800000000002</v>
      </c>
    </row>
    <row r="4723" spans="2:14" x14ac:dyDescent="0.25">
      <c r="B4723" s="49" t="s">
        <v>9735</v>
      </c>
      <c r="C4723" s="53" t="str">
        <f>_xlfn.XLOOKUP(Tabla1[[#This Row],[txtDimensionFocus]],Tabla7[Columna1],Tabla7[Columna2])</f>
        <v>Cuenta Por Pagar Servicios Generales</v>
      </c>
      <c r="D4723" s="43" t="s">
        <v>1129</v>
      </c>
      <c r="E4723" t="s">
        <v>1128</v>
      </c>
      <c r="F4723" t="s">
        <v>10211</v>
      </c>
      <c r="G4723" s="41">
        <v>41269</v>
      </c>
      <c r="H4723" t="s">
        <v>1143</v>
      </c>
      <c r="L4723" t="s">
        <v>21854</v>
      </c>
      <c r="M4723" s="44">
        <v>-2163.2800000000002</v>
      </c>
      <c r="N4723" s="44">
        <v>-2163.2800000000002</v>
      </c>
    </row>
    <row r="4724" spans="2:14" x14ac:dyDescent="0.25">
      <c r="B4724" s="49" t="s">
        <v>9735</v>
      </c>
      <c r="C4724" s="53" t="str">
        <f>_xlfn.XLOOKUP(Tabla1[[#This Row],[txtDimensionFocus]],Tabla7[Columna1],Tabla7[Columna2])</f>
        <v>Cuenta Por Pagar Servicios Generales</v>
      </c>
      <c r="D4724" s="43" t="s">
        <v>1129</v>
      </c>
      <c r="E4724" t="s">
        <v>1128</v>
      </c>
      <c r="F4724" t="s">
        <v>10218</v>
      </c>
      <c r="G4724" s="41">
        <v>41269</v>
      </c>
      <c r="H4724" t="s">
        <v>1150</v>
      </c>
      <c r="L4724" t="s">
        <v>21854</v>
      </c>
      <c r="M4724" s="44">
        <v>-2163.2800000000002</v>
      </c>
      <c r="N4724" s="44">
        <v>-2163.2800000000002</v>
      </c>
    </row>
    <row r="4725" spans="2:14" x14ac:dyDescent="0.25">
      <c r="B4725" s="49" t="s">
        <v>9735</v>
      </c>
      <c r="C4725" s="53" t="str">
        <f>_xlfn.XLOOKUP(Tabla1[[#This Row],[txtDimensionFocus]],Tabla7[Columna1],Tabla7[Columna2])</f>
        <v>Cuenta Por Pagar Servicios Generales</v>
      </c>
      <c r="D4725" s="43" t="s">
        <v>1129</v>
      </c>
      <c r="E4725" t="s">
        <v>1128</v>
      </c>
      <c r="F4725" t="s">
        <v>16209</v>
      </c>
      <c r="G4725" s="41">
        <v>44923</v>
      </c>
      <c r="H4725" t="s">
        <v>8886</v>
      </c>
      <c r="L4725" t="s">
        <v>21854</v>
      </c>
      <c r="M4725" s="44">
        <v>-2134.34</v>
      </c>
      <c r="N4725" s="44">
        <v>-2134.34</v>
      </c>
    </row>
    <row r="4726" spans="2:14" x14ac:dyDescent="0.25">
      <c r="B4726" s="49" t="s">
        <v>9735</v>
      </c>
      <c r="C4726" s="53" t="str">
        <f>_xlfn.XLOOKUP(Tabla1[[#This Row],[txtDimensionFocus]],Tabla7[Columna1],Tabla7[Columna2])</f>
        <v>Cuenta Por Pagar Servicios Generales</v>
      </c>
      <c r="D4726" s="43" t="s">
        <v>13911</v>
      </c>
      <c r="E4726" t="s">
        <v>5870</v>
      </c>
      <c r="F4726" t="s">
        <v>13912</v>
      </c>
      <c r="G4726" s="41">
        <v>42345</v>
      </c>
      <c r="H4726" t="s">
        <v>5871</v>
      </c>
      <c r="L4726" t="s">
        <v>21854</v>
      </c>
      <c r="M4726" s="44">
        <v>-2100</v>
      </c>
      <c r="N4726" s="44">
        <v>-2100</v>
      </c>
    </row>
    <row r="4727" spans="2:14" x14ac:dyDescent="0.25">
      <c r="B4727" s="49" t="s">
        <v>9735</v>
      </c>
      <c r="C4727" s="53" t="str">
        <f>_xlfn.XLOOKUP(Tabla1[[#This Row],[txtDimensionFocus]],Tabla7[Columna1],Tabla7[Columna2])</f>
        <v>Cuenta Por Pagar Servicios Generales</v>
      </c>
      <c r="D4727" s="43" t="s">
        <v>6998</v>
      </c>
      <c r="E4727" t="s">
        <v>6997</v>
      </c>
      <c r="F4727" t="s">
        <v>14787</v>
      </c>
      <c r="G4727" s="41">
        <v>43159</v>
      </c>
      <c r="H4727" t="s">
        <v>7017</v>
      </c>
      <c r="L4727" t="s">
        <v>21854</v>
      </c>
      <c r="M4727" s="44">
        <v>-2100</v>
      </c>
      <c r="N4727" s="44">
        <v>-2100</v>
      </c>
    </row>
    <row r="4728" spans="2:14" x14ac:dyDescent="0.25">
      <c r="B4728" s="49" t="s">
        <v>9735</v>
      </c>
      <c r="C4728" s="53" t="str">
        <f>_xlfn.XLOOKUP(Tabla1[[#This Row],[txtDimensionFocus]],Tabla7[Columna1],Tabla7[Columna2])</f>
        <v>Cuenta Por Pagar Servicios Generales</v>
      </c>
      <c r="D4728" s="43" t="s">
        <v>6569</v>
      </c>
      <c r="E4728" t="s">
        <v>6568</v>
      </c>
      <c r="F4728" t="s">
        <v>14450</v>
      </c>
      <c r="G4728" s="41">
        <v>42783</v>
      </c>
      <c r="H4728" t="s">
        <v>6575</v>
      </c>
      <c r="L4728" t="s">
        <v>21854</v>
      </c>
      <c r="M4728" s="44">
        <v>-2008.6</v>
      </c>
      <c r="N4728" s="44">
        <v>-2008.6</v>
      </c>
    </row>
    <row r="4729" spans="2:14" x14ac:dyDescent="0.25">
      <c r="B4729" s="49" t="s">
        <v>9735</v>
      </c>
      <c r="C4729" s="53" t="str">
        <f>_xlfn.XLOOKUP(Tabla1[[#This Row],[txtDimensionFocus]],Tabla7[Columna1],Tabla7[Columna2])</f>
        <v>Cuenta Por Pagar Servicios Generales</v>
      </c>
      <c r="D4729" s="43" t="s">
        <v>836</v>
      </c>
      <c r="E4729" t="s">
        <v>835</v>
      </c>
      <c r="F4729" t="s">
        <v>10325</v>
      </c>
      <c r="G4729" s="41">
        <v>41374</v>
      </c>
      <c r="H4729" s="50" t="s">
        <v>1299</v>
      </c>
      <c r="L4729" t="s">
        <v>21854</v>
      </c>
      <c r="M4729" s="44">
        <v>-1970</v>
      </c>
      <c r="N4729" s="44">
        <v>-1970</v>
      </c>
    </row>
    <row r="4730" spans="2:14" x14ac:dyDescent="0.25">
      <c r="B4730" s="49" t="s">
        <v>9735</v>
      </c>
      <c r="C4730" s="53" t="str">
        <f>_xlfn.XLOOKUP(Tabla1[[#This Row],[txtDimensionFocus]],Tabla7[Columna1],Tabla7[Columna2])</f>
        <v>Cuenta Por Pagar Servicios Generales</v>
      </c>
      <c r="D4730" s="43" t="s">
        <v>14405</v>
      </c>
      <c r="E4730" t="s">
        <v>6526</v>
      </c>
      <c r="F4730" t="s">
        <v>14406</v>
      </c>
      <c r="G4730" s="41">
        <v>42754</v>
      </c>
      <c r="H4730" t="s">
        <v>6527</v>
      </c>
      <c r="L4730" t="s">
        <v>21854</v>
      </c>
      <c r="M4730" s="44">
        <v>-1950</v>
      </c>
      <c r="N4730" s="44">
        <v>-1950</v>
      </c>
    </row>
    <row r="4731" spans="2:14" x14ac:dyDescent="0.25">
      <c r="B4731" s="49" t="s">
        <v>9735</v>
      </c>
      <c r="C4731" s="53" t="str">
        <f>_xlfn.XLOOKUP(Tabla1[[#This Row],[txtDimensionFocus]],Tabla7[Columna1],Tabla7[Columna2])</f>
        <v>Cuenta Por Pagar Servicios Generales</v>
      </c>
      <c r="D4731" s="43" t="s">
        <v>6998</v>
      </c>
      <c r="E4731" t="s">
        <v>6997</v>
      </c>
      <c r="F4731" t="s">
        <v>14772</v>
      </c>
      <c r="G4731" s="41">
        <v>43131</v>
      </c>
      <c r="H4731" t="s">
        <v>6999</v>
      </c>
      <c r="L4731" t="s">
        <v>21854</v>
      </c>
      <c r="M4731" s="44">
        <v>-1950</v>
      </c>
      <c r="N4731" s="44">
        <v>-1950</v>
      </c>
    </row>
    <row r="4732" spans="2:14" x14ac:dyDescent="0.25">
      <c r="B4732" s="49" t="s">
        <v>9735</v>
      </c>
      <c r="C4732" s="53" t="str">
        <f>_xlfn.XLOOKUP(Tabla1[[#This Row],[txtDimensionFocus]],Tabla7[Columna1],Tabla7[Columna2])</f>
        <v>Cuenta Por Pagar Servicios Generales</v>
      </c>
      <c r="D4732" s="43" t="s">
        <v>1129</v>
      </c>
      <c r="E4732" t="s">
        <v>1128</v>
      </c>
      <c r="F4732" t="s">
        <v>10214</v>
      </c>
      <c r="G4732" s="41">
        <v>41269</v>
      </c>
      <c r="H4732" t="s">
        <v>1146</v>
      </c>
      <c r="L4732" t="s">
        <v>21854</v>
      </c>
      <c r="M4732" s="44">
        <v>-1925.93</v>
      </c>
      <c r="N4732" s="44">
        <v>-1925.93</v>
      </c>
    </row>
    <row r="4733" spans="2:14" x14ac:dyDescent="0.25">
      <c r="B4733" s="49" t="s">
        <v>9735</v>
      </c>
      <c r="C4733" s="53" t="str">
        <f>_xlfn.XLOOKUP(Tabla1[[#This Row],[txtDimensionFocus]],Tabla7[Columna1],Tabla7[Columna2])</f>
        <v>Cuenta Por Pagar Servicios Generales</v>
      </c>
      <c r="D4733" s="43" t="s">
        <v>6569</v>
      </c>
      <c r="E4733" t="s">
        <v>6568</v>
      </c>
      <c r="F4733" t="s">
        <v>14458</v>
      </c>
      <c r="G4733" s="41">
        <v>42783</v>
      </c>
      <c r="H4733" t="s">
        <v>6584</v>
      </c>
      <c r="L4733" t="s">
        <v>21854</v>
      </c>
      <c r="M4733" s="44">
        <v>-1919.8</v>
      </c>
      <c r="N4733" s="44">
        <v>-1919.8</v>
      </c>
    </row>
    <row r="4734" spans="2:14" x14ac:dyDescent="0.25">
      <c r="B4734" s="49" t="s">
        <v>9735</v>
      </c>
      <c r="C4734" s="53" t="str">
        <f>_xlfn.XLOOKUP(Tabla1[[#This Row],[txtDimensionFocus]],Tabla7[Columna1],Tabla7[Columna2])</f>
        <v>Cuenta Por Pagar Servicios Generales</v>
      </c>
      <c r="D4734" s="43" t="s">
        <v>16133</v>
      </c>
      <c r="E4734" t="s">
        <v>8774</v>
      </c>
      <c r="F4734" t="s">
        <v>16135</v>
      </c>
      <c r="G4734" s="41">
        <v>44805</v>
      </c>
      <c r="H4734" t="s">
        <v>8775</v>
      </c>
      <c r="L4734" t="s">
        <v>21854</v>
      </c>
      <c r="M4734" s="44">
        <v>-1900</v>
      </c>
      <c r="N4734" s="44">
        <v>-1900</v>
      </c>
    </row>
    <row r="4735" spans="2:14" x14ac:dyDescent="0.25">
      <c r="B4735" s="49" t="s">
        <v>9735</v>
      </c>
      <c r="C4735" s="53" t="str">
        <f>_xlfn.XLOOKUP(Tabla1[[#This Row],[txtDimensionFocus]],Tabla7[Columna1],Tabla7[Columna2])</f>
        <v>Cuenta Por Pagar Servicios Generales</v>
      </c>
      <c r="D4735" s="43" t="s">
        <v>19162</v>
      </c>
      <c r="E4735" t="s">
        <v>19163</v>
      </c>
      <c r="F4735" t="s">
        <v>19164</v>
      </c>
      <c r="G4735" s="41">
        <v>44708</v>
      </c>
      <c r="H4735" t="s">
        <v>19165</v>
      </c>
      <c r="L4735" t="s">
        <v>21854</v>
      </c>
      <c r="M4735" s="44">
        <v>-1900</v>
      </c>
      <c r="N4735" s="44">
        <v>-1900</v>
      </c>
    </row>
    <row r="4736" spans="2:14" x14ac:dyDescent="0.25">
      <c r="B4736" s="49" t="s">
        <v>9735</v>
      </c>
      <c r="C4736" s="53" t="str">
        <f>_xlfn.XLOOKUP(Tabla1[[#This Row],[txtDimensionFocus]],Tabla7[Columna1],Tabla7[Columna2])</f>
        <v>Cuenta Por Pagar Servicios Generales</v>
      </c>
      <c r="D4736" s="43" t="s">
        <v>11311</v>
      </c>
      <c r="E4736" t="s">
        <v>2424</v>
      </c>
      <c r="F4736" t="s">
        <v>11312</v>
      </c>
      <c r="G4736" s="41">
        <v>41722</v>
      </c>
      <c r="H4736" t="s">
        <v>2425</v>
      </c>
      <c r="L4736" t="s">
        <v>21854</v>
      </c>
      <c r="M4736" s="44">
        <v>-1870</v>
      </c>
      <c r="N4736" s="44">
        <v>-1870</v>
      </c>
    </row>
    <row r="4737" spans="2:14" x14ac:dyDescent="0.25">
      <c r="B4737" s="49" t="s">
        <v>9735</v>
      </c>
      <c r="C4737" s="53" t="str">
        <f>_xlfn.XLOOKUP(Tabla1[[#This Row],[txtDimensionFocus]],Tabla7[Columna1],Tabla7[Columna2])</f>
        <v>Cuenta Por Pagar Servicios Generales</v>
      </c>
      <c r="D4737" s="43" t="s">
        <v>6569</v>
      </c>
      <c r="E4737" t="s">
        <v>6568</v>
      </c>
      <c r="F4737" t="s">
        <v>14917</v>
      </c>
      <c r="G4737" s="41">
        <v>43329</v>
      </c>
      <c r="H4737" t="s">
        <v>7191</v>
      </c>
      <c r="L4737" t="s">
        <v>21854</v>
      </c>
      <c r="M4737" s="44">
        <v>-1867.53</v>
      </c>
      <c r="N4737" s="44">
        <v>-1867.53</v>
      </c>
    </row>
    <row r="4738" spans="2:14" x14ac:dyDescent="0.25">
      <c r="B4738" s="49" t="s">
        <v>9735</v>
      </c>
      <c r="C4738" s="53" t="str">
        <f>_xlfn.XLOOKUP(Tabla1[[#This Row],[txtDimensionFocus]],Tabla7[Columna1],Tabla7[Columna2])</f>
        <v>Cuenta Por Pagar Servicios Generales</v>
      </c>
      <c r="D4738" s="43" t="s">
        <v>6569</v>
      </c>
      <c r="E4738" t="s">
        <v>6568</v>
      </c>
      <c r="F4738" t="s">
        <v>14474</v>
      </c>
      <c r="G4738" s="41">
        <v>42783</v>
      </c>
      <c r="H4738" t="s">
        <v>6602</v>
      </c>
      <c r="L4738" t="s">
        <v>21854</v>
      </c>
      <c r="M4738" s="44">
        <v>-1831.5</v>
      </c>
      <c r="N4738" s="44">
        <v>-1831.5</v>
      </c>
    </row>
    <row r="4739" spans="2:14" x14ac:dyDescent="0.25">
      <c r="B4739" s="49" t="s">
        <v>9735</v>
      </c>
      <c r="C4739" s="53" t="str">
        <f>_xlfn.XLOOKUP(Tabla1[[#This Row],[txtDimensionFocus]],Tabla7[Columna1],Tabla7[Columna2])</f>
        <v>Cuenta Por Pagar Servicios Generales</v>
      </c>
      <c r="D4739" s="43" t="s">
        <v>6569</v>
      </c>
      <c r="E4739" t="s">
        <v>6568</v>
      </c>
      <c r="F4739" t="s">
        <v>14481</v>
      </c>
      <c r="G4739" s="41">
        <v>42783</v>
      </c>
      <c r="H4739" t="s">
        <v>6611</v>
      </c>
      <c r="L4739" t="s">
        <v>21854</v>
      </c>
      <c r="M4739" s="44">
        <v>-1831.5</v>
      </c>
      <c r="N4739" s="44">
        <v>-1831.5</v>
      </c>
    </row>
    <row r="4740" spans="2:14" x14ac:dyDescent="0.25">
      <c r="B4740" s="49" t="s">
        <v>9735</v>
      </c>
      <c r="C4740" s="53" t="str">
        <f>_xlfn.XLOOKUP(Tabla1[[#This Row],[txtDimensionFocus]],Tabla7[Columna1],Tabla7[Columna2])</f>
        <v>Cuenta Por Pagar Servicios Generales</v>
      </c>
      <c r="D4740" s="43" t="s">
        <v>12887</v>
      </c>
      <c r="E4740" t="s">
        <v>4566</v>
      </c>
      <c r="F4740" t="s">
        <v>12888</v>
      </c>
      <c r="G4740" s="41">
        <v>41999</v>
      </c>
      <c r="H4740" t="s">
        <v>4567</v>
      </c>
      <c r="L4740" t="s">
        <v>21854</v>
      </c>
      <c r="M4740" s="44">
        <v>-1830</v>
      </c>
      <c r="N4740" s="44">
        <v>-1830</v>
      </c>
    </row>
    <row r="4741" spans="2:14" x14ac:dyDescent="0.25">
      <c r="B4741" s="49" t="s">
        <v>9735</v>
      </c>
      <c r="C4741" s="53" t="str">
        <f>_xlfn.XLOOKUP(Tabla1[[#This Row],[txtDimensionFocus]],Tabla7[Columna1],Tabla7[Columna2])</f>
        <v>Cuenta Por Pagar Servicios Generales</v>
      </c>
      <c r="D4741" s="43" t="s">
        <v>6569</v>
      </c>
      <c r="E4741" t="s">
        <v>6568</v>
      </c>
      <c r="F4741" t="s">
        <v>14457</v>
      </c>
      <c r="G4741" s="41">
        <v>42783</v>
      </c>
      <c r="H4741" t="s">
        <v>6583</v>
      </c>
      <c r="L4741" t="s">
        <v>21854</v>
      </c>
      <c r="M4741" s="44">
        <v>-1770.85</v>
      </c>
      <c r="N4741" s="44">
        <v>-1770.85</v>
      </c>
    </row>
    <row r="4742" spans="2:14" x14ac:dyDescent="0.25">
      <c r="B4742" s="49" t="s">
        <v>9735</v>
      </c>
      <c r="C4742" s="53" t="str">
        <f>_xlfn.XLOOKUP(Tabla1[[#This Row],[txtDimensionFocus]],Tabla7[Columna1],Tabla7[Columna2])</f>
        <v>Cuenta Por Pagar Servicios Generales</v>
      </c>
      <c r="D4742" s="43" t="s">
        <v>6569</v>
      </c>
      <c r="E4742" t="s">
        <v>6568</v>
      </c>
      <c r="F4742" t="s">
        <v>14466</v>
      </c>
      <c r="G4742" s="41">
        <v>42783</v>
      </c>
      <c r="H4742" t="s">
        <v>6593</v>
      </c>
      <c r="L4742" t="s">
        <v>21854</v>
      </c>
      <c r="M4742" s="44">
        <v>-1770.85</v>
      </c>
      <c r="N4742" s="44">
        <v>-1770.85</v>
      </c>
    </row>
    <row r="4743" spans="2:14" x14ac:dyDescent="0.25">
      <c r="B4743" s="49" t="s">
        <v>9735</v>
      </c>
      <c r="C4743" s="53" t="str">
        <f>_xlfn.XLOOKUP(Tabla1[[#This Row],[txtDimensionFocus]],Tabla7[Columna1],Tabla7[Columna2])</f>
        <v>Cuenta Por Pagar Servicios Generales</v>
      </c>
      <c r="D4743" s="43" t="s">
        <v>6569</v>
      </c>
      <c r="E4743" t="s">
        <v>6568</v>
      </c>
      <c r="F4743" t="s">
        <v>14447</v>
      </c>
      <c r="G4743" s="41">
        <v>42783</v>
      </c>
      <c r="H4743" t="s">
        <v>6572</v>
      </c>
      <c r="L4743" t="s">
        <v>21854</v>
      </c>
      <c r="M4743" s="44">
        <v>-1702</v>
      </c>
      <c r="N4743" s="44">
        <v>-1702</v>
      </c>
    </row>
    <row r="4744" spans="2:14" x14ac:dyDescent="0.25">
      <c r="B4744" s="49" t="s">
        <v>9735</v>
      </c>
      <c r="C4744" s="53" t="str">
        <f>_xlfn.XLOOKUP(Tabla1[[#This Row],[txtDimensionFocus]],Tabla7[Columna1],Tabla7[Columna2])</f>
        <v>Cuenta Por Pagar Servicios Generales</v>
      </c>
      <c r="D4744" s="43" t="s">
        <v>6569</v>
      </c>
      <c r="E4744" t="s">
        <v>6568</v>
      </c>
      <c r="F4744" t="s">
        <v>14482</v>
      </c>
      <c r="G4744" s="41">
        <v>42783</v>
      </c>
      <c r="H4744" t="s">
        <v>6612</v>
      </c>
      <c r="L4744" t="s">
        <v>21854</v>
      </c>
      <c r="M4744" s="44">
        <v>-1683</v>
      </c>
      <c r="N4744" s="44">
        <v>-1683</v>
      </c>
    </row>
    <row r="4745" spans="2:14" x14ac:dyDescent="0.25">
      <c r="B4745" s="49" t="s">
        <v>23700</v>
      </c>
      <c r="C4745" s="53" t="str">
        <f>_xlfn.XLOOKUP(Tabla1[[#This Row],[txtDimensionFocus]],Tabla7[Columna1],Tabla7[Columna2])</f>
        <v>Retencion por Pagar  de Impuesto Retenido</v>
      </c>
      <c r="D4745" s="43" t="s">
        <v>17</v>
      </c>
      <c r="E4745" t="s">
        <v>16</v>
      </c>
      <c r="F4745" t="s">
        <v>23711</v>
      </c>
      <c r="G4745" s="41">
        <v>41407</v>
      </c>
      <c r="L4745" t="s">
        <v>21854</v>
      </c>
      <c r="M4745" s="44">
        <v>-9800.7000000000007</v>
      </c>
      <c r="N4745" s="44">
        <v>-9800.7000000000007</v>
      </c>
    </row>
    <row r="4746" spans="2:14" x14ac:dyDescent="0.25">
      <c r="B4746" s="49" t="s">
        <v>9735</v>
      </c>
      <c r="C4746" s="53" t="str">
        <f>_xlfn.XLOOKUP(Tabla1[[#This Row],[txtDimensionFocus]],Tabla7[Columna1],Tabla7[Columna2])</f>
        <v>Cuenta Por Pagar Servicios Generales</v>
      </c>
      <c r="D4746" s="43" t="s">
        <v>14832</v>
      </c>
      <c r="E4746" t="s">
        <v>7074</v>
      </c>
      <c r="F4746" t="s">
        <v>14833</v>
      </c>
      <c r="G4746" s="41">
        <v>43214</v>
      </c>
      <c r="H4746" t="s">
        <v>7075</v>
      </c>
      <c r="L4746" t="s">
        <v>21854</v>
      </c>
      <c r="M4746" s="44">
        <v>-1650</v>
      </c>
      <c r="N4746" s="44">
        <v>-1650</v>
      </c>
    </row>
    <row r="4747" spans="2:14" x14ac:dyDescent="0.25">
      <c r="B4747" s="49" t="s">
        <v>9735</v>
      </c>
      <c r="C4747" s="53" t="str">
        <f>_xlfn.XLOOKUP(Tabla1[[#This Row],[txtDimensionFocus]],Tabla7[Columna1],Tabla7[Columna2])</f>
        <v>Cuenta Por Pagar Servicios Generales</v>
      </c>
      <c r="D4747" s="43" t="s">
        <v>10866</v>
      </c>
      <c r="E4747" t="s">
        <v>1947</v>
      </c>
      <c r="F4747" t="s">
        <v>10867</v>
      </c>
      <c r="G4747" s="41">
        <v>41621</v>
      </c>
      <c r="H4747" t="s">
        <v>1948</v>
      </c>
      <c r="L4747" t="s">
        <v>21854</v>
      </c>
      <c r="M4747" s="44">
        <v>-1620</v>
      </c>
      <c r="N4747" s="44">
        <v>-1620</v>
      </c>
    </row>
    <row r="4748" spans="2:14" x14ac:dyDescent="0.25">
      <c r="B4748" s="49" t="s">
        <v>9735</v>
      </c>
      <c r="C4748" s="53" t="str">
        <f>_xlfn.XLOOKUP(Tabla1[[#This Row],[txtDimensionFocus]],Tabla7[Columna1],Tabla7[Columna2])</f>
        <v>Cuenta Por Pagar Servicios Generales</v>
      </c>
      <c r="D4748" s="43" t="s">
        <v>6569</v>
      </c>
      <c r="E4748" t="s">
        <v>6568</v>
      </c>
      <c r="F4748" t="s">
        <v>14506</v>
      </c>
      <c r="G4748" s="41">
        <v>42783</v>
      </c>
      <c r="H4748" t="s">
        <v>6639</v>
      </c>
      <c r="L4748" t="s">
        <v>21854</v>
      </c>
      <c r="M4748" s="44">
        <v>-1571.4</v>
      </c>
      <c r="N4748" s="44">
        <v>-1571.4</v>
      </c>
    </row>
    <row r="4749" spans="2:14" x14ac:dyDescent="0.25">
      <c r="B4749" s="49" t="s">
        <v>9735</v>
      </c>
      <c r="C4749" s="53" t="str">
        <f>_xlfn.XLOOKUP(Tabla1[[#This Row],[txtDimensionFocus]],Tabla7[Columna1],Tabla7[Columna2])</f>
        <v>Cuenta Por Pagar Servicios Generales</v>
      </c>
      <c r="D4749" s="43" t="s">
        <v>6569</v>
      </c>
      <c r="E4749" t="s">
        <v>6568</v>
      </c>
      <c r="F4749" t="s">
        <v>14473</v>
      </c>
      <c r="G4749" s="41">
        <v>42783</v>
      </c>
      <c r="H4749" t="s">
        <v>6601</v>
      </c>
      <c r="L4749" t="s">
        <v>21854</v>
      </c>
      <c r="M4749" s="44">
        <v>-1526.4</v>
      </c>
      <c r="N4749" s="44">
        <v>-1526.4</v>
      </c>
    </row>
    <row r="4750" spans="2:14" x14ac:dyDescent="0.25">
      <c r="B4750" s="49" t="s">
        <v>9735</v>
      </c>
      <c r="C4750" s="53" t="str">
        <f>_xlfn.XLOOKUP(Tabla1[[#This Row],[txtDimensionFocus]],Tabla7[Columna1],Tabla7[Columna2])</f>
        <v>Cuenta Por Pagar Servicios Generales</v>
      </c>
      <c r="D4750" s="43" t="s">
        <v>6569</v>
      </c>
      <c r="E4750" t="s">
        <v>6568</v>
      </c>
      <c r="F4750" t="s">
        <v>14452</v>
      </c>
      <c r="G4750" s="41">
        <v>42783</v>
      </c>
      <c r="H4750" t="s">
        <v>6577</v>
      </c>
      <c r="L4750" t="s">
        <v>21854</v>
      </c>
      <c r="M4750" s="44">
        <v>-1500</v>
      </c>
      <c r="N4750" s="44">
        <v>-1500</v>
      </c>
    </row>
    <row r="4751" spans="2:14" x14ac:dyDescent="0.25">
      <c r="B4751" s="49" t="s">
        <v>9735</v>
      </c>
      <c r="C4751" s="53" t="str">
        <f>_xlfn.XLOOKUP(Tabla1[[#This Row],[txtDimensionFocus]],Tabla7[Columna1],Tabla7[Columna2])</f>
        <v>Cuenta Por Pagar Servicios Generales</v>
      </c>
      <c r="D4751" s="43" t="s">
        <v>6569</v>
      </c>
      <c r="E4751" t="s">
        <v>6568</v>
      </c>
      <c r="F4751" t="s">
        <v>14453</v>
      </c>
      <c r="G4751" s="41">
        <v>42783</v>
      </c>
      <c r="H4751" t="s">
        <v>6578</v>
      </c>
      <c r="L4751" t="s">
        <v>21854</v>
      </c>
      <c r="M4751" s="44">
        <v>-1500</v>
      </c>
      <c r="N4751" s="44">
        <v>-1500</v>
      </c>
    </row>
    <row r="4752" spans="2:14" x14ac:dyDescent="0.25">
      <c r="B4752" s="49" t="s">
        <v>9735</v>
      </c>
      <c r="C4752" s="53" t="str">
        <f>_xlfn.XLOOKUP(Tabla1[[#This Row],[txtDimensionFocus]],Tabla7[Columna1],Tabla7[Columna2])</f>
        <v>Cuenta Por Pagar Servicios Generales</v>
      </c>
      <c r="D4752" s="43" t="s">
        <v>6569</v>
      </c>
      <c r="E4752" t="s">
        <v>6568</v>
      </c>
      <c r="F4752" t="s">
        <v>14455</v>
      </c>
      <c r="G4752" s="41">
        <v>42783</v>
      </c>
      <c r="H4752" t="s">
        <v>6581</v>
      </c>
      <c r="L4752" t="s">
        <v>21854</v>
      </c>
      <c r="M4752" s="44">
        <v>-1500</v>
      </c>
      <c r="N4752" s="44">
        <v>-1500</v>
      </c>
    </row>
    <row r="4753" spans="2:14" x14ac:dyDescent="0.25">
      <c r="B4753" s="49" t="s">
        <v>9735</v>
      </c>
      <c r="C4753" s="53" t="str">
        <f>_xlfn.XLOOKUP(Tabla1[[#This Row],[txtDimensionFocus]],Tabla7[Columna1],Tabla7[Columna2])</f>
        <v>Cuenta Por Pagar Servicios Generales</v>
      </c>
      <c r="D4753" s="43" t="s">
        <v>6569</v>
      </c>
      <c r="E4753" t="s">
        <v>6568</v>
      </c>
      <c r="F4753" t="s">
        <v>14460</v>
      </c>
      <c r="G4753" s="41">
        <v>42783</v>
      </c>
      <c r="H4753" t="s">
        <v>6586</v>
      </c>
      <c r="L4753" t="s">
        <v>21854</v>
      </c>
      <c r="M4753" s="44">
        <v>-1500</v>
      </c>
      <c r="N4753" s="44">
        <v>-1500</v>
      </c>
    </row>
    <row r="4754" spans="2:14" x14ac:dyDescent="0.25">
      <c r="B4754" s="49" t="s">
        <v>9735</v>
      </c>
      <c r="C4754" s="53" t="str">
        <f>_xlfn.XLOOKUP(Tabla1[[#This Row],[txtDimensionFocus]],Tabla7[Columna1],Tabla7[Columna2])</f>
        <v>Cuenta Por Pagar Servicios Generales</v>
      </c>
      <c r="D4754" s="43" t="s">
        <v>6569</v>
      </c>
      <c r="E4754" t="s">
        <v>6568</v>
      </c>
      <c r="F4754" t="s">
        <v>14461</v>
      </c>
      <c r="G4754" s="41">
        <v>42783</v>
      </c>
      <c r="H4754" t="s">
        <v>6587</v>
      </c>
      <c r="L4754" t="s">
        <v>21854</v>
      </c>
      <c r="M4754" s="44">
        <v>-1500</v>
      </c>
      <c r="N4754" s="44">
        <v>-1500</v>
      </c>
    </row>
    <row r="4755" spans="2:14" x14ac:dyDescent="0.25">
      <c r="B4755" s="49" t="s">
        <v>23700</v>
      </c>
      <c r="C4755" s="53" t="str">
        <f>_xlfn.XLOOKUP(Tabla1[[#This Row],[txtDimensionFocus]],Tabla7[Columna1],Tabla7[Columna2])</f>
        <v>Retencion por Pagar  de Impuesto Retenido</v>
      </c>
      <c r="D4755" s="43" t="s">
        <v>17</v>
      </c>
      <c r="E4755" t="s">
        <v>16</v>
      </c>
      <c r="F4755" t="s">
        <v>23796</v>
      </c>
      <c r="G4755" s="41">
        <v>41698</v>
      </c>
      <c r="L4755" t="s">
        <v>21854</v>
      </c>
      <c r="M4755" s="44">
        <v>-9523.59</v>
      </c>
      <c r="N4755" s="44">
        <v>-9523.59</v>
      </c>
    </row>
    <row r="4756" spans="2:14" x14ac:dyDescent="0.25">
      <c r="B4756" s="49" t="s">
        <v>9735</v>
      </c>
      <c r="C4756" s="53" t="str">
        <f>_xlfn.XLOOKUP(Tabla1[[#This Row],[txtDimensionFocus]],Tabla7[Columna1],Tabla7[Columna2])</f>
        <v>Cuenta Por Pagar Servicios Generales</v>
      </c>
      <c r="D4756" s="43" t="s">
        <v>6569</v>
      </c>
      <c r="E4756" t="s">
        <v>6568</v>
      </c>
      <c r="F4756" t="s">
        <v>14463</v>
      </c>
      <c r="G4756" s="41">
        <v>42783</v>
      </c>
      <c r="H4756" t="s">
        <v>6590</v>
      </c>
      <c r="L4756" t="s">
        <v>21854</v>
      </c>
      <c r="M4756" s="44">
        <v>-1500</v>
      </c>
      <c r="N4756" s="44">
        <v>-1500</v>
      </c>
    </row>
    <row r="4757" spans="2:14" x14ac:dyDescent="0.25">
      <c r="B4757" s="49" t="s">
        <v>9735</v>
      </c>
      <c r="C4757" s="53" t="str">
        <f>_xlfn.XLOOKUP(Tabla1[[#This Row],[txtDimensionFocus]],Tabla7[Columna1],Tabla7[Columna2])</f>
        <v>Cuenta Por Pagar Servicios Generales</v>
      </c>
      <c r="D4757" s="43" t="s">
        <v>6569</v>
      </c>
      <c r="E4757" t="s">
        <v>6568</v>
      </c>
      <c r="F4757" t="s">
        <v>14468</v>
      </c>
      <c r="G4757" s="41">
        <v>42783</v>
      </c>
      <c r="H4757" t="s">
        <v>6595</v>
      </c>
      <c r="L4757" t="s">
        <v>21854</v>
      </c>
      <c r="M4757" s="44">
        <v>-1500</v>
      </c>
      <c r="N4757" s="44">
        <v>-1500</v>
      </c>
    </row>
    <row r="4758" spans="2:14" x14ac:dyDescent="0.25">
      <c r="B4758" s="49" t="s">
        <v>9735</v>
      </c>
      <c r="C4758" s="53" t="str">
        <f>_xlfn.XLOOKUP(Tabla1[[#This Row],[txtDimensionFocus]],Tabla7[Columna1],Tabla7[Columna2])</f>
        <v>Cuenta Por Pagar Servicios Generales</v>
      </c>
      <c r="D4758" s="43" t="s">
        <v>6569</v>
      </c>
      <c r="E4758" t="s">
        <v>6568</v>
      </c>
      <c r="F4758" t="s">
        <v>14469</v>
      </c>
      <c r="G4758" s="41">
        <v>42783</v>
      </c>
      <c r="H4758" t="s">
        <v>6596</v>
      </c>
      <c r="L4758" t="s">
        <v>21854</v>
      </c>
      <c r="M4758" s="44">
        <v>-1500</v>
      </c>
      <c r="N4758" s="44">
        <v>-1500</v>
      </c>
    </row>
    <row r="4759" spans="2:14" x14ac:dyDescent="0.25">
      <c r="B4759" s="49" t="s">
        <v>9735</v>
      </c>
      <c r="C4759" s="53" t="str">
        <f>_xlfn.XLOOKUP(Tabla1[[#This Row],[txtDimensionFocus]],Tabla7[Columna1],Tabla7[Columna2])</f>
        <v>Cuenta Por Pagar Servicios Generales</v>
      </c>
      <c r="D4759" s="43" t="s">
        <v>6569</v>
      </c>
      <c r="E4759" t="s">
        <v>6568</v>
      </c>
      <c r="F4759" t="s">
        <v>14471</v>
      </c>
      <c r="G4759" s="41">
        <v>42783</v>
      </c>
      <c r="H4759" t="s">
        <v>6599</v>
      </c>
      <c r="L4759" t="s">
        <v>21854</v>
      </c>
      <c r="M4759" s="44">
        <v>-1500</v>
      </c>
      <c r="N4759" s="44">
        <v>-1500</v>
      </c>
    </row>
    <row r="4760" spans="2:14" x14ac:dyDescent="0.25">
      <c r="B4760" s="49" t="s">
        <v>9735</v>
      </c>
      <c r="C4760" s="53" t="str">
        <f>_xlfn.XLOOKUP(Tabla1[[#This Row],[txtDimensionFocus]],Tabla7[Columna1],Tabla7[Columna2])</f>
        <v>Cuenta Por Pagar Servicios Generales</v>
      </c>
      <c r="D4760" s="43" t="s">
        <v>6569</v>
      </c>
      <c r="E4760" t="s">
        <v>6568</v>
      </c>
      <c r="F4760" t="s">
        <v>14476</v>
      </c>
      <c r="G4760" s="41">
        <v>42783</v>
      </c>
      <c r="H4760" t="s">
        <v>6604</v>
      </c>
      <c r="L4760" t="s">
        <v>21854</v>
      </c>
      <c r="M4760" s="44">
        <v>-1500</v>
      </c>
      <c r="N4760" s="44">
        <v>-1500</v>
      </c>
    </row>
    <row r="4761" spans="2:14" x14ac:dyDescent="0.25">
      <c r="B4761" s="49" t="s">
        <v>9735</v>
      </c>
      <c r="C4761" s="53" t="str">
        <f>_xlfn.XLOOKUP(Tabla1[[#This Row],[txtDimensionFocus]],Tabla7[Columna1],Tabla7[Columna2])</f>
        <v>Cuenta Por Pagar Servicios Generales</v>
      </c>
      <c r="D4761" s="43" t="s">
        <v>6569</v>
      </c>
      <c r="E4761" t="s">
        <v>6568</v>
      </c>
      <c r="F4761" t="s">
        <v>14477</v>
      </c>
      <c r="G4761" s="41">
        <v>42783</v>
      </c>
      <c r="H4761" t="s">
        <v>6605</v>
      </c>
      <c r="L4761" t="s">
        <v>21854</v>
      </c>
      <c r="M4761" s="44">
        <v>-1500</v>
      </c>
      <c r="N4761" s="44">
        <v>-1500</v>
      </c>
    </row>
    <row r="4762" spans="2:14" x14ac:dyDescent="0.25">
      <c r="B4762" s="49" t="s">
        <v>9735</v>
      </c>
      <c r="C4762" s="53" t="str">
        <f>_xlfn.XLOOKUP(Tabla1[[#This Row],[txtDimensionFocus]],Tabla7[Columna1],Tabla7[Columna2])</f>
        <v>Cuenta Por Pagar Servicios Generales</v>
      </c>
      <c r="D4762" s="43" t="s">
        <v>6569</v>
      </c>
      <c r="E4762" t="s">
        <v>6568</v>
      </c>
      <c r="F4762" t="s">
        <v>14479</v>
      </c>
      <c r="G4762" s="41">
        <v>42783</v>
      </c>
      <c r="H4762" t="s">
        <v>6608</v>
      </c>
      <c r="L4762" t="s">
        <v>21854</v>
      </c>
      <c r="M4762" s="44">
        <v>-1500</v>
      </c>
      <c r="N4762" s="44">
        <v>-1500</v>
      </c>
    </row>
    <row r="4763" spans="2:14" x14ac:dyDescent="0.25">
      <c r="B4763" s="49" t="s">
        <v>9735</v>
      </c>
      <c r="C4763" s="53" t="str">
        <f>_xlfn.XLOOKUP(Tabla1[[#This Row],[txtDimensionFocus]],Tabla7[Columna1],Tabla7[Columna2])</f>
        <v>Cuenta Por Pagar Servicios Generales</v>
      </c>
      <c r="D4763" s="43" t="s">
        <v>6998</v>
      </c>
      <c r="E4763" t="s">
        <v>6997</v>
      </c>
      <c r="F4763" t="s">
        <v>14785</v>
      </c>
      <c r="G4763" s="41">
        <v>43159</v>
      </c>
      <c r="H4763" t="s">
        <v>7015</v>
      </c>
      <c r="L4763" t="s">
        <v>21854</v>
      </c>
      <c r="M4763" s="44">
        <v>-1500</v>
      </c>
      <c r="N4763" s="44">
        <v>-1500</v>
      </c>
    </row>
    <row r="4764" spans="2:14" x14ac:dyDescent="0.25">
      <c r="B4764" s="49" t="s">
        <v>9735</v>
      </c>
      <c r="C4764" s="53" t="str">
        <f>_xlfn.XLOOKUP(Tabla1[[#This Row],[txtDimensionFocus]],Tabla7[Columna1],Tabla7[Columna2])</f>
        <v>Cuenta Por Pagar Servicios Generales</v>
      </c>
      <c r="D4764" s="43" t="s">
        <v>10114</v>
      </c>
      <c r="E4764" t="s">
        <v>1012</v>
      </c>
      <c r="F4764" t="s">
        <v>10115</v>
      </c>
      <c r="G4764" s="41">
        <v>41232</v>
      </c>
      <c r="H4764" t="s">
        <v>1013</v>
      </c>
      <c r="L4764" t="s">
        <v>21854</v>
      </c>
      <c r="M4764" s="44">
        <v>-1430</v>
      </c>
      <c r="N4764" s="44">
        <v>-1430</v>
      </c>
    </row>
    <row r="4765" spans="2:14" x14ac:dyDescent="0.25">
      <c r="B4765" s="49" t="s">
        <v>9735</v>
      </c>
      <c r="C4765" s="53" t="str">
        <f>_xlfn.XLOOKUP(Tabla1[[#This Row],[txtDimensionFocus]],Tabla7[Columna1],Tabla7[Columna2])</f>
        <v>Cuenta Por Pagar Servicios Generales</v>
      </c>
      <c r="D4765" s="43" t="s">
        <v>6569</v>
      </c>
      <c r="E4765" t="s">
        <v>6568</v>
      </c>
      <c r="F4765" t="s">
        <v>14937</v>
      </c>
      <c r="G4765" s="41">
        <v>43362</v>
      </c>
      <c r="H4765" t="s">
        <v>7227</v>
      </c>
      <c r="L4765" t="s">
        <v>21854</v>
      </c>
      <c r="M4765" s="44">
        <v>-1419.03</v>
      </c>
      <c r="N4765" s="44">
        <v>-1419.03</v>
      </c>
    </row>
    <row r="4766" spans="2:14" x14ac:dyDescent="0.25">
      <c r="B4766" s="49" t="s">
        <v>9735</v>
      </c>
      <c r="C4766" s="53" t="str">
        <f>_xlfn.XLOOKUP(Tabla1[[#This Row],[txtDimensionFocus]],Tabla7[Columna1],Tabla7[Columna2])</f>
        <v>Cuenta Por Pagar Servicios Generales</v>
      </c>
      <c r="D4766" s="43" t="s">
        <v>6569</v>
      </c>
      <c r="E4766" t="s">
        <v>6568</v>
      </c>
      <c r="F4766" t="s">
        <v>14940</v>
      </c>
      <c r="G4766" s="41">
        <v>43363</v>
      </c>
      <c r="H4766" t="s">
        <v>7231</v>
      </c>
      <c r="L4766" t="s">
        <v>21854</v>
      </c>
      <c r="M4766" s="44">
        <v>-1419.03</v>
      </c>
      <c r="N4766" s="44">
        <v>-1419.03</v>
      </c>
    </row>
    <row r="4767" spans="2:14" x14ac:dyDescent="0.25">
      <c r="B4767" s="49" t="s">
        <v>9735</v>
      </c>
      <c r="C4767" s="53" t="str">
        <f>_xlfn.XLOOKUP(Tabla1[[#This Row],[txtDimensionFocus]],Tabla7[Columna1],Tabla7[Columna2])</f>
        <v>Cuenta Por Pagar Servicios Generales</v>
      </c>
      <c r="D4767" s="43" t="s">
        <v>1129</v>
      </c>
      <c r="E4767" t="s">
        <v>1128</v>
      </c>
      <c r="F4767" t="s">
        <v>16046</v>
      </c>
      <c r="G4767" s="41">
        <v>44620</v>
      </c>
      <c r="H4767" t="s">
        <v>8664</v>
      </c>
      <c r="L4767" t="s">
        <v>21854</v>
      </c>
      <c r="M4767" s="44">
        <v>-1407.33</v>
      </c>
      <c r="N4767" s="44">
        <v>-1407.33</v>
      </c>
    </row>
    <row r="4768" spans="2:14" x14ac:dyDescent="0.25">
      <c r="B4768" s="49" t="s">
        <v>9735</v>
      </c>
      <c r="C4768" s="53" t="str">
        <f>_xlfn.XLOOKUP(Tabla1[[#This Row],[txtDimensionFocus]],Tabla7[Columna1],Tabla7[Columna2])</f>
        <v>Cuenta Por Pagar Servicios Generales</v>
      </c>
      <c r="D4768" s="43" t="s">
        <v>6569</v>
      </c>
      <c r="E4768" t="s">
        <v>6568</v>
      </c>
      <c r="F4768" t="s">
        <v>14938</v>
      </c>
      <c r="G4768" s="41">
        <v>43363</v>
      </c>
      <c r="H4768" t="s">
        <v>7228</v>
      </c>
      <c r="L4768" t="s">
        <v>21854</v>
      </c>
      <c r="M4768" s="44">
        <v>-1404.08</v>
      </c>
      <c r="N4768" s="44">
        <v>-1404.08</v>
      </c>
    </row>
    <row r="4769" spans="2:14" x14ac:dyDescent="0.25">
      <c r="B4769" s="49" t="s">
        <v>9735</v>
      </c>
      <c r="C4769" s="53" t="str">
        <f>_xlfn.XLOOKUP(Tabla1[[#This Row],[txtDimensionFocus]],Tabla7[Columna1],Tabla7[Columna2])</f>
        <v>Cuenta Por Pagar Servicios Generales</v>
      </c>
      <c r="D4769" s="43" t="s">
        <v>6569</v>
      </c>
      <c r="E4769" t="s">
        <v>6568</v>
      </c>
      <c r="F4769" t="s">
        <v>14939</v>
      </c>
      <c r="G4769" s="41">
        <v>43363</v>
      </c>
      <c r="H4769" t="s">
        <v>7230</v>
      </c>
      <c r="L4769" t="s">
        <v>21854</v>
      </c>
      <c r="M4769" s="44">
        <v>-1404.08</v>
      </c>
      <c r="N4769" s="44">
        <v>-1404.08</v>
      </c>
    </row>
    <row r="4770" spans="2:14" x14ac:dyDescent="0.25">
      <c r="B4770" s="49" t="s">
        <v>9735</v>
      </c>
      <c r="C4770" s="53" t="str">
        <f>_xlfn.XLOOKUP(Tabla1[[#This Row],[txtDimensionFocus]],Tabla7[Columna1],Tabla7[Columna2])</f>
        <v>Cuenta Por Pagar Servicios Generales</v>
      </c>
      <c r="D4770" s="43" t="s">
        <v>10257</v>
      </c>
      <c r="E4770" t="s">
        <v>1206</v>
      </c>
      <c r="F4770" t="s">
        <v>10258</v>
      </c>
      <c r="G4770" s="41">
        <v>41299</v>
      </c>
      <c r="H4770" t="s">
        <v>1207</v>
      </c>
      <c r="L4770" t="s">
        <v>21854</v>
      </c>
      <c r="M4770" s="44">
        <v>-1397.04</v>
      </c>
      <c r="N4770" s="44">
        <v>-1397.04</v>
      </c>
    </row>
    <row r="4771" spans="2:14" x14ac:dyDescent="0.25">
      <c r="B4771" s="49" t="s">
        <v>9735</v>
      </c>
      <c r="C4771" s="53" t="str">
        <f>_xlfn.XLOOKUP(Tabla1[[#This Row],[txtDimensionFocus]],Tabla7[Columna1],Tabla7[Columna2])</f>
        <v>Cuenta Por Pagar Servicios Generales</v>
      </c>
      <c r="D4771" s="43" t="s">
        <v>13638</v>
      </c>
      <c r="E4771" t="s">
        <v>5548</v>
      </c>
      <c r="F4771" t="s">
        <v>13639</v>
      </c>
      <c r="G4771" s="41">
        <v>42178</v>
      </c>
      <c r="H4771" t="s">
        <v>5549</v>
      </c>
      <c r="L4771" t="s">
        <v>21854</v>
      </c>
      <c r="M4771" s="44">
        <v>-1350</v>
      </c>
      <c r="N4771" s="44">
        <v>-1350</v>
      </c>
    </row>
    <row r="4772" spans="2:14" x14ac:dyDescent="0.25">
      <c r="B4772" s="49" t="s">
        <v>9735</v>
      </c>
      <c r="C4772" s="53" t="str">
        <f>_xlfn.XLOOKUP(Tabla1[[#This Row],[txtDimensionFocus]],Tabla7[Columna1],Tabla7[Columna2])</f>
        <v>Cuenta Por Pagar Servicios Generales</v>
      </c>
      <c r="D4772" s="43" t="s">
        <v>6998</v>
      </c>
      <c r="E4772" t="s">
        <v>6997</v>
      </c>
      <c r="F4772" t="s">
        <v>14778</v>
      </c>
      <c r="G4772" s="41">
        <v>43131</v>
      </c>
      <c r="H4772" t="s">
        <v>7006</v>
      </c>
      <c r="L4772" t="s">
        <v>21854</v>
      </c>
      <c r="M4772" s="44">
        <v>-1350</v>
      </c>
      <c r="N4772" s="44">
        <v>-1350</v>
      </c>
    </row>
    <row r="4773" spans="2:14" x14ac:dyDescent="0.25">
      <c r="B4773" s="49" t="s">
        <v>9735</v>
      </c>
      <c r="C4773" s="53" t="str">
        <f>_xlfn.XLOOKUP(Tabla1[[#This Row],[txtDimensionFocus]],Tabla7[Columna1],Tabla7[Columna2])</f>
        <v>Cuenta Por Pagar Servicios Generales</v>
      </c>
      <c r="D4773" s="43" t="s">
        <v>6998</v>
      </c>
      <c r="E4773" t="s">
        <v>6997</v>
      </c>
      <c r="F4773" t="s">
        <v>14798</v>
      </c>
      <c r="G4773" s="41">
        <v>43189</v>
      </c>
      <c r="H4773" t="s">
        <v>7033</v>
      </c>
      <c r="L4773" t="s">
        <v>21854</v>
      </c>
      <c r="M4773" s="44">
        <v>-1350</v>
      </c>
      <c r="N4773" s="44">
        <v>-1350</v>
      </c>
    </row>
    <row r="4774" spans="2:14" x14ac:dyDescent="0.25">
      <c r="B4774" s="49" t="s">
        <v>9735</v>
      </c>
      <c r="C4774" s="53" t="str">
        <f>_xlfn.XLOOKUP(Tabla1[[#This Row],[txtDimensionFocus]],Tabla7[Columna1],Tabla7[Columna2])</f>
        <v>Cuenta Por Pagar Servicios Generales</v>
      </c>
      <c r="D4774" s="43" t="s">
        <v>6998</v>
      </c>
      <c r="E4774" t="s">
        <v>6997</v>
      </c>
      <c r="F4774" t="s">
        <v>14801</v>
      </c>
      <c r="G4774" s="41">
        <v>43189</v>
      </c>
      <c r="H4774" t="s">
        <v>7037</v>
      </c>
      <c r="L4774" t="s">
        <v>21854</v>
      </c>
      <c r="M4774" s="44">
        <v>-1350</v>
      </c>
      <c r="N4774" s="44">
        <v>-1350</v>
      </c>
    </row>
    <row r="4775" spans="2:14" x14ac:dyDescent="0.25">
      <c r="B4775" s="49" t="s">
        <v>9735</v>
      </c>
      <c r="C4775" s="53" t="str">
        <f>_xlfn.XLOOKUP(Tabla1[[#This Row],[txtDimensionFocus]],Tabla7[Columna1],Tabla7[Columna2])</f>
        <v>Cuenta Por Pagar Servicios Generales</v>
      </c>
      <c r="D4775" s="43" t="s">
        <v>6569</v>
      </c>
      <c r="E4775" t="s">
        <v>6568</v>
      </c>
      <c r="F4775" t="s">
        <v>14465</v>
      </c>
      <c r="G4775" s="41">
        <v>42783</v>
      </c>
      <c r="H4775" t="s">
        <v>6592</v>
      </c>
      <c r="L4775" t="s">
        <v>21854</v>
      </c>
      <c r="M4775" s="44">
        <v>-1287.9000000000001</v>
      </c>
      <c r="N4775" s="44">
        <v>-1287.9000000000001</v>
      </c>
    </row>
    <row r="4776" spans="2:14" x14ac:dyDescent="0.25">
      <c r="B4776" s="49" t="s">
        <v>9735</v>
      </c>
      <c r="C4776" s="53" t="str">
        <f>_xlfn.XLOOKUP(Tabla1[[#This Row],[txtDimensionFocus]],Tabla7[Columna1],Tabla7[Columna2])</f>
        <v>Cuenta Por Pagar Servicios Generales</v>
      </c>
      <c r="D4776" s="43" t="s">
        <v>6569</v>
      </c>
      <c r="E4776" t="s">
        <v>6568</v>
      </c>
      <c r="F4776" t="s">
        <v>14511</v>
      </c>
      <c r="G4776" s="41">
        <v>42783</v>
      </c>
      <c r="H4776" t="s">
        <v>6645</v>
      </c>
      <c r="L4776" t="s">
        <v>21854</v>
      </c>
      <c r="M4776" s="44">
        <v>-1259.0999999999999</v>
      </c>
      <c r="N4776" s="44">
        <v>-1259.0999999999999</v>
      </c>
    </row>
    <row r="4777" spans="2:14" x14ac:dyDescent="0.25">
      <c r="B4777" s="49" t="s">
        <v>9735</v>
      </c>
      <c r="C4777" s="53" t="str">
        <f>_xlfn.XLOOKUP(Tabla1[[#This Row],[txtDimensionFocus]],Tabla7[Columna1],Tabla7[Columna2])</f>
        <v>Cuenta Por Pagar Servicios Generales</v>
      </c>
      <c r="D4777" s="43" t="s">
        <v>6569</v>
      </c>
      <c r="E4777" t="s">
        <v>6568</v>
      </c>
      <c r="F4777" t="s">
        <v>14498</v>
      </c>
      <c r="G4777" s="41">
        <v>42783</v>
      </c>
      <c r="H4777" t="s">
        <v>6630</v>
      </c>
      <c r="L4777" t="s">
        <v>21854</v>
      </c>
      <c r="M4777" s="44">
        <v>-1215</v>
      </c>
      <c r="N4777" s="44">
        <v>-1215</v>
      </c>
    </row>
    <row r="4778" spans="2:14" x14ac:dyDescent="0.25">
      <c r="B4778" s="49" t="s">
        <v>9735</v>
      </c>
      <c r="C4778" s="53" t="str">
        <f>_xlfn.XLOOKUP(Tabla1[[#This Row],[txtDimensionFocus]],Tabla7[Columna1],Tabla7[Columna2])</f>
        <v>Cuenta Por Pagar Servicios Generales</v>
      </c>
      <c r="D4778" s="43" t="s">
        <v>6569</v>
      </c>
      <c r="E4778" t="s">
        <v>6568</v>
      </c>
      <c r="F4778" t="s">
        <v>14489</v>
      </c>
      <c r="G4778" s="41">
        <v>42783</v>
      </c>
      <c r="H4778" t="s">
        <v>6620</v>
      </c>
      <c r="L4778" t="s">
        <v>21854</v>
      </c>
      <c r="M4778" s="44">
        <v>-1166.4000000000001</v>
      </c>
      <c r="N4778" s="44">
        <v>-1166.4000000000001</v>
      </c>
    </row>
    <row r="4779" spans="2:14" x14ac:dyDescent="0.25">
      <c r="B4779" s="49" t="s">
        <v>9735</v>
      </c>
      <c r="C4779" s="53" t="str">
        <f>_xlfn.XLOOKUP(Tabla1[[#This Row],[txtDimensionFocus]],Tabla7[Columna1],Tabla7[Columna2])</f>
        <v>Cuenta Por Pagar Servicios Generales</v>
      </c>
      <c r="D4779" s="43" t="s">
        <v>6569</v>
      </c>
      <c r="E4779" t="s">
        <v>6568</v>
      </c>
      <c r="F4779" t="s">
        <v>14449</v>
      </c>
      <c r="G4779" s="41">
        <v>42783</v>
      </c>
      <c r="H4779" t="s">
        <v>6574</v>
      </c>
      <c r="L4779" t="s">
        <v>21854</v>
      </c>
      <c r="M4779" s="44">
        <v>-1116.5</v>
      </c>
      <c r="N4779" s="44">
        <v>-1116.5</v>
      </c>
    </row>
    <row r="4780" spans="2:14" x14ac:dyDescent="0.25">
      <c r="B4780" s="49" t="s">
        <v>23700</v>
      </c>
      <c r="C4780" s="53" t="str">
        <f>_xlfn.XLOOKUP(Tabla1[[#This Row],[txtDimensionFocus]],Tabla7[Columna1],Tabla7[Columna2])</f>
        <v>Retencion por Pagar  de Impuesto Retenido</v>
      </c>
      <c r="D4780" s="43" t="s">
        <v>17</v>
      </c>
      <c r="E4780" t="s">
        <v>16</v>
      </c>
      <c r="F4780" t="s">
        <v>23785</v>
      </c>
      <c r="G4780" s="41">
        <v>41680</v>
      </c>
      <c r="L4780" t="s">
        <v>21854</v>
      </c>
      <c r="M4780" s="44">
        <v>-9304.6200000000008</v>
      </c>
      <c r="N4780" s="44">
        <v>-9304.6200000000008</v>
      </c>
    </row>
    <row r="4781" spans="2:14" x14ac:dyDescent="0.25">
      <c r="B4781" s="49" t="s">
        <v>9735</v>
      </c>
      <c r="C4781" s="53" t="str">
        <f>_xlfn.XLOOKUP(Tabla1[[#This Row],[txtDimensionFocus]],Tabla7[Columna1],Tabla7[Columna2])</f>
        <v>Cuenta Por Pagar Servicios Generales</v>
      </c>
      <c r="D4781" s="43" t="s">
        <v>2512</v>
      </c>
      <c r="E4781" t="s">
        <v>2511</v>
      </c>
      <c r="F4781" t="s">
        <v>11387</v>
      </c>
      <c r="G4781" s="41">
        <v>41731</v>
      </c>
      <c r="H4781" t="s">
        <v>2515</v>
      </c>
      <c r="L4781" t="s">
        <v>21854</v>
      </c>
      <c r="M4781" s="44">
        <v>-1000</v>
      </c>
      <c r="N4781" s="44">
        <v>-1000</v>
      </c>
    </row>
    <row r="4782" spans="2:14" x14ac:dyDescent="0.25">
      <c r="B4782" s="49" t="s">
        <v>9735</v>
      </c>
      <c r="C4782" s="53" t="str">
        <f>_xlfn.XLOOKUP(Tabla1[[#This Row],[txtDimensionFocus]],Tabla7[Columna1],Tabla7[Columna2])</f>
        <v>Cuenta Por Pagar Servicios Generales</v>
      </c>
      <c r="D4782" s="43" t="s">
        <v>2512</v>
      </c>
      <c r="E4782" t="s">
        <v>2511</v>
      </c>
      <c r="F4782" t="s">
        <v>11685</v>
      </c>
      <c r="G4782" s="41">
        <v>41759</v>
      </c>
      <c r="H4782" t="s">
        <v>2918</v>
      </c>
      <c r="L4782" t="s">
        <v>21854</v>
      </c>
      <c r="M4782" s="44">
        <v>-1000</v>
      </c>
      <c r="N4782" s="44">
        <v>-1000</v>
      </c>
    </row>
    <row r="4783" spans="2:14" x14ac:dyDescent="0.25">
      <c r="B4783" s="49" t="s">
        <v>9735</v>
      </c>
      <c r="C4783" s="53" t="str">
        <f>_xlfn.XLOOKUP(Tabla1[[#This Row],[txtDimensionFocus]],Tabla7[Columna1],Tabla7[Columna2])</f>
        <v>Cuenta Por Pagar Servicios Generales</v>
      </c>
      <c r="D4783" s="43" t="s">
        <v>2512</v>
      </c>
      <c r="E4783" t="s">
        <v>2511</v>
      </c>
      <c r="F4783" t="s">
        <v>11687</v>
      </c>
      <c r="G4783" s="41">
        <v>41759</v>
      </c>
      <c r="H4783" t="s">
        <v>2921</v>
      </c>
      <c r="L4783" t="s">
        <v>21854</v>
      </c>
      <c r="M4783" s="44">
        <v>-1000</v>
      </c>
      <c r="N4783" s="44">
        <v>-1000</v>
      </c>
    </row>
    <row r="4784" spans="2:14" x14ac:dyDescent="0.25">
      <c r="B4784" s="49" t="s">
        <v>9735</v>
      </c>
      <c r="C4784" s="53" t="str">
        <f>_xlfn.XLOOKUP(Tabla1[[#This Row],[txtDimensionFocus]],Tabla7[Columna1],Tabla7[Columna2])</f>
        <v>Cuenta Por Pagar Servicios Generales</v>
      </c>
      <c r="D4784" s="43" t="s">
        <v>1084</v>
      </c>
      <c r="E4784" t="s">
        <v>1083</v>
      </c>
      <c r="F4784" t="s">
        <v>10166</v>
      </c>
      <c r="G4784" s="41">
        <v>41253</v>
      </c>
      <c r="H4784" t="s">
        <v>1085</v>
      </c>
      <c r="I4784" t="s">
        <v>19006</v>
      </c>
      <c r="K4784">
        <v>857</v>
      </c>
      <c r="L4784" t="s">
        <v>21854</v>
      </c>
      <c r="M4784" s="44">
        <v>-19800</v>
      </c>
      <c r="N4784">
        <v>-990</v>
      </c>
    </row>
    <row r="4785" spans="2:14" x14ac:dyDescent="0.25">
      <c r="B4785" s="49" t="s">
        <v>9735</v>
      </c>
      <c r="C4785" s="53" t="str">
        <f>_xlfn.XLOOKUP(Tabla1[[#This Row],[txtDimensionFocus]],Tabla7[Columna1],Tabla7[Columna2])</f>
        <v>Cuenta Por Pagar Servicios Generales</v>
      </c>
      <c r="D4785" s="43" t="s">
        <v>6569</v>
      </c>
      <c r="E4785" t="s">
        <v>6568</v>
      </c>
      <c r="F4785" t="s">
        <v>14497</v>
      </c>
      <c r="G4785" s="41">
        <v>42783</v>
      </c>
      <c r="H4785" t="s">
        <v>6629</v>
      </c>
      <c r="L4785" t="s">
        <v>21854</v>
      </c>
      <c r="M4785">
        <v>-988.2</v>
      </c>
      <c r="N4785">
        <v>-988.2</v>
      </c>
    </row>
    <row r="4786" spans="2:14" x14ac:dyDescent="0.25">
      <c r="B4786" s="49" t="s">
        <v>9735</v>
      </c>
      <c r="C4786" s="53" t="str">
        <f>_xlfn.XLOOKUP(Tabla1[[#This Row],[txtDimensionFocus]],Tabla7[Columna1],Tabla7[Columna2])</f>
        <v>Cuenta Por Pagar Servicios Generales</v>
      </c>
      <c r="D4786" s="43" t="s">
        <v>6998</v>
      </c>
      <c r="E4786" t="s">
        <v>6997</v>
      </c>
      <c r="F4786" t="s">
        <v>14773</v>
      </c>
      <c r="G4786" s="41">
        <v>43131</v>
      </c>
      <c r="H4786" t="s">
        <v>7001</v>
      </c>
      <c r="L4786" t="s">
        <v>21854</v>
      </c>
      <c r="M4786">
        <v>-900</v>
      </c>
      <c r="N4786">
        <v>-900</v>
      </c>
    </row>
    <row r="4787" spans="2:14" x14ac:dyDescent="0.25">
      <c r="B4787" s="49" t="s">
        <v>9735</v>
      </c>
      <c r="C4787" s="53" t="str">
        <f>_xlfn.XLOOKUP(Tabla1[[#This Row],[txtDimensionFocus]],Tabla7[Columna1],Tabla7[Columna2])</f>
        <v>Cuenta Por Pagar Servicios Generales</v>
      </c>
      <c r="D4787" s="43" t="s">
        <v>6998</v>
      </c>
      <c r="E4787" t="s">
        <v>6997</v>
      </c>
      <c r="F4787" t="s">
        <v>14783</v>
      </c>
      <c r="G4787" s="41">
        <v>43159</v>
      </c>
      <c r="H4787" t="s">
        <v>7012</v>
      </c>
      <c r="L4787" t="s">
        <v>21854</v>
      </c>
      <c r="M4787">
        <v>-900</v>
      </c>
      <c r="N4787">
        <v>-900</v>
      </c>
    </row>
    <row r="4788" spans="2:14" x14ac:dyDescent="0.25">
      <c r="B4788" s="49" t="s">
        <v>9735</v>
      </c>
      <c r="C4788" s="53" t="str">
        <f>_xlfn.XLOOKUP(Tabla1[[#This Row],[txtDimensionFocus]],Tabla7[Columna1],Tabla7[Columna2])</f>
        <v>Cuenta Por Pagar Servicios Generales</v>
      </c>
      <c r="D4788" s="43" t="s">
        <v>6998</v>
      </c>
      <c r="E4788" t="s">
        <v>6997</v>
      </c>
      <c r="F4788" t="s">
        <v>14800</v>
      </c>
      <c r="G4788" s="41">
        <v>43189</v>
      </c>
      <c r="H4788" t="s">
        <v>7036</v>
      </c>
      <c r="L4788" t="s">
        <v>21854</v>
      </c>
      <c r="M4788">
        <v>-900</v>
      </c>
      <c r="N4788">
        <v>-900</v>
      </c>
    </row>
    <row r="4789" spans="2:14" x14ac:dyDescent="0.25">
      <c r="B4789" s="49" t="s">
        <v>9735</v>
      </c>
      <c r="C4789" s="53" t="str">
        <f>_xlfn.XLOOKUP(Tabla1[[#This Row],[txtDimensionFocus]],Tabla7[Columna1],Tabla7[Columna2])</f>
        <v>Cuenta Por Pagar Servicios Generales</v>
      </c>
      <c r="D4789" s="43" t="s">
        <v>6998</v>
      </c>
      <c r="E4789" t="s">
        <v>6997</v>
      </c>
      <c r="F4789" t="s">
        <v>14803</v>
      </c>
      <c r="G4789" s="41">
        <v>43189</v>
      </c>
      <c r="H4789" t="s">
        <v>7039</v>
      </c>
      <c r="L4789" t="s">
        <v>21854</v>
      </c>
      <c r="M4789">
        <v>-900</v>
      </c>
      <c r="N4789">
        <v>-900</v>
      </c>
    </row>
    <row r="4790" spans="2:14" x14ac:dyDescent="0.25">
      <c r="B4790" s="49" t="s">
        <v>9735</v>
      </c>
      <c r="C4790" s="53" t="str">
        <f>_xlfn.XLOOKUP(Tabla1[[#This Row],[txtDimensionFocus]],Tabla7[Columna1],Tabla7[Columna2])</f>
        <v>Cuenta Por Pagar Servicios Generales</v>
      </c>
      <c r="D4790" s="43" t="s">
        <v>816</v>
      </c>
      <c r="E4790" t="s">
        <v>815</v>
      </c>
      <c r="F4790" t="s">
        <v>10415</v>
      </c>
      <c r="G4790" s="41">
        <v>41464</v>
      </c>
      <c r="L4790" t="s">
        <v>21854</v>
      </c>
      <c r="M4790">
        <v>-826.4</v>
      </c>
      <c r="N4790">
        <v>-826.4</v>
      </c>
    </row>
    <row r="4791" spans="2:14" x14ac:dyDescent="0.25">
      <c r="B4791" s="49" t="s">
        <v>9735</v>
      </c>
      <c r="C4791" s="53" t="str">
        <f>_xlfn.XLOOKUP(Tabla1[[#This Row],[txtDimensionFocus]],Tabla7[Columna1],Tabla7[Columna2])</f>
        <v>Cuenta Por Pagar Servicios Generales</v>
      </c>
      <c r="D4791" s="43" t="s">
        <v>12887</v>
      </c>
      <c r="E4791" t="s">
        <v>4566</v>
      </c>
      <c r="F4791" t="s">
        <v>12889</v>
      </c>
      <c r="G4791" s="41">
        <v>41999</v>
      </c>
      <c r="H4791" t="s">
        <v>4569</v>
      </c>
      <c r="L4791" t="s">
        <v>21854</v>
      </c>
      <c r="M4791">
        <v>-795</v>
      </c>
      <c r="N4791">
        <v>-795</v>
      </c>
    </row>
    <row r="4792" spans="2:14" x14ac:dyDescent="0.25">
      <c r="B4792" s="49" t="s">
        <v>9735</v>
      </c>
      <c r="C4792" s="53" t="str">
        <f>_xlfn.XLOOKUP(Tabla1[[#This Row],[txtDimensionFocus]],Tabla7[Columna1],Tabla7[Columna2])</f>
        <v>Cuenta Por Pagar Servicios Generales</v>
      </c>
      <c r="D4792" s="43" t="s">
        <v>836</v>
      </c>
      <c r="E4792" t="s">
        <v>835</v>
      </c>
      <c r="F4792" t="s">
        <v>10347</v>
      </c>
      <c r="G4792" s="41">
        <v>41390</v>
      </c>
      <c r="H4792" s="50" t="s">
        <v>1323</v>
      </c>
      <c r="L4792" t="s">
        <v>21854</v>
      </c>
      <c r="M4792">
        <v>-827.4</v>
      </c>
      <c r="N4792">
        <v>-791.74</v>
      </c>
    </row>
    <row r="4793" spans="2:14" x14ac:dyDescent="0.25">
      <c r="B4793" s="49" t="s">
        <v>9735</v>
      </c>
      <c r="C4793" s="53" t="str">
        <f>_xlfn.XLOOKUP(Tabla1[[#This Row],[txtDimensionFocus]],Tabla7[Columna1],Tabla7[Columna2])</f>
        <v>Cuenta Por Pagar Servicios Generales</v>
      </c>
      <c r="D4793" s="43" t="s">
        <v>14184</v>
      </c>
      <c r="E4793" t="s">
        <v>6259</v>
      </c>
      <c r="F4793" t="s">
        <v>14185</v>
      </c>
      <c r="G4793" s="41">
        <v>42594</v>
      </c>
      <c r="H4793" t="s">
        <v>6260</v>
      </c>
      <c r="L4793" t="s">
        <v>21854</v>
      </c>
      <c r="M4793">
        <v>-750</v>
      </c>
      <c r="N4793">
        <v>-750</v>
      </c>
    </row>
    <row r="4794" spans="2:14" x14ac:dyDescent="0.25">
      <c r="B4794" s="49" t="s">
        <v>9735</v>
      </c>
      <c r="C4794" s="53" t="str">
        <f>_xlfn.XLOOKUP(Tabla1[[#This Row],[txtDimensionFocus]],Tabla7[Columna1],Tabla7[Columna2])</f>
        <v>Cuenta Por Pagar Servicios Generales</v>
      </c>
      <c r="D4794" s="43" t="s">
        <v>6998</v>
      </c>
      <c r="E4794" t="s">
        <v>6997</v>
      </c>
      <c r="F4794" t="s">
        <v>14779</v>
      </c>
      <c r="G4794" s="41">
        <v>43131</v>
      </c>
      <c r="H4794" t="s">
        <v>7007</v>
      </c>
      <c r="L4794" t="s">
        <v>21854</v>
      </c>
      <c r="M4794">
        <v>-750</v>
      </c>
      <c r="N4794">
        <v>-750</v>
      </c>
    </row>
    <row r="4795" spans="2:14" x14ac:dyDescent="0.25">
      <c r="B4795" s="49" t="s">
        <v>9735</v>
      </c>
      <c r="C4795" s="53" t="str">
        <f>_xlfn.XLOOKUP(Tabla1[[#This Row],[txtDimensionFocus]],Tabla7[Columna1],Tabla7[Columna2])</f>
        <v>Cuenta Por Pagar Servicios Generales</v>
      </c>
      <c r="D4795" s="43" t="s">
        <v>12887</v>
      </c>
      <c r="E4795" t="s">
        <v>4566</v>
      </c>
      <c r="F4795" t="s">
        <v>12890</v>
      </c>
      <c r="G4795" s="41">
        <v>41999</v>
      </c>
      <c r="H4795" t="s">
        <v>4570</v>
      </c>
      <c r="L4795" t="s">
        <v>21854</v>
      </c>
      <c r="M4795">
        <v>-720</v>
      </c>
      <c r="N4795">
        <v>-720</v>
      </c>
    </row>
    <row r="4796" spans="2:14" x14ac:dyDescent="0.25">
      <c r="B4796" s="49" t="s">
        <v>9735</v>
      </c>
      <c r="C4796" s="53" t="str">
        <f>_xlfn.XLOOKUP(Tabla1[[#This Row],[txtDimensionFocus]],Tabla7[Columna1],Tabla7[Columna2])</f>
        <v>Cuenta Por Pagar Servicios Generales</v>
      </c>
      <c r="D4796" s="43" t="s">
        <v>6569</v>
      </c>
      <c r="E4796" t="s">
        <v>6568</v>
      </c>
      <c r="F4796" t="s">
        <v>14508</v>
      </c>
      <c r="G4796" s="41">
        <v>42783</v>
      </c>
      <c r="H4796" t="s">
        <v>6641</v>
      </c>
      <c r="L4796" t="s">
        <v>21854</v>
      </c>
      <c r="M4796">
        <v>-711</v>
      </c>
      <c r="N4796">
        <v>-711</v>
      </c>
    </row>
    <row r="4797" spans="2:14" x14ac:dyDescent="0.25">
      <c r="B4797" s="49" t="s">
        <v>9735</v>
      </c>
      <c r="C4797" s="53" t="str">
        <f>_xlfn.XLOOKUP(Tabla1[[#This Row],[txtDimensionFocus]],Tabla7[Columna1],Tabla7[Columna2])</f>
        <v>Cuenta Por Pagar Servicios Generales</v>
      </c>
      <c r="D4797" s="43" t="s">
        <v>6569</v>
      </c>
      <c r="E4797" t="s">
        <v>6568</v>
      </c>
      <c r="F4797" t="s">
        <v>15410</v>
      </c>
      <c r="G4797" s="41">
        <v>44393</v>
      </c>
      <c r="H4797" t="s">
        <v>7908</v>
      </c>
      <c r="L4797" t="s">
        <v>21854</v>
      </c>
      <c r="M4797">
        <v>-688.27</v>
      </c>
      <c r="N4797">
        <v>-688.27</v>
      </c>
    </row>
    <row r="4798" spans="2:14" x14ac:dyDescent="0.25">
      <c r="B4798" s="49" t="s">
        <v>9735</v>
      </c>
      <c r="C4798" s="53" t="str">
        <f>_xlfn.XLOOKUP(Tabla1[[#This Row],[txtDimensionFocus]],Tabla7[Columna1],Tabla7[Columna2])</f>
        <v>Cuenta Por Pagar Servicios Generales</v>
      </c>
      <c r="D4798" s="43" t="s">
        <v>6998</v>
      </c>
      <c r="E4798" t="s">
        <v>6997</v>
      </c>
      <c r="F4798" t="s">
        <v>14786</v>
      </c>
      <c r="G4798" s="41">
        <v>43159</v>
      </c>
      <c r="H4798" t="s">
        <v>7016</v>
      </c>
      <c r="L4798" t="s">
        <v>21854</v>
      </c>
      <c r="M4798">
        <v>-600</v>
      </c>
      <c r="N4798">
        <v>-600</v>
      </c>
    </row>
    <row r="4799" spans="2:14" x14ac:dyDescent="0.25">
      <c r="B4799" s="49" t="s">
        <v>23700</v>
      </c>
      <c r="C4799" s="53" t="str">
        <f>_xlfn.XLOOKUP(Tabla1[[#This Row],[txtDimensionFocus]],Tabla7[Columna1],Tabla7[Columna2])</f>
        <v>Retencion por Pagar  de Impuesto Retenido</v>
      </c>
      <c r="D4799" s="43" t="s">
        <v>17</v>
      </c>
      <c r="E4799" t="s">
        <v>16</v>
      </c>
      <c r="F4799" t="s">
        <v>23817</v>
      </c>
      <c r="G4799" s="41">
        <v>41733</v>
      </c>
      <c r="L4799" t="s">
        <v>21854</v>
      </c>
      <c r="M4799" s="44">
        <v>-8719.16</v>
      </c>
      <c r="N4799" s="44">
        <v>-8719.16</v>
      </c>
    </row>
    <row r="4800" spans="2:14" x14ac:dyDescent="0.25">
      <c r="B4800" s="49" t="s">
        <v>9735</v>
      </c>
      <c r="C4800" s="53" t="str">
        <f>_xlfn.XLOOKUP(Tabla1[[#This Row],[txtDimensionFocus]],Tabla7[Columna1],Tabla7[Columna2])</f>
        <v>Cuenta Por Pagar Servicios Generales</v>
      </c>
      <c r="D4800" s="43" t="s">
        <v>6569</v>
      </c>
      <c r="E4800" t="s">
        <v>6568</v>
      </c>
      <c r="F4800" t="s">
        <v>14509</v>
      </c>
      <c r="G4800" s="41">
        <v>42783</v>
      </c>
      <c r="H4800" t="s">
        <v>6642</v>
      </c>
      <c r="L4800" t="s">
        <v>21854</v>
      </c>
      <c r="M4800">
        <v>-568.79999999999995</v>
      </c>
      <c r="N4800">
        <v>-568.79999999999995</v>
      </c>
    </row>
    <row r="4801" spans="2:14" x14ac:dyDescent="0.25">
      <c r="B4801" s="49" t="s">
        <v>9735</v>
      </c>
      <c r="C4801" s="53" t="str">
        <f>_xlfn.XLOOKUP(Tabla1[[#This Row],[txtDimensionFocus]],Tabla7[Columna1],Tabla7[Columna2])</f>
        <v>Cuenta Por Pagar Servicios Generales</v>
      </c>
      <c r="D4801" s="43" t="s">
        <v>6569</v>
      </c>
      <c r="E4801" t="s">
        <v>6568</v>
      </c>
      <c r="F4801" t="s">
        <v>14490</v>
      </c>
      <c r="G4801" s="41">
        <v>42783</v>
      </c>
      <c r="H4801" t="s">
        <v>6621</v>
      </c>
      <c r="L4801" t="s">
        <v>21854</v>
      </c>
      <c r="M4801">
        <v>-521.4</v>
      </c>
      <c r="N4801">
        <v>-521.4</v>
      </c>
    </row>
    <row r="4802" spans="2:14" x14ac:dyDescent="0.25">
      <c r="B4802" s="49" t="s">
        <v>9735</v>
      </c>
      <c r="C4802" s="53" t="str">
        <f>_xlfn.XLOOKUP(Tabla1[[#This Row],[txtDimensionFocus]],Tabla7[Columna1],Tabla7[Columna2])</f>
        <v>Cuenta Por Pagar Servicios Generales</v>
      </c>
      <c r="D4802" s="43" t="s">
        <v>12887</v>
      </c>
      <c r="E4802" t="s">
        <v>4566</v>
      </c>
      <c r="F4802" t="s">
        <v>12891</v>
      </c>
      <c r="G4802" s="41">
        <v>41999</v>
      </c>
      <c r="H4802" t="s">
        <v>4571</v>
      </c>
      <c r="L4802" t="s">
        <v>21854</v>
      </c>
      <c r="M4802">
        <v>-450</v>
      </c>
      <c r="N4802">
        <v>-450</v>
      </c>
    </row>
    <row r="4803" spans="2:14" x14ac:dyDescent="0.25">
      <c r="B4803" s="49" t="s">
        <v>23866</v>
      </c>
      <c r="C4803" s="53" t="str">
        <f>_xlfn.XLOOKUP(Tabla1[[#This Row],[txtDimensionFocus]],Tabla7[Columna1],Tabla7[Columna2])</f>
        <v>Reposicion/Reposicion Cajas Chicas/Fondos</v>
      </c>
      <c r="D4803" s="43" t="s">
        <v>21136</v>
      </c>
      <c r="E4803" t="s">
        <v>23895</v>
      </c>
      <c r="F4803" t="s">
        <v>21137</v>
      </c>
      <c r="G4803" s="41">
        <v>45300</v>
      </c>
      <c r="H4803" t="s">
        <v>21138</v>
      </c>
      <c r="L4803" t="s">
        <v>21854</v>
      </c>
      <c r="M4803" s="44">
        <v>-8679</v>
      </c>
      <c r="N4803" s="44">
        <v>-8679</v>
      </c>
    </row>
    <row r="4804" spans="2:14" x14ac:dyDescent="0.25">
      <c r="B4804" s="49" t="s">
        <v>9735</v>
      </c>
      <c r="C4804" s="53" t="str">
        <f>_xlfn.XLOOKUP(Tabla1[[#This Row],[txtDimensionFocus]],Tabla7[Columna1],Tabla7[Columna2])</f>
        <v>Cuenta Por Pagar Servicios Generales</v>
      </c>
      <c r="D4804" s="43" t="s">
        <v>6998</v>
      </c>
      <c r="E4804" t="s">
        <v>6997</v>
      </c>
      <c r="F4804" t="s">
        <v>14774</v>
      </c>
      <c r="G4804" s="41">
        <v>43131</v>
      </c>
      <c r="H4804" t="s">
        <v>7002</v>
      </c>
      <c r="L4804" t="s">
        <v>21854</v>
      </c>
      <c r="M4804">
        <v>-450</v>
      </c>
      <c r="N4804">
        <v>-450</v>
      </c>
    </row>
    <row r="4805" spans="2:14" x14ac:dyDescent="0.25">
      <c r="B4805" s="49" t="s">
        <v>9735</v>
      </c>
      <c r="C4805" s="53" t="str">
        <f>_xlfn.XLOOKUP(Tabla1[[#This Row],[txtDimensionFocus]],Tabla7[Columna1],Tabla7[Columna2])</f>
        <v>Cuenta Por Pagar Servicios Generales</v>
      </c>
      <c r="D4805" s="43" t="s">
        <v>6998</v>
      </c>
      <c r="E4805" t="s">
        <v>6997</v>
      </c>
      <c r="F4805" t="s">
        <v>14777</v>
      </c>
      <c r="G4805" s="41">
        <v>43131</v>
      </c>
      <c r="H4805" t="s">
        <v>7005</v>
      </c>
      <c r="L4805" t="s">
        <v>21854</v>
      </c>
      <c r="M4805">
        <v>-450</v>
      </c>
      <c r="N4805">
        <v>-450</v>
      </c>
    </row>
    <row r="4806" spans="2:14" x14ac:dyDescent="0.25">
      <c r="B4806" s="49" t="s">
        <v>9735</v>
      </c>
      <c r="C4806" s="53" t="str">
        <f>_xlfn.XLOOKUP(Tabla1[[#This Row],[txtDimensionFocus]],Tabla7[Columna1],Tabla7[Columna2])</f>
        <v>Cuenta Por Pagar Servicios Generales</v>
      </c>
      <c r="D4806" s="43" t="s">
        <v>6998</v>
      </c>
      <c r="E4806" t="s">
        <v>6997</v>
      </c>
      <c r="F4806" t="s">
        <v>14799</v>
      </c>
      <c r="G4806" s="41">
        <v>43189</v>
      </c>
      <c r="H4806" t="s">
        <v>7034</v>
      </c>
      <c r="L4806" t="s">
        <v>21854</v>
      </c>
      <c r="M4806">
        <v>-450</v>
      </c>
      <c r="N4806">
        <v>-450</v>
      </c>
    </row>
    <row r="4807" spans="2:14" x14ac:dyDescent="0.25">
      <c r="B4807" s="49" t="s">
        <v>9735</v>
      </c>
      <c r="C4807" s="53" t="str">
        <f>_xlfn.XLOOKUP(Tabla1[[#This Row],[txtDimensionFocus]],Tabla7[Columna1],Tabla7[Columna2])</f>
        <v>Cuenta Por Pagar Servicios Generales</v>
      </c>
      <c r="D4807" s="43" t="s">
        <v>6998</v>
      </c>
      <c r="E4807" t="s">
        <v>6997</v>
      </c>
      <c r="F4807" t="s">
        <v>14805</v>
      </c>
      <c r="G4807" s="41">
        <v>43189</v>
      </c>
      <c r="H4807" t="s">
        <v>7041</v>
      </c>
      <c r="L4807" t="s">
        <v>21854</v>
      </c>
      <c r="M4807">
        <v>-450</v>
      </c>
      <c r="N4807">
        <v>-450</v>
      </c>
    </row>
    <row r="4808" spans="2:14" x14ac:dyDescent="0.25">
      <c r="B4808" s="49" t="s">
        <v>9735</v>
      </c>
      <c r="C4808" s="53" t="str">
        <f>_xlfn.XLOOKUP(Tabla1[[#This Row],[txtDimensionFocus]],Tabla7[Columna1],Tabla7[Columna2])</f>
        <v>Cuenta Por Pagar Servicios Generales</v>
      </c>
      <c r="D4808" s="43" t="s">
        <v>6998</v>
      </c>
      <c r="E4808" t="s">
        <v>6997</v>
      </c>
      <c r="F4808" t="s">
        <v>14776</v>
      </c>
      <c r="G4808" s="41">
        <v>43131</v>
      </c>
      <c r="H4808" t="s">
        <v>7004</v>
      </c>
      <c r="L4808" t="s">
        <v>21854</v>
      </c>
      <c r="M4808">
        <v>-300</v>
      </c>
      <c r="N4808">
        <v>-300</v>
      </c>
    </row>
    <row r="4809" spans="2:14" x14ac:dyDescent="0.25">
      <c r="B4809" s="49" t="s">
        <v>9735</v>
      </c>
      <c r="C4809" s="53" t="str">
        <f>_xlfn.XLOOKUP(Tabla1[[#This Row],[txtDimensionFocus]],Tabla7[Columna1],Tabla7[Columna2])</f>
        <v>Cuenta Por Pagar Servicios Generales</v>
      </c>
      <c r="D4809" s="43" t="s">
        <v>6998</v>
      </c>
      <c r="E4809" t="s">
        <v>6997</v>
      </c>
      <c r="F4809" t="s">
        <v>14780</v>
      </c>
      <c r="G4809" s="41">
        <v>43131</v>
      </c>
      <c r="H4809" t="s">
        <v>7008</v>
      </c>
      <c r="L4809" t="s">
        <v>21854</v>
      </c>
      <c r="M4809">
        <v>-300</v>
      </c>
      <c r="N4809">
        <v>-300</v>
      </c>
    </row>
    <row r="4810" spans="2:14" x14ac:dyDescent="0.25">
      <c r="B4810" s="49" t="s">
        <v>23866</v>
      </c>
      <c r="C4810" s="53" t="str">
        <f>_xlfn.XLOOKUP(Tabla1[[#This Row],[txtDimensionFocus]],Tabla7[Columna1],Tabla7[Columna2])</f>
        <v>Reposicion/Reposicion Cajas Chicas/Fondos</v>
      </c>
      <c r="D4810" s="43" t="s">
        <v>21187</v>
      </c>
      <c r="E4810" t="s">
        <v>23930</v>
      </c>
      <c r="F4810" t="s">
        <v>21188</v>
      </c>
      <c r="G4810" s="41">
        <v>45301</v>
      </c>
      <c r="H4810" t="s">
        <v>21189</v>
      </c>
      <c r="L4810" t="s">
        <v>21854</v>
      </c>
      <c r="M4810" s="44">
        <v>-8532.6</v>
      </c>
      <c r="N4810" s="44">
        <v>-8532.6</v>
      </c>
    </row>
    <row r="4811" spans="2:14" x14ac:dyDescent="0.25">
      <c r="B4811" s="49" t="s">
        <v>9735</v>
      </c>
      <c r="C4811" s="53" t="str">
        <f>_xlfn.XLOOKUP(Tabla1[[#This Row],[txtDimensionFocus]],Tabla7[Columna1],Tabla7[Columna2])</f>
        <v>Cuenta Por Pagar Servicios Generales</v>
      </c>
      <c r="D4811" s="43" t="s">
        <v>6998</v>
      </c>
      <c r="E4811" t="s">
        <v>6997</v>
      </c>
      <c r="F4811" t="s">
        <v>14788</v>
      </c>
      <c r="G4811" s="41">
        <v>43159</v>
      </c>
      <c r="H4811" t="s">
        <v>7018</v>
      </c>
      <c r="L4811" t="s">
        <v>21854</v>
      </c>
      <c r="M4811">
        <v>-300</v>
      </c>
      <c r="N4811">
        <v>-300</v>
      </c>
    </row>
    <row r="4812" spans="2:14" x14ac:dyDescent="0.25">
      <c r="B4812" s="49" t="s">
        <v>9735</v>
      </c>
      <c r="C4812" s="53" t="str">
        <f>_xlfn.XLOOKUP(Tabla1[[#This Row],[txtDimensionFocus]],Tabla7[Columna1],Tabla7[Columna2])</f>
        <v>Cuenta Por Pagar Servicios Generales</v>
      </c>
      <c r="D4812" s="43" t="s">
        <v>2535</v>
      </c>
      <c r="E4812" t="s">
        <v>2534</v>
      </c>
      <c r="F4812" t="s">
        <v>12745</v>
      </c>
      <c r="G4812" s="41">
        <v>41939</v>
      </c>
      <c r="H4812" t="s">
        <v>4376</v>
      </c>
      <c r="L4812" t="s">
        <v>21854</v>
      </c>
      <c r="M4812">
        <v>-292.02999999999997</v>
      </c>
      <c r="N4812">
        <v>-292.02999999999997</v>
      </c>
    </row>
    <row r="4813" spans="2:14" x14ac:dyDescent="0.25">
      <c r="B4813" s="49" t="s">
        <v>23700</v>
      </c>
      <c r="C4813" s="53" t="str">
        <f>_xlfn.XLOOKUP(Tabla1[[#This Row],[txtDimensionFocus]],Tabla7[Columna1],Tabla7[Columna2])</f>
        <v>Retencion por Pagar  de Impuesto Retenido</v>
      </c>
      <c r="D4813" s="43" t="s">
        <v>17</v>
      </c>
      <c r="E4813" t="s">
        <v>16</v>
      </c>
      <c r="F4813" t="s">
        <v>23752</v>
      </c>
      <c r="G4813" s="41">
        <v>41562</v>
      </c>
      <c r="L4813" t="s">
        <v>21854</v>
      </c>
      <c r="M4813" s="44">
        <v>-8486.94</v>
      </c>
      <c r="N4813" s="44">
        <v>-8486.94</v>
      </c>
    </row>
    <row r="4814" spans="2:14" x14ac:dyDescent="0.25">
      <c r="B4814" s="49" t="s">
        <v>23866</v>
      </c>
      <c r="C4814" s="53" t="str">
        <f>_xlfn.XLOOKUP(Tabla1[[#This Row],[txtDimensionFocus]],Tabla7[Columna1],Tabla7[Columna2])</f>
        <v>Reposicion/Reposicion Cajas Chicas/Fondos</v>
      </c>
      <c r="D4814" s="43" t="s">
        <v>21126</v>
      </c>
      <c r="E4814" t="s">
        <v>23893</v>
      </c>
      <c r="F4814" t="s">
        <v>21127</v>
      </c>
      <c r="G4814" s="41">
        <v>45300</v>
      </c>
      <c r="H4814" t="s">
        <v>21128</v>
      </c>
      <c r="L4814" t="s">
        <v>21854</v>
      </c>
      <c r="M4814" s="44">
        <v>-8470</v>
      </c>
      <c r="N4814" s="44">
        <v>-8470</v>
      </c>
    </row>
    <row r="4815" spans="2:14" x14ac:dyDescent="0.25">
      <c r="B4815" s="49" t="s">
        <v>9735</v>
      </c>
      <c r="C4815" s="53" t="str">
        <f>_xlfn.XLOOKUP(Tabla1[[#This Row],[txtDimensionFocus]],Tabla7[Columna1],Tabla7[Columna2])</f>
        <v>Cuenta Por Pagar Servicios Generales</v>
      </c>
      <c r="D4815" s="43" t="s">
        <v>6998</v>
      </c>
      <c r="E4815" t="s">
        <v>6997</v>
      </c>
      <c r="F4815" t="s">
        <v>14775</v>
      </c>
      <c r="G4815" s="41">
        <v>43131</v>
      </c>
      <c r="H4815" t="s">
        <v>7003</v>
      </c>
      <c r="L4815" t="s">
        <v>21854</v>
      </c>
      <c r="M4815">
        <v>-150</v>
      </c>
      <c r="N4815">
        <v>-150</v>
      </c>
    </row>
    <row r="4816" spans="2:14" x14ac:dyDescent="0.25">
      <c r="B4816" s="49" t="s">
        <v>9735</v>
      </c>
      <c r="C4816" s="53" t="str">
        <f>_xlfn.XLOOKUP(Tabla1[[#This Row],[txtDimensionFocus]],Tabla7[Columna1],Tabla7[Columna2])</f>
        <v>Cuenta Por Pagar Servicios Generales</v>
      </c>
      <c r="D4816" s="43" t="s">
        <v>1129</v>
      </c>
      <c r="E4816" t="s">
        <v>1128</v>
      </c>
      <c r="F4816" t="s">
        <v>10219</v>
      </c>
      <c r="G4816" s="41">
        <v>41269</v>
      </c>
      <c r="H4816" t="s">
        <v>1151</v>
      </c>
      <c r="L4816" t="s">
        <v>21854</v>
      </c>
      <c r="M4816">
        <v>-135.16</v>
      </c>
      <c r="N4816">
        <v>-135.16</v>
      </c>
    </row>
    <row r="4817" spans="2:14" x14ac:dyDescent="0.25">
      <c r="B4817" s="49" t="s">
        <v>9735</v>
      </c>
      <c r="C4817" s="53" t="str">
        <f>_xlfn.XLOOKUP(Tabla1[[#This Row],[txtDimensionFocus]],Tabla7[Columna1],Tabla7[Columna2])</f>
        <v>Cuenta Por Pagar Servicios Generales</v>
      </c>
      <c r="D4817" s="43" t="s">
        <v>159</v>
      </c>
      <c r="E4817" t="s">
        <v>158</v>
      </c>
      <c r="F4817" t="s">
        <v>14385</v>
      </c>
      <c r="G4817" s="41">
        <v>42718</v>
      </c>
      <c r="H4817" t="s">
        <v>6492</v>
      </c>
      <c r="L4817" t="s">
        <v>21854</v>
      </c>
      <c r="M4817">
        <v>-299.57</v>
      </c>
      <c r="N4817">
        <v>-14.98</v>
      </c>
    </row>
    <row r="4818" spans="2:14" x14ac:dyDescent="0.25">
      <c r="B4818" s="49" t="s">
        <v>9735</v>
      </c>
      <c r="C4818" s="53" t="str">
        <f>_xlfn.XLOOKUP(Tabla1[[#This Row],[txtDimensionFocus]],Tabla7[Columna1],Tabla7[Columna2])</f>
        <v>Cuenta Por Pagar Servicios Generales</v>
      </c>
      <c r="D4818" s="43" t="s">
        <v>159</v>
      </c>
      <c r="E4818" t="s">
        <v>158</v>
      </c>
      <c r="F4818" t="s">
        <v>14571</v>
      </c>
      <c r="G4818" s="41">
        <v>42818</v>
      </c>
      <c r="H4818" t="s">
        <v>6717</v>
      </c>
      <c r="L4818" t="s">
        <v>21854</v>
      </c>
      <c r="M4818">
        <v>-299.57</v>
      </c>
      <c r="N4818">
        <v>-14.98</v>
      </c>
    </row>
    <row r="4819" spans="2:14" x14ac:dyDescent="0.25">
      <c r="B4819" s="49" t="s">
        <v>9735</v>
      </c>
      <c r="C4819" s="53" t="str">
        <f>_xlfn.XLOOKUP(Tabla1[[#This Row],[txtDimensionFocus]],Tabla7[Columna1],Tabla7[Columna2])</f>
        <v>Cuenta Por Pagar Servicios Generales</v>
      </c>
      <c r="D4819" s="43" t="s">
        <v>6569</v>
      </c>
      <c r="E4819" t="s">
        <v>6568</v>
      </c>
      <c r="F4819" t="s">
        <v>19044</v>
      </c>
      <c r="G4819" s="41">
        <v>43524</v>
      </c>
      <c r="H4819" t="s">
        <v>19045</v>
      </c>
      <c r="L4819" t="s">
        <v>21854</v>
      </c>
      <c r="M4819" s="44">
        <v>-4615.18</v>
      </c>
      <c r="N4819">
        <v>-0.02</v>
      </c>
    </row>
    <row r="4820" spans="2:14" x14ac:dyDescent="0.25">
      <c r="B4820" s="49" t="s">
        <v>9735</v>
      </c>
      <c r="C4820" s="53" t="str">
        <f>_xlfn.XLOOKUP(Tabla1[[#This Row],[txtDimensionFocus]],Tabla7[Columna1],Tabla7[Columna2])</f>
        <v>Cuenta Por Pagar Servicios Generales</v>
      </c>
      <c r="D4820" s="43" t="s">
        <v>6569</v>
      </c>
      <c r="E4820" t="s">
        <v>6568</v>
      </c>
      <c r="F4820" t="s">
        <v>19042</v>
      </c>
      <c r="G4820" s="41">
        <v>43524</v>
      </c>
      <c r="H4820" t="s">
        <v>19043</v>
      </c>
      <c r="L4820" t="s">
        <v>21854</v>
      </c>
      <c r="M4820" s="44">
        <v>-4445.4399999999996</v>
      </c>
      <c r="N4820">
        <v>-0.01</v>
      </c>
    </row>
    <row r="4821" spans="2:14" x14ac:dyDescent="0.25">
      <c r="B4821" s="49" t="s">
        <v>9735</v>
      </c>
      <c r="C4821" s="53" t="str">
        <f>_xlfn.XLOOKUP(Tabla1[[#This Row],[txtDimensionFocus]],Tabla7[Columna1],Tabla7[Columna2])</f>
        <v>Cuenta Por Pagar Servicios Generales</v>
      </c>
      <c r="D4821" s="43" t="s">
        <v>8829</v>
      </c>
      <c r="E4821" t="s">
        <v>8828</v>
      </c>
      <c r="F4821" t="s">
        <v>16175</v>
      </c>
      <c r="G4821" s="41">
        <v>44872</v>
      </c>
      <c r="H4821" t="s">
        <v>7115</v>
      </c>
      <c r="I4821" t="s">
        <v>8832</v>
      </c>
      <c r="J4821" t="s">
        <v>22775</v>
      </c>
      <c r="K4821" t="s">
        <v>22776</v>
      </c>
      <c r="L4821" t="s">
        <v>21854</v>
      </c>
      <c r="M4821" s="44">
        <v>-1536292.27</v>
      </c>
      <c r="N4821">
        <v>-0.01</v>
      </c>
    </row>
    <row r="4822" spans="2:14" x14ac:dyDescent="0.25">
      <c r="B4822" s="49" t="s">
        <v>9735</v>
      </c>
      <c r="C4822" s="53" t="str">
        <f>_xlfn.XLOOKUP(Tabla1[[#This Row],[txtDimensionFocus]],Tabla7[Columna1],Tabla7[Columna2])</f>
        <v>Cuenta Por Pagar Servicios Generales</v>
      </c>
      <c r="D4822" s="43" t="s">
        <v>8829</v>
      </c>
      <c r="E4822" t="s">
        <v>8828</v>
      </c>
      <c r="F4822" t="s">
        <v>19090</v>
      </c>
      <c r="G4822" s="41">
        <v>44512</v>
      </c>
      <c r="H4822" t="s">
        <v>7379</v>
      </c>
      <c r="I4822" t="s">
        <v>19091</v>
      </c>
      <c r="J4822" t="s">
        <v>22637</v>
      </c>
      <c r="K4822" t="s">
        <v>22777</v>
      </c>
      <c r="L4822" t="s">
        <v>21854</v>
      </c>
      <c r="M4822" s="44">
        <v>-38897442.299999997</v>
      </c>
      <c r="N4822">
        <v>-0.01</v>
      </c>
    </row>
    <row r="4823" spans="2:14" x14ac:dyDescent="0.25">
      <c r="B4823" s="49" t="s">
        <v>9735</v>
      </c>
      <c r="C4823" s="53" t="str">
        <f>_xlfn.XLOOKUP(Tabla1[[#This Row],[txtDimensionFocus]],Tabla7[Columna1],Tabla7[Columna2])</f>
        <v>Cuenta Por Pagar Servicios Generales</v>
      </c>
      <c r="D4823" s="43" t="s">
        <v>19101</v>
      </c>
      <c r="E4823" t="s">
        <v>19102</v>
      </c>
      <c r="F4823" t="s">
        <v>19103</v>
      </c>
      <c r="G4823" s="41">
        <v>43306</v>
      </c>
      <c r="H4823" t="s">
        <v>8468</v>
      </c>
      <c r="I4823" t="s">
        <v>19104</v>
      </c>
      <c r="K4823" t="s">
        <v>22781</v>
      </c>
      <c r="L4823" t="s">
        <v>21854</v>
      </c>
      <c r="M4823" s="44">
        <v>-857142.86</v>
      </c>
      <c r="N4823">
        <v>-0.01</v>
      </c>
    </row>
    <row r="4824" spans="2:14" x14ac:dyDescent="0.25">
      <c r="B4824" s="49" t="s">
        <v>9735</v>
      </c>
      <c r="C4824" s="53" t="str">
        <f>_xlfn.XLOOKUP(Tabla1[[#This Row],[txtDimensionFocus]],Tabla7[Columna1],Tabla7[Columna2])</f>
        <v>Cuenta Por Pagar Servicios Generales</v>
      </c>
      <c r="D4824" s="43" t="s">
        <v>18936</v>
      </c>
      <c r="E4824" t="s">
        <v>18937</v>
      </c>
      <c r="F4824" t="s">
        <v>18938</v>
      </c>
      <c r="G4824" s="41">
        <v>44897</v>
      </c>
      <c r="L4824" t="s">
        <v>21854</v>
      </c>
      <c r="M4824" s="44">
        <v>28056.38</v>
      </c>
      <c r="N4824">
        <v>0.01</v>
      </c>
    </row>
    <row r="4825" spans="2:14" x14ac:dyDescent="0.25">
      <c r="B4825" s="49" t="s">
        <v>9735</v>
      </c>
      <c r="C4825" s="53" t="str">
        <f>_xlfn.XLOOKUP(Tabla1[[#This Row],[txtDimensionFocus]],Tabla7[Columna1],Tabla7[Columna2])</f>
        <v>Cuenta Por Pagar Servicios Generales</v>
      </c>
      <c r="D4825" s="43" t="s">
        <v>18947</v>
      </c>
      <c r="E4825" t="s">
        <v>18948</v>
      </c>
      <c r="F4825" t="s">
        <v>18949</v>
      </c>
      <c r="G4825" s="41">
        <v>44897</v>
      </c>
      <c r="L4825" t="s">
        <v>21854</v>
      </c>
      <c r="M4825" s="44">
        <v>51350.63</v>
      </c>
      <c r="N4825">
        <v>0.01</v>
      </c>
    </row>
    <row r="4826" spans="2:14" x14ac:dyDescent="0.25">
      <c r="B4826" s="49" t="s">
        <v>9735</v>
      </c>
      <c r="C4826" s="53" t="str">
        <f>_xlfn.XLOOKUP(Tabla1[[#This Row],[txtDimensionFocus]],Tabla7[Columna1],Tabla7[Columna2])</f>
        <v>Cuenta Por Pagar Servicios Generales</v>
      </c>
      <c r="D4826" s="43" t="s">
        <v>18950</v>
      </c>
      <c r="E4826" t="s">
        <v>18951</v>
      </c>
      <c r="F4826" t="s">
        <v>18952</v>
      </c>
      <c r="G4826" s="41">
        <v>45001</v>
      </c>
      <c r="L4826" t="s">
        <v>21854</v>
      </c>
      <c r="M4826" s="44">
        <v>4800.38</v>
      </c>
      <c r="N4826">
        <v>0.01</v>
      </c>
    </row>
    <row r="4827" spans="2:14" x14ac:dyDescent="0.25">
      <c r="B4827" s="49" t="s">
        <v>9735</v>
      </c>
      <c r="C4827" s="53" t="str">
        <f>_xlfn.XLOOKUP(Tabla1[[#This Row],[txtDimensionFocus]],Tabla7[Columna1],Tabla7[Columna2])</f>
        <v>Cuenta Por Pagar Servicios Generales</v>
      </c>
      <c r="D4827" s="43" t="s">
        <v>18958</v>
      </c>
      <c r="E4827" t="s">
        <v>18959</v>
      </c>
      <c r="F4827" t="s">
        <v>18960</v>
      </c>
      <c r="G4827" s="41">
        <v>44897</v>
      </c>
      <c r="L4827" t="s">
        <v>21854</v>
      </c>
      <c r="M4827" s="44">
        <v>8319.3799999999992</v>
      </c>
      <c r="N4827">
        <v>0.01</v>
      </c>
    </row>
    <row r="4828" spans="2:14" x14ac:dyDescent="0.25">
      <c r="B4828" s="49" t="s">
        <v>9735</v>
      </c>
      <c r="C4828" s="53" t="str">
        <f>_xlfn.XLOOKUP(Tabla1[[#This Row],[txtDimensionFocus]],Tabla7[Columna1],Tabla7[Columna2])</f>
        <v>Cuenta Por Pagar Servicios Generales</v>
      </c>
      <c r="D4828" s="43" t="s">
        <v>18961</v>
      </c>
      <c r="E4828" t="s">
        <v>18962</v>
      </c>
      <c r="F4828" t="s">
        <v>18963</v>
      </c>
      <c r="G4828" s="41">
        <v>44897</v>
      </c>
      <c r="L4828" t="s">
        <v>21854</v>
      </c>
      <c r="M4828" s="44">
        <v>11341.13</v>
      </c>
      <c r="N4828">
        <v>0.01</v>
      </c>
    </row>
    <row r="4829" spans="2:14" x14ac:dyDescent="0.25">
      <c r="B4829" s="49" t="s">
        <v>9735</v>
      </c>
      <c r="C4829" s="53" t="str">
        <f>_xlfn.XLOOKUP(Tabla1[[#This Row],[txtDimensionFocus]],Tabla7[Columna1],Tabla7[Columna2])</f>
        <v>Cuenta Por Pagar Servicios Generales</v>
      </c>
      <c r="D4829" s="43" t="s">
        <v>18964</v>
      </c>
      <c r="E4829" t="s">
        <v>18965</v>
      </c>
      <c r="F4829" t="s">
        <v>18966</v>
      </c>
      <c r="G4829" s="41">
        <v>44897</v>
      </c>
      <c r="L4829" t="s">
        <v>21854</v>
      </c>
      <c r="M4829" s="44">
        <v>17920.13</v>
      </c>
      <c r="N4829">
        <v>0.01</v>
      </c>
    </row>
    <row r="4830" spans="2:14" x14ac:dyDescent="0.25">
      <c r="B4830" s="49" t="s">
        <v>9735</v>
      </c>
      <c r="C4830" s="53" t="str">
        <f>_xlfn.XLOOKUP(Tabla1[[#This Row],[txtDimensionFocus]],Tabla7[Columna1],Tabla7[Columna2])</f>
        <v>Cuenta Por Pagar Servicios Generales</v>
      </c>
      <c r="D4830" s="43" t="s">
        <v>18970</v>
      </c>
      <c r="E4830" t="s">
        <v>18971</v>
      </c>
      <c r="F4830" t="s">
        <v>18972</v>
      </c>
      <c r="G4830" s="41">
        <v>44897</v>
      </c>
      <c r="L4830" t="s">
        <v>21854</v>
      </c>
      <c r="M4830" s="44">
        <v>46760.63</v>
      </c>
      <c r="N4830">
        <v>0.01</v>
      </c>
    </row>
    <row r="4831" spans="2:14" x14ac:dyDescent="0.25">
      <c r="B4831" s="49" t="s">
        <v>9735</v>
      </c>
      <c r="C4831" s="53" t="str">
        <f>_xlfn.XLOOKUP(Tabla1[[#This Row],[txtDimensionFocus]],Tabla7[Columna1],Tabla7[Columna2])</f>
        <v>Cuenta Por Pagar Servicios Generales</v>
      </c>
      <c r="D4831" s="43" t="s">
        <v>18973</v>
      </c>
      <c r="E4831" t="s">
        <v>18974</v>
      </c>
      <c r="F4831" t="s">
        <v>18975</v>
      </c>
      <c r="G4831" s="41">
        <v>44897</v>
      </c>
      <c r="L4831" t="s">
        <v>21854</v>
      </c>
      <c r="M4831" s="44">
        <v>31116.38</v>
      </c>
      <c r="N4831">
        <v>0.01</v>
      </c>
    </row>
    <row r="4832" spans="2:14" x14ac:dyDescent="0.25">
      <c r="B4832" s="49" t="s">
        <v>9735</v>
      </c>
      <c r="C4832" s="53" t="str">
        <f>_xlfn.XLOOKUP(Tabla1[[#This Row],[txtDimensionFocus]],Tabla7[Columna1],Tabla7[Columna2])</f>
        <v>Cuenta Por Pagar Servicios Generales</v>
      </c>
      <c r="D4832" s="43" t="s">
        <v>18976</v>
      </c>
      <c r="E4832" t="s">
        <v>18977</v>
      </c>
      <c r="F4832" t="s">
        <v>18978</v>
      </c>
      <c r="G4832" s="41">
        <v>44897</v>
      </c>
      <c r="L4832" t="s">
        <v>21854</v>
      </c>
      <c r="M4832" s="44">
        <v>4800.38</v>
      </c>
      <c r="N4832">
        <v>0.01</v>
      </c>
    </row>
    <row r="4833" spans="2:14" x14ac:dyDescent="0.25">
      <c r="B4833" s="49" t="s">
        <v>9735</v>
      </c>
      <c r="C4833" s="53" t="str">
        <f>_xlfn.XLOOKUP(Tabla1[[#This Row],[txtDimensionFocus]],Tabla7[Columna1],Tabla7[Columna2])</f>
        <v>Cuenta Por Pagar Servicios Generales</v>
      </c>
      <c r="D4833" s="43" t="s">
        <v>18993</v>
      </c>
      <c r="E4833" t="s">
        <v>18994</v>
      </c>
      <c r="F4833" t="s">
        <v>18995</v>
      </c>
      <c r="G4833" s="41">
        <v>45001</v>
      </c>
      <c r="L4833" t="s">
        <v>21854</v>
      </c>
      <c r="M4833" s="44">
        <v>15969.38</v>
      </c>
      <c r="N4833">
        <v>0.01</v>
      </c>
    </row>
    <row r="4834" spans="2:14" x14ac:dyDescent="0.25">
      <c r="B4834" s="49" t="s">
        <v>9735</v>
      </c>
      <c r="C4834" s="53" t="str">
        <f>_xlfn.XLOOKUP(Tabla1[[#This Row],[txtDimensionFocus]],Tabla7[Columna1],Tabla7[Columna2])</f>
        <v>Cuenta Por Pagar Servicios Generales</v>
      </c>
      <c r="D4834" s="43" t="s">
        <v>1129</v>
      </c>
      <c r="E4834" t="s">
        <v>1128</v>
      </c>
      <c r="F4834" t="s">
        <v>19002</v>
      </c>
      <c r="G4834" s="41">
        <v>44593</v>
      </c>
      <c r="L4834" t="s">
        <v>21854</v>
      </c>
      <c r="M4834" s="44">
        <v>2459250.19</v>
      </c>
      <c r="N4834">
        <v>0.01</v>
      </c>
    </row>
    <row r="4835" spans="2:14" x14ac:dyDescent="0.25">
      <c r="B4835" s="49" t="s">
        <v>9735</v>
      </c>
      <c r="C4835" s="53" t="str">
        <f>_xlfn.XLOOKUP(Tabla1[[#This Row],[txtDimensionFocus]],Tabla7[Columna1],Tabla7[Columna2])</f>
        <v>Cuenta Por Pagar Servicios Generales</v>
      </c>
      <c r="D4835" s="43" t="s">
        <v>1129</v>
      </c>
      <c r="E4835" t="s">
        <v>1128</v>
      </c>
      <c r="F4835" t="s">
        <v>19003</v>
      </c>
      <c r="G4835" s="41">
        <v>45105</v>
      </c>
      <c r="L4835" t="s">
        <v>21854</v>
      </c>
      <c r="M4835" s="44">
        <v>2588549.42</v>
      </c>
      <c r="N4835">
        <v>0.01</v>
      </c>
    </row>
    <row r="4836" spans="2:14" x14ac:dyDescent="0.25">
      <c r="B4836" s="49" t="s">
        <v>9735</v>
      </c>
      <c r="C4836" s="53" t="str">
        <f>_xlfn.XLOOKUP(Tabla1[[#This Row],[txtDimensionFocus]],Tabla7[Columna1],Tabla7[Columna2])</f>
        <v>Cuenta Por Pagar Servicios Generales</v>
      </c>
      <c r="D4836" s="43" t="s">
        <v>17419</v>
      </c>
      <c r="E4836" t="s">
        <v>17420</v>
      </c>
      <c r="F4836" t="s">
        <v>19021</v>
      </c>
      <c r="G4836" s="41">
        <v>44764</v>
      </c>
      <c r="L4836" t="s">
        <v>21854</v>
      </c>
      <c r="M4836" s="44">
        <v>12583323.140000001</v>
      </c>
      <c r="N4836">
        <v>0.01</v>
      </c>
    </row>
    <row r="4837" spans="2:14" x14ac:dyDescent="0.25">
      <c r="B4837" s="49" t="s">
        <v>9735</v>
      </c>
      <c r="C4837" s="53" t="str">
        <f>_xlfn.XLOOKUP(Tabla1[[#This Row],[txtDimensionFocus]],Tabla7[Columna1],Tabla7[Columna2])</f>
        <v>Cuenta Por Pagar Servicios Generales</v>
      </c>
      <c r="D4837" s="43" t="s">
        <v>17419</v>
      </c>
      <c r="E4837" t="s">
        <v>17420</v>
      </c>
      <c r="F4837" t="s">
        <v>19022</v>
      </c>
      <c r="G4837" s="41">
        <v>44764</v>
      </c>
      <c r="L4837" t="s">
        <v>21854</v>
      </c>
      <c r="M4837" s="44">
        <v>6969052.6600000001</v>
      </c>
      <c r="N4837">
        <v>0.01</v>
      </c>
    </row>
    <row r="4838" spans="2:14" x14ac:dyDescent="0.25">
      <c r="B4838" s="49" t="s">
        <v>9735</v>
      </c>
      <c r="C4838" s="53" t="str">
        <f>_xlfn.XLOOKUP(Tabla1[[#This Row],[txtDimensionFocus]],Tabla7[Columna1],Tabla7[Columna2])</f>
        <v>Cuenta Por Pagar Servicios Generales</v>
      </c>
      <c r="D4838" s="43" t="s">
        <v>7203</v>
      </c>
      <c r="E4838" t="s">
        <v>7202</v>
      </c>
      <c r="F4838" t="s">
        <v>19027</v>
      </c>
      <c r="G4838" s="41">
        <v>43399</v>
      </c>
      <c r="L4838" t="s">
        <v>21854</v>
      </c>
      <c r="M4838" s="44">
        <v>448158.42</v>
      </c>
      <c r="N4838">
        <v>0.01</v>
      </c>
    </row>
    <row r="4839" spans="2:14" x14ac:dyDescent="0.25">
      <c r="B4839" s="49" t="s">
        <v>9735</v>
      </c>
      <c r="C4839" s="53" t="str">
        <f>_xlfn.XLOOKUP(Tabla1[[#This Row],[txtDimensionFocus]],Tabla7[Columna1],Tabla7[Columna2])</f>
        <v>Cuenta Por Pagar Servicios Generales</v>
      </c>
      <c r="D4839" s="43" t="s">
        <v>9097</v>
      </c>
      <c r="E4839" t="s">
        <v>9096</v>
      </c>
      <c r="F4839" t="s">
        <v>19028</v>
      </c>
      <c r="G4839" s="41">
        <v>45105</v>
      </c>
      <c r="L4839" t="s">
        <v>21854</v>
      </c>
      <c r="M4839" s="44">
        <v>3051394.7</v>
      </c>
      <c r="N4839">
        <v>0.01</v>
      </c>
    </row>
    <row r="4840" spans="2:14" x14ac:dyDescent="0.25">
      <c r="B4840" s="49" t="s">
        <v>9735</v>
      </c>
      <c r="C4840" s="53" t="str">
        <f>_xlfn.XLOOKUP(Tabla1[[#This Row],[txtDimensionFocus]],Tabla7[Columna1],Tabla7[Columna2])</f>
        <v>Cuenta Por Pagar Servicios Generales</v>
      </c>
      <c r="D4840" s="43" t="s">
        <v>9097</v>
      </c>
      <c r="E4840" t="s">
        <v>9096</v>
      </c>
      <c r="F4840" t="s">
        <v>19029</v>
      </c>
      <c r="G4840" s="41">
        <v>45082</v>
      </c>
      <c r="L4840" t="s">
        <v>21854</v>
      </c>
      <c r="M4840" s="44">
        <v>2951038.67</v>
      </c>
      <c r="N4840">
        <v>0.01</v>
      </c>
    </row>
    <row r="4841" spans="2:14" x14ac:dyDescent="0.25">
      <c r="B4841" s="49" t="s">
        <v>9735</v>
      </c>
      <c r="C4841" s="53" t="str">
        <f>_xlfn.XLOOKUP(Tabla1[[#This Row],[txtDimensionFocus]],Tabla7[Columna1],Tabla7[Columna2])</f>
        <v>Cuenta Por Pagar Servicios Generales</v>
      </c>
      <c r="D4841" s="43" t="s">
        <v>9097</v>
      </c>
      <c r="E4841" t="s">
        <v>9096</v>
      </c>
      <c r="F4841" t="s">
        <v>19033</v>
      </c>
      <c r="G4841" s="41">
        <v>44970</v>
      </c>
      <c r="L4841" t="s">
        <v>21854</v>
      </c>
      <c r="M4841" s="44">
        <v>8559712.7200000007</v>
      </c>
      <c r="N4841">
        <v>0.01</v>
      </c>
    </row>
    <row r="4842" spans="2:14" x14ac:dyDescent="0.25">
      <c r="B4842" s="49" t="s">
        <v>9735</v>
      </c>
      <c r="C4842" s="53" t="str">
        <f>_xlfn.XLOOKUP(Tabla1[[#This Row],[txtDimensionFocus]],Tabla7[Columna1],Tabla7[Columna2])</f>
        <v>Cuenta Por Pagar Servicios Generales</v>
      </c>
      <c r="D4842" s="43" t="s">
        <v>6569</v>
      </c>
      <c r="E4842" t="s">
        <v>6568</v>
      </c>
      <c r="F4842" t="s">
        <v>19063</v>
      </c>
      <c r="G4842" s="41">
        <v>45100</v>
      </c>
      <c r="L4842" t="s">
        <v>21854</v>
      </c>
      <c r="M4842" s="44">
        <v>95447.9</v>
      </c>
      <c r="N4842">
        <v>0.01</v>
      </c>
    </row>
    <row r="4843" spans="2:14" x14ac:dyDescent="0.25">
      <c r="B4843" s="49" t="s">
        <v>9735</v>
      </c>
      <c r="C4843" s="53" t="str">
        <f>_xlfn.XLOOKUP(Tabla1[[#This Row],[txtDimensionFocus]],Tabla7[Columna1],Tabla7[Columna2])</f>
        <v>Cuenta Por Pagar Servicios Generales</v>
      </c>
      <c r="D4843" s="43" t="s">
        <v>6569</v>
      </c>
      <c r="E4843" t="s">
        <v>6568</v>
      </c>
      <c r="F4843" t="s">
        <v>19065</v>
      </c>
      <c r="G4843" s="41">
        <v>45124</v>
      </c>
      <c r="L4843" t="s">
        <v>21854</v>
      </c>
      <c r="M4843" s="44">
        <v>65884.84</v>
      </c>
      <c r="N4843">
        <v>0.01</v>
      </c>
    </row>
    <row r="4844" spans="2:14" x14ac:dyDescent="0.25">
      <c r="B4844" s="49" t="s">
        <v>9735</v>
      </c>
      <c r="C4844" s="53" t="str">
        <f>_xlfn.XLOOKUP(Tabla1[[#This Row],[txtDimensionFocus]],Tabla7[Columna1],Tabla7[Columna2])</f>
        <v>Cuenta Por Pagar Servicios Generales</v>
      </c>
      <c r="D4844" s="43" t="s">
        <v>6569</v>
      </c>
      <c r="E4844" t="s">
        <v>6568</v>
      </c>
      <c r="F4844" t="s">
        <v>19074</v>
      </c>
      <c r="G4844" s="41">
        <v>44903</v>
      </c>
      <c r="L4844" t="s">
        <v>21854</v>
      </c>
      <c r="M4844" s="44">
        <v>88878.68</v>
      </c>
      <c r="N4844">
        <v>0.01</v>
      </c>
    </row>
    <row r="4845" spans="2:14" x14ac:dyDescent="0.25">
      <c r="B4845" s="49" t="s">
        <v>9735</v>
      </c>
      <c r="C4845" s="53" t="str">
        <f>_xlfn.XLOOKUP(Tabla1[[#This Row],[txtDimensionFocus]],Tabla7[Columna1],Tabla7[Columna2])</f>
        <v>Cuenta Por Pagar Servicios Generales</v>
      </c>
      <c r="D4845" s="43" t="s">
        <v>6569</v>
      </c>
      <c r="E4845" t="s">
        <v>6568</v>
      </c>
      <c r="F4845" t="s">
        <v>19052</v>
      </c>
      <c r="G4845" s="41">
        <v>44496</v>
      </c>
      <c r="L4845" t="s">
        <v>21854</v>
      </c>
      <c r="M4845" s="44">
        <v>40779.730000000003</v>
      </c>
      <c r="N4845">
        <v>0.01</v>
      </c>
    </row>
    <row r="4846" spans="2:14" x14ac:dyDescent="0.25">
      <c r="B4846" s="49" t="s">
        <v>9735</v>
      </c>
      <c r="C4846" s="53" t="str">
        <f>_xlfn.XLOOKUP(Tabla1[[#This Row],[txtDimensionFocus]],Tabla7[Columna1],Tabla7[Columna2])</f>
        <v>Cuenta Por Pagar Servicios Generales</v>
      </c>
      <c r="D4846" s="43" t="s">
        <v>6569</v>
      </c>
      <c r="E4846" t="s">
        <v>6568</v>
      </c>
      <c r="F4846" t="s">
        <v>19070</v>
      </c>
      <c r="G4846" s="41">
        <v>44802</v>
      </c>
      <c r="L4846" t="s">
        <v>21854</v>
      </c>
      <c r="M4846" s="44">
        <v>68297.600000000006</v>
      </c>
      <c r="N4846">
        <v>0.01</v>
      </c>
    </row>
    <row r="4847" spans="2:14" x14ac:dyDescent="0.25">
      <c r="B4847" s="49" t="s">
        <v>9735</v>
      </c>
      <c r="C4847" s="53" t="str">
        <f>_xlfn.XLOOKUP(Tabla1[[#This Row],[txtDimensionFocus]],Tabla7[Columna1],Tabla7[Columna2])</f>
        <v>Cuenta Por Pagar Servicios Generales</v>
      </c>
      <c r="D4847" s="43" t="s">
        <v>6569</v>
      </c>
      <c r="E4847" t="s">
        <v>6568</v>
      </c>
      <c r="F4847" t="s">
        <v>19078</v>
      </c>
      <c r="G4847" s="41">
        <v>44715</v>
      </c>
      <c r="L4847" t="s">
        <v>21854</v>
      </c>
      <c r="M4847" s="44">
        <v>106368.51</v>
      </c>
      <c r="N4847">
        <v>0.01</v>
      </c>
    </row>
    <row r="4848" spans="2:14" x14ac:dyDescent="0.25">
      <c r="B4848" s="49" t="s">
        <v>9735</v>
      </c>
      <c r="C4848" s="53" t="str">
        <f>_xlfn.XLOOKUP(Tabla1[[#This Row],[txtDimensionFocus]],Tabla7[Columna1],Tabla7[Columna2])</f>
        <v>Cuenta Por Pagar Servicios Generales</v>
      </c>
      <c r="D4848" s="43" t="s">
        <v>6569</v>
      </c>
      <c r="E4848" t="s">
        <v>6568</v>
      </c>
      <c r="F4848" t="s">
        <v>19077</v>
      </c>
      <c r="G4848" s="41">
        <v>44671</v>
      </c>
      <c r="L4848" t="s">
        <v>21854</v>
      </c>
      <c r="M4848" s="44">
        <v>53620.44</v>
      </c>
      <c r="N4848">
        <v>0.01</v>
      </c>
    </row>
    <row r="4849" spans="2:14" x14ac:dyDescent="0.25">
      <c r="B4849" s="49" t="s">
        <v>9735</v>
      </c>
      <c r="C4849" s="53" t="str">
        <f>_xlfn.XLOOKUP(Tabla1[[#This Row],[txtDimensionFocus]],Tabla7[Columna1],Tabla7[Columna2])</f>
        <v>Cuenta Por Pagar Servicios Generales</v>
      </c>
      <c r="D4849" s="43" t="s">
        <v>6569</v>
      </c>
      <c r="E4849" t="s">
        <v>6568</v>
      </c>
      <c r="F4849" t="s">
        <v>19053</v>
      </c>
      <c r="G4849" s="41">
        <v>44459</v>
      </c>
      <c r="L4849" t="s">
        <v>21854</v>
      </c>
      <c r="M4849" s="44">
        <v>44593.1</v>
      </c>
      <c r="N4849">
        <v>0.01</v>
      </c>
    </row>
    <row r="4850" spans="2:14" x14ac:dyDescent="0.25">
      <c r="B4850" s="49" t="s">
        <v>9735</v>
      </c>
      <c r="C4850" s="53" t="str">
        <f>_xlfn.XLOOKUP(Tabla1[[#This Row],[txtDimensionFocus]],Tabla7[Columna1],Tabla7[Columna2])</f>
        <v>Cuenta Por Pagar Servicios Generales</v>
      </c>
      <c r="D4850" s="43" t="s">
        <v>6569</v>
      </c>
      <c r="E4850" t="s">
        <v>6568</v>
      </c>
      <c r="F4850" t="s">
        <v>19057</v>
      </c>
      <c r="G4850" s="41">
        <v>44628</v>
      </c>
      <c r="L4850" t="s">
        <v>21854</v>
      </c>
      <c r="M4850" s="44">
        <v>40886.79</v>
      </c>
      <c r="N4850">
        <v>0.01</v>
      </c>
    </row>
    <row r="4851" spans="2:14" x14ac:dyDescent="0.25">
      <c r="B4851" s="49" t="s">
        <v>9735</v>
      </c>
      <c r="C4851" s="53" t="str">
        <f>_xlfn.XLOOKUP(Tabla1[[#This Row],[txtDimensionFocus]],Tabla7[Columna1],Tabla7[Columna2])</f>
        <v>Cuenta Por Pagar Servicios Generales</v>
      </c>
      <c r="D4851" s="43" t="s">
        <v>6569</v>
      </c>
      <c r="E4851" t="s">
        <v>6568</v>
      </c>
      <c r="F4851" t="s">
        <v>19058</v>
      </c>
      <c r="G4851" s="41">
        <v>44421</v>
      </c>
      <c r="L4851" t="s">
        <v>21854</v>
      </c>
      <c r="M4851" s="44">
        <v>66379.73</v>
      </c>
      <c r="N4851">
        <v>0.01</v>
      </c>
    </row>
    <row r="4852" spans="2:14" x14ac:dyDescent="0.25">
      <c r="B4852" s="49" t="s">
        <v>9735</v>
      </c>
      <c r="C4852" s="53" t="str">
        <f>_xlfn.XLOOKUP(Tabla1[[#This Row],[txtDimensionFocus]],Tabla7[Columna1],Tabla7[Columna2])</f>
        <v>Cuenta Por Pagar Servicios Generales</v>
      </c>
      <c r="D4852" s="43" t="s">
        <v>6569</v>
      </c>
      <c r="E4852" t="s">
        <v>6568</v>
      </c>
      <c r="F4852" t="s">
        <v>19061</v>
      </c>
      <c r="G4852" s="41">
        <v>44421</v>
      </c>
      <c r="L4852" t="s">
        <v>21854</v>
      </c>
      <c r="M4852" s="44">
        <v>56858.03</v>
      </c>
      <c r="N4852">
        <v>0.01</v>
      </c>
    </row>
    <row r="4853" spans="2:14" x14ac:dyDescent="0.25">
      <c r="B4853" s="49" t="s">
        <v>9735</v>
      </c>
      <c r="C4853" s="53" t="str">
        <f>_xlfn.XLOOKUP(Tabla1[[#This Row],[txtDimensionFocus]],Tabla7[Columna1],Tabla7[Columna2])</f>
        <v>Cuenta Por Pagar Servicios Generales</v>
      </c>
      <c r="D4853" s="43" t="s">
        <v>6569</v>
      </c>
      <c r="E4853" t="s">
        <v>6568</v>
      </c>
      <c r="F4853" t="s">
        <v>19046</v>
      </c>
      <c r="G4853" s="41">
        <v>43061</v>
      </c>
      <c r="L4853" t="s">
        <v>21854</v>
      </c>
      <c r="M4853" s="44">
        <v>88421.25</v>
      </c>
      <c r="N4853">
        <v>0.01</v>
      </c>
    </row>
    <row r="4854" spans="2:14" x14ac:dyDescent="0.25">
      <c r="B4854" s="49" t="s">
        <v>9735</v>
      </c>
      <c r="C4854" s="53" t="str">
        <f>_xlfn.XLOOKUP(Tabla1[[#This Row],[txtDimensionFocus]],Tabla7[Columna1],Tabla7[Columna2])</f>
        <v>Cuenta Por Pagar Servicios Generales</v>
      </c>
      <c r="D4854" s="43" t="s">
        <v>7287</v>
      </c>
      <c r="E4854" t="s">
        <v>7286</v>
      </c>
      <c r="F4854" t="s">
        <v>19082</v>
      </c>
      <c r="G4854" s="41">
        <v>43465</v>
      </c>
      <c r="L4854" t="s">
        <v>21854</v>
      </c>
      <c r="M4854" s="44">
        <v>1415389.98</v>
      </c>
      <c r="N4854">
        <v>0.01</v>
      </c>
    </row>
    <row r="4855" spans="2:14" x14ac:dyDescent="0.25">
      <c r="B4855" s="49" t="s">
        <v>9735</v>
      </c>
      <c r="C4855" s="53" t="str">
        <f>_xlfn.XLOOKUP(Tabla1[[#This Row],[txtDimensionFocus]],Tabla7[Columna1],Tabla7[Columna2])</f>
        <v>Cuenta Por Pagar Servicios Generales</v>
      </c>
      <c r="D4855" s="43" t="s">
        <v>7287</v>
      </c>
      <c r="E4855" t="s">
        <v>7286</v>
      </c>
      <c r="F4855" t="s">
        <v>19083</v>
      </c>
      <c r="G4855" s="41">
        <v>43500</v>
      </c>
      <c r="L4855" t="s">
        <v>21854</v>
      </c>
      <c r="M4855" s="44">
        <v>1416604.73</v>
      </c>
      <c r="N4855">
        <v>0.01</v>
      </c>
    </row>
    <row r="4856" spans="2:14" x14ac:dyDescent="0.25">
      <c r="B4856" s="49" t="s">
        <v>9735</v>
      </c>
      <c r="C4856" s="53" t="str">
        <f>_xlfn.XLOOKUP(Tabla1[[#This Row],[txtDimensionFocus]],Tabla7[Columna1],Tabla7[Columna2])</f>
        <v>Cuenta Por Pagar Servicios Generales</v>
      </c>
      <c r="D4856" s="43" t="s">
        <v>7287</v>
      </c>
      <c r="E4856" t="s">
        <v>7286</v>
      </c>
      <c r="F4856" t="s">
        <v>19084</v>
      </c>
      <c r="G4856" s="41">
        <v>43502</v>
      </c>
      <c r="L4856" t="s">
        <v>21854</v>
      </c>
      <c r="M4856" s="44">
        <v>1416604.73</v>
      </c>
      <c r="N4856">
        <v>0.01</v>
      </c>
    </row>
    <row r="4857" spans="2:14" x14ac:dyDescent="0.25">
      <c r="B4857" s="49" t="s">
        <v>9735</v>
      </c>
      <c r="C4857" s="53" t="str">
        <f>_xlfn.XLOOKUP(Tabla1[[#This Row],[txtDimensionFocus]],Tabla7[Columna1],Tabla7[Columna2])</f>
        <v>Cuenta Por Pagar Servicios Generales</v>
      </c>
      <c r="D4857" s="43" t="s">
        <v>7287</v>
      </c>
      <c r="E4857" t="s">
        <v>7286</v>
      </c>
      <c r="F4857" t="s">
        <v>19086</v>
      </c>
      <c r="G4857" s="41">
        <v>43245</v>
      </c>
      <c r="L4857" t="s">
        <v>21854</v>
      </c>
      <c r="M4857" s="44">
        <v>2786822.95</v>
      </c>
      <c r="N4857">
        <v>0.01</v>
      </c>
    </row>
    <row r="4858" spans="2:14" x14ac:dyDescent="0.25">
      <c r="B4858" s="49" t="s">
        <v>9735</v>
      </c>
      <c r="C4858" s="53" t="str">
        <f>_xlfn.XLOOKUP(Tabla1[[#This Row],[txtDimensionFocus]],Tabla7[Columna1],Tabla7[Columna2])</f>
        <v>Cuenta Por Pagar Servicios Generales</v>
      </c>
      <c r="D4858" s="43" t="s">
        <v>7287</v>
      </c>
      <c r="E4858" t="s">
        <v>7286</v>
      </c>
      <c r="F4858" t="s">
        <v>19085</v>
      </c>
      <c r="G4858" s="41">
        <v>43222</v>
      </c>
      <c r="L4858" t="s">
        <v>21854</v>
      </c>
      <c r="M4858" s="44">
        <v>2785523.45</v>
      </c>
      <c r="N4858">
        <v>0.01</v>
      </c>
    </row>
    <row r="4859" spans="2:14" x14ac:dyDescent="0.25">
      <c r="B4859" s="49" t="s">
        <v>9735</v>
      </c>
      <c r="C4859" s="53" t="str">
        <f>_xlfn.XLOOKUP(Tabla1[[#This Row],[txtDimensionFocus]],Tabla7[Columna1],Tabla7[Columna2])</f>
        <v>Cuenta Por Pagar Servicios Generales</v>
      </c>
      <c r="D4859" s="43" t="s">
        <v>19101</v>
      </c>
      <c r="E4859" t="s">
        <v>19102</v>
      </c>
      <c r="F4859" t="s">
        <v>19105</v>
      </c>
      <c r="G4859" s="41">
        <v>43612</v>
      </c>
      <c r="L4859" t="s">
        <v>21854</v>
      </c>
      <c r="M4859" s="44">
        <v>3283292.97</v>
      </c>
      <c r="N4859">
        <v>0.01</v>
      </c>
    </row>
    <row r="4860" spans="2:14" x14ac:dyDescent="0.25">
      <c r="B4860" s="49" t="s">
        <v>9735</v>
      </c>
      <c r="C4860" s="53" t="str">
        <f>_xlfn.XLOOKUP(Tabla1[[#This Row],[txtDimensionFocus]],Tabla7[Columna1],Tabla7[Columna2])</f>
        <v>Cuenta Por Pagar Servicios Generales</v>
      </c>
      <c r="D4860" s="43" t="s">
        <v>19107</v>
      </c>
      <c r="E4860" t="s">
        <v>19108</v>
      </c>
      <c r="F4860" t="s">
        <v>19109</v>
      </c>
      <c r="G4860" s="41">
        <v>44853</v>
      </c>
      <c r="L4860" t="s">
        <v>21854</v>
      </c>
      <c r="M4860" s="44">
        <v>36423902.789999999</v>
      </c>
      <c r="N4860">
        <v>0.01</v>
      </c>
    </row>
    <row r="4861" spans="2:14" x14ac:dyDescent="0.25">
      <c r="B4861" s="49" t="s">
        <v>9735</v>
      </c>
      <c r="C4861" s="53" t="str">
        <f>_xlfn.XLOOKUP(Tabla1[[#This Row],[txtDimensionFocus]],Tabla7[Columna1],Tabla7[Columna2])</f>
        <v>Cuenta Por Pagar Servicios Generales</v>
      </c>
      <c r="D4861" s="43" t="s">
        <v>19110</v>
      </c>
      <c r="E4861" t="s">
        <v>19111</v>
      </c>
      <c r="F4861" t="s">
        <v>19112</v>
      </c>
      <c r="G4861" s="41">
        <v>44621</v>
      </c>
      <c r="L4861" t="s">
        <v>21854</v>
      </c>
      <c r="M4861" s="44">
        <v>88406973.120000005</v>
      </c>
      <c r="N4861">
        <v>0.01</v>
      </c>
    </row>
    <row r="4862" spans="2:14" x14ac:dyDescent="0.25">
      <c r="B4862" s="49" t="s">
        <v>9735</v>
      </c>
      <c r="C4862" s="53" t="str">
        <f>_xlfn.XLOOKUP(Tabla1[[#This Row],[txtDimensionFocus]],Tabla7[Columna1],Tabla7[Columna2])</f>
        <v>Cuenta Por Pagar Servicios Generales</v>
      </c>
      <c r="D4862" s="43" t="s">
        <v>19110</v>
      </c>
      <c r="E4862" t="s">
        <v>19111</v>
      </c>
      <c r="F4862" t="s">
        <v>19113</v>
      </c>
      <c r="G4862" s="41">
        <v>44644</v>
      </c>
      <c r="L4862" t="s">
        <v>21854</v>
      </c>
      <c r="M4862" s="44">
        <v>88406973.120000005</v>
      </c>
      <c r="N4862">
        <v>0.01</v>
      </c>
    </row>
    <row r="4863" spans="2:14" x14ac:dyDescent="0.25">
      <c r="B4863" s="49" t="s">
        <v>9735</v>
      </c>
      <c r="C4863" s="53" t="str">
        <f>_xlfn.XLOOKUP(Tabla1[[#This Row],[txtDimensionFocus]],Tabla7[Columna1],Tabla7[Columna2])</f>
        <v>Cuenta Por Pagar Servicios Generales</v>
      </c>
      <c r="D4863" s="43" t="s">
        <v>19123</v>
      </c>
      <c r="E4863" t="s">
        <v>19124</v>
      </c>
      <c r="F4863" t="s">
        <v>19125</v>
      </c>
      <c r="G4863" s="41">
        <v>44861</v>
      </c>
      <c r="L4863" t="s">
        <v>21854</v>
      </c>
      <c r="M4863" s="44">
        <v>1624194.91</v>
      </c>
      <c r="N4863">
        <v>0.01</v>
      </c>
    </row>
    <row r="4864" spans="2:14" x14ac:dyDescent="0.25">
      <c r="B4864" s="49" t="s">
        <v>9735</v>
      </c>
      <c r="C4864" s="53" t="str">
        <f>_xlfn.XLOOKUP(Tabla1[[#This Row],[txtDimensionFocus]],Tabla7[Columna1],Tabla7[Columna2])</f>
        <v>Cuenta Por Pagar Servicios Generales</v>
      </c>
      <c r="D4864" s="43" t="s">
        <v>18316</v>
      </c>
      <c r="E4864" t="s">
        <v>18317</v>
      </c>
      <c r="F4864" t="s">
        <v>19137</v>
      </c>
      <c r="G4864" s="41">
        <v>44876</v>
      </c>
      <c r="L4864" t="s">
        <v>21854</v>
      </c>
      <c r="M4864" s="44">
        <v>1657964.82</v>
      </c>
      <c r="N4864">
        <v>0.01</v>
      </c>
    </row>
    <row r="4865" spans="2:14" x14ac:dyDescent="0.25">
      <c r="B4865" s="49" t="s">
        <v>9735</v>
      </c>
      <c r="C4865" s="53" t="str">
        <f>_xlfn.XLOOKUP(Tabla1[[#This Row],[txtDimensionFocus]],Tabla7[Columna1],Tabla7[Columna2])</f>
        <v>Cuenta Por Pagar Servicios Generales</v>
      </c>
      <c r="D4865" s="43" t="s">
        <v>7880</v>
      </c>
      <c r="E4865" t="s">
        <v>7879</v>
      </c>
      <c r="F4865" t="s">
        <v>19141</v>
      </c>
      <c r="G4865" s="41">
        <v>44740</v>
      </c>
      <c r="L4865" t="s">
        <v>21854</v>
      </c>
      <c r="M4865" s="44">
        <v>903047.98</v>
      </c>
      <c r="N4865">
        <v>0.01</v>
      </c>
    </row>
    <row r="4866" spans="2:14" x14ac:dyDescent="0.25">
      <c r="B4866" s="49" t="s">
        <v>9735</v>
      </c>
      <c r="C4866" s="53" t="str">
        <f>_xlfn.XLOOKUP(Tabla1[[#This Row],[txtDimensionFocus]],Tabla7[Columna1],Tabla7[Columna2])</f>
        <v>Cuenta Por Pagar Servicios Generales</v>
      </c>
      <c r="D4866" s="43" t="s">
        <v>19143</v>
      </c>
      <c r="E4866" t="s">
        <v>19144</v>
      </c>
      <c r="F4866" t="s">
        <v>19145</v>
      </c>
      <c r="G4866" s="41">
        <v>43264</v>
      </c>
      <c r="L4866" t="s">
        <v>21854</v>
      </c>
      <c r="M4866" s="44">
        <v>7478.74</v>
      </c>
      <c r="N4866">
        <v>0.01</v>
      </c>
    </row>
    <row r="4867" spans="2:14" x14ac:dyDescent="0.25">
      <c r="B4867" s="49" t="s">
        <v>9735</v>
      </c>
      <c r="C4867" s="53" t="str">
        <f>_xlfn.XLOOKUP(Tabla1[[#This Row],[txtDimensionFocus]],Tabla7[Columna1],Tabla7[Columna2])</f>
        <v>Cuenta Por Pagar Servicios Generales</v>
      </c>
      <c r="D4867" s="43" t="s">
        <v>19143</v>
      </c>
      <c r="E4867" t="s">
        <v>19144</v>
      </c>
      <c r="F4867" t="s">
        <v>19146</v>
      </c>
      <c r="G4867" s="41">
        <v>43265</v>
      </c>
      <c r="L4867" t="s">
        <v>21854</v>
      </c>
      <c r="M4867" s="44">
        <v>26034.36</v>
      </c>
      <c r="N4867">
        <v>0.01</v>
      </c>
    </row>
    <row r="4868" spans="2:14" x14ac:dyDescent="0.25">
      <c r="B4868" s="49" t="s">
        <v>9735</v>
      </c>
      <c r="C4868" s="53" t="str">
        <f>_xlfn.XLOOKUP(Tabla1[[#This Row],[txtDimensionFocus]],Tabla7[Columna1],Tabla7[Columna2])</f>
        <v>Cuenta Por Pagar Servicios Generales</v>
      </c>
      <c r="D4868" s="43" t="s">
        <v>19150</v>
      </c>
      <c r="E4868" t="s">
        <v>19151</v>
      </c>
      <c r="F4868" t="s">
        <v>19152</v>
      </c>
      <c r="G4868" s="41">
        <v>44008</v>
      </c>
      <c r="L4868" t="s">
        <v>21854</v>
      </c>
      <c r="M4868" s="44">
        <v>113855.08</v>
      </c>
      <c r="N4868">
        <v>0.01</v>
      </c>
    </row>
    <row r="4869" spans="2:14" x14ac:dyDescent="0.25">
      <c r="B4869" s="49" t="s">
        <v>9735</v>
      </c>
      <c r="C4869" s="53" t="str">
        <f>_xlfn.XLOOKUP(Tabla1[[#This Row],[txtDimensionFocus]],Tabla7[Columna1],Tabla7[Columna2])</f>
        <v>Cuenta Por Pagar Servicios Generales</v>
      </c>
      <c r="D4869" s="43" t="s">
        <v>19153</v>
      </c>
      <c r="E4869" t="s">
        <v>19154</v>
      </c>
      <c r="F4869" t="s">
        <v>19155</v>
      </c>
      <c r="G4869" s="41">
        <v>43984</v>
      </c>
      <c r="L4869" t="s">
        <v>21854</v>
      </c>
      <c r="M4869" s="44">
        <v>181350.66</v>
      </c>
      <c r="N4869">
        <v>0.01</v>
      </c>
    </row>
    <row r="4870" spans="2:14" x14ac:dyDescent="0.25">
      <c r="B4870" s="49" t="s">
        <v>9735</v>
      </c>
      <c r="C4870" s="53" t="str">
        <f>_xlfn.XLOOKUP(Tabla1[[#This Row],[txtDimensionFocus]],Tabla7[Columna1],Tabla7[Columna2])</f>
        <v>Cuenta Por Pagar Servicios Generales</v>
      </c>
      <c r="D4870" s="43" t="s">
        <v>19159</v>
      </c>
      <c r="E4870" t="s">
        <v>19160</v>
      </c>
      <c r="F4870" t="s">
        <v>19161</v>
      </c>
      <c r="G4870" s="41">
        <v>45001</v>
      </c>
      <c r="L4870" t="s">
        <v>21854</v>
      </c>
      <c r="M4870" s="44">
        <v>30198.38</v>
      </c>
      <c r="N4870">
        <v>0.01</v>
      </c>
    </row>
    <row r="4871" spans="2:14" x14ac:dyDescent="0.25">
      <c r="B4871" s="49" t="s">
        <v>9735</v>
      </c>
      <c r="C4871" s="53" t="str">
        <f>_xlfn.XLOOKUP(Tabla1[[#This Row],[txtDimensionFocus]],Tabla7[Columna1],Tabla7[Columna2])</f>
        <v>Cuenta Por Pagar Servicios Generales</v>
      </c>
      <c r="D4871" s="43" t="s">
        <v>19166</v>
      </c>
      <c r="E4871" t="s">
        <v>19167</v>
      </c>
      <c r="F4871" t="s">
        <v>19168</v>
      </c>
      <c r="G4871" s="41">
        <v>45001</v>
      </c>
      <c r="L4871" t="s">
        <v>21854</v>
      </c>
      <c r="M4871" s="44">
        <v>20597.63</v>
      </c>
      <c r="N4871">
        <v>0.01</v>
      </c>
    </row>
    <row r="4872" spans="2:14" x14ac:dyDescent="0.25">
      <c r="B4872" s="49" t="s">
        <v>9735</v>
      </c>
      <c r="C4872" s="53" t="str">
        <f>_xlfn.XLOOKUP(Tabla1[[#This Row],[txtDimensionFocus]],Tabla7[Columna1],Tabla7[Columna2])</f>
        <v>Cuenta Por Pagar Servicios Generales</v>
      </c>
      <c r="D4872" s="43" t="s">
        <v>19169</v>
      </c>
      <c r="E4872" t="s">
        <v>19170</v>
      </c>
      <c r="F4872" t="s">
        <v>19171</v>
      </c>
      <c r="G4872" s="41">
        <v>44897</v>
      </c>
      <c r="L4872" t="s">
        <v>21854</v>
      </c>
      <c r="M4872" s="44">
        <v>16390.13</v>
      </c>
      <c r="N4872">
        <v>0.01</v>
      </c>
    </row>
    <row r="4873" spans="2:14" x14ac:dyDescent="0.25">
      <c r="B4873" s="49" t="s">
        <v>9735</v>
      </c>
      <c r="C4873" s="53" t="str">
        <f>_xlfn.XLOOKUP(Tabla1[[#This Row],[txtDimensionFocus]],Tabla7[Columna1],Tabla7[Columna2])</f>
        <v>Cuenta Por Pagar Servicios Generales</v>
      </c>
      <c r="D4873" s="43" t="s">
        <v>19172</v>
      </c>
      <c r="E4873" t="s">
        <v>19173</v>
      </c>
      <c r="F4873" t="s">
        <v>19174</v>
      </c>
      <c r="G4873" s="41">
        <v>44897</v>
      </c>
      <c r="L4873" t="s">
        <v>21854</v>
      </c>
      <c r="M4873" s="44">
        <v>31575.38</v>
      </c>
      <c r="N4873">
        <v>0.01</v>
      </c>
    </row>
    <row r="4874" spans="2:14" x14ac:dyDescent="0.25">
      <c r="B4874" s="49" t="s">
        <v>9735</v>
      </c>
      <c r="C4874" s="53" t="str">
        <f>_xlfn.XLOOKUP(Tabla1[[#This Row],[txtDimensionFocus]],Tabla7[Columna1],Tabla7[Columna2])</f>
        <v>Cuenta Por Pagar Servicios Generales</v>
      </c>
      <c r="D4874" s="43" t="s">
        <v>19215</v>
      </c>
      <c r="E4874" t="s">
        <v>19216</v>
      </c>
      <c r="F4874" t="s">
        <v>19217</v>
      </c>
      <c r="G4874" s="41">
        <v>44897</v>
      </c>
      <c r="L4874" t="s">
        <v>21854</v>
      </c>
      <c r="M4874" s="44">
        <v>28056.38</v>
      </c>
      <c r="N4874">
        <v>0.01</v>
      </c>
    </row>
    <row r="4875" spans="2:14" x14ac:dyDescent="0.25">
      <c r="B4875" s="49" t="s">
        <v>9735</v>
      </c>
      <c r="C4875" s="53" t="str">
        <f>_xlfn.XLOOKUP(Tabla1[[#This Row],[txtDimensionFocus]],Tabla7[Columna1],Tabla7[Columna2])</f>
        <v>Cuenta Por Pagar Servicios Generales</v>
      </c>
      <c r="D4875" s="43" t="s">
        <v>988</v>
      </c>
      <c r="E4875" t="s">
        <v>987</v>
      </c>
      <c r="F4875" t="s">
        <v>19218</v>
      </c>
      <c r="G4875" s="41">
        <v>44840</v>
      </c>
      <c r="L4875" t="s">
        <v>21854</v>
      </c>
      <c r="M4875" s="44">
        <v>1570377.08</v>
      </c>
      <c r="N4875">
        <v>0.01</v>
      </c>
    </row>
    <row r="4876" spans="2:14" x14ac:dyDescent="0.25">
      <c r="B4876" s="49" t="s">
        <v>9735</v>
      </c>
      <c r="C4876" s="53" t="str">
        <f>_xlfn.XLOOKUP(Tabla1[[#This Row],[txtDimensionFocus]],Tabla7[Columna1],Tabla7[Columna2])</f>
        <v>Cuenta Por Pagar Servicios Generales</v>
      </c>
      <c r="D4876" s="43" t="s">
        <v>19219</v>
      </c>
      <c r="E4876" t="s">
        <v>19220</v>
      </c>
      <c r="F4876" t="s">
        <v>19221</v>
      </c>
      <c r="G4876" s="41">
        <v>44897</v>
      </c>
      <c r="L4876" t="s">
        <v>21854</v>
      </c>
      <c r="M4876" s="44">
        <v>44771.63</v>
      </c>
      <c r="N4876">
        <v>0.01</v>
      </c>
    </row>
    <row r="4877" spans="2:14" x14ac:dyDescent="0.25">
      <c r="B4877" s="49" t="s">
        <v>9735</v>
      </c>
      <c r="C4877" s="53" t="str">
        <f>_xlfn.XLOOKUP(Tabla1[[#This Row],[txtDimensionFocus]],Tabla7[Columna1],Tabla7[Columna2])</f>
        <v>Cuenta Por Pagar Servicios Generales</v>
      </c>
      <c r="D4877" s="43" t="s">
        <v>19222</v>
      </c>
      <c r="E4877" t="s">
        <v>19223</v>
      </c>
      <c r="F4877" t="s">
        <v>19224</v>
      </c>
      <c r="G4877" s="41">
        <v>44897</v>
      </c>
      <c r="L4877" t="s">
        <v>21854</v>
      </c>
      <c r="M4877" s="44">
        <v>40717.129999999997</v>
      </c>
      <c r="N4877">
        <v>0.01</v>
      </c>
    </row>
    <row r="4878" spans="2:14" x14ac:dyDescent="0.25">
      <c r="B4878" s="49" t="s">
        <v>9735</v>
      </c>
      <c r="C4878" s="53" t="str">
        <f>_xlfn.XLOOKUP(Tabla1[[#This Row],[txtDimensionFocus]],Tabla7[Columna1],Tabla7[Columna2])</f>
        <v>Cuenta Por Pagar Servicios Generales</v>
      </c>
      <c r="D4878" s="43" t="s">
        <v>19225</v>
      </c>
      <c r="E4878" t="s">
        <v>19226</v>
      </c>
      <c r="F4878" t="s">
        <v>19227</v>
      </c>
      <c r="G4878" s="41">
        <v>44897</v>
      </c>
      <c r="L4878" t="s">
        <v>21854</v>
      </c>
      <c r="M4878" s="44">
        <v>16390.13</v>
      </c>
      <c r="N4878">
        <v>0.01</v>
      </c>
    </row>
    <row r="4879" spans="2:14" x14ac:dyDescent="0.25">
      <c r="B4879" s="49" t="s">
        <v>9735</v>
      </c>
      <c r="C4879" s="53" t="str">
        <f>_xlfn.XLOOKUP(Tabla1[[#This Row],[txtDimensionFocus]],Tabla7[Columna1],Tabla7[Columna2])</f>
        <v>Cuenta Por Pagar Servicios Generales</v>
      </c>
      <c r="D4879" s="43" t="s">
        <v>19228</v>
      </c>
      <c r="E4879" t="s">
        <v>19229</v>
      </c>
      <c r="F4879" t="s">
        <v>19230</v>
      </c>
      <c r="G4879" s="41">
        <v>44897</v>
      </c>
      <c r="L4879" t="s">
        <v>21854</v>
      </c>
      <c r="M4879" s="44">
        <v>17920.13</v>
      </c>
      <c r="N4879">
        <v>0.01</v>
      </c>
    </row>
    <row r="4880" spans="2:14" x14ac:dyDescent="0.25">
      <c r="B4880" s="49" t="s">
        <v>9735</v>
      </c>
      <c r="C4880" s="53" t="str">
        <f>_xlfn.XLOOKUP(Tabla1[[#This Row],[txtDimensionFocus]],Tabla7[Columna1],Tabla7[Columna2])</f>
        <v>Cuenta Por Pagar Servicios Generales</v>
      </c>
      <c r="D4880" s="43" t="s">
        <v>19231</v>
      </c>
      <c r="E4880" t="s">
        <v>19232</v>
      </c>
      <c r="F4880" t="s">
        <v>19233</v>
      </c>
      <c r="G4880" s="41">
        <v>45001</v>
      </c>
      <c r="L4880" t="s">
        <v>21854</v>
      </c>
      <c r="M4880" s="44">
        <v>30733.88</v>
      </c>
      <c r="N4880">
        <v>0.01</v>
      </c>
    </row>
    <row r="4881" spans="2:14" x14ac:dyDescent="0.25">
      <c r="B4881" s="49" t="s">
        <v>9735</v>
      </c>
      <c r="C4881" s="53" t="str">
        <f>_xlfn.XLOOKUP(Tabla1[[#This Row],[txtDimensionFocus]],Tabla7[Columna1],Tabla7[Columna2])</f>
        <v>Cuenta Por Pagar Servicios Generales</v>
      </c>
      <c r="D4881" s="43" t="s">
        <v>19234</v>
      </c>
      <c r="E4881" t="s">
        <v>19235</v>
      </c>
      <c r="F4881" t="s">
        <v>19236</v>
      </c>
      <c r="G4881" s="41">
        <v>44897</v>
      </c>
      <c r="L4881" t="s">
        <v>21854</v>
      </c>
      <c r="M4881" s="44">
        <v>26029.13</v>
      </c>
      <c r="N4881">
        <v>0.01</v>
      </c>
    </row>
    <row r="4882" spans="2:14" x14ac:dyDescent="0.25">
      <c r="B4882" s="49" t="s">
        <v>9735</v>
      </c>
      <c r="C4882" s="53" t="str">
        <f>_xlfn.XLOOKUP(Tabla1[[#This Row],[txtDimensionFocus]],Tabla7[Columna1],Tabla7[Columna2])</f>
        <v>Cuenta Por Pagar Servicios Generales</v>
      </c>
      <c r="D4882" s="43" t="s">
        <v>19239</v>
      </c>
      <c r="E4882" t="s">
        <v>19240</v>
      </c>
      <c r="F4882" t="s">
        <v>19241</v>
      </c>
      <c r="G4882" s="41">
        <v>44897</v>
      </c>
      <c r="L4882" t="s">
        <v>21854</v>
      </c>
      <c r="M4882" s="44">
        <v>11341.13</v>
      </c>
      <c r="N4882">
        <v>0.01</v>
      </c>
    </row>
    <row r="4883" spans="2:14" x14ac:dyDescent="0.25">
      <c r="B4883" s="49" t="s">
        <v>9735</v>
      </c>
      <c r="C4883" s="53" t="str">
        <f>_xlfn.XLOOKUP(Tabla1[[#This Row],[txtDimensionFocus]],Tabla7[Columna1],Tabla7[Columna2])</f>
        <v>Cuenta Por Pagar Servicios Generales</v>
      </c>
      <c r="D4883" s="43" t="s">
        <v>19242</v>
      </c>
      <c r="E4883" t="s">
        <v>19243</v>
      </c>
      <c r="F4883" t="s">
        <v>19244</v>
      </c>
      <c r="G4883" s="41">
        <v>45001</v>
      </c>
      <c r="L4883" t="s">
        <v>21854</v>
      </c>
      <c r="M4883" s="44">
        <v>19526.63</v>
      </c>
      <c r="N4883">
        <v>0.01</v>
      </c>
    </row>
    <row r="4884" spans="2:14" x14ac:dyDescent="0.25">
      <c r="B4884" s="49" t="s">
        <v>9735</v>
      </c>
      <c r="C4884" s="53" t="str">
        <f>_xlfn.XLOOKUP(Tabla1[[#This Row],[txtDimensionFocus]],Tabla7[Columna1],Tabla7[Columna2])</f>
        <v>Cuenta Por Pagar Servicios Generales</v>
      </c>
      <c r="D4884" s="43" t="s">
        <v>19245</v>
      </c>
      <c r="E4884" t="s">
        <v>19246</v>
      </c>
      <c r="F4884" t="s">
        <v>19247</v>
      </c>
      <c r="G4884" s="41">
        <v>44897</v>
      </c>
      <c r="L4884" t="s">
        <v>21854</v>
      </c>
      <c r="M4884" s="44">
        <v>29548.13</v>
      </c>
      <c r="N4884">
        <v>0.01</v>
      </c>
    </row>
    <row r="4885" spans="2:14" x14ac:dyDescent="0.25">
      <c r="B4885" s="49" t="s">
        <v>9735</v>
      </c>
      <c r="C4885" s="53" t="str">
        <f>_xlfn.XLOOKUP(Tabla1[[#This Row],[txtDimensionFocus]],Tabla7[Columna1],Tabla7[Columna2])</f>
        <v>Cuenta Por Pagar Servicios Generales</v>
      </c>
      <c r="D4885" s="43" t="s">
        <v>19252</v>
      </c>
      <c r="E4885" t="s">
        <v>19253</v>
      </c>
      <c r="F4885" t="s">
        <v>19254</v>
      </c>
      <c r="G4885" s="41">
        <v>44897</v>
      </c>
      <c r="L4885" t="s">
        <v>21854</v>
      </c>
      <c r="M4885" s="44">
        <v>26564.63</v>
      </c>
      <c r="N4885">
        <v>0.01</v>
      </c>
    </row>
    <row r="4886" spans="2:14" x14ac:dyDescent="0.25">
      <c r="B4886" s="49" t="s">
        <v>9735</v>
      </c>
      <c r="C4886" s="53" t="str">
        <f>_xlfn.XLOOKUP(Tabla1[[#This Row],[txtDimensionFocus]],Tabla7[Columna1],Tabla7[Columna2])</f>
        <v>Cuenta Por Pagar Servicios Generales</v>
      </c>
      <c r="D4886" s="43" t="s">
        <v>19255</v>
      </c>
      <c r="E4886" t="s">
        <v>19256</v>
      </c>
      <c r="F4886" t="s">
        <v>19257</v>
      </c>
      <c r="G4886" s="41">
        <v>44897</v>
      </c>
      <c r="L4886" t="s">
        <v>21854</v>
      </c>
      <c r="M4886" s="44">
        <v>24537.38</v>
      </c>
      <c r="N4886">
        <v>0.01</v>
      </c>
    </row>
    <row r="4887" spans="2:14" x14ac:dyDescent="0.25">
      <c r="B4887" s="49" t="s">
        <v>9735</v>
      </c>
      <c r="C4887" s="53" t="str">
        <f>_xlfn.XLOOKUP(Tabla1[[#This Row],[txtDimensionFocus]],Tabla7[Columna1],Tabla7[Columna2])</f>
        <v>Cuenta Por Pagar Servicios Generales</v>
      </c>
      <c r="D4887" s="43" t="s">
        <v>19258</v>
      </c>
      <c r="E4887" t="s">
        <v>19259</v>
      </c>
      <c r="F4887" t="s">
        <v>19260</v>
      </c>
      <c r="G4887" s="41">
        <v>44897</v>
      </c>
      <c r="L4887" t="s">
        <v>21854</v>
      </c>
      <c r="M4887" s="44">
        <v>32646.38</v>
      </c>
      <c r="N4887">
        <v>0.01</v>
      </c>
    </row>
    <row r="4888" spans="2:14" x14ac:dyDescent="0.25">
      <c r="B4888" s="49" t="s">
        <v>9735</v>
      </c>
      <c r="C4888" s="53" t="str">
        <f>_xlfn.XLOOKUP(Tabla1[[#This Row],[txtDimensionFocus]],Tabla7[Columna1],Tabla7[Columna2])</f>
        <v>Cuenta Por Pagar Servicios Generales</v>
      </c>
      <c r="D4888" s="43" t="s">
        <v>19261</v>
      </c>
      <c r="E4888" t="s">
        <v>19262</v>
      </c>
      <c r="F4888" t="s">
        <v>19263</v>
      </c>
      <c r="G4888" s="41">
        <v>44897</v>
      </c>
      <c r="L4888" t="s">
        <v>21854</v>
      </c>
      <c r="M4888" s="44">
        <v>8854.8799999999992</v>
      </c>
      <c r="N4888">
        <v>0.01</v>
      </c>
    </row>
    <row r="4889" spans="2:14" x14ac:dyDescent="0.25">
      <c r="B4889" s="49" t="s">
        <v>9735</v>
      </c>
      <c r="C4889" s="53" t="str">
        <f>_xlfn.XLOOKUP(Tabla1[[#This Row],[txtDimensionFocus]],Tabla7[Columna1],Tabla7[Columna2])</f>
        <v>Cuenta Por Pagar Servicios Generales</v>
      </c>
      <c r="D4889" s="43" t="s">
        <v>19264</v>
      </c>
      <c r="E4889" t="s">
        <v>19265</v>
      </c>
      <c r="F4889" t="s">
        <v>19266</v>
      </c>
      <c r="G4889" s="41">
        <v>45001</v>
      </c>
      <c r="L4889" t="s">
        <v>21854</v>
      </c>
      <c r="M4889" s="44">
        <v>10882.13</v>
      </c>
      <c r="N4889">
        <v>0.01</v>
      </c>
    </row>
    <row r="4890" spans="2:14" x14ac:dyDescent="0.25">
      <c r="B4890" s="49" t="s">
        <v>9735</v>
      </c>
      <c r="C4890" s="53" t="str">
        <f>_xlfn.XLOOKUP(Tabla1[[#This Row],[txtDimensionFocus]],Tabla7[Columna1],Tabla7[Columna2])</f>
        <v>Cuenta Por Pagar Servicios Generales</v>
      </c>
      <c r="D4890" s="43" t="s">
        <v>19267</v>
      </c>
      <c r="E4890" t="s">
        <v>19268</v>
      </c>
      <c r="F4890" t="s">
        <v>19269</v>
      </c>
      <c r="G4890" s="41">
        <v>45001</v>
      </c>
      <c r="L4890" t="s">
        <v>21854</v>
      </c>
      <c r="M4890" s="44">
        <v>17996.63</v>
      </c>
      <c r="N4890">
        <v>0.01</v>
      </c>
    </row>
    <row r="4891" spans="2:14" x14ac:dyDescent="0.25">
      <c r="B4891" s="49" t="s">
        <v>9735</v>
      </c>
      <c r="C4891" s="53" t="str">
        <f>_xlfn.XLOOKUP(Tabla1[[#This Row],[txtDimensionFocus]],Tabla7[Columna1],Tabla7[Columna2])</f>
        <v>Cuenta Por Pagar Servicios Generales</v>
      </c>
      <c r="D4891" s="43" t="s">
        <v>19270</v>
      </c>
      <c r="E4891" t="s">
        <v>19271</v>
      </c>
      <c r="F4891" t="s">
        <v>19272</v>
      </c>
      <c r="G4891" s="41">
        <v>44897</v>
      </c>
      <c r="L4891" t="s">
        <v>21854</v>
      </c>
      <c r="M4891" s="44">
        <v>11876.63</v>
      </c>
      <c r="N4891">
        <v>0.01</v>
      </c>
    </row>
    <row r="4892" spans="2:14" x14ac:dyDescent="0.25">
      <c r="B4892" s="49" t="s">
        <v>9735</v>
      </c>
      <c r="C4892" s="53" t="str">
        <f>_xlfn.XLOOKUP(Tabla1[[#This Row],[txtDimensionFocus]],Tabla7[Columna1],Tabla7[Columna2])</f>
        <v>Cuenta Por Pagar Servicios Generales</v>
      </c>
      <c r="D4892" s="43" t="s">
        <v>159</v>
      </c>
      <c r="E4892" t="s">
        <v>158</v>
      </c>
      <c r="F4892" t="s">
        <v>19013</v>
      </c>
      <c r="G4892" s="41">
        <v>44669</v>
      </c>
      <c r="L4892" t="s">
        <v>21854</v>
      </c>
      <c r="M4892" s="44">
        <v>221510.91</v>
      </c>
      <c r="N4892">
        <v>0.02</v>
      </c>
    </row>
    <row r="4893" spans="2:14" x14ac:dyDescent="0.25">
      <c r="B4893" s="49" t="s">
        <v>9735</v>
      </c>
      <c r="C4893" s="53" t="str">
        <f>_xlfn.XLOOKUP(Tabla1[[#This Row],[txtDimensionFocus]],Tabla7[Columna1],Tabla7[Columna2])</f>
        <v>Cuenta Por Pagar Servicios Generales</v>
      </c>
      <c r="D4893" s="43" t="s">
        <v>159</v>
      </c>
      <c r="E4893" t="s">
        <v>158</v>
      </c>
      <c r="F4893" t="s">
        <v>19012</v>
      </c>
      <c r="G4893" s="41">
        <v>44732</v>
      </c>
      <c r="L4893" t="s">
        <v>21854</v>
      </c>
      <c r="M4893" s="44">
        <v>232858.7</v>
      </c>
      <c r="N4893">
        <v>0.02</v>
      </c>
    </row>
    <row r="4894" spans="2:14" x14ac:dyDescent="0.25">
      <c r="B4894" s="49" t="s">
        <v>9735</v>
      </c>
      <c r="C4894" s="53" t="str">
        <f>_xlfn.XLOOKUP(Tabla1[[#This Row],[txtDimensionFocus]],Tabla7[Columna1],Tabla7[Columna2])</f>
        <v>Cuenta Por Pagar Servicios Generales</v>
      </c>
      <c r="D4894" s="43" t="s">
        <v>6569</v>
      </c>
      <c r="E4894" t="s">
        <v>6568</v>
      </c>
      <c r="F4894" t="s">
        <v>19067</v>
      </c>
      <c r="G4894" s="41">
        <v>45026</v>
      </c>
      <c r="L4894" t="s">
        <v>21854</v>
      </c>
      <c r="M4894" s="44">
        <v>174502.27</v>
      </c>
      <c r="N4894">
        <v>0.02</v>
      </c>
    </row>
    <row r="4895" spans="2:14" x14ac:dyDescent="0.25">
      <c r="B4895" s="49" t="s">
        <v>9735</v>
      </c>
      <c r="C4895" s="53" t="str">
        <f>_xlfn.XLOOKUP(Tabla1[[#This Row],[txtDimensionFocus]],Tabla7[Columna1],Tabla7[Columna2])</f>
        <v>Cuenta Por Pagar Servicios Generales</v>
      </c>
      <c r="D4895" s="43" t="s">
        <v>6569</v>
      </c>
      <c r="E4895" t="s">
        <v>6568</v>
      </c>
      <c r="F4895" t="s">
        <v>19066</v>
      </c>
      <c r="G4895" s="41">
        <v>45006</v>
      </c>
      <c r="L4895" t="s">
        <v>21854</v>
      </c>
      <c r="M4895" s="44">
        <v>73752.479999999996</v>
      </c>
      <c r="N4895">
        <v>0.02</v>
      </c>
    </row>
    <row r="4896" spans="2:14" x14ac:dyDescent="0.25">
      <c r="B4896" s="49" t="s">
        <v>9735</v>
      </c>
      <c r="C4896" s="53" t="str">
        <f>_xlfn.XLOOKUP(Tabla1[[#This Row],[txtDimensionFocus]],Tabla7[Columna1],Tabla7[Columna2])</f>
        <v>Cuenta Por Pagar Servicios Generales</v>
      </c>
      <c r="D4896" s="43" t="s">
        <v>6569</v>
      </c>
      <c r="E4896" t="s">
        <v>6568</v>
      </c>
      <c r="F4896" t="s">
        <v>19068</v>
      </c>
      <c r="G4896" s="41">
        <v>44978</v>
      </c>
      <c r="L4896" t="s">
        <v>21854</v>
      </c>
      <c r="M4896" s="44">
        <v>84190.77</v>
      </c>
      <c r="N4896">
        <v>0.02</v>
      </c>
    </row>
    <row r="4897" spans="2:14" x14ac:dyDescent="0.25">
      <c r="B4897" s="49" t="s">
        <v>9735</v>
      </c>
      <c r="C4897" s="53" t="str">
        <f>_xlfn.XLOOKUP(Tabla1[[#This Row],[txtDimensionFocus]],Tabla7[Columna1],Tabla7[Columna2])</f>
        <v>Cuenta Por Pagar Servicios Generales</v>
      </c>
      <c r="D4897" s="43" t="s">
        <v>6569</v>
      </c>
      <c r="E4897" t="s">
        <v>6568</v>
      </c>
      <c r="F4897" t="s">
        <v>19072</v>
      </c>
      <c r="G4897" s="41">
        <v>44854</v>
      </c>
      <c r="L4897" t="s">
        <v>21854</v>
      </c>
      <c r="M4897" s="44">
        <v>57198.36</v>
      </c>
      <c r="N4897">
        <v>0.02</v>
      </c>
    </row>
    <row r="4898" spans="2:14" x14ac:dyDescent="0.25">
      <c r="B4898" s="49" t="s">
        <v>9735</v>
      </c>
      <c r="C4898" s="53" t="str">
        <f>_xlfn.XLOOKUP(Tabla1[[#This Row],[txtDimensionFocus]],Tabla7[Columna1],Tabla7[Columna2])</f>
        <v>Cuenta Por Pagar Servicios Generales</v>
      </c>
      <c r="D4898" s="43" t="s">
        <v>6569</v>
      </c>
      <c r="E4898" t="s">
        <v>6568</v>
      </c>
      <c r="F4898" t="s">
        <v>19073</v>
      </c>
      <c r="G4898" s="41">
        <v>44901</v>
      </c>
      <c r="L4898" t="s">
        <v>21854</v>
      </c>
      <c r="M4898" s="44">
        <v>50651.56</v>
      </c>
      <c r="N4898">
        <v>0.02</v>
      </c>
    </row>
    <row r="4899" spans="2:14" x14ac:dyDescent="0.25">
      <c r="B4899" s="49" t="s">
        <v>9735</v>
      </c>
      <c r="C4899" s="53" t="str">
        <f>_xlfn.XLOOKUP(Tabla1[[#This Row],[txtDimensionFocus]],Tabla7[Columna1],Tabla7[Columna2])</f>
        <v>Cuenta Por Pagar Servicios Generales</v>
      </c>
      <c r="D4899" s="43" t="s">
        <v>6569</v>
      </c>
      <c r="E4899" t="s">
        <v>6568</v>
      </c>
      <c r="F4899" t="s">
        <v>19071</v>
      </c>
      <c r="G4899" s="41">
        <v>44841</v>
      </c>
      <c r="L4899" t="s">
        <v>21854</v>
      </c>
      <c r="M4899" s="44">
        <v>43783.56</v>
      </c>
      <c r="N4899">
        <v>0.02</v>
      </c>
    </row>
    <row r="4900" spans="2:14" x14ac:dyDescent="0.25">
      <c r="B4900" s="49" t="s">
        <v>9735</v>
      </c>
      <c r="C4900" s="53" t="str">
        <f>_xlfn.XLOOKUP(Tabla1[[#This Row],[txtDimensionFocus]],Tabla7[Columna1],Tabla7[Columna2])</f>
        <v>Cuenta Por Pagar Servicios Generales</v>
      </c>
      <c r="D4900" s="43" t="s">
        <v>6569</v>
      </c>
      <c r="E4900" t="s">
        <v>6568</v>
      </c>
      <c r="F4900" t="s">
        <v>19076</v>
      </c>
      <c r="G4900" s="41">
        <v>44691</v>
      </c>
      <c r="L4900" t="s">
        <v>21854</v>
      </c>
      <c r="M4900" s="44">
        <v>48236.58</v>
      </c>
      <c r="N4900">
        <v>0.02</v>
      </c>
    </row>
    <row r="4901" spans="2:14" x14ac:dyDescent="0.25">
      <c r="B4901" s="49" t="s">
        <v>9735</v>
      </c>
      <c r="C4901" s="53" t="str">
        <f>_xlfn.XLOOKUP(Tabla1[[#This Row],[txtDimensionFocus]],Tabla7[Columna1],Tabla7[Columna2])</f>
        <v>Cuenta Por Pagar Servicios Generales</v>
      </c>
      <c r="D4901" s="43" t="s">
        <v>6569</v>
      </c>
      <c r="E4901" t="s">
        <v>6568</v>
      </c>
      <c r="F4901" t="s">
        <v>19056</v>
      </c>
      <c r="G4901" s="41">
        <v>44627</v>
      </c>
      <c r="L4901" t="s">
        <v>21854</v>
      </c>
      <c r="M4901" s="44">
        <v>63888.83</v>
      </c>
      <c r="N4901">
        <v>0.02</v>
      </c>
    </row>
    <row r="4902" spans="2:14" x14ac:dyDescent="0.25">
      <c r="B4902" s="49" t="s">
        <v>9735</v>
      </c>
      <c r="C4902" s="53" t="str">
        <f>_xlfn.XLOOKUP(Tabla1[[#This Row],[txtDimensionFocus]],Tabla7[Columna1],Tabla7[Columna2])</f>
        <v>Cuenta Por Pagar Servicios Generales</v>
      </c>
      <c r="D4902" s="43" t="s">
        <v>6569</v>
      </c>
      <c r="E4902" t="s">
        <v>6568</v>
      </c>
      <c r="F4902" t="s">
        <v>19060</v>
      </c>
      <c r="G4902" s="41">
        <v>44420</v>
      </c>
      <c r="L4902" t="s">
        <v>21854</v>
      </c>
      <c r="M4902" s="44">
        <v>42022.45</v>
      </c>
      <c r="N4902">
        <v>0.02</v>
      </c>
    </row>
    <row r="4903" spans="2:14" x14ac:dyDescent="0.25">
      <c r="B4903" s="49" t="s">
        <v>9735</v>
      </c>
      <c r="C4903" s="53" t="str">
        <f>_xlfn.XLOOKUP(Tabla1[[#This Row],[txtDimensionFocus]],Tabla7[Columna1],Tabla7[Columna2])</f>
        <v>Cuenta Por Pagar Servicios Generales</v>
      </c>
      <c r="D4903" s="43" t="s">
        <v>6569</v>
      </c>
      <c r="E4903" t="s">
        <v>6568</v>
      </c>
      <c r="F4903" t="s">
        <v>19055</v>
      </c>
      <c r="G4903" s="41">
        <v>44235</v>
      </c>
      <c r="L4903" t="s">
        <v>21854</v>
      </c>
      <c r="M4903" s="44">
        <v>53931.79</v>
      </c>
      <c r="N4903">
        <v>0.02</v>
      </c>
    </row>
    <row r="4904" spans="2:14" x14ac:dyDescent="0.25">
      <c r="B4904" s="49" t="s">
        <v>9735</v>
      </c>
      <c r="C4904" s="53" t="str">
        <f>_xlfn.XLOOKUP(Tabla1[[#This Row],[txtDimensionFocus]],Tabla7[Columna1],Tabla7[Columna2])</f>
        <v>Cuenta Por Pagar Servicios Generales</v>
      </c>
      <c r="D4904" s="43" t="s">
        <v>6569</v>
      </c>
      <c r="E4904" t="s">
        <v>6568</v>
      </c>
      <c r="F4904" t="s">
        <v>19049</v>
      </c>
      <c r="G4904" s="41">
        <v>43685</v>
      </c>
      <c r="L4904" t="s">
        <v>21854</v>
      </c>
      <c r="M4904" s="44">
        <v>145059.75</v>
      </c>
      <c r="N4904">
        <v>0.02</v>
      </c>
    </row>
    <row r="4905" spans="2:14" x14ac:dyDescent="0.25">
      <c r="B4905" s="49" t="s">
        <v>9735</v>
      </c>
      <c r="C4905" s="53" t="str">
        <f>_xlfn.XLOOKUP(Tabla1[[#This Row],[txtDimensionFocus]],Tabla7[Columna1],Tabla7[Columna2])</f>
        <v>Cuenta Por Pagar Servicios Generales</v>
      </c>
      <c r="D4905" s="43" t="s">
        <v>6569</v>
      </c>
      <c r="E4905" t="s">
        <v>6568</v>
      </c>
      <c r="F4905" t="s">
        <v>19051</v>
      </c>
      <c r="G4905" s="41">
        <v>43538</v>
      </c>
      <c r="L4905" t="s">
        <v>21854</v>
      </c>
      <c r="M4905" s="44">
        <v>113340.32</v>
      </c>
      <c r="N4905">
        <v>0.02</v>
      </c>
    </row>
    <row r="4906" spans="2:14" x14ac:dyDescent="0.25">
      <c r="B4906" s="49" t="s">
        <v>9735</v>
      </c>
      <c r="C4906" s="53" t="str">
        <f>_xlfn.XLOOKUP(Tabla1[[#This Row],[txtDimensionFocus]],Tabla7[Columna1],Tabla7[Columna2])</f>
        <v>Cuenta Por Pagar Servicios Generales</v>
      </c>
      <c r="D4906" s="43" t="s">
        <v>18316</v>
      </c>
      <c r="E4906" t="s">
        <v>18317</v>
      </c>
      <c r="F4906" t="s">
        <v>19138</v>
      </c>
      <c r="G4906" s="41">
        <v>44834</v>
      </c>
      <c r="L4906" t="s">
        <v>21854</v>
      </c>
      <c r="M4906" s="44">
        <v>3118916.81</v>
      </c>
      <c r="N4906">
        <v>0.02</v>
      </c>
    </row>
    <row r="4907" spans="2:14" x14ac:dyDescent="0.25">
      <c r="B4907" s="49" t="s">
        <v>9735</v>
      </c>
      <c r="C4907" s="53" t="str">
        <f>_xlfn.XLOOKUP(Tabla1[[#This Row],[txtDimensionFocus]],Tabla7[Columna1],Tabla7[Columna2])</f>
        <v>Cuenta Por Pagar Servicios Generales</v>
      </c>
      <c r="D4907" s="43" t="s">
        <v>159</v>
      </c>
      <c r="E4907" t="s">
        <v>158</v>
      </c>
      <c r="F4907" t="s">
        <v>19016</v>
      </c>
      <c r="G4907" s="41">
        <v>44648</v>
      </c>
      <c r="L4907" t="s">
        <v>21854</v>
      </c>
      <c r="M4907" s="44">
        <v>133815.93</v>
      </c>
      <c r="N4907">
        <v>0.03</v>
      </c>
    </row>
    <row r="4908" spans="2:14" x14ac:dyDescent="0.25">
      <c r="B4908" s="49" t="s">
        <v>9735</v>
      </c>
      <c r="C4908" s="53" t="str">
        <f>_xlfn.XLOOKUP(Tabla1[[#This Row],[txtDimensionFocus]],Tabla7[Columna1],Tabla7[Columna2])</f>
        <v>Cuenta Por Pagar Servicios Generales</v>
      </c>
      <c r="D4908" s="43" t="s">
        <v>159</v>
      </c>
      <c r="E4908" t="s">
        <v>158</v>
      </c>
      <c r="F4908" t="s">
        <v>19015</v>
      </c>
      <c r="G4908" s="41">
        <v>44648</v>
      </c>
      <c r="L4908" t="s">
        <v>21854</v>
      </c>
      <c r="M4908" s="44">
        <v>241308.65</v>
      </c>
      <c r="N4908">
        <v>0.03</v>
      </c>
    </row>
    <row r="4909" spans="2:14" x14ac:dyDescent="0.25">
      <c r="B4909" s="49" t="s">
        <v>9735</v>
      </c>
      <c r="C4909" s="53" t="str">
        <f>_xlfn.XLOOKUP(Tabla1[[#This Row],[txtDimensionFocus]],Tabla7[Columna1],Tabla7[Columna2])</f>
        <v>Cuenta Por Pagar Servicios Generales</v>
      </c>
      <c r="D4909" s="43" t="s">
        <v>159</v>
      </c>
      <c r="E4909" t="s">
        <v>158</v>
      </c>
      <c r="F4909" t="s">
        <v>19014</v>
      </c>
      <c r="G4909" s="41">
        <v>44704</v>
      </c>
      <c r="L4909" t="s">
        <v>21854</v>
      </c>
      <c r="M4909" s="44">
        <v>236302.81</v>
      </c>
      <c r="N4909">
        <v>0.03</v>
      </c>
    </row>
    <row r="4910" spans="2:14" x14ac:dyDescent="0.25">
      <c r="B4910" s="49" t="s">
        <v>23585</v>
      </c>
      <c r="C4910" s="53" t="str">
        <f>_xlfn.XLOOKUP(Tabla1[[#This Row],[txtDimensionFocus]],Tabla7[Columna1],Tabla7[Columna2])</f>
        <v>Cuenta Por Pagar Sueldos/Pension Alimenticia</v>
      </c>
      <c r="D4910" s="43" t="s">
        <v>23608</v>
      </c>
      <c r="E4910" t="s">
        <v>23609</v>
      </c>
      <c r="F4910" t="s">
        <v>23611</v>
      </c>
      <c r="G4910" s="41">
        <v>42457</v>
      </c>
      <c r="L4910" t="s">
        <v>21854</v>
      </c>
      <c r="M4910" s="44">
        <v>-8000</v>
      </c>
      <c r="N4910" s="44">
        <v>-8000</v>
      </c>
    </row>
    <row r="4911" spans="2:14" x14ac:dyDescent="0.25">
      <c r="B4911" s="49" t="s">
        <v>23585</v>
      </c>
      <c r="C4911" s="53" t="str">
        <f>_xlfn.XLOOKUP(Tabla1[[#This Row],[txtDimensionFocus]],Tabla7[Columna1],Tabla7[Columna2])</f>
        <v>Cuenta Por Pagar Sueldos/Pension Alimenticia</v>
      </c>
      <c r="D4911" s="43" t="s">
        <v>23608</v>
      </c>
      <c r="E4911" t="s">
        <v>23609</v>
      </c>
      <c r="F4911" t="s">
        <v>23612</v>
      </c>
      <c r="G4911" s="41">
        <v>42398</v>
      </c>
      <c r="L4911" t="s">
        <v>21854</v>
      </c>
      <c r="M4911" s="44">
        <v>-8000</v>
      </c>
      <c r="N4911" s="44">
        <v>-8000</v>
      </c>
    </row>
    <row r="4912" spans="2:14" x14ac:dyDescent="0.25">
      <c r="B4912" s="49" t="s">
        <v>23585</v>
      </c>
      <c r="C4912" s="53" t="str">
        <f>_xlfn.XLOOKUP(Tabla1[[#This Row],[txtDimensionFocus]],Tabla7[Columna1],Tabla7[Columna2])</f>
        <v>Cuenta Por Pagar Sueldos/Pension Alimenticia</v>
      </c>
      <c r="D4912" s="43" t="s">
        <v>23652</v>
      </c>
      <c r="E4912" t="s">
        <v>23653</v>
      </c>
      <c r="F4912" t="s">
        <v>23655</v>
      </c>
      <c r="G4912" s="41">
        <v>42195</v>
      </c>
      <c r="L4912" t="s">
        <v>21854</v>
      </c>
      <c r="M4912" s="44">
        <v>-8000</v>
      </c>
      <c r="N4912" s="44">
        <v>-8000</v>
      </c>
    </row>
    <row r="4913" spans="2:14" x14ac:dyDescent="0.25">
      <c r="B4913" s="49" t="s">
        <v>23585</v>
      </c>
      <c r="C4913" s="53" t="str">
        <f>_xlfn.XLOOKUP(Tabla1[[#This Row],[txtDimensionFocus]],Tabla7[Columna1],Tabla7[Columna2])</f>
        <v>Cuenta Por Pagar Sueldos/Pension Alimenticia</v>
      </c>
      <c r="D4913" s="43" t="s">
        <v>23652</v>
      </c>
      <c r="E4913" t="s">
        <v>23653</v>
      </c>
      <c r="F4913" t="s">
        <v>23657</v>
      </c>
      <c r="G4913" s="41">
        <v>42457</v>
      </c>
      <c r="L4913" t="s">
        <v>21854</v>
      </c>
      <c r="M4913" s="44">
        <v>-8000</v>
      </c>
      <c r="N4913" s="44">
        <v>-8000</v>
      </c>
    </row>
    <row r="4914" spans="2:14" x14ac:dyDescent="0.25">
      <c r="B4914" s="49" t="s">
        <v>23866</v>
      </c>
      <c r="C4914" s="53" t="str">
        <f>_xlfn.XLOOKUP(Tabla1[[#This Row],[txtDimensionFocus]],Tabla7[Columna1],Tabla7[Columna2])</f>
        <v>Reposicion/Reposicion Cajas Chicas/Fondos</v>
      </c>
      <c r="D4914" s="43" t="s">
        <v>21054</v>
      </c>
      <c r="E4914" t="s">
        <v>23875</v>
      </c>
      <c r="F4914" t="s">
        <v>21055</v>
      </c>
      <c r="G4914" s="41">
        <v>45300</v>
      </c>
      <c r="H4914" t="s">
        <v>21056</v>
      </c>
      <c r="L4914" t="s">
        <v>21854</v>
      </c>
      <c r="M4914" s="44">
        <v>-7972.54</v>
      </c>
      <c r="N4914" s="44">
        <v>-7972.54</v>
      </c>
    </row>
    <row r="4915" spans="2:14" x14ac:dyDescent="0.25">
      <c r="B4915" s="49" t="s">
        <v>9735</v>
      </c>
      <c r="C4915" s="53" t="str">
        <f>_xlfn.XLOOKUP(Tabla1[[#This Row],[txtDimensionFocus]],Tabla7[Columna1],Tabla7[Columna2])</f>
        <v>Cuenta Por Pagar Servicios Generales</v>
      </c>
      <c r="D4915" s="43" t="s">
        <v>159</v>
      </c>
      <c r="E4915" t="s">
        <v>158</v>
      </c>
      <c r="F4915" t="s">
        <v>19010</v>
      </c>
      <c r="G4915" s="41">
        <v>44812</v>
      </c>
      <c r="L4915" t="s">
        <v>21854</v>
      </c>
      <c r="M4915" s="44">
        <v>204311.67</v>
      </c>
      <c r="N4915">
        <v>0.03</v>
      </c>
    </row>
    <row r="4916" spans="2:14" x14ac:dyDescent="0.25">
      <c r="B4916" s="49" t="s">
        <v>9735</v>
      </c>
      <c r="C4916" s="53" t="str">
        <f>_xlfn.XLOOKUP(Tabla1[[#This Row],[txtDimensionFocus]],Tabla7[Columna1],Tabla7[Columna2])</f>
        <v>Cuenta Por Pagar Servicios Generales</v>
      </c>
      <c r="D4916" s="43" t="s">
        <v>9097</v>
      </c>
      <c r="E4916" t="s">
        <v>9096</v>
      </c>
      <c r="F4916" t="s">
        <v>19030</v>
      </c>
      <c r="G4916" s="41">
        <v>45020</v>
      </c>
      <c r="L4916" t="s">
        <v>21854</v>
      </c>
      <c r="M4916" s="44">
        <v>6682140.2400000002</v>
      </c>
      <c r="N4916">
        <v>0.03</v>
      </c>
    </row>
    <row r="4917" spans="2:14" x14ac:dyDescent="0.25">
      <c r="B4917" s="49" t="s">
        <v>9735</v>
      </c>
      <c r="C4917" s="53" t="str">
        <f>_xlfn.XLOOKUP(Tabla1[[#This Row],[txtDimensionFocus]],Tabla7[Columna1],Tabla7[Columna2])</f>
        <v>Cuenta Por Pagar Servicios Generales</v>
      </c>
      <c r="D4917" s="43" t="s">
        <v>9097</v>
      </c>
      <c r="E4917" t="s">
        <v>9096</v>
      </c>
      <c r="F4917" t="s">
        <v>19031</v>
      </c>
      <c r="G4917" s="41">
        <v>45028</v>
      </c>
      <c r="L4917" t="s">
        <v>21854</v>
      </c>
      <c r="M4917" s="44">
        <v>9540627.3100000005</v>
      </c>
      <c r="N4917">
        <v>0.03</v>
      </c>
    </row>
    <row r="4918" spans="2:14" x14ac:dyDescent="0.25">
      <c r="B4918" s="49" t="s">
        <v>9735</v>
      </c>
      <c r="C4918" s="53" t="str">
        <f>_xlfn.XLOOKUP(Tabla1[[#This Row],[txtDimensionFocus]],Tabla7[Columna1],Tabla7[Columna2])</f>
        <v>Cuenta Por Pagar Servicios Generales</v>
      </c>
      <c r="D4918" s="43" t="s">
        <v>6569</v>
      </c>
      <c r="E4918" t="s">
        <v>6568</v>
      </c>
      <c r="F4918" t="s">
        <v>19064</v>
      </c>
      <c r="G4918" s="41">
        <v>45169</v>
      </c>
      <c r="L4918" t="s">
        <v>21854</v>
      </c>
      <c r="M4918" s="44">
        <v>43862.76</v>
      </c>
      <c r="N4918">
        <v>0.03</v>
      </c>
    </row>
    <row r="4919" spans="2:14" x14ac:dyDescent="0.25">
      <c r="B4919" s="49" t="s">
        <v>23700</v>
      </c>
      <c r="C4919" s="53" t="str">
        <f>_xlfn.XLOOKUP(Tabla1[[#This Row],[txtDimensionFocus]],Tabla7[Columna1],Tabla7[Columna2])</f>
        <v>Retencion por Pagar  de Impuesto Retenido</v>
      </c>
      <c r="D4919" s="43" t="s">
        <v>17</v>
      </c>
      <c r="E4919" t="s">
        <v>16</v>
      </c>
      <c r="F4919" t="s">
        <v>23774</v>
      </c>
      <c r="G4919" s="41">
        <v>41639</v>
      </c>
      <c r="L4919" t="s">
        <v>21854</v>
      </c>
      <c r="M4919" s="44">
        <v>-7847.9</v>
      </c>
      <c r="N4919" s="44">
        <v>-7847.9</v>
      </c>
    </row>
    <row r="4920" spans="2:14" x14ac:dyDescent="0.25">
      <c r="B4920" s="49" t="s">
        <v>23700</v>
      </c>
      <c r="C4920" s="53" t="str">
        <f>_xlfn.XLOOKUP(Tabla1[[#This Row],[txtDimensionFocus]],Tabla7[Columna1],Tabla7[Columna2])</f>
        <v>Retencion por Pagar  de Impuesto Retenido</v>
      </c>
      <c r="D4920" s="43" t="s">
        <v>17</v>
      </c>
      <c r="E4920" t="s">
        <v>16</v>
      </c>
      <c r="F4920" t="s">
        <v>23775</v>
      </c>
      <c r="G4920" s="41">
        <v>41639</v>
      </c>
      <c r="L4920" t="s">
        <v>21854</v>
      </c>
      <c r="M4920" s="44">
        <v>-7847.9</v>
      </c>
      <c r="N4920" s="44">
        <v>-7847.9</v>
      </c>
    </row>
    <row r="4921" spans="2:14" x14ac:dyDescent="0.25">
      <c r="B4921" s="49" t="s">
        <v>23700</v>
      </c>
      <c r="C4921" s="53" t="str">
        <f>_xlfn.XLOOKUP(Tabla1[[#This Row],[txtDimensionFocus]],Tabla7[Columna1],Tabla7[Columna2])</f>
        <v>Retencion por Pagar  de Impuesto Retenido</v>
      </c>
      <c r="D4921" s="43" t="s">
        <v>17</v>
      </c>
      <c r="E4921" t="s">
        <v>16</v>
      </c>
      <c r="F4921" t="s">
        <v>23733</v>
      </c>
      <c r="G4921" s="41">
        <v>41544</v>
      </c>
      <c r="L4921" t="s">
        <v>21854</v>
      </c>
      <c r="M4921" s="44">
        <v>-7841.69</v>
      </c>
      <c r="N4921" s="44">
        <v>-7841.69</v>
      </c>
    </row>
    <row r="4922" spans="2:14" x14ac:dyDescent="0.25">
      <c r="B4922" s="49" t="s">
        <v>9735</v>
      </c>
      <c r="C4922" s="53" t="str">
        <f>_xlfn.XLOOKUP(Tabla1[[#This Row],[txtDimensionFocus]],Tabla7[Columna1],Tabla7[Columna2])</f>
        <v>Cuenta Por Pagar Servicios Generales</v>
      </c>
      <c r="D4922" s="43" t="s">
        <v>6569</v>
      </c>
      <c r="E4922" t="s">
        <v>6568</v>
      </c>
      <c r="F4922" t="s">
        <v>19075</v>
      </c>
      <c r="G4922" s="41">
        <v>44756</v>
      </c>
      <c r="L4922" t="s">
        <v>21854</v>
      </c>
      <c r="M4922" s="44">
        <v>67544.899999999994</v>
      </c>
      <c r="N4922">
        <v>0.03</v>
      </c>
    </row>
    <row r="4923" spans="2:14" x14ac:dyDescent="0.25">
      <c r="B4923" s="49" t="s">
        <v>23866</v>
      </c>
      <c r="C4923" s="53" t="str">
        <f>_xlfn.XLOOKUP(Tabla1[[#This Row],[txtDimensionFocus]],Tabla7[Columna1],Tabla7[Columna2])</f>
        <v>Reposicion/Reposicion Cajas Chicas/Fondos</v>
      </c>
      <c r="D4923" s="43" t="s">
        <v>23869</v>
      </c>
      <c r="E4923" t="s">
        <v>23870</v>
      </c>
      <c r="F4923" t="s">
        <v>23871</v>
      </c>
      <c r="G4923" s="41">
        <v>44926</v>
      </c>
      <c r="H4923" t="s">
        <v>23872</v>
      </c>
      <c r="L4923" t="s">
        <v>21854</v>
      </c>
      <c r="M4923" s="44">
        <v>-7840</v>
      </c>
      <c r="N4923" s="44">
        <v>-7840</v>
      </c>
    </row>
    <row r="4924" spans="2:14" x14ac:dyDescent="0.25">
      <c r="B4924" s="49" t="s">
        <v>9735</v>
      </c>
      <c r="C4924" s="53" t="str">
        <f>_xlfn.XLOOKUP(Tabla1[[#This Row],[txtDimensionFocus]],Tabla7[Columna1],Tabla7[Columna2])</f>
        <v>Cuenta Por Pagar Servicios Generales</v>
      </c>
      <c r="D4924" s="43" t="s">
        <v>6569</v>
      </c>
      <c r="E4924" t="s">
        <v>6568</v>
      </c>
      <c r="F4924" t="s">
        <v>19062</v>
      </c>
      <c r="G4924" s="41">
        <v>44432</v>
      </c>
      <c r="L4924" t="s">
        <v>21854</v>
      </c>
      <c r="M4924" s="44">
        <v>51836.39</v>
      </c>
      <c r="N4924">
        <v>0.03</v>
      </c>
    </row>
    <row r="4925" spans="2:14" x14ac:dyDescent="0.25">
      <c r="B4925" s="49" t="s">
        <v>9735</v>
      </c>
      <c r="C4925" s="53" t="str">
        <f>_xlfn.XLOOKUP(Tabla1[[#This Row],[txtDimensionFocus]],Tabla7[Columna1],Tabla7[Columna2])</f>
        <v>Cuenta Por Pagar Servicios Generales</v>
      </c>
      <c r="D4925" s="43" t="s">
        <v>6569</v>
      </c>
      <c r="E4925" t="s">
        <v>6568</v>
      </c>
      <c r="F4925" t="s">
        <v>19054</v>
      </c>
      <c r="G4925" s="41">
        <v>44299</v>
      </c>
      <c r="L4925" t="s">
        <v>21854</v>
      </c>
      <c r="M4925" s="44">
        <v>65265.93</v>
      </c>
      <c r="N4925">
        <v>0.03</v>
      </c>
    </row>
    <row r="4926" spans="2:14" x14ac:dyDescent="0.25">
      <c r="B4926" s="49" t="s">
        <v>9735</v>
      </c>
      <c r="C4926" s="53" t="str">
        <f>_xlfn.XLOOKUP(Tabla1[[#This Row],[txtDimensionFocus]],Tabla7[Columna1],Tabla7[Columna2])</f>
        <v>Cuenta Por Pagar Servicios Generales</v>
      </c>
      <c r="D4926" s="43" t="s">
        <v>6569</v>
      </c>
      <c r="E4926" t="s">
        <v>6568</v>
      </c>
      <c r="F4926" t="s">
        <v>19047</v>
      </c>
      <c r="G4926" s="41">
        <v>43061</v>
      </c>
      <c r="L4926" t="s">
        <v>21854</v>
      </c>
      <c r="M4926" s="44">
        <v>88410.71</v>
      </c>
      <c r="N4926">
        <v>0.03</v>
      </c>
    </row>
    <row r="4927" spans="2:14" x14ac:dyDescent="0.25">
      <c r="B4927" s="49" t="s">
        <v>9735</v>
      </c>
      <c r="C4927" s="53" t="str">
        <f>_xlfn.XLOOKUP(Tabla1[[#This Row],[txtDimensionFocus]],Tabla7[Columna1],Tabla7[Columna2])</f>
        <v>Cuenta Por Pagar Servicios Generales</v>
      </c>
      <c r="D4927" s="43" t="s">
        <v>6569</v>
      </c>
      <c r="E4927" t="s">
        <v>6568</v>
      </c>
      <c r="F4927" t="s">
        <v>19048</v>
      </c>
      <c r="G4927" s="41">
        <v>43369</v>
      </c>
      <c r="L4927" t="s">
        <v>21854</v>
      </c>
      <c r="M4927" s="44">
        <v>118049.28</v>
      </c>
      <c r="N4927">
        <v>0.03</v>
      </c>
    </row>
    <row r="4928" spans="2:14" x14ac:dyDescent="0.25">
      <c r="B4928" s="49" t="s">
        <v>23700</v>
      </c>
      <c r="C4928" s="53" t="str">
        <f>_xlfn.XLOOKUP(Tabla1[[#This Row],[txtDimensionFocus]],Tabla7[Columna1],Tabla7[Columna2])</f>
        <v>Retencion por Pagar  de Impuesto Retenido</v>
      </c>
      <c r="D4928" s="43" t="s">
        <v>17</v>
      </c>
      <c r="E4928" t="s">
        <v>16</v>
      </c>
      <c r="F4928" t="s">
        <v>23741</v>
      </c>
      <c r="G4928" s="41">
        <v>41554</v>
      </c>
      <c r="L4928" t="s">
        <v>21854</v>
      </c>
      <c r="M4928" s="44">
        <v>-7730.45</v>
      </c>
      <c r="N4928" s="44">
        <v>-7730.45</v>
      </c>
    </row>
    <row r="4929" spans="2:14" x14ac:dyDescent="0.25">
      <c r="B4929" s="49" t="s">
        <v>9735</v>
      </c>
      <c r="C4929" s="53" t="str">
        <f>_xlfn.XLOOKUP(Tabla1[[#This Row],[txtDimensionFocus]],Tabla7[Columna1],Tabla7[Columna2])</f>
        <v>Cuenta Por Pagar Servicios Generales</v>
      </c>
      <c r="D4929" s="43" t="s">
        <v>159</v>
      </c>
      <c r="E4929" t="s">
        <v>158</v>
      </c>
      <c r="F4929" t="s">
        <v>19009</v>
      </c>
      <c r="G4929" s="41">
        <v>44832</v>
      </c>
      <c r="L4929" t="s">
        <v>21854</v>
      </c>
      <c r="M4929" s="44">
        <v>160978.75</v>
      </c>
      <c r="N4929">
        <v>0.04</v>
      </c>
    </row>
    <row r="4930" spans="2:14" x14ac:dyDescent="0.25">
      <c r="B4930" s="49" t="s">
        <v>9735</v>
      </c>
      <c r="C4930" s="53" t="str">
        <f>_xlfn.XLOOKUP(Tabla1[[#This Row],[txtDimensionFocus]],Tabla7[Columna1],Tabla7[Columna2])</f>
        <v>Cuenta Por Pagar Servicios Generales</v>
      </c>
      <c r="D4930" s="43" t="s">
        <v>6569</v>
      </c>
      <c r="E4930" t="s">
        <v>6568</v>
      </c>
      <c r="F4930" t="s">
        <v>19069</v>
      </c>
      <c r="G4930" s="41">
        <v>44949</v>
      </c>
      <c r="L4930" t="s">
        <v>21854</v>
      </c>
      <c r="M4930" s="44">
        <v>62873.37</v>
      </c>
      <c r="N4930">
        <v>0.04</v>
      </c>
    </row>
    <row r="4931" spans="2:14" x14ac:dyDescent="0.25">
      <c r="B4931" s="49" t="s">
        <v>9735</v>
      </c>
      <c r="C4931" s="53" t="str">
        <f>_xlfn.XLOOKUP(Tabla1[[#This Row],[txtDimensionFocus]],Tabla7[Columna1],Tabla7[Columna2])</f>
        <v>Cuenta Por Pagar Servicios Generales</v>
      </c>
      <c r="D4931" s="43" t="s">
        <v>6569</v>
      </c>
      <c r="E4931" t="s">
        <v>6568</v>
      </c>
      <c r="F4931" t="s">
        <v>19059</v>
      </c>
      <c r="G4931" s="41">
        <v>44421</v>
      </c>
      <c r="L4931" t="s">
        <v>21854</v>
      </c>
      <c r="M4931" s="44">
        <v>43293.03</v>
      </c>
      <c r="N4931">
        <v>0.04</v>
      </c>
    </row>
    <row r="4932" spans="2:14" x14ac:dyDescent="0.25">
      <c r="B4932" s="49" t="s">
        <v>9735</v>
      </c>
      <c r="C4932" s="53" t="str">
        <f>_xlfn.XLOOKUP(Tabla1[[#This Row],[txtDimensionFocus]],Tabla7[Columna1],Tabla7[Columna2])</f>
        <v>Cuenta Por Pagar Servicios Generales</v>
      </c>
      <c r="D4932" s="43" t="s">
        <v>159</v>
      </c>
      <c r="E4932" t="s">
        <v>158</v>
      </c>
      <c r="F4932" t="s">
        <v>19011</v>
      </c>
      <c r="G4932" s="41">
        <v>44756</v>
      </c>
      <c r="L4932" t="s">
        <v>21854</v>
      </c>
      <c r="M4932" s="44">
        <v>257970.37</v>
      </c>
      <c r="N4932">
        <v>0.05</v>
      </c>
    </row>
    <row r="4933" spans="2:14" x14ac:dyDescent="0.25">
      <c r="B4933" s="49" t="s">
        <v>9735</v>
      </c>
      <c r="C4933" s="53" t="str">
        <f>_xlfn.XLOOKUP(Tabla1[[#This Row],[txtDimensionFocus]],Tabla7[Columna1],Tabla7[Columna2])</f>
        <v>Cuenta Por Pagar Servicios Generales</v>
      </c>
      <c r="D4933" s="43" t="s">
        <v>9097</v>
      </c>
      <c r="E4933" t="s">
        <v>9096</v>
      </c>
      <c r="F4933" t="s">
        <v>19032</v>
      </c>
      <c r="G4933" s="41">
        <v>44946</v>
      </c>
      <c r="L4933" t="s">
        <v>21854</v>
      </c>
      <c r="M4933" s="44">
        <v>16585671.939999999</v>
      </c>
      <c r="N4933">
        <v>0.05</v>
      </c>
    </row>
    <row r="4934" spans="2:14" x14ac:dyDescent="0.25">
      <c r="B4934" s="49" t="s">
        <v>9735</v>
      </c>
      <c r="C4934" s="53" t="str">
        <f>_xlfn.XLOOKUP(Tabla1[[#This Row],[txtDimensionFocus]],Tabla7[Columna1],Tabla7[Columna2])</f>
        <v>Cuenta Por Pagar Servicios Generales</v>
      </c>
      <c r="D4934" s="43" t="s">
        <v>6569</v>
      </c>
      <c r="E4934" t="s">
        <v>6568</v>
      </c>
      <c r="F4934" t="s">
        <v>19050</v>
      </c>
      <c r="G4934" s="41">
        <v>43685</v>
      </c>
      <c r="L4934" t="s">
        <v>21854</v>
      </c>
      <c r="M4934" s="44">
        <v>119850.3</v>
      </c>
      <c r="N4934">
        <v>0.1</v>
      </c>
    </row>
    <row r="4935" spans="2:14" x14ac:dyDescent="0.25">
      <c r="B4935" s="49" t="s">
        <v>9735</v>
      </c>
      <c r="C4935" s="53" t="str">
        <f>_xlfn.XLOOKUP(Tabla1[[#This Row],[txtDimensionFocus]],Tabla7[Columna1],Tabla7[Columna2])</f>
        <v>Cuenta Por Pagar Servicios Generales</v>
      </c>
      <c r="D4935" s="43" t="s">
        <v>159</v>
      </c>
      <c r="E4935" t="s">
        <v>158</v>
      </c>
      <c r="F4935" t="s">
        <v>14575</v>
      </c>
      <c r="G4935" s="41">
        <v>42825</v>
      </c>
      <c r="L4935" t="s">
        <v>21854</v>
      </c>
      <c r="M4935">
        <v>14.98</v>
      </c>
      <c r="N4935">
        <v>14.98</v>
      </c>
    </row>
    <row r="4936" spans="2:14" x14ac:dyDescent="0.25">
      <c r="B4936" s="49" t="s">
        <v>9735</v>
      </c>
      <c r="C4936" s="53" t="str">
        <f>_xlfn.XLOOKUP(Tabla1[[#This Row],[txtDimensionFocus]],Tabla7[Columna1],Tabla7[Columna2])</f>
        <v>Cuenta Por Pagar Servicios Generales</v>
      </c>
      <c r="D4936" s="43" t="s">
        <v>159</v>
      </c>
      <c r="E4936" t="s">
        <v>158</v>
      </c>
      <c r="F4936" t="s">
        <v>14593</v>
      </c>
      <c r="G4936" s="41">
        <v>42853</v>
      </c>
      <c r="L4936" t="s">
        <v>21854</v>
      </c>
      <c r="M4936">
        <v>14.98</v>
      </c>
      <c r="N4936">
        <v>14.98</v>
      </c>
    </row>
    <row r="4937" spans="2:14" x14ac:dyDescent="0.25">
      <c r="B4937" s="49" t="s">
        <v>23700</v>
      </c>
      <c r="C4937" s="53" t="str">
        <f>_xlfn.XLOOKUP(Tabla1[[#This Row],[txtDimensionFocus]],Tabla7[Columna1],Tabla7[Columna2])</f>
        <v>Retencion por Pagar  de Impuesto Retenido</v>
      </c>
      <c r="D4937" s="43" t="s">
        <v>17</v>
      </c>
      <c r="E4937" t="s">
        <v>16</v>
      </c>
      <c r="F4937" t="s">
        <v>23781</v>
      </c>
      <c r="G4937" s="41">
        <v>41639</v>
      </c>
      <c r="L4937" t="s">
        <v>21854</v>
      </c>
      <c r="M4937" s="44">
        <v>-7568.19</v>
      </c>
      <c r="N4937" s="44">
        <v>-7568.19</v>
      </c>
    </row>
    <row r="4938" spans="2:14" x14ac:dyDescent="0.25">
      <c r="B4938" s="49" t="s">
        <v>9735</v>
      </c>
      <c r="C4938" s="53" t="str">
        <f>_xlfn.XLOOKUP(Tabla1[[#This Row],[txtDimensionFocus]],Tabla7[Columna1],Tabla7[Columna2])</f>
        <v>Cuenta Por Pagar Servicios Generales</v>
      </c>
      <c r="D4938" s="43" t="s">
        <v>1129</v>
      </c>
      <c r="E4938" t="s">
        <v>1128</v>
      </c>
      <c r="F4938" t="s">
        <v>15055</v>
      </c>
      <c r="G4938" s="41">
        <v>43524</v>
      </c>
      <c r="H4938" t="s">
        <v>7380</v>
      </c>
      <c r="L4938" t="s">
        <v>21854</v>
      </c>
      <c r="M4938" s="44">
        <v>-2412.36</v>
      </c>
      <c r="N4938" s="44">
        <v>2412.36</v>
      </c>
    </row>
    <row r="4939" spans="2:14" x14ac:dyDescent="0.25">
      <c r="B4939" s="49" t="s">
        <v>9735</v>
      </c>
      <c r="C4939" s="53" t="str">
        <f>_xlfn.XLOOKUP(Tabla1[[#This Row],[txtDimensionFocus]],Tabla7[Columna1],Tabla7[Columna2])</f>
        <v>Cuenta Por Pagar Servicios Generales</v>
      </c>
      <c r="D4939" s="43" t="s">
        <v>1129</v>
      </c>
      <c r="E4939" t="s">
        <v>1128</v>
      </c>
      <c r="F4939" t="s">
        <v>16299</v>
      </c>
      <c r="G4939" s="41">
        <v>45013</v>
      </c>
      <c r="H4939" t="s">
        <v>9042</v>
      </c>
      <c r="L4939" t="s">
        <v>21854</v>
      </c>
      <c r="M4939" s="44">
        <v>-2895.74</v>
      </c>
      <c r="N4939" s="44">
        <v>2895.74</v>
      </c>
    </row>
    <row r="4940" spans="2:14" x14ac:dyDescent="0.25">
      <c r="B4940" s="49" t="s">
        <v>9735</v>
      </c>
      <c r="C4940" s="53" t="str">
        <f>_xlfn.XLOOKUP(Tabla1[[#This Row],[txtDimensionFocus]],Tabla7[Columna1],Tabla7[Columna2])</f>
        <v>Cuenta Por Pagar Servicios Generales</v>
      </c>
      <c r="D4940" s="43" t="s">
        <v>1129</v>
      </c>
      <c r="E4940" t="s">
        <v>1128</v>
      </c>
      <c r="F4940" t="s">
        <v>15285</v>
      </c>
      <c r="G4940" s="41">
        <v>44049</v>
      </c>
      <c r="L4940" t="s">
        <v>21854</v>
      </c>
      <c r="M4940" s="44">
        <v>27800281.879999999</v>
      </c>
      <c r="N4940" s="44">
        <v>14746.2</v>
      </c>
    </row>
    <row r="4941" spans="2:14" x14ac:dyDescent="0.25">
      <c r="B4941" s="49" t="s">
        <v>9735</v>
      </c>
      <c r="C4941" s="53" t="str">
        <f>_xlfn.XLOOKUP(Tabla1[[#This Row],[txtDimensionFocus]],Tabla7[Columna1],Tabla7[Columna2])</f>
        <v>Cuenta Por Pagar Servicios Generales</v>
      </c>
      <c r="D4941" s="43" t="s">
        <v>1219</v>
      </c>
      <c r="E4941" t="s">
        <v>1218</v>
      </c>
      <c r="F4941" t="s">
        <v>14634</v>
      </c>
      <c r="G4941" s="41">
        <v>42908</v>
      </c>
      <c r="L4941" t="s">
        <v>21854</v>
      </c>
      <c r="M4941" s="44">
        <v>2592700</v>
      </c>
      <c r="N4941" s="44">
        <v>17400</v>
      </c>
    </row>
    <row r="4942" spans="2:14" x14ac:dyDescent="0.25">
      <c r="B4942" s="49" t="s">
        <v>9735</v>
      </c>
      <c r="C4942" s="53" t="str">
        <f>_xlfn.XLOOKUP(Tabla1[[#This Row],[txtDimensionFocus]],Tabla7[Columna1],Tabla7[Columna2])</f>
        <v>Cuenta Por Pagar Servicios Generales</v>
      </c>
      <c r="D4942" s="43" t="s">
        <v>7721</v>
      </c>
      <c r="E4942" t="s">
        <v>7720</v>
      </c>
      <c r="F4942" t="s">
        <v>15274</v>
      </c>
      <c r="G4942" s="41">
        <v>44043</v>
      </c>
      <c r="H4942" t="s">
        <v>7723</v>
      </c>
      <c r="I4942" t="s">
        <v>19131</v>
      </c>
      <c r="K4942" t="s">
        <v>22795</v>
      </c>
      <c r="L4942" t="s">
        <v>21854</v>
      </c>
      <c r="M4942" s="44">
        <v>17464</v>
      </c>
      <c r="N4942" s="44">
        <v>17464</v>
      </c>
    </row>
    <row r="4943" spans="2:14" x14ac:dyDescent="0.25">
      <c r="B4943" s="49" t="s">
        <v>9735</v>
      </c>
      <c r="C4943" s="53" t="str">
        <f>_xlfn.XLOOKUP(Tabla1[[#This Row],[txtDimensionFocus]],Tabla7[Columna1],Tabla7[Columna2])</f>
        <v>Cuenta Por Pagar Servicios Generales</v>
      </c>
      <c r="D4943" s="43" t="s">
        <v>8758</v>
      </c>
      <c r="E4943" t="s">
        <v>8757</v>
      </c>
      <c r="F4943" t="s">
        <v>16112</v>
      </c>
      <c r="G4943" s="41">
        <v>44761</v>
      </c>
      <c r="L4943" t="s">
        <v>21854</v>
      </c>
      <c r="M4943" s="44">
        <v>18000</v>
      </c>
      <c r="N4943" s="44">
        <v>18000</v>
      </c>
    </row>
    <row r="4944" spans="2:14" x14ac:dyDescent="0.25">
      <c r="B4944" s="49" t="s">
        <v>9735</v>
      </c>
      <c r="C4944" s="53" t="str">
        <f>_xlfn.XLOOKUP(Tabla1[[#This Row],[txtDimensionFocus]],Tabla7[Columna1],Tabla7[Columna2])</f>
        <v>Cuenta Por Pagar Servicios Generales</v>
      </c>
      <c r="D4944" s="43" t="s">
        <v>1219</v>
      </c>
      <c r="E4944" t="s">
        <v>1218</v>
      </c>
      <c r="F4944" t="s">
        <v>16219</v>
      </c>
      <c r="G4944" s="41">
        <v>44928</v>
      </c>
      <c r="L4944" t="s">
        <v>21854</v>
      </c>
      <c r="M4944" s="44">
        <v>20250</v>
      </c>
      <c r="N4944" s="44">
        <v>20250</v>
      </c>
    </row>
    <row r="4945" spans="2:14" x14ac:dyDescent="0.25">
      <c r="B4945" s="49" t="s">
        <v>9735</v>
      </c>
      <c r="C4945" s="53" t="str">
        <f>_xlfn.XLOOKUP(Tabla1[[#This Row],[txtDimensionFocus]],Tabla7[Columna1],Tabla7[Columna2])</f>
        <v>Cuenta Por Pagar Servicios Generales</v>
      </c>
      <c r="D4945" s="43" t="s">
        <v>856</v>
      </c>
      <c r="E4945" t="s">
        <v>855</v>
      </c>
      <c r="F4945" t="s">
        <v>10364</v>
      </c>
      <c r="G4945" s="41">
        <v>41410</v>
      </c>
      <c r="L4945" t="s">
        <v>21854</v>
      </c>
      <c r="M4945" s="44">
        <v>23252.58</v>
      </c>
      <c r="N4945" s="44">
        <v>23252.58</v>
      </c>
    </row>
    <row r="4946" spans="2:14" x14ac:dyDescent="0.25">
      <c r="B4946" s="49" t="s">
        <v>9735</v>
      </c>
      <c r="C4946" s="53" t="str">
        <f>_xlfn.XLOOKUP(Tabla1[[#This Row],[txtDimensionFocus]],Tabla7[Columna1],Tabla7[Columna2])</f>
        <v>Cuenta Por Pagar Servicios Generales</v>
      </c>
      <c r="D4946" s="43" t="s">
        <v>13913</v>
      </c>
      <c r="E4946" t="s">
        <v>5872</v>
      </c>
      <c r="F4946" t="s">
        <v>15346</v>
      </c>
      <c r="G4946" s="41">
        <v>44256</v>
      </c>
      <c r="L4946" t="s">
        <v>21854</v>
      </c>
      <c r="M4946" s="44">
        <v>27000</v>
      </c>
      <c r="N4946" s="44">
        <v>27000</v>
      </c>
    </row>
    <row r="4947" spans="2:14" x14ac:dyDescent="0.25">
      <c r="B4947" s="49" t="s">
        <v>9735</v>
      </c>
      <c r="C4947" s="53" t="str">
        <f>_xlfn.XLOOKUP(Tabla1[[#This Row],[txtDimensionFocus]],Tabla7[Columna1],Tabla7[Columna2])</f>
        <v>Cuenta Por Pagar Servicios Generales</v>
      </c>
      <c r="D4947" s="43" t="s">
        <v>7287</v>
      </c>
      <c r="E4947" t="s">
        <v>7286</v>
      </c>
      <c r="F4947" t="s">
        <v>14983</v>
      </c>
      <c r="G4947" s="41">
        <v>43418</v>
      </c>
      <c r="H4947" t="s">
        <v>7289</v>
      </c>
      <c r="I4947" t="s">
        <v>8864</v>
      </c>
      <c r="K4947" t="s">
        <v>22769</v>
      </c>
      <c r="L4947" t="s">
        <v>21854</v>
      </c>
      <c r="M4947" s="44">
        <v>29500</v>
      </c>
      <c r="N4947" s="44">
        <v>29500</v>
      </c>
    </row>
    <row r="4948" spans="2:14" x14ac:dyDescent="0.25">
      <c r="B4948" s="49" t="s">
        <v>9735</v>
      </c>
      <c r="C4948" s="53" t="str">
        <f>_xlfn.XLOOKUP(Tabla1[[#This Row],[txtDimensionFocus]],Tabla7[Columna1],Tabla7[Columna2])</f>
        <v>Cuenta Por Pagar Servicios Generales</v>
      </c>
      <c r="D4948" s="43" t="s">
        <v>10819</v>
      </c>
      <c r="E4948" t="s">
        <v>1915</v>
      </c>
      <c r="F4948" t="s">
        <v>10898</v>
      </c>
      <c r="G4948" s="41">
        <v>41628</v>
      </c>
      <c r="L4948" t="s">
        <v>21854</v>
      </c>
      <c r="M4948" s="44">
        <v>42315.5</v>
      </c>
      <c r="N4948" s="44">
        <v>42315.5</v>
      </c>
    </row>
    <row r="4949" spans="2:14" x14ac:dyDescent="0.25">
      <c r="B4949" s="49" t="s">
        <v>9735</v>
      </c>
      <c r="C4949" s="53" t="str">
        <f>_xlfn.XLOOKUP(Tabla1[[#This Row],[txtDimensionFocus]],Tabla7[Columna1],Tabla7[Columna2])</f>
        <v>Cuenta Por Pagar Servicios Generales</v>
      </c>
      <c r="D4949" s="43" t="s">
        <v>10024</v>
      </c>
      <c r="E4949" t="s">
        <v>894</v>
      </c>
      <c r="F4949" t="s">
        <v>10066</v>
      </c>
      <c r="G4949" s="41">
        <v>41200</v>
      </c>
      <c r="L4949" t="s">
        <v>21854</v>
      </c>
      <c r="M4949" s="44">
        <v>43227.86</v>
      </c>
      <c r="N4949" s="44">
        <v>43227.86</v>
      </c>
    </row>
    <row r="4950" spans="2:14" x14ac:dyDescent="0.25">
      <c r="B4950" s="49" t="s">
        <v>9735</v>
      </c>
      <c r="C4950" s="53" t="str">
        <f>_xlfn.XLOOKUP(Tabla1[[#This Row],[txtDimensionFocus]],Tabla7[Columna1],Tabla7[Columna2])</f>
        <v>Cuenta Por Pagar Servicios Generales</v>
      </c>
      <c r="D4950" s="43" t="s">
        <v>10821</v>
      </c>
      <c r="E4950" t="s">
        <v>1916</v>
      </c>
      <c r="F4950" t="s">
        <v>10899</v>
      </c>
      <c r="G4950" s="41">
        <v>41628</v>
      </c>
      <c r="L4950" t="s">
        <v>21854</v>
      </c>
      <c r="M4950" s="44">
        <v>43726.85</v>
      </c>
      <c r="N4950" s="44">
        <v>43726.85</v>
      </c>
    </row>
    <row r="4951" spans="2:14" x14ac:dyDescent="0.25">
      <c r="B4951" s="49" t="s">
        <v>9735</v>
      </c>
      <c r="C4951" s="53" t="str">
        <f>_xlfn.XLOOKUP(Tabla1[[#This Row],[txtDimensionFocus]],Tabla7[Columna1],Tabla7[Columna2])</f>
        <v>Cuenta Por Pagar Servicios Generales</v>
      </c>
      <c r="D4951" s="43" t="s">
        <v>10823</v>
      </c>
      <c r="E4951" t="s">
        <v>1917</v>
      </c>
      <c r="F4951" t="s">
        <v>10900</v>
      </c>
      <c r="G4951" s="41">
        <v>41628</v>
      </c>
      <c r="L4951" t="s">
        <v>21854</v>
      </c>
      <c r="M4951" s="44">
        <v>43726.85</v>
      </c>
      <c r="N4951" s="44">
        <v>43726.85</v>
      </c>
    </row>
    <row r="4952" spans="2:14" x14ac:dyDescent="0.25">
      <c r="B4952" s="49" t="s">
        <v>9735</v>
      </c>
      <c r="C4952" s="53" t="str">
        <f>_xlfn.XLOOKUP(Tabla1[[#This Row],[txtDimensionFocus]],Tabla7[Columna1],Tabla7[Columna2])</f>
        <v>Cuenta Por Pagar Servicios Generales</v>
      </c>
      <c r="D4952" s="43" t="s">
        <v>10825</v>
      </c>
      <c r="E4952" t="s">
        <v>1918</v>
      </c>
      <c r="F4952" t="s">
        <v>10901</v>
      </c>
      <c r="G4952" s="41">
        <v>41628</v>
      </c>
      <c r="L4952" t="s">
        <v>21854</v>
      </c>
      <c r="M4952" s="44">
        <v>43726.85</v>
      </c>
      <c r="N4952" s="44">
        <v>43726.85</v>
      </c>
    </row>
    <row r="4953" spans="2:14" x14ac:dyDescent="0.25">
      <c r="B4953" s="49" t="s">
        <v>9735</v>
      </c>
      <c r="C4953" s="53" t="str">
        <f>_xlfn.XLOOKUP(Tabla1[[#This Row],[txtDimensionFocus]],Tabla7[Columna1],Tabla7[Columna2])</f>
        <v>Cuenta Por Pagar Servicios Generales</v>
      </c>
      <c r="D4953" s="43" t="s">
        <v>10837</v>
      </c>
      <c r="E4953" t="s">
        <v>1924</v>
      </c>
      <c r="F4953" t="s">
        <v>10905</v>
      </c>
      <c r="G4953" s="41">
        <v>41628</v>
      </c>
      <c r="L4953" t="s">
        <v>21854</v>
      </c>
      <c r="M4953" s="44">
        <v>43726.85</v>
      </c>
      <c r="N4953" s="44">
        <v>43726.85</v>
      </c>
    </row>
    <row r="4954" spans="2:14" x14ac:dyDescent="0.25">
      <c r="B4954" s="49" t="s">
        <v>9735</v>
      </c>
      <c r="C4954" s="53" t="str">
        <f>_xlfn.XLOOKUP(Tabla1[[#This Row],[txtDimensionFocus]],Tabla7[Columna1],Tabla7[Columna2])</f>
        <v>Cuenta Por Pagar Servicios Generales</v>
      </c>
      <c r="D4954" s="43" t="s">
        <v>724</v>
      </c>
      <c r="E4954" t="s">
        <v>723</v>
      </c>
      <c r="F4954" t="s">
        <v>9988</v>
      </c>
      <c r="G4954" s="41">
        <v>41153</v>
      </c>
      <c r="H4954" t="s">
        <v>833</v>
      </c>
      <c r="I4954" t="s">
        <v>834</v>
      </c>
      <c r="K4954" t="s">
        <v>22757</v>
      </c>
      <c r="L4954" t="s">
        <v>21854</v>
      </c>
      <c r="M4954" s="44">
        <v>-22297.43</v>
      </c>
      <c r="N4954" s="44">
        <v>44594.86</v>
      </c>
    </row>
    <row r="4955" spans="2:14" x14ac:dyDescent="0.25">
      <c r="B4955" s="49" t="s">
        <v>9735</v>
      </c>
      <c r="C4955" s="53" t="str">
        <f>_xlfn.XLOOKUP(Tabla1[[#This Row],[txtDimensionFocus]],Tabla7[Columna1],Tabla7[Columna2])</f>
        <v>Cuenta Por Pagar Servicios Generales</v>
      </c>
      <c r="D4955" s="43" t="s">
        <v>15343</v>
      </c>
      <c r="E4955" t="s">
        <v>7819</v>
      </c>
      <c r="F4955" t="s">
        <v>15344</v>
      </c>
      <c r="G4955" s="41">
        <v>44256</v>
      </c>
      <c r="L4955" t="s">
        <v>21854</v>
      </c>
      <c r="M4955" s="44">
        <v>396952</v>
      </c>
      <c r="N4955" s="44">
        <v>60552</v>
      </c>
    </row>
    <row r="4956" spans="2:14" x14ac:dyDescent="0.25">
      <c r="B4956" s="49" t="s">
        <v>9735</v>
      </c>
      <c r="C4956" s="53" t="str">
        <f>_xlfn.XLOOKUP(Tabla1[[#This Row],[txtDimensionFocus]],Tabla7[Columna1],Tabla7[Columna2])</f>
        <v>Cuenta Por Pagar Servicios Generales</v>
      </c>
      <c r="D4956" s="43" t="s">
        <v>6730</v>
      </c>
      <c r="E4956" t="s">
        <v>6729</v>
      </c>
      <c r="F4956" t="s">
        <v>14579</v>
      </c>
      <c r="G4956" s="41">
        <v>42829</v>
      </c>
      <c r="H4956" t="s">
        <v>6732</v>
      </c>
      <c r="I4956" t="s">
        <v>19149</v>
      </c>
      <c r="K4956" t="s">
        <v>22803</v>
      </c>
      <c r="L4956" t="s">
        <v>21854</v>
      </c>
      <c r="M4956" s="44">
        <v>62304</v>
      </c>
      <c r="N4956" s="44">
        <v>62304</v>
      </c>
    </row>
    <row r="4957" spans="2:14" x14ac:dyDescent="0.25">
      <c r="B4957" s="49" t="s">
        <v>9735</v>
      </c>
      <c r="C4957" s="53" t="str">
        <f>_xlfn.XLOOKUP(Tabla1[[#This Row],[txtDimensionFocus]],Tabla7[Columna1],Tabla7[Columna2])</f>
        <v>Cuenta Por Pagar Servicios Generales</v>
      </c>
      <c r="D4957" s="43" t="s">
        <v>10827</v>
      </c>
      <c r="E4957" t="s">
        <v>1919</v>
      </c>
      <c r="F4957" t="s">
        <v>10902</v>
      </c>
      <c r="G4957" s="41">
        <v>41628</v>
      </c>
      <c r="L4957" t="s">
        <v>21854</v>
      </c>
      <c r="M4957" s="44">
        <v>73365.2</v>
      </c>
      <c r="N4957" s="44">
        <v>73365.2</v>
      </c>
    </row>
    <row r="4958" spans="2:14" x14ac:dyDescent="0.25">
      <c r="B4958" s="49" t="s">
        <v>23700</v>
      </c>
      <c r="C4958" s="53" t="str">
        <f>_xlfn.XLOOKUP(Tabla1[[#This Row],[txtDimensionFocus]],Tabla7[Columna1],Tabla7[Columna2])</f>
        <v>Retencion por Pagar  de Impuesto Retenido</v>
      </c>
      <c r="D4958" s="43" t="s">
        <v>17</v>
      </c>
      <c r="E4958" t="s">
        <v>16</v>
      </c>
      <c r="F4958" t="s">
        <v>23709</v>
      </c>
      <c r="G4958" s="41">
        <v>41407</v>
      </c>
      <c r="L4958" t="s">
        <v>21854</v>
      </c>
      <c r="M4958" s="44">
        <v>-7207.92</v>
      </c>
      <c r="N4958" s="44">
        <v>-7207.92</v>
      </c>
    </row>
    <row r="4959" spans="2:14" x14ac:dyDescent="0.25">
      <c r="B4959" s="49" t="s">
        <v>9735</v>
      </c>
      <c r="C4959" s="53" t="str">
        <f>_xlfn.XLOOKUP(Tabla1[[#This Row],[txtDimensionFocus]],Tabla7[Columna1],Tabla7[Columna2])</f>
        <v>Cuenta Por Pagar Servicios Generales</v>
      </c>
      <c r="D4959" s="43" t="s">
        <v>10829</v>
      </c>
      <c r="E4959" t="s">
        <v>1920</v>
      </c>
      <c r="F4959" t="s">
        <v>10903</v>
      </c>
      <c r="G4959" s="41">
        <v>41628</v>
      </c>
      <c r="L4959" t="s">
        <v>21854</v>
      </c>
      <c r="M4959" s="44">
        <v>73365.2</v>
      </c>
      <c r="N4959" s="44">
        <v>73365.2</v>
      </c>
    </row>
    <row r="4960" spans="2:14" x14ac:dyDescent="0.25">
      <c r="B4960" s="49" t="s">
        <v>9735</v>
      </c>
      <c r="C4960" s="53" t="str">
        <f>_xlfn.XLOOKUP(Tabla1[[#This Row],[txtDimensionFocus]],Tabla7[Columna1],Tabla7[Columna2])</f>
        <v>Cuenta Por Pagar Servicios Generales</v>
      </c>
      <c r="D4960" s="43" t="s">
        <v>10831</v>
      </c>
      <c r="E4960" t="s">
        <v>1921</v>
      </c>
      <c r="F4960" t="s">
        <v>10916</v>
      </c>
      <c r="G4960" s="41">
        <v>41631</v>
      </c>
      <c r="L4960" t="s">
        <v>21854</v>
      </c>
      <c r="M4960" s="44">
        <v>73365.2</v>
      </c>
      <c r="N4960" s="44">
        <v>73365.2</v>
      </c>
    </row>
    <row r="4961" spans="2:14" x14ac:dyDescent="0.25">
      <c r="B4961" s="49" t="s">
        <v>9735</v>
      </c>
      <c r="C4961" s="53" t="str">
        <f>_xlfn.XLOOKUP(Tabla1[[#This Row],[txtDimensionFocus]],Tabla7[Columna1],Tabla7[Columna2])</f>
        <v>Cuenta Por Pagar Servicios Generales</v>
      </c>
      <c r="D4961" s="43" t="s">
        <v>10839</v>
      </c>
      <c r="E4961" t="s">
        <v>1925</v>
      </c>
      <c r="F4961" t="s">
        <v>10906</v>
      </c>
      <c r="G4961" s="41">
        <v>41628</v>
      </c>
      <c r="L4961" t="s">
        <v>21854</v>
      </c>
      <c r="M4961" s="44">
        <v>73365.2</v>
      </c>
      <c r="N4961" s="44">
        <v>73365.2</v>
      </c>
    </row>
    <row r="4962" spans="2:14" x14ac:dyDescent="0.25">
      <c r="B4962" s="49" t="s">
        <v>9735</v>
      </c>
      <c r="C4962" s="53" t="str">
        <f>_xlfn.XLOOKUP(Tabla1[[#This Row],[txtDimensionFocus]],Tabla7[Columna1],Tabla7[Columna2])</f>
        <v>Cuenta Por Pagar Servicios Generales</v>
      </c>
      <c r="D4962" s="43" t="s">
        <v>1107</v>
      </c>
      <c r="E4962" t="s">
        <v>1106</v>
      </c>
      <c r="F4962" t="s">
        <v>11018</v>
      </c>
      <c r="G4962" s="41">
        <v>41639</v>
      </c>
      <c r="L4962" t="s">
        <v>21854</v>
      </c>
      <c r="M4962" s="44">
        <v>332065.51</v>
      </c>
      <c r="N4962" s="44">
        <v>75062.649999999994</v>
      </c>
    </row>
    <row r="4963" spans="2:14" x14ac:dyDescent="0.25">
      <c r="B4963" s="49" t="s">
        <v>9735</v>
      </c>
      <c r="C4963" s="53" t="str">
        <f>_xlfn.XLOOKUP(Tabla1[[#This Row],[txtDimensionFocus]],Tabla7[Columna1],Tabla7[Columna2])</f>
        <v>Cuenta Por Pagar Servicios Generales</v>
      </c>
      <c r="D4963" s="43" t="s">
        <v>8460</v>
      </c>
      <c r="E4963" t="s">
        <v>8459</v>
      </c>
      <c r="F4963" t="s">
        <v>15889</v>
      </c>
      <c r="G4963" s="41">
        <v>44490</v>
      </c>
      <c r="H4963" t="s">
        <v>8462</v>
      </c>
      <c r="I4963" t="s">
        <v>19133</v>
      </c>
      <c r="K4963" t="s">
        <v>22796</v>
      </c>
      <c r="L4963" t="s">
        <v>21854</v>
      </c>
      <c r="M4963" s="44">
        <v>79060</v>
      </c>
      <c r="N4963" s="44">
        <v>79060</v>
      </c>
    </row>
    <row r="4964" spans="2:14" x14ac:dyDescent="0.25">
      <c r="B4964" s="49" t="s">
        <v>9735</v>
      </c>
      <c r="C4964" s="53" t="str">
        <f>_xlfn.XLOOKUP(Tabla1[[#This Row],[txtDimensionFocus]],Tabla7[Columna1],Tabla7[Columna2])</f>
        <v>Cuenta Por Pagar Servicios Generales</v>
      </c>
      <c r="D4964" s="43" t="s">
        <v>17</v>
      </c>
      <c r="E4964" t="s">
        <v>16</v>
      </c>
      <c r="F4964" t="s">
        <v>10267</v>
      </c>
      <c r="G4964" s="41">
        <v>41310</v>
      </c>
      <c r="L4964" t="s">
        <v>21854</v>
      </c>
      <c r="M4964" s="44">
        <v>83144.289999999994</v>
      </c>
      <c r="N4964" s="44">
        <v>83144.289999999994</v>
      </c>
    </row>
    <row r="4965" spans="2:14" x14ac:dyDescent="0.25">
      <c r="B4965" s="49" t="s">
        <v>9735</v>
      </c>
      <c r="C4965" s="53" t="str">
        <f>_xlfn.XLOOKUP(Tabla1[[#This Row],[txtDimensionFocus]],Tabla7[Columna1],Tabla7[Columna2])</f>
        <v>Cuenta Por Pagar Servicios Generales</v>
      </c>
      <c r="D4965" s="43" t="s">
        <v>10833</v>
      </c>
      <c r="E4965" t="s">
        <v>1922</v>
      </c>
      <c r="F4965" t="s">
        <v>10904</v>
      </c>
      <c r="G4965" s="41">
        <v>41628</v>
      </c>
      <c r="L4965" t="s">
        <v>21854</v>
      </c>
      <c r="M4965" s="44">
        <v>87478.7</v>
      </c>
      <c r="N4965" s="44">
        <v>87478.7</v>
      </c>
    </row>
    <row r="4966" spans="2:14" x14ac:dyDescent="0.25">
      <c r="B4966" s="49" t="s">
        <v>9735</v>
      </c>
      <c r="C4966" s="53" t="str">
        <f>_xlfn.XLOOKUP(Tabla1[[#This Row],[txtDimensionFocus]],Tabla7[Columna1],Tabla7[Columna2])</f>
        <v>Cuenta Por Pagar Servicios Generales</v>
      </c>
      <c r="D4966" s="43" t="s">
        <v>816</v>
      </c>
      <c r="E4966" t="s">
        <v>815</v>
      </c>
      <c r="F4966" t="s">
        <v>10477</v>
      </c>
      <c r="G4966" s="41">
        <v>41512</v>
      </c>
      <c r="L4966" t="s">
        <v>21854</v>
      </c>
      <c r="M4966" s="44">
        <v>117980.01</v>
      </c>
      <c r="N4966" s="44">
        <v>117980.01</v>
      </c>
    </row>
    <row r="4967" spans="2:14" x14ac:dyDescent="0.25">
      <c r="B4967" s="49" t="s">
        <v>9735</v>
      </c>
      <c r="C4967" s="53" t="str">
        <f>_xlfn.XLOOKUP(Tabla1[[#This Row],[txtDimensionFocus]],Tabla7[Columna1],Tabla7[Columna2])</f>
        <v>Cuenta Por Pagar Servicios Generales</v>
      </c>
      <c r="D4967" s="43" t="s">
        <v>1177</v>
      </c>
      <c r="E4967" t="s">
        <v>1176</v>
      </c>
      <c r="F4967" t="s">
        <v>10522</v>
      </c>
      <c r="G4967" s="41">
        <v>41536</v>
      </c>
      <c r="L4967" t="s">
        <v>21854</v>
      </c>
      <c r="M4967" s="44">
        <v>133605.01999999999</v>
      </c>
      <c r="N4967" s="44">
        <v>133605.01999999999</v>
      </c>
    </row>
    <row r="4968" spans="2:14" x14ac:dyDescent="0.25">
      <c r="B4968" s="49" t="s">
        <v>9735</v>
      </c>
      <c r="C4968" s="53" t="str">
        <f>_xlfn.XLOOKUP(Tabla1[[#This Row],[txtDimensionFocus]],Tabla7[Columna1],Tabla7[Columna2])</f>
        <v>Cuenta Por Pagar Servicios Generales</v>
      </c>
      <c r="D4968" s="43" t="s">
        <v>616</v>
      </c>
      <c r="E4968" t="s">
        <v>615</v>
      </c>
      <c r="F4968" t="s">
        <v>9921</v>
      </c>
      <c r="G4968" s="41">
        <v>41116</v>
      </c>
      <c r="L4968" t="s">
        <v>21854</v>
      </c>
      <c r="M4968" s="44">
        <v>134068</v>
      </c>
      <c r="N4968" s="44">
        <v>134068</v>
      </c>
    </row>
    <row r="4969" spans="2:14" x14ac:dyDescent="0.25">
      <c r="B4969" s="49" t="s">
        <v>9735</v>
      </c>
      <c r="C4969" s="53" t="str">
        <f>_xlfn.XLOOKUP(Tabla1[[#This Row],[txtDimensionFocus]],Tabla7[Columna1],Tabla7[Columna2])</f>
        <v>Cuenta Por Pagar Servicios Generales</v>
      </c>
      <c r="D4969" s="43" t="s">
        <v>5885</v>
      </c>
      <c r="E4969" t="s">
        <v>5884</v>
      </c>
      <c r="F4969" t="s">
        <v>13936</v>
      </c>
      <c r="G4969" s="41">
        <v>42360</v>
      </c>
      <c r="L4969" t="s">
        <v>21854</v>
      </c>
      <c r="M4969" s="44">
        <v>155800</v>
      </c>
      <c r="N4969" s="44">
        <v>155800</v>
      </c>
    </row>
    <row r="4970" spans="2:14" x14ac:dyDescent="0.25">
      <c r="B4970" s="49" t="s">
        <v>9735</v>
      </c>
      <c r="C4970" s="53" t="str">
        <f>_xlfn.XLOOKUP(Tabla1[[#This Row],[txtDimensionFocus]],Tabla7[Columna1],Tabla7[Columna2])</f>
        <v>Cuenta Por Pagar Servicios Generales</v>
      </c>
      <c r="D4970" s="43" t="s">
        <v>6511</v>
      </c>
      <c r="E4970" t="s">
        <v>6510</v>
      </c>
      <c r="F4970" t="s">
        <v>15317</v>
      </c>
      <c r="G4970" s="41">
        <v>44132</v>
      </c>
      <c r="H4970" t="s">
        <v>7775</v>
      </c>
      <c r="L4970" t="s">
        <v>21854</v>
      </c>
      <c r="M4970" s="44">
        <v>390967</v>
      </c>
      <c r="N4970" s="44">
        <v>390967</v>
      </c>
    </row>
    <row r="4971" spans="2:14" x14ac:dyDescent="0.25">
      <c r="B4971" s="49" t="s">
        <v>9735</v>
      </c>
      <c r="C4971" s="53" t="str">
        <f>_xlfn.XLOOKUP(Tabla1[[#This Row],[txtDimensionFocus]],Tabla7[Columna1],Tabla7[Columna2])</f>
        <v>Cuenta Por Pagar Servicios Generales</v>
      </c>
      <c r="D4971" s="43" t="s">
        <v>15251</v>
      </c>
      <c r="E4971" t="s">
        <v>7686</v>
      </c>
      <c r="F4971" t="s">
        <v>15253</v>
      </c>
      <c r="G4971" s="41">
        <v>44019</v>
      </c>
      <c r="H4971" t="s">
        <v>7390</v>
      </c>
      <c r="I4971" t="s">
        <v>18998</v>
      </c>
      <c r="K4971" t="s">
        <v>22756</v>
      </c>
      <c r="L4971" t="s">
        <v>21854</v>
      </c>
      <c r="M4971" s="44">
        <v>500025</v>
      </c>
      <c r="N4971" s="44">
        <v>500025</v>
      </c>
    </row>
    <row r="4972" spans="2:14" x14ac:dyDescent="0.25">
      <c r="B4972" s="49" t="s">
        <v>9735</v>
      </c>
      <c r="C4972" s="53" t="str">
        <f>_xlfn.XLOOKUP(Tabla1[[#This Row],[txtDimensionFocus]],Tabla7[Columna1],Tabla7[Columna2])</f>
        <v>Cuenta Por Pagar Servicios Generales</v>
      </c>
      <c r="D4972" s="43" t="s">
        <v>7791</v>
      </c>
      <c r="E4972" t="s">
        <v>7790</v>
      </c>
      <c r="F4972" t="s">
        <v>15328</v>
      </c>
      <c r="G4972" s="41">
        <v>44153</v>
      </c>
      <c r="H4972" t="s">
        <v>7792</v>
      </c>
      <c r="I4972" t="s">
        <v>19156</v>
      </c>
      <c r="K4972" t="s">
        <v>22804</v>
      </c>
      <c r="L4972" t="s">
        <v>21854</v>
      </c>
      <c r="M4972" s="44">
        <v>607526.76</v>
      </c>
      <c r="N4972" s="44">
        <v>607526.76</v>
      </c>
    </row>
    <row r="4973" spans="2:14" x14ac:dyDescent="0.25">
      <c r="B4973" s="49" t="s">
        <v>9735</v>
      </c>
      <c r="C4973" s="53" t="str">
        <f>_xlfn.XLOOKUP(Tabla1[[#This Row],[txtDimensionFocus]],Tabla7[Columna1],Tabla7[Columna2])</f>
        <v>Cuenta Por Pagar Servicios Generales</v>
      </c>
      <c r="D4973" s="43" t="s">
        <v>6920</v>
      </c>
      <c r="E4973" t="s">
        <v>6919</v>
      </c>
      <c r="F4973" t="s">
        <v>15526</v>
      </c>
      <c r="G4973" s="41">
        <v>44470</v>
      </c>
      <c r="H4973" t="s">
        <v>8053</v>
      </c>
      <c r="L4973" t="s">
        <v>21854</v>
      </c>
      <c r="M4973" s="44">
        <v>621631</v>
      </c>
      <c r="N4973" s="44">
        <v>621631</v>
      </c>
    </row>
    <row r="4974" spans="2:14" x14ac:dyDescent="0.25">
      <c r="B4974" s="49" t="s">
        <v>9735</v>
      </c>
      <c r="C4974" s="53" t="str">
        <f>_xlfn.XLOOKUP(Tabla1[[#This Row],[txtDimensionFocus]],Tabla7[Columna1],Tabla7[Columna2])</f>
        <v>Cuenta Por Pagar Servicios Generales</v>
      </c>
      <c r="D4974" s="43" t="s">
        <v>6920</v>
      </c>
      <c r="E4974" t="s">
        <v>6919</v>
      </c>
      <c r="F4974" t="s">
        <v>15438</v>
      </c>
      <c r="G4974" s="41">
        <v>44459</v>
      </c>
      <c r="L4974" t="s">
        <v>21854</v>
      </c>
      <c r="M4974" s="44">
        <v>662968</v>
      </c>
      <c r="N4974" s="44">
        <v>662968</v>
      </c>
    </row>
    <row r="4975" spans="2:14" x14ac:dyDescent="0.25">
      <c r="B4975" s="49" t="s">
        <v>9735</v>
      </c>
      <c r="C4975" s="53" t="str">
        <f>_xlfn.XLOOKUP(Tabla1[[#This Row],[txtDimensionFocus]],Tabla7[Columna1],Tabla7[Columna2])</f>
        <v>Cuenta Por Pagar Servicios Generales</v>
      </c>
      <c r="D4975" s="43" t="s">
        <v>15341</v>
      </c>
      <c r="E4975" t="s">
        <v>7817</v>
      </c>
      <c r="F4975" t="s">
        <v>15342</v>
      </c>
      <c r="G4975" s="41">
        <v>44256</v>
      </c>
      <c r="L4975" t="s">
        <v>21854</v>
      </c>
      <c r="M4975" s="44">
        <v>1658202.47</v>
      </c>
      <c r="N4975" s="44">
        <v>759159.32</v>
      </c>
    </row>
    <row r="4976" spans="2:14" x14ac:dyDescent="0.25">
      <c r="B4976" s="49" t="s">
        <v>9735</v>
      </c>
      <c r="C4976" s="53" t="str">
        <f>_xlfn.XLOOKUP(Tabla1[[#This Row],[txtDimensionFocus]],Tabla7[Columna1],Tabla7[Columna2])</f>
        <v>Cuenta Por Pagar Servicios Generales</v>
      </c>
      <c r="D4976" s="43" t="s">
        <v>1129</v>
      </c>
      <c r="E4976" t="s">
        <v>1128</v>
      </c>
      <c r="F4976" t="s">
        <v>16300</v>
      </c>
      <c r="G4976" s="41">
        <v>45013</v>
      </c>
      <c r="H4976" t="s">
        <v>9044</v>
      </c>
      <c r="L4976" t="s">
        <v>21854</v>
      </c>
      <c r="M4976" s="44">
        <v>-823212.77</v>
      </c>
      <c r="N4976" s="44">
        <v>823212.77</v>
      </c>
    </row>
    <row r="4977" spans="2:14" x14ac:dyDescent="0.25">
      <c r="B4977" s="49" t="s">
        <v>9735</v>
      </c>
      <c r="C4977" s="53" t="str">
        <f>_xlfn.XLOOKUP(Tabla1[[#This Row],[txtDimensionFocus]],Tabla7[Columna1],Tabla7[Columna2])</f>
        <v>Cuenta Por Pagar Servicios Generales</v>
      </c>
      <c r="D4977" s="43" t="s">
        <v>7880</v>
      </c>
      <c r="E4977" t="s">
        <v>7879</v>
      </c>
      <c r="F4977" t="s">
        <v>15396</v>
      </c>
      <c r="G4977" s="41">
        <v>44384</v>
      </c>
      <c r="H4977" t="s">
        <v>7882</v>
      </c>
      <c r="I4977" t="s">
        <v>19140</v>
      </c>
      <c r="J4977" t="s">
        <v>22799</v>
      </c>
      <c r="K4977" t="s">
        <v>22800</v>
      </c>
      <c r="L4977" t="s">
        <v>21854</v>
      </c>
      <c r="M4977" s="44">
        <v>968957</v>
      </c>
      <c r="N4977" s="44">
        <v>968957</v>
      </c>
    </row>
    <row r="4978" spans="2:14" x14ac:dyDescent="0.25">
      <c r="B4978" s="49" t="s">
        <v>23700</v>
      </c>
      <c r="C4978" s="53" t="str">
        <f>_xlfn.XLOOKUP(Tabla1[[#This Row],[txtDimensionFocus]],Tabla7[Columna1],Tabla7[Columna2])</f>
        <v>Retencion por Pagar  de Impuesto Retenido</v>
      </c>
      <c r="D4978" s="43" t="s">
        <v>17</v>
      </c>
      <c r="E4978" t="s">
        <v>16</v>
      </c>
      <c r="F4978" t="s">
        <v>23847</v>
      </c>
      <c r="G4978" s="41">
        <v>41837</v>
      </c>
      <c r="L4978" t="s">
        <v>21854</v>
      </c>
      <c r="M4978" s="44">
        <v>-7025.56</v>
      </c>
      <c r="N4978" s="44">
        <v>-7025.56</v>
      </c>
    </row>
    <row r="4979" spans="2:14" x14ac:dyDescent="0.25">
      <c r="B4979" s="49" t="s">
        <v>9735</v>
      </c>
      <c r="C4979" s="53" t="str">
        <f>_xlfn.XLOOKUP(Tabla1[[#This Row],[txtDimensionFocus]],Tabla7[Columna1],Tabla7[Columna2])</f>
        <v>Cuenta Por Pagar Servicios Generales</v>
      </c>
      <c r="D4979" s="43" t="s">
        <v>1824</v>
      </c>
      <c r="E4979" t="s">
        <v>1823</v>
      </c>
      <c r="F4979" t="s">
        <v>13412</v>
      </c>
      <c r="G4979" s="41">
        <v>42040</v>
      </c>
      <c r="L4979" t="s">
        <v>21854</v>
      </c>
      <c r="M4979" s="44">
        <v>983015.7</v>
      </c>
      <c r="N4979" s="44">
        <v>983015.7</v>
      </c>
    </row>
    <row r="4980" spans="2:14" x14ac:dyDescent="0.25">
      <c r="B4980" s="49" t="s">
        <v>23585</v>
      </c>
      <c r="C4980" s="53" t="str">
        <f>_xlfn.XLOOKUP(Tabla1[[#This Row],[txtDimensionFocus]],Tabla7[Columna1],Tabla7[Columna2])</f>
        <v>Cuenta Por Pagar Sueldos/Pension Alimenticia</v>
      </c>
      <c r="D4980" s="43" t="s">
        <v>23613</v>
      </c>
      <c r="E4980" t="s">
        <v>23614</v>
      </c>
      <c r="F4980" t="s">
        <v>23615</v>
      </c>
      <c r="G4980" s="41">
        <v>42368</v>
      </c>
      <c r="L4980" t="s">
        <v>21854</v>
      </c>
      <c r="M4980" s="44">
        <v>-7000</v>
      </c>
      <c r="N4980" s="44">
        <v>-7000</v>
      </c>
    </row>
    <row r="4981" spans="2:14" x14ac:dyDescent="0.25">
      <c r="B4981" s="49" t="s">
        <v>23585</v>
      </c>
      <c r="C4981" s="53" t="str">
        <f>_xlfn.XLOOKUP(Tabla1[[#This Row],[txtDimensionFocus]],Tabla7[Columna1],Tabla7[Columna2])</f>
        <v>Cuenta Por Pagar Sueldos/Pension Alimenticia</v>
      </c>
      <c r="D4981" s="43" t="s">
        <v>23637</v>
      </c>
      <c r="E4981" t="s">
        <v>23638</v>
      </c>
      <c r="F4981" t="s">
        <v>23639</v>
      </c>
      <c r="G4981" s="41">
        <v>42489</v>
      </c>
      <c r="L4981" t="s">
        <v>21854</v>
      </c>
      <c r="M4981" s="44">
        <v>-7000</v>
      </c>
      <c r="N4981" s="44">
        <v>-7000</v>
      </c>
    </row>
    <row r="4982" spans="2:14" x14ac:dyDescent="0.25">
      <c r="B4982" s="49" t="s">
        <v>23866</v>
      </c>
      <c r="C4982" s="53" t="str">
        <f>_xlfn.XLOOKUP(Tabla1[[#This Row],[txtDimensionFocus]],Tabla7[Columna1],Tabla7[Columna2])</f>
        <v>Reposicion/Reposicion Cajas Chicas/Fondos</v>
      </c>
      <c r="D4982" s="43" t="s">
        <v>21090</v>
      </c>
      <c r="E4982" t="s">
        <v>23882</v>
      </c>
      <c r="F4982" t="s">
        <v>21091</v>
      </c>
      <c r="G4982" s="41">
        <v>45302</v>
      </c>
      <c r="H4982" t="s">
        <v>21092</v>
      </c>
      <c r="L4982" t="s">
        <v>21854</v>
      </c>
      <c r="M4982" s="44">
        <v>-6955.15</v>
      </c>
      <c r="N4982" s="44">
        <v>-6955.15</v>
      </c>
    </row>
    <row r="4983" spans="2:14" x14ac:dyDescent="0.25">
      <c r="B4983" s="49" t="s">
        <v>23700</v>
      </c>
      <c r="C4983" s="53" t="str">
        <f>_xlfn.XLOOKUP(Tabla1[[#This Row],[txtDimensionFocus]],Tabla7[Columna1],Tabla7[Columna2])</f>
        <v>Retencion por Pagar  de Impuesto Retenido</v>
      </c>
      <c r="D4983" s="43" t="s">
        <v>17</v>
      </c>
      <c r="E4983" t="s">
        <v>16</v>
      </c>
      <c r="F4983" t="s">
        <v>23728</v>
      </c>
      <c r="G4983" s="41">
        <v>41513</v>
      </c>
      <c r="L4983" t="s">
        <v>21854</v>
      </c>
      <c r="M4983" s="44">
        <v>-6945.7</v>
      </c>
      <c r="N4983" s="44">
        <v>-6945.7</v>
      </c>
    </row>
    <row r="4984" spans="2:14" x14ac:dyDescent="0.25">
      <c r="B4984" s="49" t="s">
        <v>9735</v>
      </c>
      <c r="C4984" s="53" t="str">
        <f>_xlfn.XLOOKUP(Tabla1[[#This Row],[txtDimensionFocus]],Tabla7[Columna1],Tabla7[Columna2])</f>
        <v>Cuenta Por Pagar Servicios Generales</v>
      </c>
      <c r="D4984" s="43" t="s">
        <v>988</v>
      </c>
      <c r="E4984" t="s">
        <v>987</v>
      </c>
      <c r="F4984" t="s">
        <v>16160</v>
      </c>
      <c r="G4984" s="41">
        <v>44852</v>
      </c>
      <c r="L4984" t="s">
        <v>21854</v>
      </c>
      <c r="M4984" s="44">
        <v>-1574962.73</v>
      </c>
      <c r="N4984" s="44">
        <v>1574962.73</v>
      </c>
    </row>
    <row r="4985" spans="2:14" x14ac:dyDescent="0.25">
      <c r="B4985" s="49" t="s">
        <v>9735</v>
      </c>
      <c r="C4985" s="53" t="str">
        <f>_xlfn.XLOOKUP(Tabla1[[#This Row],[txtDimensionFocus]],Tabla7[Columna1],Tabla7[Columna2])</f>
        <v>Cuenta Por Pagar Servicios Generales</v>
      </c>
      <c r="D4985" s="43" t="s">
        <v>7203</v>
      </c>
      <c r="E4985" t="s">
        <v>7202</v>
      </c>
      <c r="F4985" t="s">
        <v>14923</v>
      </c>
      <c r="G4985" s="41">
        <v>43346</v>
      </c>
      <c r="H4985" t="s">
        <v>7204</v>
      </c>
      <c r="I4985" t="s">
        <v>19026</v>
      </c>
      <c r="K4985" t="s">
        <v>22766</v>
      </c>
      <c r="L4985" t="s">
        <v>21854</v>
      </c>
      <c r="M4985" s="44">
        <v>1959968.22</v>
      </c>
      <c r="N4985" s="44">
        <v>1959968.22</v>
      </c>
    </row>
    <row r="4986" spans="2:14" x14ac:dyDescent="0.25">
      <c r="B4986" s="49" t="s">
        <v>9735</v>
      </c>
      <c r="C4986" s="53" t="str">
        <f>_xlfn.XLOOKUP(Tabla1[[#This Row],[txtDimensionFocus]],Tabla7[Columna1],Tabla7[Columna2])</f>
        <v>Cuenta Por Pagar Servicios Generales</v>
      </c>
      <c r="D4986" s="43" t="s">
        <v>1219</v>
      </c>
      <c r="E4986" t="s">
        <v>1218</v>
      </c>
      <c r="F4986" t="s">
        <v>15067</v>
      </c>
      <c r="G4986" s="41">
        <v>43544</v>
      </c>
      <c r="L4986" t="s">
        <v>21854</v>
      </c>
      <c r="M4986" s="44">
        <v>2278500</v>
      </c>
      <c r="N4986" s="44">
        <v>2278500</v>
      </c>
    </row>
    <row r="4987" spans="2:14" x14ac:dyDescent="0.25">
      <c r="B4987" s="49" t="s">
        <v>9735</v>
      </c>
      <c r="C4987" s="53" t="str">
        <f>_xlfn.XLOOKUP(Tabla1[[#This Row],[txtDimensionFocus]],Tabla7[Columna1],Tabla7[Columna2])</f>
        <v>Cuenta Por Pagar Servicios Generales</v>
      </c>
      <c r="D4987" s="43" t="s">
        <v>13323</v>
      </c>
      <c r="E4987" t="s">
        <v>5204</v>
      </c>
      <c r="F4987" t="s">
        <v>15347</v>
      </c>
      <c r="G4987" s="41">
        <v>44256</v>
      </c>
      <c r="L4987" t="s">
        <v>21854</v>
      </c>
      <c r="M4987" s="44">
        <v>3238568.9</v>
      </c>
      <c r="N4987" s="44">
        <v>3238568.9</v>
      </c>
    </row>
    <row r="4988" spans="2:14" x14ac:dyDescent="0.25">
      <c r="B4988" s="49" t="s">
        <v>23700</v>
      </c>
      <c r="C4988" s="53" t="str">
        <f>_xlfn.XLOOKUP(Tabla1[[#This Row],[txtDimensionFocus]],Tabla7[Columna1],Tabla7[Columna2])</f>
        <v>Retencion por Pagar  de Impuesto Retenido</v>
      </c>
      <c r="D4988" s="43" t="s">
        <v>17</v>
      </c>
      <c r="E4988" t="s">
        <v>16</v>
      </c>
      <c r="F4988" t="s">
        <v>23853</v>
      </c>
      <c r="G4988" s="41">
        <v>42879</v>
      </c>
      <c r="L4988" t="s">
        <v>21854</v>
      </c>
      <c r="M4988" s="44">
        <v>-6849.86</v>
      </c>
      <c r="N4988" s="44">
        <v>-6849.86</v>
      </c>
    </row>
    <row r="4989" spans="2:14" x14ac:dyDescent="0.25">
      <c r="B4989" s="49" t="s">
        <v>9735</v>
      </c>
      <c r="C4989" s="53" t="str">
        <f>_xlfn.XLOOKUP(Tabla1[[#This Row],[txtDimensionFocus]],Tabla7[Columna1],Tabla7[Columna2])</f>
        <v>Cuenta Por Pagar Servicios Generales</v>
      </c>
      <c r="D4989" s="43" t="s">
        <v>7431</v>
      </c>
      <c r="E4989" t="s">
        <v>7430</v>
      </c>
      <c r="F4989" t="s">
        <v>15086</v>
      </c>
      <c r="G4989" s="41">
        <v>43579</v>
      </c>
      <c r="H4989" t="s">
        <v>7432</v>
      </c>
      <c r="I4989" t="s">
        <v>19158</v>
      </c>
      <c r="K4989">
        <v>12012</v>
      </c>
      <c r="L4989" t="s">
        <v>21854</v>
      </c>
      <c r="M4989" s="44">
        <v>3511680</v>
      </c>
      <c r="N4989" s="44">
        <v>3511680</v>
      </c>
    </row>
    <row r="4990" spans="2:14" x14ac:dyDescent="0.25">
      <c r="B4990" s="49" t="s">
        <v>9735</v>
      </c>
      <c r="C4990" s="53" t="str">
        <f>_xlfn.XLOOKUP(Tabla1[[#This Row],[txtDimensionFocus]],Tabla7[Columna1],Tabla7[Columna2])</f>
        <v>Cuenta Por Pagar Servicios Generales</v>
      </c>
      <c r="D4990" s="43" t="s">
        <v>1219</v>
      </c>
      <c r="E4990" t="s">
        <v>1218</v>
      </c>
      <c r="F4990" t="s">
        <v>10296</v>
      </c>
      <c r="G4990" s="41">
        <v>41335</v>
      </c>
      <c r="L4990" t="s">
        <v>21854</v>
      </c>
      <c r="M4990" s="44">
        <v>4269000</v>
      </c>
      <c r="N4990" s="44">
        <v>4269000</v>
      </c>
    </row>
    <row r="4991" spans="2:14" x14ac:dyDescent="0.25">
      <c r="B4991" s="49" t="s">
        <v>9735</v>
      </c>
      <c r="C4991" s="53" t="str">
        <f>_xlfn.XLOOKUP(Tabla1[[#This Row],[txtDimensionFocus]],Tabla7[Columna1],Tabla7[Columna2])</f>
        <v>Cuenta Por Pagar Servicios Generales</v>
      </c>
      <c r="D4991" s="43" t="s">
        <v>12240</v>
      </c>
      <c r="E4991" t="s">
        <v>3690</v>
      </c>
      <c r="F4991" t="s">
        <v>15348</v>
      </c>
      <c r="G4991" s="41">
        <v>44256</v>
      </c>
      <c r="L4991" t="s">
        <v>21854</v>
      </c>
      <c r="M4991" s="44">
        <v>6023131.9199999999</v>
      </c>
      <c r="N4991" s="44">
        <v>5688513.4800000004</v>
      </c>
    </row>
    <row r="4992" spans="2:14" x14ac:dyDescent="0.25">
      <c r="B4992" s="49" t="s">
        <v>23700</v>
      </c>
      <c r="C4992" s="53" t="str">
        <f>_xlfn.XLOOKUP(Tabla1[[#This Row],[txtDimensionFocus]],Tabla7[Columna1],Tabla7[Columna2])</f>
        <v>Retencion por Pagar  de Impuesto Retenido</v>
      </c>
      <c r="D4992" s="43" t="s">
        <v>17</v>
      </c>
      <c r="E4992" t="s">
        <v>16</v>
      </c>
      <c r="F4992" t="s">
        <v>23710</v>
      </c>
      <c r="G4992" s="41">
        <v>41407</v>
      </c>
      <c r="L4992" t="s">
        <v>21854</v>
      </c>
      <c r="M4992" s="44">
        <v>-6705.92</v>
      </c>
      <c r="N4992" s="44">
        <v>-6705.92</v>
      </c>
    </row>
    <row r="4993" spans="2:14" x14ac:dyDescent="0.25">
      <c r="B4993" s="49" t="s">
        <v>9735</v>
      </c>
      <c r="C4993" s="53" t="str">
        <f>_xlfn.XLOOKUP(Tabla1[[#This Row],[txtDimensionFocus]],Tabla7[Columna1],Tabla7[Columna2])</f>
        <v>Cuenta Por Pagar Servicios Generales</v>
      </c>
      <c r="D4993" s="43" t="s">
        <v>9877</v>
      </c>
      <c r="E4993" t="s">
        <v>676</v>
      </c>
      <c r="F4993" t="s">
        <v>15345</v>
      </c>
      <c r="G4993" s="41">
        <v>44256</v>
      </c>
      <c r="L4993" t="s">
        <v>21854</v>
      </c>
      <c r="M4993" s="44">
        <v>16648632.560000001</v>
      </c>
      <c r="N4993" s="44">
        <v>16648632.560000001</v>
      </c>
    </row>
    <row r="4994" spans="2:14" x14ac:dyDescent="0.25">
      <c r="B4994" s="49" t="s">
        <v>23866</v>
      </c>
      <c r="C4994" s="53" t="str">
        <f>_xlfn.XLOOKUP(Tabla1[[#This Row],[txtDimensionFocus]],Tabla7[Columna1],Tabla7[Columna2])</f>
        <v>Reposicion/Reposicion Cajas Chicas/Fondos</v>
      </c>
      <c r="D4994" s="43" t="s">
        <v>21579</v>
      </c>
      <c r="E4994" t="s">
        <v>23956</v>
      </c>
      <c r="F4994" t="s">
        <v>21581</v>
      </c>
      <c r="G4994" s="41">
        <v>45300</v>
      </c>
      <c r="H4994" t="s">
        <v>21580</v>
      </c>
      <c r="L4994" t="s">
        <v>21854</v>
      </c>
      <c r="M4994" s="44">
        <v>-6689.95</v>
      </c>
      <c r="N4994" s="44">
        <v>-6689.95</v>
      </c>
    </row>
    <row r="4995" spans="2:14" x14ac:dyDescent="0.25">
      <c r="B4995" s="49" t="s">
        <v>9328</v>
      </c>
      <c r="C4995" s="53" t="str">
        <f>_xlfn.XLOOKUP(Tabla1[[#This Row],[txtDimensionFocus]],Tabla7[Columna1],Tabla7[Columna2])</f>
        <v>Cuentas Por Pagar Contratos</v>
      </c>
      <c r="D4995" s="43" t="s">
        <v>3823</v>
      </c>
      <c r="E4995" t="s">
        <v>3822</v>
      </c>
      <c r="F4995" t="s">
        <v>12339</v>
      </c>
      <c r="G4995" s="41">
        <v>41800</v>
      </c>
      <c r="H4995" t="s">
        <v>2784</v>
      </c>
      <c r="I4995" t="s">
        <v>3824</v>
      </c>
      <c r="J4995" t="s">
        <v>23422</v>
      </c>
      <c r="K4995" t="s">
        <v>23423</v>
      </c>
      <c r="L4995" t="s">
        <v>21854</v>
      </c>
      <c r="M4995" s="44">
        <v>75637858.400000006</v>
      </c>
      <c r="N4995" s="44">
        <v>-75637858.400000006</v>
      </c>
    </row>
    <row r="4996" spans="2:14" x14ac:dyDescent="0.25">
      <c r="B4996" s="49" t="s">
        <v>9328</v>
      </c>
      <c r="C4996" s="53" t="str">
        <f>_xlfn.XLOOKUP(Tabla1[[#This Row],[txtDimensionFocus]],Tabla7[Columna1],Tabla7[Columna2])</f>
        <v>Cuentas Por Pagar Contratos</v>
      </c>
      <c r="D4996" s="43" t="s">
        <v>3844</v>
      </c>
      <c r="E4996" t="s">
        <v>3843</v>
      </c>
      <c r="F4996" t="s">
        <v>12357</v>
      </c>
      <c r="G4996" s="41">
        <v>41803</v>
      </c>
      <c r="H4996" t="s">
        <v>3845</v>
      </c>
      <c r="I4996" t="s">
        <v>19490</v>
      </c>
      <c r="K4996" t="s">
        <v>23378</v>
      </c>
      <c r="L4996" t="s">
        <v>21854</v>
      </c>
      <c r="M4996" s="44">
        <v>-66600000</v>
      </c>
      <c r="N4996" s="44">
        <v>-66600000</v>
      </c>
    </row>
    <row r="4997" spans="2:14" x14ac:dyDescent="0.25">
      <c r="B4997" s="49" t="s">
        <v>9328</v>
      </c>
      <c r="C4997" s="53" t="str">
        <f>_xlfn.XLOOKUP(Tabla1[[#This Row],[txtDimensionFocus]],Tabla7[Columna1],Tabla7[Columna2])</f>
        <v>Cuentas Por Pagar Contratos</v>
      </c>
      <c r="D4997" s="43" t="s">
        <v>7949</v>
      </c>
      <c r="E4997" t="s">
        <v>7948</v>
      </c>
      <c r="F4997" t="s">
        <v>15433</v>
      </c>
      <c r="G4997" s="41">
        <v>44440</v>
      </c>
      <c r="H4997" t="s">
        <v>7950</v>
      </c>
      <c r="I4997" t="s">
        <v>20142</v>
      </c>
      <c r="J4997" t="s">
        <v>23459</v>
      </c>
      <c r="K4997" t="s">
        <v>23460</v>
      </c>
      <c r="L4997" t="s">
        <v>21854</v>
      </c>
      <c r="M4997" s="44">
        <v>-58417874.590000004</v>
      </c>
      <c r="N4997" s="44">
        <v>-58417874.590000004</v>
      </c>
    </row>
    <row r="4998" spans="2:14" x14ac:dyDescent="0.25">
      <c r="B4998" s="49" t="s">
        <v>9328</v>
      </c>
      <c r="C4998" s="53" t="str">
        <f>_xlfn.XLOOKUP(Tabla1[[#This Row],[txtDimensionFocus]],Tabla7[Columna1],Tabla7[Columna2])</f>
        <v>Cuentas Por Pagar Contratos</v>
      </c>
      <c r="D4998" s="43" t="s">
        <v>7949</v>
      </c>
      <c r="E4998" t="s">
        <v>7948</v>
      </c>
      <c r="F4998" t="s">
        <v>15434</v>
      </c>
      <c r="G4998" s="41">
        <v>44440</v>
      </c>
      <c r="H4998" t="s">
        <v>7951</v>
      </c>
      <c r="I4998" t="s">
        <v>20143</v>
      </c>
      <c r="J4998" t="s">
        <v>23459</v>
      </c>
      <c r="K4998" t="s">
        <v>23460</v>
      </c>
      <c r="L4998" t="s">
        <v>21854</v>
      </c>
      <c r="M4998" s="44">
        <v>-58417873.509999998</v>
      </c>
      <c r="N4998" s="44">
        <v>-58417873.509999998</v>
      </c>
    </row>
    <row r="4999" spans="2:14" x14ac:dyDescent="0.25">
      <c r="B4999" s="49" t="s">
        <v>23700</v>
      </c>
      <c r="C4999" s="53" t="str">
        <f>_xlfn.XLOOKUP(Tabla1[[#This Row],[txtDimensionFocus]],Tabla7[Columna1],Tabla7[Columna2])</f>
        <v>Retencion por Pagar  de Impuesto Retenido</v>
      </c>
      <c r="D4999" s="43" t="s">
        <v>17</v>
      </c>
      <c r="E4999" t="s">
        <v>16</v>
      </c>
      <c r="F4999" t="s">
        <v>23766</v>
      </c>
      <c r="G4999" s="41">
        <v>41621</v>
      </c>
      <c r="L4999" t="s">
        <v>21854</v>
      </c>
      <c r="M4999" s="44">
        <v>-6600.17</v>
      </c>
      <c r="N4999" s="44">
        <v>-6600.17</v>
      </c>
    </row>
    <row r="5000" spans="2:14" x14ac:dyDescent="0.25">
      <c r="B5000" s="49" t="s">
        <v>9328</v>
      </c>
      <c r="C5000" s="53" t="str">
        <f>_xlfn.XLOOKUP(Tabla1[[#This Row],[txtDimensionFocus]],Tabla7[Columna1],Tabla7[Columna2])</f>
        <v>Cuentas Por Pagar Contratos</v>
      </c>
      <c r="D5000" s="43" t="s">
        <v>8869</v>
      </c>
      <c r="E5000" t="s">
        <v>8868</v>
      </c>
      <c r="F5000" t="s">
        <v>16200</v>
      </c>
      <c r="G5000" s="41">
        <v>44904</v>
      </c>
      <c r="H5000" t="s">
        <v>8870</v>
      </c>
      <c r="I5000" t="s">
        <v>8871</v>
      </c>
      <c r="J5000" t="s">
        <v>22637</v>
      </c>
      <c r="K5000" t="s">
        <v>23531</v>
      </c>
      <c r="L5000" t="s">
        <v>21854</v>
      </c>
      <c r="M5000" s="44">
        <v>-49313498</v>
      </c>
      <c r="N5000" s="44">
        <v>-49313498</v>
      </c>
    </row>
    <row r="5001" spans="2:14" x14ac:dyDescent="0.25">
      <c r="B5001" s="49" t="s">
        <v>23700</v>
      </c>
      <c r="C5001" s="53" t="str">
        <f>_xlfn.XLOOKUP(Tabla1[[#This Row],[txtDimensionFocus]],Tabla7[Columna1],Tabla7[Columna2])</f>
        <v>Retencion por Pagar  de Impuesto Retenido</v>
      </c>
      <c r="D5001" s="43" t="s">
        <v>17</v>
      </c>
      <c r="E5001" t="s">
        <v>16</v>
      </c>
      <c r="F5001" t="s">
        <v>23739</v>
      </c>
      <c r="G5001" s="41">
        <v>41548</v>
      </c>
      <c r="L5001" t="s">
        <v>21854</v>
      </c>
      <c r="M5001" s="44">
        <v>-6483.8</v>
      </c>
      <c r="N5001" s="44">
        <v>-6483.8</v>
      </c>
    </row>
    <row r="5002" spans="2:14" x14ac:dyDescent="0.25">
      <c r="B5002" s="49" t="s">
        <v>9328</v>
      </c>
      <c r="C5002" s="53" t="str">
        <f>_xlfn.XLOOKUP(Tabla1[[#This Row],[txtDimensionFocus]],Tabla7[Columna1],Tabla7[Columna2])</f>
        <v>Cuentas Por Pagar Contratos</v>
      </c>
      <c r="D5002" s="43" t="s">
        <v>2131</v>
      </c>
      <c r="E5002" t="s">
        <v>2130</v>
      </c>
      <c r="F5002" t="s">
        <v>11038</v>
      </c>
      <c r="G5002" s="41">
        <v>41639</v>
      </c>
      <c r="H5002" t="s">
        <v>2132</v>
      </c>
      <c r="I5002" t="s">
        <v>1804</v>
      </c>
      <c r="K5002" t="s">
        <v>23458</v>
      </c>
      <c r="L5002" t="s">
        <v>21854</v>
      </c>
      <c r="M5002" s="44">
        <v>-41162732</v>
      </c>
      <c r="N5002" s="44">
        <v>-41162732</v>
      </c>
    </row>
    <row r="5003" spans="2:14" x14ac:dyDescent="0.25">
      <c r="B5003" s="49" t="s">
        <v>23700</v>
      </c>
      <c r="C5003" s="53" t="str">
        <f>_xlfn.XLOOKUP(Tabla1[[#This Row],[txtDimensionFocus]],Tabla7[Columna1],Tabla7[Columna2])</f>
        <v>Retencion por Pagar  de Impuesto Retenido</v>
      </c>
      <c r="D5003" s="43" t="s">
        <v>17</v>
      </c>
      <c r="E5003" t="s">
        <v>16</v>
      </c>
      <c r="F5003" t="s">
        <v>23852</v>
      </c>
      <c r="G5003" s="41">
        <v>42850</v>
      </c>
      <c r="L5003" t="s">
        <v>21854</v>
      </c>
      <c r="M5003" s="44">
        <v>-6423.48</v>
      </c>
      <c r="N5003" s="44">
        <v>-6423.48</v>
      </c>
    </row>
    <row r="5004" spans="2:14" x14ac:dyDescent="0.25">
      <c r="B5004" s="49" t="s">
        <v>23700</v>
      </c>
      <c r="C5004" s="53" t="str">
        <f>_xlfn.XLOOKUP(Tabla1[[#This Row],[txtDimensionFocus]],Tabla7[Columna1],Tabla7[Columna2])</f>
        <v>Retencion por Pagar  de Impuesto Retenido</v>
      </c>
      <c r="D5004" s="43" t="s">
        <v>17</v>
      </c>
      <c r="E5004" t="s">
        <v>16</v>
      </c>
      <c r="F5004" t="s">
        <v>23818</v>
      </c>
      <c r="G5004" s="41">
        <v>41736</v>
      </c>
      <c r="L5004" t="s">
        <v>21854</v>
      </c>
      <c r="M5004" s="44">
        <v>-6417.84</v>
      </c>
      <c r="N5004" s="44">
        <v>-6417.84</v>
      </c>
    </row>
    <row r="5005" spans="2:14" x14ac:dyDescent="0.25">
      <c r="B5005" s="49" t="s">
        <v>9328</v>
      </c>
      <c r="C5005" s="53" t="str">
        <f>_xlfn.XLOOKUP(Tabla1[[#This Row],[txtDimensionFocus]],Tabla7[Columna1],Tabla7[Columna2])</f>
        <v>Cuentas Por Pagar Contratos</v>
      </c>
      <c r="D5005" s="43" t="s">
        <v>755</v>
      </c>
      <c r="E5005" t="s">
        <v>754</v>
      </c>
      <c r="F5005" t="s">
        <v>9942</v>
      </c>
      <c r="G5005" s="41">
        <v>41124</v>
      </c>
      <c r="H5005" t="s">
        <v>756</v>
      </c>
      <c r="L5005" t="s">
        <v>21854</v>
      </c>
      <c r="M5005" s="44">
        <v>-38957719.899999999</v>
      </c>
      <c r="N5005" s="44">
        <v>-38957719.899999999</v>
      </c>
    </row>
    <row r="5006" spans="2:14" x14ac:dyDescent="0.25">
      <c r="B5006" s="49" t="s">
        <v>9328</v>
      </c>
      <c r="C5006" s="53" t="str">
        <f>_xlfn.XLOOKUP(Tabla1[[#This Row],[txtDimensionFocus]],Tabla7[Columna1],Tabla7[Columna2])</f>
        <v>Cuentas Por Pagar Contratos</v>
      </c>
      <c r="D5006" s="43" t="s">
        <v>15302</v>
      </c>
      <c r="E5006" t="s">
        <v>7754</v>
      </c>
      <c r="F5006" t="s">
        <v>15303</v>
      </c>
      <c r="G5006" s="41">
        <v>44083</v>
      </c>
      <c r="H5006" t="s">
        <v>7755</v>
      </c>
      <c r="I5006" t="s">
        <v>19528</v>
      </c>
      <c r="K5006" t="s">
        <v>22988</v>
      </c>
      <c r="L5006" t="s">
        <v>21854</v>
      </c>
      <c r="M5006" s="44">
        <v>-32736180</v>
      </c>
      <c r="N5006" s="44">
        <v>-32736180</v>
      </c>
    </row>
    <row r="5007" spans="2:14" x14ac:dyDescent="0.25">
      <c r="B5007" s="49" t="s">
        <v>9328</v>
      </c>
      <c r="C5007" s="53" t="str">
        <f>_xlfn.XLOOKUP(Tabla1[[#This Row],[txtDimensionFocus]],Tabla7[Columna1],Tabla7[Columna2])</f>
        <v>Cuentas Por Pagar Contratos</v>
      </c>
      <c r="D5007" s="43" t="s">
        <v>7235</v>
      </c>
      <c r="E5007" t="s">
        <v>7234</v>
      </c>
      <c r="F5007" t="s">
        <v>14943</v>
      </c>
      <c r="G5007" s="41">
        <v>43368</v>
      </c>
      <c r="H5007" t="s">
        <v>7236</v>
      </c>
      <c r="I5007" t="s">
        <v>19607</v>
      </c>
      <c r="K5007" t="s">
        <v>23428</v>
      </c>
      <c r="L5007" t="s">
        <v>21854</v>
      </c>
      <c r="M5007" s="44">
        <v>-31010657</v>
      </c>
      <c r="N5007" s="44">
        <v>-31010657</v>
      </c>
    </row>
    <row r="5008" spans="2:14" x14ac:dyDescent="0.25">
      <c r="B5008" s="49" t="s">
        <v>9328</v>
      </c>
      <c r="C5008" s="53" t="str">
        <f>_xlfn.XLOOKUP(Tabla1[[#This Row],[txtDimensionFocus]],Tabla7[Columna1],Tabla7[Columna2])</f>
        <v>Cuentas Por Pagar Contratos</v>
      </c>
      <c r="D5008" s="43" t="s">
        <v>14021</v>
      </c>
      <c r="E5008" t="s">
        <v>6021</v>
      </c>
      <c r="F5008" t="s">
        <v>14022</v>
      </c>
      <c r="G5008" s="41">
        <v>42479</v>
      </c>
      <c r="H5008" t="s">
        <v>6022</v>
      </c>
      <c r="I5008" t="s">
        <v>19322</v>
      </c>
      <c r="K5008" t="s">
        <v>23027</v>
      </c>
      <c r="L5008" t="s">
        <v>21854</v>
      </c>
      <c r="M5008" s="44">
        <v>-25000000</v>
      </c>
      <c r="N5008" s="44">
        <v>-25000000</v>
      </c>
    </row>
    <row r="5009" spans="2:14" x14ac:dyDescent="0.25">
      <c r="B5009" s="49" t="s">
        <v>9328</v>
      </c>
      <c r="C5009" s="53" t="str">
        <f>_xlfn.XLOOKUP(Tabla1[[#This Row],[txtDimensionFocus]],Tabla7[Columna1],Tabla7[Columna2])</f>
        <v>Cuentas Por Pagar Contratos</v>
      </c>
      <c r="D5009" s="43" t="s">
        <v>15587</v>
      </c>
      <c r="E5009" t="s">
        <v>8115</v>
      </c>
      <c r="F5009" t="s">
        <v>15588</v>
      </c>
      <c r="G5009" s="41">
        <v>44470</v>
      </c>
      <c r="H5009" t="s">
        <v>8116</v>
      </c>
      <c r="I5009" t="s">
        <v>19380</v>
      </c>
      <c r="K5009" t="s">
        <v>22948</v>
      </c>
      <c r="L5009" t="s">
        <v>21854</v>
      </c>
      <c r="M5009" s="44">
        <v>-22365694</v>
      </c>
      <c r="N5009" s="44">
        <v>-22365694</v>
      </c>
    </row>
    <row r="5010" spans="2:14" x14ac:dyDescent="0.25">
      <c r="B5010" s="49" t="s">
        <v>9328</v>
      </c>
      <c r="C5010" s="53" t="str">
        <f>_xlfn.XLOOKUP(Tabla1[[#This Row],[txtDimensionFocus]],Tabla7[Columna1],Tabla7[Columna2])</f>
        <v>Cuentas Por Pagar Contratos</v>
      </c>
      <c r="D5010" s="43" t="s">
        <v>15573</v>
      </c>
      <c r="E5010" t="s">
        <v>8101</v>
      </c>
      <c r="F5010" t="s">
        <v>15574</v>
      </c>
      <c r="G5010" s="41">
        <v>44470</v>
      </c>
      <c r="H5010" t="s">
        <v>8102</v>
      </c>
      <c r="I5010" t="s">
        <v>19339</v>
      </c>
      <c r="K5010" t="s">
        <v>22912</v>
      </c>
      <c r="L5010" t="s">
        <v>21854</v>
      </c>
      <c r="M5010" s="44">
        <v>-21855111</v>
      </c>
      <c r="N5010" s="44">
        <v>-21855111</v>
      </c>
    </row>
    <row r="5011" spans="2:14" x14ac:dyDescent="0.25">
      <c r="B5011" s="49" t="s">
        <v>9328</v>
      </c>
      <c r="C5011" s="53" t="str">
        <f>_xlfn.XLOOKUP(Tabla1[[#This Row],[txtDimensionFocus]],Tabla7[Columna1],Tabla7[Columna2])</f>
        <v>Cuentas Por Pagar Contratos</v>
      </c>
      <c r="D5011" s="43" t="s">
        <v>7385</v>
      </c>
      <c r="E5011" t="s">
        <v>7384</v>
      </c>
      <c r="F5011" t="s">
        <v>15057</v>
      </c>
      <c r="G5011" s="41">
        <v>43530</v>
      </c>
      <c r="H5011" t="s">
        <v>7386</v>
      </c>
      <c r="I5011" t="s">
        <v>8923</v>
      </c>
      <c r="L5011" t="s">
        <v>21854</v>
      </c>
      <c r="M5011" s="44">
        <v>-21735000</v>
      </c>
      <c r="N5011" s="44">
        <v>-21735000</v>
      </c>
    </row>
    <row r="5012" spans="2:14" x14ac:dyDescent="0.25">
      <c r="B5012" s="49" t="s">
        <v>9328</v>
      </c>
      <c r="C5012" s="53" t="str">
        <f>_xlfn.XLOOKUP(Tabla1[[#This Row],[txtDimensionFocus]],Tabla7[Columna1],Tabla7[Columna2])</f>
        <v>Cuentas Por Pagar Contratos</v>
      </c>
      <c r="D5012" s="43" t="s">
        <v>15606</v>
      </c>
      <c r="E5012" t="s">
        <v>8134</v>
      </c>
      <c r="F5012" t="s">
        <v>15607</v>
      </c>
      <c r="G5012" s="41">
        <v>44470</v>
      </c>
      <c r="H5012" t="s">
        <v>8135</v>
      </c>
      <c r="I5012" t="s">
        <v>19324</v>
      </c>
      <c r="K5012" t="s">
        <v>22987</v>
      </c>
      <c r="L5012" t="s">
        <v>21854</v>
      </c>
      <c r="M5012" s="44">
        <v>-21100287.300000001</v>
      </c>
      <c r="N5012" s="44">
        <v>-21100287.300000001</v>
      </c>
    </row>
    <row r="5013" spans="2:14" x14ac:dyDescent="0.25">
      <c r="B5013" s="49" t="s">
        <v>9328</v>
      </c>
      <c r="C5013" s="53" t="str">
        <f>_xlfn.XLOOKUP(Tabla1[[#This Row],[txtDimensionFocus]],Tabla7[Columna1],Tabla7[Columna2])</f>
        <v>Cuentas Por Pagar Contratos</v>
      </c>
      <c r="D5013" s="43" t="s">
        <v>15717</v>
      </c>
      <c r="E5013" t="s">
        <v>8245</v>
      </c>
      <c r="F5013" t="s">
        <v>15718</v>
      </c>
      <c r="G5013" s="41">
        <v>44470</v>
      </c>
      <c r="H5013" t="s">
        <v>8246</v>
      </c>
      <c r="I5013" t="s">
        <v>19844</v>
      </c>
      <c r="K5013" t="s">
        <v>23277</v>
      </c>
      <c r="L5013" t="s">
        <v>21854</v>
      </c>
      <c r="M5013" s="44">
        <v>-18908869.050000001</v>
      </c>
      <c r="N5013" s="44">
        <v>-18908869.050000001</v>
      </c>
    </row>
    <row r="5014" spans="2:14" x14ac:dyDescent="0.25">
      <c r="B5014" s="49" t="s">
        <v>9328</v>
      </c>
      <c r="C5014" s="53" t="str">
        <f>_xlfn.XLOOKUP(Tabla1[[#This Row],[txtDimensionFocus]],Tabla7[Columna1],Tabla7[Columna2])</f>
        <v>Cuentas Por Pagar Contratos</v>
      </c>
      <c r="D5014" s="43" t="s">
        <v>2346</v>
      </c>
      <c r="E5014" t="s">
        <v>2345</v>
      </c>
      <c r="F5014" t="s">
        <v>11233</v>
      </c>
      <c r="G5014" s="41">
        <v>41708</v>
      </c>
      <c r="H5014" t="s">
        <v>2347</v>
      </c>
      <c r="I5014" t="s">
        <v>20130</v>
      </c>
      <c r="K5014" t="s">
        <v>23447</v>
      </c>
      <c r="L5014" t="s">
        <v>21854</v>
      </c>
      <c r="M5014" s="44">
        <v>-18319970.57</v>
      </c>
      <c r="N5014" s="44">
        <v>-18319970.57</v>
      </c>
    </row>
    <row r="5015" spans="2:14" x14ac:dyDescent="0.25">
      <c r="B5015" s="49" t="s">
        <v>23700</v>
      </c>
      <c r="C5015" s="53" t="str">
        <f>_xlfn.XLOOKUP(Tabla1[[#This Row],[txtDimensionFocus]],Tabla7[Columna1],Tabla7[Columna2])</f>
        <v>Retencion por Pagar  de Impuesto Retenido</v>
      </c>
      <c r="D5015" s="43" t="s">
        <v>17</v>
      </c>
      <c r="E5015" t="s">
        <v>16</v>
      </c>
      <c r="F5015" t="s">
        <v>23838</v>
      </c>
      <c r="G5015" s="41">
        <v>41985</v>
      </c>
      <c r="L5015" t="s">
        <v>21854</v>
      </c>
      <c r="M5015" s="44">
        <v>-6302.66</v>
      </c>
      <c r="N5015" s="44">
        <v>-6302.66</v>
      </c>
    </row>
    <row r="5016" spans="2:14" x14ac:dyDescent="0.25">
      <c r="B5016" s="49" t="s">
        <v>9328</v>
      </c>
      <c r="C5016" s="53" t="str">
        <f>_xlfn.XLOOKUP(Tabla1[[#This Row],[txtDimensionFocus]],Tabla7[Columna1],Tabla7[Columna2])</f>
        <v>Cuentas Por Pagar Contratos</v>
      </c>
      <c r="D5016" s="43" t="s">
        <v>10417</v>
      </c>
      <c r="E5016" t="s">
        <v>1423</v>
      </c>
      <c r="F5016" t="s">
        <v>10418</v>
      </c>
      <c r="G5016" s="41">
        <v>41464</v>
      </c>
      <c r="H5016" t="s">
        <v>1424</v>
      </c>
      <c r="I5016" t="s">
        <v>19672</v>
      </c>
      <c r="K5016" t="s">
        <v>23089</v>
      </c>
      <c r="L5016" t="s">
        <v>21854</v>
      </c>
      <c r="M5016" s="44">
        <v>-18107500</v>
      </c>
      <c r="N5016" s="44">
        <v>-18107500</v>
      </c>
    </row>
    <row r="5017" spans="2:14" x14ac:dyDescent="0.25">
      <c r="B5017" s="49" t="s">
        <v>9328</v>
      </c>
      <c r="C5017" s="53" t="str">
        <f>_xlfn.XLOOKUP(Tabla1[[#This Row],[txtDimensionFocus]],Tabla7[Columna1],Tabla7[Columna2])</f>
        <v>Cuentas Por Pagar Contratos</v>
      </c>
      <c r="D5017" s="43" t="s">
        <v>12326</v>
      </c>
      <c r="E5017" t="s">
        <v>3807</v>
      </c>
      <c r="F5017" t="s">
        <v>12327</v>
      </c>
      <c r="G5017" s="41">
        <v>41796</v>
      </c>
      <c r="H5017" t="s">
        <v>3808</v>
      </c>
      <c r="I5017" t="s">
        <v>19490</v>
      </c>
      <c r="K5017" t="s">
        <v>22957</v>
      </c>
      <c r="L5017" t="s">
        <v>21854</v>
      </c>
      <c r="M5017" s="44">
        <v>-17832780</v>
      </c>
      <c r="N5017" s="44">
        <v>-17832780</v>
      </c>
    </row>
    <row r="5018" spans="2:14" x14ac:dyDescent="0.25">
      <c r="B5018" s="49" t="s">
        <v>9328</v>
      </c>
      <c r="C5018" s="53" t="str">
        <f>_xlfn.XLOOKUP(Tabla1[[#This Row],[txtDimensionFocus]],Tabla7[Columna1],Tabla7[Columna2])</f>
        <v>Cuentas Por Pagar Contratos</v>
      </c>
      <c r="D5018" s="43" t="s">
        <v>1761</v>
      </c>
      <c r="E5018" t="s">
        <v>1760</v>
      </c>
      <c r="F5018" t="s">
        <v>10689</v>
      </c>
      <c r="G5018" s="41">
        <v>41603</v>
      </c>
      <c r="H5018" t="s">
        <v>1762</v>
      </c>
      <c r="I5018" t="s">
        <v>19888</v>
      </c>
      <c r="K5018" t="s">
        <v>23461</v>
      </c>
      <c r="L5018" t="s">
        <v>21854</v>
      </c>
      <c r="M5018" s="44">
        <v>-17302191.609999999</v>
      </c>
      <c r="N5018" s="44">
        <v>-17302191.609999999</v>
      </c>
    </row>
    <row r="5019" spans="2:14" x14ac:dyDescent="0.25">
      <c r="B5019" s="49" t="s">
        <v>23866</v>
      </c>
      <c r="C5019" s="53" t="str">
        <f>_xlfn.XLOOKUP(Tabla1[[#This Row],[txtDimensionFocus]],Tabla7[Columna1],Tabla7[Columna2])</f>
        <v>Reposicion/Reposicion Cajas Chicas/Fondos</v>
      </c>
      <c r="D5019" s="43" t="s">
        <v>21196</v>
      </c>
      <c r="E5019" t="s">
        <v>23932</v>
      </c>
      <c r="F5019" t="s">
        <v>23933</v>
      </c>
      <c r="G5019" s="41">
        <v>44926</v>
      </c>
      <c r="H5019" t="s">
        <v>23934</v>
      </c>
      <c r="L5019" t="s">
        <v>21854</v>
      </c>
      <c r="M5019" s="44">
        <v>-6178.54</v>
      </c>
      <c r="N5019" s="44">
        <v>-6178.54</v>
      </c>
    </row>
    <row r="5020" spans="2:14" x14ac:dyDescent="0.25">
      <c r="B5020" s="49" t="s">
        <v>9328</v>
      </c>
      <c r="C5020" s="53" t="str">
        <f>_xlfn.XLOOKUP(Tabla1[[#This Row],[txtDimensionFocus]],Tabla7[Columna1],Tabla7[Columna2])</f>
        <v>Cuentas Por Pagar Contratos</v>
      </c>
      <c r="D5020" s="43" t="s">
        <v>4508</v>
      </c>
      <c r="E5020" t="s">
        <v>4507</v>
      </c>
      <c r="F5020" t="s">
        <v>12844</v>
      </c>
      <c r="G5020" s="41">
        <v>41983</v>
      </c>
      <c r="H5020" t="s">
        <v>4509</v>
      </c>
      <c r="I5020" t="s">
        <v>19962</v>
      </c>
      <c r="K5020" t="s">
        <v>23381</v>
      </c>
      <c r="L5020" t="s">
        <v>21854</v>
      </c>
      <c r="M5020" s="44">
        <v>-16032296.49</v>
      </c>
      <c r="N5020" s="44">
        <v>-16032296.49</v>
      </c>
    </row>
    <row r="5021" spans="2:14" x14ac:dyDescent="0.25">
      <c r="B5021" s="49" t="s">
        <v>9328</v>
      </c>
      <c r="C5021" s="53" t="str">
        <f>_xlfn.XLOOKUP(Tabla1[[#This Row],[txtDimensionFocus]],Tabla7[Columna1],Tabla7[Columna2])</f>
        <v>Cuentas Por Pagar Contratos</v>
      </c>
      <c r="D5021" s="43" t="s">
        <v>14345</v>
      </c>
      <c r="E5021" t="s">
        <v>6432</v>
      </c>
      <c r="F5021" t="s">
        <v>14346</v>
      </c>
      <c r="G5021" s="41">
        <v>42669</v>
      </c>
      <c r="H5021" t="s">
        <v>6433</v>
      </c>
      <c r="I5021" t="s">
        <v>19304</v>
      </c>
      <c r="J5021" t="s">
        <v>21927</v>
      </c>
      <c r="K5021" t="s">
        <v>22821</v>
      </c>
      <c r="L5021" t="s">
        <v>21854</v>
      </c>
      <c r="M5021" s="44">
        <v>-15341208.9</v>
      </c>
      <c r="N5021" s="44">
        <v>-15341208.9</v>
      </c>
    </row>
    <row r="5022" spans="2:14" x14ac:dyDescent="0.25">
      <c r="B5022" s="49" t="s">
        <v>9328</v>
      </c>
      <c r="C5022" s="53" t="str">
        <f>_xlfn.XLOOKUP(Tabla1[[#This Row],[txtDimensionFocus]],Tabla7[Columna1],Tabla7[Columna2])</f>
        <v>Cuentas Por Pagar Contratos</v>
      </c>
      <c r="D5022" s="43" t="s">
        <v>4508</v>
      </c>
      <c r="E5022" t="s">
        <v>4507</v>
      </c>
      <c r="F5022" t="s">
        <v>14119</v>
      </c>
      <c r="G5022" s="41">
        <v>42555</v>
      </c>
      <c r="H5022" t="s">
        <v>6160</v>
      </c>
      <c r="I5022" t="s">
        <v>19963</v>
      </c>
      <c r="K5022" t="s">
        <v>23381</v>
      </c>
      <c r="L5022" t="s">
        <v>21854</v>
      </c>
      <c r="M5022" s="44">
        <v>-15202183.83</v>
      </c>
      <c r="N5022" s="44">
        <v>-15202183.83</v>
      </c>
    </row>
    <row r="5023" spans="2:14" x14ac:dyDescent="0.25">
      <c r="B5023" s="49" t="s">
        <v>9328</v>
      </c>
      <c r="C5023" s="53" t="str">
        <f>_xlfn.XLOOKUP(Tabla1[[#This Row],[txtDimensionFocus]],Tabla7[Columna1],Tabla7[Columna2])</f>
        <v>Cuentas Por Pagar Contratos</v>
      </c>
      <c r="D5023" s="43" t="s">
        <v>5842</v>
      </c>
      <c r="E5023" t="s">
        <v>5841</v>
      </c>
      <c r="F5023" t="s">
        <v>13893</v>
      </c>
      <c r="G5023" s="41">
        <v>42320</v>
      </c>
      <c r="H5023" t="s">
        <v>4584</v>
      </c>
      <c r="I5023" t="s">
        <v>19693</v>
      </c>
      <c r="K5023" t="s">
        <v>23555</v>
      </c>
      <c r="L5023" t="s">
        <v>21854</v>
      </c>
      <c r="M5023" s="44">
        <v>-14960000</v>
      </c>
      <c r="N5023" s="44">
        <v>-14960000</v>
      </c>
    </row>
    <row r="5024" spans="2:14" x14ac:dyDescent="0.25">
      <c r="B5024" s="49" t="s">
        <v>9328</v>
      </c>
      <c r="C5024" s="53" t="str">
        <f>_xlfn.XLOOKUP(Tabla1[[#This Row],[txtDimensionFocus]],Tabla7[Columna1],Tabla7[Columna2])</f>
        <v>Cuentas Por Pagar Contratos</v>
      </c>
      <c r="D5024" s="43" t="s">
        <v>13720</v>
      </c>
      <c r="E5024" t="s">
        <v>5656</v>
      </c>
      <c r="F5024" t="s">
        <v>13721</v>
      </c>
      <c r="G5024" s="41">
        <v>42222</v>
      </c>
      <c r="H5024" t="s">
        <v>4584</v>
      </c>
      <c r="I5024" t="s">
        <v>19788</v>
      </c>
      <c r="K5024" t="s">
        <v>23539</v>
      </c>
      <c r="L5024" t="s">
        <v>21854</v>
      </c>
      <c r="M5024" s="44">
        <v>-14904036</v>
      </c>
      <c r="N5024" s="44">
        <v>-14904036</v>
      </c>
    </row>
    <row r="5025" spans="2:14" x14ac:dyDescent="0.25">
      <c r="B5025" s="49" t="s">
        <v>9328</v>
      </c>
      <c r="C5025" s="53" t="str">
        <f>_xlfn.XLOOKUP(Tabla1[[#This Row],[txtDimensionFocus]],Tabla7[Columna1],Tabla7[Columna2])</f>
        <v>Cuentas Por Pagar Contratos</v>
      </c>
      <c r="D5025" s="43" t="s">
        <v>15462</v>
      </c>
      <c r="E5025" t="s">
        <v>7986</v>
      </c>
      <c r="F5025" t="s">
        <v>15463</v>
      </c>
      <c r="G5025" s="41">
        <v>44469</v>
      </c>
      <c r="H5025" t="s">
        <v>7987</v>
      </c>
      <c r="I5025" t="s">
        <v>19415</v>
      </c>
      <c r="K5025" t="s">
        <v>23012</v>
      </c>
      <c r="L5025" t="s">
        <v>21854</v>
      </c>
      <c r="M5025" s="44">
        <v>-14768628</v>
      </c>
      <c r="N5025" s="44">
        <v>-14768628</v>
      </c>
    </row>
    <row r="5026" spans="2:14" x14ac:dyDescent="0.25">
      <c r="B5026" s="49" t="s">
        <v>23700</v>
      </c>
      <c r="C5026" s="53" t="str">
        <f>_xlfn.XLOOKUP(Tabla1[[#This Row],[txtDimensionFocus]],Tabla7[Columna1],Tabla7[Columna2])</f>
        <v>Retencion por Pagar  de Impuesto Retenido</v>
      </c>
      <c r="D5026" s="43" t="s">
        <v>17</v>
      </c>
      <c r="E5026" t="s">
        <v>16</v>
      </c>
      <c r="F5026" t="s">
        <v>23794</v>
      </c>
      <c r="G5026" s="41">
        <v>41691</v>
      </c>
      <c r="L5026" t="s">
        <v>21854</v>
      </c>
      <c r="M5026" s="44">
        <v>-6058</v>
      </c>
      <c r="N5026" s="44">
        <v>-6058</v>
      </c>
    </row>
    <row r="5027" spans="2:14" x14ac:dyDescent="0.25">
      <c r="B5027" s="49" t="s">
        <v>9328</v>
      </c>
      <c r="C5027" s="53" t="str">
        <f>_xlfn.XLOOKUP(Tabla1[[#This Row],[txtDimensionFocus]],Tabla7[Columna1],Tabla7[Columna2])</f>
        <v>Cuentas Por Pagar Contratos</v>
      </c>
      <c r="D5027" s="43" t="s">
        <v>15489</v>
      </c>
      <c r="E5027" t="s">
        <v>8013</v>
      </c>
      <c r="F5027" t="s">
        <v>15490</v>
      </c>
      <c r="G5027" s="41">
        <v>44469</v>
      </c>
      <c r="H5027" t="s">
        <v>8014</v>
      </c>
      <c r="I5027" t="s">
        <v>19415</v>
      </c>
      <c r="K5027" t="s">
        <v>23259</v>
      </c>
      <c r="L5027" t="s">
        <v>21854</v>
      </c>
      <c r="M5027" s="44">
        <v>-13835250</v>
      </c>
      <c r="N5027" s="44">
        <v>-13835250</v>
      </c>
    </row>
    <row r="5028" spans="2:14" x14ac:dyDescent="0.25">
      <c r="B5028" s="49" t="s">
        <v>9328</v>
      </c>
      <c r="C5028" s="53" t="str">
        <f>_xlfn.XLOOKUP(Tabla1[[#This Row],[txtDimensionFocus]],Tabla7[Columna1],Tabla7[Columna2])</f>
        <v>Cuentas Por Pagar Contratos</v>
      </c>
      <c r="D5028" s="43" t="s">
        <v>15852</v>
      </c>
      <c r="E5028" t="s">
        <v>8420</v>
      </c>
      <c r="F5028" t="s">
        <v>15853</v>
      </c>
      <c r="G5028" s="41">
        <v>44481</v>
      </c>
      <c r="H5028" t="s">
        <v>8421</v>
      </c>
      <c r="I5028" t="s">
        <v>19495</v>
      </c>
      <c r="K5028" t="s">
        <v>22963</v>
      </c>
      <c r="L5028" t="s">
        <v>21854</v>
      </c>
      <c r="M5028" s="44">
        <v>-13789996</v>
      </c>
      <c r="N5028" s="44">
        <v>-13789996</v>
      </c>
    </row>
    <row r="5029" spans="2:14" x14ac:dyDescent="0.25">
      <c r="B5029" s="49" t="s">
        <v>9328</v>
      </c>
      <c r="C5029" s="53" t="str">
        <f>_xlfn.XLOOKUP(Tabla1[[#This Row],[txtDimensionFocus]],Tabla7[Columna1],Tabla7[Columna2])</f>
        <v>Cuentas Por Pagar Contratos</v>
      </c>
      <c r="D5029" s="43" t="s">
        <v>10795</v>
      </c>
      <c r="E5029" t="s">
        <v>1888</v>
      </c>
      <c r="F5029" t="s">
        <v>10796</v>
      </c>
      <c r="G5029" s="41">
        <v>41616</v>
      </c>
      <c r="H5029" t="s">
        <v>1889</v>
      </c>
      <c r="I5029" t="s">
        <v>9133</v>
      </c>
      <c r="J5029" t="s">
        <v>21927</v>
      </c>
      <c r="K5029" t="s">
        <v>22836</v>
      </c>
      <c r="L5029" t="s">
        <v>21854</v>
      </c>
      <c r="M5029" s="44">
        <v>-13647881.369999999</v>
      </c>
      <c r="N5029" s="44">
        <v>-13647881.369999999</v>
      </c>
    </row>
    <row r="5030" spans="2:14" x14ac:dyDescent="0.25">
      <c r="B5030" s="49" t="s">
        <v>9328</v>
      </c>
      <c r="C5030" s="53" t="str">
        <f>_xlfn.XLOOKUP(Tabla1[[#This Row],[txtDimensionFocus]],Tabla7[Columna1],Tabla7[Columna2])</f>
        <v>Cuentas Por Pagar Contratos</v>
      </c>
      <c r="D5030" s="43" t="s">
        <v>7166</v>
      </c>
      <c r="E5030" t="s">
        <v>7165</v>
      </c>
      <c r="F5030" t="s">
        <v>14902</v>
      </c>
      <c r="G5030" s="41">
        <v>43297</v>
      </c>
      <c r="H5030" t="s">
        <v>7167</v>
      </c>
      <c r="I5030" t="s">
        <v>20087</v>
      </c>
      <c r="K5030" t="s">
        <v>23427</v>
      </c>
      <c r="L5030" t="s">
        <v>21854</v>
      </c>
      <c r="M5030" s="44">
        <v>-13598200</v>
      </c>
      <c r="N5030" s="44">
        <v>-13598200</v>
      </c>
    </row>
    <row r="5031" spans="2:14" x14ac:dyDescent="0.25">
      <c r="B5031" s="49" t="s">
        <v>9328</v>
      </c>
      <c r="C5031" s="53" t="str">
        <f>_xlfn.XLOOKUP(Tabla1[[#This Row],[txtDimensionFocus]],Tabla7[Columna1],Tabla7[Columna2])</f>
        <v>Cuentas Por Pagar Contratos</v>
      </c>
      <c r="D5031" s="43" t="s">
        <v>10792</v>
      </c>
      <c r="E5031" t="s">
        <v>1886</v>
      </c>
      <c r="F5031" t="s">
        <v>10794</v>
      </c>
      <c r="G5031" s="41">
        <v>41616</v>
      </c>
      <c r="L5031" t="s">
        <v>21854</v>
      </c>
      <c r="M5031" s="44">
        <v>-13511402.560000001</v>
      </c>
      <c r="N5031" s="44">
        <v>-13511402.560000001</v>
      </c>
    </row>
    <row r="5032" spans="2:14" x14ac:dyDescent="0.25">
      <c r="B5032" s="49" t="s">
        <v>9328</v>
      </c>
      <c r="C5032" s="53" t="str">
        <f>_xlfn.XLOOKUP(Tabla1[[#This Row],[txtDimensionFocus]],Tabla7[Columna1],Tabla7[Columna2])</f>
        <v>Cuentas Por Pagar Contratos</v>
      </c>
      <c r="D5032" s="43" t="s">
        <v>10795</v>
      </c>
      <c r="E5032" t="s">
        <v>1888</v>
      </c>
      <c r="F5032" t="s">
        <v>11304</v>
      </c>
      <c r="G5032" s="41">
        <v>41719</v>
      </c>
      <c r="L5032" t="s">
        <v>21854</v>
      </c>
      <c r="M5032" s="44">
        <v>-13511402.560000001</v>
      </c>
      <c r="N5032" s="44">
        <v>-13511402.560000001</v>
      </c>
    </row>
    <row r="5033" spans="2:14" x14ac:dyDescent="0.25">
      <c r="B5033" s="49" t="s">
        <v>9328</v>
      </c>
      <c r="C5033" s="53" t="str">
        <f>_xlfn.XLOOKUP(Tabla1[[#This Row],[txtDimensionFocus]],Tabla7[Columna1],Tabla7[Columna2])</f>
        <v>Cuentas Por Pagar Contratos</v>
      </c>
      <c r="D5033" s="43" t="s">
        <v>15976</v>
      </c>
      <c r="E5033" t="s">
        <v>8569</v>
      </c>
      <c r="F5033" t="s">
        <v>15977</v>
      </c>
      <c r="G5033" s="41">
        <v>44538</v>
      </c>
      <c r="H5033" t="s">
        <v>8570</v>
      </c>
      <c r="I5033" t="s">
        <v>19298</v>
      </c>
      <c r="K5033" t="s">
        <v>23209</v>
      </c>
      <c r="L5033" t="s">
        <v>21854</v>
      </c>
      <c r="M5033" s="44">
        <v>-13500000</v>
      </c>
      <c r="N5033" s="44">
        <v>-13500000</v>
      </c>
    </row>
    <row r="5034" spans="2:14" x14ac:dyDescent="0.25">
      <c r="B5034" s="49" t="s">
        <v>9328</v>
      </c>
      <c r="C5034" s="53" t="str">
        <f>_xlfn.XLOOKUP(Tabla1[[#This Row],[txtDimensionFocus]],Tabla7[Columna1],Tabla7[Columna2])</f>
        <v>Cuentas Por Pagar Contratos</v>
      </c>
      <c r="D5034" s="43" t="s">
        <v>2349</v>
      </c>
      <c r="E5034" t="s">
        <v>2348</v>
      </c>
      <c r="F5034" t="s">
        <v>11234</v>
      </c>
      <c r="G5034" s="41">
        <v>41708</v>
      </c>
      <c r="H5034" t="s">
        <v>2350</v>
      </c>
      <c r="I5034" t="s">
        <v>19322</v>
      </c>
      <c r="K5034" t="s">
        <v>23477</v>
      </c>
      <c r="L5034" t="s">
        <v>21854</v>
      </c>
      <c r="M5034" s="44">
        <v>-12528000</v>
      </c>
      <c r="N5034" s="44">
        <v>-12528000</v>
      </c>
    </row>
    <row r="5035" spans="2:14" x14ac:dyDescent="0.25">
      <c r="B5035" s="49" t="s">
        <v>9328</v>
      </c>
      <c r="C5035" s="53" t="str">
        <f>_xlfn.XLOOKUP(Tabla1[[#This Row],[txtDimensionFocus]],Tabla7[Columna1],Tabla7[Columna2])</f>
        <v>Cuentas Por Pagar Contratos</v>
      </c>
      <c r="D5035" s="43" t="s">
        <v>15638</v>
      </c>
      <c r="E5035" t="s">
        <v>8166</v>
      </c>
      <c r="F5035" t="s">
        <v>15639</v>
      </c>
      <c r="G5035" s="41">
        <v>44470</v>
      </c>
      <c r="H5035" t="s">
        <v>8167</v>
      </c>
      <c r="I5035" t="s">
        <v>19643</v>
      </c>
      <c r="K5035" t="s">
        <v>23066</v>
      </c>
      <c r="L5035" t="s">
        <v>21854</v>
      </c>
      <c r="M5035" s="44">
        <v>-12210505.050000001</v>
      </c>
      <c r="N5035" s="44">
        <v>-12210505.050000001</v>
      </c>
    </row>
    <row r="5036" spans="2:14" x14ac:dyDescent="0.25">
      <c r="B5036" s="49" t="s">
        <v>9328</v>
      </c>
      <c r="C5036" s="53" t="str">
        <f>_xlfn.XLOOKUP(Tabla1[[#This Row],[txtDimensionFocus]],Tabla7[Columna1],Tabla7[Columna2])</f>
        <v>Cuentas Por Pagar Contratos</v>
      </c>
      <c r="D5036" s="43" t="s">
        <v>14874</v>
      </c>
      <c r="E5036" t="s">
        <v>7135</v>
      </c>
      <c r="F5036" t="s">
        <v>14875</v>
      </c>
      <c r="G5036" s="41">
        <v>43276</v>
      </c>
      <c r="H5036" t="s">
        <v>7136</v>
      </c>
      <c r="I5036" t="s">
        <v>19528</v>
      </c>
      <c r="K5036" t="s">
        <v>23333</v>
      </c>
      <c r="L5036" t="s">
        <v>21854</v>
      </c>
      <c r="M5036" s="44">
        <v>-12048100</v>
      </c>
      <c r="N5036" s="44">
        <v>-12048100</v>
      </c>
    </row>
    <row r="5037" spans="2:14" x14ac:dyDescent="0.25">
      <c r="B5037" s="49" t="s">
        <v>9328</v>
      </c>
      <c r="C5037" s="53" t="str">
        <f>_xlfn.XLOOKUP(Tabla1[[#This Row],[txtDimensionFocus]],Tabla7[Columna1],Tabla7[Columna2])</f>
        <v>Cuentas Por Pagar Contratos</v>
      </c>
      <c r="D5037" s="43" t="s">
        <v>10249</v>
      </c>
      <c r="E5037" t="s">
        <v>1197</v>
      </c>
      <c r="F5037" t="s">
        <v>10250</v>
      </c>
      <c r="G5037" s="41">
        <v>41274</v>
      </c>
      <c r="L5037" t="s">
        <v>21854</v>
      </c>
      <c r="M5037" s="44">
        <v>-11789041.33</v>
      </c>
      <c r="N5037" s="44">
        <v>-11789041.33</v>
      </c>
    </row>
    <row r="5038" spans="2:14" x14ac:dyDescent="0.25">
      <c r="B5038" s="49" t="s">
        <v>9328</v>
      </c>
      <c r="C5038" s="53" t="str">
        <f>_xlfn.XLOOKUP(Tabla1[[#This Row],[txtDimensionFocus]],Tabla7[Columna1],Tabla7[Columna2])</f>
        <v>Cuentas Por Pagar Contratos</v>
      </c>
      <c r="D5038" s="43" t="s">
        <v>7708</v>
      </c>
      <c r="E5038" t="s">
        <v>7707</v>
      </c>
      <c r="F5038" t="s">
        <v>15263</v>
      </c>
      <c r="G5038" s="41">
        <v>44029</v>
      </c>
      <c r="H5038" t="s">
        <v>7173</v>
      </c>
      <c r="I5038" t="s">
        <v>20321</v>
      </c>
      <c r="K5038" s="50" t="s">
        <v>23538</v>
      </c>
      <c r="L5038" t="s">
        <v>21854</v>
      </c>
      <c r="M5038" s="44">
        <v>-11782071.380000001</v>
      </c>
      <c r="N5038" s="44">
        <v>-11782071.380000001</v>
      </c>
    </row>
    <row r="5039" spans="2:14" x14ac:dyDescent="0.25">
      <c r="B5039" s="49" t="s">
        <v>9328</v>
      </c>
      <c r="C5039" s="53" t="str">
        <f>_xlfn.XLOOKUP(Tabla1[[#This Row],[txtDimensionFocus]],Tabla7[Columna1],Tabla7[Columna2])</f>
        <v>Cuentas Por Pagar Contratos</v>
      </c>
      <c r="D5039" s="43" t="s">
        <v>10419</v>
      </c>
      <c r="E5039" t="s">
        <v>1425</v>
      </c>
      <c r="F5039" t="s">
        <v>10420</v>
      </c>
      <c r="G5039" s="41">
        <v>41464</v>
      </c>
      <c r="H5039" t="s">
        <v>1426</v>
      </c>
      <c r="I5039" t="s">
        <v>19322</v>
      </c>
      <c r="K5039" t="s">
        <v>23177</v>
      </c>
      <c r="L5039" t="s">
        <v>21854</v>
      </c>
      <c r="M5039" s="44">
        <v>-11779691</v>
      </c>
      <c r="N5039" s="44">
        <v>-11779691</v>
      </c>
    </row>
    <row r="5040" spans="2:14" x14ac:dyDescent="0.25">
      <c r="B5040" s="49" t="s">
        <v>9328</v>
      </c>
      <c r="C5040" s="53" t="str">
        <f>_xlfn.XLOOKUP(Tabla1[[#This Row],[txtDimensionFocus]],Tabla7[Columna1],Tabla7[Columna2])</f>
        <v>Cuentas Por Pagar Contratos</v>
      </c>
      <c r="D5040" s="43" t="s">
        <v>4555</v>
      </c>
      <c r="E5040" t="s">
        <v>4554</v>
      </c>
      <c r="F5040" t="s">
        <v>12880</v>
      </c>
      <c r="G5040" s="41">
        <v>41996</v>
      </c>
      <c r="H5040" t="s">
        <v>2784</v>
      </c>
      <c r="I5040" t="s">
        <v>19338</v>
      </c>
      <c r="J5040" t="s">
        <v>22298</v>
      </c>
      <c r="K5040" t="s">
        <v>23493</v>
      </c>
      <c r="L5040" t="s">
        <v>21854</v>
      </c>
      <c r="M5040" s="44">
        <v>-14584887.279999999</v>
      </c>
      <c r="N5040" s="44">
        <v>-11667909.82</v>
      </c>
    </row>
    <row r="5041" spans="2:14" x14ac:dyDescent="0.25">
      <c r="B5041" s="49" t="s">
        <v>9328</v>
      </c>
      <c r="C5041" s="53" t="str">
        <f>_xlfn.XLOOKUP(Tabla1[[#This Row],[txtDimensionFocus]],Tabla7[Columna1],Tabla7[Columna2])</f>
        <v>Cuentas Por Pagar Contratos</v>
      </c>
      <c r="D5041" s="43" t="s">
        <v>15725</v>
      </c>
      <c r="E5041" t="s">
        <v>8253</v>
      </c>
      <c r="F5041" t="s">
        <v>15726</v>
      </c>
      <c r="G5041" s="41">
        <v>44470</v>
      </c>
      <c r="H5041" t="s">
        <v>8254</v>
      </c>
      <c r="I5041" t="s">
        <v>19373</v>
      </c>
      <c r="K5041" t="s">
        <v>23293</v>
      </c>
      <c r="L5041" t="s">
        <v>21854</v>
      </c>
      <c r="M5041" s="44">
        <v>-11550000</v>
      </c>
      <c r="N5041" s="44">
        <v>-11550000</v>
      </c>
    </row>
    <row r="5042" spans="2:14" x14ac:dyDescent="0.25">
      <c r="B5042" s="49" t="s">
        <v>9328</v>
      </c>
      <c r="C5042" s="53" t="str">
        <f>_xlfn.XLOOKUP(Tabla1[[#This Row],[txtDimensionFocus]],Tabla7[Columna1],Tabla7[Columna2])</f>
        <v>Cuentas Por Pagar Contratos</v>
      </c>
      <c r="D5042" s="43" t="s">
        <v>8308</v>
      </c>
      <c r="E5042" t="s">
        <v>8307</v>
      </c>
      <c r="F5042" t="s">
        <v>15767</v>
      </c>
      <c r="G5042" s="41">
        <v>44470</v>
      </c>
      <c r="H5042" t="s">
        <v>8309</v>
      </c>
      <c r="I5042" t="s">
        <v>19380</v>
      </c>
      <c r="K5042" t="s">
        <v>23426</v>
      </c>
      <c r="L5042" t="s">
        <v>21854</v>
      </c>
      <c r="M5042" s="44">
        <v>-11500000</v>
      </c>
      <c r="N5042" s="44">
        <v>-11500000</v>
      </c>
    </row>
    <row r="5043" spans="2:14" x14ac:dyDescent="0.25">
      <c r="B5043" s="49" t="s">
        <v>9328</v>
      </c>
      <c r="C5043" s="53" t="str">
        <f>_xlfn.XLOOKUP(Tabla1[[#This Row],[txtDimensionFocus]],Tabla7[Columna1],Tabla7[Columna2])</f>
        <v>Cuentas Por Pagar Contratos</v>
      </c>
      <c r="D5043" s="43" t="s">
        <v>15810</v>
      </c>
      <c r="E5043" t="s">
        <v>8370</v>
      </c>
      <c r="F5043" t="s">
        <v>15811</v>
      </c>
      <c r="G5043" s="41">
        <v>44471</v>
      </c>
      <c r="H5043" t="s">
        <v>8371</v>
      </c>
      <c r="I5043" t="s">
        <v>19890</v>
      </c>
      <c r="K5043" t="s">
        <v>23548</v>
      </c>
      <c r="L5043" t="s">
        <v>21854</v>
      </c>
      <c r="M5043" s="44">
        <v>-11040024</v>
      </c>
      <c r="N5043" s="44">
        <v>-11040024</v>
      </c>
    </row>
    <row r="5044" spans="2:14" x14ac:dyDescent="0.25">
      <c r="B5044" s="49" t="s">
        <v>9328</v>
      </c>
      <c r="C5044" s="53" t="str">
        <f>_xlfn.XLOOKUP(Tabla1[[#This Row],[txtDimensionFocus]],Tabla7[Columna1],Tabla7[Columna2])</f>
        <v>Cuentas Por Pagar Contratos</v>
      </c>
      <c r="D5044" s="43" t="s">
        <v>11260</v>
      </c>
      <c r="E5044" t="s">
        <v>2367</v>
      </c>
      <c r="F5044" t="s">
        <v>11261</v>
      </c>
      <c r="G5044" s="41">
        <v>41709</v>
      </c>
      <c r="H5044" t="s">
        <v>2368</v>
      </c>
      <c r="L5044" t="s">
        <v>21854</v>
      </c>
      <c r="M5044" s="44">
        <v>-11000000</v>
      </c>
      <c r="N5044" s="44">
        <v>-11000000</v>
      </c>
    </row>
    <row r="5045" spans="2:14" x14ac:dyDescent="0.25">
      <c r="B5045" s="49" t="s">
        <v>9328</v>
      </c>
      <c r="C5045" s="53" t="str">
        <f>_xlfn.XLOOKUP(Tabla1[[#This Row],[txtDimensionFocus]],Tabla7[Columna1],Tabla7[Columna2])</f>
        <v>Cuentas Por Pagar Contratos</v>
      </c>
      <c r="D5045" s="43" t="s">
        <v>663</v>
      </c>
      <c r="E5045" t="s">
        <v>662</v>
      </c>
      <c r="F5045" t="s">
        <v>9871</v>
      </c>
      <c r="G5045" s="41">
        <v>41091</v>
      </c>
      <c r="H5045">
        <v>1245</v>
      </c>
      <c r="L5045" t="s">
        <v>21854</v>
      </c>
      <c r="M5045" s="44">
        <v>-10980884.289999999</v>
      </c>
      <c r="N5045" s="44">
        <v>-10980884.289999999</v>
      </c>
    </row>
    <row r="5046" spans="2:14" x14ac:dyDescent="0.25">
      <c r="B5046" s="49" t="s">
        <v>9328</v>
      </c>
      <c r="C5046" s="53" t="str">
        <f>_xlfn.XLOOKUP(Tabla1[[#This Row],[txtDimensionFocus]],Tabla7[Columna1],Tabla7[Columna2])</f>
        <v>Cuentas Por Pagar Contratos</v>
      </c>
      <c r="D5046" s="43" t="s">
        <v>12716</v>
      </c>
      <c r="E5046" t="s">
        <v>4330</v>
      </c>
      <c r="F5046" t="s">
        <v>12717</v>
      </c>
      <c r="G5046" s="41">
        <v>41921</v>
      </c>
      <c r="H5046" t="s">
        <v>4331</v>
      </c>
      <c r="I5046" t="s">
        <v>19490</v>
      </c>
      <c r="K5046" t="s">
        <v>23211</v>
      </c>
      <c r="L5046" t="s">
        <v>21854</v>
      </c>
      <c r="M5046" s="44">
        <v>-10962000</v>
      </c>
      <c r="N5046" s="44">
        <v>-10962000</v>
      </c>
    </row>
    <row r="5047" spans="2:14" x14ac:dyDescent="0.25">
      <c r="B5047" s="49" t="s">
        <v>23585</v>
      </c>
      <c r="C5047" s="53" t="str">
        <f>_xlfn.XLOOKUP(Tabla1[[#This Row],[txtDimensionFocus]],Tabla7[Columna1],Tabla7[Columna2])</f>
        <v>Cuenta Por Pagar Sueldos/Pension Alimenticia</v>
      </c>
      <c r="D5047" s="43" t="s">
        <v>23683</v>
      </c>
      <c r="E5047" t="s">
        <v>23684</v>
      </c>
      <c r="F5047" t="s">
        <v>23685</v>
      </c>
      <c r="G5047" s="41">
        <v>41121</v>
      </c>
      <c r="H5047" t="s">
        <v>741</v>
      </c>
      <c r="L5047" t="s">
        <v>21854</v>
      </c>
      <c r="M5047" s="44">
        <v>-6000</v>
      </c>
      <c r="N5047" s="44">
        <v>-6000</v>
      </c>
    </row>
    <row r="5048" spans="2:14" x14ac:dyDescent="0.25">
      <c r="B5048" s="49" t="s">
        <v>9328</v>
      </c>
      <c r="C5048" s="53" t="str">
        <f>_xlfn.XLOOKUP(Tabla1[[#This Row],[txtDimensionFocus]],Tabla7[Columna1],Tabla7[Columna2])</f>
        <v>Cuentas Por Pagar Contratos</v>
      </c>
      <c r="D5048" s="43" t="s">
        <v>14984</v>
      </c>
      <c r="E5048" t="s">
        <v>7290</v>
      </c>
      <c r="F5048" t="s">
        <v>14985</v>
      </c>
      <c r="G5048" s="41">
        <v>43423</v>
      </c>
      <c r="H5048" t="s">
        <v>7291</v>
      </c>
      <c r="I5048" t="s">
        <v>20356</v>
      </c>
      <c r="K5048" t="s">
        <v>23561</v>
      </c>
      <c r="L5048" t="s">
        <v>21854</v>
      </c>
      <c r="M5048" s="44">
        <v>-10800000</v>
      </c>
      <c r="N5048" s="44">
        <v>-10800000</v>
      </c>
    </row>
    <row r="5049" spans="2:14" x14ac:dyDescent="0.25">
      <c r="B5049" s="49" t="s">
        <v>9328</v>
      </c>
      <c r="C5049" s="53" t="str">
        <f>_xlfn.XLOOKUP(Tabla1[[#This Row],[txtDimensionFocus]],Tabla7[Columna1],Tabla7[Columna2])</f>
        <v>Cuentas Por Pagar Contratos</v>
      </c>
      <c r="D5049" s="43" t="s">
        <v>6231</v>
      </c>
      <c r="E5049" t="s">
        <v>6230</v>
      </c>
      <c r="F5049" t="s">
        <v>14166</v>
      </c>
      <c r="G5049" s="41">
        <v>42585</v>
      </c>
      <c r="H5049" t="s">
        <v>5807</v>
      </c>
      <c r="L5049" t="s">
        <v>21854</v>
      </c>
      <c r="M5049" s="44">
        <v>-10737115.369999999</v>
      </c>
      <c r="N5049" s="44">
        <v>-10737115.369999999</v>
      </c>
    </row>
    <row r="5050" spans="2:14" x14ac:dyDescent="0.25">
      <c r="B5050" s="49" t="s">
        <v>9328</v>
      </c>
      <c r="C5050" s="53" t="str">
        <f>_xlfn.XLOOKUP(Tabla1[[#This Row],[txtDimensionFocus]],Tabla7[Columna1],Tabla7[Columna2])</f>
        <v>Cuentas Por Pagar Contratos</v>
      </c>
      <c r="D5050" s="43" t="s">
        <v>15873</v>
      </c>
      <c r="E5050" t="s">
        <v>8441</v>
      </c>
      <c r="F5050" t="s">
        <v>15874</v>
      </c>
      <c r="G5050" s="41">
        <v>44481</v>
      </c>
      <c r="H5050" t="s">
        <v>8442</v>
      </c>
      <c r="I5050" t="s">
        <v>19685</v>
      </c>
      <c r="K5050" t="s">
        <v>23273</v>
      </c>
      <c r="L5050" t="s">
        <v>21854</v>
      </c>
      <c r="M5050" s="44">
        <v>-10692000</v>
      </c>
      <c r="N5050" s="44">
        <v>-10692000</v>
      </c>
    </row>
    <row r="5051" spans="2:14" x14ac:dyDescent="0.25">
      <c r="B5051" s="49" t="s">
        <v>9328</v>
      </c>
      <c r="C5051" s="53" t="str">
        <f>_xlfn.XLOOKUP(Tabla1[[#This Row],[txtDimensionFocus]],Tabla7[Columna1],Tabla7[Columna2])</f>
        <v>Cuentas Por Pagar Contratos</v>
      </c>
      <c r="D5051" s="43" t="s">
        <v>15600</v>
      </c>
      <c r="E5051" t="s">
        <v>8128</v>
      </c>
      <c r="F5051" t="s">
        <v>15601</v>
      </c>
      <c r="G5051" s="41">
        <v>44470</v>
      </c>
      <c r="H5051" t="s">
        <v>8129</v>
      </c>
      <c r="I5051" t="s">
        <v>19322</v>
      </c>
      <c r="K5051" t="s">
        <v>22970</v>
      </c>
      <c r="L5051" t="s">
        <v>21854</v>
      </c>
      <c r="M5051" s="44">
        <v>-10517991.130000001</v>
      </c>
      <c r="N5051" s="44">
        <v>-10517991.130000001</v>
      </c>
    </row>
    <row r="5052" spans="2:14" x14ac:dyDescent="0.25">
      <c r="B5052" s="49" t="s">
        <v>9328</v>
      </c>
      <c r="C5052" s="53" t="str">
        <f>_xlfn.XLOOKUP(Tabla1[[#This Row],[txtDimensionFocus]],Tabla7[Columna1],Tabla7[Columna2])</f>
        <v>Cuentas Por Pagar Contratos</v>
      </c>
      <c r="D5052" s="43" t="s">
        <v>8291</v>
      </c>
      <c r="E5052" t="s">
        <v>8290</v>
      </c>
      <c r="F5052" t="s">
        <v>15756</v>
      </c>
      <c r="G5052" s="41">
        <v>44470</v>
      </c>
      <c r="H5052" t="s">
        <v>8292</v>
      </c>
      <c r="I5052" t="s">
        <v>19324</v>
      </c>
      <c r="K5052" t="s">
        <v>23406</v>
      </c>
      <c r="L5052" t="s">
        <v>21854</v>
      </c>
      <c r="M5052" s="44">
        <v>-10500000</v>
      </c>
      <c r="N5052" s="44">
        <v>-10500000</v>
      </c>
    </row>
    <row r="5053" spans="2:14" x14ac:dyDescent="0.25">
      <c r="B5053" s="49" t="s">
        <v>9328</v>
      </c>
      <c r="C5053" s="53" t="str">
        <f>_xlfn.XLOOKUP(Tabla1[[#This Row],[txtDimensionFocus]],Tabla7[Columna1],Tabla7[Columna2])</f>
        <v>Cuentas Por Pagar Contratos</v>
      </c>
      <c r="D5053" s="43" t="s">
        <v>8791</v>
      </c>
      <c r="E5053" t="s">
        <v>8790</v>
      </c>
      <c r="F5053" t="s">
        <v>16144</v>
      </c>
      <c r="G5053" s="41">
        <v>44833</v>
      </c>
      <c r="H5053" t="s">
        <v>7654</v>
      </c>
      <c r="I5053" t="s">
        <v>20254</v>
      </c>
      <c r="K5053" t="s">
        <v>23514</v>
      </c>
      <c r="L5053" t="s">
        <v>21854</v>
      </c>
      <c r="M5053" s="44">
        <v>-10462116.619999999</v>
      </c>
      <c r="N5053" s="44">
        <v>-10462116.619999999</v>
      </c>
    </row>
    <row r="5054" spans="2:14" x14ac:dyDescent="0.25">
      <c r="B5054" s="49" t="s">
        <v>9328</v>
      </c>
      <c r="C5054" s="53" t="str">
        <f>_xlfn.XLOOKUP(Tabla1[[#This Row],[txtDimensionFocus]],Tabla7[Columna1],Tabla7[Columna2])</f>
        <v>Cuentas Por Pagar Contratos</v>
      </c>
      <c r="D5054" s="43" t="s">
        <v>11300</v>
      </c>
      <c r="E5054" t="s">
        <v>2412</v>
      </c>
      <c r="F5054" t="s">
        <v>11301</v>
      </c>
      <c r="G5054" s="41">
        <v>41718</v>
      </c>
      <c r="H5054" t="s">
        <v>2413</v>
      </c>
      <c r="L5054" t="s">
        <v>21854</v>
      </c>
      <c r="M5054" s="44">
        <v>-10427340</v>
      </c>
      <c r="N5054" s="44">
        <v>-10427340</v>
      </c>
    </row>
    <row r="5055" spans="2:14" x14ac:dyDescent="0.25">
      <c r="B5055" s="49" t="s">
        <v>9328</v>
      </c>
      <c r="C5055" s="53" t="str">
        <f>_xlfn.XLOOKUP(Tabla1[[#This Row],[txtDimensionFocus]],Tabla7[Columna1],Tabla7[Columna2])</f>
        <v>Cuentas Por Pagar Contratos</v>
      </c>
      <c r="D5055" s="43" t="s">
        <v>15567</v>
      </c>
      <c r="E5055" t="s">
        <v>8095</v>
      </c>
      <c r="F5055" t="s">
        <v>15568</v>
      </c>
      <c r="G5055" s="41">
        <v>44470</v>
      </c>
      <c r="H5055" t="s">
        <v>8096</v>
      </c>
      <c r="I5055" t="s">
        <v>19339</v>
      </c>
      <c r="K5055" t="s">
        <v>22899</v>
      </c>
      <c r="L5055" t="s">
        <v>21854</v>
      </c>
      <c r="M5055" s="44">
        <v>-10290000</v>
      </c>
      <c r="N5055" s="44">
        <v>-10290000</v>
      </c>
    </row>
    <row r="5056" spans="2:14" x14ac:dyDescent="0.25">
      <c r="B5056" s="49" t="s">
        <v>9328</v>
      </c>
      <c r="C5056" s="53" t="str">
        <f>_xlfn.XLOOKUP(Tabla1[[#This Row],[txtDimensionFocus]],Tabla7[Columna1],Tabla7[Columna2])</f>
        <v>Cuentas Por Pagar Contratos</v>
      </c>
      <c r="D5056" s="43" t="s">
        <v>14828</v>
      </c>
      <c r="E5056" t="s">
        <v>7069</v>
      </c>
      <c r="F5056" t="s">
        <v>14829</v>
      </c>
      <c r="G5056" s="41">
        <v>43206</v>
      </c>
      <c r="H5056" t="s">
        <v>7070</v>
      </c>
      <c r="I5056" t="s">
        <v>19546</v>
      </c>
      <c r="K5056" t="s">
        <v>23102</v>
      </c>
      <c r="L5056" t="s">
        <v>21854</v>
      </c>
      <c r="M5056" s="44">
        <v>-9596969.7799999993</v>
      </c>
      <c r="N5056" s="44">
        <v>-9596969.7799999993</v>
      </c>
    </row>
    <row r="5057" spans="2:14" x14ac:dyDescent="0.25">
      <c r="B5057" s="49" t="s">
        <v>9328</v>
      </c>
      <c r="C5057" s="53" t="str">
        <f>_xlfn.XLOOKUP(Tabla1[[#This Row],[txtDimensionFocus]],Tabla7[Columna1],Tabla7[Columna2])</f>
        <v>Cuentas Por Pagar Contratos</v>
      </c>
      <c r="D5057" s="43" t="s">
        <v>8287</v>
      </c>
      <c r="E5057" t="s">
        <v>8286</v>
      </c>
      <c r="F5057" t="s">
        <v>15754</v>
      </c>
      <c r="G5057" s="41">
        <v>44470</v>
      </c>
      <c r="H5057" t="s">
        <v>8288</v>
      </c>
      <c r="I5057" t="s">
        <v>19643</v>
      </c>
      <c r="K5057" t="s">
        <v>23395</v>
      </c>
      <c r="L5057" t="s">
        <v>21854</v>
      </c>
      <c r="M5057" s="44">
        <v>-9300000</v>
      </c>
      <c r="N5057" s="44">
        <v>-9300000</v>
      </c>
    </row>
    <row r="5058" spans="2:14" x14ac:dyDescent="0.25">
      <c r="B5058" s="49" t="s">
        <v>9328</v>
      </c>
      <c r="C5058" s="53" t="str">
        <f>_xlfn.XLOOKUP(Tabla1[[#This Row],[txtDimensionFocus]],Tabla7[Columna1],Tabla7[Columna2])</f>
        <v>Cuentas Por Pagar Contratos</v>
      </c>
      <c r="D5058" s="43" t="s">
        <v>15622</v>
      </c>
      <c r="E5058" t="s">
        <v>8150</v>
      </c>
      <c r="F5058" t="s">
        <v>15623</v>
      </c>
      <c r="G5058" s="41">
        <v>44470</v>
      </c>
      <c r="H5058" t="s">
        <v>8151</v>
      </c>
      <c r="I5058" t="s">
        <v>19380</v>
      </c>
      <c r="K5058" t="s">
        <v>23011</v>
      </c>
      <c r="L5058" t="s">
        <v>21854</v>
      </c>
      <c r="M5058" s="44">
        <v>-9273600</v>
      </c>
      <c r="N5058" s="44">
        <v>-9273600</v>
      </c>
    </row>
    <row r="5059" spans="2:14" x14ac:dyDescent="0.25">
      <c r="B5059" s="49" t="s">
        <v>9328</v>
      </c>
      <c r="C5059" s="53" t="str">
        <f>_xlfn.XLOOKUP(Tabla1[[#This Row],[txtDimensionFocus]],Tabla7[Columna1],Tabla7[Columna2])</f>
        <v>Cuentas Por Pagar Contratos</v>
      </c>
      <c r="D5059" s="43" t="s">
        <v>15690</v>
      </c>
      <c r="E5059" t="s">
        <v>8218</v>
      </c>
      <c r="F5059" t="s">
        <v>15691</v>
      </c>
      <c r="G5059" s="41">
        <v>44470</v>
      </c>
      <c r="H5059" t="s">
        <v>8219</v>
      </c>
      <c r="I5059" t="s">
        <v>19339</v>
      </c>
      <c r="K5059" t="s">
        <v>23206</v>
      </c>
      <c r="L5059" t="s">
        <v>21854</v>
      </c>
      <c r="M5059" s="44">
        <v>-8091094</v>
      </c>
      <c r="N5059" s="44">
        <v>-8091094</v>
      </c>
    </row>
    <row r="5060" spans="2:14" x14ac:dyDescent="0.25">
      <c r="B5060" s="49" t="s">
        <v>9328</v>
      </c>
      <c r="C5060" s="53" t="str">
        <f>_xlfn.XLOOKUP(Tabla1[[#This Row],[txtDimensionFocus]],Tabla7[Columna1],Tabla7[Columna2])</f>
        <v>Cuentas Por Pagar Contratos</v>
      </c>
      <c r="D5060" s="43" t="s">
        <v>12293</v>
      </c>
      <c r="E5060" t="s">
        <v>3766</v>
      </c>
      <c r="F5060" t="s">
        <v>12294</v>
      </c>
      <c r="G5060" s="41">
        <v>41782</v>
      </c>
      <c r="H5060" t="s">
        <v>3767</v>
      </c>
      <c r="I5060" t="s">
        <v>19950</v>
      </c>
      <c r="K5060" t="s">
        <v>23373</v>
      </c>
      <c r="L5060" t="s">
        <v>21854</v>
      </c>
      <c r="M5060" s="44">
        <v>-7800000</v>
      </c>
      <c r="N5060" s="44">
        <v>-7800000</v>
      </c>
    </row>
    <row r="5061" spans="2:14" x14ac:dyDescent="0.25">
      <c r="B5061" s="49" t="s">
        <v>9328</v>
      </c>
      <c r="C5061" s="53" t="str">
        <f>_xlfn.XLOOKUP(Tabla1[[#This Row],[txtDimensionFocus]],Tabla7[Columna1],Tabla7[Columna2])</f>
        <v>Cuentas Por Pagar Contratos</v>
      </c>
      <c r="D5061" s="43" t="s">
        <v>6905</v>
      </c>
      <c r="E5061" t="s">
        <v>6904</v>
      </c>
      <c r="F5061" t="s">
        <v>14709</v>
      </c>
      <c r="G5061" s="41">
        <v>42991</v>
      </c>
      <c r="H5061" t="s">
        <v>6906</v>
      </c>
      <c r="I5061" t="s">
        <v>19366</v>
      </c>
      <c r="J5061" t="s">
        <v>21997</v>
      </c>
      <c r="K5061" t="s">
        <v>23438</v>
      </c>
      <c r="L5061" t="s">
        <v>21854</v>
      </c>
      <c r="M5061" s="44">
        <v>-7790413.5899999999</v>
      </c>
      <c r="N5061" s="44">
        <v>-7790413.5899999999</v>
      </c>
    </row>
    <row r="5062" spans="2:14" x14ac:dyDescent="0.25">
      <c r="B5062" s="49" t="s">
        <v>9328</v>
      </c>
      <c r="C5062" s="53" t="str">
        <f>_xlfn.XLOOKUP(Tabla1[[#This Row],[txtDimensionFocus]],Tabla7[Columna1],Tabla7[Columna2])</f>
        <v>Cuentas Por Pagar Contratos</v>
      </c>
      <c r="D5062" s="43" t="s">
        <v>14653</v>
      </c>
      <c r="E5062" t="s">
        <v>6837</v>
      </c>
      <c r="F5062" t="s">
        <v>14654</v>
      </c>
      <c r="G5062" s="41">
        <v>42935</v>
      </c>
      <c r="H5062" t="s">
        <v>6838</v>
      </c>
      <c r="I5062" t="s">
        <v>19759</v>
      </c>
      <c r="J5062" t="s">
        <v>21927</v>
      </c>
      <c r="K5062" t="s">
        <v>23193</v>
      </c>
      <c r="L5062" t="s">
        <v>21854</v>
      </c>
      <c r="M5062" s="44">
        <v>-7528294.4000000004</v>
      </c>
      <c r="N5062" s="44">
        <v>-7528294.4000000004</v>
      </c>
    </row>
    <row r="5063" spans="2:14" x14ac:dyDescent="0.25">
      <c r="B5063" s="49" t="s">
        <v>9328</v>
      </c>
      <c r="C5063" s="53" t="str">
        <f>_xlfn.XLOOKUP(Tabla1[[#This Row],[txtDimensionFocus]],Tabla7[Columna1],Tabla7[Columna2])</f>
        <v>Cuentas Por Pagar Contratos</v>
      </c>
      <c r="D5063" s="43" t="s">
        <v>9863</v>
      </c>
      <c r="E5063" t="s">
        <v>653</v>
      </c>
      <c r="F5063" t="s">
        <v>10138</v>
      </c>
      <c r="G5063" s="41">
        <v>41235</v>
      </c>
      <c r="H5063" t="s">
        <v>1045</v>
      </c>
      <c r="L5063" t="s">
        <v>21854</v>
      </c>
      <c r="M5063" s="44">
        <v>-7346626.9800000004</v>
      </c>
      <c r="N5063" s="44">
        <v>-7346626.9800000004</v>
      </c>
    </row>
    <row r="5064" spans="2:14" x14ac:dyDescent="0.25">
      <c r="B5064" s="49" t="s">
        <v>9328</v>
      </c>
      <c r="C5064" s="53" t="str">
        <f>_xlfn.XLOOKUP(Tabla1[[#This Row],[txtDimensionFocus]],Tabla7[Columna1],Tabla7[Columna2])</f>
        <v>Cuentas Por Pagar Contratos</v>
      </c>
      <c r="D5064" s="43" t="s">
        <v>15910</v>
      </c>
      <c r="E5064" t="s">
        <v>8496</v>
      </c>
      <c r="F5064" t="s">
        <v>15911</v>
      </c>
      <c r="G5064" s="41">
        <v>44512</v>
      </c>
      <c r="H5064" t="s">
        <v>8497</v>
      </c>
      <c r="I5064" t="s">
        <v>19507</v>
      </c>
      <c r="J5064" t="s">
        <v>21952</v>
      </c>
      <c r="K5064" t="s">
        <v>22973</v>
      </c>
      <c r="L5064" t="s">
        <v>21854</v>
      </c>
      <c r="M5064" s="44">
        <v>-7220256.1399999997</v>
      </c>
      <c r="N5064" s="44">
        <v>-7220256.1399999997</v>
      </c>
    </row>
    <row r="5065" spans="2:14" x14ac:dyDescent="0.25">
      <c r="B5065" s="49" t="s">
        <v>9328</v>
      </c>
      <c r="C5065" s="53" t="str">
        <f>_xlfn.XLOOKUP(Tabla1[[#This Row],[txtDimensionFocus]],Tabla7[Columna1],Tabla7[Columna2])</f>
        <v>Cuentas Por Pagar Contratos</v>
      </c>
      <c r="D5065" s="43" t="s">
        <v>15535</v>
      </c>
      <c r="E5065" t="s">
        <v>8063</v>
      </c>
      <c r="F5065" t="s">
        <v>15536</v>
      </c>
      <c r="G5065" s="41">
        <v>44470</v>
      </c>
      <c r="H5065" t="s">
        <v>8064</v>
      </c>
      <c r="I5065" t="s">
        <v>19348</v>
      </c>
      <c r="K5065" t="s">
        <v>22838</v>
      </c>
      <c r="L5065" t="s">
        <v>21854</v>
      </c>
      <c r="M5065" s="44">
        <v>-7200000</v>
      </c>
      <c r="N5065" s="44">
        <v>-7200000</v>
      </c>
    </row>
    <row r="5066" spans="2:14" x14ac:dyDescent="0.25">
      <c r="B5066" s="49" t="s">
        <v>9328</v>
      </c>
      <c r="C5066" s="53" t="str">
        <f>_xlfn.XLOOKUP(Tabla1[[#This Row],[txtDimensionFocus]],Tabla7[Columna1],Tabla7[Columna2])</f>
        <v>Cuentas Por Pagar Contratos</v>
      </c>
      <c r="D5066" s="43" t="s">
        <v>776</v>
      </c>
      <c r="E5066" t="s">
        <v>775</v>
      </c>
      <c r="F5066" t="s">
        <v>9950</v>
      </c>
      <c r="G5066" s="41">
        <v>41132</v>
      </c>
      <c r="H5066" t="s">
        <v>777</v>
      </c>
      <c r="L5066" t="s">
        <v>21854</v>
      </c>
      <c r="M5066" s="44">
        <v>-7723661.0300000003</v>
      </c>
      <c r="N5066" s="44">
        <v>-7173038.0300000003</v>
      </c>
    </row>
    <row r="5067" spans="2:14" x14ac:dyDescent="0.25">
      <c r="B5067" s="49" t="s">
        <v>9328</v>
      </c>
      <c r="C5067" s="53" t="str">
        <f>_xlfn.XLOOKUP(Tabla1[[#This Row],[txtDimensionFocus]],Tabla7[Columna1],Tabla7[Columna2])</f>
        <v>Cuentas Por Pagar Contratos</v>
      </c>
      <c r="D5067" s="43" t="s">
        <v>8363</v>
      </c>
      <c r="E5067" t="s">
        <v>8362</v>
      </c>
      <c r="F5067" t="s">
        <v>15806</v>
      </c>
      <c r="G5067" s="41">
        <v>44471</v>
      </c>
      <c r="H5067" t="s">
        <v>8364</v>
      </c>
      <c r="I5067" t="s">
        <v>19890</v>
      </c>
      <c r="K5067" t="s">
        <v>23392</v>
      </c>
      <c r="L5067" t="s">
        <v>21854</v>
      </c>
      <c r="M5067" s="44">
        <v>-7150000</v>
      </c>
      <c r="N5067" s="44">
        <v>-7150000</v>
      </c>
    </row>
    <row r="5068" spans="2:14" x14ac:dyDescent="0.25">
      <c r="B5068" s="49" t="s">
        <v>9328</v>
      </c>
      <c r="C5068" s="53" t="str">
        <f>_xlfn.XLOOKUP(Tabla1[[#This Row],[txtDimensionFocus]],Tabla7[Columna1],Tabla7[Columna2])</f>
        <v>Cuentas Por Pagar Contratos</v>
      </c>
      <c r="D5068" s="43" t="s">
        <v>6757</v>
      </c>
      <c r="E5068" t="s">
        <v>6756</v>
      </c>
      <c r="F5068" t="s">
        <v>14598</v>
      </c>
      <c r="G5068" s="41">
        <v>42859</v>
      </c>
      <c r="H5068" t="s">
        <v>6758</v>
      </c>
      <c r="I5068" t="s">
        <v>20140</v>
      </c>
      <c r="K5068" t="s">
        <v>23454</v>
      </c>
      <c r="L5068" t="s">
        <v>21854</v>
      </c>
      <c r="M5068" s="44">
        <v>-11090258.970000001</v>
      </c>
      <c r="N5068" s="44">
        <v>-7092056.9500000002</v>
      </c>
    </row>
    <row r="5069" spans="2:14" x14ac:dyDescent="0.25">
      <c r="B5069" s="49" t="s">
        <v>9328</v>
      </c>
      <c r="C5069" s="53" t="str">
        <f>_xlfn.XLOOKUP(Tabla1[[#This Row],[txtDimensionFocus]],Tabla7[Columna1],Tabla7[Columna2])</f>
        <v>Cuentas Por Pagar Contratos</v>
      </c>
      <c r="D5069" s="43" t="s">
        <v>7169</v>
      </c>
      <c r="E5069" t="s">
        <v>7168</v>
      </c>
      <c r="F5069" t="s">
        <v>14926</v>
      </c>
      <c r="G5069" s="41">
        <v>43347</v>
      </c>
      <c r="H5069" t="s">
        <v>7207</v>
      </c>
      <c r="I5069" t="s">
        <v>20138</v>
      </c>
      <c r="J5069" t="s">
        <v>21952</v>
      </c>
      <c r="K5069" t="s">
        <v>23452</v>
      </c>
      <c r="L5069" t="s">
        <v>21854</v>
      </c>
      <c r="M5069" s="44">
        <v>-7082212.04</v>
      </c>
      <c r="N5069" s="44">
        <v>-7082212.04</v>
      </c>
    </row>
    <row r="5070" spans="2:14" x14ac:dyDescent="0.25">
      <c r="B5070" s="49" t="s">
        <v>9328</v>
      </c>
      <c r="C5070" s="53" t="str">
        <f>_xlfn.XLOOKUP(Tabla1[[#This Row],[txtDimensionFocus]],Tabla7[Columna1],Tabla7[Columna2])</f>
        <v>Cuentas Por Pagar Contratos</v>
      </c>
      <c r="D5070" s="43" t="s">
        <v>12768</v>
      </c>
      <c r="E5070" t="s">
        <v>4410</v>
      </c>
      <c r="F5070" t="s">
        <v>12769</v>
      </c>
      <c r="G5070" s="41">
        <v>41948</v>
      </c>
      <c r="H5070" t="s">
        <v>4411</v>
      </c>
      <c r="I5070" t="s">
        <v>19788</v>
      </c>
      <c r="K5070" t="s">
        <v>23225</v>
      </c>
      <c r="L5070" t="s">
        <v>21854</v>
      </c>
      <c r="M5070" s="44">
        <v>-7025940</v>
      </c>
      <c r="N5070" s="44">
        <v>-7025940</v>
      </c>
    </row>
    <row r="5071" spans="2:14" x14ac:dyDescent="0.25">
      <c r="B5071" s="49" t="s">
        <v>23866</v>
      </c>
      <c r="C5071" s="53" t="str">
        <f>_xlfn.XLOOKUP(Tabla1[[#This Row],[txtDimensionFocus]],Tabla7[Columna1],Tabla7[Columna2])</f>
        <v>Reposicion/Reposicion Cajas Chicas/Fondos</v>
      </c>
      <c r="D5071" s="43" t="s">
        <v>21099</v>
      </c>
      <c r="E5071" t="s">
        <v>23886</v>
      </c>
      <c r="F5071" t="s">
        <v>21100</v>
      </c>
      <c r="G5071" s="41">
        <v>45300</v>
      </c>
      <c r="H5071" t="s">
        <v>21101</v>
      </c>
      <c r="L5071" t="s">
        <v>21854</v>
      </c>
      <c r="M5071" s="44">
        <v>-5807.65</v>
      </c>
      <c r="N5071" s="44">
        <v>-5807.65</v>
      </c>
    </row>
    <row r="5072" spans="2:14" x14ac:dyDescent="0.25">
      <c r="B5072" s="49" t="s">
        <v>9328</v>
      </c>
      <c r="C5072" s="53" t="str">
        <f>_xlfn.XLOOKUP(Tabla1[[#This Row],[txtDimensionFocus]],Tabla7[Columna1],Tabla7[Columna2])</f>
        <v>Cuentas Por Pagar Contratos</v>
      </c>
      <c r="D5072" s="43" t="s">
        <v>15700</v>
      </c>
      <c r="E5072" t="s">
        <v>8228</v>
      </c>
      <c r="F5072" t="s">
        <v>15701</v>
      </c>
      <c r="G5072" s="41">
        <v>44470</v>
      </c>
      <c r="H5072" t="s">
        <v>8229</v>
      </c>
      <c r="I5072" t="s">
        <v>19783</v>
      </c>
      <c r="K5072" t="s">
        <v>23222</v>
      </c>
      <c r="L5072" t="s">
        <v>21854</v>
      </c>
      <c r="M5072" s="44">
        <v>-6982500</v>
      </c>
      <c r="N5072" s="44">
        <v>-6982500</v>
      </c>
    </row>
    <row r="5073" spans="2:14" x14ac:dyDescent="0.25">
      <c r="B5073" s="49" t="s">
        <v>9328</v>
      </c>
      <c r="C5073" s="53" t="str">
        <f>_xlfn.XLOOKUP(Tabla1[[#This Row],[txtDimensionFocus]],Tabla7[Columna1],Tabla7[Columna2])</f>
        <v>Cuentas Por Pagar Contratos</v>
      </c>
      <c r="D5073" s="43" t="s">
        <v>1761</v>
      </c>
      <c r="E5073" t="s">
        <v>1760</v>
      </c>
      <c r="F5073" t="s">
        <v>13682</v>
      </c>
      <c r="G5073" s="41">
        <v>42193</v>
      </c>
      <c r="H5073" t="s">
        <v>5601</v>
      </c>
      <c r="I5073" t="s">
        <v>19338</v>
      </c>
      <c r="J5073" t="s">
        <v>22902</v>
      </c>
      <c r="K5073" t="s">
        <v>23463</v>
      </c>
      <c r="L5073" t="s">
        <v>21854</v>
      </c>
      <c r="M5073" s="44">
        <v>-6972330.7599999998</v>
      </c>
      <c r="N5073" s="44">
        <v>-6972330.7599999998</v>
      </c>
    </row>
    <row r="5074" spans="2:14" x14ac:dyDescent="0.25">
      <c r="B5074" s="49" t="s">
        <v>9328</v>
      </c>
      <c r="C5074" s="53" t="str">
        <f>_xlfn.XLOOKUP(Tabla1[[#This Row],[txtDimensionFocus]],Tabla7[Columna1],Tabla7[Columna2])</f>
        <v>Cuentas Por Pagar Contratos</v>
      </c>
      <c r="D5074" s="43" t="s">
        <v>15676</v>
      </c>
      <c r="E5074" t="s">
        <v>8204</v>
      </c>
      <c r="F5074" t="s">
        <v>15677</v>
      </c>
      <c r="G5074" s="41">
        <v>44470</v>
      </c>
      <c r="H5074" t="s">
        <v>8205</v>
      </c>
      <c r="I5074" t="s">
        <v>19728</v>
      </c>
      <c r="K5074" t="s">
        <v>23161</v>
      </c>
      <c r="L5074" t="s">
        <v>21854</v>
      </c>
      <c r="M5074" s="44">
        <v>-6900000</v>
      </c>
      <c r="N5074" s="44">
        <v>-6900000</v>
      </c>
    </row>
    <row r="5075" spans="2:14" x14ac:dyDescent="0.25">
      <c r="B5075" s="49" t="s">
        <v>9328</v>
      </c>
      <c r="C5075" s="53" t="str">
        <f>_xlfn.XLOOKUP(Tabla1[[#This Row],[txtDimensionFocus]],Tabla7[Columna1],Tabla7[Columna2])</f>
        <v>Cuentas Por Pagar Contratos</v>
      </c>
      <c r="D5075" s="43" t="s">
        <v>15498</v>
      </c>
      <c r="E5075" t="s">
        <v>8022</v>
      </c>
      <c r="F5075" t="s">
        <v>15499</v>
      </c>
      <c r="G5075" s="41">
        <v>44469</v>
      </c>
      <c r="H5075" t="s">
        <v>8023</v>
      </c>
      <c r="I5075" t="s">
        <v>19677</v>
      </c>
      <c r="K5075" t="s">
        <v>23281</v>
      </c>
      <c r="L5075" t="s">
        <v>21854</v>
      </c>
      <c r="M5075" s="44">
        <v>-6753450</v>
      </c>
      <c r="N5075" s="44">
        <v>-6753450</v>
      </c>
    </row>
    <row r="5076" spans="2:14" x14ac:dyDescent="0.25">
      <c r="B5076" s="49" t="s">
        <v>9328</v>
      </c>
      <c r="C5076" s="53" t="str">
        <f>_xlfn.XLOOKUP(Tabla1[[#This Row],[txtDimensionFocus]],Tabla7[Columna1],Tabla7[Columna2])</f>
        <v>Cuentas Por Pagar Contratos</v>
      </c>
      <c r="D5076" s="43" t="s">
        <v>5269</v>
      </c>
      <c r="E5076" t="s">
        <v>5268</v>
      </c>
      <c r="F5076" t="s">
        <v>13401</v>
      </c>
      <c r="G5076" s="41">
        <v>42026</v>
      </c>
      <c r="H5076" t="s">
        <v>4419</v>
      </c>
      <c r="I5076" t="s">
        <v>9145</v>
      </c>
      <c r="J5076" t="s">
        <v>21997</v>
      </c>
      <c r="K5076" t="s">
        <v>23475</v>
      </c>
      <c r="L5076" t="s">
        <v>21854</v>
      </c>
      <c r="M5076" s="44">
        <v>-6748021.8200000003</v>
      </c>
      <c r="N5076" s="44">
        <v>-6748021.8200000003</v>
      </c>
    </row>
    <row r="5077" spans="2:14" x14ac:dyDescent="0.25">
      <c r="B5077" s="49" t="s">
        <v>9328</v>
      </c>
      <c r="C5077" s="53" t="str">
        <f>_xlfn.XLOOKUP(Tabla1[[#This Row],[txtDimensionFocus]],Tabla7[Columna1],Tabla7[Columna2])</f>
        <v>Cuentas Por Pagar Contratos</v>
      </c>
      <c r="D5077" s="43" t="s">
        <v>15167</v>
      </c>
      <c r="E5077" t="s">
        <v>7558</v>
      </c>
      <c r="F5077" t="s">
        <v>15168</v>
      </c>
      <c r="G5077" s="41">
        <v>43769</v>
      </c>
      <c r="H5077" t="s">
        <v>7559</v>
      </c>
      <c r="I5077" t="s">
        <v>19374</v>
      </c>
      <c r="K5077" t="s">
        <v>22863</v>
      </c>
      <c r="L5077" t="s">
        <v>21854</v>
      </c>
      <c r="M5077" s="44">
        <v>-7808020</v>
      </c>
      <c r="N5077" s="44">
        <v>-6708425.29</v>
      </c>
    </row>
    <row r="5078" spans="2:14" x14ac:dyDescent="0.25">
      <c r="B5078" s="49" t="s">
        <v>9328</v>
      </c>
      <c r="C5078" s="53" t="str">
        <f>_xlfn.XLOOKUP(Tabla1[[#This Row],[txtDimensionFocus]],Tabla7[Columna1],Tabla7[Columna2])</f>
        <v>Cuentas Por Pagar Contratos</v>
      </c>
      <c r="D5078" s="43" t="s">
        <v>13679</v>
      </c>
      <c r="E5078" t="s">
        <v>5599</v>
      </c>
      <c r="F5078" t="s">
        <v>13680</v>
      </c>
      <c r="G5078" s="41">
        <v>42193</v>
      </c>
      <c r="H5078" t="s">
        <v>5600</v>
      </c>
      <c r="I5078" t="s">
        <v>19490</v>
      </c>
      <c r="K5078" t="s">
        <v>23250</v>
      </c>
      <c r="L5078" t="s">
        <v>21854</v>
      </c>
      <c r="M5078" s="44">
        <v>-6660197.6699999999</v>
      </c>
      <c r="N5078" s="44">
        <v>-6660197.6699999999</v>
      </c>
    </row>
    <row r="5079" spans="2:14" x14ac:dyDescent="0.25">
      <c r="B5079" s="49" t="s">
        <v>9328</v>
      </c>
      <c r="C5079" s="53" t="str">
        <f>_xlfn.XLOOKUP(Tabla1[[#This Row],[txtDimensionFocus]],Tabla7[Columna1],Tabla7[Columna2])</f>
        <v>Cuentas Por Pagar Contratos</v>
      </c>
      <c r="D5079" s="43" t="s">
        <v>785</v>
      </c>
      <c r="E5079" t="s">
        <v>784</v>
      </c>
      <c r="F5079" t="s">
        <v>9956</v>
      </c>
      <c r="G5079" s="41">
        <v>41135</v>
      </c>
      <c r="H5079">
        <v>101578041</v>
      </c>
      <c r="L5079" t="s">
        <v>21854</v>
      </c>
      <c r="M5079" s="44">
        <v>-6655799.9800000004</v>
      </c>
      <c r="N5079" s="44">
        <v>-6655799.9800000004</v>
      </c>
    </row>
    <row r="5080" spans="2:14" x14ac:dyDescent="0.25">
      <c r="B5080" s="49" t="s">
        <v>9328</v>
      </c>
      <c r="C5080" s="53" t="str">
        <f>_xlfn.XLOOKUP(Tabla1[[#This Row],[txtDimensionFocus]],Tabla7[Columna1],Tabla7[Columna2])</f>
        <v>Cuentas Por Pagar Contratos</v>
      </c>
      <c r="D5080" s="43" t="s">
        <v>15686</v>
      </c>
      <c r="E5080" t="s">
        <v>8214</v>
      </c>
      <c r="F5080" t="s">
        <v>15687</v>
      </c>
      <c r="G5080" s="41">
        <v>44470</v>
      </c>
      <c r="H5080" t="s">
        <v>8215</v>
      </c>
      <c r="I5080" t="s">
        <v>19379</v>
      </c>
      <c r="K5080" t="s">
        <v>23182</v>
      </c>
      <c r="L5080" t="s">
        <v>21854</v>
      </c>
      <c r="M5080" s="44">
        <v>-6615000</v>
      </c>
      <c r="N5080" s="44">
        <v>-6615000</v>
      </c>
    </row>
    <row r="5081" spans="2:14" x14ac:dyDescent="0.25">
      <c r="B5081" s="49" t="s">
        <v>23700</v>
      </c>
      <c r="C5081" s="53" t="str">
        <f>_xlfn.XLOOKUP(Tabla1[[#This Row],[txtDimensionFocus]],Tabla7[Columna1],Tabla7[Columna2])</f>
        <v>Retencion por Pagar  de Impuesto Retenido</v>
      </c>
      <c r="D5081" s="43" t="s">
        <v>17</v>
      </c>
      <c r="E5081" t="s">
        <v>16</v>
      </c>
      <c r="F5081" t="s">
        <v>23712</v>
      </c>
      <c r="G5081" s="41">
        <v>41407</v>
      </c>
      <c r="L5081" t="s">
        <v>21854</v>
      </c>
      <c r="M5081" s="44">
        <v>-5722.23</v>
      </c>
      <c r="N5081" s="44">
        <v>-5722.23</v>
      </c>
    </row>
    <row r="5082" spans="2:14" x14ac:dyDescent="0.25">
      <c r="B5082" s="49" t="s">
        <v>23700</v>
      </c>
      <c r="C5082" s="53" t="str">
        <f>_xlfn.XLOOKUP(Tabla1[[#This Row],[txtDimensionFocus]],Tabla7[Columna1],Tabla7[Columna2])</f>
        <v>Retencion por Pagar  de Impuesto Retenido</v>
      </c>
      <c r="D5082" s="43" t="s">
        <v>17</v>
      </c>
      <c r="E5082" t="s">
        <v>16</v>
      </c>
      <c r="F5082" t="s">
        <v>23720</v>
      </c>
      <c r="G5082" s="41">
        <v>41425</v>
      </c>
      <c r="L5082" t="s">
        <v>21854</v>
      </c>
      <c r="M5082" s="44">
        <v>-5722.23</v>
      </c>
      <c r="N5082" s="44">
        <v>-5722.23</v>
      </c>
    </row>
    <row r="5083" spans="2:14" x14ac:dyDescent="0.25">
      <c r="B5083" s="49" t="s">
        <v>23700</v>
      </c>
      <c r="C5083" s="53" t="str">
        <f>_xlfn.XLOOKUP(Tabla1[[#This Row],[txtDimensionFocus]],Tabla7[Columna1],Tabla7[Columna2])</f>
        <v>Retencion por Pagar  de Impuesto Retenido</v>
      </c>
      <c r="D5083" s="43" t="s">
        <v>17</v>
      </c>
      <c r="E5083" t="s">
        <v>16</v>
      </c>
      <c r="F5083" t="s">
        <v>23795</v>
      </c>
      <c r="G5083" s="41">
        <v>41691</v>
      </c>
      <c r="L5083" t="s">
        <v>21854</v>
      </c>
      <c r="M5083" s="44">
        <v>-5669.03</v>
      </c>
      <c r="N5083" s="44">
        <v>-5669.03</v>
      </c>
    </row>
    <row r="5084" spans="2:14" x14ac:dyDescent="0.25">
      <c r="B5084" s="49" t="s">
        <v>9328</v>
      </c>
      <c r="C5084" s="53" t="str">
        <f>_xlfn.XLOOKUP(Tabla1[[#This Row],[txtDimensionFocus]],Tabla7[Columna1],Tabla7[Columna2])</f>
        <v>Cuentas Por Pagar Contratos</v>
      </c>
      <c r="D5084" s="43" t="s">
        <v>15900</v>
      </c>
      <c r="E5084" t="s">
        <v>8483</v>
      </c>
      <c r="F5084" t="s">
        <v>15901</v>
      </c>
      <c r="G5084" s="41">
        <v>44501</v>
      </c>
      <c r="H5084" t="s">
        <v>8484</v>
      </c>
      <c r="I5084" t="s">
        <v>17313</v>
      </c>
      <c r="J5084" t="s">
        <v>21952</v>
      </c>
      <c r="K5084" t="s">
        <v>23306</v>
      </c>
      <c r="L5084" t="s">
        <v>21854</v>
      </c>
      <c r="M5084" s="44">
        <v>-6565188.8899999997</v>
      </c>
      <c r="N5084" s="44">
        <v>-6565188.8899999997</v>
      </c>
    </row>
    <row r="5085" spans="2:14" x14ac:dyDescent="0.25">
      <c r="B5085" s="49" t="s">
        <v>9328</v>
      </c>
      <c r="C5085" s="53" t="str">
        <f>_xlfn.XLOOKUP(Tabla1[[#This Row],[txtDimensionFocus]],Tabla7[Columna1],Tabla7[Columna2])</f>
        <v>Cuentas Por Pagar Contratos</v>
      </c>
      <c r="D5085" s="43" t="s">
        <v>15575</v>
      </c>
      <c r="E5085" t="s">
        <v>8103</v>
      </c>
      <c r="F5085" t="s">
        <v>15576</v>
      </c>
      <c r="G5085" s="41">
        <v>44470</v>
      </c>
      <c r="H5085" t="s">
        <v>8104</v>
      </c>
      <c r="I5085" t="s">
        <v>19339</v>
      </c>
      <c r="K5085" t="s">
        <v>22913</v>
      </c>
      <c r="L5085" t="s">
        <v>21854</v>
      </c>
      <c r="M5085" s="44">
        <v>-6504148</v>
      </c>
      <c r="N5085" s="44">
        <v>-6504148</v>
      </c>
    </row>
    <row r="5086" spans="2:14" x14ac:dyDescent="0.25">
      <c r="B5086" s="49" t="s">
        <v>9328</v>
      </c>
      <c r="C5086" s="53" t="str">
        <f>_xlfn.XLOOKUP(Tabla1[[#This Row],[txtDimensionFocus]],Tabla7[Columna1],Tabla7[Columna2])</f>
        <v>Cuentas Por Pagar Contratos</v>
      </c>
      <c r="D5086" s="43" t="s">
        <v>15551</v>
      </c>
      <c r="E5086" t="s">
        <v>8079</v>
      </c>
      <c r="F5086" t="s">
        <v>15552</v>
      </c>
      <c r="G5086" s="41">
        <v>44470</v>
      </c>
      <c r="H5086" t="s">
        <v>8080</v>
      </c>
      <c r="I5086" t="s">
        <v>19380</v>
      </c>
      <c r="K5086" t="s">
        <v>22873</v>
      </c>
      <c r="L5086" t="s">
        <v>21854</v>
      </c>
      <c r="M5086" s="44">
        <v>-6481827</v>
      </c>
      <c r="N5086" s="44">
        <v>-6481827</v>
      </c>
    </row>
    <row r="5087" spans="2:14" x14ac:dyDescent="0.25">
      <c r="B5087" s="49" t="s">
        <v>9328</v>
      </c>
      <c r="C5087" s="53" t="str">
        <f>_xlfn.XLOOKUP(Tabla1[[#This Row],[txtDimensionFocus]],Tabla7[Columna1],Tabla7[Columna2])</f>
        <v>Cuentas Por Pagar Contratos</v>
      </c>
      <c r="D5087" s="43" t="s">
        <v>8360</v>
      </c>
      <c r="E5087" t="s">
        <v>8359</v>
      </c>
      <c r="F5087" t="s">
        <v>15805</v>
      </c>
      <c r="G5087" s="41">
        <v>44471</v>
      </c>
      <c r="H5087" t="s">
        <v>8361</v>
      </c>
      <c r="I5087" t="s">
        <v>19890</v>
      </c>
      <c r="K5087" t="s">
        <v>23383</v>
      </c>
      <c r="L5087" t="s">
        <v>21854</v>
      </c>
      <c r="M5087" s="44">
        <v>-6375000</v>
      </c>
      <c r="N5087" s="44">
        <v>-6375000</v>
      </c>
    </row>
    <row r="5088" spans="2:14" x14ac:dyDescent="0.25">
      <c r="B5088" s="49" t="s">
        <v>23700</v>
      </c>
      <c r="C5088" s="53" t="str">
        <f>_xlfn.XLOOKUP(Tabla1[[#This Row],[txtDimensionFocus]],Tabla7[Columna1],Tabla7[Columna2])</f>
        <v>Retencion por Pagar  de Impuesto Retenido</v>
      </c>
      <c r="D5088" s="43" t="s">
        <v>17</v>
      </c>
      <c r="E5088" t="s">
        <v>16</v>
      </c>
      <c r="F5088" t="s">
        <v>23768</v>
      </c>
      <c r="G5088" s="41">
        <v>41625</v>
      </c>
      <c r="L5088" t="s">
        <v>21854</v>
      </c>
      <c r="M5088" s="44">
        <v>-5596.77</v>
      </c>
      <c r="N5088" s="44">
        <v>-5596.77</v>
      </c>
    </row>
    <row r="5089" spans="2:14" x14ac:dyDescent="0.25">
      <c r="B5089" s="49" t="s">
        <v>9328</v>
      </c>
      <c r="C5089" s="53" t="str">
        <f>_xlfn.XLOOKUP(Tabla1[[#This Row],[txtDimensionFocus]],Tabla7[Columna1],Tabla7[Columna2])</f>
        <v>Cuentas Por Pagar Contratos</v>
      </c>
      <c r="D5089" s="43" t="s">
        <v>15656</v>
      </c>
      <c r="E5089" t="s">
        <v>8184</v>
      </c>
      <c r="F5089" t="s">
        <v>15657</v>
      </c>
      <c r="G5089" s="41">
        <v>44470</v>
      </c>
      <c r="H5089" t="s">
        <v>8185</v>
      </c>
      <c r="I5089" t="s">
        <v>19677</v>
      </c>
      <c r="K5089" t="s">
        <v>23106</v>
      </c>
      <c r="L5089" t="s">
        <v>21854</v>
      </c>
      <c r="M5089" s="44">
        <v>-6223100</v>
      </c>
      <c r="N5089" s="44">
        <v>-6223100</v>
      </c>
    </row>
    <row r="5090" spans="2:14" x14ac:dyDescent="0.25">
      <c r="B5090" s="49" t="s">
        <v>9328</v>
      </c>
      <c r="C5090" s="53" t="str">
        <f>_xlfn.XLOOKUP(Tabla1[[#This Row],[txtDimensionFocus]],Tabla7[Columna1],Tabla7[Columna2])</f>
        <v>Cuentas Por Pagar Contratos</v>
      </c>
      <c r="D5090" s="43" t="s">
        <v>9885</v>
      </c>
      <c r="E5090" t="s">
        <v>684</v>
      </c>
      <c r="F5090" t="s">
        <v>9886</v>
      </c>
      <c r="G5090" s="41">
        <v>41095</v>
      </c>
      <c r="H5090" t="s">
        <v>685</v>
      </c>
      <c r="L5090" t="s">
        <v>21854</v>
      </c>
      <c r="M5090" s="44">
        <v>-6117540.8399999999</v>
      </c>
      <c r="N5090" s="44">
        <v>-6117540.8399999999</v>
      </c>
    </row>
    <row r="5091" spans="2:14" x14ac:dyDescent="0.25">
      <c r="B5091" s="49" t="s">
        <v>9328</v>
      </c>
      <c r="C5091" s="53" t="str">
        <f>_xlfn.XLOOKUP(Tabla1[[#This Row],[txtDimensionFocus]],Tabla7[Columna1],Tabla7[Columna2])</f>
        <v>Cuentas Por Pagar Contratos</v>
      </c>
      <c r="D5091" s="43" t="s">
        <v>15533</v>
      </c>
      <c r="E5091" t="s">
        <v>8061</v>
      </c>
      <c r="F5091" t="s">
        <v>15534</v>
      </c>
      <c r="G5091" s="41">
        <v>44470</v>
      </c>
      <c r="H5091" t="s">
        <v>8062</v>
      </c>
      <c r="I5091" t="s">
        <v>19339</v>
      </c>
      <c r="K5091" t="s">
        <v>22833</v>
      </c>
      <c r="L5091" t="s">
        <v>21854</v>
      </c>
      <c r="M5091" s="44">
        <v>-6037500</v>
      </c>
      <c r="N5091" s="44">
        <v>-6037500</v>
      </c>
    </row>
    <row r="5092" spans="2:14" x14ac:dyDescent="0.25">
      <c r="B5092" s="49" t="s">
        <v>9328</v>
      </c>
      <c r="C5092" s="53" t="str">
        <f>_xlfn.XLOOKUP(Tabla1[[#This Row],[txtDimensionFocus]],Tabla7[Columna1],Tabla7[Columna2])</f>
        <v>Cuentas Por Pagar Contratos</v>
      </c>
      <c r="D5092" s="43" t="s">
        <v>6908</v>
      </c>
      <c r="E5092" t="s">
        <v>6907</v>
      </c>
      <c r="F5092" t="s">
        <v>14710</v>
      </c>
      <c r="G5092" s="41">
        <v>42991</v>
      </c>
      <c r="H5092" t="s">
        <v>6909</v>
      </c>
      <c r="I5092" t="s">
        <v>20261</v>
      </c>
      <c r="J5092" t="s">
        <v>21964</v>
      </c>
      <c r="L5092" t="s">
        <v>21854</v>
      </c>
      <c r="M5092" s="44">
        <v>-5950361.4699999997</v>
      </c>
      <c r="N5092" s="44">
        <v>-5950361.4699999997</v>
      </c>
    </row>
    <row r="5093" spans="2:14" x14ac:dyDescent="0.25">
      <c r="B5093" s="49" t="s">
        <v>9328</v>
      </c>
      <c r="C5093" s="53" t="str">
        <f>_xlfn.XLOOKUP(Tabla1[[#This Row],[txtDimensionFocus]],Tabla7[Columna1],Tabla7[Columna2])</f>
        <v>Cuentas Por Pagar Contratos</v>
      </c>
      <c r="D5093" s="43" t="s">
        <v>10439</v>
      </c>
      <c r="E5093" t="s">
        <v>1454</v>
      </c>
      <c r="F5093" t="s">
        <v>10440</v>
      </c>
      <c r="G5093" s="41">
        <v>41479</v>
      </c>
      <c r="L5093" t="s">
        <v>21854</v>
      </c>
      <c r="M5093" s="44">
        <v>-5935096.5899999999</v>
      </c>
      <c r="N5093" s="44">
        <v>-5935096.5899999999</v>
      </c>
    </row>
    <row r="5094" spans="2:14" x14ac:dyDescent="0.25">
      <c r="B5094" s="49" t="s">
        <v>9328</v>
      </c>
      <c r="C5094" s="53" t="str">
        <f>_xlfn.XLOOKUP(Tabla1[[#This Row],[txtDimensionFocus]],Tabla7[Columna1],Tabla7[Columna2])</f>
        <v>Cuentas Por Pagar Contratos</v>
      </c>
      <c r="D5094" s="43" t="s">
        <v>15831</v>
      </c>
      <c r="E5094" t="s">
        <v>8394</v>
      </c>
      <c r="F5094" t="s">
        <v>15832</v>
      </c>
      <c r="G5094" s="41">
        <v>44474</v>
      </c>
      <c r="H5094" t="s">
        <v>8395</v>
      </c>
      <c r="I5094" t="s">
        <v>19666</v>
      </c>
      <c r="K5094" t="s">
        <v>23188</v>
      </c>
      <c r="L5094" t="s">
        <v>21854</v>
      </c>
      <c r="M5094" s="44">
        <v>-5775000</v>
      </c>
      <c r="N5094" s="44">
        <v>-5775000</v>
      </c>
    </row>
    <row r="5095" spans="2:14" x14ac:dyDescent="0.25">
      <c r="B5095" s="49" t="s">
        <v>9328</v>
      </c>
      <c r="C5095" s="53" t="str">
        <f>_xlfn.XLOOKUP(Tabla1[[#This Row],[txtDimensionFocus]],Tabla7[Columna1],Tabla7[Columna2])</f>
        <v>Cuentas Por Pagar Contratos</v>
      </c>
      <c r="D5095" s="43" t="s">
        <v>10628</v>
      </c>
      <c r="E5095" t="s">
        <v>1699</v>
      </c>
      <c r="F5095" t="s">
        <v>10629</v>
      </c>
      <c r="G5095" s="41">
        <v>41583</v>
      </c>
      <c r="H5095" t="s">
        <v>1700</v>
      </c>
      <c r="I5095" t="s">
        <v>16883</v>
      </c>
      <c r="K5095" t="s">
        <v>23158</v>
      </c>
      <c r="L5095" t="s">
        <v>21854</v>
      </c>
      <c r="M5095" s="44">
        <v>-7118454.9500000002</v>
      </c>
      <c r="N5095" s="44">
        <v>-5694763.96</v>
      </c>
    </row>
    <row r="5096" spans="2:14" x14ac:dyDescent="0.25">
      <c r="B5096" s="49" t="s">
        <v>9328</v>
      </c>
      <c r="C5096" s="53" t="str">
        <f>_xlfn.XLOOKUP(Tabla1[[#This Row],[txtDimensionFocus]],Tabla7[Columna1],Tabla7[Columna2])</f>
        <v>Cuentas Por Pagar Contratos</v>
      </c>
      <c r="D5096" s="43" t="s">
        <v>16105</v>
      </c>
      <c r="E5096" t="s">
        <v>8756</v>
      </c>
      <c r="F5096" t="s">
        <v>19781</v>
      </c>
      <c r="G5096" s="41">
        <v>45113</v>
      </c>
      <c r="H5096" t="s">
        <v>19782</v>
      </c>
      <c r="I5096" t="s">
        <v>8989</v>
      </c>
      <c r="J5096" t="s">
        <v>21887</v>
      </c>
      <c r="K5096" t="s">
        <v>23220</v>
      </c>
      <c r="L5096" t="s">
        <v>21854</v>
      </c>
      <c r="M5096" s="44">
        <v>-7016701.0199999996</v>
      </c>
      <c r="N5096" s="44">
        <v>-5613360.8200000003</v>
      </c>
    </row>
    <row r="5097" spans="2:14" x14ac:dyDescent="0.25">
      <c r="B5097" s="49" t="s">
        <v>9328</v>
      </c>
      <c r="C5097" s="53" t="str">
        <f>_xlfn.XLOOKUP(Tabla1[[#This Row],[txtDimensionFocus]],Tabla7[Columna1],Tabla7[Columna2])</f>
        <v>Cuentas Por Pagar Contratos</v>
      </c>
      <c r="D5097" s="43" t="s">
        <v>10735</v>
      </c>
      <c r="E5097" t="s">
        <v>1813</v>
      </c>
      <c r="F5097" t="s">
        <v>10736</v>
      </c>
      <c r="G5097" s="41">
        <v>41607</v>
      </c>
      <c r="H5097" t="s">
        <v>1814</v>
      </c>
      <c r="I5097" t="s">
        <v>19803</v>
      </c>
      <c r="K5097" t="s">
        <v>23235</v>
      </c>
      <c r="L5097" t="s">
        <v>21854</v>
      </c>
      <c r="M5097" s="44">
        <v>-5600000</v>
      </c>
      <c r="N5097" s="44">
        <v>-5600000</v>
      </c>
    </row>
    <row r="5098" spans="2:14" x14ac:dyDescent="0.25">
      <c r="B5098" s="49" t="s">
        <v>9328</v>
      </c>
      <c r="C5098" s="53" t="str">
        <f>_xlfn.XLOOKUP(Tabla1[[#This Row],[txtDimensionFocus]],Tabla7[Columna1],Tabla7[Columna2])</f>
        <v>Cuentas Por Pagar Contratos</v>
      </c>
      <c r="D5098" s="43" t="s">
        <v>15933</v>
      </c>
      <c r="E5098" t="s">
        <v>8528</v>
      </c>
      <c r="F5098" t="s">
        <v>15934</v>
      </c>
      <c r="G5098" s="41">
        <v>44533</v>
      </c>
      <c r="H5098" t="s">
        <v>8529</v>
      </c>
      <c r="I5098" t="s">
        <v>19349</v>
      </c>
      <c r="K5098" t="s">
        <v>22968</v>
      </c>
      <c r="L5098" t="s">
        <v>21854</v>
      </c>
      <c r="M5098" s="44">
        <v>-5550000</v>
      </c>
      <c r="N5098" s="44">
        <v>-5550000</v>
      </c>
    </row>
    <row r="5099" spans="2:14" x14ac:dyDescent="0.25">
      <c r="B5099" s="49" t="s">
        <v>23700</v>
      </c>
      <c r="C5099" s="53" t="str">
        <f>_xlfn.XLOOKUP(Tabla1[[#This Row],[txtDimensionFocus]],Tabla7[Columna1],Tabla7[Columna2])</f>
        <v>Retencion por Pagar  de Impuesto Retenido</v>
      </c>
      <c r="D5099" s="43" t="s">
        <v>17</v>
      </c>
      <c r="E5099" t="s">
        <v>16</v>
      </c>
      <c r="F5099" t="s">
        <v>23814</v>
      </c>
      <c r="G5099" s="41">
        <v>41732</v>
      </c>
      <c r="L5099" t="s">
        <v>21854</v>
      </c>
      <c r="M5099" s="44">
        <v>-5400</v>
      </c>
      <c r="N5099" s="44">
        <v>-5400</v>
      </c>
    </row>
    <row r="5100" spans="2:14" x14ac:dyDescent="0.25">
      <c r="B5100" s="49" t="s">
        <v>23700</v>
      </c>
      <c r="C5100" s="53" t="str">
        <f>_xlfn.XLOOKUP(Tabla1[[#This Row],[txtDimensionFocus]],Tabla7[Columna1],Tabla7[Columna2])</f>
        <v>Retencion por Pagar  de Impuesto Retenido</v>
      </c>
      <c r="D5100" s="43" t="s">
        <v>17</v>
      </c>
      <c r="E5100" t="s">
        <v>16</v>
      </c>
      <c r="F5100" t="s">
        <v>23716</v>
      </c>
      <c r="G5100" s="41">
        <v>41425</v>
      </c>
      <c r="L5100" t="s">
        <v>21854</v>
      </c>
      <c r="M5100" s="44">
        <v>-5386.76</v>
      </c>
      <c r="N5100" s="44">
        <v>-5386.76</v>
      </c>
    </row>
    <row r="5101" spans="2:14" x14ac:dyDescent="0.25">
      <c r="B5101" s="49" t="s">
        <v>9328</v>
      </c>
      <c r="C5101" s="53" t="str">
        <f>_xlfn.XLOOKUP(Tabla1[[#This Row],[txtDimensionFocus]],Tabla7[Columna1],Tabla7[Columna2])</f>
        <v>Cuentas Por Pagar Contratos</v>
      </c>
      <c r="D5101" s="43" t="s">
        <v>14731</v>
      </c>
      <c r="E5101" t="s">
        <v>6943</v>
      </c>
      <c r="F5101" t="s">
        <v>14732</v>
      </c>
      <c r="G5101" s="41">
        <v>43027</v>
      </c>
      <c r="H5101" t="s">
        <v>6944</v>
      </c>
      <c r="I5101" t="s">
        <v>19514</v>
      </c>
      <c r="K5101" t="s">
        <v>22976</v>
      </c>
      <c r="L5101" t="s">
        <v>21854</v>
      </c>
      <c r="M5101" s="44">
        <v>-5520000</v>
      </c>
      <c r="N5101" s="44">
        <v>-5520000</v>
      </c>
    </row>
    <row r="5102" spans="2:14" x14ac:dyDescent="0.25">
      <c r="B5102" s="49" t="s">
        <v>23866</v>
      </c>
      <c r="C5102" s="53" t="str">
        <f>_xlfn.XLOOKUP(Tabla1[[#This Row],[txtDimensionFocus]],Tabla7[Columna1],Tabla7[Columna2])</f>
        <v>Reposicion/Reposicion Cajas Chicas/Fondos</v>
      </c>
      <c r="D5102" s="43" t="s">
        <v>21694</v>
      </c>
      <c r="E5102" t="s">
        <v>23963</v>
      </c>
      <c r="F5102" t="s">
        <v>21695</v>
      </c>
      <c r="G5102" s="41">
        <v>45307</v>
      </c>
      <c r="H5102" t="s">
        <v>21696</v>
      </c>
      <c r="L5102" t="s">
        <v>21854</v>
      </c>
      <c r="M5102" s="44">
        <v>-5360.7</v>
      </c>
      <c r="N5102" s="44">
        <v>-5360.7</v>
      </c>
    </row>
    <row r="5103" spans="2:14" x14ac:dyDescent="0.25">
      <c r="B5103" s="49" t="s">
        <v>9328</v>
      </c>
      <c r="C5103" s="53" t="str">
        <f>_xlfn.XLOOKUP(Tabla1[[#This Row],[txtDimensionFocus]],Tabla7[Columna1],Tabla7[Columna2])</f>
        <v>Cuentas Por Pagar Contratos</v>
      </c>
      <c r="D5103" s="43" t="s">
        <v>15902</v>
      </c>
      <c r="E5103" t="s">
        <v>8485</v>
      </c>
      <c r="F5103" t="s">
        <v>15903</v>
      </c>
      <c r="G5103" s="41">
        <v>44510</v>
      </c>
      <c r="H5103" t="s">
        <v>8486</v>
      </c>
      <c r="I5103" t="s">
        <v>19882</v>
      </c>
      <c r="J5103" t="s">
        <v>21927</v>
      </c>
      <c r="K5103" t="s">
        <v>23296</v>
      </c>
      <c r="L5103" t="s">
        <v>21854</v>
      </c>
      <c r="M5103" s="44">
        <v>-5351357.3899999997</v>
      </c>
      <c r="N5103" s="44">
        <v>-5351357.3899999997</v>
      </c>
    </row>
    <row r="5104" spans="2:14" x14ac:dyDescent="0.25">
      <c r="B5104" s="49" t="s">
        <v>9328</v>
      </c>
      <c r="C5104" s="53" t="str">
        <f>_xlfn.XLOOKUP(Tabla1[[#This Row],[txtDimensionFocus]],Tabla7[Columna1],Tabla7[Columna2])</f>
        <v>Cuentas Por Pagar Contratos</v>
      </c>
      <c r="D5104" s="43" t="s">
        <v>16205</v>
      </c>
      <c r="E5104" t="s">
        <v>8880</v>
      </c>
      <c r="F5104" t="s">
        <v>19776</v>
      </c>
      <c r="G5104" s="41">
        <v>45113</v>
      </c>
      <c r="H5104" t="s">
        <v>19777</v>
      </c>
      <c r="I5104" t="s">
        <v>16642</v>
      </c>
      <c r="K5104" t="s">
        <v>23219</v>
      </c>
      <c r="L5104" t="s">
        <v>21854</v>
      </c>
      <c r="M5104" s="44">
        <v>-6685615.8300000001</v>
      </c>
      <c r="N5104" s="44">
        <v>-5348492.66</v>
      </c>
    </row>
    <row r="5105" spans="2:14" x14ac:dyDescent="0.25">
      <c r="B5105" s="49" t="s">
        <v>9328</v>
      </c>
      <c r="C5105" s="53" t="str">
        <f>_xlfn.XLOOKUP(Tabla1[[#This Row],[txtDimensionFocus]],Tabla7[Columna1],Tabla7[Columna2])</f>
        <v>Cuentas Por Pagar Contratos</v>
      </c>
      <c r="D5105" s="43" t="s">
        <v>12334</v>
      </c>
      <c r="E5105" t="s">
        <v>3816</v>
      </c>
      <c r="F5105" t="s">
        <v>12335</v>
      </c>
      <c r="G5105" s="41">
        <v>41799</v>
      </c>
      <c r="H5105" t="s">
        <v>3817</v>
      </c>
      <c r="I5105" t="s">
        <v>19355</v>
      </c>
      <c r="K5105" t="s">
        <v>22844</v>
      </c>
      <c r="L5105" t="s">
        <v>21854</v>
      </c>
      <c r="M5105" s="44">
        <v>-5336606</v>
      </c>
      <c r="N5105" s="44">
        <v>-5336606</v>
      </c>
    </row>
    <row r="5106" spans="2:14" x14ac:dyDescent="0.25">
      <c r="B5106" s="49" t="s">
        <v>9328</v>
      </c>
      <c r="C5106" s="53" t="str">
        <f>_xlfn.XLOOKUP(Tabla1[[#This Row],[txtDimensionFocus]],Tabla7[Columna1],Tabla7[Columna2])</f>
        <v>Cuentas Por Pagar Contratos</v>
      </c>
      <c r="D5106" s="43" t="s">
        <v>15271</v>
      </c>
      <c r="E5106" t="s">
        <v>7717</v>
      </c>
      <c r="F5106" t="s">
        <v>15272</v>
      </c>
      <c r="G5106" s="41">
        <v>44041</v>
      </c>
      <c r="H5106" t="s">
        <v>7718</v>
      </c>
      <c r="L5106" t="s">
        <v>21854</v>
      </c>
      <c r="M5106" s="44">
        <v>-5325681.1100000003</v>
      </c>
      <c r="N5106" s="44">
        <v>-5325681.1100000003</v>
      </c>
    </row>
    <row r="5107" spans="2:14" x14ac:dyDescent="0.25">
      <c r="B5107" s="49" t="s">
        <v>9328</v>
      </c>
      <c r="C5107" s="53" t="str">
        <f>_xlfn.XLOOKUP(Tabla1[[#This Row],[txtDimensionFocus]],Tabla7[Columna1],Tabla7[Columna2])</f>
        <v>Cuentas Por Pagar Contratos</v>
      </c>
      <c r="D5107" s="43" t="s">
        <v>11978</v>
      </c>
      <c r="E5107" t="s">
        <v>3317</v>
      </c>
      <c r="F5107" t="s">
        <v>11979</v>
      </c>
      <c r="G5107" s="41">
        <v>41768</v>
      </c>
      <c r="H5107" t="s">
        <v>3318</v>
      </c>
      <c r="I5107" t="s">
        <v>19490</v>
      </c>
      <c r="K5107" t="s">
        <v>23358</v>
      </c>
      <c r="L5107" t="s">
        <v>21854</v>
      </c>
      <c r="M5107" s="44">
        <v>-5265000</v>
      </c>
      <c r="N5107" s="44">
        <v>-5265000</v>
      </c>
    </row>
    <row r="5108" spans="2:14" x14ac:dyDescent="0.25">
      <c r="B5108" s="49" t="s">
        <v>9328</v>
      </c>
      <c r="C5108" s="53" t="str">
        <f>_xlfn.XLOOKUP(Tabla1[[#This Row],[txtDimensionFocus]],Tabla7[Columna1],Tabla7[Columna2])</f>
        <v>Cuentas Por Pagar Contratos</v>
      </c>
      <c r="D5108" s="43" t="s">
        <v>14944</v>
      </c>
      <c r="E5108" t="s">
        <v>7237</v>
      </c>
      <c r="F5108" t="s">
        <v>14945</v>
      </c>
      <c r="G5108" s="41">
        <v>43371</v>
      </c>
      <c r="H5108" t="s">
        <v>7238</v>
      </c>
      <c r="I5108" t="s">
        <v>19546</v>
      </c>
      <c r="J5108" t="s">
        <v>21927</v>
      </c>
      <c r="K5108" t="s">
        <v>23026</v>
      </c>
      <c r="L5108" t="s">
        <v>21854</v>
      </c>
      <c r="M5108" s="44">
        <v>-5229918.7300000004</v>
      </c>
      <c r="N5108" s="44">
        <v>-5229918.7300000004</v>
      </c>
    </row>
    <row r="5109" spans="2:14" x14ac:dyDescent="0.25">
      <c r="B5109" s="49" t="s">
        <v>23700</v>
      </c>
      <c r="C5109" s="53" t="str">
        <f>_xlfn.XLOOKUP(Tabla1[[#This Row],[txtDimensionFocus]],Tabla7[Columna1],Tabla7[Columna2])</f>
        <v>Retencion por Pagar  de Impuesto Retenido</v>
      </c>
      <c r="D5109" s="43" t="s">
        <v>17</v>
      </c>
      <c r="E5109" t="s">
        <v>16</v>
      </c>
      <c r="F5109" t="s">
        <v>23846</v>
      </c>
      <c r="G5109" s="41">
        <v>41803</v>
      </c>
      <c r="L5109" t="s">
        <v>21854</v>
      </c>
      <c r="M5109" s="44">
        <v>-5277.64</v>
      </c>
      <c r="N5109" s="44">
        <v>-5277.64</v>
      </c>
    </row>
    <row r="5110" spans="2:14" x14ac:dyDescent="0.25">
      <c r="B5110" s="49" t="s">
        <v>9328</v>
      </c>
      <c r="C5110" s="53" t="str">
        <f>_xlfn.XLOOKUP(Tabla1[[#This Row],[txtDimensionFocus]],Tabla7[Columna1],Tabla7[Columna2])</f>
        <v>Cuentas Por Pagar Contratos</v>
      </c>
      <c r="D5110" s="43" t="s">
        <v>15864</v>
      </c>
      <c r="E5110" t="s">
        <v>8432</v>
      </c>
      <c r="F5110" t="s">
        <v>15865</v>
      </c>
      <c r="G5110" s="41">
        <v>44481</v>
      </c>
      <c r="H5110" t="s">
        <v>8433</v>
      </c>
      <c r="I5110" t="s">
        <v>19685</v>
      </c>
      <c r="K5110" t="s">
        <v>23108</v>
      </c>
      <c r="L5110" t="s">
        <v>21854</v>
      </c>
      <c r="M5110" s="44">
        <v>-5220000</v>
      </c>
      <c r="N5110" s="44">
        <v>-5220000</v>
      </c>
    </row>
    <row r="5111" spans="2:14" x14ac:dyDescent="0.25">
      <c r="B5111" s="49" t="s">
        <v>9328</v>
      </c>
      <c r="C5111" s="53" t="str">
        <f>_xlfn.XLOOKUP(Tabla1[[#This Row],[txtDimensionFocus]],Tabla7[Columna1],Tabla7[Columna2])</f>
        <v>Cuentas Por Pagar Contratos</v>
      </c>
      <c r="D5111" s="43" t="s">
        <v>15446</v>
      </c>
      <c r="E5111" t="s">
        <v>7970</v>
      </c>
      <c r="F5111" t="s">
        <v>15447</v>
      </c>
      <c r="G5111" s="41">
        <v>44469</v>
      </c>
      <c r="H5111" t="s">
        <v>7971</v>
      </c>
      <c r="I5111" t="s">
        <v>19373</v>
      </c>
      <c r="K5111" t="s">
        <v>22860</v>
      </c>
      <c r="L5111" t="s">
        <v>21854</v>
      </c>
      <c r="M5111" s="44">
        <v>-5173500</v>
      </c>
      <c r="N5111" s="44">
        <v>-5173500</v>
      </c>
    </row>
    <row r="5112" spans="2:14" x14ac:dyDescent="0.25">
      <c r="B5112" s="49" t="s">
        <v>9328</v>
      </c>
      <c r="C5112" s="53" t="str">
        <f>_xlfn.XLOOKUP(Tabla1[[#This Row],[txtDimensionFocus]],Tabla7[Columna1],Tabla7[Columna2])</f>
        <v>Cuentas Por Pagar Contratos</v>
      </c>
      <c r="D5112" s="43" t="s">
        <v>10423</v>
      </c>
      <c r="E5112" t="s">
        <v>1433</v>
      </c>
      <c r="F5112" t="s">
        <v>10425</v>
      </c>
      <c r="G5112" s="41">
        <v>41467</v>
      </c>
      <c r="H5112" t="s">
        <v>1434</v>
      </c>
      <c r="I5112" t="s">
        <v>16883</v>
      </c>
      <c r="K5112" t="s">
        <v>23132</v>
      </c>
      <c r="L5112" t="s">
        <v>21854</v>
      </c>
      <c r="M5112" s="44">
        <v>-5173286.54</v>
      </c>
      <c r="N5112" s="44">
        <v>-5173286.54</v>
      </c>
    </row>
    <row r="5113" spans="2:14" x14ac:dyDescent="0.25">
      <c r="B5113" s="49" t="s">
        <v>9328</v>
      </c>
      <c r="C5113" s="53" t="str">
        <f>_xlfn.XLOOKUP(Tabla1[[#This Row],[txtDimensionFocus]],Tabla7[Columna1],Tabla7[Columna2])</f>
        <v>Cuentas Por Pagar Contratos</v>
      </c>
      <c r="D5113" s="43" t="s">
        <v>13398</v>
      </c>
      <c r="E5113" t="s">
        <v>5266</v>
      </c>
      <c r="F5113" t="s">
        <v>13399</v>
      </c>
      <c r="G5113" s="41">
        <v>42026</v>
      </c>
      <c r="H5113" t="s">
        <v>5267</v>
      </c>
      <c r="I5113" t="s">
        <v>19490</v>
      </c>
      <c r="K5113" t="s">
        <v>23361</v>
      </c>
      <c r="L5113" t="s">
        <v>21854</v>
      </c>
      <c r="M5113" s="44">
        <v>-5149440</v>
      </c>
      <c r="N5113" s="44">
        <v>-5149440</v>
      </c>
    </row>
    <row r="5114" spans="2:14" x14ac:dyDescent="0.25">
      <c r="B5114" s="49" t="s">
        <v>9328</v>
      </c>
      <c r="C5114" s="53" t="str">
        <f>_xlfn.XLOOKUP(Tabla1[[#This Row],[txtDimensionFocus]],Tabla7[Columna1],Tabla7[Columna2])</f>
        <v>Cuentas Por Pagar Contratos</v>
      </c>
      <c r="D5114" s="43" t="s">
        <v>12724</v>
      </c>
      <c r="E5114" t="s">
        <v>4342</v>
      </c>
      <c r="F5114" t="s">
        <v>12725</v>
      </c>
      <c r="G5114" s="41">
        <v>41927</v>
      </c>
      <c r="H5114" t="s">
        <v>4343</v>
      </c>
      <c r="I5114" t="s">
        <v>19374</v>
      </c>
      <c r="K5114" t="s">
        <v>23544</v>
      </c>
      <c r="L5114" t="s">
        <v>21854</v>
      </c>
      <c r="M5114" s="44">
        <v>-5106086.03</v>
      </c>
      <c r="N5114" s="44">
        <v>-5106086.03</v>
      </c>
    </row>
    <row r="5115" spans="2:14" x14ac:dyDescent="0.25">
      <c r="B5115" s="49" t="s">
        <v>9328</v>
      </c>
      <c r="C5115" s="53" t="str">
        <f>_xlfn.XLOOKUP(Tabla1[[#This Row],[txtDimensionFocus]],Tabla7[Columna1],Tabla7[Columna2])</f>
        <v>Cuentas Por Pagar Contratos</v>
      </c>
      <c r="D5115" s="43" t="s">
        <v>15258</v>
      </c>
      <c r="E5115" t="s">
        <v>7698</v>
      </c>
      <c r="F5115" t="s">
        <v>15259</v>
      </c>
      <c r="G5115" s="41">
        <v>44026</v>
      </c>
      <c r="H5115" t="s">
        <v>7699</v>
      </c>
      <c r="I5115" t="s">
        <v>14764</v>
      </c>
      <c r="K5115" t="s">
        <v>23147</v>
      </c>
      <c r="L5115" t="s">
        <v>21854</v>
      </c>
      <c r="M5115" s="44">
        <v>-5078680.6100000003</v>
      </c>
      <c r="N5115" s="44">
        <v>-5078680.6100000003</v>
      </c>
    </row>
    <row r="5116" spans="2:14" x14ac:dyDescent="0.25">
      <c r="B5116" s="49" t="s">
        <v>9328</v>
      </c>
      <c r="C5116" s="53" t="str">
        <f>_xlfn.XLOOKUP(Tabla1[[#This Row],[txtDimensionFocus]],Tabla7[Columna1],Tabla7[Columna2])</f>
        <v>Cuentas Por Pagar Contratos</v>
      </c>
      <c r="D5116" s="43" t="s">
        <v>5887</v>
      </c>
      <c r="E5116" t="s">
        <v>5886</v>
      </c>
      <c r="F5116" t="s">
        <v>13925</v>
      </c>
      <c r="G5116" s="41">
        <v>42348</v>
      </c>
      <c r="H5116" t="s">
        <v>5888</v>
      </c>
      <c r="I5116" t="s">
        <v>16883</v>
      </c>
      <c r="J5116" t="s">
        <v>21952</v>
      </c>
      <c r="K5116" t="s">
        <v>23523</v>
      </c>
      <c r="L5116" t="s">
        <v>21854</v>
      </c>
      <c r="M5116" s="44">
        <v>-5665448.6399999997</v>
      </c>
      <c r="N5116" s="44">
        <v>-4996130.57</v>
      </c>
    </row>
    <row r="5117" spans="2:14" x14ac:dyDescent="0.25">
      <c r="B5117" s="49" t="s">
        <v>9328</v>
      </c>
      <c r="C5117" s="53" t="str">
        <f>_xlfn.XLOOKUP(Tabla1[[#This Row],[txtDimensionFocus]],Tabla7[Columna1],Tabla7[Columna2])</f>
        <v>Cuentas Por Pagar Contratos</v>
      </c>
      <c r="D5117" s="43" t="s">
        <v>8287</v>
      </c>
      <c r="E5117" t="s">
        <v>8286</v>
      </c>
      <c r="F5117" t="s">
        <v>15755</v>
      </c>
      <c r="G5117" s="41">
        <v>44470</v>
      </c>
      <c r="H5117" t="s">
        <v>8289</v>
      </c>
      <c r="I5117" t="s">
        <v>19677</v>
      </c>
      <c r="K5117" t="s">
        <v>23396</v>
      </c>
      <c r="L5117" t="s">
        <v>21854</v>
      </c>
      <c r="M5117" s="44">
        <v>-4941118</v>
      </c>
      <c r="N5117" s="44">
        <v>-4941118</v>
      </c>
    </row>
    <row r="5118" spans="2:14" x14ac:dyDescent="0.25">
      <c r="B5118" s="49" t="s">
        <v>9328</v>
      </c>
      <c r="C5118" s="53" t="str">
        <f>_xlfn.XLOOKUP(Tabla1[[#This Row],[txtDimensionFocus]],Tabla7[Columna1],Tabla7[Columna2])</f>
        <v>Cuentas Por Pagar Contratos</v>
      </c>
      <c r="D5118" s="43" t="s">
        <v>8333</v>
      </c>
      <c r="E5118" t="s">
        <v>8332</v>
      </c>
      <c r="F5118" t="s">
        <v>15782</v>
      </c>
      <c r="G5118" s="41">
        <v>44470</v>
      </c>
      <c r="H5118" t="s">
        <v>8334</v>
      </c>
      <c r="I5118" t="s">
        <v>19322</v>
      </c>
      <c r="K5118" t="s">
        <v>23569</v>
      </c>
      <c r="L5118" t="s">
        <v>21854</v>
      </c>
      <c r="M5118" s="44">
        <v>-4887500</v>
      </c>
      <c r="N5118" s="44">
        <v>-4887500</v>
      </c>
    </row>
    <row r="5119" spans="2:14" x14ac:dyDescent="0.25">
      <c r="B5119" s="49" t="s">
        <v>9328</v>
      </c>
      <c r="C5119" s="53" t="str">
        <f>_xlfn.XLOOKUP(Tabla1[[#This Row],[txtDimensionFocus]],Tabla7[Columna1],Tabla7[Columna2])</f>
        <v>Cuentas Por Pagar Contratos</v>
      </c>
      <c r="D5119" s="43" t="s">
        <v>12881</v>
      </c>
      <c r="E5119" t="s">
        <v>4557</v>
      </c>
      <c r="F5119" t="s">
        <v>12882</v>
      </c>
      <c r="G5119" s="41">
        <v>41996</v>
      </c>
      <c r="H5119" t="s">
        <v>4558</v>
      </c>
      <c r="I5119" t="s">
        <v>16837</v>
      </c>
      <c r="K5119" t="s">
        <v>22888</v>
      </c>
      <c r="L5119" t="s">
        <v>21854</v>
      </c>
      <c r="M5119" s="44">
        <v>-4873751.72</v>
      </c>
      <c r="N5119" s="44">
        <v>-4873751.72</v>
      </c>
    </row>
    <row r="5120" spans="2:14" x14ac:dyDescent="0.25">
      <c r="B5120" s="49" t="s">
        <v>9328</v>
      </c>
      <c r="C5120" s="53" t="str">
        <f>_xlfn.XLOOKUP(Tabla1[[#This Row],[txtDimensionFocus]],Tabla7[Columna1],Tabla7[Columna2])</f>
        <v>Cuentas Por Pagar Contratos</v>
      </c>
      <c r="D5120" s="43" t="s">
        <v>15636</v>
      </c>
      <c r="E5120" t="s">
        <v>8164</v>
      </c>
      <c r="F5120" t="s">
        <v>15637</v>
      </c>
      <c r="G5120" s="41">
        <v>44470</v>
      </c>
      <c r="H5120" t="s">
        <v>8165</v>
      </c>
      <c r="I5120" t="s">
        <v>19348</v>
      </c>
      <c r="K5120" s="50" t="s">
        <v>23065</v>
      </c>
      <c r="L5120" t="s">
        <v>21854</v>
      </c>
      <c r="M5120" s="44">
        <v>-4742998.2</v>
      </c>
      <c r="N5120" s="44">
        <v>-4742998.2</v>
      </c>
    </row>
    <row r="5121" spans="2:14" x14ac:dyDescent="0.25">
      <c r="B5121" s="49" t="s">
        <v>9328</v>
      </c>
      <c r="C5121" s="53" t="str">
        <f>_xlfn.XLOOKUP(Tabla1[[#This Row],[txtDimensionFocus]],Tabla7[Columna1],Tabla7[Columna2])</f>
        <v>Cuentas Por Pagar Contratos</v>
      </c>
      <c r="D5121" s="43" t="s">
        <v>16356</v>
      </c>
      <c r="E5121" t="s">
        <v>9178</v>
      </c>
      <c r="F5121" t="s">
        <v>16357</v>
      </c>
      <c r="G5121" s="41">
        <v>45078</v>
      </c>
      <c r="H5121" t="s">
        <v>9179</v>
      </c>
      <c r="I5121" t="s">
        <v>9180</v>
      </c>
      <c r="J5121" t="s">
        <v>21927</v>
      </c>
      <c r="K5121" t="s">
        <v>23103</v>
      </c>
      <c r="L5121" t="s">
        <v>21854</v>
      </c>
      <c r="M5121" s="44">
        <v>-4738359.7300000004</v>
      </c>
      <c r="N5121" s="44">
        <v>-4738359.7300000004</v>
      </c>
    </row>
    <row r="5122" spans="2:14" x14ac:dyDescent="0.25">
      <c r="B5122" s="49" t="s">
        <v>9328</v>
      </c>
      <c r="C5122" s="53" t="str">
        <f>_xlfn.XLOOKUP(Tabla1[[#This Row],[txtDimensionFocus]],Tabla7[Columna1],Tabla7[Columna2])</f>
        <v>Cuentas Por Pagar Contratos</v>
      </c>
      <c r="D5122" s="43" t="s">
        <v>15555</v>
      </c>
      <c r="E5122" t="s">
        <v>8083</v>
      </c>
      <c r="F5122" t="s">
        <v>15556</v>
      </c>
      <c r="G5122" s="41">
        <v>44470</v>
      </c>
      <c r="H5122" t="s">
        <v>8084</v>
      </c>
      <c r="I5122" t="s">
        <v>19351</v>
      </c>
      <c r="K5122" t="s">
        <v>22881</v>
      </c>
      <c r="L5122" t="s">
        <v>21854</v>
      </c>
      <c r="M5122" s="44">
        <v>-4736970</v>
      </c>
      <c r="N5122" s="44">
        <v>-4736970</v>
      </c>
    </row>
    <row r="5123" spans="2:14" x14ac:dyDescent="0.25">
      <c r="B5123" s="49" t="s">
        <v>9328</v>
      </c>
      <c r="C5123" s="53" t="str">
        <f>_xlfn.XLOOKUP(Tabla1[[#This Row],[txtDimensionFocus]],Tabla7[Columna1],Tabla7[Columna2])</f>
        <v>Cuentas Por Pagar Contratos</v>
      </c>
      <c r="D5123" s="43" t="s">
        <v>7385</v>
      </c>
      <c r="E5123" t="s">
        <v>7384</v>
      </c>
      <c r="F5123" t="s">
        <v>19955</v>
      </c>
      <c r="G5123" s="41">
        <v>45169</v>
      </c>
      <c r="H5123" t="s">
        <v>19956</v>
      </c>
      <c r="I5123" t="s">
        <v>19607</v>
      </c>
      <c r="L5123" t="s">
        <v>21854</v>
      </c>
      <c r="M5123" s="44">
        <v>-4733721</v>
      </c>
      <c r="N5123" s="44">
        <v>-4733721</v>
      </c>
    </row>
    <row r="5124" spans="2:14" x14ac:dyDescent="0.25">
      <c r="B5124" s="49" t="s">
        <v>9328</v>
      </c>
      <c r="C5124" s="53" t="str">
        <f>_xlfn.XLOOKUP(Tabla1[[#This Row],[txtDimensionFocus]],Tabla7[Columna1],Tabla7[Columna2])</f>
        <v>Cuentas Por Pagar Contratos</v>
      </c>
      <c r="D5124" s="43" t="s">
        <v>15460</v>
      </c>
      <c r="E5124" t="s">
        <v>7984</v>
      </c>
      <c r="F5124" t="s">
        <v>15461</v>
      </c>
      <c r="G5124" s="41">
        <v>44469</v>
      </c>
      <c r="H5124" t="s">
        <v>7985</v>
      </c>
      <c r="I5124" t="s">
        <v>19373</v>
      </c>
      <c r="K5124" t="s">
        <v>23006</v>
      </c>
      <c r="L5124" t="s">
        <v>21854</v>
      </c>
      <c r="M5124" s="44">
        <v>-4689420</v>
      </c>
      <c r="N5124" s="44">
        <v>-4689420</v>
      </c>
    </row>
    <row r="5125" spans="2:14" x14ac:dyDescent="0.25">
      <c r="B5125" s="49" t="s">
        <v>9328</v>
      </c>
      <c r="C5125" s="53" t="str">
        <f>_xlfn.XLOOKUP(Tabla1[[#This Row],[txtDimensionFocus]],Tabla7[Columna1],Tabla7[Columna2])</f>
        <v>Cuentas Por Pagar Contratos</v>
      </c>
      <c r="D5125" s="43" t="s">
        <v>15448</v>
      </c>
      <c r="E5125" t="s">
        <v>7972</v>
      </c>
      <c r="F5125" t="s">
        <v>15449</v>
      </c>
      <c r="G5125" s="41">
        <v>44469</v>
      </c>
      <c r="H5125" t="s">
        <v>7973</v>
      </c>
      <c r="I5125" t="s">
        <v>19324</v>
      </c>
      <c r="L5125" t="s">
        <v>21854</v>
      </c>
      <c r="M5125" s="44">
        <v>-4686678</v>
      </c>
      <c r="N5125" s="44">
        <v>-4686678</v>
      </c>
    </row>
    <row r="5126" spans="2:14" x14ac:dyDescent="0.25">
      <c r="B5126" s="49" t="s">
        <v>9328</v>
      </c>
      <c r="C5126" s="53" t="str">
        <f>_xlfn.XLOOKUP(Tabla1[[#This Row],[txtDimensionFocus]],Tabla7[Columna1],Tabla7[Columna2])</f>
        <v>Cuentas Por Pagar Contratos</v>
      </c>
      <c r="D5126" s="43" t="s">
        <v>15660</v>
      </c>
      <c r="E5126" t="s">
        <v>8188</v>
      </c>
      <c r="F5126" t="s">
        <v>15661</v>
      </c>
      <c r="G5126" s="41">
        <v>44470</v>
      </c>
      <c r="H5126" t="s">
        <v>8189</v>
      </c>
      <c r="I5126" t="s">
        <v>19379</v>
      </c>
      <c r="K5126" t="s">
        <v>23123</v>
      </c>
      <c r="L5126" t="s">
        <v>21854</v>
      </c>
      <c r="M5126" s="44">
        <v>-4680000</v>
      </c>
      <c r="N5126" s="44">
        <v>-4680000</v>
      </c>
    </row>
    <row r="5127" spans="2:14" x14ac:dyDescent="0.25">
      <c r="B5127" s="49" t="s">
        <v>9328</v>
      </c>
      <c r="C5127" s="53" t="str">
        <f>_xlfn.XLOOKUP(Tabla1[[#This Row],[txtDimensionFocus]],Tabla7[Columna1],Tabla7[Columna2])</f>
        <v>Cuentas Por Pagar Contratos</v>
      </c>
      <c r="D5127" s="43" t="s">
        <v>10948</v>
      </c>
      <c r="E5127" t="s">
        <v>2034</v>
      </c>
      <c r="F5127" t="s">
        <v>15872</v>
      </c>
      <c r="G5127" s="41">
        <v>44481</v>
      </c>
      <c r="H5127" t="s">
        <v>8440</v>
      </c>
      <c r="I5127" t="s">
        <v>19685</v>
      </c>
      <c r="L5127" t="s">
        <v>21854</v>
      </c>
      <c r="M5127" s="44">
        <v>-4680000</v>
      </c>
      <c r="N5127" s="44">
        <v>-4680000</v>
      </c>
    </row>
    <row r="5128" spans="2:14" x14ac:dyDescent="0.25">
      <c r="B5128" s="49" t="s">
        <v>9328</v>
      </c>
      <c r="C5128" s="53" t="str">
        <f>_xlfn.XLOOKUP(Tabla1[[#This Row],[txtDimensionFocus]],Tabla7[Columna1],Tabla7[Columna2])</f>
        <v>Cuentas Por Pagar Contratos</v>
      </c>
      <c r="D5128" s="43" t="s">
        <v>15522</v>
      </c>
      <c r="E5128" t="s">
        <v>8048</v>
      </c>
      <c r="F5128" t="s">
        <v>15523</v>
      </c>
      <c r="G5128" s="41">
        <v>44469</v>
      </c>
      <c r="H5128" t="s">
        <v>8049</v>
      </c>
      <c r="I5128" t="s">
        <v>19373</v>
      </c>
      <c r="K5128" t="s">
        <v>23568</v>
      </c>
      <c r="L5128" t="s">
        <v>21854</v>
      </c>
      <c r="M5128" s="44">
        <v>-4638270</v>
      </c>
      <c r="N5128" s="44">
        <v>-4638270</v>
      </c>
    </row>
    <row r="5129" spans="2:14" x14ac:dyDescent="0.25">
      <c r="B5129" s="49" t="s">
        <v>9328</v>
      </c>
      <c r="C5129" s="53" t="str">
        <f>_xlfn.XLOOKUP(Tabla1[[#This Row],[txtDimensionFocus]],Tabla7[Columna1],Tabla7[Columna2])</f>
        <v>Cuentas Por Pagar Contratos</v>
      </c>
      <c r="D5129" s="43" t="s">
        <v>19570</v>
      </c>
      <c r="E5129" t="s">
        <v>19571</v>
      </c>
      <c r="F5129" t="s">
        <v>19572</v>
      </c>
      <c r="G5129" s="41">
        <v>45112</v>
      </c>
      <c r="H5129" t="s">
        <v>19573</v>
      </c>
      <c r="I5129" t="s">
        <v>19574</v>
      </c>
      <c r="J5129" t="s">
        <v>21952</v>
      </c>
      <c r="K5129" t="s">
        <v>23014</v>
      </c>
      <c r="L5129" t="s">
        <v>21854</v>
      </c>
      <c r="M5129" s="44">
        <v>-4602001.55</v>
      </c>
      <c r="N5129" s="44">
        <v>-4602001.55</v>
      </c>
    </row>
    <row r="5130" spans="2:14" x14ac:dyDescent="0.25">
      <c r="B5130" s="49" t="s">
        <v>23700</v>
      </c>
      <c r="C5130" s="53" t="str">
        <f>_xlfn.XLOOKUP(Tabla1[[#This Row],[txtDimensionFocus]],Tabla7[Columna1],Tabla7[Columna2])</f>
        <v>Retencion por Pagar  de Impuesto Retenido</v>
      </c>
      <c r="D5130" s="43" t="s">
        <v>17</v>
      </c>
      <c r="E5130" t="s">
        <v>16</v>
      </c>
      <c r="F5130" t="s">
        <v>23842</v>
      </c>
      <c r="G5130" s="41">
        <v>42004</v>
      </c>
      <c r="L5130" t="s">
        <v>21854</v>
      </c>
      <c r="M5130" s="44">
        <v>-5096.24</v>
      </c>
      <c r="N5130" s="44">
        <v>-5096.24</v>
      </c>
    </row>
    <row r="5131" spans="2:14" x14ac:dyDescent="0.25">
      <c r="B5131" s="49" t="s">
        <v>23700</v>
      </c>
      <c r="C5131" s="53" t="str">
        <f>_xlfn.XLOOKUP(Tabla1[[#This Row],[txtDimensionFocus]],Tabla7[Columna1],Tabla7[Columna2])</f>
        <v>Retencion por Pagar  de Impuesto Retenido</v>
      </c>
      <c r="D5131" s="43" t="s">
        <v>17</v>
      </c>
      <c r="E5131" t="s">
        <v>16</v>
      </c>
      <c r="F5131" t="s">
        <v>23738</v>
      </c>
      <c r="G5131" s="41">
        <v>41548</v>
      </c>
      <c r="L5131" t="s">
        <v>21854</v>
      </c>
      <c r="M5131" s="44">
        <v>-5066.95</v>
      </c>
      <c r="N5131" s="44">
        <v>-5066.95</v>
      </c>
    </row>
    <row r="5132" spans="2:14" x14ac:dyDescent="0.25">
      <c r="B5132" s="49" t="s">
        <v>9328</v>
      </c>
      <c r="C5132" s="53" t="str">
        <f>_xlfn.XLOOKUP(Tabla1[[#This Row],[txtDimensionFocus]],Tabla7[Columna1],Tabla7[Columna2])</f>
        <v>Cuentas Por Pagar Contratos</v>
      </c>
      <c r="D5132" s="43" t="s">
        <v>13890</v>
      </c>
      <c r="E5132" t="s">
        <v>5838</v>
      </c>
      <c r="F5132" t="s">
        <v>13891</v>
      </c>
      <c r="G5132" s="41">
        <v>42320</v>
      </c>
      <c r="H5132" t="s">
        <v>5839</v>
      </c>
      <c r="I5132" t="s">
        <v>19862</v>
      </c>
      <c r="K5132" t="s">
        <v>23284</v>
      </c>
      <c r="L5132" t="s">
        <v>21854</v>
      </c>
      <c r="M5132" s="44">
        <v>-4580951.95</v>
      </c>
      <c r="N5132" s="44">
        <v>-4580951.95</v>
      </c>
    </row>
    <row r="5133" spans="2:14" x14ac:dyDescent="0.25">
      <c r="B5133" s="49" t="s">
        <v>9328</v>
      </c>
      <c r="C5133" s="53" t="str">
        <f>_xlfn.XLOOKUP(Tabla1[[#This Row],[txtDimensionFocus]],Tabla7[Columna1],Tabla7[Columna2])</f>
        <v>Cuentas Por Pagar Contratos</v>
      </c>
      <c r="D5133" s="43" t="s">
        <v>15541</v>
      </c>
      <c r="E5133" t="s">
        <v>8069</v>
      </c>
      <c r="F5133" t="s">
        <v>15542</v>
      </c>
      <c r="G5133" s="41">
        <v>44470</v>
      </c>
      <c r="H5133" t="s">
        <v>8070</v>
      </c>
      <c r="I5133" t="s">
        <v>19370</v>
      </c>
      <c r="K5133" t="s">
        <v>22851</v>
      </c>
      <c r="L5133" t="s">
        <v>21854</v>
      </c>
      <c r="M5133" s="44">
        <v>-4578600</v>
      </c>
      <c r="N5133" s="44">
        <v>-4578600</v>
      </c>
    </row>
    <row r="5134" spans="2:14" x14ac:dyDescent="0.25">
      <c r="B5134" s="49" t="s">
        <v>9328</v>
      </c>
      <c r="C5134" s="53" t="str">
        <f>_xlfn.XLOOKUP(Tabla1[[#This Row],[txtDimensionFocus]],Tabla7[Columna1],Tabla7[Columna2])</f>
        <v>Cuentas Por Pagar Contratos</v>
      </c>
      <c r="D5134" s="43" t="s">
        <v>8638</v>
      </c>
      <c r="E5134" t="s">
        <v>8637</v>
      </c>
      <c r="F5134" t="s">
        <v>16031</v>
      </c>
      <c r="G5134" s="41">
        <v>44586</v>
      </c>
      <c r="H5134" t="s">
        <v>8639</v>
      </c>
      <c r="I5134" t="s">
        <v>16911</v>
      </c>
      <c r="K5134" t="s">
        <v>23507</v>
      </c>
      <c r="L5134" t="s">
        <v>21854</v>
      </c>
      <c r="M5134" s="44">
        <v>-4463742.49</v>
      </c>
      <c r="N5134" s="44">
        <v>-4463742.49</v>
      </c>
    </row>
    <row r="5135" spans="2:14" x14ac:dyDescent="0.25">
      <c r="B5135" s="49" t="s">
        <v>9328</v>
      </c>
      <c r="C5135" s="53" t="str">
        <f>_xlfn.XLOOKUP(Tabla1[[#This Row],[txtDimensionFocus]],Tabla7[Columna1],Tabla7[Columna2])</f>
        <v>Cuentas Por Pagar Contratos</v>
      </c>
      <c r="D5135" s="43" t="s">
        <v>9340</v>
      </c>
      <c r="E5135" t="s">
        <v>29</v>
      </c>
      <c r="F5135" t="s">
        <v>9341</v>
      </c>
      <c r="G5135" s="41">
        <v>40193</v>
      </c>
      <c r="H5135">
        <v>4</v>
      </c>
      <c r="L5135" t="s">
        <v>21854</v>
      </c>
      <c r="M5135" s="44">
        <v>-4453181.0999999996</v>
      </c>
      <c r="N5135" s="44">
        <v>-4453181.0999999996</v>
      </c>
    </row>
    <row r="5136" spans="2:14" x14ac:dyDescent="0.25">
      <c r="B5136" s="49" t="s">
        <v>9328</v>
      </c>
      <c r="C5136" s="53" t="str">
        <f>_xlfn.XLOOKUP(Tabla1[[#This Row],[txtDimensionFocus]],Tabla7[Columna1],Tabla7[Columna2])</f>
        <v>Cuentas Por Pagar Contratos</v>
      </c>
      <c r="D5136" s="43" t="s">
        <v>15594</v>
      </c>
      <c r="E5136" t="s">
        <v>8122</v>
      </c>
      <c r="F5136" t="s">
        <v>15595</v>
      </c>
      <c r="G5136" s="41">
        <v>44470</v>
      </c>
      <c r="H5136" t="s">
        <v>8123</v>
      </c>
      <c r="I5136" t="s">
        <v>19501</v>
      </c>
      <c r="K5136" t="s">
        <v>22965</v>
      </c>
      <c r="L5136" t="s">
        <v>21854</v>
      </c>
      <c r="M5136" s="44">
        <v>-4447471.5</v>
      </c>
      <c r="N5136" s="44">
        <v>-4447471.5</v>
      </c>
    </row>
    <row r="5137" spans="2:14" x14ac:dyDescent="0.25">
      <c r="B5137" s="49" t="s">
        <v>9328</v>
      </c>
      <c r="C5137" s="53" t="str">
        <f>_xlfn.XLOOKUP(Tabla1[[#This Row],[txtDimensionFocus]],Tabla7[Columna1],Tabla7[Columna2])</f>
        <v>Cuentas Por Pagar Contratos</v>
      </c>
      <c r="D5137" s="43" t="s">
        <v>14750</v>
      </c>
      <c r="E5137" t="s">
        <v>6973</v>
      </c>
      <c r="F5137" t="s">
        <v>14751</v>
      </c>
      <c r="G5137" s="41">
        <v>43067</v>
      </c>
      <c r="H5137" t="s">
        <v>6974</v>
      </c>
      <c r="I5137" t="s">
        <v>2414</v>
      </c>
      <c r="K5137" t="s">
        <v>23331</v>
      </c>
      <c r="L5137" t="s">
        <v>21854</v>
      </c>
      <c r="M5137" s="44">
        <v>-4409740</v>
      </c>
      <c r="N5137" s="44">
        <v>-4409740</v>
      </c>
    </row>
    <row r="5138" spans="2:14" x14ac:dyDescent="0.25">
      <c r="B5138" s="49" t="s">
        <v>9328</v>
      </c>
      <c r="C5138" s="53" t="str">
        <f>_xlfn.XLOOKUP(Tabla1[[#This Row],[txtDimensionFocus]],Tabla7[Columna1],Tabla7[Columna2])</f>
        <v>Cuentas Por Pagar Contratos</v>
      </c>
      <c r="D5138" s="43" t="s">
        <v>15452</v>
      </c>
      <c r="E5138" t="s">
        <v>7976</v>
      </c>
      <c r="F5138" t="s">
        <v>15453</v>
      </c>
      <c r="G5138" s="41">
        <v>44469</v>
      </c>
      <c r="H5138" t="s">
        <v>7977</v>
      </c>
      <c r="I5138" t="s">
        <v>19339</v>
      </c>
      <c r="K5138" t="s">
        <v>22874</v>
      </c>
      <c r="L5138" t="s">
        <v>21854</v>
      </c>
      <c r="M5138" s="44">
        <v>-4403000</v>
      </c>
      <c r="N5138" s="44">
        <v>-4403000</v>
      </c>
    </row>
    <row r="5139" spans="2:14" x14ac:dyDescent="0.25">
      <c r="B5139" s="49" t="s">
        <v>9328</v>
      </c>
      <c r="C5139" s="53" t="str">
        <f>_xlfn.XLOOKUP(Tabla1[[#This Row],[txtDimensionFocus]],Tabla7[Columna1],Tabla7[Columna2])</f>
        <v>Cuentas Por Pagar Contratos</v>
      </c>
      <c r="D5139" s="43" t="s">
        <v>16007</v>
      </c>
      <c r="E5139" t="s">
        <v>8601</v>
      </c>
      <c r="F5139" t="s">
        <v>16008</v>
      </c>
      <c r="G5139" s="41">
        <v>44550</v>
      </c>
      <c r="H5139" t="s">
        <v>8602</v>
      </c>
      <c r="I5139" t="s">
        <v>16895</v>
      </c>
      <c r="K5139" t="s">
        <v>23336</v>
      </c>
      <c r="L5139" t="s">
        <v>21854</v>
      </c>
      <c r="M5139" s="44">
        <v>-4370119.7</v>
      </c>
      <c r="N5139" s="44">
        <v>-4370119.7</v>
      </c>
    </row>
    <row r="5140" spans="2:14" x14ac:dyDescent="0.25">
      <c r="B5140" s="49" t="s">
        <v>9328</v>
      </c>
      <c r="C5140" s="53" t="str">
        <f>_xlfn.XLOOKUP(Tabla1[[#This Row],[txtDimensionFocus]],Tabla7[Columna1],Tabla7[Columna2])</f>
        <v>Cuentas Por Pagar Contratos</v>
      </c>
      <c r="D5140" s="43" t="s">
        <v>14297</v>
      </c>
      <c r="E5140" t="s">
        <v>6379</v>
      </c>
      <c r="F5140" t="s">
        <v>14298</v>
      </c>
      <c r="G5140" s="41">
        <v>42626</v>
      </c>
      <c r="H5140" t="s">
        <v>6380</v>
      </c>
      <c r="I5140" t="s">
        <v>14764</v>
      </c>
      <c r="J5140" t="s">
        <v>21927</v>
      </c>
      <c r="K5140" t="s">
        <v>23181</v>
      </c>
      <c r="L5140" t="s">
        <v>21854</v>
      </c>
      <c r="M5140" s="44">
        <v>-4353511.18</v>
      </c>
      <c r="N5140" s="44">
        <v>-4353511.18</v>
      </c>
    </row>
    <row r="5141" spans="2:14" x14ac:dyDescent="0.25">
      <c r="B5141" s="49" t="s">
        <v>23585</v>
      </c>
      <c r="C5141" s="53" t="str">
        <f>_xlfn.XLOOKUP(Tabla1[[#This Row],[txtDimensionFocus]],Tabla7[Columna1],Tabla7[Columna2])</f>
        <v>Cuenta Por Pagar Sueldos/Pension Alimenticia</v>
      </c>
      <c r="D5141" s="43" t="s">
        <v>23586</v>
      </c>
      <c r="E5141" t="s">
        <v>23587</v>
      </c>
      <c r="F5141" t="s">
        <v>23588</v>
      </c>
      <c r="G5141" s="41">
        <v>42438</v>
      </c>
      <c r="L5141" t="s">
        <v>21854</v>
      </c>
      <c r="M5141" s="44">
        <v>-5000</v>
      </c>
      <c r="N5141" s="44">
        <v>-5000</v>
      </c>
    </row>
    <row r="5142" spans="2:14" x14ac:dyDescent="0.25">
      <c r="B5142" s="49" t="s">
        <v>23585</v>
      </c>
      <c r="C5142" s="53" t="str">
        <f>_xlfn.XLOOKUP(Tabla1[[#This Row],[txtDimensionFocus]],Tabla7[Columna1],Tabla7[Columna2])</f>
        <v>Cuenta Por Pagar Sueldos/Pension Alimenticia</v>
      </c>
      <c r="D5142" s="43" t="s">
        <v>23586</v>
      </c>
      <c r="E5142" t="s">
        <v>23587</v>
      </c>
      <c r="F5142" t="s">
        <v>23590</v>
      </c>
      <c r="G5142" s="41">
        <v>41121</v>
      </c>
      <c r="H5142" t="s">
        <v>741</v>
      </c>
      <c r="L5142" t="s">
        <v>21854</v>
      </c>
      <c r="M5142" s="44">
        <v>-5000</v>
      </c>
      <c r="N5142" s="44">
        <v>-5000</v>
      </c>
    </row>
    <row r="5143" spans="2:14" x14ac:dyDescent="0.25">
      <c r="B5143" s="49" t="s">
        <v>23585</v>
      </c>
      <c r="C5143" s="53" t="str">
        <f>_xlfn.XLOOKUP(Tabla1[[#This Row],[txtDimensionFocus]],Tabla7[Columna1],Tabla7[Columna2])</f>
        <v>Cuenta Por Pagar Sueldos/Pension Alimenticia</v>
      </c>
      <c r="D5143" s="43" t="s">
        <v>23591</v>
      </c>
      <c r="E5143" t="s">
        <v>23592</v>
      </c>
      <c r="F5143" t="s">
        <v>23593</v>
      </c>
      <c r="G5143" s="41">
        <v>40466</v>
      </c>
      <c r="H5143">
        <v>454</v>
      </c>
      <c r="L5143" t="s">
        <v>21854</v>
      </c>
      <c r="M5143" s="44">
        <v>-5000</v>
      </c>
      <c r="N5143" s="44">
        <v>-5000</v>
      </c>
    </row>
    <row r="5144" spans="2:14" x14ac:dyDescent="0.25">
      <c r="B5144" s="49" t="s">
        <v>9328</v>
      </c>
      <c r="C5144" s="53" t="str">
        <f>_xlfn.XLOOKUP(Tabla1[[#This Row],[txtDimensionFocus]],Tabla7[Columna1],Tabla7[Columna2])</f>
        <v>Cuentas Por Pagar Contratos</v>
      </c>
      <c r="D5144" s="43" t="s">
        <v>16016</v>
      </c>
      <c r="E5144" t="s">
        <v>8613</v>
      </c>
      <c r="F5144" t="s">
        <v>16017</v>
      </c>
      <c r="G5144" s="41">
        <v>44557</v>
      </c>
      <c r="H5144" t="s">
        <v>8614</v>
      </c>
      <c r="I5144" t="s">
        <v>19550</v>
      </c>
      <c r="K5144" t="s">
        <v>23003</v>
      </c>
      <c r="L5144" t="s">
        <v>21854</v>
      </c>
      <c r="M5144" s="44">
        <v>-4288992.34</v>
      </c>
      <c r="N5144" s="44">
        <v>-4288992.34</v>
      </c>
    </row>
    <row r="5145" spans="2:14" x14ac:dyDescent="0.25">
      <c r="B5145" s="49" t="s">
        <v>9328</v>
      </c>
      <c r="C5145" s="53" t="str">
        <f>_xlfn.XLOOKUP(Tabla1[[#This Row],[txtDimensionFocus]],Tabla7[Columna1],Tabla7[Columna2])</f>
        <v>Cuentas Por Pagar Contratos</v>
      </c>
      <c r="D5145" s="43" t="s">
        <v>14002</v>
      </c>
      <c r="E5145" t="s">
        <v>5993</v>
      </c>
      <c r="F5145" t="s">
        <v>14003</v>
      </c>
      <c r="G5145" s="41">
        <v>42459</v>
      </c>
      <c r="H5145" t="s">
        <v>5994</v>
      </c>
      <c r="I5145" t="s">
        <v>19519</v>
      </c>
      <c r="J5145" t="s">
        <v>22980</v>
      </c>
      <c r="K5145" t="s">
        <v>22981</v>
      </c>
      <c r="L5145" t="s">
        <v>21854</v>
      </c>
      <c r="M5145" s="44">
        <v>-6322124.6699999999</v>
      </c>
      <c r="N5145" s="44">
        <v>-4272255.8</v>
      </c>
    </row>
    <row r="5146" spans="2:14" x14ac:dyDescent="0.25">
      <c r="B5146" s="49" t="s">
        <v>23700</v>
      </c>
      <c r="C5146" s="53" t="str">
        <f>_xlfn.XLOOKUP(Tabla1[[#This Row],[txtDimensionFocus]],Tabla7[Columna1],Tabla7[Columna2])</f>
        <v>Retencion por Pagar  de Impuesto Retenido</v>
      </c>
      <c r="D5146" s="43" t="s">
        <v>17</v>
      </c>
      <c r="E5146" t="s">
        <v>16</v>
      </c>
      <c r="F5146" t="s">
        <v>23837</v>
      </c>
      <c r="G5146" s="41">
        <v>41977</v>
      </c>
      <c r="L5146" t="s">
        <v>21854</v>
      </c>
      <c r="M5146" s="44">
        <v>-4952.1000000000004</v>
      </c>
      <c r="N5146" s="44">
        <v>-4952.1000000000004</v>
      </c>
    </row>
    <row r="5147" spans="2:14" x14ac:dyDescent="0.25">
      <c r="B5147" s="49" t="s">
        <v>9328</v>
      </c>
      <c r="C5147" s="53" t="str">
        <f>_xlfn.XLOOKUP(Tabla1[[#This Row],[txtDimensionFocus]],Tabla7[Columna1],Tabla7[Columna2])</f>
        <v>Cuentas Por Pagar Contratos</v>
      </c>
      <c r="D5147" s="43" t="s">
        <v>12353</v>
      </c>
      <c r="E5147" t="s">
        <v>3838</v>
      </c>
      <c r="F5147" t="s">
        <v>15491</v>
      </c>
      <c r="G5147" s="41">
        <v>44469</v>
      </c>
      <c r="H5147" t="s">
        <v>8015</v>
      </c>
      <c r="I5147" t="s">
        <v>19339</v>
      </c>
      <c r="K5147" t="s">
        <v>23261</v>
      </c>
      <c r="L5147" t="s">
        <v>21854</v>
      </c>
      <c r="M5147" s="44">
        <v>-4265163</v>
      </c>
      <c r="N5147" s="44">
        <v>-4265163</v>
      </c>
    </row>
    <row r="5148" spans="2:14" x14ac:dyDescent="0.25">
      <c r="B5148" s="49" t="s">
        <v>9328</v>
      </c>
      <c r="C5148" s="53" t="str">
        <f>_xlfn.XLOOKUP(Tabla1[[#This Row],[txtDimensionFocus]],Tabla7[Columna1],Tabla7[Columna2])</f>
        <v>Cuentas Por Pagar Contratos</v>
      </c>
      <c r="D5148" s="43" t="s">
        <v>14856</v>
      </c>
      <c r="E5148" t="s">
        <v>7109</v>
      </c>
      <c r="F5148" t="s">
        <v>14857</v>
      </c>
      <c r="G5148" s="41">
        <v>43243</v>
      </c>
      <c r="H5148" t="s">
        <v>7110</v>
      </c>
      <c r="I5148" t="s">
        <v>16837</v>
      </c>
      <c r="J5148" t="s">
        <v>21952</v>
      </c>
      <c r="K5148" t="s">
        <v>23313</v>
      </c>
      <c r="L5148" t="s">
        <v>21854</v>
      </c>
      <c r="M5148" s="44">
        <v>-5287178.4400000004</v>
      </c>
      <c r="N5148" s="44">
        <v>-4229742.75</v>
      </c>
    </row>
    <row r="5149" spans="2:14" x14ac:dyDescent="0.25">
      <c r="B5149" s="49" t="s">
        <v>9328</v>
      </c>
      <c r="C5149" s="53" t="str">
        <f>_xlfn.XLOOKUP(Tabla1[[#This Row],[txtDimensionFocus]],Tabla7[Columna1],Tabla7[Columna2])</f>
        <v>Cuentas Por Pagar Contratos</v>
      </c>
      <c r="D5149" s="43" t="s">
        <v>5934</v>
      </c>
      <c r="E5149" t="s">
        <v>5933</v>
      </c>
      <c r="F5149" t="s">
        <v>13966</v>
      </c>
      <c r="G5149" s="41">
        <v>42403</v>
      </c>
      <c r="H5149" t="s">
        <v>5935</v>
      </c>
      <c r="I5149" t="s">
        <v>7654</v>
      </c>
      <c r="J5149" t="s">
        <v>23142</v>
      </c>
      <c r="K5149" t="s">
        <v>23484</v>
      </c>
      <c r="L5149" t="s">
        <v>21854</v>
      </c>
      <c r="M5149" s="44">
        <v>-4228887.4800000004</v>
      </c>
      <c r="N5149" s="44">
        <v>-4228887.4800000004</v>
      </c>
    </row>
    <row r="5150" spans="2:14" x14ac:dyDescent="0.25">
      <c r="B5150" s="49" t="s">
        <v>9328</v>
      </c>
      <c r="C5150" s="53" t="str">
        <f>_xlfn.XLOOKUP(Tabla1[[#This Row],[txtDimensionFocus]],Tabla7[Columna1],Tabla7[Columna2])</f>
        <v>Cuentas Por Pagar Contratos</v>
      </c>
      <c r="D5150" s="43" t="s">
        <v>15982</v>
      </c>
      <c r="E5150" t="s">
        <v>8575</v>
      </c>
      <c r="F5150" t="s">
        <v>15983</v>
      </c>
      <c r="G5150" s="41">
        <v>44538</v>
      </c>
      <c r="H5150" t="s">
        <v>8576</v>
      </c>
      <c r="I5150" t="s">
        <v>19437</v>
      </c>
      <c r="K5150" t="s">
        <v>23249</v>
      </c>
      <c r="L5150" t="s">
        <v>21854</v>
      </c>
      <c r="M5150" s="44">
        <v>-4226250</v>
      </c>
      <c r="N5150" s="44">
        <v>-4226250</v>
      </c>
    </row>
    <row r="5151" spans="2:14" x14ac:dyDescent="0.25">
      <c r="B5151" s="49" t="s">
        <v>9328</v>
      </c>
      <c r="C5151" s="53" t="str">
        <f>_xlfn.XLOOKUP(Tabla1[[#This Row],[txtDimensionFocus]],Tabla7[Columna1],Tabla7[Columna2])</f>
        <v>Cuentas Por Pagar Contratos</v>
      </c>
      <c r="D5151" s="43" t="s">
        <v>15719</v>
      </c>
      <c r="E5151" t="s">
        <v>8247</v>
      </c>
      <c r="F5151" t="s">
        <v>15720</v>
      </c>
      <c r="G5151" s="41">
        <v>44470</v>
      </c>
      <c r="H5151" t="s">
        <v>8248</v>
      </c>
      <c r="I5151" t="s">
        <v>19322</v>
      </c>
      <c r="L5151" t="s">
        <v>21854</v>
      </c>
      <c r="M5151" s="44">
        <v>-4160000</v>
      </c>
      <c r="N5151" s="44">
        <v>-4160000</v>
      </c>
    </row>
    <row r="5152" spans="2:14" x14ac:dyDescent="0.25">
      <c r="B5152" s="49" t="s">
        <v>23700</v>
      </c>
      <c r="C5152" s="53" t="str">
        <f>_xlfn.XLOOKUP(Tabla1[[#This Row],[txtDimensionFocus]],Tabla7[Columna1],Tabla7[Columna2])</f>
        <v>Retencion por Pagar  de Impuesto Retenido</v>
      </c>
      <c r="D5152" s="43" t="s">
        <v>17</v>
      </c>
      <c r="E5152" t="s">
        <v>16</v>
      </c>
      <c r="F5152" t="s">
        <v>23802</v>
      </c>
      <c r="G5152" s="41">
        <v>41709</v>
      </c>
      <c r="L5152" t="s">
        <v>21854</v>
      </c>
      <c r="M5152" s="44">
        <v>-4913.33</v>
      </c>
      <c r="N5152" s="44">
        <v>-4913.33</v>
      </c>
    </row>
    <row r="5153" spans="2:14" x14ac:dyDescent="0.25">
      <c r="B5153" s="49" t="s">
        <v>9328</v>
      </c>
      <c r="C5153" s="53" t="str">
        <f>_xlfn.XLOOKUP(Tabla1[[#This Row],[txtDimensionFocus]],Tabla7[Columna1],Tabla7[Columna2])</f>
        <v>Cuentas Por Pagar Contratos</v>
      </c>
      <c r="D5153" s="43" t="s">
        <v>12900</v>
      </c>
      <c r="E5153" t="s">
        <v>4583</v>
      </c>
      <c r="F5153" t="s">
        <v>12901</v>
      </c>
      <c r="G5153" s="41">
        <v>42003</v>
      </c>
      <c r="H5153" t="s">
        <v>4584</v>
      </c>
      <c r="I5153" t="s">
        <v>19490</v>
      </c>
      <c r="K5153" t="s">
        <v>23350</v>
      </c>
      <c r="L5153" t="s">
        <v>21854</v>
      </c>
      <c r="M5153" s="44">
        <v>-4144185</v>
      </c>
      <c r="N5153" s="44">
        <v>-4144185</v>
      </c>
    </row>
    <row r="5154" spans="2:14" x14ac:dyDescent="0.25">
      <c r="B5154" s="49" t="s">
        <v>9328</v>
      </c>
      <c r="C5154" s="53" t="str">
        <f>_xlfn.XLOOKUP(Tabla1[[#This Row],[txtDimensionFocus]],Tabla7[Columna1],Tabla7[Columna2])</f>
        <v>Cuentas Por Pagar Contratos</v>
      </c>
      <c r="D5154" s="43" t="s">
        <v>12012</v>
      </c>
      <c r="E5154" t="s">
        <v>3359</v>
      </c>
      <c r="F5154" t="s">
        <v>12013</v>
      </c>
      <c r="G5154" s="41">
        <v>41773</v>
      </c>
      <c r="H5154" t="s">
        <v>3360</v>
      </c>
      <c r="I5154" t="s">
        <v>16883</v>
      </c>
      <c r="J5154" t="s">
        <v>21927</v>
      </c>
      <c r="K5154" t="s">
        <v>22939</v>
      </c>
      <c r="L5154" t="s">
        <v>21854</v>
      </c>
      <c r="M5154" s="44">
        <v>-4125971.64</v>
      </c>
      <c r="N5154" s="44">
        <v>-4125971.64</v>
      </c>
    </row>
    <row r="5155" spans="2:14" x14ac:dyDescent="0.25">
      <c r="B5155" s="49" t="s">
        <v>23700</v>
      </c>
      <c r="C5155" s="53" t="str">
        <f>_xlfn.XLOOKUP(Tabla1[[#This Row],[txtDimensionFocus]],Tabla7[Columna1],Tabla7[Columna2])</f>
        <v>Retencion por Pagar  de Impuesto Retenido</v>
      </c>
      <c r="D5155" s="43" t="s">
        <v>17</v>
      </c>
      <c r="E5155" t="s">
        <v>16</v>
      </c>
      <c r="F5155" t="s">
        <v>23715</v>
      </c>
      <c r="G5155" s="41">
        <v>41407</v>
      </c>
      <c r="L5155" t="s">
        <v>21854</v>
      </c>
      <c r="M5155" s="44">
        <v>-4900.3500000000004</v>
      </c>
      <c r="N5155" s="44">
        <v>-4900.3500000000004</v>
      </c>
    </row>
    <row r="5156" spans="2:14" x14ac:dyDescent="0.25">
      <c r="B5156" s="49" t="s">
        <v>23700</v>
      </c>
      <c r="C5156" s="53" t="str">
        <f>_xlfn.XLOOKUP(Tabla1[[#This Row],[txtDimensionFocus]],Tabla7[Columna1],Tabla7[Columna2])</f>
        <v>Retencion por Pagar  de Impuesto Retenido</v>
      </c>
      <c r="D5156" s="43" t="s">
        <v>17</v>
      </c>
      <c r="E5156" t="s">
        <v>16</v>
      </c>
      <c r="F5156" t="s">
        <v>23723</v>
      </c>
      <c r="G5156" s="41">
        <v>41425</v>
      </c>
      <c r="L5156" t="s">
        <v>21854</v>
      </c>
      <c r="M5156" s="44">
        <v>-4900.3500000000004</v>
      </c>
      <c r="N5156" s="44">
        <v>-4900.3500000000004</v>
      </c>
    </row>
    <row r="5157" spans="2:14" x14ac:dyDescent="0.25">
      <c r="B5157" s="49" t="s">
        <v>9328</v>
      </c>
      <c r="C5157" s="53" t="str">
        <f>_xlfn.XLOOKUP(Tabla1[[#This Row],[txtDimensionFocus]],Tabla7[Columna1],Tabla7[Columna2])</f>
        <v>Cuentas Por Pagar Contratos</v>
      </c>
      <c r="D5157" s="43" t="s">
        <v>11036</v>
      </c>
      <c r="E5157" t="s">
        <v>2128</v>
      </c>
      <c r="F5157" t="s">
        <v>11037</v>
      </c>
      <c r="G5157" s="41">
        <v>41639</v>
      </c>
      <c r="H5157" t="s">
        <v>2129</v>
      </c>
      <c r="I5157" t="s">
        <v>19920</v>
      </c>
      <c r="K5157" t="s">
        <v>23339</v>
      </c>
      <c r="L5157" t="s">
        <v>21854</v>
      </c>
      <c r="M5157" s="44">
        <v>-5142643.74</v>
      </c>
      <c r="N5157" s="44">
        <v>-4114114.99</v>
      </c>
    </row>
    <row r="5158" spans="2:14" x14ac:dyDescent="0.25">
      <c r="B5158" s="49" t="s">
        <v>9328</v>
      </c>
      <c r="C5158" s="53" t="str">
        <f>_xlfn.XLOOKUP(Tabla1[[#This Row],[txtDimensionFocus]],Tabla7[Columna1],Tabla7[Columna2])</f>
        <v>Cuentas Por Pagar Contratos</v>
      </c>
      <c r="D5158" s="43" t="s">
        <v>7169</v>
      </c>
      <c r="E5158" t="s">
        <v>7168</v>
      </c>
      <c r="F5158" t="s">
        <v>14903</v>
      </c>
      <c r="G5158" s="41">
        <v>43300</v>
      </c>
      <c r="H5158" t="s">
        <v>7170</v>
      </c>
      <c r="I5158" t="s">
        <v>19366</v>
      </c>
      <c r="J5158" t="s">
        <v>21952</v>
      </c>
      <c r="K5158" t="s">
        <v>23452</v>
      </c>
      <c r="L5158" t="s">
        <v>21854</v>
      </c>
      <c r="M5158" s="44">
        <v>-5123511.29</v>
      </c>
      <c r="N5158" s="44">
        <v>-4098809.03</v>
      </c>
    </row>
    <row r="5159" spans="2:14" x14ac:dyDescent="0.25">
      <c r="B5159" s="49" t="s">
        <v>9328</v>
      </c>
      <c r="C5159" s="53" t="str">
        <f>_xlfn.XLOOKUP(Tabla1[[#This Row],[txtDimensionFocus]],Tabla7[Columna1],Tabla7[Columna2])</f>
        <v>Cuentas Por Pagar Contratos</v>
      </c>
      <c r="D5159" s="43" t="s">
        <v>15529</v>
      </c>
      <c r="E5159" t="s">
        <v>8057</v>
      </c>
      <c r="F5159" t="s">
        <v>15530</v>
      </c>
      <c r="G5159" s="41">
        <v>44470</v>
      </c>
      <c r="H5159" t="s">
        <v>8058</v>
      </c>
      <c r="I5159" t="s">
        <v>19324</v>
      </c>
      <c r="K5159" t="s">
        <v>22830</v>
      </c>
      <c r="L5159" t="s">
        <v>21854</v>
      </c>
      <c r="M5159" s="44">
        <v>-4064585</v>
      </c>
      <c r="N5159" s="44">
        <v>-4064585</v>
      </c>
    </row>
    <row r="5160" spans="2:14" x14ac:dyDescent="0.25">
      <c r="B5160" s="49" t="s">
        <v>9328</v>
      </c>
      <c r="C5160" s="53" t="str">
        <f>_xlfn.XLOOKUP(Tabla1[[#This Row],[txtDimensionFocus]],Tabla7[Columna1],Tabla7[Columna2])</f>
        <v>Cuentas Por Pagar Contratos</v>
      </c>
      <c r="D5160" s="43" t="s">
        <v>15628</v>
      </c>
      <c r="E5160" t="s">
        <v>8156</v>
      </c>
      <c r="F5160" t="s">
        <v>15629</v>
      </c>
      <c r="G5160" s="41">
        <v>44470</v>
      </c>
      <c r="H5160" t="s">
        <v>8157</v>
      </c>
      <c r="I5160" t="s">
        <v>19606</v>
      </c>
      <c r="K5160" t="s">
        <v>23041</v>
      </c>
      <c r="L5160" t="s">
        <v>21854</v>
      </c>
      <c r="M5160" s="44">
        <v>-4038800</v>
      </c>
      <c r="N5160" s="44">
        <v>-4038800</v>
      </c>
    </row>
    <row r="5161" spans="2:14" x14ac:dyDescent="0.25">
      <c r="B5161" s="49" t="s">
        <v>9328</v>
      </c>
      <c r="C5161" s="53" t="str">
        <f>_xlfn.XLOOKUP(Tabla1[[#This Row],[txtDimensionFocus]],Tabla7[Columna1],Tabla7[Columna2])</f>
        <v>Cuentas Por Pagar Contratos</v>
      </c>
      <c r="D5161" s="43" t="s">
        <v>15684</v>
      </c>
      <c r="E5161" t="s">
        <v>8212</v>
      </c>
      <c r="F5161" t="s">
        <v>15685</v>
      </c>
      <c r="G5161" s="41">
        <v>44470</v>
      </c>
      <c r="H5161" t="s">
        <v>8213</v>
      </c>
      <c r="I5161" t="s">
        <v>19379</v>
      </c>
      <c r="K5161" t="s">
        <v>23175</v>
      </c>
      <c r="L5161" t="s">
        <v>21854</v>
      </c>
      <c r="M5161" s="44">
        <v>-4029642</v>
      </c>
      <c r="N5161" s="44">
        <v>-4029642</v>
      </c>
    </row>
    <row r="5162" spans="2:14" x14ac:dyDescent="0.25">
      <c r="B5162" s="49" t="s">
        <v>9328</v>
      </c>
      <c r="C5162" s="53" t="str">
        <f>_xlfn.XLOOKUP(Tabla1[[#This Row],[txtDimensionFocus]],Tabla7[Columna1],Tabla7[Columna2])</f>
        <v>Cuentas Por Pagar Contratos</v>
      </c>
      <c r="D5162" s="43" t="s">
        <v>7169</v>
      </c>
      <c r="E5162" t="s">
        <v>7168</v>
      </c>
      <c r="F5162" t="s">
        <v>14968</v>
      </c>
      <c r="G5162" s="41">
        <v>43395</v>
      </c>
      <c r="H5162" t="s">
        <v>7267</v>
      </c>
      <c r="I5162" t="s">
        <v>20138</v>
      </c>
      <c r="J5162" t="s">
        <v>21952</v>
      </c>
      <c r="K5162" t="s">
        <v>23452</v>
      </c>
      <c r="L5162" t="s">
        <v>21854</v>
      </c>
      <c r="M5162" s="44">
        <v>-4026998.35</v>
      </c>
      <c r="N5162" s="44">
        <v>-4026998.35</v>
      </c>
    </row>
    <row r="5163" spans="2:14" x14ac:dyDescent="0.25">
      <c r="B5163" s="49" t="s">
        <v>9328</v>
      </c>
      <c r="C5163" s="53" t="str">
        <f>_xlfn.XLOOKUP(Tabla1[[#This Row],[txtDimensionFocus]],Tabla7[Columna1],Tabla7[Columna2])</f>
        <v>Cuentas Por Pagar Contratos</v>
      </c>
      <c r="D5163" s="43" t="s">
        <v>15596</v>
      </c>
      <c r="E5163" t="s">
        <v>8124</v>
      </c>
      <c r="F5163" t="s">
        <v>15597</v>
      </c>
      <c r="G5163" s="41">
        <v>44470</v>
      </c>
      <c r="H5163" t="s">
        <v>8125</v>
      </c>
      <c r="I5163" t="s">
        <v>19303</v>
      </c>
      <c r="K5163" t="s">
        <v>22966</v>
      </c>
      <c r="L5163" t="s">
        <v>21854</v>
      </c>
      <c r="M5163" s="44">
        <v>-4000681.55</v>
      </c>
      <c r="N5163" s="44">
        <v>-4000681.55</v>
      </c>
    </row>
    <row r="5164" spans="2:14" x14ac:dyDescent="0.25">
      <c r="B5164" s="49" t="s">
        <v>9328</v>
      </c>
      <c r="C5164" s="53" t="str">
        <f>_xlfn.XLOOKUP(Tabla1[[#This Row],[txtDimensionFocus]],Tabla7[Columna1],Tabla7[Columna2])</f>
        <v>Cuentas Por Pagar Contratos</v>
      </c>
      <c r="D5164" s="43" t="s">
        <v>15662</v>
      </c>
      <c r="E5164" t="s">
        <v>8190</v>
      </c>
      <c r="F5164" t="s">
        <v>15663</v>
      </c>
      <c r="G5164" s="41">
        <v>44470</v>
      </c>
      <c r="H5164" t="s">
        <v>8191</v>
      </c>
      <c r="I5164" t="s">
        <v>19620</v>
      </c>
      <c r="K5164" t="s">
        <v>23125</v>
      </c>
      <c r="L5164" t="s">
        <v>21854</v>
      </c>
      <c r="M5164" s="44">
        <v>-4000573.2</v>
      </c>
      <c r="N5164" s="44">
        <v>-4000573.2</v>
      </c>
    </row>
    <row r="5165" spans="2:14" x14ac:dyDescent="0.25">
      <c r="B5165" s="49" t="s">
        <v>9328</v>
      </c>
      <c r="C5165" s="53" t="str">
        <f>_xlfn.XLOOKUP(Tabla1[[#This Row],[txtDimensionFocus]],Tabla7[Columna1],Tabla7[Columna2])</f>
        <v>Cuentas Por Pagar Contratos</v>
      </c>
      <c r="D5165" s="43" t="s">
        <v>15836</v>
      </c>
      <c r="E5165" t="s">
        <v>8399</v>
      </c>
      <c r="F5165" t="s">
        <v>15837</v>
      </c>
      <c r="G5165" s="41">
        <v>44474</v>
      </c>
      <c r="H5165" t="s">
        <v>8400</v>
      </c>
      <c r="I5165" t="s">
        <v>19303</v>
      </c>
      <c r="K5165" t="s">
        <v>23244</v>
      </c>
      <c r="L5165" t="s">
        <v>21854</v>
      </c>
      <c r="M5165" s="44">
        <v>-3974400</v>
      </c>
      <c r="N5165" s="44">
        <v>-3974400</v>
      </c>
    </row>
    <row r="5166" spans="2:14" x14ac:dyDescent="0.25">
      <c r="B5166" s="49" t="s">
        <v>9328</v>
      </c>
      <c r="C5166" s="53" t="str">
        <f>_xlfn.XLOOKUP(Tabla1[[#This Row],[txtDimensionFocus]],Tabla7[Columna1],Tabla7[Columna2])</f>
        <v>Cuentas Por Pagar Contratos</v>
      </c>
      <c r="D5166" s="43" t="s">
        <v>7169</v>
      </c>
      <c r="E5166" t="s">
        <v>7168</v>
      </c>
      <c r="F5166" t="s">
        <v>14954</v>
      </c>
      <c r="G5166" s="41">
        <v>43378</v>
      </c>
      <c r="H5166" t="s">
        <v>7247</v>
      </c>
      <c r="I5166" t="s">
        <v>20138</v>
      </c>
      <c r="J5166" t="s">
        <v>21952</v>
      </c>
      <c r="K5166" t="s">
        <v>23452</v>
      </c>
      <c r="L5166" t="s">
        <v>21854</v>
      </c>
      <c r="M5166" s="44">
        <v>-3968844.26</v>
      </c>
      <c r="N5166" s="44">
        <v>-3968844.26</v>
      </c>
    </row>
    <row r="5167" spans="2:14" x14ac:dyDescent="0.25">
      <c r="B5167" s="49" t="s">
        <v>9328</v>
      </c>
      <c r="C5167" s="53" t="str">
        <f>_xlfn.XLOOKUP(Tabla1[[#This Row],[txtDimensionFocus]],Tabla7[Columna1],Tabla7[Columna2])</f>
        <v>Cuentas Por Pagar Contratos</v>
      </c>
      <c r="D5167" s="43" t="s">
        <v>9885</v>
      </c>
      <c r="E5167" t="s">
        <v>684</v>
      </c>
      <c r="F5167" t="s">
        <v>10111</v>
      </c>
      <c r="G5167" s="41">
        <v>41229</v>
      </c>
      <c r="H5167" t="s">
        <v>1008</v>
      </c>
      <c r="L5167" t="s">
        <v>21854</v>
      </c>
      <c r="M5167" s="44">
        <v>-3968500.18</v>
      </c>
      <c r="N5167" s="44">
        <v>-3968500.18</v>
      </c>
    </row>
    <row r="5168" spans="2:14" x14ac:dyDescent="0.25">
      <c r="B5168" s="49" t="s">
        <v>9328</v>
      </c>
      <c r="C5168" s="53" t="str">
        <f>_xlfn.XLOOKUP(Tabla1[[#This Row],[txtDimensionFocus]],Tabla7[Columna1],Tabla7[Columna2])</f>
        <v>Cuentas Por Pagar Contratos</v>
      </c>
      <c r="D5168" s="43" t="s">
        <v>16042</v>
      </c>
      <c r="E5168" t="s">
        <v>8656</v>
      </c>
      <c r="F5168" t="s">
        <v>16043</v>
      </c>
      <c r="G5168" s="41">
        <v>44602</v>
      </c>
      <c r="H5168" t="s">
        <v>8657</v>
      </c>
      <c r="I5168" t="s">
        <v>19614</v>
      </c>
      <c r="J5168" t="s">
        <v>21952</v>
      </c>
      <c r="K5168" t="s">
        <v>23048</v>
      </c>
      <c r="L5168" t="s">
        <v>21854</v>
      </c>
      <c r="M5168" s="44">
        <v>-3953297.26</v>
      </c>
      <c r="N5168" s="44">
        <v>-3953297.26</v>
      </c>
    </row>
    <row r="5169" spans="2:14" x14ac:dyDescent="0.25">
      <c r="B5169" s="49" t="s">
        <v>9328</v>
      </c>
      <c r="C5169" s="53" t="str">
        <f>_xlfn.XLOOKUP(Tabla1[[#This Row],[txtDimensionFocus]],Tabla7[Columna1],Tabla7[Columna2])</f>
        <v>Cuentas Por Pagar Contratos</v>
      </c>
      <c r="D5169" s="43" t="s">
        <v>5457</v>
      </c>
      <c r="E5169" t="s">
        <v>5456</v>
      </c>
      <c r="F5169" t="s">
        <v>13565</v>
      </c>
      <c r="G5169" s="41">
        <v>42129</v>
      </c>
      <c r="H5169" t="s">
        <v>5458</v>
      </c>
      <c r="L5169" t="s">
        <v>21854</v>
      </c>
      <c r="M5169" s="44">
        <v>-3949700.25</v>
      </c>
      <c r="N5169" s="44">
        <v>-3949700.25</v>
      </c>
    </row>
    <row r="5170" spans="2:14" x14ac:dyDescent="0.25">
      <c r="B5170" s="49" t="s">
        <v>9328</v>
      </c>
      <c r="C5170" s="53" t="str">
        <f>_xlfn.XLOOKUP(Tabla1[[#This Row],[txtDimensionFocus]],Tabla7[Columna1],Tabla7[Columna2])</f>
        <v>Cuentas Por Pagar Contratos</v>
      </c>
      <c r="D5170" s="43" t="s">
        <v>15479</v>
      </c>
      <c r="E5170" t="s">
        <v>8003</v>
      </c>
      <c r="F5170" t="s">
        <v>15480</v>
      </c>
      <c r="G5170" s="41">
        <v>44469</v>
      </c>
      <c r="H5170" t="s">
        <v>8004</v>
      </c>
      <c r="I5170" t="s">
        <v>19415</v>
      </c>
      <c r="K5170" t="s">
        <v>23105</v>
      </c>
      <c r="L5170" t="s">
        <v>21854</v>
      </c>
      <c r="M5170" s="44">
        <v>-3943710</v>
      </c>
      <c r="N5170" s="44">
        <v>-3943710</v>
      </c>
    </row>
    <row r="5171" spans="2:14" x14ac:dyDescent="0.25">
      <c r="B5171" s="49" t="s">
        <v>9328</v>
      </c>
      <c r="C5171" s="53" t="str">
        <f>_xlfn.XLOOKUP(Tabla1[[#This Row],[txtDimensionFocus]],Tabla7[Columna1],Tabla7[Columna2])</f>
        <v>Cuentas Por Pagar Contratos</v>
      </c>
      <c r="D5171" s="43" t="s">
        <v>15494</v>
      </c>
      <c r="E5171" t="s">
        <v>8018</v>
      </c>
      <c r="F5171" t="s">
        <v>15495</v>
      </c>
      <c r="G5171" s="41">
        <v>44469</v>
      </c>
      <c r="H5171" t="s">
        <v>8019</v>
      </c>
      <c r="I5171" t="s">
        <v>19370</v>
      </c>
      <c r="K5171" t="s">
        <v>23268</v>
      </c>
      <c r="L5171" t="s">
        <v>21854</v>
      </c>
      <c r="M5171" s="44">
        <v>-3936000</v>
      </c>
      <c r="N5171" s="44">
        <v>-3936000</v>
      </c>
    </row>
    <row r="5172" spans="2:14" x14ac:dyDescent="0.25">
      <c r="B5172" s="49" t="s">
        <v>9328</v>
      </c>
      <c r="C5172" s="53" t="str">
        <f>_xlfn.XLOOKUP(Tabla1[[#This Row],[txtDimensionFocus]],Tabla7[Columna1],Tabla7[Columna2])</f>
        <v>Cuentas Por Pagar Contratos</v>
      </c>
      <c r="D5172" s="43" t="s">
        <v>15477</v>
      </c>
      <c r="E5172" t="s">
        <v>8001</v>
      </c>
      <c r="F5172" t="s">
        <v>15478</v>
      </c>
      <c r="G5172" s="41">
        <v>44469</v>
      </c>
      <c r="H5172" t="s">
        <v>8002</v>
      </c>
      <c r="I5172" t="s">
        <v>19677</v>
      </c>
      <c r="K5172" t="s">
        <v>23093</v>
      </c>
      <c r="L5172" t="s">
        <v>21854</v>
      </c>
      <c r="M5172" s="44">
        <v>-3931968</v>
      </c>
      <c r="N5172" s="44">
        <v>-3931968</v>
      </c>
    </row>
    <row r="5173" spans="2:14" x14ac:dyDescent="0.25">
      <c r="B5173" s="49" t="s">
        <v>9328</v>
      </c>
      <c r="C5173" s="53" t="str">
        <f>_xlfn.XLOOKUP(Tabla1[[#This Row],[txtDimensionFocus]],Tabla7[Columna1],Tabla7[Columna2])</f>
        <v>Cuentas Por Pagar Contratos</v>
      </c>
      <c r="D5173" s="43" t="s">
        <v>15563</v>
      </c>
      <c r="E5173" t="s">
        <v>8091</v>
      </c>
      <c r="F5173" t="s">
        <v>15564</v>
      </c>
      <c r="G5173" s="41">
        <v>44470</v>
      </c>
      <c r="H5173" t="s">
        <v>8092</v>
      </c>
      <c r="I5173" t="s">
        <v>19324</v>
      </c>
      <c r="K5173" t="s">
        <v>22896</v>
      </c>
      <c r="L5173" t="s">
        <v>21854</v>
      </c>
      <c r="M5173" s="44">
        <v>-3908680</v>
      </c>
      <c r="N5173" s="44">
        <v>-3908680</v>
      </c>
    </row>
    <row r="5174" spans="2:14" x14ac:dyDescent="0.25">
      <c r="B5174" s="49" t="s">
        <v>9328</v>
      </c>
      <c r="C5174" s="53" t="str">
        <f>_xlfn.XLOOKUP(Tabla1[[#This Row],[txtDimensionFocus]],Tabla7[Columna1],Tabla7[Columna2])</f>
        <v>Cuentas Por Pagar Contratos</v>
      </c>
      <c r="D5174" s="43" t="s">
        <v>14814</v>
      </c>
      <c r="E5174" t="s">
        <v>7053</v>
      </c>
      <c r="F5174" t="s">
        <v>16319</v>
      </c>
      <c r="G5174" s="41">
        <v>45049</v>
      </c>
      <c r="H5174" t="s">
        <v>9082</v>
      </c>
      <c r="I5174" t="s">
        <v>9083</v>
      </c>
      <c r="J5174" t="s">
        <v>23363</v>
      </c>
      <c r="K5174" t="s">
        <v>23364</v>
      </c>
      <c r="L5174" t="s">
        <v>21854</v>
      </c>
      <c r="M5174" s="44">
        <v>-3904242.66</v>
      </c>
      <c r="N5174" s="44">
        <v>-3904242.66</v>
      </c>
    </row>
    <row r="5175" spans="2:14" x14ac:dyDescent="0.25">
      <c r="B5175" s="49" t="s">
        <v>9328</v>
      </c>
      <c r="C5175" s="53" t="str">
        <f>_xlfn.XLOOKUP(Tabla1[[#This Row],[txtDimensionFocus]],Tabla7[Columna1],Tabla7[Columna2])</f>
        <v>Cuentas Por Pagar Contratos</v>
      </c>
      <c r="D5175" s="43" t="s">
        <v>7287</v>
      </c>
      <c r="E5175" t="s">
        <v>7286</v>
      </c>
      <c r="F5175" t="s">
        <v>16278</v>
      </c>
      <c r="G5175" s="41">
        <v>45000</v>
      </c>
      <c r="H5175" t="s">
        <v>8842</v>
      </c>
      <c r="I5175" t="s">
        <v>9007</v>
      </c>
      <c r="K5175" t="s">
        <v>23432</v>
      </c>
      <c r="L5175" t="s">
        <v>21854</v>
      </c>
      <c r="M5175" s="44">
        <v>-3865871.16</v>
      </c>
      <c r="N5175" s="44">
        <v>-3865871.16</v>
      </c>
    </row>
    <row r="5176" spans="2:14" x14ac:dyDescent="0.25">
      <c r="B5176" s="49" t="s">
        <v>9328</v>
      </c>
      <c r="C5176" s="53" t="str">
        <f>_xlfn.XLOOKUP(Tabla1[[#This Row],[txtDimensionFocus]],Tabla7[Columna1],Tabla7[Columna2])</f>
        <v>Cuentas Por Pagar Contratos</v>
      </c>
      <c r="D5176" s="43" t="s">
        <v>15612</v>
      </c>
      <c r="E5176" t="s">
        <v>8140</v>
      </c>
      <c r="F5176" t="s">
        <v>15613</v>
      </c>
      <c r="G5176" s="41">
        <v>44470</v>
      </c>
      <c r="H5176" t="s">
        <v>8141</v>
      </c>
      <c r="I5176" t="s">
        <v>19348</v>
      </c>
      <c r="K5176" t="s">
        <v>22999</v>
      </c>
      <c r="L5176" t="s">
        <v>21854</v>
      </c>
      <c r="M5176" s="44">
        <v>-3860640</v>
      </c>
      <c r="N5176" s="44">
        <v>-3860640</v>
      </c>
    </row>
    <row r="5177" spans="2:14" x14ac:dyDescent="0.25">
      <c r="B5177" s="49" t="s">
        <v>9328</v>
      </c>
      <c r="C5177" s="53" t="str">
        <f>_xlfn.XLOOKUP(Tabla1[[#This Row],[txtDimensionFocus]],Tabla7[Columna1],Tabla7[Columna2])</f>
        <v>Cuentas Por Pagar Contratos</v>
      </c>
      <c r="D5177" s="43" t="s">
        <v>10731</v>
      </c>
      <c r="E5177" t="s">
        <v>1809</v>
      </c>
      <c r="F5177" t="s">
        <v>10732</v>
      </c>
      <c r="G5177" s="41">
        <v>41607</v>
      </c>
      <c r="H5177" t="s">
        <v>1810</v>
      </c>
      <c r="I5177" t="s">
        <v>19545</v>
      </c>
      <c r="K5177" t="s">
        <v>23000</v>
      </c>
      <c r="L5177" t="s">
        <v>21854</v>
      </c>
      <c r="M5177" s="44">
        <v>-3860629.66</v>
      </c>
      <c r="N5177" s="44">
        <v>-3860629.66</v>
      </c>
    </row>
    <row r="5178" spans="2:14" x14ac:dyDescent="0.25">
      <c r="B5178" s="49" t="s">
        <v>9328</v>
      </c>
      <c r="C5178" s="53" t="str">
        <f>_xlfn.XLOOKUP(Tabla1[[#This Row],[txtDimensionFocus]],Tabla7[Columna1],Tabla7[Columna2])</f>
        <v>Cuentas Por Pagar Contratos</v>
      </c>
      <c r="D5178" s="43" t="s">
        <v>10230</v>
      </c>
      <c r="E5178" t="s">
        <v>1166</v>
      </c>
      <c r="F5178" t="s">
        <v>10231</v>
      </c>
      <c r="G5178" s="41">
        <v>41271</v>
      </c>
      <c r="H5178" t="s">
        <v>1167</v>
      </c>
      <c r="L5178" t="s">
        <v>21854</v>
      </c>
      <c r="M5178" s="44">
        <v>-3738882.9</v>
      </c>
      <c r="N5178" s="44">
        <v>-3738882.9</v>
      </c>
    </row>
    <row r="5179" spans="2:14" x14ac:dyDescent="0.25">
      <c r="B5179" s="49" t="s">
        <v>9328</v>
      </c>
      <c r="C5179" s="53" t="str">
        <f>_xlfn.XLOOKUP(Tabla1[[#This Row],[txtDimensionFocus]],Tabla7[Columna1],Tabla7[Columna2])</f>
        <v>Cuentas Por Pagar Contratos</v>
      </c>
      <c r="D5179" s="43" t="s">
        <v>6181</v>
      </c>
      <c r="E5179" t="s">
        <v>6180</v>
      </c>
      <c r="F5179" t="s">
        <v>14132</v>
      </c>
      <c r="G5179" s="41">
        <v>42570</v>
      </c>
      <c r="H5179" t="s">
        <v>6182</v>
      </c>
      <c r="I5179" t="s">
        <v>20042</v>
      </c>
      <c r="K5179" t="s">
        <v>23407</v>
      </c>
      <c r="L5179" t="s">
        <v>21854</v>
      </c>
      <c r="M5179" s="44">
        <v>-3720566.94</v>
      </c>
      <c r="N5179" s="44">
        <v>-3720566.94</v>
      </c>
    </row>
    <row r="5180" spans="2:14" x14ac:dyDescent="0.25">
      <c r="B5180" s="49" t="s">
        <v>9328</v>
      </c>
      <c r="C5180" s="53" t="str">
        <f>_xlfn.XLOOKUP(Tabla1[[#This Row],[txtDimensionFocus]],Tabla7[Columna1],Tabla7[Columna2])</f>
        <v>Cuentas Por Pagar Contratos</v>
      </c>
      <c r="D5180" s="43" t="s">
        <v>15715</v>
      </c>
      <c r="E5180" t="s">
        <v>8243</v>
      </c>
      <c r="F5180" t="s">
        <v>15716</v>
      </c>
      <c r="G5180" s="41">
        <v>44470</v>
      </c>
      <c r="H5180" t="s">
        <v>8244</v>
      </c>
      <c r="I5180" t="s">
        <v>19322</v>
      </c>
      <c r="K5180" t="s">
        <v>23274</v>
      </c>
      <c r="L5180" t="s">
        <v>21854</v>
      </c>
      <c r="M5180" s="44">
        <v>-3708225</v>
      </c>
      <c r="N5180" s="44">
        <v>-3708225</v>
      </c>
    </row>
    <row r="5181" spans="2:14" x14ac:dyDescent="0.25">
      <c r="B5181" s="49" t="s">
        <v>9328</v>
      </c>
      <c r="C5181" s="53" t="str">
        <f>_xlfn.XLOOKUP(Tabla1[[#This Row],[txtDimensionFocus]],Tabla7[Columna1],Tabla7[Columna2])</f>
        <v>Cuentas Por Pagar Contratos</v>
      </c>
      <c r="D5181" s="43" t="s">
        <v>14866</v>
      </c>
      <c r="E5181" t="s">
        <v>7125</v>
      </c>
      <c r="F5181" t="s">
        <v>14867</v>
      </c>
      <c r="G5181" s="41">
        <v>43259</v>
      </c>
      <c r="H5181" t="s">
        <v>7126</v>
      </c>
      <c r="I5181" t="s">
        <v>19546</v>
      </c>
      <c r="J5181" t="s">
        <v>21927</v>
      </c>
      <c r="K5181" t="s">
        <v>23001</v>
      </c>
      <c r="L5181" t="s">
        <v>21854</v>
      </c>
      <c r="M5181" s="44">
        <v>-3685899.24</v>
      </c>
      <c r="N5181" s="44">
        <v>-3685899.24</v>
      </c>
    </row>
    <row r="5182" spans="2:14" x14ac:dyDescent="0.25">
      <c r="B5182" s="49" t="s">
        <v>9328</v>
      </c>
      <c r="C5182" s="53" t="str">
        <f>_xlfn.XLOOKUP(Tabla1[[#This Row],[txtDimensionFocus]],Tabla7[Columna1],Tabla7[Columna2])</f>
        <v>Cuentas Por Pagar Contratos</v>
      </c>
      <c r="D5182" s="43" t="s">
        <v>3320</v>
      </c>
      <c r="E5182" t="s">
        <v>3319</v>
      </c>
      <c r="F5182" t="s">
        <v>11980</v>
      </c>
      <c r="G5182" s="41">
        <v>41771</v>
      </c>
      <c r="H5182" t="s">
        <v>3321</v>
      </c>
      <c r="I5182" t="s">
        <v>20007</v>
      </c>
      <c r="J5182" t="s">
        <v>23393</v>
      </c>
      <c r="K5182" t="s">
        <v>23394</v>
      </c>
      <c r="L5182" t="s">
        <v>21854</v>
      </c>
      <c r="M5182" s="44">
        <v>-3671648.47</v>
      </c>
      <c r="N5182" s="44">
        <v>-3671648.47</v>
      </c>
    </row>
    <row r="5183" spans="2:14" x14ac:dyDescent="0.25">
      <c r="B5183" s="49" t="s">
        <v>9328</v>
      </c>
      <c r="C5183" s="53" t="str">
        <f>_xlfn.XLOOKUP(Tabla1[[#This Row],[txtDimensionFocus]],Tabla7[Columna1],Tabla7[Columna2])</f>
        <v>Cuentas Por Pagar Contratos</v>
      </c>
      <c r="D5183" s="43" t="s">
        <v>15642</v>
      </c>
      <c r="E5183" t="s">
        <v>8170</v>
      </c>
      <c r="F5183" t="s">
        <v>15643</v>
      </c>
      <c r="G5183" s="41">
        <v>44470</v>
      </c>
      <c r="H5183" t="s">
        <v>8171</v>
      </c>
      <c r="I5183" t="s">
        <v>19380</v>
      </c>
      <c r="K5183" t="s">
        <v>23079</v>
      </c>
      <c r="L5183" t="s">
        <v>21854</v>
      </c>
      <c r="M5183" s="44">
        <v>-3612500</v>
      </c>
      <c r="N5183" s="44">
        <v>-3612500</v>
      </c>
    </row>
    <row r="5184" spans="2:14" x14ac:dyDescent="0.25">
      <c r="B5184" s="49" t="s">
        <v>9328</v>
      </c>
      <c r="C5184" s="53" t="str">
        <f>_xlfn.XLOOKUP(Tabla1[[#This Row],[txtDimensionFocus]],Tabla7[Columna1],Tabla7[Columna2])</f>
        <v>Cuentas Por Pagar Contratos</v>
      </c>
      <c r="D5184" s="43" t="s">
        <v>15744</v>
      </c>
      <c r="E5184" t="s">
        <v>8272</v>
      </c>
      <c r="F5184" t="s">
        <v>15745</v>
      </c>
      <c r="G5184" s="41">
        <v>44470</v>
      </c>
      <c r="H5184" t="s">
        <v>8273</v>
      </c>
      <c r="I5184" t="s">
        <v>19928</v>
      </c>
      <c r="K5184" t="s">
        <v>23355</v>
      </c>
      <c r="L5184" t="s">
        <v>21854</v>
      </c>
      <c r="M5184" s="44">
        <v>-3600000</v>
      </c>
      <c r="N5184" s="44">
        <v>-3600000</v>
      </c>
    </row>
    <row r="5185" spans="2:14" x14ac:dyDescent="0.25">
      <c r="B5185" s="49" t="s">
        <v>9328</v>
      </c>
      <c r="C5185" s="53" t="str">
        <f>_xlfn.XLOOKUP(Tabla1[[#This Row],[txtDimensionFocus]],Tabla7[Columna1],Tabla7[Columna2])</f>
        <v>Cuentas Por Pagar Contratos</v>
      </c>
      <c r="D5185" s="43" t="s">
        <v>15581</v>
      </c>
      <c r="E5185" t="s">
        <v>8109</v>
      </c>
      <c r="F5185" t="s">
        <v>15582</v>
      </c>
      <c r="G5185" s="41">
        <v>44470</v>
      </c>
      <c r="H5185" t="s">
        <v>8110</v>
      </c>
      <c r="I5185" t="s">
        <v>19373</v>
      </c>
      <c r="K5185" t="s">
        <v>22936</v>
      </c>
      <c r="L5185" t="s">
        <v>21854</v>
      </c>
      <c r="M5185" s="44">
        <v>-3593722.5</v>
      </c>
      <c r="N5185" s="44">
        <v>-3593722.5</v>
      </c>
    </row>
    <row r="5186" spans="2:14" x14ac:dyDescent="0.25">
      <c r="B5186" s="49" t="s">
        <v>9328</v>
      </c>
      <c r="C5186" s="53" t="str">
        <f>_xlfn.XLOOKUP(Tabla1[[#This Row],[txtDimensionFocus]],Tabla7[Columna1],Tabla7[Columna2])</f>
        <v>Cuentas Por Pagar Contratos</v>
      </c>
      <c r="D5186" s="43" t="s">
        <v>15592</v>
      </c>
      <c r="E5186" t="s">
        <v>8120</v>
      </c>
      <c r="F5186" t="s">
        <v>15593</v>
      </c>
      <c r="G5186" s="41">
        <v>44470</v>
      </c>
      <c r="H5186" t="s">
        <v>8121</v>
      </c>
      <c r="I5186" t="s">
        <v>19351</v>
      </c>
      <c r="K5186" t="s">
        <v>22964</v>
      </c>
      <c r="L5186" t="s">
        <v>21854</v>
      </c>
      <c r="M5186" s="44">
        <v>-3593493.4</v>
      </c>
      <c r="N5186" s="44">
        <v>-3593493.4</v>
      </c>
    </row>
    <row r="5187" spans="2:14" x14ac:dyDescent="0.25">
      <c r="B5187" s="49" t="s">
        <v>9328</v>
      </c>
      <c r="C5187" s="53" t="str">
        <f>_xlfn.XLOOKUP(Tabla1[[#This Row],[txtDimensionFocus]],Tabla7[Columna1],Tabla7[Columna2])</f>
        <v>Cuentas Por Pagar Contratos</v>
      </c>
      <c r="D5187" s="43" t="s">
        <v>15995</v>
      </c>
      <c r="E5187" t="s">
        <v>8588</v>
      </c>
      <c r="F5187" t="s">
        <v>15996</v>
      </c>
      <c r="G5187" s="41">
        <v>44539</v>
      </c>
      <c r="H5187" t="s">
        <v>8589</v>
      </c>
      <c r="I5187" t="s">
        <v>19299</v>
      </c>
      <c r="K5187" t="s">
        <v>23155</v>
      </c>
      <c r="L5187" t="s">
        <v>21854</v>
      </c>
      <c r="M5187" s="44">
        <v>-3575000</v>
      </c>
      <c r="N5187" s="44">
        <v>-3575000</v>
      </c>
    </row>
    <row r="5188" spans="2:14" x14ac:dyDescent="0.25">
      <c r="B5188" s="49" t="s">
        <v>21855</v>
      </c>
      <c r="C5188" s="53" t="str">
        <f>_xlfn.XLOOKUP(Tabla1[[#This Row],[txtDimensionFocus]],Tabla7[Columna1],Tabla7[Columna2])</f>
        <v>Cuenta Por Pagar Sueldos/Salarios  Por Pagar</v>
      </c>
      <c r="D5188" s="43" t="s">
        <v>816</v>
      </c>
      <c r="E5188" t="s">
        <v>815</v>
      </c>
      <c r="F5188" t="s">
        <v>21858</v>
      </c>
      <c r="G5188" s="41">
        <v>41408</v>
      </c>
      <c r="L5188" t="s">
        <v>21854</v>
      </c>
      <c r="M5188" s="44">
        <v>-4629.5600000000004</v>
      </c>
      <c r="N5188" s="44">
        <v>-4629.5600000000004</v>
      </c>
    </row>
    <row r="5189" spans="2:14" x14ac:dyDescent="0.25">
      <c r="B5189" s="49" t="s">
        <v>9328</v>
      </c>
      <c r="C5189" s="53" t="str">
        <f>_xlfn.XLOOKUP(Tabla1[[#This Row],[txtDimensionFocus]],Tabla7[Columna1],Tabla7[Columna2])</f>
        <v>Cuentas Por Pagar Contratos</v>
      </c>
      <c r="D5189" s="43" t="s">
        <v>15692</v>
      </c>
      <c r="E5189" t="s">
        <v>8220</v>
      </c>
      <c r="F5189" t="s">
        <v>15693</v>
      </c>
      <c r="G5189" s="41">
        <v>44470</v>
      </c>
      <c r="H5189" t="s">
        <v>8221</v>
      </c>
      <c r="I5189" t="s">
        <v>19771</v>
      </c>
      <c r="K5189" t="s">
        <v>23212</v>
      </c>
      <c r="L5189" t="s">
        <v>21854</v>
      </c>
      <c r="M5189" s="44">
        <v>-3564000</v>
      </c>
      <c r="N5189" s="44">
        <v>-3564000</v>
      </c>
    </row>
    <row r="5190" spans="2:14" x14ac:dyDescent="0.25">
      <c r="B5190" s="49" t="s">
        <v>21855</v>
      </c>
      <c r="C5190" s="53" t="str">
        <f>_xlfn.XLOOKUP(Tabla1[[#This Row],[txtDimensionFocus]],Tabla7[Columna1],Tabla7[Columna2])</f>
        <v>Cuenta Por Pagar Sueldos/Salarios  Por Pagar</v>
      </c>
      <c r="D5190" s="43" t="s">
        <v>816</v>
      </c>
      <c r="E5190" t="s">
        <v>815</v>
      </c>
      <c r="F5190" t="s">
        <v>21857</v>
      </c>
      <c r="G5190" s="41">
        <v>41408</v>
      </c>
      <c r="L5190" t="s">
        <v>21854</v>
      </c>
      <c r="M5190" s="44">
        <v>-4623.03</v>
      </c>
      <c r="N5190" s="44">
        <v>-4623.03</v>
      </c>
    </row>
    <row r="5191" spans="2:14" x14ac:dyDescent="0.25">
      <c r="B5191" s="49" t="s">
        <v>9328</v>
      </c>
      <c r="C5191" s="53" t="str">
        <f>_xlfn.XLOOKUP(Tabla1[[#This Row],[txtDimensionFocus]],Tabla7[Columna1],Tabla7[Columna2])</f>
        <v>Cuentas Por Pagar Contratos</v>
      </c>
      <c r="D5191" s="43" t="s">
        <v>14672</v>
      </c>
      <c r="E5191" t="s">
        <v>6860</v>
      </c>
      <c r="F5191" t="s">
        <v>14673</v>
      </c>
      <c r="G5191" s="41">
        <v>42943</v>
      </c>
      <c r="H5191" t="s">
        <v>6861</v>
      </c>
      <c r="I5191" t="s">
        <v>19724</v>
      </c>
      <c r="J5191" t="s">
        <v>22902</v>
      </c>
      <c r="K5191" t="s">
        <v>23159</v>
      </c>
      <c r="L5191" t="s">
        <v>21854</v>
      </c>
      <c r="M5191" s="44">
        <v>-3528785.67</v>
      </c>
      <c r="N5191" s="44">
        <v>-3528785.67</v>
      </c>
    </row>
    <row r="5192" spans="2:14" x14ac:dyDescent="0.25">
      <c r="B5192" s="49" t="s">
        <v>9328</v>
      </c>
      <c r="C5192" s="53" t="str">
        <f>_xlfn.XLOOKUP(Tabla1[[#This Row],[txtDimensionFocus]],Tabla7[Columna1],Tabla7[Columna2])</f>
        <v>Cuentas Por Pagar Contratos</v>
      </c>
      <c r="D5192" s="43" t="s">
        <v>14250</v>
      </c>
      <c r="E5192" t="s">
        <v>6321</v>
      </c>
      <c r="F5192" t="s">
        <v>14251</v>
      </c>
      <c r="G5192" s="41">
        <v>42605</v>
      </c>
      <c r="H5192" t="s">
        <v>6322</v>
      </c>
      <c r="I5192" t="s">
        <v>14764</v>
      </c>
      <c r="K5192" t="s">
        <v>23303</v>
      </c>
      <c r="L5192" t="s">
        <v>21854</v>
      </c>
      <c r="M5192" s="44">
        <v>-3505217.15</v>
      </c>
      <c r="N5192" s="44">
        <v>-3505217.15</v>
      </c>
    </row>
    <row r="5193" spans="2:14" x14ac:dyDescent="0.25">
      <c r="B5193" s="49" t="s">
        <v>9328</v>
      </c>
      <c r="C5193" s="53" t="str">
        <f>_xlfn.XLOOKUP(Tabla1[[#This Row],[txtDimensionFocus]],Tabla7[Columna1],Tabla7[Columna2])</f>
        <v>Cuentas Por Pagar Contratos</v>
      </c>
      <c r="D5193" s="43" t="s">
        <v>15543</v>
      </c>
      <c r="E5193" t="s">
        <v>8071</v>
      </c>
      <c r="F5193" t="s">
        <v>15544</v>
      </c>
      <c r="G5193" s="41">
        <v>44470</v>
      </c>
      <c r="H5193" t="s">
        <v>8072</v>
      </c>
      <c r="I5193" t="s">
        <v>19322</v>
      </c>
      <c r="K5193" t="s">
        <v>22859</v>
      </c>
      <c r="L5193" t="s">
        <v>21854</v>
      </c>
      <c r="M5193" s="44">
        <v>-3500000</v>
      </c>
      <c r="N5193" s="44">
        <v>-3500000</v>
      </c>
    </row>
    <row r="5194" spans="2:14" x14ac:dyDescent="0.25">
      <c r="B5194" s="49" t="s">
        <v>9328</v>
      </c>
      <c r="C5194" s="53" t="str">
        <f>_xlfn.XLOOKUP(Tabla1[[#This Row],[txtDimensionFocus]],Tabla7[Columna1],Tabla7[Columna2])</f>
        <v>Cuentas Por Pagar Contratos</v>
      </c>
      <c r="D5194" s="43" t="s">
        <v>12648</v>
      </c>
      <c r="E5194" t="s">
        <v>4255</v>
      </c>
      <c r="F5194" t="s">
        <v>12649</v>
      </c>
      <c r="G5194" s="41">
        <v>41898</v>
      </c>
      <c r="H5194" t="s">
        <v>4256</v>
      </c>
      <c r="I5194" t="s">
        <v>1804</v>
      </c>
      <c r="K5194" t="s">
        <v>23256</v>
      </c>
      <c r="L5194" t="s">
        <v>21854</v>
      </c>
      <c r="M5194" s="44">
        <v>-3500000</v>
      </c>
      <c r="N5194" s="44">
        <v>-3500000</v>
      </c>
    </row>
    <row r="5195" spans="2:14" x14ac:dyDescent="0.25">
      <c r="B5195" s="49" t="s">
        <v>9328</v>
      </c>
      <c r="C5195" s="53" t="str">
        <f>_xlfn.XLOOKUP(Tabla1[[#This Row],[txtDimensionFocus]],Tabla7[Columna1],Tabla7[Columna2])</f>
        <v>Cuentas Por Pagar Contratos</v>
      </c>
      <c r="D5195" s="43" t="s">
        <v>15742</v>
      </c>
      <c r="E5195" t="s">
        <v>8270</v>
      </c>
      <c r="F5195" t="s">
        <v>15743</v>
      </c>
      <c r="G5195" s="41">
        <v>44470</v>
      </c>
      <c r="H5195" t="s">
        <v>8271</v>
      </c>
      <c r="I5195" t="s">
        <v>19728</v>
      </c>
      <c r="K5195" t="s">
        <v>23354</v>
      </c>
      <c r="L5195" t="s">
        <v>21854</v>
      </c>
      <c r="M5195" s="44">
        <v>-3444354.9</v>
      </c>
      <c r="N5195" s="44">
        <v>-3444354.9</v>
      </c>
    </row>
    <row r="5196" spans="2:14" x14ac:dyDescent="0.25">
      <c r="B5196" s="49" t="s">
        <v>9328</v>
      </c>
      <c r="C5196" s="53" t="str">
        <f>_xlfn.XLOOKUP(Tabla1[[#This Row],[txtDimensionFocus]],Tabla7[Columna1],Tabla7[Columna2])</f>
        <v>Cuentas Por Pagar Contratos</v>
      </c>
      <c r="D5196" s="43" t="s">
        <v>1326</v>
      </c>
      <c r="E5196" t="s">
        <v>1325</v>
      </c>
      <c r="F5196" t="s">
        <v>10650</v>
      </c>
      <c r="G5196" s="41">
        <v>41596</v>
      </c>
      <c r="H5196" t="s">
        <v>1720</v>
      </c>
      <c r="I5196" t="s">
        <v>19338</v>
      </c>
      <c r="K5196" t="s">
        <v>22320</v>
      </c>
      <c r="L5196" t="s">
        <v>21854</v>
      </c>
      <c r="M5196" s="44">
        <v>-3442621.75</v>
      </c>
      <c r="N5196" s="44">
        <v>-3442621.75</v>
      </c>
    </row>
    <row r="5197" spans="2:14" x14ac:dyDescent="0.25">
      <c r="B5197" s="49" t="s">
        <v>9328</v>
      </c>
      <c r="C5197" s="53" t="str">
        <f>_xlfn.XLOOKUP(Tabla1[[#This Row],[txtDimensionFocus]],Tabla7[Columna1],Tabla7[Columna2])</f>
        <v>Cuentas Por Pagar Contratos</v>
      </c>
      <c r="D5197" s="43" t="s">
        <v>15186</v>
      </c>
      <c r="E5197" t="s">
        <v>7584</v>
      </c>
      <c r="F5197" t="s">
        <v>15187</v>
      </c>
      <c r="G5197" s="41">
        <v>43803</v>
      </c>
      <c r="H5197" t="s">
        <v>7585</v>
      </c>
      <c r="I5197" t="s">
        <v>19735</v>
      </c>
      <c r="L5197" t="s">
        <v>21854</v>
      </c>
      <c r="M5197" s="44">
        <v>-3398400</v>
      </c>
      <c r="N5197" s="44">
        <v>-3398400</v>
      </c>
    </row>
    <row r="5198" spans="2:14" x14ac:dyDescent="0.25">
      <c r="B5198" s="49" t="s">
        <v>9328</v>
      </c>
      <c r="C5198" s="53" t="str">
        <f>_xlfn.XLOOKUP(Tabla1[[#This Row],[txtDimensionFocus]],Tabla7[Columna1],Tabla7[Columna2])</f>
        <v>Cuentas Por Pagar Contratos</v>
      </c>
      <c r="D5198" s="43" t="s">
        <v>8852</v>
      </c>
      <c r="E5198" t="s">
        <v>8851</v>
      </c>
      <c r="F5198" t="s">
        <v>16191</v>
      </c>
      <c r="G5198" s="41">
        <v>44896</v>
      </c>
      <c r="H5198" t="s">
        <v>8853</v>
      </c>
      <c r="I5198" t="s">
        <v>8854</v>
      </c>
      <c r="J5198" t="s">
        <v>21927</v>
      </c>
      <c r="K5198" t="s">
        <v>23402</v>
      </c>
      <c r="L5198" t="s">
        <v>21854</v>
      </c>
      <c r="M5198" s="44">
        <v>-4662808.17</v>
      </c>
      <c r="N5198" s="44">
        <v>-3373249.51</v>
      </c>
    </row>
    <row r="5199" spans="2:14" x14ac:dyDescent="0.25">
      <c r="B5199" s="49" t="s">
        <v>9328</v>
      </c>
      <c r="C5199" s="53" t="str">
        <f>_xlfn.XLOOKUP(Tabla1[[#This Row],[txtDimensionFocus]],Tabla7[Columna1],Tabla7[Columna2])</f>
        <v>Cuentas Por Pagar Contratos</v>
      </c>
      <c r="D5199" s="43" t="s">
        <v>15858</v>
      </c>
      <c r="E5199" t="s">
        <v>8426</v>
      </c>
      <c r="F5199" t="s">
        <v>15859</v>
      </c>
      <c r="G5199" s="41">
        <v>44481</v>
      </c>
      <c r="H5199" t="s">
        <v>8427</v>
      </c>
      <c r="I5199" t="s">
        <v>19617</v>
      </c>
      <c r="K5199" t="s">
        <v>23053</v>
      </c>
      <c r="L5199" t="s">
        <v>21854</v>
      </c>
      <c r="M5199" s="44">
        <v>-3369600</v>
      </c>
      <c r="N5199" s="44">
        <v>-3369600</v>
      </c>
    </row>
    <row r="5200" spans="2:14" x14ac:dyDescent="0.25">
      <c r="B5200" s="49" t="s">
        <v>9328</v>
      </c>
      <c r="C5200" s="53" t="str">
        <f>_xlfn.XLOOKUP(Tabla1[[#This Row],[txtDimensionFocus]],Tabla7[Columna1],Tabla7[Columna2])</f>
        <v>Cuentas Por Pagar Contratos</v>
      </c>
      <c r="D5200" s="43" t="s">
        <v>5942</v>
      </c>
      <c r="E5200" t="s">
        <v>5941</v>
      </c>
      <c r="F5200" t="s">
        <v>13971</v>
      </c>
      <c r="G5200" s="41">
        <v>42419</v>
      </c>
      <c r="H5200" t="s">
        <v>5943</v>
      </c>
      <c r="I5200" t="s">
        <v>8956</v>
      </c>
      <c r="J5200" t="s">
        <v>23142</v>
      </c>
      <c r="K5200" t="s">
        <v>23442</v>
      </c>
      <c r="L5200" t="s">
        <v>21854</v>
      </c>
      <c r="M5200" s="44">
        <v>-3348168.13</v>
      </c>
      <c r="N5200" s="44">
        <v>-3348168.13</v>
      </c>
    </row>
    <row r="5201" spans="2:14" x14ac:dyDescent="0.25">
      <c r="B5201" s="49" t="s">
        <v>9328</v>
      </c>
      <c r="C5201" s="53" t="str">
        <f>_xlfn.XLOOKUP(Tabla1[[#This Row],[txtDimensionFocus]],Tabla7[Columna1],Tabla7[Columna2])</f>
        <v>Cuentas Por Pagar Contratos</v>
      </c>
      <c r="D5201" s="43" t="s">
        <v>7080</v>
      </c>
      <c r="E5201" t="s">
        <v>7079</v>
      </c>
      <c r="F5201" t="s">
        <v>14836</v>
      </c>
      <c r="G5201" s="41">
        <v>43224</v>
      </c>
      <c r="H5201" t="s">
        <v>7081</v>
      </c>
      <c r="I5201" t="s">
        <v>16837</v>
      </c>
      <c r="J5201" t="s">
        <v>21952</v>
      </c>
      <c r="K5201" t="s">
        <v>23519</v>
      </c>
      <c r="L5201" t="s">
        <v>21854</v>
      </c>
      <c r="M5201" s="44">
        <v>-4123210.75</v>
      </c>
      <c r="N5201" s="44">
        <v>-3298568.6</v>
      </c>
    </row>
    <row r="5202" spans="2:14" x14ac:dyDescent="0.25">
      <c r="B5202" s="49" t="s">
        <v>23700</v>
      </c>
      <c r="C5202" s="53" t="str">
        <f>_xlfn.XLOOKUP(Tabla1[[#This Row],[txtDimensionFocus]],Tabla7[Columna1],Tabla7[Columna2])</f>
        <v>Retencion por Pagar  de Impuesto Retenido</v>
      </c>
      <c r="D5202" s="43" t="s">
        <v>17</v>
      </c>
      <c r="E5202" t="s">
        <v>16</v>
      </c>
      <c r="F5202" t="s">
        <v>23824</v>
      </c>
      <c r="G5202" s="41">
        <v>41899</v>
      </c>
      <c r="L5202" t="s">
        <v>21854</v>
      </c>
      <c r="M5202" s="44">
        <v>-4523.24</v>
      </c>
      <c r="N5202" s="44">
        <v>-4523.24</v>
      </c>
    </row>
    <row r="5203" spans="2:14" x14ac:dyDescent="0.25">
      <c r="B5203" s="49" t="s">
        <v>9328</v>
      </c>
      <c r="C5203" s="53" t="str">
        <f>_xlfn.XLOOKUP(Tabla1[[#This Row],[txtDimensionFocus]],Tabla7[Columna1],Tabla7[Columna2])</f>
        <v>Cuentas Por Pagar Contratos</v>
      </c>
      <c r="D5203" s="43" t="s">
        <v>8297</v>
      </c>
      <c r="E5203" t="s">
        <v>8296</v>
      </c>
      <c r="F5203" t="s">
        <v>15758</v>
      </c>
      <c r="G5203" s="41">
        <v>44470</v>
      </c>
      <c r="H5203" t="s">
        <v>8298</v>
      </c>
      <c r="I5203" t="s">
        <v>19323</v>
      </c>
      <c r="K5203" t="s">
        <v>23414</v>
      </c>
      <c r="L5203" t="s">
        <v>21854</v>
      </c>
      <c r="M5203" s="44">
        <v>-3254385</v>
      </c>
      <c r="N5203" s="44">
        <v>-3254385</v>
      </c>
    </row>
    <row r="5204" spans="2:14" x14ac:dyDescent="0.25">
      <c r="B5204" s="49" t="s">
        <v>9328</v>
      </c>
      <c r="C5204" s="53" t="str">
        <f>_xlfn.XLOOKUP(Tabla1[[#This Row],[txtDimensionFocus]],Tabla7[Columna1],Tabla7[Columna2])</f>
        <v>Cuentas Por Pagar Contratos</v>
      </c>
      <c r="D5204" s="43" t="s">
        <v>15632</v>
      </c>
      <c r="E5204" t="s">
        <v>8160</v>
      </c>
      <c r="F5204" t="s">
        <v>15633</v>
      </c>
      <c r="G5204" s="41">
        <v>44470</v>
      </c>
      <c r="H5204" t="s">
        <v>8161</v>
      </c>
      <c r="I5204" t="s">
        <v>19620</v>
      </c>
      <c r="K5204" t="s">
        <v>23056</v>
      </c>
      <c r="L5204" t="s">
        <v>21854</v>
      </c>
      <c r="M5204" s="44">
        <v>-3240000</v>
      </c>
      <c r="N5204" s="44">
        <v>-3240000</v>
      </c>
    </row>
    <row r="5205" spans="2:14" x14ac:dyDescent="0.25">
      <c r="B5205" s="49" t="s">
        <v>9328</v>
      </c>
      <c r="C5205" s="53" t="str">
        <f>_xlfn.XLOOKUP(Tabla1[[#This Row],[txtDimensionFocus]],Tabla7[Columna1],Tabla7[Columna2])</f>
        <v>Cuentas Por Pagar Contratos</v>
      </c>
      <c r="D5205" s="43" t="s">
        <v>12353</v>
      </c>
      <c r="E5205" t="s">
        <v>3838</v>
      </c>
      <c r="F5205" t="s">
        <v>12354</v>
      </c>
      <c r="G5205" s="41">
        <v>41803</v>
      </c>
      <c r="H5205" t="s">
        <v>3839</v>
      </c>
      <c r="I5205" t="s">
        <v>19355</v>
      </c>
      <c r="K5205" t="s">
        <v>23260</v>
      </c>
      <c r="L5205" t="s">
        <v>21854</v>
      </c>
      <c r="M5205" s="44">
        <v>-3240000</v>
      </c>
      <c r="N5205" s="44">
        <v>-3240000</v>
      </c>
    </row>
    <row r="5206" spans="2:14" x14ac:dyDescent="0.25">
      <c r="B5206" s="49" t="s">
        <v>9328</v>
      </c>
      <c r="C5206" s="53" t="str">
        <f>_xlfn.XLOOKUP(Tabla1[[#This Row],[txtDimensionFocus]],Tabla7[Columna1],Tabla7[Columna2])</f>
        <v>Cuentas Por Pagar Contratos</v>
      </c>
      <c r="D5206" s="43" t="s">
        <v>8667</v>
      </c>
      <c r="E5206" t="s">
        <v>8666</v>
      </c>
      <c r="F5206" t="s">
        <v>16047</v>
      </c>
      <c r="G5206" s="41">
        <v>44621</v>
      </c>
      <c r="H5206" t="s">
        <v>8668</v>
      </c>
      <c r="I5206" t="s">
        <v>20156</v>
      </c>
      <c r="J5206" t="s">
        <v>21964</v>
      </c>
      <c r="L5206" t="s">
        <v>21854</v>
      </c>
      <c r="M5206" s="44">
        <v>-3237518.8</v>
      </c>
      <c r="N5206" s="44">
        <v>-3237518.8</v>
      </c>
    </row>
    <row r="5207" spans="2:14" x14ac:dyDescent="0.25">
      <c r="B5207" s="49" t="s">
        <v>23866</v>
      </c>
      <c r="C5207" s="53" t="str">
        <f>_xlfn.XLOOKUP(Tabla1[[#This Row],[txtDimensionFocus]],Tabla7[Columna1],Tabla7[Columna2])</f>
        <v>Reposicion/Reposicion Cajas Chicas/Fondos</v>
      </c>
      <c r="D5207" s="43" t="s">
        <v>21155</v>
      </c>
      <c r="E5207" t="s">
        <v>23909</v>
      </c>
      <c r="F5207" t="s">
        <v>21156</v>
      </c>
      <c r="G5207" s="41">
        <v>45299</v>
      </c>
      <c r="H5207" t="s">
        <v>21157</v>
      </c>
      <c r="L5207" t="s">
        <v>21854</v>
      </c>
      <c r="M5207" s="44">
        <v>-4469.8500000000004</v>
      </c>
      <c r="N5207" s="44">
        <v>-4469.8500000000004</v>
      </c>
    </row>
    <row r="5208" spans="2:14" x14ac:dyDescent="0.25">
      <c r="B5208" s="49" t="s">
        <v>9328</v>
      </c>
      <c r="C5208" s="53" t="str">
        <f>_xlfn.XLOOKUP(Tabla1[[#This Row],[txtDimensionFocus]],Tabla7[Columna1],Tabla7[Columna2])</f>
        <v>Cuentas Por Pagar Contratos</v>
      </c>
      <c r="D5208" s="43" t="s">
        <v>15794</v>
      </c>
      <c r="E5208" t="s">
        <v>8348</v>
      </c>
      <c r="F5208" t="s">
        <v>15795</v>
      </c>
      <c r="G5208" s="41">
        <v>44471</v>
      </c>
      <c r="H5208" t="s">
        <v>8349</v>
      </c>
      <c r="I5208" t="s">
        <v>19597</v>
      </c>
      <c r="K5208" t="s">
        <v>23114</v>
      </c>
      <c r="L5208" t="s">
        <v>21854</v>
      </c>
      <c r="M5208" s="44">
        <v>-3232987.2</v>
      </c>
      <c r="N5208" s="44">
        <v>-3232987.2</v>
      </c>
    </row>
    <row r="5209" spans="2:14" x14ac:dyDescent="0.25">
      <c r="B5209" s="49" t="s">
        <v>23866</v>
      </c>
      <c r="C5209" s="53" t="str">
        <f>_xlfn.XLOOKUP(Tabla1[[#This Row],[txtDimensionFocus]],Tabla7[Columna1],Tabla7[Columna2])</f>
        <v>Reposicion/Reposicion Cajas Chicas/Fondos</v>
      </c>
      <c r="D5209" s="43" t="s">
        <v>21043</v>
      </c>
      <c r="E5209" t="s">
        <v>23874</v>
      </c>
      <c r="F5209" t="s">
        <v>21044</v>
      </c>
      <c r="G5209" s="41">
        <v>45300</v>
      </c>
      <c r="H5209" t="s">
        <v>21045</v>
      </c>
      <c r="L5209" t="s">
        <v>21854</v>
      </c>
      <c r="M5209" s="44">
        <v>-4457.8999999999996</v>
      </c>
      <c r="N5209" s="44">
        <v>-4457.8999999999996</v>
      </c>
    </row>
    <row r="5210" spans="2:14" x14ac:dyDescent="0.25">
      <c r="B5210" s="49" t="s">
        <v>9328</v>
      </c>
      <c r="C5210" s="53" t="str">
        <f>_xlfn.XLOOKUP(Tabla1[[#This Row],[txtDimensionFocus]],Tabla7[Columna1],Tabla7[Columna2])</f>
        <v>Cuentas Por Pagar Contratos</v>
      </c>
      <c r="D5210" s="43" t="s">
        <v>16273</v>
      </c>
      <c r="E5210" t="s">
        <v>8999</v>
      </c>
      <c r="F5210" t="s">
        <v>16274</v>
      </c>
      <c r="G5210" s="41">
        <v>44994</v>
      </c>
      <c r="H5210" t="s">
        <v>9000</v>
      </c>
      <c r="I5210" t="s">
        <v>19877</v>
      </c>
      <c r="J5210" t="s">
        <v>21964</v>
      </c>
      <c r="L5210" t="s">
        <v>21854</v>
      </c>
      <c r="M5210" s="44">
        <v>-4010420.39</v>
      </c>
      <c r="N5210" s="44">
        <v>-3208336.31</v>
      </c>
    </row>
    <row r="5211" spans="2:14" x14ac:dyDescent="0.25">
      <c r="B5211" s="49" t="s">
        <v>9328</v>
      </c>
      <c r="C5211" s="53" t="str">
        <f>_xlfn.XLOOKUP(Tabla1[[#This Row],[txtDimensionFocus]],Tabla7[Columna1],Tabla7[Columna2])</f>
        <v>Cuentas Por Pagar Contratos</v>
      </c>
      <c r="D5211" s="43" t="s">
        <v>11021</v>
      </c>
      <c r="E5211" t="s">
        <v>2109</v>
      </c>
      <c r="F5211" t="s">
        <v>11022</v>
      </c>
      <c r="G5211" s="41">
        <v>41639</v>
      </c>
      <c r="H5211" t="s">
        <v>2110</v>
      </c>
      <c r="I5211" t="s">
        <v>19338</v>
      </c>
      <c r="K5211" t="s">
        <v>22858</v>
      </c>
      <c r="L5211" t="s">
        <v>21854</v>
      </c>
      <c r="M5211" s="44">
        <v>-4002813.71</v>
      </c>
      <c r="N5211" s="44">
        <v>-3202250.97</v>
      </c>
    </row>
    <row r="5212" spans="2:14" x14ac:dyDescent="0.25">
      <c r="B5212" s="49" t="s">
        <v>9328</v>
      </c>
      <c r="C5212" s="53" t="str">
        <f>_xlfn.XLOOKUP(Tabla1[[#This Row],[txtDimensionFocus]],Tabla7[Columna1],Tabla7[Columna2])</f>
        <v>Cuentas Por Pagar Contratos</v>
      </c>
      <c r="D5212" s="43" t="s">
        <v>15819</v>
      </c>
      <c r="E5212" t="s">
        <v>8382</v>
      </c>
      <c r="F5212" t="s">
        <v>15820</v>
      </c>
      <c r="G5212" s="41">
        <v>44474</v>
      </c>
      <c r="H5212" t="s">
        <v>8383</v>
      </c>
      <c r="I5212" t="s">
        <v>19303</v>
      </c>
      <c r="K5212" t="s">
        <v>22820</v>
      </c>
      <c r="L5212" t="s">
        <v>21854</v>
      </c>
      <c r="M5212" s="44">
        <v>-3150000</v>
      </c>
      <c r="N5212" s="44">
        <v>-3150000</v>
      </c>
    </row>
    <row r="5213" spans="2:14" x14ac:dyDescent="0.25">
      <c r="B5213" s="49" t="s">
        <v>9328</v>
      </c>
      <c r="C5213" s="53" t="str">
        <f>_xlfn.XLOOKUP(Tabla1[[#This Row],[txtDimensionFocus]],Tabla7[Columna1],Tabla7[Columna2])</f>
        <v>Cuentas Por Pagar Contratos</v>
      </c>
      <c r="D5213" s="43" t="s">
        <v>15610</v>
      </c>
      <c r="E5213" t="s">
        <v>8138</v>
      </c>
      <c r="F5213" t="s">
        <v>15611</v>
      </c>
      <c r="G5213" s="41">
        <v>44470</v>
      </c>
      <c r="H5213" t="s">
        <v>8139</v>
      </c>
      <c r="I5213" t="s">
        <v>19539</v>
      </c>
      <c r="K5213" t="s">
        <v>22994</v>
      </c>
      <c r="L5213" t="s">
        <v>21854</v>
      </c>
      <c r="M5213" s="44">
        <v>-3150000</v>
      </c>
      <c r="N5213" s="44">
        <v>-3150000</v>
      </c>
    </row>
    <row r="5214" spans="2:14" x14ac:dyDescent="0.25">
      <c r="B5214" s="49" t="s">
        <v>23690</v>
      </c>
      <c r="C5214" s="53" t="str">
        <f>_xlfn.XLOOKUP(Tabla1[[#This Row],[txtDimensionFocus]],Tabla7[Columna1],Tabla7[Columna2])</f>
        <v>Retención por Pagos a Proveedores del Estado</v>
      </c>
      <c r="D5214" s="43" t="s">
        <v>17</v>
      </c>
      <c r="E5214" t="s">
        <v>16</v>
      </c>
      <c r="F5214" t="s">
        <v>23691</v>
      </c>
      <c r="G5214" s="41">
        <v>41152</v>
      </c>
      <c r="L5214" t="s">
        <v>21854</v>
      </c>
      <c r="M5214" s="44">
        <v>-4430.7</v>
      </c>
      <c r="N5214" s="44">
        <v>-4430.7</v>
      </c>
    </row>
    <row r="5215" spans="2:14" x14ac:dyDescent="0.25">
      <c r="B5215" s="49" t="s">
        <v>9328</v>
      </c>
      <c r="C5215" s="53" t="str">
        <f>_xlfn.XLOOKUP(Tabla1[[#This Row],[txtDimensionFocus]],Tabla7[Columna1],Tabla7[Columna2])</f>
        <v>Cuentas Por Pagar Contratos</v>
      </c>
      <c r="D5215" s="43" t="s">
        <v>15464</v>
      </c>
      <c r="E5215" t="s">
        <v>7988</v>
      </c>
      <c r="F5215" t="s">
        <v>15465</v>
      </c>
      <c r="G5215" s="41">
        <v>44469</v>
      </c>
      <c r="H5215" t="s">
        <v>7989</v>
      </c>
      <c r="I5215" t="s">
        <v>19599</v>
      </c>
      <c r="K5215" t="s">
        <v>23032</v>
      </c>
      <c r="L5215" t="s">
        <v>21854</v>
      </c>
      <c r="M5215" s="44">
        <v>-3142862.5</v>
      </c>
      <c r="N5215" s="44">
        <v>-3142862.5</v>
      </c>
    </row>
    <row r="5216" spans="2:14" x14ac:dyDescent="0.25">
      <c r="B5216" s="49" t="s">
        <v>9328</v>
      </c>
      <c r="C5216" s="53" t="str">
        <f>_xlfn.XLOOKUP(Tabla1[[#This Row],[txtDimensionFocus]],Tabla7[Columna1],Tabla7[Columna2])</f>
        <v>Cuentas Por Pagar Contratos</v>
      </c>
      <c r="D5216" s="43" t="s">
        <v>14031</v>
      </c>
      <c r="E5216" t="s">
        <v>6038</v>
      </c>
      <c r="F5216" t="s">
        <v>14032</v>
      </c>
      <c r="G5216" s="41">
        <v>42493</v>
      </c>
      <c r="H5216" t="s">
        <v>6039</v>
      </c>
      <c r="I5216" t="s">
        <v>18183</v>
      </c>
      <c r="J5216" t="s">
        <v>22995</v>
      </c>
      <c r="K5216" t="s">
        <v>22996</v>
      </c>
      <c r="L5216" t="s">
        <v>21854</v>
      </c>
      <c r="M5216" s="44">
        <v>-3134533.59</v>
      </c>
      <c r="N5216" s="44">
        <v>-3134533.59</v>
      </c>
    </row>
    <row r="5217" spans="2:14" x14ac:dyDescent="0.25">
      <c r="B5217" s="49" t="s">
        <v>9328</v>
      </c>
      <c r="C5217" s="53" t="str">
        <f>_xlfn.XLOOKUP(Tabla1[[#This Row],[txtDimensionFocus]],Tabla7[Columna1],Tabla7[Columna2])</f>
        <v>Cuentas Por Pagar Contratos</v>
      </c>
      <c r="D5217" s="43" t="s">
        <v>13425</v>
      </c>
      <c r="E5217" t="s">
        <v>5303</v>
      </c>
      <c r="F5217" t="s">
        <v>13426</v>
      </c>
      <c r="G5217" s="41">
        <v>42048</v>
      </c>
      <c r="H5217" t="s">
        <v>5304</v>
      </c>
      <c r="I5217" t="s">
        <v>19408</v>
      </c>
      <c r="K5217" t="s">
        <v>22889</v>
      </c>
      <c r="L5217" t="s">
        <v>21854</v>
      </c>
      <c r="M5217" s="44">
        <v>-3912257.74</v>
      </c>
      <c r="N5217" s="44">
        <v>-3129806.19</v>
      </c>
    </row>
    <row r="5218" spans="2:14" x14ac:dyDescent="0.25">
      <c r="B5218" s="49" t="s">
        <v>9328</v>
      </c>
      <c r="C5218" s="53" t="str">
        <f>_xlfn.XLOOKUP(Tabla1[[#This Row],[txtDimensionFocus]],Tabla7[Columna1],Tabla7[Columna2])</f>
        <v>Cuentas Por Pagar Contratos</v>
      </c>
      <c r="D5218" s="43" t="s">
        <v>15664</v>
      </c>
      <c r="E5218" t="s">
        <v>8192</v>
      </c>
      <c r="F5218" t="s">
        <v>15665</v>
      </c>
      <c r="G5218" s="41">
        <v>44470</v>
      </c>
      <c r="H5218" t="s">
        <v>8193</v>
      </c>
      <c r="I5218" t="s">
        <v>19348</v>
      </c>
      <c r="K5218" t="s">
        <v>23126</v>
      </c>
      <c r="L5218" t="s">
        <v>21854</v>
      </c>
      <c r="M5218" s="44">
        <v>-3120000</v>
      </c>
      <c r="N5218" s="44">
        <v>-3120000</v>
      </c>
    </row>
    <row r="5219" spans="2:14" x14ac:dyDescent="0.25">
      <c r="B5219" s="49" t="s">
        <v>9328</v>
      </c>
      <c r="C5219" s="53" t="str">
        <f>_xlfn.XLOOKUP(Tabla1[[#This Row],[txtDimensionFocus]],Tabla7[Columna1],Tabla7[Columna2])</f>
        <v>Cuentas Por Pagar Contratos</v>
      </c>
      <c r="D5219" s="43" t="s">
        <v>15306</v>
      </c>
      <c r="E5219" t="s">
        <v>7758</v>
      </c>
      <c r="F5219" t="s">
        <v>15307</v>
      </c>
      <c r="G5219" s="41">
        <v>44092</v>
      </c>
      <c r="H5219" t="s">
        <v>7759</v>
      </c>
      <c r="I5219" t="s">
        <v>16837</v>
      </c>
      <c r="J5219" t="s">
        <v>23263</v>
      </c>
      <c r="K5219" t="s">
        <v>23264</v>
      </c>
      <c r="L5219" t="s">
        <v>21854</v>
      </c>
      <c r="M5219" s="44">
        <v>-3887017.5</v>
      </c>
      <c r="N5219" s="44">
        <v>-3109614</v>
      </c>
    </row>
    <row r="5220" spans="2:14" x14ac:dyDescent="0.25">
      <c r="B5220" s="49" t="s">
        <v>23700</v>
      </c>
      <c r="C5220" s="53" t="str">
        <f>_xlfn.XLOOKUP(Tabla1[[#This Row],[txtDimensionFocus]],Tabla7[Columna1],Tabla7[Columna2])</f>
        <v>Retencion por Pagar  de Impuesto Retenido</v>
      </c>
      <c r="D5220" s="43" t="s">
        <v>17</v>
      </c>
      <c r="E5220" t="s">
        <v>16</v>
      </c>
      <c r="F5220" t="s">
        <v>23772</v>
      </c>
      <c r="G5220" s="41">
        <v>41639</v>
      </c>
      <c r="L5220" t="s">
        <v>21854</v>
      </c>
      <c r="M5220" s="44">
        <v>-4354.5200000000004</v>
      </c>
      <c r="N5220" s="44">
        <v>-4354.5200000000004</v>
      </c>
    </row>
    <row r="5221" spans="2:14" x14ac:dyDescent="0.25">
      <c r="B5221" s="49" t="s">
        <v>9328</v>
      </c>
      <c r="C5221" s="53" t="str">
        <f>_xlfn.XLOOKUP(Tabla1[[#This Row],[txtDimensionFocus]],Tabla7[Columna1],Tabla7[Columna2])</f>
        <v>Cuentas Por Pagar Contratos</v>
      </c>
      <c r="D5221" s="43" t="s">
        <v>15571</v>
      </c>
      <c r="E5221" t="s">
        <v>8099</v>
      </c>
      <c r="F5221" t="s">
        <v>15572</v>
      </c>
      <c r="G5221" s="41">
        <v>44470</v>
      </c>
      <c r="H5221" t="s">
        <v>8100</v>
      </c>
      <c r="I5221" t="s">
        <v>19324</v>
      </c>
      <c r="K5221" t="s">
        <v>22910</v>
      </c>
      <c r="L5221" t="s">
        <v>21854</v>
      </c>
      <c r="M5221" s="44">
        <v>-3109552.5</v>
      </c>
      <c r="N5221" s="44">
        <v>-3109552.5</v>
      </c>
    </row>
    <row r="5222" spans="2:14" x14ac:dyDescent="0.25">
      <c r="B5222" s="49" t="s">
        <v>9328</v>
      </c>
      <c r="C5222" s="53" t="str">
        <f>_xlfn.XLOOKUP(Tabla1[[#This Row],[txtDimensionFocus]],Tabla7[Columna1],Tabla7[Columna2])</f>
        <v>Cuentas Por Pagar Contratos</v>
      </c>
      <c r="D5222" s="43" t="s">
        <v>5561</v>
      </c>
      <c r="E5222" t="s">
        <v>5560</v>
      </c>
      <c r="F5222" t="s">
        <v>13646</v>
      </c>
      <c r="G5222" s="41">
        <v>42178</v>
      </c>
      <c r="H5222" t="s">
        <v>5562</v>
      </c>
      <c r="L5222" t="s">
        <v>21854</v>
      </c>
      <c r="M5222" s="44">
        <v>-3107944.73</v>
      </c>
      <c r="N5222" s="44">
        <v>-3107944.73</v>
      </c>
    </row>
    <row r="5223" spans="2:14" x14ac:dyDescent="0.25">
      <c r="B5223" s="49" t="s">
        <v>9328</v>
      </c>
      <c r="C5223" s="53" t="str">
        <f>_xlfn.XLOOKUP(Tabla1[[#This Row],[txtDimensionFocus]],Tabla7[Columna1],Tabla7[Columna2])</f>
        <v>Cuentas Por Pagar Contratos</v>
      </c>
      <c r="D5223" s="43" t="s">
        <v>15104</v>
      </c>
      <c r="E5223" t="s">
        <v>7457</v>
      </c>
      <c r="F5223" t="s">
        <v>15105</v>
      </c>
      <c r="G5223" s="41">
        <v>43600</v>
      </c>
      <c r="H5223" t="s">
        <v>7458</v>
      </c>
      <c r="I5223" t="s">
        <v>1285</v>
      </c>
      <c r="J5223" t="s">
        <v>23142</v>
      </c>
      <c r="K5223" t="s">
        <v>23143</v>
      </c>
      <c r="L5223" t="s">
        <v>21854</v>
      </c>
      <c r="M5223" s="44">
        <v>-3825703.32</v>
      </c>
      <c r="N5223" s="44">
        <v>-3060562.66</v>
      </c>
    </row>
    <row r="5224" spans="2:14" x14ac:dyDescent="0.25">
      <c r="B5224" s="49" t="s">
        <v>9328</v>
      </c>
      <c r="C5224" s="53" t="str">
        <f>_xlfn.XLOOKUP(Tabla1[[#This Row],[txtDimensionFocus]],Tabla7[Columna1],Tabla7[Columna2])</f>
        <v>Cuentas Por Pagar Contratos</v>
      </c>
      <c r="D5224" s="43" t="s">
        <v>16198</v>
      </c>
      <c r="E5224" t="s">
        <v>8865</v>
      </c>
      <c r="F5224" t="s">
        <v>16199</v>
      </c>
      <c r="G5224" s="41">
        <v>44904</v>
      </c>
      <c r="H5224" t="s">
        <v>8866</v>
      </c>
      <c r="I5224" t="s">
        <v>8867</v>
      </c>
      <c r="K5224" t="s">
        <v>23162</v>
      </c>
      <c r="L5224" t="s">
        <v>21854</v>
      </c>
      <c r="M5224" s="44">
        <v>-3060000</v>
      </c>
      <c r="N5224" s="44">
        <v>-3060000</v>
      </c>
    </row>
    <row r="5225" spans="2:14" x14ac:dyDescent="0.25">
      <c r="B5225" s="49" t="s">
        <v>9328</v>
      </c>
      <c r="C5225" s="53" t="str">
        <f>_xlfn.XLOOKUP(Tabla1[[#This Row],[txtDimensionFocus]],Tabla7[Columna1],Tabla7[Columna2])</f>
        <v>Cuentas Por Pagar Contratos</v>
      </c>
      <c r="D5225" s="43" t="s">
        <v>15508</v>
      </c>
      <c r="E5225" t="s">
        <v>8032</v>
      </c>
      <c r="F5225" t="s">
        <v>15509</v>
      </c>
      <c r="G5225" s="41">
        <v>44469</v>
      </c>
      <c r="H5225" t="s">
        <v>8033</v>
      </c>
      <c r="I5225" t="s">
        <v>19415</v>
      </c>
      <c r="K5225" t="s">
        <v>23315</v>
      </c>
      <c r="L5225" t="s">
        <v>21854</v>
      </c>
      <c r="M5225" s="44">
        <v>-3054322.5</v>
      </c>
      <c r="N5225" s="44">
        <v>-3054322.5</v>
      </c>
    </row>
    <row r="5226" spans="2:14" x14ac:dyDescent="0.25">
      <c r="B5226" s="49" t="s">
        <v>9328</v>
      </c>
      <c r="C5226" s="53" t="str">
        <f>_xlfn.XLOOKUP(Tabla1[[#This Row],[txtDimensionFocus]],Tabla7[Columna1],Tabla7[Columna2])</f>
        <v>Cuentas Por Pagar Contratos</v>
      </c>
      <c r="D5226" s="43" t="s">
        <v>13940</v>
      </c>
      <c r="E5226" t="s">
        <v>5908</v>
      </c>
      <c r="F5226" t="s">
        <v>13941</v>
      </c>
      <c r="G5226" s="41">
        <v>42361</v>
      </c>
      <c r="H5226" t="s">
        <v>5909</v>
      </c>
      <c r="I5226" t="s">
        <v>19737</v>
      </c>
      <c r="K5226" t="s">
        <v>23174</v>
      </c>
      <c r="L5226" t="s">
        <v>21854</v>
      </c>
      <c r="M5226" s="44">
        <v>-3011053.5</v>
      </c>
      <c r="N5226" s="44">
        <v>-3011053.5</v>
      </c>
    </row>
    <row r="5227" spans="2:14" x14ac:dyDescent="0.25">
      <c r="B5227" s="49" t="s">
        <v>9328</v>
      </c>
      <c r="C5227" s="53" t="str">
        <f>_xlfn.XLOOKUP(Tabla1[[#This Row],[txtDimensionFocus]],Tabla7[Columna1],Tabla7[Columna2])</f>
        <v>Cuentas Por Pagar Contratos</v>
      </c>
      <c r="D5227" s="43" t="s">
        <v>15672</v>
      </c>
      <c r="E5227" t="s">
        <v>8200</v>
      </c>
      <c r="F5227" t="s">
        <v>15673</v>
      </c>
      <c r="G5227" s="41">
        <v>44470</v>
      </c>
      <c r="H5227" t="s">
        <v>8201</v>
      </c>
      <c r="I5227" t="s">
        <v>19377</v>
      </c>
      <c r="K5227" t="s">
        <v>23156</v>
      </c>
      <c r="L5227" t="s">
        <v>21854</v>
      </c>
      <c r="M5227" s="44">
        <v>-3000000</v>
      </c>
      <c r="N5227" s="44">
        <v>-3000000</v>
      </c>
    </row>
    <row r="5228" spans="2:14" x14ac:dyDescent="0.25">
      <c r="B5228" s="49" t="s">
        <v>9328</v>
      </c>
      <c r="C5228" s="53" t="str">
        <f>_xlfn.XLOOKUP(Tabla1[[#This Row],[txtDimensionFocus]],Tabla7[Columna1],Tabla7[Columna2])</f>
        <v>Cuentas Por Pagar Contratos</v>
      </c>
      <c r="D5228" s="43" t="s">
        <v>15598</v>
      </c>
      <c r="E5228" t="s">
        <v>8126</v>
      </c>
      <c r="F5228" t="s">
        <v>15599</v>
      </c>
      <c r="G5228" s="41">
        <v>44470</v>
      </c>
      <c r="H5228" t="s">
        <v>8127</v>
      </c>
      <c r="I5228" t="s">
        <v>19373</v>
      </c>
      <c r="K5228" t="s">
        <v>22967</v>
      </c>
      <c r="L5228" t="s">
        <v>21854</v>
      </c>
      <c r="M5228" s="44">
        <v>-2999934.5</v>
      </c>
      <c r="N5228" s="44">
        <v>-2999934.5</v>
      </c>
    </row>
    <row r="5229" spans="2:14" x14ac:dyDescent="0.25">
      <c r="B5229" s="49" t="s">
        <v>9328</v>
      </c>
      <c r="C5229" s="53" t="str">
        <f>_xlfn.XLOOKUP(Tabla1[[#This Row],[txtDimensionFocus]],Tabla7[Columna1],Tabla7[Columna2])</f>
        <v>Cuentas Por Pagar Contratos</v>
      </c>
      <c r="D5229" s="43" t="s">
        <v>15475</v>
      </c>
      <c r="E5229" t="s">
        <v>7999</v>
      </c>
      <c r="F5229" t="s">
        <v>15476</v>
      </c>
      <c r="G5229" s="41">
        <v>44469</v>
      </c>
      <c r="H5229" t="s">
        <v>8000</v>
      </c>
      <c r="I5229" t="s">
        <v>19415</v>
      </c>
      <c r="L5229" t="s">
        <v>21854</v>
      </c>
      <c r="M5229" s="44">
        <v>-2975000</v>
      </c>
      <c r="N5229" s="44">
        <v>-2975000</v>
      </c>
    </row>
    <row r="5230" spans="2:14" x14ac:dyDescent="0.25">
      <c r="B5230" s="49" t="s">
        <v>9328</v>
      </c>
      <c r="C5230" s="53" t="str">
        <f>_xlfn.XLOOKUP(Tabla1[[#This Row],[txtDimensionFocus]],Tabla7[Columna1],Tabla7[Columna2])</f>
        <v>Cuentas Por Pagar Contratos</v>
      </c>
      <c r="D5230" s="43" t="s">
        <v>15821</v>
      </c>
      <c r="E5230" t="s">
        <v>8384</v>
      </c>
      <c r="F5230" t="s">
        <v>15822</v>
      </c>
      <c r="G5230" s="41">
        <v>44474</v>
      </c>
      <c r="H5230" t="s">
        <v>8385</v>
      </c>
      <c r="I5230" t="s">
        <v>19303</v>
      </c>
      <c r="K5230" t="s">
        <v>22852</v>
      </c>
      <c r="L5230" t="s">
        <v>21854</v>
      </c>
      <c r="M5230" s="44">
        <v>-2943270</v>
      </c>
      <c r="N5230" s="44">
        <v>-2943270</v>
      </c>
    </row>
    <row r="5231" spans="2:14" x14ac:dyDescent="0.25">
      <c r="B5231" s="49" t="s">
        <v>9328</v>
      </c>
      <c r="C5231" s="53" t="str">
        <f>_xlfn.XLOOKUP(Tabla1[[#This Row],[txtDimensionFocus]],Tabla7[Columna1],Tabla7[Columna2])</f>
        <v>Cuentas Por Pagar Contratos</v>
      </c>
      <c r="D5231" s="43" t="s">
        <v>15688</v>
      </c>
      <c r="E5231" t="s">
        <v>8216</v>
      </c>
      <c r="F5231" t="s">
        <v>15689</v>
      </c>
      <c r="G5231" s="41">
        <v>44470</v>
      </c>
      <c r="H5231" t="s">
        <v>8217</v>
      </c>
      <c r="I5231" t="s">
        <v>19303</v>
      </c>
      <c r="K5231" t="s">
        <v>23186</v>
      </c>
      <c r="L5231" t="s">
        <v>21854</v>
      </c>
      <c r="M5231" s="44">
        <v>-2937600</v>
      </c>
      <c r="N5231" s="44">
        <v>-2937600</v>
      </c>
    </row>
    <row r="5232" spans="2:14" x14ac:dyDescent="0.25">
      <c r="B5232" s="49" t="s">
        <v>23585</v>
      </c>
      <c r="C5232" s="53" t="str">
        <f>_xlfn.XLOOKUP(Tabla1[[#This Row],[txtDimensionFocus]],Tabla7[Columna1],Tabla7[Columna2])</f>
        <v>Cuenta Por Pagar Sueldos/Pension Alimenticia</v>
      </c>
      <c r="D5232" s="43" t="s">
        <v>23648</v>
      </c>
      <c r="E5232" t="s">
        <v>23649</v>
      </c>
      <c r="F5232" t="s">
        <v>23650</v>
      </c>
      <c r="G5232" s="41">
        <v>41121</v>
      </c>
      <c r="H5232" t="s">
        <v>741</v>
      </c>
      <c r="L5232" t="s">
        <v>21854</v>
      </c>
      <c r="M5232" s="44">
        <v>-4200</v>
      </c>
      <c r="N5232" s="44">
        <v>-4200</v>
      </c>
    </row>
    <row r="5233" spans="2:14" x14ac:dyDescent="0.25">
      <c r="B5233" s="49" t="s">
        <v>23585</v>
      </c>
      <c r="C5233" s="53" t="str">
        <f>_xlfn.XLOOKUP(Tabla1[[#This Row],[txtDimensionFocus]],Tabla7[Columna1],Tabla7[Columna2])</f>
        <v>Cuenta Por Pagar Sueldos/Pension Alimenticia</v>
      </c>
      <c r="D5233" s="43" t="s">
        <v>23648</v>
      </c>
      <c r="E5233" t="s">
        <v>23649</v>
      </c>
      <c r="F5233" t="s">
        <v>23651</v>
      </c>
      <c r="G5233" s="41">
        <v>41948</v>
      </c>
      <c r="L5233" t="s">
        <v>21854</v>
      </c>
      <c r="M5233" s="44">
        <v>-4200</v>
      </c>
      <c r="N5233" s="44">
        <v>-4200</v>
      </c>
    </row>
    <row r="5234" spans="2:14" x14ac:dyDescent="0.25">
      <c r="B5234" s="49" t="s">
        <v>9328</v>
      </c>
      <c r="C5234" s="53" t="str">
        <f>_xlfn.XLOOKUP(Tabla1[[#This Row],[txtDimensionFocus]],Tabla7[Columna1],Tabla7[Columna2])</f>
        <v>Cuentas Por Pagar Contratos</v>
      </c>
      <c r="D5234" s="43" t="s">
        <v>10148</v>
      </c>
      <c r="E5234" t="s">
        <v>1059</v>
      </c>
      <c r="F5234" t="s">
        <v>10149</v>
      </c>
      <c r="G5234" s="41">
        <v>41247</v>
      </c>
      <c r="H5234" t="s">
        <v>1060</v>
      </c>
      <c r="L5234" t="s">
        <v>21854</v>
      </c>
      <c r="M5234" s="44">
        <v>-2926053.2</v>
      </c>
      <c r="N5234" s="44">
        <v>-2926053.2</v>
      </c>
    </row>
    <row r="5235" spans="2:14" x14ac:dyDescent="0.25">
      <c r="B5235" s="49" t="s">
        <v>9328</v>
      </c>
      <c r="C5235" s="53" t="str">
        <f>_xlfn.XLOOKUP(Tabla1[[#This Row],[txtDimensionFocus]],Tabla7[Columna1],Tabla7[Columna2])</f>
        <v>Cuentas Por Pagar Contratos</v>
      </c>
      <c r="D5235" s="43" t="s">
        <v>10595</v>
      </c>
      <c r="E5235" t="s">
        <v>1658</v>
      </c>
      <c r="F5235" t="s">
        <v>10596</v>
      </c>
      <c r="G5235" s="41">
        <v>41571</v>
      </c>
      <c r="H5235" t="s">
        <v>1659</v>
      </c>
      <c r="I5235" t="s">
        <v>19420</v>
      </c>
      <c r="K5235" t="s">
        <v>23160</v>
      </c>
      <c r="L5235" t="s">
        <v>21854</v>
      </c>
      <c r="M5235" s="44">
        <v>-2897485.71</v>
      </c>
      <c r="N5235" s="44">
        <v>-2897485.71</v>
      </c>
    </row>
    <row r="5236" spans="2:14" x14ac:dyDescent="0.25">
      <c r="B5236" s="49" t="s">
        <v>9328</v>
      </c>
      <c r="C5236" s="53" t="str">
        <f>_xlfn.XLOOKUP(Tabla1[[#This Row],[txtDimensionFocus]],Tabla7[Columna1],Tabla7[Columna2])</f>
        <v>Cuentas Por Pagar Contratos</v>
      </c>
      <c r="D5236" s="43" t="s">
        <v>15197</v>
      </c>
      <c r="E5236" t="s">
        <v>7599</v>
      </c>
      <c r="F5236" t="s">
        <v>15198</v>
      </c>
      <c r="G5236" s="41">
        <v>43837</v>
      </c>
      <c r="H5236" t="s">
        <v>7600</v>
      </c>
      <c r="I5236" t="s">
        <v>19485</v>
      </c>
      <c r="J5236" t="s">
        <v>21952</v>
      </c>
      <c r="K5236" t="s">
        <v>22953</v>
      </c>
      <c r="L5236" t="s">
        <v>21854</v>
      </c>
      <c r="M5236" s="44">
        <v>-3600494.79</v>
      </c>
      <c r="N5236" s="44">
        <v>-2880395.83</v>
      </c>
    </row>
    <row r="5237" spans="2:14" x14ac:dyDescent="0.25">
      <c r="B5237" s="49" t="s">
        <v>9328</v>
      </c>
      <c r="C5237" s="53" t="str">
        <f>_xlfn.XLOOKUP(Tabla1[[#This Row],[txtDimensionFocus]],Tabla7[Columna1],Tabla7[Columna2])</f>
        <v>Cuentas Por Pagar Contratos</v>
      </c>
      <c r="D5237" s="43" t="s">
        <v>13398</v>
      </c>
      <c r="E5237" t="s">
        <v>5266</v>
      </c>
      <c r="F5237" t="s">
        <v>16208</v>
      </c>
      <c r="G5237" s="41">
        <v>44922</v>
      </c>
      <c r="H5237" t="s">
        <v>8884</v>
      </c>
      <c r="I5237" t="s">
        <v>8885</v>
      </c>
      <c r="K5237" t="s">
        <v>23361</v>
      </c>
      <c r="L5237" t="s">
        <v>21854</v>
      </c>
      <c r="M5237" s="44">
        <v>-2860800</v>
      </c>
      <c r="N5237" s="44">
        <v>-2860800</v>
      </c>
    </row>
    <row r="5238" spans="2:14" x14ac:dyDescent="0.25">
      <c r="B5238" s="49" t="s">
        <v>9328</v>
      </c>
      <c r="C5238" s="53" t="str">
        <f>_xlfn.XLOOKUP(Tabla1[[#This Row],[txtDimensionFocus]],Tabla7[Columna1],Tabla7[Columna2])</f>
        <v>Cuentas Por Pagar Contratos</v>
      </c>
      <c r="D5238" s="43" t="s">
        <v>14316</v>
      </c>
      <c r="E5238" t="s">
        <v>6402</v>
      </c>
      <c r="F5238" t="s">
        <v>14317</v>
      </c>
      <c r="G5238" s="41">
        <v>42634</v>
      </c>
      <c r="H5238" t="s">
        <v>6403</v>
      </c>
      <c r="I5238" t="s">
        <v>19418</v>
      </c>
      <c r="J5238" t="s">
        <v>21956</v>
      </c>
      <c r="K5238" t="s">
        <v>22900</v>
      </c>
      <c r="L5238" t="s">
        <v>21854</v>
      </c>
      <c r="M5238" s="44">
        <v>-2857387.71</v>
      </c>
      <c r="N5238" s="44">
        <v>-2857387.71</v>
      </c>
    </row>
    <row r="5239" spans="2:14" x14ac:dyDescent="0.25">
      <c r="B5239" s="49" t="s">
        <v>9328</v>
      </c>
      <c r="C5239" s="53" t="str">
        <f>_xlfn.XLOOKUP(Tabla1[[#This Row],[txtDimensionFocus]],Tabla7[Columna1],Tabla7[Columna2])</f>
        <v>Cuentas Por Pagar Contratos</v>
      </c>
      <c r="D5239" s="43" t="s">
        <v>15696</v>
      </c>
      <c r="E5239" t="s">
        <v>8224</v>
      </c>
      <c r="F5239" t="s">
        <v>15697</v>
      </c>
      <c r="G5239" s="41">
        <v>44470</v>
      </c>
      <c r="H5239" t="s">
        <v>8225</v>
      </c>
      <c r="I5239" t="s">
        <v>19666</v>
      </c>
      <c r="K5239" t="s">
        <v>23215</v>
      </c>
      <c r="L5239" t="s">
        <v>21854</v>
      </c>
      <c r="M5239" s="44">
        <v>-2850000</v>
      </c>
      <c r="N5239" s="44">
        <v>-2850000</v>
      </c>
    </row>
    <row r="5240" spans="2:14" x14ac:dyDescent="0.25">
      <c r="B5240" s="49" t="s">
        <v>9328</v>
      </c>
      <c r="C5240" s="53" t="str">
        <f>_xlfn.XLOOKUP(Tabla1[[#This Row],[txtDimensionFocus]],Tabla7[Columna1],Tabla7[Columna2])</f>
        <v>Cuentas Por Pagar Contratos</v>
      </c>
      <c r="D5240" s="43" t="s">
        <v>9861</v>
      </c>
      <c r="E5240" t="s">
        <v>652</v>
      </c>
      <c r="F5240" t="s">
        <v>9862</v>
      </c>
      <c r="G5240" s="41">
        <v>41087</v>
      </c>
      <c r="H5240">
        <v>1095</v>
      </c>
      <c r="L5240" t="s">
        <v>21854</v>
      </c>
      <c r="M5240" s="44">
        <v>-2842253</v>
      </c>
      <c r="N5240" s="44">
        <v>-2842253</v>
      </c>
    </row>
    <row r="5241" spans="2:14" x14ac:dyDescent="0.25">
      <c r="B5241" s="49" t="s">
        <v>9328</v>
      </c>
      <c r="C5241" s="53" t="str">
        <f>_xlfn.XLOOKUP(Tabla1[[#This Row],[txtDimensionFocus]],Tabla7[Columna1],Tabla7[Columna2])</f>
        <v>Cuentas Por Pagar Contratos</v>
      </c>
      <c r="D5241" s="43" t="s">
        <v>13622</v>
      </c>
      <c r="E5241" t="s">
        <v>5533</v>
      </c>
      <c r="F5241" t="s">
        <v>15155</v>
      </c>
      <c r="G5241" s="41">
        <v>43711</v>
      </c>
      <c r="H5241" t="s">
        <v>7533</v>
      </c>
      <c r="I5241" t="s">
        <v>20329</v>
      </c>
      <c r="K5241" t="s">
        <v>23542</v>
      </c>
      <c r="L5241" t="s">
        <v>21854</v>
      </c>
      <c r="M5241" s="44">
        <v>-2814300</v>
      </c>
      <c r="N5241" s="44">
        <v>-2814300</v>
      </c>
    </row>
    <row r="5242" spans="2:14" x14ac:dyDescent="0.25">
      <c r="B5242" s="49" t="s">
        <v>9328</v>
      </c>
      <c r="C5242" s="53" t="str">
        <f>_xlfn.XLOOKUP(Tabla1[[#This Row],[txtDimensionFocus]],Tabla7[Columna1],Tabla7[Columna2])</f>
        <v>Cuentas Por Pagar Contratos</v>
      </c>
      <c r="D5242" s="43" t="s">
        <v>10948</v>
      </c>
      <c r="E5242" t="s">
        <v>2034</v>
      </c>
      <c r="F5242" t="s">
        <v>10949</v>
      </c>
      <c r="G5242" s="41">
        <v>41637</v>
      </c>
      <c r="H5242" t="s">
        <v>2035</v>
      </c>
      <c r="I5242" t="s">
        <v>19819</v>
      </c>
      <c r="L5242" t="s">
        <v>21854</v>
      </c>
      <c r="M5242" s="44">
        <v>-2808000</v>
      </c>
      <c r="N5242" s="44">
        <v>-2808000</v>
      </c>
    </row>
    <row r="5243" spans="2:14" x14ac:dyDescent="0.25">
      <c r="B5243" s="49" t="s">
        <v>9328</v>
      </c>
      <c r="C5243" s="53" t="str">
        <f>_xlfn.XLOOKUP(Tabla1[[#This Row],[txtDimensionFocus]],Tabla7[Columna1],Tabla7[Columna2])</f>
        <v>Cuentas Por Pagar Contratos</v>
      </c>
      <c r="D5243" s="43" t="s">
        <v>8311</v>
      </c>
      <c r="E5243" t="s">
        <v>8310</v>
      </c>
      <c r="F5243" t="s">
        <v>15768</v>
      </c>
      <c r="G5243" s="41">
        <v>44470</v>
      </c>
      <c r="H5243" t="s">
        <v>8312</v>
      </c>
      <c r="I5243" t="s">
        <v>19323</v>
      </c>
      <c r="K5243" t="s">
        <v>23434</v>
      </c>
      <c r="L5243" t="s">
        <v>21854</v>
      </c>
      <c r="M5243" s="44">
        <v>-2800002</v>
      </c>
      <c r="N5243" s="44">
        <v>-2800002</v>
      </c>
    </row>
    <row r="5244" spans="2:14" x14ac:dyDescent="0.25">
      <c r="B5244" s="49" t="s">
        <v>9328</v>
      </c>
      <c r="C5244" s="53" t="str">
        <f>_xlfn.XLOOKUP(Tabla1[[#This Row],[txtDimensionFocus]],Tabla7[Columna1],Tabla7[Columna2])</f>
        <v>Cuentas Por Pagar Contratos</v>
      </c>
      <c r="D5244" s="43" t="s">
        <v>15640</v>
      </c>
      <c r="E5244" t="s">
        <v>8168</v>
      </c>
      <c r="F5244" t="s">
        <v>15641</v>
      </c>
      <c r="G5244" s="41">
        <v>44470</v>
      </c>
      <c r="H5244" t="s">
        <v>8169</v>
      </c>
      <c r="I5244" t="s">
        <v>19322</v>
      </c>
      <c r="K5244" t="s">
        <v>23072</v>
      </c>
      <c r="L5244" t="s">
        <v>21854</v>
      </c>
      <c r="M5244" s="44">
        <v>-2785252</v>
      </c>
      <c r="N5244" s="44">
        <v>-2785252</v>
      </c>
    </row>
    <row r="5245" spans="2:14" x14ac:dyDescent="0.25">
      <c r="B5245" s="49" t="s">
        <v>9328</v>
      </c>
      <c r="C5245" s="53" t="str">
        <f>_xlfn.XLOOKUP(Tabla1[[#This Row],[txtDimensionFocus]],Tabla7[Columna1],Tabla7[Columna2])</f>
        <v>Cuentas Por Pagar Contratos</v>
      </c>
      <c r="D5245" s="43" t="s">
        <v>6129</v>
      </c>
      <c r="E5245" t="s">
        <v>6128</v>
      </c>
      <c r="F5245" t="s">
        <v>14102</v>
      </c>
      <c r="G5245" s="41">
        <v>42549</v>
      </c>
      <c r="H5245" t="s">
        <v>5807</v>
      </c>
      <c r="I5245" t="s">
        <v>20286</v>
      </c>
      <c r="J5245" t="s">
        <v>23142</v>
      </c>
      <c r="K5245" t="s">
        <v>23524</v>
      </c>
      <c r="L5245" t="s">
        <v>21854</v>
      </c>
      <c r="M5245" s="44">
        <v>-3463660.96</v>
      </c>
      <c r="N5245" s="44">
        <v>-2770928.77</v>
      </c>
    </row>
    <row r="5246" spans="2:14" x14ac:dyDescent="0.25">
      <c r="B5246" s="49" t="s">
        <v>9328</v>
      </c>
      <c r="C5246" s="53" t="str">
        <f>_xlfn.XLOOKUP(Tabla1[[#This Row],[txtDimensionFocus]],Tabla7[Columna1],Tabla7[Columna2])</f>
        <v>Cuentas Por Pagar Contratos</v>
      </c>
      <c r="D5246" s="43" t="s">
        <v>6970</v>
      </c>
      <c r="E5246" t="s">
        <v>6969</v>
      </c>
      <c r="F5246" t="s">
        <v>14749</v>
      </c>
      <c r="G5246" s="41">
        <v>43066</v>
      </c>
      <c r="H5246" t="s">
        <v>6971</v>
      </c>
      <c r="I5246" t="s">
        <v>20201</v>
      </c>
      <c r="J5246" t="s">
        <v>22902</v>
      </c>
      <c r="K5246" t="s">
        <v>23491</v>
      </c>
      <c r="L5246" t="s">
        <v>21854</v>
      </c>
      <c r="M5246" s="44">
        <v>-3456855.7</v>
      </c>
      <c r="N5246" s="44">
        <v>-2765484.56</v>
      </c>
    </row>
    <row r="5247" spans="2:14" x14ac:dyDescent="0.25">
      <c r="B5247" s="49" t="s">
        <v>9328</v>
      </c>
      <c r="C5247" s="53" t="str">
        <f>_xlfn.XLOOKUP(Tabla1[[#This Row],[txtDimensionFocus]],Tabla7[Columna1],Tabla7[Columna2])</f>
        <v>Cuentas Por Pagar Contratos</v>
      </c>
      <c r="D5247" s="43" t="s">
        <v>15485</v>
      </c>
      <c r="E5247" t="s">
        <v>8009</v>
      </c>
      <c r="F5247" t="s">
        <v>15486</v>
      </c>
      <c r="G5247" s="41">
        <v>44469</v>
      </c>
      <c r="H5247" t="s">
        <v>8010</v>
      </c>
      <c r="I5247" t="s">
        <v>19339</v>
      </c>
      <c r="K5247">
        <v>938</v>
      </c>
      <c r="L5247" t="s">
        <v>21854</v>
      </c>
      <c r="M5247" s="44">
        <v>-2760000</v>
      </c>
      <c r="N5247" s="44">
        <v>-2760000</v>
      </c>
    </row>
    <row r="5248" spans="2:14" x14ac:dyDescent="0.25">
      <c r="B5248" s="49" t="s">
        <v>23700</v>
      </c>
      <c r="C5248" s="53" t="str">
        <f>_xlfn.XLOOKUP(Tabla1[[#This Row],[txtDimensionFocus]],Tabla7[Columna1],Tabla7[Columna2])</f>
        <v>Retencion por Pagar  de Impuesto Retenido</v>
      </c>
      <c r="D5248" s="43" t="s">
        <v>17</v>
      </c>
      <c r="E5248" t="s">
        <v>16</v>
      </c>
      <c r="F5248" t="s">
        <v>23760</v>
      </c>
      <c r="G5248" s="41">
        <v>41614</v>
      </c>
      <c r="L5248" t="s">
        <v>21854</v>
      </c>
      <c r="M5248" s="44">
        <v>-4115.42</v>
      </c>
      <c r="N5248" s="44">
        <v>-4115.42</v>
      </c>
    </row>
    <row r="5249" spans="2:14" x14ac:dyDescent="0.25">
      <c r="B5249" s="49" t="s">
        <v>23700</v>
      </c>
      <c r="C5249" s="53" t="str">
        <f>_xlfn.XLOOKUP(Tabla1[[#This Row],[txtDimensionFocus]],Tabla7[Columna1],Tabla7[Columna2])</f>
        <v>Retencion por Pagar  de Impuesto Retenido</v>
      </c>
      <c r="D5249" s="43" t="s">
        <v>17</v>
      </c>
      <c r="E5249" t="s">
        <v>16</v>
      </c>
      <c r="F5249" t="s">
        <v>23787</v>
      </c>
      <c r="G5249" s="41">
        <v>41681</v>
      </c>
      <c r="L5249" t="s">
        <v>21854</v>
      </c>
      <c r="M5249" s="44">
        <v>-4115.42</v>
      </c>
      <c r="N5249" s="44">
        <v>-4115.42</v>
      </c>
    </row>
    <row r="5250" spans="2:14" x14ac:dyDescent="0.25">
      <c r="B5250" s="49" t="s">
        <v>9328</v>
      </c>
      <c r="C5250" s="53" t="str">
        <f>_xlfn.XLOOKUP(Tabla1[[#This Row],[txtDimensionFocus]],Tabla7[Columna1],Tabla7[Columna2])</f>
        <v>Cuentas Por Pagar Contratos</v>
      </c>
      <c r="D5250" s="43" t="s">
        <v>11976</v>
      </c>
      <c r="E5250" t="s">
        <v>3315</v>
      </c>
      <c r="F5250" t="s">
        <v>11977</v>
      </c>
      <c r="G5250" s="41">
        <v>41768</v>
      </c>
      <c r="H5250" t="s">
        <v>3316</v>
      </c>
      <c r="I5250" t="s">
        <v>19761</v>
      </c>
      <c r="K5250" t="s">
        <v>23199</v>
      </c>
      <c r="L5250" t="s">
        <v>21854</v>
      </c>
      <c r="M5250" s="44">
        <v>-2736000</v>
      </c>
      <c r="N5250" s="44">
        <v>-2736000</v>
      </c>
    </row>
    <row r="5251" spans="2:14" x14ac:dyDescent="0.25">
      <c r="B5251" s="49" t="s">
        <v>9328</v>
      </c>
      <c r="C5251" s="53" t="str">
        <f>_xlfn.XLOOKUP(Tabla1[[#This Row],[txtDimensionFocus]],Tabla7[Columna1],Tabla7[Columna2])</f>
        <v>Cuentas Por Pagar Contratos</v>
      </c>
      <c r="D5251" s="43" t="s">
        <v>14713</v>
      </c>
      <c r="E5251" t="s">
        <v>6916</v>
      </c>
      <c r="F5251" t="s">
        <v>14714</v>
      </c>
      <c r="G5251" s="41">
        <v>43006</v>
      </c>
      <c r="H5251" t="s">
        <v>6917</v>
      </c>
      <c r="I5251" t="s">
        <v>19888</v>
      </c>
      <c r="J5251" t="s">
        <v>21927</v>
      </c>
      <c r="K5251" t="s">
        <v>23307</v>
      </c>
      <c r="L5251" t="s">
        <v>21854</v>
      </c>
      <c r="M5251" s="44">
        <v>-2721638.25</v>
      </c>
      <c r="N5251" s="44">
        <v>-2721638.25</v>
      </c>
    </row>
    <row r="5252" spans="2:14" x14ac:dyDescent="0.25">
      <c r="B5252" s="49" t="s">
        <v>9328</v>
      </c>
      <c r="C5252" s="53" t="str">
        <f>_xlfn.XLOOKUP(Tabla1[[#This Row],[txtDimensionFocus]],Tabla7[Columna1],Tabla7[Columna2])</f>
        <v>Cuentas Por Pagar Contratos</v>
      </c>
      <c r="D5252" s="43" t="s">
        <v>7463</v>
      </c>
      <c r="E5252" t="s">
        <v>7462</v>
      </c>
      <c r="F5252" t="s">
        <v>15107</v>
      </c>
      <c r="G5252" s="41">
        <v>43605</v>
      </c>
      <c r="H5252" t="s">
        <v>7243</v>
      </c>
      <c r="I5252" t="s">
        <v>20301</v>
      </c>
      <c r="K5252" t="s">
        <v>23532</v>
      </c>
      <c r="L5252" t="s">
        <v>21854</v>
      </c>
      <c r="M5252" s="44">
        <v>-2689222.95</v>
      </c>
      <c r="N5252" s="44">
        <v>-2689222.95</v>
      </c>
    </row>
    <row r="5253" spans="2:14" x14ac:dyDescent="0.25">
      <c r="B5253" s="49" t="s">
        <v>9328</v>
      </c>
      <c r="C5253" s="53" t="str">
        <f>_xlfn.XLOOKUP(Tabla1[[#This Row],[txtDimensionFocus]],Tabla7[Columna1],Tabla7[Columna2])</f>
        <v>Cuentas Por Pagar Contratos</v>
      </c>
      <c r="D5253" s="43" t="s">
        <v>16014</v>
      </c>
      <c r="E5253" t="s">
        <v>8611</v>
      </c>
      <c r="F5253" t="s">
        <v>16015</v>
      </c>
      <c r="G5253" s="41">
        <v>44557</v>
      </c>
      <c r="H5253" t="s">
        <v>8612</v>
      </c>
      <c r="I5253" t="s">
        <v>9083</v>
      </c>
      <c r="K5253" t="s">
        <v>22864</v>
      </c>
      <c r="L5253" t="s">
        <v>21854</v>
      </c>
      <c r="M5253" s="44">
        <v>-2688841.94</v>
      </c>
      <c r="N5253" s="44">
        <v>-2688841.94</v>
      </c>
    </row>
    <row r="5254" spans="2:14" x14ac:dyDescent="0.25">
      <c r="B5254" s="49" t="s">
        <v>9328</v>
      </c>
      <c r="C5254" s="53" t="str">
        <f>_xlfn.XLOOKUP(Tabla1[[#This Row],[txtDimensionFocus]],Tabla7[Columna1],Tabla7[Columna2])</f>
        <v>Cuentas Por Pagar Contratos</v>
      </c>
      <c r="D5254" s="43" t="s">
        <v>6312</v>
      </c>
      <c r="E5254" t="s">
        <v>6311</v>
      </c>
      <c r="F5254" t="s">
        <v>14243</v>
      </c>
      <c r="G5254" s="41">
        <v>42604</v>
      </c>
      <c r="L5254" t="s">
        <v>21854</v>
      </c>
      <c r="M5254" s="44">
        <v>-2665400.56</v>
      </c>
      <c r="N5254" s="44">
        <v>-2665400.56</v>
      </c>
    </row>
    <row r="5255" spans="2:14" x14ac:dyDescent="0.25">
      <c r="B5255" s="49" t="s">
        <v>9328</v>
      </c>
      <c r="C5255" s="53" t="str">
        <f>_xlfn.XLOOKUP(Tabla1[[#This Row],[txtDimensionFocus]],Tabla7[Columna1],Tabla7[Columna2])</f>
        <v>Cuentas Por Pagar Contratos</v>
      </c>
      <c r="D5255" s="43" t="s">
        <v>1646</v>
      </c>
      <c r="E5255" t="s">
        <v>1645</v>
      </c>
      <c r="F5255" t="s">
        <v>10582</v>
      </c>
      <c r="G5255" s="41">
        <v>41561</v>
      </c>
      <c r="H5255" t="s">
        <v>1647</v>
      </c>
      <c r="I5255" t="s">
        <v>17879</v>
      </c>
      <c r="K5255" t="s">
        <v>23515</v>
      </c>
      <c r="L5255" t="s">
        <v>21854</v>
      </c>
      <c r="M5255" s="44">
        <v>-2661652.09</v>
      </c>
      <c r="N5255" s="44">
        <v>-2661652.09</v>
      </c>
    </row>
    <row r="5256" spans="2:14" x14ac:dyDescent="0.25">
      <c r="B5256" s="49" t="s">
        <v>23700</v>
      </c>
      <c r="C5256" s="53" t="str">
        <f>_xlfn.XLOOKUP(Tabla1[[#This Row],[txtDimensionFocus]],Tabla7[Columna1],Tabla7[Columna2])</f>
        <v>Retencion por Pagar  de Impuesto Retenido</v>
      </c>
      <c r="D5256" s="43" t="s">
        <v>17</v>
      </c>
      <c r="E5256" t="s">
        <v>16</v>
      </c>
      <c r="F5256" t="s">
        <v>23767</v>
      </c>
      <c r="G5256" s="41">
        <v>41621</v>
      </c>
      <c r="L5256" t="s">
        <v>21854</v>
      </c>
      <c r="M5256" s="44">
        <v>-4056.12</v>
      </c>
      <c r="N5256" s="44">
        <v>-4056.12</v>
      </c>
    </row>
    <row r="5257" spans="2:14" x14ac:dyDescent="0.25">
      <c r="B5257" s="49" t="s">
        <v>9328</v>
      </c>
      <c r="C5257" s="53" t="str">
        <f>_xlfn.XLOOKUP(Tabla1[[#This Row],[txtDimensionFocus]],Tabla7[Columna1],Tabla7[Columna2])</f>
        <v>Cuentas Por Pagar Contratos</v>
      </c>
      <c r="D5257" s="43" t="s">
        <v>4511</v>
      </c>
      <c r="E5257" t="s">
        <v>4510</v>
      </c>
      <c r="F5257" t="s">
        <v>12845</v>
      </c>
      <c r="G5257" s="41">
        <v>41984</v>
      </c>
      <c r="H5257" t="s">
        <v>4512</v>
      </c>
      <c r="I5257" t="s">
        <v>19761</v>
      </c>
      <c r="K5257" t="s">
        <v>23579</v>
      </c>
      <c r="L5257" t="s">
        <v>21854</v>
      </c>
      <c r="M5257" s="44">
        <v>-2651880</v>
      </c>
      <c r="N5257" s="44">
        <v>-2651880</v>
      </c>
    </row>
    <row r="5258" spans="2:14" x14ac:dyDescent="0.25">
      <c r="B5258" s="49" t="s">
        <v>9328</v>
      </c>
      <c r="C5258" s="53" t="str">
        <f>_xlfn.XLOOKUP(Tabla1[[#This Row],[txtDimensionFocus]],Tabla7[Columna1],Tabla7[Columna2])</f>
        <v>Cuentas Por Pagar Contratos</v>
      </c>
      <c r="D5258" s="43" t="s">
        <v>13960</v>
      </c>
      <c r="E5258" t="s">
        <v>5929</v>
      </c>
      <c r="F5258" t="s">
        <v>15739</v>
      </c>
      <c r="G5258" s="41">
        <v>44470</v>
      </c>
      <c r="H5258" t="s">
        <v>8267</v>
      </c>
      <c r="I5258" t="s">
        <v>19620</v>
      </c>
      <c r="K5258" t="s">
        <v>23352</v>
      </c>
      <c r="L5258" t="s">
        <v>21854</v>
      </c>
      <c r="M5258" s="44">
        <v>-2640000</v>
      </c>
      <c r="N5258" s="44">
        <v>-2640000</v>
      </c>
    </row>
    <row r="5259" spans="2:14" x14ac:dyDescent="0.25">
      <c r="B5259" s="49" t="s">
        <v>23700</v>
      </c>
      <c r="C5259" s="53" t="str">
        <f>_xlfn.XLOOKUP(Tabla1[[#This Row],[txtDimensionFocus]],Tabla7[Columna1],Tabla7[Columna2])</f>
        <v>Retencion por Pagar  de Impuesto Retenido</v>
      </c>
      <c r="D5259" s="43" t="s">
        <v>17</v>
      </c>
      <c r="E5259" t="s">
        <v>16</v>
      </c>
      <c r="F5259" t="s">
        <v>23764</v>
      </c>
      <c r="G5259" s="41">
        <v>41620</v>
      </c>
      <c r="L5259" t="s">
        <v>21854</v>
      </c>
      <c r="M5259" s="44">
        <v>-4044.87</v>
      </c>
      <c r="N5259" s="44">
        <v>-4044.87</v>
      </c>
    </row>
    <row r="5260" spans="2:14" x14ac:dyDescent="0.25">
      <c r="B5260" s="49" t="s">
        <v>9328</v>
      </c>
      <c r="C5260" s="53" t="str">
        <f>_xlfn.XLOOKUP(Tabla1[[#This Row],[txtDimensionFocus]],Tabla7[Columna1],Tabla7[Columna2])</f>
        <v>Cuentas Por Pagar Contratos</v>
      </c>
      <c r="D5260" s="43" t="s">
        <v>649</v>
      </c>
      <c r="E5260" t="s">
        <v>648</v>
      </c>
      <c r="F5260" t="s">
        <v>9860</v>
      </c>
      <c r="G5260" s="41">
        <v>41087</v>
      </c>
      <c r="H5260" t="s">
        <v>650</v>
      </c>
      <c r="L5260" t="s">
        <v>21854</v>
      </c>
      <c r="M5260" s="44">
        <v>-2635629.69</v>
      </c>
      <c r="N5260" s="44">
        <v>-2635629.69</v>
      </c>
    </row>
    <row r="5261" spans="2:14" x14ac:dyDescent="0.25">
      <c r="B5261" s="49" t="s">
        <v>9328</v>
      </c>
      <c r="C5261" s="53" t="str">
        <f>_xlfn.XLOOKUP(Tabla1[[#This Row],[txtDimensionFocus]],Tabla7[Columna1],Tabla7[Columna2])</f>
        <v>Cuentas Por Pagar Contratos</v>
      </c>
      <c r="D5261" s="43" t="s">
        <v>13921</v>
      </c>
      <c r="E5261" t="s">
        <v>5880</v>
      </c>
      <c r="F5261" t="s">
        <v>13922</v>
      </c>
      <c r="G5261" s="41">
        <v>42345</v>
      </c>
      <c r="H5261" t="s">
        <v>5881</v>
      </c>
      <c r="I5261" t="s">
        <v>19832</v>
      </c>
      <c r="L5261" t="s">
        <v>21854</v>
      </c>
      <c r="M5261" s="44">
        <v>-2612434.25</v>
      </c>
      <c r="N5261" s="44">
        <v>-2612434.25</v>
      </c>
    </row>
    <row r="5262" spans="2:14" x14ac:dyDescent="0.25">
      <c r="B5262" s="49" t="s">
        <v>9328</v>
      </c>
      <c r="C5262" s="53" t="str">
        <f>_xlfn.XLOOKUP(Tabla1[[#This Row],[txtDimensionFocus]],Tabla7[Columna1],Tabla7[Columna2])</f>
        <v>Cuentas Por Pagar Contratos</v>
      </c>
      <c r="D5262" s="43" t="s">
        <v>15243</v>
      </c>
      <c r="E5262" t="s">
        <v>7674</v>
      </c>
      <c r="F5262" t="s">
        <v>15244</v>
      </c>
      <c r="G5262" s="41">
        <v>44008</v>
      </c>
      <c r="H5262" t="s">
        <v>7675</v>
      </c>
      <c r="I5262" t="s">
        <v>19719</v>
      </c>
      <c r="J5262" t="s">
        <v>21997</v>
      </c>
      <c r="K5262" t="s">
        <v>23149</v>
      </c>
      <c r="L5262" t="s">
        <v>21854</v>
      </c>
      <c r="M5262" s="44">
        <v>-2611895.2599999998</v>
      </c>
      <c r="N5262" s="44">
        <v>-2611895.2599999998</v>
      </c>
    </row>
    <row r="5263" spans="2:14" x14ac:dyDescent="0.25">
      <c r="B5263" s="49" t="s">
        <v>9328</v>
      </c>
      <c r="C5263" s="53" t="str">
        <f>_xlfn.XLOOKUP(Tabla1[[#This Row],[txtDimensionFocus]],Tabla7[Columna1],Tabla7[Columna2])</f>
        <v>Cuentas Por Pagar Contratos</v>
      </c>
      <c r="D5263" s="43" t="s">
        <v>15286</v>
      </c>
      <c r="E5263" t="s">
        <v>7734</v>
      </c>
      <c r="F5263" t="s">
        <v>15287</v>
      </c>
      <c r="G5263" s="41">
        <v>44049</v>
      </c>
      <c r="H5263" t="s">
        <v>7735</v>
      </c>
      <c r="I5263" t="s">
        <v>19878</v>
      </c>
      <c r="J5263" t="s">
        <v>22902</v>
      </c>
      <c r="K5263" t="s">
        <v>23286</v>
      </c>
      <c r="L5263" t="s">
        <v>21854</v>
      </c>
      <c r="M5263" s="44">
        <v>-2611378.38</v>
      </c>
      <c r="N5263" s="44">
        <v>-2611378.38</v>
      </c>
    </row>
    <row r="5264" spans="2:14" x14ac:dyDescent="0.25">
      <c r="B5264" s="49" t="s">
        <v>9328</v>
      </c>
      <c r="C5264" s="53" t="str">
        <f>_xlfn.XLOOKUP(Tabla1[[#This Row],[txtDimensionFocus]],Tabla7[Columna1],Tabla7[Columna2])</f>
        <v>Cuentas Por Pagar Contratos</v>
      </c>
      <c r="D5264" s="43" t="s">
        <v>15733</v>
      </c>
      <c r="E5264" t="s">
        <v>8261</v>
      </c>
      <c r="F5264" t="s">
        <v>15734</v>
      </c>
      <c r="G5264" s="41">
        <v>44470</v>
      </c>
      <c r="H5264" t="s">
        <v>8262</v>
      </c>
      <c r="I5264" t="s">
        <v>19348</v>
      </c>
      <c r="K5264" t="s">
        <v>23337</v>
      </c>
      <c r="L5264" t="s">
        <v>21854</v>
      </c>
      <c r="M5264" s="44">
        <v>-2601970</v>
      </c>
      <c r="N5264" s="44">
        <v>-2601970</v>
      </c>
    </row>
    <row r="5265" spans="2:14" x14ac:dyDescent="0.25">
      <c r="B5265" s="49" t="s">
        <v>9328</v>
      </c>
      <c r="C5265" s="53" t="str">
        <f>_xlfn.XLOOKUP(Tabla1[[#This Row],[txtDimensionFocus]],Tabla7[Columna1],Tabla7[Columna2])</f>
        <v>Cuentas Por Pagar Contratos</v>
      </c>
      <c r="D5265" s="43" t="s">
        <v>15537</v>
      </c>
      <c r="E5265" t="s">
        <v>8065</v>
      </c>
      <c r="F5265" t="s">
        <v>15538</v>
      </c>
      <c r="G5265" s="41">
        <v>44470</v>
      </c>
      <c r="H5265" t="s">
        <v>8066</v>
      </c>
      <c r="I5265" t="s">
        <v>19351</v>
      </c>
      <c r="K5265" t="s">
        <v>22841</v>
      </c>
      <c r="L5265" t="s">
        <v>21854</v>
      </c>
      <c r="M5265" s="44">
        <v>-2574075</v>
      </c>
      <c r="N5265" s="44">
        <v>-2574075</v>
      </c>
    </row>
    <row r="5266" spans="2:14" x14ac:dyDescent="0.25">
      <c r="B5266" s="49" t="s">
        <v>9328</v>
      </c>
      <c r="C5266" s="53" t="str">
        <f>_xlfn.XLOOKUP(Tabla1[[#This Row],[txtDimensionFocus]],Tabla7[Columna1],Tabla7[Columna2])</f>
        <v>Cuentas Por Pagar Contratos</v>
      </c>
      <c r="D5266" s="43" t="s">
        <v>4455</v>
      </c>
      <c r="E5266" t="s">
        <v>4454</v>
      </c>
      <c r="F5266" t="s">
        <v>12829</v>
      </c>
      <c r="G5266" s="41">
        <v>41977</v>
      </c>
      <c r="H5266" t="s">
        <v>4487</v>
      </c>
      <c r="I5266" t="s">
        <v>20077</v>
      </c>
      <c r="K5266" t="s">
        <v>23410</v>
      </c>
      <c r="L5266" t="s">
        <v>21854</v>
      </c>
      <c r="M5266" s="44">
        <v>-2561512.4900000002</v>
      </c>
      <c r="N5266" s="44">
        <v>-2561512.4900000002</v>
      </c>
    </row>
    <row r="5267" spans="2:14" x14ac:dyDescent="0.25">
      <c r="B5267" s="49" t="s">
        <v>9328</v>
      </c>
      <c r="C5267" s="53" t="str">
        <f>_xlfn.XLOOKUP(Tabla1[[#This Row],[txtDimensionFocus]],Tabla7[Columna1],Tabla7[Columna2])</f>
        <v>Cuentas Por Pagar Contratos</v>
      </c>
      <c r="D5267" s="43" t="s">
        <v>4455</v>
      </c>
      <c r="E5267" t="s">
        <v>4454</v>
      </c>
      <c r="F5267" t="s">
        <v>12810</v>
      </c>
      <c r="G5267" s="41">
        <v>41970</v>
      </c>
      <c r="H5267" t="s">
        <v>2784</v>
      </c>
      <c r="I5267" t="s">
        <v>20076</v>
      </c>
      <c r="K5267" t="s">
        <v>23410</v>
      </c>
      <c r="L5267" t="s">
        <v>21854</v>
      </c>
      <c r="M5267" s="44">
        <v>-3220276.96</v>
      </c>
      <c r="N5267" s="44">
        <v>-2561512.4900000002</v>
      </c>
    </row>
    <row r="5268" spans="2:14" x14ac:dyDescent="0.25">
      <c r="B5268" s="49" t="s">
        <v>9328</v>
      </c>
      <c r="C5268" s="53" t="str">
        <f>_xlfn.XLOOKUP(Tabla1[[#This Row],[txtDimensionFocus]],Tabla7[Columna1],Tabla7[Columna2])</f>
        <v>Cuentas Por Pagar Contratos</v>
      </c>
      <c r="D5268" s="43" t="s">
        <v>15512</v>
      </c>
      <c r="E5268" t="s">
        <v>8036</v>
      </c>
      <c r="F5268" t="s">
        <v>15513</v>
      </c>
      <c r="G5268" s="41">
        <v>44469</v>
      </c>
      <c r="H5268" t="s">
        <v>8037</v>
      </c>
      <c r="I5268" t="s">
        <v>19373</v>
      </c>
      <c r="K5268" t="s">
        <v>23330</v>
      </c>
      <c r="L5268" t="s">
        <v>21854</v>
      </c>
      <c r="M5268" s="44">
        <v>-2549505</v>
      </c>
      <c r="N5268" s="44">
        <v>-2549505</v>
      </c>
    </row>
    <row r="5269" spans="2:14" x14ac:dyDescent="0.25">
      <c r="B5269" s="49" t="s">
        <v>9328</v>
      </c>
      <c r="C5269" s="53" t="str">
        <f>_xlfn.XLOOKUP(Tabla1[[#This Row],[txtDimensionFocus]],Tabla7[Columna1],Tabla7[Columna2])</f>
        <v>Cuentas Por Pagar Contratos</v>
      </c>
      <c r="D5269" s="43" t="s">
        <v>14814</v>
      </c>
      <c r="E5269" t="s">
        <v>7053</v>
      </c>
      <c r="F5269" t="s">
        <v>14815</v>
      </c>
      <c r="G5269" s="41">
        <v>43199</v>
      </c>
      <c r="H5269" t="s">
        <v>7054</v>
      </c>
      <c r="I5269" t="s">
        <v>19374</v>
      </c>
      <c r="J5269" t="s">
        <v>23363</v>
      </c>
      <c r="K5269" t="s">
        <v>23364</v>
      </c>
      <c r="L5269" t="s">
        <v>21854</v>
      </c>
      <c r="M5269" s="44">
        <v>-3170164.52</v>
      </c>
      <c r="N5269" s="44">
        <v>-2536131.62</v>
      </c>
    </row>
    <row r="5270" spans="2:14" x14ac:dyDescent="0.25">
      <c r="B5270" s="49" t="s">
        <v>9328</v>
      </c>
      <c r="C5270" s="53" t="str">
        <f>_xlfn.XLOOKUP(Tabla1[[#This Row],[txtDimensionFocus]],Tabla7[Columna1],Tabla7[Columna2])</f>
        <v>Cuentas Por Pagar Contratos</v>
      </c>
      <c r="D5270" s="43" t="s">
        <v>19530</v>
      </c>
      <c r="E5270" t="s">
        <v>19531</v>
      </c>
      <c r="F5270" t="s">
        <v>19532</v>
      </c>
      <c r="G5270" s="41">
        <v>45119</v>
      </c>
      <c r="H5270" t="s">
        <v>19533</v>
      </c>
      <c r="I5270" t="s">
        <v>19534</v>
      </c>
      <c r="K5270" t="s">
        <v>22990</v>
      </c>
      <c r="L5270" t="s">
        <v>21854</v>
      </c>
      <c r="M5270" s="44">
        <v>-9069341.5500000007</v>
      </c>
      <c r="N5270" s="44">
        <v>-2521998.6800000002</v>
      </c>
    </row>
    <row r="5271" spans="2:14" x14ac:dyDescent="0.25">
      <c r="B5271" s="49" t="s">
        <v>9328</v>
      </c>
      <c r="C5271" s="53" t="str">
        <f>_xlfn.XLOOKUP(Tabla1[[#This Row],[txtDimensionFocus]],Tabla7[Columna1],Tabla7[Columna2])</f>
        <v>Cuentas Por Pagar Contratos</v>
      </c>
      <c r="D5271" s="43" t="s">
        <v>15487</v>
      </c>
      <c r="E5271" t="s">
        <v>8011</v>
      </c>
      <c r="F5271" t="s">
        <v>15488</v>
      </c>
      <c r="G5271" s="41">
        <v>44469</v>
      </c>
      <c r="H5271" t="s">
        <v>8012</v>
      </c>
      <c r="I5271" t="s">
        <v>19339</v>
      </c>
      <c r="K5271" t="s">
        <v>23232</v>
      </c>
      <c r="L5271" t="s">
        <v>21854</v>
      </c>
      <c r="M5271" s="44">
        <v>-2512500</v>
      </c>
      <c r="N5271" s="44">
        <v>-2512500</v>
      </c>
    </row>
    <row r="5272" spans="2:14" x14ac:dyDescent="0.25">
      <c r="B5272" s="49" t="s">
        <v>9328</v>
      </c>
      <c r="C5272" s="53" t="str">
        <f>_xlfn.XLOOKUP(Tabla1[[#This Row],[txtDimensionFocus]],Tabla7[Columna1],Tabla7[Columna2])</f>
        <v>Cuentas Por Pagar Contratos</v>
      </c>
      <c r="D5272" s="43" t="s">
        <v>15978</v>
      </c>
      <c r="E5272" t="s">
        <v>8571</v>
      </c>
      <c r="F5272" t="s">
        <v>15979</v>
      </c>
      <c r="G5272" s="41">
        <v>44538</v>
      </c>
      <c r="H5272" t="s">
        <v>8572</v>
      </c>
      <c r="I5272" t="s">
        <v>19812</v>
      </c>
      <c r="K5272" t="s">
        <v>23237</v>
      </c>
      <c r="L5272" t="s">
        <v>21854</v>
      </c>
      <c r="M5272" s="44">
        <v>-2500000</v>
      </c>
      <c r="N5272" s="44">
        <v>-2500000</v>
      </c>
    </row>
    <row r="5273" spans="2:14" x14ac:dyDescent="0.25">
      <c r="B5273" s="49" t="s">
        <v>23585</v>
      </c>
      <c r="C5273" s="53" t="str">
        <f>_xlfn.XLOOKUP(Tabla1[[#This Row],[txtDimensionFocus]],Tabla7[Columna1],Tabla7[Columna2])</f>
        <v>Cuenta Por Pagar Sueldos/Pension Alimenticia</v>
      </c>
      <c r="D5273" s="43" t="s">
        <v>23594</v>
      </c>
      <c r="E5273" t="s">
        <v>23595</v>
      </c>
      <c r="F5273" t="s">
        <v>23596</v>
      </c>
      <c r="G5273" s="41">
        <v>40435</v>
      </c>
      <c r="H5273">
        <v>396</v>
      </c>
      <c r="L5273" t="s">
        <v>21854</v>
      </c>
      <c r="M5273" s="44">
        <v>-4000</v>
      </c>
      <c r="N5273" s="44">
        <v>-4000</v>
      </c>
    </row>
    <row r="5274" spans="2:14" x14ac:dyDescent="0.25">
      <c r="B5274" s="49" t="s">
        <v>23585</v>
      </c>
      <c r="C5274" s="53" t="str">
        <f>_xlfn.XLOOKUP(Tabla1[[#This Row],[txtDimensionFocus]],Tabla7[Columna1],Tabla7[Columna2])</f>
        <v>Cuenta Por Pagar Sueldos/Pension Alimenticia</v>
      </c>
      <c r="D5274" s="43" t="s">
        <v>23597</v>
      </c>
      <c r="E5274" t="s">
        <v>23598</v>
      </c>
      <c r="F5274" t="s">
        <v>23599</v>
      </c>
      <c r="G5274" s="41">
        <v>41948</v>
      </c>
      <c r="L5274" t="s">
        <v>21854</v>
      </c>
      <c r="M5274" s="44">
        <v>-4000</v>
      </c>
      <c r="N5274" s="44">
        <v>-4000</v>
      </c>
    </row>
    <row r="5275" spans="2:14" x14ac:dyDescent="0.25">
      <c r="B5275" s="49" t="s">
        <v>23585</v>
      </c>
      <c r="C5275" s="53" t="str">
        <f>_xlfn.XLOOKUP(Tabla1[[#This Row],[txtDimensionFocus]],Tabla7[Columna1],Tabla7[Columna2])</f>
        <v>Cuenta Por Pagar Sueldos/Pension Alimenticia</v>
      </c>
      <c r="D5275" s="43" t="s">
        <v>23626</v>
      </c>
      <c r="E5275" t="s">
        <v>23627</v>
      </c>
      <c r="F5275" t="s">
        <v>23628</v>
      </c>
      <c r="G5275" s="41">
        <v>41964</v>
      </c>
      <c r="L5275" t="s">
        <v>21854</v>
      </c>
      <c r="M5275" s="44">
        <v>-4000</v>
      </c>
      <c r="N5275" s="44">
        <v>-4000</v>
      </c>
    </row>
    <row r="5276" spans="2:14" x14ac:dyDescent="0.25">
      <c r="B5276" s="49" t="s">
        <v>23585</v>
      </c>
      <c r="C5276" s="53" t="str">
        <f>_xlfn.XLOOKUP(Tabla1[[#This Row],[txtDimensionFocus]],Tabla7[Columna1],Tabla7[Columna2])</f>
        <v>Cuenta Por Pagar Sueldos/Pension Alimenticia</v>
      </c>
      <c r="D5276" s="43" t="s">
        <v>23645</v>
      </c>
      <c r="E5276" t="s">
        <v>23646</v>
      </c>
      <c r="F5276" t="s">
        <v>23647</v>
      </c>
      <c r="G5276" s="41">
        <v>41459</v>
      </c>
      <c r="L5276" t="s">
        <v>21854</v>
      </c>
      <c r="M5276" s="44">
        <v>-4000</v>
      </c>
      <c r="N5276" s="44">
        <v>-4000</v>
      </c>
    </row>
    <row r="5277" spans="2:14" x14ac:dyDescent="0.25">
      <c r="B5277" s="49" t="s">
        <v>9328</v>
      </c>
      <c r="C5277" s="53" t="str">
        <f>_xlfn.XLOOKUP(Tabla1[[#This Row],[txtDimensionFocus]],Tabla7[Columna1],Tabla7[Columna2])</f>
        <v>Cuentas Por Pagar Contratos</v>
      </c>
      <c r="D5277" s="43" t="s">
        <v>10352</v>
      </c>
      <c r="E5277" t="s">
        <v>1333</v>
      </c>
      <c r="F5277" t="s">
        <v>10353</v>
      </c>
      <c r="G5277" s="41">
        <v>41397</v>
      </c>
      <c r="H5277" t="s">
        <v>1334</v>
      </c>
      <c r="I5277" t="s">
        <v>19880</v>
      </c>
      <c r="K5277" t="s">
        <v>23290</v>
      </c>
      <c r="L5277" t="s">
        <v>21854</v>
      </c>
      <c r="M5277" s="44">
        <v>-2475000</v>
      </c>
      <c r="N5277" s="44">
        <v>-2475000</v>
      </c>
    </row>
    <row r="5278" spans="2:14" x14ac:dyDescent="0.25">
      <c r="B5278" s="49" t="s">
        <v>9328</v>
      </c>
      <c r="C5278" s="53" t="str">
        <f>_xlfn.XLOOKUP(Tabla1[[#This Row],[txtDimensionFocus]],Tabla7[Columna1],Tabla7[Columna2])</f>
        <v>Cuentas Por Pagar Contratos</v>
      </c>
      <c r="D5278" s="43" t="s">
        <v>15583</v>
      </c>
      <c r="E5278" t="s">
        <v>8111</v>
      </c>
      <c r="F5278" t="s">
        <v>15584</v>
      </c>
      <c r="G5278" s="41">
        <v>44470</v>
      </c>
      <c r="H5278" t="s">
        <v>8112</v>
      </c>
      <c r="I5278" t="s">
        <v>19324</v>
      </c>
      <c r="K5278" t="s">
        <v>22943</v>
      </c>
      <c r="L5278" t="s">
        <v>21854</v>
      </c>
      <c r="M5278" s="44">
        <v>-2450407.5</v>
      </c>
      <c r="N5278" s="44">
        <v>-2450407.5</v>
      </c>
    </row>
    <row r="5279" spans="2:14" x14ac:dyDescent="0.25">
      <c r="B5279" s="49" t="s">
        <v>9328</v>
      </c>
      <c r="C5279" s="53" t="str">
        <f>_xlfn.XLOOKUP(Tabla1[[#This Row],[txtDimensionFocus]],Tabla7[Columna1],Tabla7[Columna2])</f>
        <v>Cuentas Por Pagar Contratos</v>
      </c>
      <c r="D5279" s="43" t="s">
        <v>4473</v>
      </c>
      <c r="E5279" t="s">
        <v>4472</v>
      </c>
      <c r="F5279" t="s">
        <v>12818</v>
      </c>
      <c r="G5279" s="41">
        <v>41975</v>
      </c>
      <c r="H5279" t="s">
        <v>4476</v>
      </c>
      <c r="I5279" t="s">
        <v>19991</v>
      </c>
      <c r="K5279" t="s">
        <v>23386</v>
      </c>
      <c r="L5279" t="s">
        <v>21854</v>
      </c>
      <c r="M5279" s="44">
        <v>-2422941.2000000002</v>
      </c>
      <c r="N5279" s="44">
        <v>-2422941.2000000002</v>
      </c>
    </row>
    <row r="5280" spans="2:14" x14ac:dyDescent="0.25">
      <c r="B5280" s="49" t="s">
        <v>9328</v>
      </c>
      <c r="C5280" s="53" t="str">
        <f>_xlfn.XLOOKUP(Tabla1[[#This Row],[txtDimensionFocus]],Tabla7[Columna1],Tabla7[Columna2])</f>
        <v>Cuentas Por Pagar Contratos</v>
      </c>
      <c r="D5280" s="43" t="s">
        <v>10611</v>
      </c>
      <c r="E5280" t="s">
        <v>1681</v>
      </c>
      <c r="F5280" t="s">
        <v>10613</v>
      </c>
      <c r="G5280" s="41">
        <v>41577</v>
      </c>
      <c r="H5280" t="s">
        <v>1682</v>
      </c>
      <c r="I5280" t="s">
        <v>19338</v>
      </c>
      <c r="K5280" t="s">
        <v>22832</v>
      </c>
      <c r="L5280" t="s">
        <v>21854</v>
      </c>
      <c r="M5280" s="44">
        <v>-2378388.92</v>
      </c>
      <c r="N5280" s="44">
        <v>-2378388.92</v>
      </c>
    </row>
    <row r="5281" spans="2:14" x14ac:dyDescent="0.25">
      <c r="B5281" s="49" t="s">
        <v>9328</v>
      </c>
      <c r="C5281" s="53" t="str">
        <f>_xlfn.XLOOKUP(Tabla1[[#This Row],[txtDimensionFocus]],Tabla7[Columna1],Tabla7[Columna2])</f>
        <v>Cuentas Por Pagar Contratos</v>
      </c>
      <c r="D5281" s="43" t="s">
        <v>15124</v>
      </c>
      <c r="E5281" t="s">
        <v>7484</v>
      </c>
      <c r="F5281" t="s">
        <v>15125</v>
      </c>
      <c r="G5281" s="41">
        <v>43620</v>
      </c>
      <c r="H5281" t="s">
        <v>7485</v>
      </c>
      <c r="I5281" t="s">
        <v>8969</v>
      </c>
      <c r="L5281" t="s">
        <v>21854</v>
      </c>
      <c r="M5281" s="44">
        <v>-2440570.0299999998</v>
      </c>
      <c r="N5281" s="44">
        <v>-2362612.1800000002</v>
      </c>
    </row>
    <row r="5282" spans="2:14" x14ac:dyDescent="0.25">
      <c r="B5282" s="49" t="s">
        <v>9328</v>
      </c>
      <c r="C5282" s="53" t="str">
        <f>_xlfn.XLOOKUP(Tabla1[[#This Row],[txtDimensionFocus]],Tabla7[Columna1],Tabla7[Columna2])</f>
        <v>Cuentas Por Pagar Contratos</v>
      </c>
      <c r="D5282" s="43" t="s">
        <v>13672</v>
      </c>
      <c r="E5282" t="s">
        <v>5593</v>
      </c>
      <c r="F5282" t="s">
        <v>13673</v>
      </c>
      <c r="G5282" s="41">
        <v>42187</v>
      </c>
      <c r="H5282" t="s">
        <v>5594</v>
      </c>
      <c r="I5282" t="s">
        <v>1285</v>
      </c>
      <c r="K5282" t="s">
        <v>22960</v>
      </c>
      <c r="L5282" t="s">
        <v>21854</v>
      </c>
      <c r="M5282" s="44">
        <v>-2325815.91</v>
      </c>
      <c r="N5282" s="44">
        <v>-2325815.91</v>
      </c>
    </row>
    <row r="5283" spans="2:14" x14ac:dyDescent="0.25">
      <c r="B5283" s="49" t="s">
        <v>9328</v>
      </c>
      <c r="C5283" s="53" t="str">
        <f>_xlfn.XLOOKUP(Tabla1[[#This Row],[txtDimensionFocus]],Tabla7[Columna1],Tabla7[Columna2])</f>
        <v>Cuentas Por Pagar Contratos</v>
      </c>
      <c r="D5283" s="43" t="s">
        <v>15948</v>
      </c>
      <c r="E5283" t="s">
        <v>8543</v>
      </c>
      <c r="F5283" t="s">
        <v>15949</v>
      </c>
      <c r="G5283" s="41">
        <v>44533</v>
      </c>
      <c r="H5283" t="s">
        <v>8544</v>
      </c>
      <c r="I5283" t="s">
        <v>19349</v>
      </c>
      <c r="K5283" t="s">
        <v>23278</v>
      </c>
      <c r="L5283" t="s">
        <v>21854</v>
      </c>
      <c r="M5283" s="44">
        <v>-2320000</v>
      </c>
      <c r="N5283" s="44">
        <v>-2320000</v>
      </c>
    </row>
    <row r="5284" spans="2:14" x14ac:dyDescent="0.25">
      <c r="B5284" s="49" t="s">
        <v>23700</v>
      </c>
      <c r="C5284" s="53" t="str">
        <f>_xlfn.XLOOKUP(Tabla1[[#This Row],[txtDimensionFocus]],Tabla7[Columna1],Tabla7[Columna2])</f>
        <v>Retencion por Pagar  de Impuesto Retenido</v>
      </c>
      <c r="D5284" s="43" t="s">
        <v>17</v>
      </c>
      <c r="E5284" t="s">
        <v>16</v>
      </c>
      <c r="F5284" t="s">
        <v>23854</v>
      </c>
      <c r="G5284" s="41">
        <v>42886</v>
      </c>
      <c r="L5284" t="s">
        <v>21854</v>
      </c>
      <c r="M5284" s="44">
        <v>-3884.87</v>
      </c>
      <c r="N5284" s="44">
        <v>-3884.87</v>
      </c>
    </row>
    <row r="5285" spans="2:14" x14ac:dyDescent="0.25">
      <c r="B5285" s="49" t="s">
        <v>9328</v>
      </c>
      <c r="C5285" s="53" t="str">
        <f>_xlfn.XLOOKUP(Tabla1[[#This Row],[txtDimensionFocus]],Tabla7[Columna1],Tabla7[Columna2])</f>
        <v>Cuentas Por Pagar Contratos</v>
      </c>
      <c r="D5285" s="43" t="s">
        <v>11297</v>
      </c>
      <c r="E5285" t="s">
        <v>2408</v>
      </c>
      <c r="F5285" t="s">
        <v>11298</v>
      </c>
      <c r="G5285" s="41">
        <v>41716</v>
      </c>
      <c r="H5285" t="s">
        <v>2409</v>
      </c>
      <c r="I5285" t="s">
        <v>19372</v>
      </c>
      <c r="K5285" t="s">
        <v>22857</v>
      </c>
      <c r="L5285" t="s">
        <v>21854</v>
      </c>
      <c r="M5285" s="44">
        <v>-2315520</v>
      </c>
      <c r="N5285" s="44">
        <v>-2315520</v>
      </c>
    </row>
    <row r="5286" spans="2:14" x14ac:dyDescent="0.25">
      <c r="B5286" s="49" t="s">
        <v>9328</v>
      </c>
      <c r="C5286" s="53" t="str">
        <f>_xlfn.XLOOKUP(Tabla1[[#This Row],[txtDimensionFocus]],Tabla7[Columna1],Tabla7[Columna2])</f>
        <v>Cuentas Por Pagar Contratos</v>
      </c>
      <c r="D5286" s="43" t="s">
        <v>509</v>
      </c>
      <c r="E5286" t="s">
        <v>508</v>
      </c>
      <c r="F5286" t="s">
        <v>9718</v>
      </c>
      <c r="G5286" s="41">
        <v>40968</v>
      </c>
      <c r="H5286">
        <v>372</v>
      </c>
      <c r="L5286" t="s">
        <v>21854</v>
      </c>
      <c r="M5286" s="44">
        <v>-2309120.9</v>
      </c>
      <c r="N5286" s="44">
        <v>-2309120.9</v>
      </c>
    </row>
    <row r="5287" spans="2:14" x14ac:dyDescent="0.25">
      <c r="B5287" s="49" t="s">
        <v>9328</v>
      </c>
      <c r="C5287" s="53" t="str">
        <f>_xlfn.XLOOKUP(Tabla1[[#This Row],[txtDimensionFocus]],Tabla7[Columna1],Tabla7[Columna2])</f>
        <v>Cuentas Por Pagar Contratos</v>
      </c>
      <c r="D5287" s="43" t="s">
        <v>15702</v>
      </c>
      <c r="E5287" t="s">
        <v>8230</v>
      </c>
      <c r="F5287" t="s">
        <v>15703</v>
      </c>
      <c r="G5287" s="41">
        <v>44470</v>
      </c>
      <c r="H5287" t="s">
        <v>8231</v>
      </c>
      <c r="I5287" t="s">
        <v>19787</v>
      </c>
      <c r="K5287" t="s">
        <v>23224</v>
      </c>
      <c r="L5287" t="s">
        <v>21854</v>
      </c>
      <c r="M5287" s="44">
        <v>-2302045.2000000002</v>
      </c>
      <c r="N5287" s="44">
        <v>-2302045.2000000002</v>
      </c>
    </row>
    <row r="5288" spans="2:14" x14ac:dyDescent="0.25">
      <c r="B5288" s="49" t="s">
        <v>9328</v>
      </c>
      <c r="C5288" s="53" t="str">
        <f>_xlfn.XLOOKUP(Tabla1[[#This Row],[txtDimensionFocus]],Tabla7[Columna1],Tabla7[Columna2])</f>
        <v>Cuentas Por Pagar Contratos</v>
      </c>
      <c r="D5288" s="43" t="s">
        <v>15759</v>
      </c>
      <c r="E5288" t="s">
        <v>8299</v>
      </c>
      <c r="F5288" t="s">
        <v>15760</v>
      </c>
      <c r="G5288" s="41">
        <v>44470</v>
      </c>
      <c r="H5288" t="s">
        <v>8300</v>
      </c>
      <c r="I5288" t="s">
        <v>19643</v>
      </c>
      <c r="K5288" t="s">
        <v>23415</v>
      </c>
      <c r="L5288" t="s">
        <v>21854</v>
      </c>
      <c r="M5288" s="44">
        <v>-2291293.2000000002</v>
      </c>
      <c r="N5288" s="44">
        <v>-2291293.2000000002</v>
      </c>
    </row>
    <row r="5289" spans="2:14" x14ac:dyDescent="0.25">
      <c r="B5289" s="49" t="s">
        <v>9328</v>
      </c>
      <c r="C5289" s="53" t="str">
        <f>_xlfn.XLOOKUP(Tabla1[[#This Row],[txtDimensionFocus]],Tabla7[Columna1],Tabla7[Columna2])</f>
        <v>Cuentas Por Pagar Contratos</v>
      </c>
      <c r="D5289" s="43" t="s">
        <v>15680</v>
      </c>
      <c r="E5289" t="s">
        <v>8208</v>
      </c>
      <c r="F5289" t="s">
        <v>15681</v>
      </c>
      <c r="G5289" s="41">
        <v>44470</v>
      </c>
      <c r="H5289" t="s">
        <v>8209</v>
      </c>
      <c r="I5289" t="s">
        <v>19324</v>
      </c>
      <c r="K5289" t="s">
        <v>23171</v>
      </c>
      <c r="L5289" t="s">
        <v>21854</v>
      </c>
      <c r="M5289" s="44">
        <v>-2275000</v>
      </c>
      <c r="N5289" s="44">
        <v>-2275000</v>
      </c>
    </row>
    <row r="5290" spans="2:14" x14ac:dyDescent="0.25">
      <c r="B5290" s="49" t="s">
        <v>9328</v>
      </c>
      <c r="C5290" s="53" t="str">
        <f>_xlfn.XLOOKUP(Tabla1[[#This Row],[txtDimensionFocus]],Tabla7[Columna1],Tabla7[Columna2])</f>
        <v>Cuentas Por Pagar Contratos</v>
      </c>
      <c r="D5290" s="43" t="s">
        <v>10405</v>
      </c>
      <c r="E5290" t="s">
        <v>1405</v>
      </c>
      <c r="F5290" t="s">
        <v>10406</v>
      </c>
      <c r="G5290" s="41">
        <v>41443</v>
      </c>
      <c r="H5290" t="s">
        <v>1406</v>
      </c>
      <c r="L5290" t="s">
        <v>21854</v>
      </c>
      <c r="M5290" s="44">
        <v>-2269256.87</v>
      </c>
      <c r="N5290" s="44">
        <v>-2269256.87</v>
      </c>
    </row>
    <row r="5291" spans="2:14" x14ac:dyDescent="0.25">
      <c r="B5291" s="49" t="s">
        <v>23585</v>
      </c>
      <c r="C5291" s="53" t="str">
        <f>_xlfn.XLOOKUP(Tabla1[[#This Row],[txtDimensionFocus]],Tabla7[Columna1],Tabla7[Columna2])</f>
        <v>Cuenta Por Pagar Sueldos/Pension Alimenticia</v>
      </c>
      <c r="D5291" s="43" t="s">
        <v>23642</v>
      </c>
      <c r="E5291" t="s">
        <v>23643</v>
      </c>
      <c r="F5291" t="s">
        <v>23644</v>
      </c>
      <c r="G5291" s="41">
        <v>41121</v>
      </c>
      <c r="H5291" t="s">
        <v>741</v>
      </c>
      <c r="L5291" t="s">
        <v>21854</v>
      </c>
      <c r="M5291" s="44">
        <v>-3800</v>
      </c>
      <c r="N5291" s="44">
        <v>-3800</v>
      </c>
    </row>
    <row r="5292" spans="2:14" x14ac:dyDescent="0.25">
      <c r="B5292" s="49" t="s">
        <v>23700</v>
      </c>
      <c r="C5292" s="53" t="str">
        <f>_xlfn.XLOOKUP(Tabla1[[#This Row],[txtDimensionFocus]],Tabla7[Columna1],Tabla7[Columna2])</f>
        <v>Retencion por Pagar  de Impuesto Retenido</v>
      </c>
      <c r="D5292" s="43" t="s">
        <v>17</v>
      </c>
      <c r="E5292" t="s">
        <v>16</v>
      </c>
      <c r="F5292" t="s">
        <v>23823</v>
      </c>
      <c r="G5292" s="41">
        <v>41892</v>
      </c>
      <c r="L5292" t="s">
        <v>21854</v>
      </c>
      <c r="M5292" s="44">
        <v>-3792.24</v>
      </c>
      <c r="N5292" s="44">
        <v>-3792.24</v>
      </c>
    </row>
    <row r="5293" spans="2:14" x14ac:dyDescent="0.25">
      <c r="B5293" s="49" t="s">
        <v>23700</v>
      </c>
      <c r="C5293" s="53" t="str">
        <f>_xlfn.XLOOKUP(Tabla1[[#This Row],[txtDimensionFocus]],Tabla7[Columna1],Tabla7[Columna2])</f>
        <v>Retencion por Pagar  de Impuesto Retenido</v>
      </c>
      <c r="D5293" s="43" t="s">
        <v>17</v>
      </c>
      <c r="E5293" t="s">
        <v>16</v>
      </c>
      <c r="F5293" t="s">
        <v>23743</v>
      </c>
      <c r="G5293" s="41">
        <v>41579</v>
      </c>
      <c r="L5293" t="s">
        <v>21854</v>
      </c>
      <c r="M5293" s="44">
        <v>-3787.23</v>
      </c>
      <c r="N5293" s="44">
        <v>-3787.23</v>
      </c>
    </row>
    <row r="5294" spans="2:14" x14ac:dyDescent="0.25">
      <c r="B5294" s="49" t="s">
        <v>9328</v>
      </c>
      <c r="C5294" s="53" t="str">
        <f>_xlfn.XLOOKUP(Tabla1[[#This Row],[txtDimensionFocus]],Tabla7[Columna1],Tabla7[Columna2])</f>
        <v>Cuentas Por Pagar Contratos</v>
      </c>
      <c r="D5294" s="43" t="s">
        <v>16386</v>
      </c>
      <c r="E5294" t="s">
        <v>9261</v>
      </c>
      <c r="F5294" t="s">
        <v>19722</v>
      </c>
      <c r="G5294" s="41">
        <v>45113</v>
      </c>
      <c r="H5294" t="s">
        <v>19723</v>
      </c>
      <c r="I5294" t="s">
        <v>9285</v>
      </c>
      <c r="K5294" t="s">
        <v>23154</v>
      </c>
      <c r="L5294" t="s">
        <v>21854</v>
      </c>
      <c r="M5294" s="44">
        <v>-20610856.489999998</v>
      </c>
      <c r="N5294" s="44">
        <v>-2252134.6</v>
      </c>
    </row>
    <row r="5295" spans="2:14" x14ac:dyDescent="0.25">
      <c r="B5295" s="49" t="s">
        <v>9328</v>
      </c>
      <c r="C5295" s="53" t="str">
        <f>_xlfn.XLOOKUP(Tabla1[[#This Row],[txtDimensionFocus]],Tabla7[Columna1],Tabla7[Columna2])</f>
        <v>Cuentas Por Pagar Contratos</v>
      </c>
      <c r="D5295" s="43" t="s">
        <v>9856</v>
      </c>
      <c r="E5295" t="s">
        <v>640</v>
      </c>
      <c r="F5295" t="s">
        <v>9857</v>
      </c>
      <c r="G5295" s="41">
        <v>41080</v>
      </c>
      <c r="H5295">
        <v>1046</v>
      </c>
      <c r="L5295" t="s">
        <v>21854</v>
      </c>
      <c r="M5295" s="44">
        <v>-2235562.9</v>
      </c>
      <c r="N5295" s="44">
        <v>-2235562.9</v>
      </c>
    </row>
    <row r="5296" spans="2:14" x14ac:dyDescent="0.25">
      <c r="B5296" s="49" t="s">
        <v>9328</v>
      </c>
      <c r="C5296" s="53" t="str">
        <f>_xlfn.XLOOKUP(Tabla1[[#This Row],[txtDimensionFocus]],Tabla7[Columna1],Tabla7[Columna2])</f>
        <v>Cuentas Por Pagar Contratos</v>
      </c>
      <c r="D5296" s="43" t="s">
        <v>14834</v>
      </c>
      <c r="E5296" t="s">
        <v>7077</v>
      </c>
      <c r="F5296" t="s">
        <v>14835</v>
      </c>
      <c r="G5296" s="41">
        <v>43224</v>
      </c>
      <c r="H5296" t="s">
        <v>7078</v>
      </c>
      <c r="I5296" t="s">
        <v>19605</v>
      </c>
      <c r="K5296" t="s">
        <v>23036</v>
      </c>
      <c r="L5296" t="s">
        <v>21854</v>
      </c>
      <c r="M5296" s="44">
        <v>-2228375.2999999998</v>
      </c>
      <c r="N5296" s="44">
        <v>-2228375.2999999998</v>
      </c>
    </row>
    <row r="5297" spans="2:14" x14ac:dyDescent="0.25">
      <c r="B5297" s="49" t="s">
        <v>9328</v>
      </c>
      <c r="C5297" s="53" t="str">
        <f>_xlfn.XLOOKUP(Tabla1[[#This Row],[txtDimensionFocus]],Tabla7[Columna1],Tabla7[Columna2])</f>
        <v>Cuentas Por Pagar Contratos</v>
      </c>
      <c r="D5297" s="43" t="s">
        <v>15122</v>
      </c>
      <c r="E5297" t="s">
        <v>7482</v>
      </c>
      <c r="F5297" t="s">
        <v>15123</v>
      </c>
      <c r="G5297" s="41">
        <v>43620</v>
      </c>
      <c r="H5297" t="s">
        <v>7483</v>
      </c>
      <c r="I5297" t="s">
        <v>19305</v>
      </c>
      <c r="K5297" t="s">
        <v>22822</v>
      </c>
      <c r="L5297" t="s">
        <v>21854</v>
      </c>
      <c r="M5297" s="44">
        <v>-2771279.31</v>
      </c>
      <c r="N5297" s="44">
        <v>-2217023.4500000002</v>
      </c>
    </row>
    <row r="5298" spans="2:14" x14ac:dyDescent="0.25">
      <c r="B5298" s="49" t="s">
        <v>23700</v>
      </c>
      <c r="C5298" s="53" t="str">
        <f>_xlfn.XLOOKUP(Tabla1[[#This Row],[txtDimensionFocus]],Tabla7[Columna1],Tabla7[Columna2])</f>
        <v>Retencion por Pagar  de Impuesto Retenido</v>
      </c>
      <c r="D5298" s="43" t="s">
        <v>17</v>
      </c>
      <c r="E5298" t="s">
        <v>16</v>
      </c>
      <c r="F5298" t="s">
        <v>23717</v>
      </c>
      <c r="G5298" s="41">
        <v>41425</v>
      </c>
      <c r="L5298" t="s">
        <v>21854</v>
      </c>
      <c r="M5298" s="44">
        <v>-3766.71</v>
      </c>
      <c r="N5298" s="44">
        <v>-3766.71</v>
      </c>
    </row>
    <row r="5299" spans="2:14" x14ac:dyDescent="0.25">
      <c r="B5299" s="49" t="s">
        <v>9328</v>
      </c>
      <c r="C5299" s="53" t="str">
        <f>_xlfn.XLOOKUP(Tabla1[[#This Row],[txtDimensionFocus]],Tabla7[Columna1],Tabla7[Columna2])</f>
        <v>Cuentas Por Pagar Contratos</v>
      </c>
      <c r="D5299" s="43" t="s">
        <v>12662</v>
      </c>
      <c r="E5299" t="s">
        <v>4271</v>
      </c>
      <c r="F5299" t="s">
        <v>12663</v>
      </c>
      <c r="G5299" s="41">
        <v>41905</v>
      </c>
      <c r="H5299" t="s">
        <v>4272</v>
      </c>
      <c r="I5299" t="s">
        <v>19457</v>
      </c>
      <c r="K5299" t="s">
        <v>22937</v>
      </c>
      <c r="L5299" t="s">
        <v>21854</v>
      </c>
      <c r="M5299" s="44">
        <v>-2204616.61</v>
      </c>
      <c r="N5299" s="44">
        <v>-2204616.61</v>
      </c>
    </row>
    <row r="5300" spans="2:14" x14ac:dyDescent="0.25">
      <c r="B5300" s="49" t="s">
        <v>9328</v>
      </c>
      <c r="C5300" s="53" t="str">
        <f>_xlfn.XLOOKUP(Tabla1[[#This Row],[txtDimensionFocus]],Tabla7[Columna1],Tabla7[Columna2])</f>
        <v>Cuentas Por Pagar Contratos</v>
      </c>
      <c r="D5300" s="43" t="s">
        <v>15777</v>
      </c>
      <c r="E5300" t="s">
        <v>8325</v>
      </c>
      <c r="F5300" t="s">
        <v>15778</v>
      </c>
      <c r="G5300" s="41">
        <v>44470</v>
      </c>
      <c r="H5300" t="s">
        <v>8326</v>
      </c>
      <c r="I5300" t="s">
        <v>19380</v>
      </c>
      <c r="K5300" t="s">
        <v>23545</v>
      </c>
      <c r="L5300" t="s">
        <v>21854</v>
      </c>
      <c r="M5300" s="44">
        <v>-2199590</v>
      </c>
      <c r="N5300" s="44">
        <v>-2199590</v>
      </c>
    </row>
    <row r="5301" spans="2:14" x14ac:dyDescent="0.25">
      <c r="B5301" s="49" t="s">
        <v>9328</v>
      </c>
      <c r="C5301" s="53" t="str">
        <f>_xlfn.XLOOKUP(Tabla1[[#This Row],[txtDimensionFocus]],Tabla7[Columna1],Tabla7[Columna2])</f>
        <v>Cuentas Por Pagar Contratos</v>
      </c>
      <c r="D5301" s="43" t="s">
        <v>15539</v>
      </c>
      <c r="E5301" t="s">
        <v>8067</v>
      </c>
      <c r="F5301" t="s">
        <v>15540</v>
      </c>
      <c r="G5301" s="41">
        <v>44470</v>
      </c>
      <c r="H5301" t="s">
        <v>8068</v>
      </c>
      <c r="I5301" t="s">
        <v>19339</v>
      </c>
      <c r="K5301" t="s">
        <v>22847</v>
      </c>
      <c r="L5301" t="s">
        <v>21854</v>
      </c>
      <c r="M5301" s="44">
        <v>-2199312</v>
      </c>
      <c r="N5301" s="44">
        <v>-2199312</v>
      </c>
    </row>
    <row r="5302" spans="2:14" x14ac:dyDescent="0.25">
      <c r="B5302" s="49" t="s">
        <v>9328</v>
      </c>
      <c r="C5302" s="53" t="str">
        <f>_xlfn.XLOOKUP(Tabla1[[#This Row],[txtDimensionFocus]],Tabla7[Columna1],Tabla7[Columna2])</f>
        <v>Cuentas Por Pagar Contratos</v>
      </c>
      <c r="D5302" s="43" t="s">
        <v>3764</v>
      </c>
      <c r="E5302" t="s">
        <v>3763</v>
      </c>
      <c r="F5302" t="s">
        <v>12292</v>
      </c>
      <c r="G5302" s="41">
        <v>41780</v>
      </c>
      <c r="H5302" t="s">
        <v>3765</v>
      </c>
      <c r="I5302" t="s">
        <v>16883</v>
      </c>
      <c r="K5302" t="s">
        <v>23473</v>
      </c>
      <c r="L5302" t="s">
        <v>21854</v>
      </c>
      <c r="M5302" s="44">
        <v>-2194751.4</v>
      </c>
      <c r="N5302" s="44">
        <v>-2194751.4</v>
      </c>
    </row>
    <row r="5303" spans="2:14" x14ac:dyDescent="0.25">
      <c r="B5303" s="49" t="s">
        <v>9328</v>
      </c>
      <c r="C5303" s="53" t="str">
        <f>_xlfn.XLOOKUP(Tabla1[[#This Row],[txtDimensionFocus]],Tabla7[Columna1],Tabla7[Columna2])</f>
        <v>Cuentas Por Pagar Contratos</v>
      </c>
      <c r="D5303" s="43" t="s">
        <v>11388</v>
      </c>
      <c r="E5303" t="s">
        <v>2517</v>
      </c>
      <c r="F5303" t="s">
        <v>11389</v>
      </c>
      <c r="G5303" s="41">
        <v>41731</v>
      </c>
      <c r="H5303" t="s">
        <v>2518</v>
      </c>
      <c r="I5303" t="s">
        <v>19322</v>
      </c>
      <c r="K5303" t="s">
        <v>23272</v>
      </c>
      <c r="L5303" t="s">
        <v>21854</v>
      </c>
      <c r="M5303" s="44">
        <v>-2187500</v>
      </c>
      <c r="N5303" s="44">
        <v>-2187500</v>
      </c>
    </row>
    <row r="5304" spans="2:14" x14ac:dyDescent="0.25">
      <c r="B5304" s="49" t="s">
        <v>9328</v>
      </c>
      <c r="C5304" s="53" t="str">
        <f>_xlfn.XLOOKUP(Tabla1[[#This Row],[txtDimensionFocus]],Tabla7[Columna1],Tabla7[Columna2])</f>
        <v>Cuentas Por Pagar Contratos</v>
      </c>
      <c r="D5304" s="43" t="s">
        <v>11264</v>
      </c>
      <c r="E5304" t="s">
        <v>2371</v>
      </c>
      <c r="F5304" t="s">
        <v>11265</v>
      </c>
      <c r="G5304" s="41">
        <v>41710</v>
      </c>
      <c r="H5304" t="s">
        <v>2372</v>
      </c>
      <c r="I5304" t="s">
        <v>19663</v>
      </c>
      <c r="K5304" t="s">
        <v>22890</v>
      </c>
      <c r="L5304" t="s">
        <v>21854</v>
      </c>
      <c r="M5304" s="44">
        <v>-2175620.86</v>
      </c>
      <c r="N5304" s="44">
        <v>-2175620.86</v>
      </c>
    </row>
    <row r="5305" spans="2:14" x14ac:dyDescent="0.25">
      <c r="B5305" s="49" t="s">
        <v>9328</v>
      </c>
      <c r="C5305" s="53" t="str">
        <f>_xlfn.XLOOKUP(Tabla1[[#This Row],[txtDimensionFocus]],Tabla7[Columna1],Tabla7[Columna2])</f>
        <v>Cuentas Por Pagar Contratos</v>
      </c>
      <c r="D5305" s="43" t="s">
        <v>14899</v>
      </c>
      <c r="E5305" t="s">
        <v>7161</v>
      </c>
      <c r="F5305" t="s">
        <v>14900</v>
      </c>
      <c r="G5305" s="41">
        <v>43294</v>
      </c>
      <c r="H5305" t="s">
        <v>7162</v>
      </c>
      <c r="I5305" t="s">
        <v>19888</v>
      </c>
      <c r="J5305" t="s">
        <v>21952</v>
      </c>
      <c r="K5305" t="s">
        <v>23348</v>
      </c>
      <c r="L5305" t="s">
        <v>21854</v>
      </c>
      <c r="M5305" s="44">
        <v>-2719332.27</v>
      </c>
      <c r="N5305" s="44">
        <v>-2175465.8199999998</v>
      </c>
    </row>
    <row r="5306" spans="2:14" x14ac:dyDescent="0.25">
      <c r="B5306" s="49" t="s">
        <v>9328</v>
      </c>
      <c r="C5306" s="53" t="str">
        <f>_xlfn.XLOOKUP(Tabla1[[#This Row],[txtDimensionFocus]],Tabla7[Columna1],Tabla7[Columna2])</f>
        <v>Cuentas Por Pagar Contratos</v>
      </c>
      <c r="D5306" s="43" t="s">
        <v>12328</v>
      </c>
      <c r="E5306" t="s">
        <v>3810</v>
      </c>
      <c r="F5306" t="s">
        <v>12329</v>
      </c>
      <c r="G5306" s="41">
        <v>41796</v>
      </c>
      <c r="H5306" t="s">
        <v>3811</v>
      </c>
      <c r="I5306" t="s">
        <v>19355</v>
      </c>
      <c r="K5306" t="s">
        <v>23100</v>
      </c>
      <c r="L5306" t="s">
        <v>21854</v>
      </c>
      <c r="M5306" s="44">
        <v>-2175000</v>
      </c>
      <c r="N5306" s="44">
        <v>-2175000</v>
      </c>
    </row>
    <row r="5307" spans="2:14" x14ac:dyDescent="0.25">
      <c r="B5307" s="49" t="s">
        <v>9328</v>
      </c>
      <c r="C5307" s="53" t="str">
        <f>_xlfn.XLOOKUP(Tabla1[[#This Row],[txtDimensionFocus]],Tabla7[Columna1],Tabla7[Columna2])</f>
        <v>Cuentas Por Pagar Contratos</v>
      </c>
      <c r="D5307" s="43" t="s">
        <v>12440</v>
      </c>
      <c r="E5307" t="s">
        <v>3976</v>
      </c>
      <c r="F5307" t="s">
        <v>12441</v>
      </c>
      <c r="G5307" s="41">
        <v>41827</v>
      </c>
      <c r="H5307" t="s">
        <v>3977</v>
      </c>
      <c r="I5307" t="s">
        <v>16883</v>
      </c>
      <c r="K5307">
        <v>663</v>
      </c>
      <c r="L5307" t="s">
        <v>21854</v>
      </c>
      <c r="M5307" s="44">
        <v>-2154540.1</v>
      </c>
      <c r="N5307" s="44">
        <v>-2154540.1</v>
      </c>
    </row>
    <row r="5308" spans="2:14" x14ac:dyDescent="0.25">
      <c r="B5308" s="49" t="s">
        <v>9328</v>
      </c>
      <c r="C5308" s="53" t="str">
        <f>_xlfn.XLOOKUP(Tabla1[[#This Row],[txtDimensionFocus]],Tabla7[Columna1],Tabla7[Columna2])</f>
        <v>Cuentas Por Pagar Contratos</v>
      </c>
      <c r="D5308" s="43" t="s">
        <v>752</v>
      </c>
      <c r="E5308" t="s">
        <v>751</v>
      </c>
      <c r="F5308" t="s">
        <v>9941</v>
      </c>
      <c r="G5308" s="41">
        <v>41122</v>
      </c>
      <c r="H5308" t="s">
        <v>753</v>
      </c>
      <c r="L5308" t="s">
        <v>21854</v>
      </c>
      <c r="M5308" s="44">
        <v>-2146546.64</v>
      </c>
      <c r="N5308" s="44">
        <v>-2146546.64</v>
      </c>
    </row>
    <row r="5309" spans="2:14" x14ac:dyDescent="0.25">
      <c r="B5309" s="49" t="s">
        <v>9328</v>
      </c>
      <c r="C5309" s="53" t="str">
        <f>_xlfn.XLOOKUP(Tabla1[[#This Row],[txtDimensionFocus]],Tabla7[Columna1],Tabla7[Columna2])</f>
        <v>Cuentas Por Pagar Contratos</v>
      </c>
      <c r="D5309" s="43" t="s">
        <v>11032</v>
      </c>
      <c r="E5309" t="s">
        <v>2123</v>
      </c>
      <c r="F5309" t="s">
        <v>11033</v>
      </c>
      <c r="G5309" s="41">
        <v>41639</v>
      </c>
      <c r="H5309" t="s">
        <v>2124</v>
      </c>
      <c r="I5309" t="s">
        <v>19839</v>
      </c>
      <c r="K5309" t="s">
        <v>23267</v>
      </c>
      <c r="L5309" t="s">
        <v>21854</v>
      </c>
      <c r="M5309" s="44">
        <v>-2145000</v>
      </c>
      <c r="N5309" s="44">
        <v>-2145000</v>
      </c>
    </row>
    <row r="5310" spans="2:14" x14ac:dyDescent="0.25">
      <c r="B5310" s="49" t="s">
        <v>9328</v>
      </c>
      <c r="C5310" s="53" t="str">
        <f>_xlfn.XLOOKUP(Tabla1[[#This Row],[txtDimensionFocus]],Tabla7[Columna1],Tabla7[Columna2])</f>
        <v>Cuentas Por Pagar Contratos</v>
      </c>
      <c r="D5310" s="43" t="s">
        <v>14962</v>
      </c>
      <c r="E5310" t="s">
        <v>7257</v>
      </c>
      <c r="F5310" t="s">
        <v>14963</v>
      </c>
      <c r="G5310" s="41">
        <v>43383</v>
      </c>
      <c r="H5310" t="s">
        <v>7258</v>
      </c>
      <c r="I5310" t="s">
        <v>19826</v>
      </c>
      <c r="J5310" t="s">
        <v>21952</v>
      </c>
      <c r="K5310" t="s">
        <v>22013</v>
      </c>
      <c r="L5310" t="s">
        <v>21854</v>
      </c>
      <c r="M5310" s="44">
        <v>-2114094.79</v>
      </c>
      <c r="N5310" s="44">
        <v>-2114094.79</v>
      </c>
    </row>
    <row r="5311" spans="2:14" x14ac:dyDescent="0.25">
      <c r="B5311" s="49" t="s">
        <v>9328</v>
      </c>
      <c r="C5311" s="53" t="str">
        <f>_xlfn.XLOOKUP(Tabla1[[#This Row],[txtDimensionFocus]],Tabla7[Columna1],Tabla7[Columna2])</f>
        <v>Cuentas Por Pagar Contratos</v>
      </c>
      <c r="D5311" s="43" t="s">
        <v>16256</v>
      </c>
      <c r="E5311" t="s">
        <v>8967</v>
      </c>
      <c r="F5311" t="s">
        <v>16257</v>
      </c>
      <c r="G5311" s="41">
        <v>44985</v>
      </c>
      <c r="H5311" t="s">
        <v>8968</v>
      </c>
      <c r="I5311" t="s">
        <v>8969</v>
      </c>
      <c r="J5311" t="s">
        <v>21952</v>
      </c>
      <c r="K5311" t="s">
        <v>23163</v>
      </c>
      <c r="L5311" t="s">
        <v>21854</v>
      </c>
      <c r="M5311" s="44">
        <v>-2112347.0699999998</v>
      </c>
      <c r="N5311" s="44">
        <v>-2112347.0699999998</v>
      </c>
    </row>
    <row r="5312" spans="2:14" x14ac:dyDescent="0.25">
      <c r="B5312" s="49" t="s">
        <v>9328</v>
      </c>
      <c r="C5312" s="53" t="str">
        <f>_xlfn.XLOOKUP(Tabla1[[#This Row],[txtDimensionFocus]],Tabla7[Columna1],Tabla7[Columna2])</f>
        <v>Cuentas Por Pagar Contratos</v>
      </c>
      <c r="D5312" s="43" t="s">
        <v>15668</v>
      </c>
      <c r="E5312" t="s">
        <v>8196</v>
      </c>
      <c r="F5312" t="s">
        <v>15669</v>
      </c>
      <c r="G5312" s="41">
        <v>44470</v>
      </c>
      <c r="H5312" t="s">
        <v>8197</v>
      </c>
      <c r="I5312" t="s">
        <v>19348</v>
      </c>
      <c r="K5312" t="s">
        <v>23131</v>
      </c>
      <c r="L5312" t="s">
        <v>21854</v>
      </c>
      <c r="M5312" s="44">
        <v>-2108000</v>
      </c>
      <c r="N5312" s="44">
        <v>-2108000</v>
      </c>
    </row>
    <row r="5313" spans="2:14" x14ac:dyDescent="0.25">
      <c r="B5313" s="49" t="s">
        <v>9328</v>
      </c>
      <c r="C5313" s="53" t="str">
        <f>_xlfn.XLOOKUP(Tabla1[[#This Row],[txtDimensionFocus]],Tabla7[Columna1],Tabla7[Columna2])</f>
        <v>Cuentas Por Pagar Contratos</v>
      </c>
      <c r="D5313" s="43" t="s">
        <v>15565</v>
      </c>
      <c r="E5313" t="s">
        <v>8093</v>
      </c>
      <c r="F5313" t="s">
        <v>15566</v>
      </c>
      <c r="G5313" s="41">
        <v>44470</v>
      </c>
      <c r="H5313" t="s">
        <v>8094</v>
      </c>
      <c r="I5313" t="s">
        <v>19303</v>
      </c>
      <c r="K5313" t="s">
        <v>22897</v>
      </c>
      <c r="L5313" t="s">
        <v>21854</v>
      </c>
      <c r="M5313" s="44">
        <v>-2100000</v>
      </c>
      <c r="N5313" s="44">
        <v>-2100000</v>
      </c>
    </row>
    <row r="5314" spans="2:14" x14ac:dyDescent="0.25">
      <c r="B5314" s="49" t="s">
        <v>9328</v>
      </c>
      <c r="C5314" s="53" t="str">
        <f>_xlfn.XLOOKUP(Tabla1[[#This Row],[txtDimensionFocus]],Tabla7[Columna1],Tabla7[Columna2])</f>
        <v>Cuentas Por Pagar Contratos</v>
      </c>
      <c r="D5314" s="43" t="s">
        <v>13795</v>
      </c>
      <c r="E5314" t="s">
        <v>5727</v>
      </c>
      <c r="F5314" t="s">
        <v>13796</v>
      </c>
      <c r="G5314" s="41">
        <v>42255</v>
      </c>
      <c r="H5314" t="s">
        <v>5728</v>
      </c>
      <c r="I5314" t="s">
        <v>19929</v>
      </c>
      <c r="K5314" t="s">
        <v>23356</v>
      </c>
      <c r="L5314" t="s">
        <v>21854</v>
      </c>
      <c r="M5314" s="44">
        <v>-2100000</v>
      </c>
      <c r="N5314" s="44">
        <v>-2100000</v>
      </c>
    </row>
    <row r="5315" spans="2:14" x14ac:dyDescent="0.25">
      <c r="B5315" s="49" t="s">
        <v>9328</v>
      </c>
      <c r="C5315" s="53" t="str">
        <f>_xlfn.XLOOKUP(Tabla1[[#This Row],[txtDimensionFocus]],Tabla7[Columna1],Tabla7[Columna2])</f>
        <v>Cuentas Por Pagar Contratos</v>
      </c>
      <c r="D5315" s="43" t="s">
        <v>14549</v>
      </c>
      <c r="E5315" t="s">
        <v>6695</v>
      </c>
      <c r="F5315" t="s">
        <v>14550</v>
      </c>
      <c r="G5315" s="41">
        <v>42797</v>
      </c>
      <c r="H5315" t="s">
        <v>5961</v>
      </c>
      <c r="L5315" t="s">
        <v>21854</v>
      </c>
      <c r="M5315" s="44">
        <v>-2083817.96</v>
      </c>
      <c r="N5315" s="44">
        <v>-2083817.96</v>
      </c>
    </row>
    <row r="5316" spans="2:14" x14ac:dyDescent="0.25">
      <c r="B5316" s="49" t="s">
        <v>9328</v>
      </c>
      <c r="C5316" s="53" t="str">
        <f>_xlfn.XLOOKUP(Tabla1[[#This Row],[txtDimensionFocus]],Tabla7[Columna1],Tabla7[Columna2])</f>
        <v>Cuentas Por Pagar Contratos</v>
      </c>
      <c r="D5316" s="43" t="s">
        <v>7123</v>
      </c>
      <c r="E5316" t="s">
        <v>7122</v>
      </c>
      <c r="F5316" t="s">
        <v>14865</v>
      </c>
      <c r="G5316" s="41">
        <v>43257</v>
      </c>
      <c r="H5316" t="s">
        <v>7124</v>
      </c>
      <c r="I5316" t="s">
        <v>19719</v>
      </c>
      <c r="J5316" t="s">
        <v>21952</v>
      </c>
      <c r="K5316" t="s">
        <v>23455</v>
      </c>
      <c r="L5316" t="s">
        <v>21854</v>
      </c>
      <c r="M5316" s="44">
        <v>-2602390.14</v>
      </c>
      <c r="N5316" s="44">
        <v>-2081912.11</v>
      </c>
    </row>
    <row r="5317" spans="2:14" x14ac:dyDescent="0.25">
      <c r="B5317" s="49" t="s">
        <v>9328</v>
      </c>
      <c r="C5317" s="53" t="str">
        <f>_xlfn.XLOOKUP(Tabla1[[#This Row],[txtDimensionFocus]],Tabla7[Columna1],Tabla7[Columna2])</f>
        <v>Cuentas Por Pagar Contratos</v>
      </c>
      <c r="D5317" s="43" t="s">
        <v>13819</v>
      </c>
      <c r="E5317" t="s">
        <v>5757</v>
      </c>
      <c r="F5317" t="s">
        <v>13820</v>
      </c>
      <c r="G5317" s="41">
        <v>42282</v>
      </c>
      <c r="H5317" t="s">
        <v>2784</v>
      </c>
      <c r="I5317" t="s">
        <v>19693</v>
      </c>
      <c r="K5317" t="s">
        <v>23180</v>
      </c>
      <c r="L5317" t="s">
        <v>21854</v>
      </c>
      <c r="M5317" s="44">
        <v>-2080000</v>
      </c>
      <c r="N5317" s="44">
        <v>-2080000</v>
      </c>
    </row>
    <row r="5318" spans="2:14" x14ac:dyDescent="0.25">
      <c r="B5318" s="49" t="s">
        <v>9328</v>
      </c>
      <c r="C5318" s="53" t="str">
        <f>_xlfn.XLOOKUP(Tabla1[[#This Row],[txtDimensionFocus]],Tabla7[Columna1],Tabla7[Columna2])</f>
        <v>Cuentas Por Pagar Contratos</v>
      </c>
      <c r="D5318" s="43" t="s">
        <v>7352</v>
      </c>
      <c r="E5318" t="s">
        <v>22281</v>
      </c>
      <c r="F5318" t="s">
        <v>15032</v>
      </c>
      <c r="G5318" s="41">
        <v>43500</v>
      </c>
      <c r="H5318" t="s">
        <v>7243</v>
      </c>
      <c r="I5318" t="s">
        <v>20180</v>
      </c>
      <c r="K5318" t="s">
        <v>23474</v>
      </c>
      <c r="L5318" t="s">
        <v>21854</v>
      </c>
      <c r="M5318" s="44">
        <v>-2070056.39</v>
      </c>
      <c r="N5318" s="44">
        <v>-2070056.39</v>
      </c>
    </row>
    <row r="5319" spans="2:14" x14ac:dyDescent="0.25">
      <c r="B5319" s="49" t="s">
        <v>9328</v>
      </c>
      <c r="C5319" s="53" t="str">
        <f>_xlfn.XLOOKUP(Tabla1[[#This Row],[txtDimensionFocus]],Tabla7[Columna1],Tabla7[Columna2])</f>
        <v>Cuentas Por Pagar Contratos</v>
      </c>
      <c r="D5319" s="43" t="s">
        <v>6137</v>
      </c>
      <c r="E5319" t="s">
        <v>6136</v>
      </c>
      <c r="F5319" t="s">
        <v>14106</v>
      </c>
      <c r="G5319" s="41">
        <v>42549</v>
      </c>
      <c r="H5319" t="s">
        <v>6138</v>
      </c>
      <c r="I5319" t="s">
        <v>20012</v>
      </c>
      <c r="J5319" t="s">
        <v>23397</v>
      </c>
      <c r="K5319" t="s">
        <v>23398</v>
      </c>
      <c r="L5319" t="s">
        <v>21854</v>
      </c>
      <c r="M5319" s="44">
        <v>-2330338.88</v>
      </c>
      <c r="N5319" s="44">
        <v>-2068251.31</v>
      </c>
    </row>
    <row r="5320" spans="2:14" x14ac:dyDescent="0.25">
      <c r="B5320" s="49" t="s">
        <v>9328</v>
      </c>
      <c r="C5320" s="53" t="str">
        <f>_xlfn.XLOOKUP(Tabla1[[#This Row],[txtDimensionFocus]],Tabla7[Columna1],Tabla7[Columna2])</f>
        <v>Cuentas Por Pagar Contratos</v>
      </c>
      <c r="D5320" s="43" t="s">
        <v>15281</v>
      </c>
      <c r="E5320" t="s">
        <v>7727</v>
      </c>
      <c r="F5320" t="s">
        <v>15282</v>
      </c>
      <c r="G5320" s="41">
        <v>44047</v>
      </c>
      <c r="H5320" t="s">
        <v>7728</v>
      </c>
      <c r="I5320" t="s">
        <v>19721</v>
      </c>
      <c r="J5320" t="s">
        <v>23151</v>
      </c>
      <c r="K5320" t="s">
        <v>23152</v>
      </c>
      <c r="L5320" t="s">
        <v>21854</v>
      </c>
      <c r="M5320" s="44">
        <v>-2059703.66</v>
      </c>
      <c r="N5320" s="44">
        <v>-2059703.66</v>
      </c>
    </row>
    <row r="5321" spans="2:14" x14ac:dyDescent="0.25">
      <c r="B5321" s="49" t="s">
        <v>9328</v>
      </c>
      <c r="C5321" s="53" t="str">
        <f>_xlfn.XLOOKUP(Tabla1[[#This Row],[txtDimensionFocus]],Tabla7[Columna1],Tabla7[Columna2])</f>
        <v>Cuentas Por Pagar Contratos</v>
      </c>
      <c r="D5321" s="43" t="s">
        <v>11024</v>
      </c>
      <c r="E5321" t="s">
        <v>2112</v>
      </c>
      <c r="F5321" t="s">
        <v>11025</v>
      </c>
      <c r="G5321" s="41">
        <v>41639</v>
      </c>
      <c r="H5321" t="s">
        <v>2113</v>
      </c>
      <c r="L5321" t="s">
        <v>21854</v>
      </c>
      <c r="M5321" s="44">
        <v>-2051700</v>
      </c>
      <c r="N5321" s="44">
        <v>-2051700</v>
      </c>
    </row>
    <row r="5322" spans="2:14" x14ac:dyDescent="0.25">
      <c r="B5322" s="49" t="s">
        <v>9328</v>
      </c>
      <c r="C5322" s="53" t="str">
        <f>_xlfn.XLOOKUP(Tabla1[[#This Row],[txtDimensionFocus]],Tabla7[Columna1],Tabla7[Columna2])</f>
        <v>Cuentas Por Pagar Contratos</v>
      </c>
      <c r="D5322" s="43" t="s">
        <v>7513</v>
      </c>
      <c r="E5322" t="s">
        <v>7512</v>
      </c>
      <c r="F5322" t="s">
        <v>15141</v>
      </c>
      <c r="G5322" s="41">
        <v>43658</v>
      </c>
      <c r="H5322" t="s">
        <v>7514</v>
      </c>
      <c r="I5322" t="s">
        <v>8956</v>
      </c>
      <c r="K5322" t="s">
        <v>23457</v>
      </c>
      <c r="L5322" t="s">
        <v>21854</v>
      </c>
      <c r="M5322" s="44">
        <v>-2051221.98</v>
      </c>
      <c r="N5322" s="44">
        <v>-2051221.98</v>
      </c>
    </row>
    <row r="5323" spans="2:14" x14ac:dyDescent="0.25">
      <c r="B5323" s="49" t="s">
        <v>23700</v>
      </c>
      <c r="C5323" s="53" t="str">
        <f>_xlfn.XLOOKUP(Tabla1[[#This Row],[txtDimensionFocus]],Tabla7[Columna1],Tabla7[Columna2])</f>
        <v>Retencion por Pagar  de Impuesto Retenido</v>
      </c>
      <c r="D5323" s="43" t="s">
        <v>17</v>
      </c>
      <c r="E5323" t="s">
        <v>16</v>
      </c>
      <c r="F5323" t="s">
        <v>23714</v>
      </c>
      <c r="G5323" s="41">
        <v>41407</v>
      </c>
      <c r="L5323" t="s">
        <v>21854</v>
      </c>
      <c r="M5323" s="44">
        <v>-3537.47</v>
      </c>
      <c r="N5323" s="44">
        <v>-3537.47</v>
      </c>
    </row>
    <row r="5324" spans="2:14" x14ac:dyDescent="0.25">
      <c r="B5324" s="49" t="s">
        <v>23700</v>
      </c>
      <c r="C5324" s="53" t="str">
        <f>_xlfn.XLOOKUP(Tabla1[[#This Row],[txtDimensionFocus]],Tabla7[Columna1],Tabla7[Columna2])</f>
        <v>Retencion por Pagar  de Impuesto Retenido</v>
      </c>
      <c r="D5324" s="43" t="s">
        <v>17</v>
      </c>
      <c r="E5324" t="s">
        <v>16</v>
      </c>
      <c r="F5324" t="s">
        <v>23721</v>
      </c>
      <c r="G5324" s="41">
        <v>41425</v>
      </c>
      <c r="L5324" t="s">
        <v>21854</v>
      </c>
      <c r="M5324" s="44">
        <v>-3537.47</v>
      </c>
      <c r="N5324" s="44">
        <v>-3537.47</v>
      </c>
    </row>
    <row r="5325" spans="2:14" x14ac:dyDescent="0.25">
      <c r="B5325" s="49" t="s">
        <v>23700</v>
      </c>
      <c r="C5325" s="53" t="str">
        <f>_xlfn.XLOOKUP(Tabla1[[#This Row],[txtDimensionFocus]],Tabla7[Columna1],Tabla7[Columna2])</f>
        <v>Retencion por Pagar  de Impuesto Retenido</v>
      </c>
      <c r="D5325" s="43" t="s">
        <v>17</v>
      </c>
      <c r="E5325" t="s">
        <v>16</v>
      </c>
      <c r="F5325" t="s">
        <v>23713</v>
      </c>
      <c r="G5325" s="41">
        <v>41407</v>
      </c>
      <c r="L5325" t="s">
        <v>21854</v>
      </c>
      <c r="M5325" s="44">
        <v>-3535.17</v>
      </c>
      <c r="N5325" s="44">
        <v>-3535.17</v>
      </c>
    </row>
    <row r="5326" spans="2:14" x14ac:dyDescent="0.25">
      <c r="B5326" s="49" t="s">
        <v>23700</v>
      </c>
      <c r="C5326" s="53" t="str">
        <f>_xlfn.XLOOKUP(Tabla1[[#This Row],[txtDimensionFocus]],Tabla7[Columna1],Tabla7[Columna2])</f>
        <v>Retencion por Pagar  de Impuesto Retenido</v>
      </c>
      <c r="D5326" s="43" t="s">
        <v>17</v>
      </c>
      <c r="E5326" t="s">
        <v>16</v>
      </c>
      <c r="F5326" t="s">
        <v>23722</v>
      </c>
      <c r="G5326" s="41">
        <v>41425</v>
      </c>
      <c r="L5326" t="s">
        <v>21854</v>
      </c>
      <c r="M5326" s="44">
        <v>-3535.17</v>
      </c>
      <c r="N5326" s="44">
        <v>-3535.17</v>
      </c>
    </row>
    <row r="5327" spans="2:14" x14ac:dyDescent="0.25">
      <c r="B5327" s="49" t="s">
        <v>9328</v>
      </c>
      <c r="C5327" s="53" t="str">
        <f>_xlfn.XLOOKUP(Tabla1[[#This Row],[txtDimensionFocus]],Tabla7[Columna1],Tabla7[Columna2])</f>
        <v>Cuentas Por Pagar Contratos</v>
      </c>
      <c r="D5327" s="43" t="s">
        <v>16223</v>
      </c>
      <c r="E5327" t="s">
        <v>8903</v>
      </c>
      <c r="F5327" t="s">
        <v>16224</v>
      </c>
      <c r="G5327" s="41">
        <v>44946</v>
      </c>
      <c r="H5327" t="s">
        <v>8904</v>
      </c>
      <c r="I5327" t="s">
        <v>8905</v>
      </c>
      <c r="K5327" t="s">
        <v>23016</v>
      </c>
      <c r="L5327" t="s">
        <v>21854</v>
      </c>
      <c r="M5327" s="44">
        <v>-2605913.34</v>
      </c>
      <c r="N5327" s="44">
        <v>-2019502.6</v>
      </c>
    </row>
    <row r="5328" spans="2:14" x14ac:dyDescent="0.25">
      <c r="B5328" s="49" t="s">
        <v>9328</v>
      </c>
      <c r="C5328" s="53" t="str">
        <f>_xlfn.XLOOKUP(Tabla1[[#This Row],[txtDimensionFocus]],Tabla7[Columna1],Tabla7[Columna2])</f>
        <v>Cuentas Por Pagar Contratos</v>
      </c>
      <c r="D5328" s="43" t="s">
        <v>10810</v>
      </c>
      <c r="E5328" t="s">
        <v>1906</v>
      </c>
      <c r="F5328" t="s">
        <v>10812</v>
      </c>
      <c r="G5328" s="41">
        <v>41618</v>
      </c>
      <c r="H5328" t="s">
        <v>1907</v>
      </c>
      <c r="I5328" t="s">
        <v>16883</v>
      </c>
      <c r="K5328" t="s">
        <v>23201</v>
      </c>
      <c r="L5328" t="s">
        <v>21854</v>
      </c>
      <c r="M5328" s="44">
        <v>-2010877.13</v>
      </c>
      <c r="N5328" s="44">
        <v>-2010877.13</v>
      </c>
    </row>
    <row r="5329" spans="2:14" x14ac:dyDescent="0.25">
      <c r="B5329" s="49" t="s">
        <v>9328</v>
      </c>
      <c r="C5329" s="53" t="str">
        <f>_xlfn.XLOOKUP(Tabla1[[#This Row],[txtDimensionFocus]],Tabla7[Columna1],Tabla7[Columna2])</f>
        <v>Cuentas Por Pagar Contratos</v>
      </c>
      <c r="D5329" s="43" t="s">
        <v>15239</v>
      </c>
      <c r="E5329" t="s">
        <v>7664</v>
      </c>
      <c r="F5329" t="s">
        <v>15240</v>
      </c>
      <c r="G5329" s="41">
        <v>43970</v>
      </c>
      <c r="H5329" t="s">
        <v>7665</v>
      </c>
      <c r="I5329" t="s">
        <v>19607</v>
      </c>
      <c r="K5329" t="s">
        <v>23044</v>
      </c>
      <c r="L5329" t="s">
        <v>21854</v>
      </c>
      <c r="M5329" s="44">
        <v>-1998000</v>
      </c>
      <c r="N5329" s="44">
        <v>-1998000</v>
      </c>
    </row>
    <row r="5330" spans="2:14" x14ac:dyDescent="0.25">
      <c r="B5330" s="49" t="s">
        <v>23585</v>
      </c>
      <c r="C5330" s="53" t="str">
        <f>_xlfn.XLOOKUP(Tabla1[[#This Row],[txtDimensionFocus]],Tabla7[Columna1],Tabla7[Columna2])</f>
        <v>Cuenta Por Pagar Sueldos/Pension Alimenticia</v>
      </c>
      <c r="D5330" s="43" t="s">
        <v>23619</v>
      </c>
      <c r="E5330" t="s">
        <v>23620</v>
      </c>
      <c r="F5330" t="s">
        <v>23621</v>
      </c>
      <c r="G5330" s="41">
        <v>41373</v>
      </c>
      <c r="L5330" t="s">
        <v>21854</v>
      </c>
      <c r="M5330" s="44">
        <v>-3500</v>
      </c>
      <c r="N5330" s="44">
        <v>-3500</v>
      </c>
    </row>
    <row r="5331" spans="2:14" x14ac:dyDescent="0.25">
      <c r="B5331" s="49" t="s">
        <v>9328</v>
      </c>
      <c r="C5331" s="53" t="str">
        <f>_xlfn.XLOOKUP(Tabla1[[#This Row],[txtDimensionFocus]],Tabla7[Columna1],Tabla7[Columna2])</f>
        <v>Cuentas Por Pagar Contratos</v>
      </c>
      <c r="D5331" s="43" t="s">
        <v>15527</v>
      </c>
      <c r="E5331" t="s">
        <v>8055</v>
      </c>
      <c r="F5331" t="s">
        <v>15528</v>
      </c>
      <c r="G5331" s="41">
        <v>44470</v>
      </c>
      <c r="H5331" t="s">
        <v>8056</v>
      </c>
      <c r="I5331" t="s">
        <v>19322</v>
      </c>
      <c r="K5331" t="s">
        <v>22828</v>
      </c>
      <c r="L5331" t="s">
        <v>21854</v>
      </c>
      <c r="M5331" s="44">
        <v>-1997500</v>
      </c>
      <c r="N5331" s="44">
        <v>-1997500</v>
      </c>
    </row>
    <row r="5332" spans="2:14" x14ac:dyDescent="0.25">
      <c r="B5332" s="49" t="s">
        <v>9328</v>
      </c>
      <c r="C5332" s="53" t="str">
        <f>_xlfn.XLOOKUP(Tabla1[[#This Row],[txtDimensionFocus]],Tabla7[Columna1],Tabla7[Columna2])</f>
        <v>Cuentas Por Pagar Contratos</v>
      </c>
      <c r="D5332" s="43" t="s">
        <v>8330</v>
      </c>
      <c r="E5332" t="s">
        <v>8329</v>
      </c>
      <c r="F5332" t="s">
        <v>15781</v>
      </c>
      <c r="G5332" s="41">
        <v>44470</v>
      </c>
      <c r="H5332" t="s">
        <v>8331</v>
      </c>
      <c r="I5332" t="s">
        <v>19370</v>
      </c>
      <c r="K5332" t="s">
        <v>23554</v>
      </c>
      <c r="L5332" t="s">
        <v>21854</v>
      </c>
      <c r="M5332" s="44">
        <v>-1997340</v>
      </c>
      <c r="N5332" s="44">
        <v>-1997340</v>
      </c>
    </row>
    <row r="5333" spans="2:14" x14ac:dyDescent="0.25">
      <c r="B5333" s="49" t="s">
        <v>9328</v>
      </c>
      <c r="C5333" s="53" t="str">
        <f>_xlfn.XLOOKUP(Tabla1[[#This Row],[txtDimensionFocus]],Tabla7[Columna1],Tabla7[Columna2])</f>
        <v>Cuentas Por Pagar Contratos</v>
      </c>
      <c r="D5333" s="43" t="s">
        <v>13364</v>
      </c>
      <c r="E5333" t="s">
        <v>5236</v>
      </c>
      <c r="F5333" t="s">
        <v>13365</v>
      </c>
      <c r="G5333" s="41">
        <v>42004</v>
      </c>
      <c r="H5333" t="s">
        <v>3879</v>
      </c>
      <c r="L5333" t="s">
        <v>21854</v>
      </c>
      <c r="M5333" s="44">
        <v>-1996654.05</v>
      </c>
      <c r="N5333" s="44">
        <v>-1996654.05</v>
      </c>
    </row>
    <row r="5334" spans="2:14" x14ac:dyDescent="0.25">
      <c r="B5334" s="49" t="s">
        <v>9328</v>
      </c>
      <c r="C5334" s="53" t="str">
        <f>_xlfn.XLOOKUP(Tabla1[[#This Row],[txtDimensionFocus]],Tabla7[Columna1],Tabla7[Columna2])</f>
        <v>Cuentas Por Pagar Contratos</v>
      </c>
      <c r="D5334" s="43" t="s">
        <v>12326</v>
      </c>
      <c r="E5334" t="s">
        <v>3807</v>
      </c>
      <c r="F5334" t="s">
        <v>15589</v>
      </c>
      <c r="G5334" s="41">
        <v>44470</v>
      </c>
      <c r="H5334" t="s">
        <v>8117</v>
      </c>
      <c r="I5334" t="s">
        <v>19323</v>
      </c>
      <c r="K5334" t="s">
        <v>22957</v>
      </c>
      <c r="L5334" t="s">
        <v>21854</v>
      </c>
      <c r="M5334" s="44">
        <v>-1981420</v>
      </c>
      <c r="N5334" s="44">
        <v>-1981420</v>
      </c>
    </row>
    <row r="5335" spans="2:14" x14ac:dyDescent="0.25">
      <c r="B5335" s="49" t="s">
        <v>23700</v>
      </c>
      <c r="C5335" s="53" t="str">
        <f>_xlfn.XLOOKUP(Tabla1[[#This Row],[txtDimensionFocus]],Tabla7[Columna1],Tabla7[Columna2])</f>
        <v>Retencion por Pagar  de Impuesto Retenido</v>
      </c>
      <c r="D5335" s="43" t="s">
        <v>17</v>
      </c>
      <c r="E5335" t="s">
        <v>16</v>
      </c>
      <c r="F5335" t="s">
        <v>23778</v>
      </c>
      <c r="G5335" s="41">
        <v>41639</v>
      </c>
      <c r="L5335" t="s">
        <v>21854</v>
      </c>
      <c r="M5335" s="44">
        <v>-3443.08</v>
      </c>
      <c r="N5335" s="44">
        <v>-3443.08</v>
      </c>
    </row>
    <row r="5336" spans="2:14" x14ac:dyDescent="0.25">
      <c r="B5336" s="49" t="s">
        <v>23700</v>
      </c>
      <c r="C5336" s="53" t="str">
        <f>_xlfn.XLOOKUP(Tabla1[[#This Row],[txtDimensionFocus]],Tabla7[Columna1],Tabla7[Columna2])</f>
        <v>Retencion por Pagar  de Impuesto Retenido</v>
      </c>
      <c r="D5336" s="43" t="s">
        <v>17</v>
      </c>
      <c r="E5336" t="s">
        <v>16</v>
      </c>
      <c r="F5336" t="s">
        <v>23828</v>
      </c>
      <c r="G5336" s="41">
        <v>41787</v>
      </c>
      <c r="L5336" t="s">
        <v>21854</v>
      </c>
      <c r="M5336" s="44">
        <v>-3443.04</v>
      </c>
      <c r="N5336" s="44">
        <v>-3443.04</v>
      </c>
    </row>
    <row r="5337" spans="2:14" x14ac:dyDescent="0.25">
      <c r="B5337" s="49" t="s">
        <v>23700</v>
      </c>
      <c r="C5337" s="53" t="str">
        <f>_xlfn.XLOOKUP(Tabla1[[#This Row],[txtDimensionFocus]],Tabla7[Columna1],Tabla7[Columna2])</f>
        <v>Retencion por Pagar  de Impuesto Retenido</v>
      </c>
      <c r="D5337" s="43" t="s">
        <v>17</v>
      </c>
      <c r="E5337" t="s">
        <v>16</v>
      </c>
      <c r="F5337" t="s">
        <v>23783</v>
      </c>
      <c r="G5337" s="41">
        <v>41680</v>
      </c>
      <c r="L5337" t="s">
        <v>21854</v>
      </c>
      <c r="M5337" s="44">
        <v>-3435.2</v>
      </c>
      <c r="N5337" s="44">
        <v>-3435.2</v>
      </c>
    </row>
    <row r="5338" spans="2:14" x14ac:dyDescent="0.25">
      <c r="B5338" s="49" t="s">
        <v>9328</v>
      </c>
      <c r="C5338" s="53" t="str">
        <f>_xlfn.XLOOKUP(Tabla1[[#This Row],[txtDimensionFocus]],Tabla7[Columna1],Tabla7[Columna2])</f>
        <v>Cuentas Por Pagar Contratos</v>
      </c>
      <c r="D5338" s="43" t="s">
        <v>15450</v>
      </c>
      <c r="E5338" t="s">
        <v>7974</v>
      </c>
      <c r="F5338" t="s">
        <v>15451</v>
      </c>
      <c r="G5338" s="41">
        <v>44469</v>
      </c>
      <c r="H5338" t="s">
        <v>7975</v>
      </c>
      <c r="I5338" t="s">
        <v>19379</v>
      </c>
      <c r="K5338" t="s">
        <v>22872</v>
      </c>
      <c r="L5338" t="s">
        <v>21854</v>
      </c>
      <c r="M5338" s="44">
        <v>-1980000</v>
      </c>
      <c r="N5338" s="44">
        <v>-1980000</v>
      </c>
    </row>
    <row r="5339" spans="2:14" x14ac:dyDescent="0.25">
      <c r="B5339" s="49" t="s">
        <v>9328</v>
      </c>
      <c r="C5339" s="53" t="str">
        <f>_xlfn.XLOOKUP(Tabla1[[#This Row],[txtDimensionFocus]],Tabla7[Columna1],Tabla7[Columna2])</f>
        <v>Cuentas Por Pagar Contratos</v>
      </c>
      <c r="D5339" s="43" t="s">
        <v>9885</v>
      </c>
      <c r="E5339" t="s">
        <v>684</v>
      </c>
      <c r="F5339" t="s">
        <v>9931</v>
      </c>
      <c r="G5339" s="41">
        <v>41120</v>
      </c>
      <c r="H5339" t="s">
        <v>740</v>
      </c>
      <c r="L5339" t="s">
        <v>21854</v>
      </c>
      <c r="M5339" s="44">
        <v>-1973953.57</v>
      </c>
      <c r="N5339" s="44">
        <v>-1973953.57</v>
      </c>
    </row>
    <row r="5340" spans="2:14" x14ac:dyDescent="0.25">
      <c r="B5340" s="49" t="s">
        <v>23700</v>
      </c>
      <c r="C5340" s="53" t="str">
        <f>_xlfn.XLOOKUP(Tabla1[[#This Row],[txtDimensionFocus]],Tabla7[Columna1],Tabla7[Columna2])</f>
        <v>Retencion por Pagar  de Impuesto Retenido</v>
      </c>
      <c r="D5340" s="43" t="s">
        <v>17</v>
      </c>
      <c r="E5340" t="s">
        <v>16</v>
      </c>
      <c r="F5340" t="s">
        <v>23757</v>
      </c>
      <c r="G5340" s="41">
        <v>41611</v>
      </c>
      <c r="L5340" t="s">
        <v>21854</v>
      </c>
      <c r="M5340" s="44">
        <v>-3350.43</v>
      </c>
      <c r="N5340" s="44">
        <v>-3350.43</v>
      </c>
    </row>
    <row r="5341" spans="2:14" x14ac:dyDescent="0.25">
      <c r="B5341" s="49" t="s">
        <v>23700</v>
      </c>
      <c r="C5341" s="53" t="str">
        <f>_xlfn.XLOOKUP(Tabla1[[#This Row],[txtDimensionFocus]],Tabla7[Columna1],Tabla7[Columna2])</f>
        <v>Retencion por Pagar  de Impuesto Retenido</v>
      </c>
      <c r="D5341" s="43" t="s">
        <v>17</v>
      </c>
      <c r="E5341" t="s">
        <v>16</v>
      </c>
      <c r="F5341" t="s">
        <v>23770</v>
      </c>
      <c r="G5341" s="41">
        <v>41632</v>
      </c>
      <c r="L5341" t="s">
        <v>21854</v>
      </c>
      <c r="M5341" s="44">
        <v>-3350.43</v>
      </c>
      <c r="N5341" s="44">
        <v>-3350.43</v>
      </c>
    </row>
    <row r="5342" spans="2:14" x14ac:dyDescent="0.25">
      <c r="B5342" s="49" t="s">
        <v>23700</v>
      </c>
      <c r="C5342" s="53" t="str">
        <f>_xlfn.XLOOKUP(Tabla1[[#This Row],[txtDimensionFocus]],Tabla7[Columna1],Tabla7[Columna2])</f>
        <v>Retencion por Pagar  de Impuesto Retenido</v>
      </c>
      <c r="D5342" s="43" t="s">
        <v>17</v>
      </c>
      <c r="E5342" t="s">
        <v>16</v>
      </c>
      <c r="F5342" t="s">
        <v>23744</v>
      </c>
      <c r="G5342" s="41">
        <v>41579</v>
      </c>
      <c r="L5342" t="s">
        <v>21854</v>
      </c>
      <c r="M5342" s="44">
        <v>-3339.18</v>
      </c>
      <c r="N5342" s="44">
        <v>-3339.18</v>
      </c>
    </row>
    <row r="5343" spans="2:14" x14ac:dyDescent="0.25">
      <c r="B5343" s="49" t="s">
        <v>23700</v>
      </c>
      <c r="C5343" s="53" t="str">
        <f>_xlfn.XLOOKUP(Tabla1[[#This Row],[txtDimensionFocus]],Tabla7[Columna1],Tabla7[Columna2])</f>
        <v>Retencion por Pagar  de Impuesto Retenido</v>
      </c>
      <c r="D5343" s="43" t="s">
        <v>17</v>
      </c>
      <c r="E5343" t="s">
        <v>16</v>
      </c>
      <c r="F5343" t="s">
        <v>23756</v>
      </c>
      <c r="G5343" s="41">
        <v>41611</v>
      </c>
      <c r="L5343" t="s">
        <v>21854</v>
      </c>
      <c r="M5343" s="44">
        <v>-3331.25</v>
      </c>
      <c r="N5343" s="44">
        <v>-3331.25</v>
      </c>
    </row>
    <row r="5344" spans="2:14" x14ac:dyDescent="0.25">
      <c r="B5344" s="49" t="s">
        <v>9328</v>
      </c>
      <c r="C5344" s="53" t="str">
        <f>_xlfn.XLOOKUP(Tabla1[[#This Row],[txtDimensionFocus]],Tabla7[Columna1],Tabla7[Columna2])</f>
        <v>Cuentas Por Pagar Contratos</v>
      </c>
      <c r="D5344" s="43" t="s">
        <v>3320</v>
      </c>
      <c r="E5344" t="s">
        <v>3319</v>
      </c>
      <c r="F5344" t="s">
        <v>12634</v>
      </c>
      <c r="G5344" s="41">
        <v>41892</v>
      </c>
      <c r="H5344" t="s">
        <v>4241</v>
      </c>
      <c r="I5344" t="s">
        <v>20008</v>
      </c>
      <c r="J5344" t="s">
        <v>23393</v>
      </c>
      <c r="K5344" t="s">
        <v>23394</v>
      </c>
      <c r="L5344" t="s">
        <v>21854</v>
      </c>
      <c r="M5344" s="44">
        <v>-1964247.11</v>
      </c>
      <c r="N5344" s="44">
        <v>-1964247.11</v>
      </c>
    </row>
    <row r="5345" spans="2:14" x14ac:dyDescent="0.25">
      <c r="B5345" s="49" t="s">
        <v>9328</v>
      </c>
      <c r="C5345" s="53" t="str">
        <f>_xlfn.XLOOKUP(Tabla1[[#This Row],[txtDimensionFocus]],Tabla7[Columna1],Tabla7[Columna2])</f>
        <v>Cuentas Por Pagar Contratos</v>
      </c>
      <c r="D5345" s="43" t="s">
        <v>12009</v>
      </c>
      <c r="E5345" t="s">
        <v>3357</v>
      </c>
      <c r="F5345" t="s">
        <v>12010</v>
      </c>
      <c r="G5345" s="41">
        <v>41773</v>
      </c>
      <c r="H5345" t="s">
        <v>3358</v>
      </c>
      <c r="I5345" t="s">
        <v>16883</v>
      </c>
      <c r="J5345" t="s">
        <v>21927</v>
      </c>
      <c r="K5345" t="s">
        <v>22842</v>
      </c>
      <c r="L5345" t="s">
        <v>21854</v>
      </c>
      <c r="M5345" s="44">
        <v>-1977838.82</v>
      </c>
      <c r="N5345" s="44">
        <v>-1952309.53</v>
      </c>
    </row>
    <row r="5346" spans="2:14" x14ac:dyDescent="0.25">
      <c r="B5346" s="49" t="s">
        <v>9328</v>
      </c>
      <c r="C5346" s="53" t="str">
        <f>_xlfn.XLOOKUP(Tabla1[[#This Row],[txtDimensionFocus]],Tabla7[Columna1],Tabla7[Columna2])</f>
        <v>Cuentas Por Pagar Contratos</v>
      </c>
      <c r="D5346" s="43" t="s">
        <v>15175</v>
      </c>
      <c r="E5346" t="s">
        <v>7569</v>
      </c>
      <c r="F5346" t="s">
        <v>15176</v>
      </c>
      <c r="G5346" s="41">
        <v>43790</v>
      </c>
      <c r="H5346" t="s">
        <v>7570</v>
      </c>
      <c r="I5346" t="s">
        <v>19938</v>
      </c>
      <c r="K5346" t="s">
        <v>23367</v>
      </c>
      <c r="L5346" t="s">
        <v>21854</v>
      </c>
      <c r="M5346" s="44">
        <v>-1930250</v>
      </c>
      <c r="N5346" s="44">
        <v>-1930250</v>
      </c>
    </row>
    <row r="5347" spans="2:14" x14ac:dyDescent="0.25">
      <c r="B5347" s="49" t="s">
        <v>9328</v>
      </c>
      <c r="C5347" s="53" t="str">
        <f>_xlfn.XLOOKUP(Tabla1[[#This Row],[txtDimensionFocus]],Tabla7[Columna1],Tabla7[Columna2])</f>
        <v>Cuentas Por Pagar Contratos</v>
      </c>
      <c r="D5347" s="43" t="s">
        <v>15585</v>
      </c>
      <c r="E5347" t="s">
        <v>8113</v>
      </c>
      <c r="F5347" t="s">
        <v>15586</v>
      </c>
      <c r="G5347" s="41">
        <v>44470</v>
      </c>
      <c r="H5347" t="s">
        <v>8114</v>
      </c>
      <c r="I5347" t="s">
        <v>19380</v>
      </c>
      <c r="K5347" t="s">
        <v>22945</v>
      </c>
      <c r="L5347" t="s">
        <v>21854</v>
      </c>
      <c r="M5347" s="44">
        <v>-1900267.5</v>
      </c>
      <c r="N5347" s="44">
        <v>-1900267.5</v>
      </c>
    </row>
    <row r="5348" spans="2:14" x14ac:dyDescent="0.25">
      <c r="B5348" s="49" t="s">
        <v>9328</v>
      </c>
      <c r="C5348" s="53" t="str">
        <f>_xlfn.XLOOKUP(Tabla1[[#This Row],[txtDimensionFocus]],Tabla7[Columna1],Tabla7[Columna2])</f>
        <v>Cuentas Por Pagar Contratos</v>
      </c>
      <c r="D5348" s="43" t="s">
        <v>15545</v>
      </c>
      <c r="E5348" t="s">
        <v>8073</v>
      </c>
      <c r="F5348" t="s">
        <v>15546</v>
      </c>
      <c r="G5348" s="41">
        <v>44470</v>
      </c>
      <c r="H5348" t="s">
        <v>8074</v>
      </c>
      <c r="I5348" t="s">
        <v>19351</v>
      </c>
      <c r="K5348" t="s">
        <v>22861</v>
      </c>
      <c r="L5348" t="s">
        <v>21854</v>
      </c>
      <c r="M5348" s="44">
        <v>-1891559.6</v>
      </c>
      <c r="N5348" s="44">
        <v>-1891559.6</v>
      </c>
    </row>
    <row r="5349" spans="2:14" x14ac:dyDescent="0.25">
      <c r="B5349" s="49" t="s">
        <v>23585</v>
      </c>
      <c r="C5349" s="53" t="str">
        <f>_xlfn.XLOOKUP(Tabla1[[#This Row],[txtDimensionFocus]],Tabla7[Columna1],Tabla7[Columna2])</f>
        <v>Cuenta Por Pagar Sueldos/Pension Alimenticia</v>
      </c>
      <c r="D5349" s="43" t="s">
        <v>23660</v>
      </c>
      <c r="E5349" t="s">
        <v>23661</v>
      </c>
      <c r="F5349" t="s">
        <v>23662</v>
      </c>
      <c r="G5349" s="41">
        <v>41459</v>
      </c>
      <c r="L5349" t="s">
        <v>21854</v>
      </c>
      <c r="M5349" s="44">
        <v>-3200</v>
      </c>
      <c r="N5349" s="44">
        <v>-3200</v>
      </c>
    </row>
    <row r="5350" spans="2:14" x14ac:dyDescent="0.25">
      <c r="B5350" s="49" t="s">
        <v>9328</v>
      </c>
      <c r="C5350" s="53" t="str">
        <f>_xlfn.XLOOKUP(Tabla1[[#This Row],[txtDimensionFocus]],Tabla7[Columna1],Tabla7[Columna2])</f>
        <v>Cuentas Por Pagar Contratos</v>
      </c>
      <c r="D5350" s="43" t="s">
        <v>15557</v>
      </c>
      <c r="E5350" t="s">
        <v>8085</v>
      </c>
      <c r="F5350" t="s">
        <v>15558</v>
      </c>
      <c r="G5350" s="41">
        <v>44470</v>
      </c>
      <c r="H5350" t="s">
        <v>8086</v>
      </c>
      <c r="I5350" t="s">
        <v>19391</v>
      </c>
      <c r="K5350" t="s">
        <v>22882</v>
      </c>
      <c r="L5350" t="s">
        <v>21854</v>
      </c>
      <c r="M5350" s="44">
        <v>-1881515.57</v>
      </c>
      <c r="N5350" s="44">
        <v>-1881515.57</v>
      </c>
    </row>
    <row r="5351" spans="2:14" x14ac:dyDescent="0.25">
      <c r="B5351" s="49" t="s">
        <v>9328</v>
      </c>
      <c r="C5351" s="53" t="str">
        <f>_xlfn.XLOOKUP(Tabla1[[#This Row],[txtDimensionFocus]],Tabla7[Columna1],Tabla7[Columna2])</f>
        <v>Cuentas Por Pagar Contratos</v>
      </c>
      <c r="D5351" s="43" t="s">
        <v>15771</v>
      </c>
      <c r="E5351" t="s">
        <v>8315</v>
      </c>
      <c r="F5351" t="s">
        <v>15772</v>
      </c>
      <c r="G5351" s="41">
        <v>44470</v>
      </c>
      <c r="H5351" t="s">
        <v>8316</v>
      </c>
      <c r="I5351" t="s">
        <v>19322</v>
      </c>
      <c r="K5351" t="s">
        <v>23436</v>
      </c>
      <c r="L5351" t="s">
        <v>21854</v>
      </c>
      <c r="M5351" s="44">
        <v>-1875096</v>
      </c>
      <c r="N5351" s="44">
        <v>-1875096</v>
      </c>
    </row>
    <row r="5352" spans="2:14" x14ac:dyDescent="0.25">
      <c r="B5352" s="49" t="s">
        <v>9328</v>
      </c>
      <c r="C5352" s="53" t="str">
        <f>_xlfn.XLOOKUP(Tabla1[[#This Row],[txtDimensionFocus]],Tabla7[Columna1],Tabla7[Columna2])</f>
        <v>Cuentas Por Pagar Contratos</v>
      </c>
      <c r="D5352" s="43" t="s">
        <v>15844</v>
      </c>
      <c r="E5352" t="s">
        <v>8407</v>
      </c>
      <c r="F5352" t="s">
        <v>15845</v>
      </c>
      <c r="G5352" s="41">
        <v>44474</v>
      </c>
      <c r="H5352" t="s">
        <v>8408</v>
      </c>
      <c r="I5352" t="s">
        <v>19666</v>
      </c>
      <c r="K5352" t="s">
        <v>23540</v>
      </c>
      <c r="L5352" t="s">
        <v>21854</v>
      </c>
      <c r="M5352" s="44">
        <v>-1875000</v>
      </c>
      <c r="N5352" s="44">
        <v>-1875000</v>
      </c>
    </row>
    <row r="5353" spans="2:14" x14ac:dyDescent="0.25">
      <c r="B5353" s="49" t="s">
        <v>9328</v>
      </c>
      <c r="C5353" s="53" t="str">
        <f>_xlfn.XLOOKUP(Tabla1[[#This Row],[txtDimensionFocus]],Tabla7[Columna1],Tabla7[Columna2])</f>
        <v>Cuentas Por Pagar Contratos</v>
      </c>
      <c r="D5353" s="43" t="s">
        <v>1278</v>
      </c>
      <c r="E5353" t="s">
        <v>1277</v>
      </c>
      <c r="F5353" t="s">
        <v>10312</v>
      </c>
      <c r="G5353" s="41">
        <v>41356</v>
      </c>
      <c r="L5353" t="s">
        <v>21854</v>
      </c>
      <c r="M5353" s="44">
        <v>-1852933.5</v>
      </c>
      <c r="N5353" s="44">
        <v>-1852933.5</v>
      </c>
    </row>
    <row r="5354" spans="2:14" x14ac:dyDescent="0.25">
      <c r="B5354" s="49" t="s">
        <v>23700</v>
      </c>
      <c r="C5354" s="53" t="str">
        <f>_xlfn.XLOOKUP(Tabla1[[#This Row],[txtDimensionFocus]],Tabla7[Columna1],Tabla7[Columna2])</f>
        <v>Retencion por Pagar  de Impuesto Retenido</v>
      </c>
      <c r="D5354" s="43" t="s">
        <v>17</v>
      </c>
      <c r="E5354" t="s">
        <v>16</v>
      </c>
      <c r="F5354" t="s">
        <v>23718</v>
      </c>
      <c r="G5354" s="41">
        <v>41425</v>
      </c>
      <c r="L5354" t="s">
        <v>21854</v>
      </c>
      <c r="M5354" s="44">
        <v>-3080.85</v>
      </c>
      <c r="N5354" s="44">
        <v>-3080.85</v>
      </c>
    </row>
    <row r="5355" spans="2:14" x14ac:dyDescent="0.25">
      <c r="B5355" s="49" t="s">
        <v>9328</v>
      </c>
      <c r="C5355" s="53" t="str">
        <f>_xlfn.XLOOKUP(Tabla1[[#This Row],[txtDimensionFocus]],Tabla7[Columna1],Tabla7[Columna2])</f>
        <v>Cuentas Por Pagar Contratos</v>
      </c>
      <c r="D5355" s="43" t="s">
        <v>9863</v>
      </c>
      <c r="E5355" t="s">
        <v>653</v>
      </c>
      <c r="F5355" t="s">
        <v>9864</v>
      </c>
      <c r="G5355" s="41">
        <v>41089</v>
      </c>
      <c r="H5355">
        <v>1134</v>
      </c>
      <c r="L5355" t="s">
        <v>21854</v>
      </c>
      <c r="M5355" s="44">
        <v>-1844829.4</v>
      </c>
      <c r="N5355" s="44">
        <v>-1844829.4</v>
      </c>
    </row>
    <row r="5356" spans="2:14" x14ac:dyDescent="0.25">
      <c r="B5356" s="49" t="s">
        <v>9328</v>
      </c>
      <c r="C5356" s="53" t="str">
        <f>_xlfn.XLOOKUP(Tabla1[[#This Row],[txtDimensionFocus]],Tabla7[Columna1],Tabla7[Columna2])</f>
        <v>Cuentas Por Pagar Contratos</v>
      </c>
      <c r="D5356" s="43" t="s">
        <v>15630</v>
      </c>
      <c r="E5356" t="s">
        <v>8158</v>
      </c>
      <c r="F5356" t="s">
        <v>15631</v>
      </c>
      <c r="G5356" s="41">
        <v>44470</v>
      </c>
      <c r="H5356" t="s">
        <v>8159</v>
      </c>
      <c r="I5356" t="s">
        <v>19339</v>
      </c>
      <c r="K5356" t="s">
        <v>23043</v>
      </c>
      <c r="L5356" t="s">
        <v>21854</v>
      </c>
      <c r="M5356" s="44">
        <v>-1832500</v>
      </c>
      <c r="N5356" s="44">
        <v>-1832500</v>
      </c>
    </row>
    <row r="5357" spans="2:14" x14ac:dyDescent="0.25">
      <c r="B5357" s="49" t="s">
        <v>9328</v>
      </c>
      <c r="C5357" s="53" t="str">
        <f>_xlfn.XLOOKUP(Tabla1[[#This Row],[txtDimensionFocus]],Tabla7[Columna1],Tabla7[Columna2])</f>
        <v>Cuentas Por Pagar Contratos</v>
      </c>
      <c r="D5357" s="43" t="s">
        <v>14078</v>
      </c>
      <c r="E5357" t="s">
        <v>6098</v>
      </c>
      <c r="F5357" t="s">
        <v>14079</v>
      </c>
      <c r="G5357" s="41">
        <v>42541</v>
      </c>
      <c r="H5357" t="s">
        <v>6099</v>
      </c>
      <c r="I5357" t="s">
        <v>16895</v>
      </c>
      <c r="K5357" t="s">
        <v>23270</v>
      </c>
      <c r="L5357" t="s">
        <v>21854</v>
      </c>
      <c r="M5357" s="44">
        <v>-1815661.49</v>
      </c>
      <c r="N5357" s="44">
        <v>-1815661.49</v>
      </c>
    </row>
    <row r="5358" spans="2:14" x14ac:dyDescent="0.25">
      <c r="B5358" s="49" t="s">
        <v>9328</v>
      </c>
      <c r="C5358" s="53" t="str">
        <f>_xlfn.XLOOKUP(Tabla1[[#This Row],[txtDimensionFocus]],Tabla7[Columna1],Tabla7[Columna2])</f>
        <v>Cuentas Por Pagar Contratos</v>
      </c>
      <c r="D5358" s="43" t="s">
        <v>15496</v>
      </c>
      <c r="E5358" t="s">
        <v>8020</v>
      </c>
      <c r="F5358" t="s">
        <v>15497</v>
      </c>
      <c r="G5358" s="41">
        <v>44469</v>
      </c>
      <c r="H5358" t="s">
        <v>8021</v>
      </c>
      <c r="I5358" t="s">
        <v>19666</v>
      </c>
      <c r="K5358" t="s">
        <v>23275</v>
      </c>
      <c r="L5358" t="s">
        <v>21854</v>
      </c>
      <c r="M5358" s="44">
        <v>-1797840</v>
      </c>
      <c r="N5358" s="44">
        <v>-1797840</v>
      </c>
    </row>
    <row r="5359" spans="2:14" x14ac:dyDescent="0.25">
      <c r="B5359" s="49" t="s">
        <v>9328</v>
      </c>
      <c r="C5359" s="53" t="str">
        <f>_xlfn.XLOOKUP(Tabla1[[#This Row],[txtDimensionFocus]],Tabla7[Columna1],Tabla7[Columna2])</f>
        <v>Cuentas Por Pagar Contratos</v>
      </c>
      <c r="D5359" s="43" t="s">
        <v>12371</v>
      </c>
      <c r="E5359" t="s">
        <v>3865</v>
      </c>
      <c r="F5359" t="s">
        <v>12372</v>
      </c>
      <c r="G5359" s="41">
        <v>41813</v>
      </c>
      <c r="H5359" t="s">
        <v>3866</v>
      </c>
      <c r="I5359" t="s">
        <v>19831</v>
      </c>
      <c r="L5359" t="s">
        <v>21854</v>
      </c>
      <c r="M5359" s="44">
        <v>-1796104.67</v>
      </c>
      <c r="N5359" s="44">
        <v>-1796104.67</v>
      </c>
    </row>
    <row r="5360" spans="2:14" x14ac:dyDescent="0.25">
      <c r="B5360" s="49" t="s">
        <v>9328</v>
      </c>
      <c r="C5360" s="53" t="str">
        <f>_xlfn.XLOOKUP(Tabla1[[#This Row],[txtDimensionFocus]],Tabla7[Columna1],Tabla7[Columna2])</f>
        <v>Cuentas Por Pagar Contratos</v>
      </c>
      <c r="D5360" s="43" t="s">
        <v>11028</v>
      </c>
      <c r="E5360" t="s">
        <v>2118</v>
      </c>
      <c r="F5360" t="s">
        <v>11029</v>
      </c>
      <c r="G5360" s="41">
        <v>41639</v>
      </c>
      <c r="H5360" t="s">
        <v>2119</v>
      </c>
      <c r="I5360" t="s">
        <v>19697</v>
      </c>
      <c r="K5360" t="s">
        <v>23130</v>
      </c>
      <c r="L5360" t="s">
        <v>21854</v>
      </c>
      <c r="M5360" s="44">
        <v>-1782000</v>
      </c>
      <c r="N5360" s="44">
        <v>-1782000</v>
      </c>
    </row>
    <row r="5361" spans="2:14" x14ac:dyDescent="0.25">
      <c r="B5361" s="49" t="s">
        <v>9328</v>
      </c>
      <c r="C5361" s="53" t="str">
        <f>_xlfn.XLOOKUP(Tabla1[[#This Row],[txtDimensionFocus]],Tabla7[Columna1],Tabla7[Columna2])</f>
        <v>Cuentas Por Pagar Contratos</v>
      </c>
      <c r="D5361" s="43" t="s">
        <v>7540</v>
      </c>
      <c r="E5361" t="s">
        <v>7539</v>
      </c>
      <c r="F5361" t="s">
        <v>15160</v>
      </c>
      <c r="G5361" s="41">
        <v>43727</v>
      </c>
      <c r="H5361" t="s">
        <v>7541</v>
      </c>
      <c r="I5361" t="s">
        <v>7542</v>
      </c>
      <c r="J5361" t="s">
        <v>23388</v>
      </c>
      <c r="K5361" t="s">
        <v>23389</v>
      </c>
      <c r="L5361" t="s">
        <v>21854</v>
      </c>
      <c r="M5361" s="44">
        <v>-2216301.63</v>
      </c>
      <c r="N5361" s="44">
        <v>-1780725.76</v>
      </c>
    </row>
    <row r="5362" spans="2:14" x14ac:dyDescent="0.25">
      <c r="B5362" s="49" t="s">
        <v>9328</v>
      </c>
      <c r="C5362" s="53" t="str">
        <f>_xlfn.XLOOKUP(Tabla1[[#This Row],[txtDimensionFocus]],Tabla7[Columna1],Tabla7[Columna2])</f>
        <v>Cuentas Por Pagar Contratos</v>
      </c>
      <c r="D5362" s="43" t="s">
        <v>15704</v>
      </c>
      <c r="E5362" t="s">
        <v>8232</v>
      </c>
      <c r="F5362" t="s">
        <v>15705</v>
      </c>
      <c r="G5362" s="41">
        <v>44470</v>
      </c>
      <c r="H5362" t="s">
        <v>8233</v>
      </c>
      <c r="I5362" t="s">
        <v>19380</v>
      </c>
      <c r="K5362" t="s">
        <v>23228</v>
      </c>
      <c r="L5362" t="s">
        <v>21854</v>
      </c>
      <c r="M5362" s="44">
        <v>-1768585</v>
      </c>
      <c r="N5362" s="44">
        <v>-1768585</v>
      </c>
    </row>
    <row r="5363" spans="2:14" x14ac:dyDescent="0.25">
      <c r="B5363" s="49" t="s">
        <v>9328</v>
      </c>
      <c r="C5363" s="53" t="str">
        <f>_xlfn.XLOOKUP(Tabla1[[#This Row],[txtDimensionFocus]],Tabla7[Columna1],Tabla7[Columna2])</f>
        <v>Cuentas Por Pagar Contratos</v>
      </c>
      <c r="D5363" s="43" t="s">
        <v>10662</v>
      </c>
      <c r="E5363" t="s">
        <v>1732</v>
      </c>
      <c r="F5363" t="s">
        <v>10663</v>
      </c>
      <c r="G5363" s="41">
        <v>41600</v>
      </c>
      <c r="H5363" t="s">
        <v>1733</v>
      </c>
      <c r="I5363" t="s">
        <v>18150</v>
      </c>
      <c r="K5363" t="s">
        <v>23251</v>
      </c>
      <c r="L5363" t="s">
        <v>21854</v>
      </c>
      <c r="M5363" s="44">
        <v>-8837776.1600000001</v>
      </c>
      <c r="N5363" s="44">
        <v>-1767555.23</v>
      </c>
    </row>
    <row r="5364" spans="2:14" x14ac:dyDescent="0.25">
      <c r="B5364" s="49" t="s">
        <v>9328</v>
      </c>
      <c r="C5364" s="53" t="str">
        <f>_xlfn.XLOOKUP(Tabla1[[#This Row],[txtDimensionFocus]],Tabla7[Columna1],Tabla7[Columna2])</f>
        <v>Cuentas Por Pagar Contratos</v>
      </c>
      <c r="D5364" s="43" t="s">
        <v>6421</v>
      </c>
      <c r="E5364" t="s">
        <v>6420</v>
      </c>
      <c r="F5364" t="s">
        <v>14748</v>
      </c>
      <c r="G5364" s="41">
        <v>43059</v>
      </c>
      <c r="H5364" t="s">
        <v>6967</v>
      </c>
      <c r="I5364" t="s">
        <v>16837</v>
      </c>
      <c r="J5364" t="s">
        <v>21879</v>
      </c>
      <c r="K5364" t="s">
        <v>23472</v>
      </c>
      <c r="L5364" t="s">
        <v>21854</v>
      </c>
      <c r="M5364" s="44">
        <v>-2208471.38</v>
      </c>
      <c r="N5364" s="44">
        <v>-1766777.1</v>
      </c>
    </row>
    <row r="5365" spans="2:14" x14ac:dyDescent="0.25">
      <c r="B5365" s="49" t="s">
        <v>9328</v>
      </c>
      <c r="C5365" s="53" t="str">
        <f>_xlfn.XLOOKUP(Tabla1[[#This Row],[txtDimensionFocus]],Tabla7[Columna1],Tabla7[Columna2])</f>
        <v>Cuentas Por Pagar Contratos</v>
      </c>
      <c r="D5365" s="43" t="s">
        <v>15968</v>
      </c>
      <c r="E5365" t="s">
        <v>8561</v>
      </c>
      <c r="F5365" t="s">
        <v>15969</v>
      </c>
      <c r="G5365" s="41">
        <v>44538</v>
      </c>
      <c r="H5365" t="s">
        <v>8562</v>
      </c>
      <c r="I5365" t="s">
        <v>19700</v>
      </c>
      <c r="K5365" t="s">
        <v>23135</v>
      </c>
      <c r="L5365" t="s">
        <v>21854</v>
      </c>
      <c r="M5365" s="44">
        <v>-1747800</v>
      </c>
      <c r="N5365" s="44">
        <v>-1747800</v>
      </c>
    </row>
    <row r="5366" spans="2:14" x14ac:dyDescent="0.25">
      <c r="B5366" s="49" t="s">
        <v>9328</v>
      </c>
      <c r="C5366" s="53" t="str">
        <f>_xlfn.XLOOKUP(Tabla1[[#This Row],[txtDimensionFocus]],Tabla7[Columna1],Tabla7[Columna2])</f>
        <v>Cuentas Por Pagar Contratos</v>
      </c>
      <c r="D5366" s="43" t="s">
        <v>16220</v>
      </c>
      <c r="E5366" t="s">
        <v>8895</v>
      </c>
      <c r="F5366" t="s">
        <v>16221</v>
      </c>
      <c r="G5366" s="41">
        <v>44936</v>
      </c>
      <c r="H5366" t="s">
        <v>8896</v>
      </c>
      <c r="I5366" t="s">
        <v>8897</v>
      </c>
      <c r="K5366" t="s">
        <v>23265</v>
      </c>
      <c r="L5366" t="s">
        <v>21854</v>
      </c>
      <c r="M5366" s="44">
        <v>-1729000</v>
      </c>
      <c r="N5366" s="44">
        <v>-1729000</v>
      </c>
    </row>
    <row r="5367" spans="2:14" x14ac:dyDescent="0.25">
      <c r="B5367" s="49" t="s">
        <v>9328</v>
      </c>
      <c r="C5367" s="53" t="str">
        <f>_xlfn.XLOOKUP(Tabla1[[#This Row],[txtDimensionFocus]],Tabla7[Columna1],Tabla7[Columna2])</f>
        <v>Cuentas Por Pagar Contratos</v>
      </c>
      <c r="D5367" s="43" t="s">
        <v>6248</v>
      </c>
      <c r="E5367" t="s">
        <v>6247</v>
      </c>
      <c r="F5367" t="s">
        <v>14176</v>
      </c>
      <c r="G5367" s="41">
        <v>42591</v>
      </c>
      <c r="H5367" t="s">
        <v>6249</v>
      </c>
      <c r="I5367" t="s">
        <v>20190</v>
      </c>
      <c r="J5367" t="s">
        <v>21879</v>
      </c>
      <c r="K5367" t="s">
        <v>23480</v>
      </c>
      <c r="L5367" t="s">
        <v>21854</v>
      </c>
      <c r="M5367" s="44">
        <v>-1725467.27</v>
      </c>
      <c r="N5367" s="44">
        <v>-1725467.27</v>
      </c>
    </row>
    <row r="5368" spans="2:14" x14ac:dyDescent="0.25">
      <c r="B5368" s="49" t="s">
        <v>9328</v>
      </c>
      <c r="C5368" s="53" t="str">
        <f>_xlfn.XLOOKUP(Tabla1[[#This Row],[txtDimensionFocus]],Tabla7[Columna1],Tabla7[Columna2])</f>
        <v>Cuentas Por Pagar Contratos</v>
      </c>
      <c r="D5368" s="43" t="s">
        <v>10454</v>
      </c>
      <c r="E5368" t="s">
        <v>1473</v>
      </c>
      <c r="F5368" t="s">
        <v>10455</v>
      </c>
      <c r="G5368" s="41">
        <v>41489</v>
      </c>
      <c r="H5368" t="s">
        <v>1474</v>
      </c>
      <c r="I5368" t="s">
        <v>9145</v>
      </c>
      <c r="K5368" t="s">
        <v>22935</v>
      </c>
      <c r="L5368" t="s">
        <v>21854</v>
      </c>
      <c r="M5368" s="44">
        <v>-1724856.76</v>
      </c>
      <c r="N5368" s="44">
        <v>-1724856.76</v>
      </c>
    </row>
    <row r="5369" spans="2:14" x14ac:dyDescent="0.25">
      <c r="B5369" s="49" t="s">
        <v>23585</v>
      </c>
      <c r="C5369" s="53" t="str">
        <f>_xlfn.XLOOKUP(Tabla1[[#This Row],[txtDimensionFocus]],Tabla7[Columna1],Tabla7[Columna2])</f>
        <v>Cuenta Por Pagar Sueldos/Pension Alimenticia</v>
      </c>
      <c r="D5369" s="43" t="s">
        <v>23601</v>
      </c>
      <c r="E5369" t="s">
        <v>23602</v>
      </c>
      <c r="F5369" t="s">
        <v>23603</v>
      </c>
      <c r="G5369" s="41">
        <v>41459</v>
      </c>
      <c r="L5369" t="s">
        <v>21854</v>
      </c>
      <c r="M5369" s="44">
        <v>-3000</v>
      </c>
      <c r="N5369" s="44">
        <v>-3000</v>
      </c>
    </row>
    <row r="5370" spans="2:14" x14ac:dyDescent="0.25">
      <c r="B5370" s="49" t="s">
        <v>23585</v>
      </c>
      <c r="C5370" s="53" t="str">
        <f>_xlfn.XLOOKUP(Tabla1[[#This Row],[txtDimensionFocus]],Tabla7[Columna1],Tabla7[Columna2])</f>
        <v>Cuenta Por Pagar Sueldos/Pension Alimenticia</v>
      </c>
      <c r="D5370" s="43" t="s">
        <v>23673</v>
      </c>
      <c r="E5370" t="s">
        <v>23674</v>
      </c>
      <c r="F5370" t="s">
        <v>23675</v>
      </c>
      <c r="G5370" s="41">
        <v>40560</v>
      </c>
      <c r="H5370">
        <v>18</v>
      </c>
      <c r="L5370" t="s">
        <v>21854</v>
      </c>
      <c r="M5370" s="44">
        <v>-3000</v>
      </c>
      <c r="N5370" s="44">
        <v>-3000</v>
      </c>
    </row>
    <row r="5371" spans="2:14" x14ac:dyDescent="0.25">
      <c r="B5371" s="49" t="s">
        <v>23585</v>
      </c>
      <c r="C5371" s="53" t="str">
        <f>_xlfn.XLOOKUP(Tabla1[[#This Row],[txtDimensionFocus]],Tabla7[Columna1],Tabla7[Columna2])</f>
        <v>Cuenta Por Pagar Sueldos/Pension Alimenticia</v>
      </c>
      <c r="D5371" s="43" t="s">
        <v>23673</v>
      </c>
      <c r="E5371" t="s">
        <v>23674</v>
      </c>
      <c r="F5371" t="s">
        <v>23676</v>
      </c>
      <c r="G5371" s="41">
        <v>40896</v>
      </c>
      <c r="H5371">
        <v>1129</v>
      </c>
      <c r="L5371" t="s">
        <v>21854</v>
      </c>
      <c r="M5371" s="44">
        <v>-3000</v>
      </c>
      <c r="N5371" s="44">
        <v>-3000</v>
      </c>
    </row>
    <row r="5372" spans="2:14" x14ac:dyDescent="0.25">
      <c r="B5372" s="49" t="s">
        <v>9328</v>
      </c>
      <c r="C5372" s="53" t="str">
        <f>_xlfn.XLOOKUP(Tabla1[[#This Row],[txtDimensionFocus]],Tabla7[Columna1],Tabla7[Columna2])</f>
        <v>Cuentas Por Pagar Contratos</v>
      </c>
      <c r="D5372" s="43" t="s">
        <v>8323</v>
      </c>
      <c r="E5372" t="s">
        <v>8322</v>
      </c>
      <c r="F5372" t="s">
        <v>15776</v>
      </c>
      <c r="G5372" s="41">
        <v>44470</v>
      </c>
      <c r="H5372" t="s">
        <v>8324</v>
      </c>
      <c r="I5372" t="s">
        <v>19535</v>
      </c>
      <c r="K5372" t="s">
        <v>23527</v>
      </c>
      <c r="L5372" t="s">
        <v>21854</v>
      </c>
      <c r="M5372" s="44">
        <v>-1710000</v>
      </c>
      <c r="N5372" s="44">
        <v>-1710000</v>
      </c>
    </row>
    <row r="5373" spans="2:14" x14ac:dyDescent="0.25">
      <c r="B5373" s="49" t="s">
        <v>9328</v>
      </c>
      <c r="C5373" s="53" t="str">
        <f>_xlfn.XLOOKUP(Tabla1[[#This Row],[txtDimensionFocus]],Tabla7[Columna1],Tabla7[Columna2])</f>
        <v>Cuentas Por Pagar Contratos</v>
      </c>
      <c r="D5373" s="43" t="s">
        <v>15965</v>
      </c>
      <c r="E5373" t="s">
        <v>8558</v>
      </c>
      <c r="F5373" t="s">
        <v>15966</v>
      </c>
      <c r="G5373" s="41">
        <v>44538</v>
      </c>
      <c r="H5373" t="s">
        <v>8559</v>
      </c>
      <c r="I5373" t="s">
        <v>19437</v>
      </c>
      <c r="K5373" t="s">
        <v>22919</v>
      </c>
      <c r="L5373" t="s">
        <v>21854</v>
      </c>
      <c r="M5373" s="44">
        <v>-1690000</v>
      </c>
      <c r="N5373" s="44">
        <v>-1690000</v>
      </c>
    </row>
    <row r="5374" spans="2:14" x14ac:dyDescent="0.25">
      <c r="B5374" s="49" t="s">
        <v>9328</v>
      </c>
      <c r="C5374" s="53" t="str">
        <f>_xlfn.XLOOKUP(Tabla1[[#This Row],[txtDimensionFocus]],Tabla7[Columna1],Tabla7[Columna2])</f>
        <v>Cuentas Por Pagar Contratos</v>
      </c>
      <c r="D5374" s="43" t="s">
        <v>1080</v>
      </c>
      <c r="E5374" t="s">
        <v>1079</v>
      </c>
      <c r="F5374" t="s">
        <v>10164</v>
      </c>
      <c r="G5374" s="41">
        <v>41251</v>
      </c>
      <c r="H5374" t="s">
        <v>1081</v>
      </c>
      <c r="I5374" t="s">
        <v>18183</v>
      </c>
      <c r="K5374" t="s">
        <v>23502</v>
      </c>
      <c r="L5374" t="s">
        <v>21854</v>
      </c>
      <c r="M5374" s="44">
        <v>-1832743.29</v>
      </c>
      <c r="N5374" s="44">
        <v>-1682886.64</v>
      </c>
    </row>
    <row r="5375" spans="2:14" x14ac:dyDescent="0.25">
      <c r="B5375" s="49" t="s">
        <v>9328</v>
      </c>
      <c r="C5375" s="53" t="str">
        <f>_xlfn.XLOOKUP(Tabla1[[#This Row],[txtDimensionFocus]],Tabla7[Columna1],Tabla7[Columna2])</f>
        <v>Cuentas Por Pagar Contratos</v>
      </c>
      <c r="D5375" s="43" t="s">
        <v>13667</v>
      </c>
      <c r="E5375" t="s">
        <v>5586</v>
      </c>
      <c r="F5375" t="s">
        <v>13668</v>
      </c>
      <c r="G5375" s="41">
        <v>42185</v>
      </c>
      <c r="H5375" t="s">
        <v>5587</v>
      </c>
      <c r="I5375" t="s">
        <v>17906</v>
      </c>
      <c r="J5375" t="s">
        <v>22902</v>
      </c>
      <c r="K5375" t="s">
        <v>22903</v>
      </c>
      <c r="L5375" t="s">
        <v>21854</v>
      </c>
      <c r="M5375" s="44">
        <v>-1673984.3</v>
      </c>
      <c r="N5375" s="44">
        <v>-1673984.3</v>
      </c>
    </row>
    <row r="5376" spans="2:14" x14ac:dyDescent="0.25">
      <c r="B5376" s="49" t="s">
        <v>9328</v>
      </c>
      <c r="C5376" s="53" t="str">
        <f>_xlfn.XLOOKUP(Tabla1[[#This Row],[txtDimensionFocus]],Tabla7[Columna1],Tabla7[Columna2])</f>
        <v>Cuentas Por Pagar Contratos</v>
      </c>
      <c r="D5376" s="43" t="s">
        <v>10380</v>
      </c>
      <c r="E5376" t="s">
        <v>1372</v>
      </c>
      <c r="F5376" t="s">
        <v>10381</v>
      </c>
      <c r="G5376" s="41">
        <v>41423</v>
      </c>
      <c r="H5376" t="s">
        <v>1373</v>
      </c>
      <c r="L5376" t="s">
        <v>21854</v>
      </c>
      <c r="M5376" s="44">
        <v>-554553.81999999995</v>
      </c>
      <c r="N5376" s="44">
        <v>-1663661.46</v>
      </c>
    </row>
    <row r="5377" spans="2:14" x14ac:dyDescent="0.25">
      <c r="B5377" s="49" t="s">
        <v>9328</v>
      </c>
      <c r="C5377" s="53" t="str">
        <f>_xlfn.XLOOKUP(Tabla1[[#This Row],[txtDimensionFocus]],Tabla7[Columna1],Tabla7[Columna2])</f>
        <v>Cuentas Por Pagar Contratos</v>
      </c>
      <c r="D5377" s="43" t="s">
        <v>9929</v>
      </c>
      <c r="E5377" t="s">
        <v>738</v>
      </c>
      <c r="F5377" t="s">
        <v>10404</v>
      </c>
      <c r="G5377" s="41">
        <v>41442</v>
      </c>
      <c r="H5377" t="s">
        <v>1403</v>
      </c>
      <c r="L5377" t="s">
        <v>21854</v>
      </c>
      <c r="M5377" s="44">
        <v>-1653665.31</v>
      </c>
      <c r="N5377" s="44">
        <v>-1653665.31</v>
      </c>
    </row>
    <row r="5378" spans="2:14" x14ac:dyDescent="0.25">
      <c r="B5378" s="49" t="s">
        <v>9328</v>
      </c>
      <c r="C5378" s="53" t="str">
        <f>_xlfn.XLOOKUP(Tabla1[[#This Row],[txtDimensionFocus]],Tabla7[Columna1],Tabla7[Columna2])</f>
        <v>Cuentas Por Pagar Contratos</v>
      </c>
      <c r="D5378" s="43" t="s">
        <v>19679</v>
      </c>
      <c r="E5378" t="s">
        <v>19680</v>
      </c>
      <c r="F5378" t="s">
        <v>23097</v>
      </c>
      <c r="G5378" s="41">
        <v>43208</v>
      </c>
      <c r="H5378" t="s">
        <v>23098</v>
      </c>
      <c r="I5378" t="s">
        <v>19607</v>
      </c>
      <c r="J5378" t="s">
        <v>21964</v>
      </c>
      <c r="L5378" t="s">
        <v>21854</v>
      </c>
      <c r="M5378" s="44">
        <v>-1652210</v>
      </c>
      <c r="N5378" s="44">
        <v>-1652210</v>
      </c>
    </row>
    <row r="5379" spans="2:14" x14ac:dyDescent="0.25">
      <c r="B5379" s="49" t="s">
        <v>9328</v>
      </c>
      <c r="C5379" s="53" t="str">
        <f>_xlfn.XLOOKUP(Tabla1[[#This Row],[txtDimensionFocus]],Tabla7[Columna1],Tabla7[Columna2])</f>
        <v>Cuentas Por Pagar Contratos</v>
      </c>
      <c r="D5379" s="43" t="s">
        <v>15765</v>
      </c>
      <c r="E5379" t="s">
        <v>8305</v>
      </c>
      <c r="F5379" t="s">
        <v>15766</v>
      </c>
      <c r="G5379" s="41">
        <v>44470</v>
      </c>
      <c r="H5379" t="s">
        <v>8306</v>
      </c>
      <c r="I5379" t="s">
        <v>19339</v>
      </c>
      <c r="K5379" t="s">
        <v>23425</v>
      </c>
      <c r="L5379" t="s">
        <v>21854</v>
      </c>
      <c r="M5379" s="44">
        <v>-1639250</v>
      </c>
      <c r="N5379" s="44">
        <v>-1639250</v>
      </c>
    </row>
    <row r="5380" spans="2:14" x14ac:dyDescent="0.25">
      <c r="B5380" s="49" t="s">
        <v>9328</v>
      </c>
      <c r="C5380" s="53" t="str">
        <f>_xlfn.XLOOKUP(Tabla1[[#This Row],[txtDimensionFocus]],Tabla7[Columna1],Tabla7[Columna2])</f>
        <v>Cuentas Por Pagar Contratos</v>
      </c>
      <c r="D5380" s="43" t="s">
        <v>15712</v>
      </c>
      <c r="E5380" t="s">
        <v>8240</v>
      </c>
      <c r="F5380" t="s">
        <v>15713</v>
      </c>
      <c r="G5380" s="41">
        <v>44470</v>
      </c>
      <c r="H5380" t="s">
        <v>8241</v>
      </c>
      <c r="I5380" t="s">
        <v>19373</v>
      </c>
      <c r="K5380" t="s">
        <v>23255</v>
      </c>
      <c r="L5380" t="s">
        <v>21854</v>
      </c>
      <c r="M5380" s="44">
        <v>-1631511</v>
      </c>
      <c r="N5380" s="44">
        <v>-1631511</v>
      </c>
    </row>
    <row r="5381" spans="2:14" x14ac:dyDescent="0.25">
      <c r="B5381" s="49" t="s">
        <v>9328</v>
      </c>
      <c r="C5381" s="53" t="str">
        <f>_xlfn.XLOOKUP(Tabla1[[#This Row],[txtDimensionFocus]],Tabla7[Columna1],Tabla7[Columna2])</f>
        <v>Cuentas Por Pagar Contratos</v>
      </c>
      <c r="D5381" s="43" t="s">
        <v>15454</v>
      </c>
      <c r="E5381" t="s">
        <v>7978</v>
      </c>
      <c r="F5381" t="s">
        <v>15455</v>
      </c>
      <c r="G5381" s="41">
        <v>44469</v>
      </c>
      <c r="H5381" t="s">
        <v>7979</v>
      </c>
      <c r="I5381" t="s">
        <v>19415</v>
      </c>
      <c r="K5381" t="s">
        <v>22893</v>
      </c>
      <c r="L5381" t="s">
        <v>21854</v>
      </c>
      <c r="M5381" s="44">
        <v>-1620000</v>
      </c>
      <c r="N5381" s="44">
        <v>-1620000</v>
      </c>
    </row>
    <row r="5382" spans="2:14" x14ac:dyDescent="0.25">
      <c r="B5382" s="49" t="s">
        <v>9328</v>
      </c>
      <c r="C5382" s="53" t="str">
        <f>_xlfn.XLOOKUP(Tabla1[[#This Row],[txtDimensionFocus]],Tabla7[Columna1],Tabla7[Columna2])</f>
        <v>Cuentas Por Pagar Contratos</v>
      </c>
      <c r="D5382" s="43" t="s">
        <v>7287</v>
      </c>
      <c r="E5382" t="s">
        <v>7286</v>
      </c>
      <c r="F5382" t="s">
        <v>16294</v>
      </c>
      <c r="G5382" s="41">
        <v>45008</v>
      </c>
      <c r="H5382" t="s">
        <v>8893</v>
      </c>
      <c r="I5382" t="s">
        <v>9033</v>
      </c>
      <c r="K5382" t="s">
        <v>23431</v>
      </c>
      <c r="L5382" t="s">
        <v>21854</v>
      </c>
      <c r="M5382" s="44">
        <v>-1603513.8</v>
      </c>
      <c r="N5382" s="44">
        <v>-1603513.8</v>
      </c>
    </row>
    <row r="5383" spans="2:14" x14ac:dyDescent="0.25">
      <c r="B5383" s="49" t="s">
        <v>9328</v>
      </c>
      <c r="C5383" s="53" t="str">
        <f>_xlfn.XLOOKUP(Tabla1[[#This Row],[txtDimensionFocus]],Tabla7[Columna1],Tabla7[Columna2])</f>
        <v>Cuentas Por Pagar Contratos</v>
      </c>
      <c r="D5383" s="43" t="s">
        <v>1442</v>
      </c>
      <c r="E5383" t="s">
        <v>1441</v>
      </c>
      <c r="F5383" t="s">
        <v>10432</v>
      </c>
      <c r="G5383" s="41">
        <v>41470</v>
      </c>
      <c r="H5383" t="s">
        <v>1443</v>
      </c>
      <c r="I5383" t="s">
        <v>19322</v>
      </c>
      <c r="K5383" t="s">
        <v>23577</v>
      </c>
      <c r="L5383" t="s">
        <v>21854</v>
      </c>
      <c r="M5383" s="44">
        <v>-1600844</v>
      </c>
      <c r="N5383" s="44">
        <v>-1600844</v>
      </c>
    </row>
    <row r="5384" spans="2:14" x14ac:dyDescent="0.25">
      <c r="B5384" s="49" t="s">
        <v>9328</v>
      </c>
      <c r="C5384" s="53" t="str">
        <f>_xlfn.XLOOKUP(Tabla1[[#This Row],[txtDimensionFocus]],Tabla7[Columna1],Tabla7[Columna2])</f>
        <v>Cuentas Por Pagar Contratos</v>
      </c>
      <c r="D5384" s="43" t="s">
        <v>15383</v>
      </c>
      <c r="E5384" t="s">
        <v>7863</v>
      </c>
      <c r="F5384" t="s">
        <v>15833</v>
      </c>
      <c r="G5384" s="41">
        <v>44474</v>
      </c>
      <c r="H5384" t="s">
        <v>8396</v>
      </c>
      <c r="I5384" t="s">
        <v>19303</v>
      </c>
      <c r="K5384" t="s">
        <v>23194</v>
      </c>
      <c r="L5384" t="s">
        <v>21854</v>
      </c>
      <c r="M5384" s="44">
        <v>-1600000</v>
      </c>
      <c r="N5384" s="44">
        <v>-1600000</v>
      </c>
    </row>
    <row r="5385" spans="2:14" x14ac:dyDescent="0.25">
      <c r="B5385" s="49" t="s">
        <v>9328</v>
      </c>
      <c r="C5385" s="53" t="str">
        <f>_xlfn.XLOOKUP(Tabla1[[#This Row],[txtDimensionFocus]],Tabla7[Columna1],Tabla7[Columna2])</f>
        <v>Cuentas Por Pagar Contratos</v>
      </c>
      <c r="D5385" s="43" t="s">
        <v>8044</v>
      </c>
      <c r="E5385" t="s">
        <v>8043</v>
      </c>
      <c r="F5385" t="s">
        <v>15519</v>
      </c>
      <c r="G5385" s="41">
        <v>44469</v>
      </c>
      <c r="H5385" t="s">
        <v>8045</v>
      </c>
      <c r="I5385" t="s">
        <v>19535</v>
      </c>
      <c r="K5385" t="s">
        <v>23390</v>
      </c>
      <c r="L5385" t="s">
        <v>21854</v>
      </c>
      <c r="M5385" s="44">
        <v>-1598400</v>
      </c>
      <c r="N5385" s="44">
        <v>-1598400</v>
      </c>
    </row>
    <row r="5386" spans="2:14" x14ac:dyDescent="0.25">
      <c r="B5386" s="49" t="s">
        <v>9328</v>
      </c>
      <c r="C5386" s="53" t="str">
        <f>_xlfn.XLOOKUP(Tabla1[[#This Row],[txtDimensionFocus]],Tabla7[Columna1],Tabla7[Columna2])</f>
        <v>Cuentas Por Pagar Contratos</v>
      </c>
      <c r="D5386" s="43" t="s">
        <v>9910</v>
      </c>
      <c r="E5386" t="s">
        <v>720</v>
      </c>
      <c r="F5386" t="s">
        <v>9911</v>
      </c>
      <c r="G5386" s="41">
        <v>41114</v>
      </c>
      <c r="H5386" s="50" t="s">
        <v>721</v>
      </c>
      <c r="L5386" t="s">
        <v>21854</v>
      </c>
      <c r="M5386" s="44">
        <v>-1595283.78</v>
      </c>
      <c r="N5386" s="44">
        <v>-1595283.78</v>
      </c>
    </row>
    <row r="5387" spans="2:14" x14ac:dyDescent="0.25">
      <c r="B5387" s="49" t="s">
        <v>23700</v>
      </c>
      <c r="C5387" s="53" t="str">
        <f>_xlfn.XLOOKUP(Tabla1[[#This Row],[txtDimensionFocus]],Tabla7[Columna1],Tabla7[Columna2])</f>
        <v>Retencion por Pagar  de Impuesto Retenido</v>
      </c>
      <c r="D5387" s="43" t="s">
        <v>17</v>
      </c>
      <c r="E5387" t="s">
        <v>16</v>
      </c>
      <c r="F5387" t="s">
        <v>23731</v>
      </c>
      <c r="G5387" s="41">
        <v>41464</v>
      </c>
      <c r="L5387" t="s">
        <v>21854</v>
      </c>
      <c r="M5387" s="44">
        <v>-2868.95</v>
      </c>
      <c r="N5387" s="44">
        <v>-2868.95</v>
      </c>
    </row>
    <row r="5388" spans="2:14" x14ac:dyDescent="0.25">
      <c r="B5388" s="49" t="s">
        <v>9328</v>
      </c>
      <c r="C5388" s="53" t="str">
        <f>_xlfn.XLOOKUP(Tabla1[[#This Row],[txtDimensionFocus]],Tabla7[Columna1],Tabla7[Columna2])</f>
        <v>Cuentas Por Pagar Contratos</v>
      </c>
      <c r="D5388" s="43" t="s">
        <v>15111</v>
      </c>
      <c r="E5388" t="s">
        <v>7468</v>
      </c>
      <c r="F5388" t="s">
        <v>15112</v>
      </c>
      <c r="G5388" s="41">
        <v>43607</v>
      </c>
      <c r="H5388" t="s">
        <v>7469</v>
      </c>
      <c r="I5388" t="s">
        <v>19371</v>
      </c>
      <c r="K5388" t="s">
        <v>23204</v>
      </c>
      <c r="L5388" t="s">
        <v>21854</v>
      </c>
      <c r="M5388" s="44">
        <v>-1593563.16</v>
      </c>
      <c r="N5388" s="44">
        <v>-1593563.16</v>
      </c>
    </row>
    <row r="5389" spans="2:14" x14ac:dyDescent="0.25">
      <c r="B5389" s="49" t="s">
        <v>9328</v>
      </c>
      <c r="C5389" s="53" t="str">
        <f>_xlfn.XLOOKUP(Tabla1[[#This Row],[txtDimensionFocus]],Tabla7[Columna1],Tabla7[Columna2])</f>
        <v>Cuentas Por Pagar Contratos</v>
      </c>
      <c r="D5389" s="43" t="s">
        <v>8800</v>
      </c>
      <c r="E5389" t="s">
        <v>8799</v>
      </c>
      <c r="F5389" t="s">
        <v>16148</v>
      </c>
      <c r="G5389" s="41">
        <v>44844</v>
      </c>
      <c r="H5389" t="s">
        <v>8801</v>
      </c>
      <c r="I5389" t="s">
        <v>20029</v>
      </c>
      <c r="K5389" t="s">
        <v>23401</v>
      </c>
      <c r="L5389" t="s">
        <v>21854</v>
      </c>
      <c r="M5389" s="44">
        <v>-1580259.71</v>
      </c>
      <c r="N5389" s="44">
        <v>-1580259.71</v>
      </c>
    </row>
    <row r="5390" spans="2:14" x14ac:dyDescent="0.25">
      <c r="B5390" s="49" t="s">
        <v>9328</v>
      </c>
      <c r="C5390" s="53" t="str">
        <f>_xlfn.XLOOKUP(Tabla1[[#This Row],[txtDimensionFocus]],Tabla7[Columna1],Tabla7[Columna2])</f>
        <v>Cuentas Por Pagar Contratos</v>
      </c>
      <c r="D5390" s="43" t="s">
        <v>8800</v>
      </c>
      <c r="E5390" t="s">
        <v>8799</v>
      </c>
      <c r="F5390" t="s">
        <v>16149</v>
      </c>
      <c r="G5390" s="41">
        <v>44844</v>
      </c>
      <c r="H5390" t="s">
        <v>8802</v>
      </c>
      <c r="I5390" t="s">
        <v>20030</v>
      </c>
      <c r="K5390" t="s">
        <v>23401</v>
      </c>
      <c r="L5390" t="s">
        <v>21854</v>
      </c>
      <c r="M5390" s="44">
        <v>-1580259.71</v>
      </c>
      <c r="N5390" s="44">
        <v>-1580259.71</v>
      </c>
    </row>
    <row r="5391" spans="2:14" x14ac:dyDescent="0.25">
      <c r="B5391" s="49" t="s">
        <v>9328</v>
      </c>
      <c r="C5391" s="53" t="str">
        <f>_xlfn.XLOOKUP(Tabla1[[#This Row],[txtDimensionFocus]],Tabla7[Columna1],Tabla7[Columna2])</f>
        <v>Cuentas Por Pagar Contratos</v>
      </c>
      <c r="D5391" s="43" t="s">
        <v>8800</v>
      </c>
      <c r="E5391" t="s">
        <v>8799</v>
      </c>
      <c r="F5391" t="s">
        <v>16150</v>
      </c>
      <c r="G5391" s="41">
        <v>44844</v>
      </c>
      <c r="H5391" t="s">
        <v>7496</v>
      </c>
      <c r="I5391" t="s">
        <v>20031</v>
      </c>
      <c r="K5391" t="s">
        <v>23401</v>
      </c>
      <c r="L5391" t="s">
        <v>21854</v>
      </c>
      <c r="M5391" s="44">
        <v>-1580259.71</v>
      </c>
      <c r="N5391" s="44">
        <v>-1580259.71</v>
      </c>
    </row>
    <row r="5392" spans="2:14" x14ac:dyDescent="0.25">
      <c r="B5392" s="49" t="s">
        <v>9328</v>
      </c>
      <c r="C5392" s="53" t="str">
        <f>_xlfn.XLOOKUP(Tabla1[[#This Row],[txtDimensionFocus]],Tabla7[Columna1],Tabla7[Columna2])</f>
        <v>Cuentas Por Pagar Contratos</v>
      </c>
      <c r="D5392" s="43" t="s">
        <v>14698</v>
      </c>
      <c r="E5392" t="s">
        <v>6894</v>
      </c>
      <c r="F5392" t="s">
        <v>14699</v>
      </c>
      <c r="G5392" s="41">
        <v>42984</v>
      </c>
      <c r="H5392" t="s">
        <v>6895</v>
      </c>
      <c r="I5392" t="s">
        <v>19936</v>
      </c>
      <c r="J5392" t="s">
        <v>21927</v>
      </c>
      <c r="K5392" t="s">
        <v>23359</v>
      </c>
      <c r="L5392" t="s">
        <v>21854</v>
      </c>
      <c r="M5392" s="44">
        <v>-1577704.15</v>
      </c>
      <c r="N5392" s="44">
        <v>-1577704.15</v>
      </c>
    </row>
    <row r="5393" spans="2:14" x14ac:dyDescent="0.25">
      <c r="B5393" s="49" t="s">
        <v>9328</v>
      </c>
      <c r="C5393" s="53" t="str">
        <f>_xlfn.XLOOKUP(Tabla1[[#This Row],[txtDimensionFocus]],Tabla7[Columna1],Tabla7[Columna2])</f>
        <v>Cuentas Por Pagar Contratos</v>
      </c>
      <c r="D5393" s="43" t="s">
        <v>15510</v>
      </c>
      <c r="E5393" t="s">
        <v>8034</v>
      </c>
      <c r="F5393" t="s">
        <v>15511</v>
      </c>
      <c r="G5393" s="41">
        <v>44469</v>
      </c>
      <c r="H5393" t="s">
        <v>8035</v>
      </c>
      <c r="I5393" t="s">
        <v>19415</v>
      </c>
      <c r="K5393" t="s">
        <v>23327</v>
      </c>
      <c r="L5393" t="s">
        <v>21854</v>
      </c>
      <c r="M5393" s="44">
        <v>-1576470</v>
      </c>
      <c r="N5393" s="44">
        <v>-1576470</v>
      </c>
    </row>
    <row r="5394" spans="2:14" x14ac:dyDescent="0.25">
      <c r="B5394" s="49" t="s">
        <v>9328</v>
      </c>
      <c r="C5394" s="53" t="str">
        <f>_xlfn.XLOOKUP(Tabla1[[#This Row],[txtDimensionFocus]],Tabla7[Columna1],Tabla7[Columna2])</f>
        <v>Cuentas Por Pagar Contratos</v>
      </c>
      <c r="D5394" s="43" t="s">
        <v>15812</v>
      </c>
      <c r="E5394" t="s">
        <v>8372</v>
      </c>
      <c r="F5394" t="s">
        <v>15813</v>
      </c>
      <c r="G5394" s="41">
        <v>44473</v>
      </c>
      <c r="H5394" t="s">
        <v>8373</v>
      </c>
      <c r="I5394" t="s">
        <v>19377</v>
      </c>
      <c r="K5394" t="s">
        <v>22870</v>
      </c>
      <c r="L5394" t="s">
        <v>21854</v>
      </c>
      <c r="M5394" s="44">
        <v>-1572264</v>
      </c>
      <c r="N5394" s="44">
        <v>-1572264</v>
      </c>
    </row>
    <row r="5395" spans="2:14" x14ac:dyDescent="0.25">
      <c r="B5395" s="49" t="s">
        <v>9328</v>
      </c>
      <c r="C5395" s="53" t="str">
        <f>_xlfn.XLOOKUP(Tabla1[[#This Row],[txtDimensionFocus]],Tabla7[Columna1],Tabla7[Columna2])</f>
        <v>Cuentas Por Pagar Contratos</v>
      </c>
      <c r="D5395" s="43" t="s">
        <v>15602</v>
      </c>
      <c r="E5395" t="s">
        <v>8130</v>
      </c>
      <c r="F5395" t="s">
        <v>15603</v>
      </c>
      <c r="G5395" s="41">
        <v>44470</v>
      </c>
      <c r="H5395" t="s">
        <v>8131</v>
      </c>
      <c r="I5395" t="s">
        <v>19520</v>
      </c>
      <c r="K5395" t="s">
        <v>22982</v>
      </c>
      <c r="L5395" t="s">
        <v>21854</v>
      </c>
      <c r="M5395" s="44">
        <v>-1569150</v>
      </c>
      <c r="N5395" s="44">
        <v>-1569150</v>
      </c>
    </row>
    <row r="5396" spans="2:14" x14ac:dyDescent="0.25">
      <c r="B5396" s="49" t="s">
        <v>9328</v>
      </c>
      <c r="C5396" s="53" t="str">
        <f>_xlfn.XLOOKUP(Tabla1[[#This Row],[txtDimensionFocus]],Tabla7[Columna1],Tabla7[Columna2])</f>
        <v>Cuentas Por Pagar Contratos</v>
      </c>
      <c r="D5396" s="43" t="s">
        <v>15427</v>
      </c>
      <c r="E5396" t="s">
        <v>7938</v>
      </c>
      <c r="F5396" t="s">
        <v>15428</v>
      </c>
      <c r="G5396" s="41">
        <v>44414</v>
      </c>
      <c r="H5396" t="s">
        <v>7939</v>
      </c>
      <c r="I5396" t="s">
        <v>19843</v>
      </c>
      <c r="K5396" t="s">
        <v>23276</v>
      </c>
      <c r="L5396" t="s">
        <v>21854</v>
      </c>
      <c r="M5396" s="44">
        <v>-1557600</v>
      </c>
      <c r="N5396" s="44">
        <v>-1557600</v>
      </c>
    </row>
    <row r="5397" spans="2:14" x14ac:dyDescent="0.25">
      <c r="B5397" s="49" t="s">
        <v>9328</v>
      </c>
      <c r="C5397" s="53" t="str">
        <f>_xlfn.XLOOKUP(Tabla1[[#This Row],[txtDimensionFocus]],Tabla7[Columna1],Tabla7[Columna2])</f>
        <v>Cuentas Por Pagar Contratos</v>
      </c>
      <c r="D5397" s="43" t="s">
        <v>12840</v>
      </c>
      <c r="E5397" t="s">
        <v>4502</v>
      </c>
      <c r="F5397" t="s">
        <v>12841</v>
      </c>
      <c r="G5397" s="41">
        <v>41982</v>
      </c>
      <c r="H5397" t="s">
        <v>4503</v>
      </c>
      <c r="L5397" t="s">
        <v>21854</v>
      </c>
      <c r="M5397" s="44">
        <v>-1557600</v>
      </c>
      <c r="N5397" s="44">
        <v>-1557600</v>
      </c>
    </row>
    <row r="5398" spans="2:14" x14ac:dyDescent="0.25">
      <c r="B5398" s="49" t="s">
        <v>9328</v>
      </c>
      <c r="C5398" s="53" t="str">
        <f>_xlfn.XLOOKUP(Tabla1[[#This Row],[txtDimensionFocus]],Tabla7[Columna1],Tabla7[Columna2])</f>
        <v>Cuentas Por Pagar Contratos</v>
      </c>
      <c r="D5398" s="43" t="s">
        <v>7287</v>
      </c>
      <c r="E5398" t="s">
        <v>7286</v>
      </c>
      <c r="F5398" t="s">
        <v>15203</v>
      </c>
      <c r="G5398" s="41">
        <v>43852</v>
      </c>
      <c r="H5398" t="s">
        <v>7435</v>
      </c>
      <c r="I5398" t="s">
        <v>20091</v>
      </c>
      <c r="K5398" t="s">
        <v>23431</v>
      </c>
      <c r="L5398" t="s">
        <v>21854</v>
      </c>
      <c r="M5398" s="44">
        <v>-1557095.55</v>
      </c>
      <c r="N5398" s="44">
        <v>-1557095.55</v>
      </c>
    </row>
    <row r="5399" spans="2:14" x14ac:dyDescent="0.25">
      <c r="B5399" s="49" t="s">
        <v>9328</v>
      </c>
      <c r="C5399" s="53" t="str">
        <f>_xlfn.XLOOKUP(Tabla1[[#This Row],[txtDimensionFocus]],Tabla7[Columna1],Tabla7[Columna2])</f>
        <v>Cuentas Por Pagar Contratos</v>
      </c>
      <c r="D5399" s="43" t="s">
        <v>15608</v>
      </c>
      <c r="E5399" t="s">
        <v>8136</v>
      </c>
      <c r="F5399" t="s">
        <v>15609</v>
      </c>
      <c r="G5399" s="41">
        <v>44470</v>
      </c>
      <c r="H5399" t="s">
        <v>8137</v>
      </c>
      <c r="I5399" t="s">
        <v>19535</v>
      </c>
      <c r="K5399" t="s">
        <v>22991</v>
      </c>
      <c r="L5399" t="s">
        <v>21854</v>
      </c>
      <c r="M5399" s="44">
        <v>-1555200</v>
      </c>
      <c r="N5399" s="44">
        <v>-1555200</v>
      </c>
    </row>
    <row r="5400" spans="2:14" x14ac:dyDescent="0.25">
      <c r="B5400" s="49" t="s">
        <v>23866</v>
      </c>
      <c r="C5400" s="53" t="str">
        <f>_xlfn.XLOOKUP(Tabla1[[#This Row],[txtDimensionFocus]],Tabla7[Columna1],Tabla7[Columna2])</f>
        <v>Reposicion/Reposicion Cajas Chicas/Fondos</v>
      </c>
      <c r="D5400" s="43" t="s">
        <v>21582</v>
      </c>
      <c r="E5400" t="s">
        <v>23957</v>
      </c>
      <c r="F5400" t="s">
        <v>21583</v>
      </c>
      <c r="G5400" s="41">
        <v>45296</v>
      </c>
      <c r="H5400" t="s">
        <v>21584</v>
      </c>
      <c r="L5400" t="s">
        <v>21854</v>
      </c>
      <c r="M5400" s="44">
        <v>-2730</v>
      </c>
      <c r="N5400" s="44">
        <v>-2730</v>
      </c>
    </row>
    <row r="5401" spans="2:14" x14ac:dyDescent="0.25">
      <c r="B5401" s="49" t="s">
        <v>9328</v>
      </c>
      <c r="C5401" s="53" t="str">
        <f>_xlfn.XLOOKUP(Tabla1[[#This Row],[txtDimensionFocus]],Tabla7[Columna1],Tabla7[Columna2])</f>
        <v>Cuentas Por Pagar Contratos</v>
      </c>
      <c r="D5401" s="43" t="s">
        <v>15481</v>
      </c>
      <c r="E5401" t="s">
        <v>8005</v>
      </c>
      <c r="F5401" t="s">
        <v>15482</v>
      </c>
      <c r="G5401" s="41">
        <v>44469</v>
      </c>
      <c r="H5401" t="s">
        <v>8006</v>
      </c>
      <c r="I5401" t="s">
        <v>19348</v>
      </c>
      <c r="K5401" t="s">
        <v>23116</v>
      </c>
      <c r="L5401" t="s">
        <v>21854</v>
      </c>
      <c r="M5401" s="44">
        <v>-1548000</v>
      </c>
      <c r="N5401" s="44">
        <v>-1548000</v>
      </c>
    </row>
    <row r="5402" spans="2:14" x14ac:dyDescent="0.25">
      <c r="B5402" s="49" t="s">
        <v>9328</v>
      </c>
      <c r="C5402" s="53" t="str">
        <f>_xlfn.XLOOKUP(Tabla1[[#This Row],[txtDimensionFocus]],Tabla7[Columna1],Tabla7[Columna2])</f>
        <v>Cuentas Por Pagar Contratos</v>
      </c>
      <c r="D5402" s="43" t="s">
        <v>15383</v>
      </c>
      <c r="E5402" t="s">
        <v>7863</v>
      </c>
      <c r="F5402" t="s">
        <v>15912</v>
      </c>
      <c r="G5402" s="41">
        <v>44512</v>
      </c>
      <c r="H5402" t="s">
        <v>8498</v>
      </c>
      <c r="I5402" t="s">
        <v>23195</v>
      </c>
      <c r="K5402" t="s">
        <v>23194</v>
      </c>
      <c r="L5402" t="s">
        <v>21854</v>
      </c>
      <c r="M5402" s="44">
        <v>-1538800</v>
      </c>
      <c r="N5402" s="44">
        <v>-1538800</v>
      </c>
    </row>
    <row r="5403" spans="2:14" x14ac:dyDescent="0.25">
      <c r="B5403" s="49" t="s">
        <v>9328</v>
      </c>
      <c r="C5403" s="53" t="str">
        <f>_xlfn.XLOOKUP(Tabla1[[#This Row],[txtDimensionFocus]],Tabla7[Columna1],Tabla7[Columna2])</f>
        <v>Cuentas Por Pagar Contratos</v>
      </c>
      <c r="D5403" s="43" t="s">
        <v>16012</v>
      </c>
      <c r="E5403" t="s">
        <v>8609</v>
      </c>
      <c r="F5403" t="s">
        <v>16013</v>
      </c>
      <c r="G5403" s="41">
        <v>44557</v>
      </c>
      <c r="H5403" t="s">
        <v>8610</v>
      </c>
      <c r="I5403" t="s">
        <v>19371</v>
      </c>
      <c r="J5403" t="s">
        <v>22855</v>
      </c>
      <c r="K5403" t="s">
        <v>22856</v>
      </c>
      <c r="L5403" t="s">
        <v>21854</v>
      </c>
      <c r="M5403" s="44">
        <v>-1532582.62</v>
      </c>
      <c r="N5403" s="44">
        <v>-1532582.62</v>
      </c>
    </row>
    <row r="5404" spans="2:14" x14ac:dyDescent="0.25">
      <c r="B5404" s="49" t="s">
        <v>23700</v>
      </c>
      <c r="C5404" s="53" t="str">
        <f>_xlfn.XLOOKUP(Tabla1[[#This Row],[txtDimensionFocus]],Tabla7[Columna1],Tabla7[Columna2])</f>
        <v>Retencion por Pagar  de Impuesto Retenido</v>
      </c>
      <c r="D5404" s="43" t="s">
        <v>17</v>
      </c>
      <c r="E5404" t="s">
        <v>16</v>
      </c>
      <c r="F5404" t="s">
        <v>23825</v>
      </c>
      <c r="G5404" s="41">
        <v>41934</v>
      </c>
      <c r="L5404" t="s">
        <v>21854</v>
      </c>
      <c r="M5404" s="44">
        <v>-2704.08</v>
      </c>
      <c r="N5404" s="44">
        <v>-2704.08</v>
      </c>
    </row>
    <row r="5405" spans="2:14" x14ac:dyDescent="0.25">
      <c r="B5405" s="49" t="s">
        <v>23700</v>
      </c>
      <c r="C5405" s="53" t="str">
        <f>_xlfn.XLOOKUP(Tabla1[[#This Row],[txtDimensionFocus]],Tabla7[Columna1],Tabla7[Columna2])</f>
        <v>Retencion por Pagar  de Impuesto Retenido</v>
      </c>
      <c r="D5405" s="43" t="s">
        <v>17</v>
      </c>
      <c r="E5405" t="s">
        <v>16</v>
      </c>
      <c r="F5405" t="s">
        <v>23782</v>
      </c>
      <c r="G5405" s="41">
        <v>41639</v>
      </c>
      <c r="L5405" t="s">
        <v>21854</v>
      </c>
      <c r="M5405" s="44">
        <v>-2704.07</v>
      </c>
      <c r="N5405" s="44">
        <v>-2704.07</v>
      </c>
    </row>
    <row r="5406" spans="2:14" x14ac:dyDescent="0.25">
      <c r="B5406" s="49" t="s">
        <v>23700</v>
      </c>
      <c r="C5406" s="53" t="str">
        <f>_xlfn.XLOOKUP(Tabla1[[#This Row],[txtDimensionFocus]],Tabla7[Columna1],Tabla7[Columna2])</f>
        <v>Retencion por Pagar  de Impuesto Retenido</v>
      </c>
      <c r="D5406" s="43" t="s">
        <v>17</v>
      </c>
      <c r="E5406" t="s">
        <v>16</v>
      </c>
      <c r="F5406" t="s">
        <v>23797</v>
      </c>
      <c r="G5406" s="41">
        <v>41701</v>
      </c>
      <c r="L5406" t="s">
        <v>21854</v>
      </c>
      <c r="M5406" s="44">
        <v>-2704.07</v>
      </c>
      <c r="N5406" s="44">
        <v>-2704.07</v>
      </c>
    </row>
    <row r="5407" spans="2:14" x14ac:dyDescent="0.25">
      <c r="B5407" s="49" t="s">
        <v>23700</v>
      </c>
      <c r="C5407" s="53" t="str">
        <f>_xlfn.XLOOKUP(Tabla1[[#This Row],[txtDimensionFocus]],Tabla7[Columna1],Tabla7[Columna2])</f>
        <v>Retencion por Pagar  de Impuesto Retenido</v>
      </c>
      <c r="D5407" s="43" t="s">
        <v>17</v>
      </c>
      <c r="E5407" t="s">
        <v>16</v>
      </c>
      <c r="F5407" t="s">
        <v>23813</v>
      </c>
      <c r="G5407" s="41">
        <v>41726</v>
      </c>
      <c r="L5407" t="s">
        <v>21854</v>
      </c>
      <c r="M5407" s="44">
        <v>-2704.07</v>
      </c>
      <c r="N5407" s="44">
        <v>-2704.07</v>
      </c>
    </row>
    <row r="5408" spans="2:14" x14ac:dyDescent="0.25">
      <c r="B5408" s="49" t="s">
        <v>9328</v>
      </c>
      <c r="C5408" s="53" t="str">
        <f>_xlfn.XLOOKUP(Tabla1[[#This Row],[txtDimensionFocus]],Tabla7[Columna1],Tabla7[Columna2])</f>
        <v>Cuentas Por Pagar Contratos</v>
      </c>
      <c r="D5408" s="43" t="s">
        <v>12495</v>
      </c>
      <c r="E5408" t="s">
        <v>4051</v>
      </c>
      <c r="F5408" t="s">
        <v>12496</v>
      </c>
      <c r="G5408" s="41">
        <v>41842</v>
      </c>
      <c r="H5408" t="s">
        <v>4052</v>
      </c>
      <c r="I5408" t="s">
        <v>19733</v>
      </c>
      <c r="K5408" t="s">
        <v>23169</v>
      </c>
      <c r="L5408" t="s">
        <v>21854</v>
      </c>
      <c r="M5408" s="44">
        <v>-1715479.26</v>
      </c>
      <c r="N5408" s="44">
        <v>-1527698.42</v>
      </c>
    </row>
    <row r="5409" spans="2:14" x14ac:dyDescent="0.25">
      <c r="B5409" s="49" t="s">
        <v>9328</v>
      </c>
      <c r="C5409" s="53" t="str">
        <f>_xlfn.XLOOKUP(Tabla1[[#This Row],[txtDimensionFocus]],Tabla7[Columna1],Tabla7[Columna2])</f>
        <v>Cuentas Por Pagar Contratos</v>
      </c>
      <c r="D5409" s="43" t="s">
        <v>12605</v>
      </c>
      <c r="E5409" t="s">
        <v>4200</v>
      </c>
      <c r="F5409" t="s">
        <v>12607</v>
      </c>
      <c r="G5409" s="41">
        <v>41887</v>
      </c>
      <c r="H5409" t="s">
        <v>4203</v>
      </c>
      <c r="L5409" t="s">
        <v>21854</v>
      </c>
      <c r="M5409" s="44">
        <v>-1522964.9</v>
      </c>
      <c r="N5409" s="44">
        <v>-1522964.9</v>
      </c>
    </row>
    <row r="5410" spans="2:14" x14ac:dyDescent="0.25">
      <c r="B5410" s="49" t="s">
        <v>9328</v>
      </c>
      <c r="C5410" s="53" t="str">
        <f>_xlfn.XLOOKUP(Tabla1[[#This Row],[txtDimensionFocus]],Tabla7[Columna1],Tabla7[Columna2])</f>
        <v>Cuentas Por Pagar Contratos</v>
      </c>
      <c r="D5410" s="43" t="s">
        <v>15816</v>
      </c>
      <c r="E5410" t="s">
        <v>8376</v>
      </c>
      <c r="F5410" t="s">
        <v>15817</v>
      </c>
      <c r="G5410" s="41">
        <v>44473</v>
      </c>
      <c r="H5410" t="s">
        <v>8377</v>
      </c>
      <c r="I5410" t="s">
        <v>19303</v>
      </c>
      <c r="K5410" t="s">
        <v>23208</v>
      </c>
      <c r="L5410" t="s">
        <v>21854</v>
      </c>
      <c r="M5410" s="44">
        <v>-1512000</v>
      </c>
      <c r="N5410" s="44">
        <v>-1512000</v>
      </c>
    </row>
    <row r="5411" spans="2:14" x14ac:dyDescent="0.25">
      <c r="B5411" s="49" t="s">
        <v>9328</v>
      </c>
      <c r="C5411" s="53" t="str">
        <f>_xlfn.XLOOKUP(Tabla1[[#This Row],[txtDimensionFocus]],Tabla7[Columna1],Tabla7[Columna2])</f>
        <v>Cuentas Por Pagar Contratos</v>
      </c>
      <c r="D5411" s="43" t="s">
        <v>15577</v>
      </c>
      <c r="E5411" t="s">
        <v>8105</v>
      </c>
      <c r="F5411" t="s">
        <v>15578</v>
      </c>
      <c r="G5411" s="41">
        <v>44470</v>
      </c>
      <c r="H5411" t="s">
        <v>8106</v>
      </c>
      <c r="I5411" t="s">
        <v>19323</v>
      </c>
      <c r="K5411" t="s">
        <v>22929</v>
      </c>
      <c r="L5411" t="s">
        <v>21854</v>
      </c>
      <c r="M5411" s="44">
        <v>-1508000</v>
      </c>
      <c r="N5411" s="44">
        <v>-1508000</v>
      </c>
    </row>
    <row r="5412" spans="2:14" x14ac:dyDescent="0.25">
      <c r="B5412" s="49" t="s">
        <v>9328</v>
      </c>
      <c r="C5412" s="53" t="str">
        <f>_xlfn.XLOOKUP(Tabla1[[#This Row],[txtDimensionFocus]],Tabla7[Columna1],Tabla7[Columna2])</f>
        <v>Cuentas Por Pagar Contratos</v>
      </c>
      <c r="D5412" s="43" t="s">
        <v>15727</v>
      </c>
      <c r="E5412" t="s">
        <v>8255</v>
      </c>
      <c r="F5412" t="s">
        <v>15728</v>
      </c>
      <c r="G5412" s="41">
        <v>44470</v>
      </c>
      <c r="H5412" t="s">
        <v>8256</v>
      </c>
      <c r="I5412" t="s">
        <v>19323</v>
      </c>
      <c r="K5412" t="s">
        <v>23301</v>
      </c>
      <c r="L5412" t="s">
        <v>21854</v>
      </c>
      <c r="M5412" s="44">
        <v>-1508000</v>
      </c>
      <c r="N5412" s="44">
        <v>-1508000</v>
      </c>
    </row>
    <row r="5413" spans="2:14" x14ac:dyDescent="0.25">
      <c r="B5413" s="49" t="s">
        <v>23700</v>
      </c>
      <c r="C5413" s="53" t="str">
        <f>_xlfn.XLOOKUP(Tabla1[[#This Row],[txtDimensionFocus]],Tabla7[Columna1],Tabla7[Columna2])</f>
        <v>Retencion por Pagar  de Impuesto Retenido</v>
      </c>
      <c r="D5413" s="43" t="s">
        <v>17</v>
      </c>
      <c r="E5413" t="s">
        <v>16</v>
      </c>
      <c r="F5413" t="s">
        <v>23792</v>
      </c>
      <c r="G5413" s="41">
        <v>41533</v>
      </c>
      <c r="L5413" t="s">
        <v>21854</v>
      </c>
      <c r="M5413" s="44">
        <v>-2666.89</v>
      </c>
      <c r="N5413" s="44">
        <v>-2666.89</v>
      </c>
    </row>
    <row r="5414" spans="2:14" x14ac:dyDescent="0.25">
      <c r="B5414" s="49" t="s">
        <v>9328</v>
      </c>
      <c r="C5414" s="53" t="str">
        <f>_xlfn.XLOOKUP(Tabla1[[#This Row],[txtDimensionFocus]],Tabla7[Columna1],Tabla7[Columna2])</f>
        <v>Cuentas Por Pagar Contratos</v>
      </c>
      <c r="D5414" s="43" t="s">
        <v>12782</v>
      </c>
      <c r="E5414" t="s">
        <v>4423</v>
      </c>
      <c r="F5414" t="s">
        <v>12783</v>
      </c>
      <c r="G5414" s="41">
        <v>41950</v>
      </c>
      <c r="H5414" t="s">
        <v>4424</v>
      </c>
      <c r="I5414" t="s">
        <v>19686</v>
      </c>
      <c r="J5414" t="s">
        <v>22387</v>
      </c>
      <c r="K5414" t="s">
        <v>23109</v>
      </c>
      <c r="L5414" t="s">
        <v>21854</v>
      </c>
      <c r="M5414" s="44">
        <v>-1507715.98</v>
      </c>
      <c r="N5414" s="44">
        <v>-1507715.98</v>
      </c>
    </row>
    <row r="5415" spans="2:14" x14ac:dyDescent="0.25">
      <c r="B5415" s="49" t="s">
        <v>9328</v>
      </c>
      <c r="C5415" s="53" t="str">
        <f>_xlfn.XLOOKUP(Tabla1[[#This Row],[txtDimensionFocus]],Tabla7[Columna1],Tabla7[Columna2])</f>
        <v>Cuentas Por Pagar Contratos</v>
      </c>
      <c r="D5415" s="43" t="s">
        <v>15118</v>
      </c>
      <c r="E5415" t="s">
        <v>7478</v>
      </c>
      <c r="F5415" t="s">
        <v>15119</v>
      </c>
      <c r="G5415" s="41">
        <v>43619</v>
      </c>
      <c r="H5415" t="s">
        <v>7479</v>
      </c>
      <c r="I5415" t="s">
        <v>9077</v>
      </c>
      <c r="K5415" t="s">
        <v>23197</v>
      </c>
      <c r="L5415" t="s">
        <v>21854</v>
      </c>
      <c r="M5415" s="44">
        <v>-1503271</v>
      </c>
      <c r="N5415" s="44">
        <v>-1503271</v>
      </c>
    </row>
    <row r="5416" spans="2:14" x14ac:dyDescent="0.25">
      <c r="B5416" s="49" t="s">
        <v>9328</v>
      </c>
      <c r="C5416" s="53" t="str">
        <f>_xlfn.XLOOKUP(Tabla1[[#This Row],[txtDimensionFocus]],Tabla7[Columna1],Tabla7[Columna2])</f>
        <v>Cuentas Por Pagar Contratos</v>
      </c>
      <c r="D5416" s="43" t="s">
        <v>13903</v>
      </c>
      <c r="E5416" t="s">
        <v>5857</v>
      </c>
      <c r="F5416" t="s">
        <v>15967</v>
      </c>
      <c r="G5416" s="41">
        <v>44538</v>
      </c>
      <c r="H5416" t="s">
        <v>8560</v>
      </c>
      <c r="I5416" t="s">
        <v>19437</v>
      </c>
      <c r="K5416" t="s">
        <v>22979</v>
      </c>
      <c r="L5416" t="s">
        <v>21854</v>
      </c>
      <c r="M5416" s="44">
        <v>-1500000</v>
      </c>
      <c r="N5416" s="44">
        <v>-1500000</v>
      </c>
    </row>
    <row r="5417" spans="2:14" x14ac:dyDescent="0.25">
      <c r="B5417" s="49" t="s">
        <v>9328</v>
      </c>
      <c r="C5417" s="53" t="str">
        <f>_xlfn.XLOOKUP(Tabla1[[#This Row],[txtDimensionFocus]],Tabla7[Columna1],Tabla7[Columna2])</f>
        <v>Cuentas Por Pagar Contratos</v>
      </c>
      <c r="D5417" s="43" t="s">
        <v>15682</v>
      </c>
      <c r="E5417" t="s">
        <v>8210</v>
      </c>
      <c r="F5417" t="s">
        <v>15683</v>
      </c>
      <c r="G5417" s="41">
        <v>44470</v>
      </c>
      <c r="H5417" t="s">
        <v>8211</v>
      </c>
      <c r="I5417" t="s">
        <v>19339</v>
      </c>
      <c r="K5417" t="s">
        <v>23172</v>
      </c>
      <c r="L5417" t="s">
        <v>21854</v>
      </c>
      <c r="M5417" s="44">
        <v>-1500000</v>
      </c>
      <c r="N5417" s="44">
        <v>-1500000</v>
      </c>
    </row>
    <row r="5418" spans="2:14" x14ac:dyDescent="0.25">
      <c r="B5418" s="49" t="s">
        <v>9328</v>
      </c>
      <c r="C5418" s="53" t="str">
        <f>_xlfn.XLOOKUP(Tabla1[[#This Row],[txtDimensionFocus]],Tabla7[Columna1],Tabla7[Columna2])</f>
        <v>Cuentas Por Pagar Contratos</v>
      </c>
      <c r="D5418" s="43" t="s">
        <v>15803</v>
      </c>
      <c r="E5418" t="s">
        <v>8357</v>
      </c>
      <c r="F5418" t="s">
        <v>15804</v>
      </c>
      <c r="G5418" s="41">
        <v>44471</v>
      </c>
      <c r="H5418" t="s">
        <v>8358</v>
      </c>
      <c r="I5418" t="s">
        <v>19890</v>
      </c>
      <c r="K5418" t="s">
        <v>23310</v>
      </c>
      <c r="L5418" t="s">
        <v>21854</v>
      </c>
      <c r="M5418" s="44">
        <v>-1500000</v>
      </c>
      <c r="N5418" s="44">
        <v>-1500000</v>
      </c>
    </row>
    <row r="5419" spans="2:14" x14ac:dyDescent="0.25">
      <c r="B5419" s="49" t="s">
        <v>9328</v>
      </c>
      <c r="C5419" s="53" t="str">
        <f>_xlfn.XLOOKUP(Tabla1[[#This Row],[txtDimensionFocus]],Tabla7[Columna1],Tabla7[Columna2])</f>
        <v>Cuentas Por Pagar Contratos</v>
      </c>
      <c r="D5419" s="43" t="s">
        <v>6144</v>
      </c>
      <c r="E5419" t="s">
        <v>6143</v>
      </c>
      <c r="F5419" t="s">
        <v>14111</v>
      </c>
      <c r="G5419" s="41">
        <v>42550</v>
      </c>
      <c r="H5419" t="s">
        <v>6145</v>
      </c>
      <c r="J5419" t="s">
        <v>23486</v>
      </c>
      <c r="K5419" t="s">
        <v>23487</v>
      </c>
      <c r="L5419" t="s">
        <v>21854</v>
      </c>
      <c r="M5419" s="44">
        <v>-1499512.07</v>
      </c>
      <c r="N5419" s="44">
        <v>-1499512.07</v>
      </c>
    </row>
    <row r="5420" spans="2:14" x14ac:dyDescent="0.25">
      <c r="B5420" s="49" t="s">
        <v>9328</v>
      </c>
      <c r="C5420" s="53" t="str">
        <f>_xlfn.XLOOKUP(Tabla1[[#This Row],[txtDimensionFocus]],Tabla7[Columna1],Tabla7[Columna2])</f>
        <v>Cuentas Por Pagar Contratos</v>
      </c>
      <c r="D5420" s="43" t="s">
        <v>11872</v>
      </c>
      <c r="E5420" t="s">
        <v>3157</v>
      </c>
      <c r="F5420" t="s">
        <v>11873</v>
      </c>
      <c r="G5420" s="41">
        <v>41765</v>
      </c>
      <c r="H5420" t="s">
        <v>3158</v>
      </c>
      <c r="I5420" t="s">
        <v>19417</v>
      </c>
      <c r="K5420" t="s">
        <v>23196</v>
      </c>
      <c r="L5420" t="s">
        <v>21854</v>
      </c>
      <c r="M5420" s="44">
        <v>-1475910</v>
      </c>
      <c r="N5420" s="44">
        <v>-1475910</v>
      </c>
    </row>
    <row r="5421" spans="2:14" x14ac:dyDescent="0.25">
      <c r="B5421" s="49" t="s">
        <v>9328</v>
      </c>
      <c r="C5421" s="53" t="str">
        <f>_xlfn.XLOOKUP(Tabla1[[#This Row],[txtDimensionFocus]],Tabla7[Columna1],Tabla7[Columna2])</f>
        <v>Cuentas Por Pagar Contratos</v>
      </c>
      <c r="D5421" s="43" t="s">
        <v>15624</v>
      </c>
      <c r="E5421" t="s">
        <v>8152</v>
      </c>
      <c r="F5421" t="s">
        <v>15625</v>
      </c>
      <c r="G5421" s="41">
        <v>44470</v>
      </c>
      <c r="H5421" t="s">
        <v>8153</v>
      </c>
      <c r="I5421" t="s">
        <v>19584</v>
      </c>
      <c r="K5421" t="s">
        <v>23022</v>
      </c>
      <c r="L5421" t="s">
        <v>21854</v>
      </c>
      <c r="M5421" s="44">
        <v>-1425000</v>
      </c>
      <c r="N5421" s="44">
        <v>-1425000</v>
      </c>
    </row>
    <row r="5422" spans="2:14" x14ac:dyDescent="0.25">
      <c r="B5422" s="49" t="s">
        <v>23700</v>
      </c>
      <c r="C5422" s="53" t="str">
        <f>_xlfn.XLOOKUP(Tabla1[[#This Row],[txtDimensionFocus]],Tabla7[Columna1],Tabla7[Columna2])</f>
        <v>Retencion por Pagar  de Impuesto Retenido</v>
      </c>
      <c r="D5422" s="43" t="s">
        <v>17</v>
      </c>
      <c r="E5422" t="s">
        <v>16</v>
      </c>
      <c r="F5422" t="s">
        <v>23856</v>
      </c>
      <c r="G5422" s="41">
        <v>42914</v>
      </c>
      <c r="L5422" t="s">
        <v>21854</v>
      </c>
      <c r="M5422" s="44">
        <v>-2548.6</v>
      </c>
      <c r="N5422" s="44">
        <v>-2548.6</v>
      </c>
    </row>
    <row r="5423" spans="2:14" x14ac:dyDescent="0.25">
      <c r="B5423" s="49" t="s">
        <v>9328</v>
      </c>
      <c r="C5423" s="53" t="str">
        <f>_xlfn.XLOOKUP(Tabla1[[#This Row],[txtDimensionFocus]],Tabla7[Columna1],Tabla7[Columna2])</f>
        <v>Cuentas Por Pagar Contratos</v>
      </c>
      <c r="D5423" s="43" t="s">
        <v>14125</v>
      </c>
      <c r="E5423" t="s">
        <v>6169</v>
      </c>
      <c r="F5423" t="s">
        <v>14126</v>
      </c>
      <c r="G5423" s="41">
        <v>42557</v>
      </c>
      <c r="H5423" t="s">
        <v>6170</v>
      </c>
      <c r="I5423" t="s">
        <v>19768</v>
      </c>
      <c r="K5423" t="s">
        <v>23207</v>
      </c>
      <c r="L5423" t="s">
        <v>21854</v>
      </c>
      <c r="M5423" s="44">
        <v>-1400000</v>
      </c>
      <c r="N5423" s="44">
        <v>-1400000</v>
      </c>
    </row>
    <row r="5424" spans="2:14" x14ac:dyDescent="0.25">
      <c r="B5424" s="49" t="s">
        <v>9328</v>
      </c>
      <c r="C5424" s="53" t="str">
        <f>_xlfn.XLOOKUP(Tabla1[[#This Row],[txtDimensionFocus]],Tabla7[Columna1],Tabla7[Columna2])</f>
        <v>Cuentas Por Pagar Contratos</v>
      </c>
      <c r="D5424" s="43" t="s">
        <v>14675</v>
      </c>
      <c r="E5424" t="s">
        <v>6865</v>
      </c>
      <c r="F5424" t="s">
        <v>14676</v>
      </c>
      <c r="G5424" s="41">
        <v>42951</v>
      </c>
      <c r="H5424" t="s">
        <v>6866</v>
      </c>
      <c r="I5424" t="s">
        <v>19528</v>
      </c>
      <c r="K5424" t="s">
        <v>23345</v>
      </c>
      <c r="L5424" t="s">
        <v>21854</v>
      </c>
      <c r="M5424" s="44">
        <v>-1400000</v>
      </c>
      <c r="N5424" s="44">
        <v>-1400000</v>
      </c>
    </row>
    <row r="5425" spans="2:14" x14ac:dyDescent="0.25">
      <c r="B5425" s="49" t="s">
        <v>9328</v>
      </c>
      <c r="C5425" s="53" t="str">
        <f>_xlfn.XLOOKUP(Tabla1[[#This Row],[txtDimensionFocus]],Tabla7[Columna1],Tabla7[Columna2])</f>
        <v>Cuentas Por Pagar Contratos</v>
      </c>
      <c r="D5425" s="43" t="s">
        <v>11588</v>
      </c>
      <c r="E5425" t="s">
        <v>2788</v>
      </c>
      <c r="F5425" t="s">
        <v>11589</v>
      </c>
      <c r="G5425" s="41">
        <v>41744</v>
      </c>
      <c r="H5425" t="s">
        <v>2789</v>
      </c>
      <c r="I5425" t="s">
        <v>16883</v>
      </c>
      <c r="J5425" t="s">
        <v>21927</v>
      </c>
      <c r="K5425" t="s">
        <v>23551</v>
      </c>
      <c r="L5425" t="s">
        <v>21854</v>
      </c>
      <c r="M5425" s="44">
        <v>-1389049.77</v>
      </c>
      <c r="N5425" s="44">
        <v>-1389049.77</v>
      </c>
    </row>
    <row r="5426" spans="2:14" x14ac:dyDescent="0.25">
      <c r="B5426" s="49" t="s">
        <v>9328</v>
      </c>
      <c r="C5426" s="53" t="str">
        <f>_xlfn.XLOOKUP(Tabla1[[#This Row],[txtDimensionFocus]],Tabla7[Columna1],Tabla7[Columna2])</f>
        <v>Cuentas Por Pagar Contratos</v>
      </c>
      <c r="D5426" s="43" t="s">
        <v>5308</v>
      </c>
      <c r="E5426" t="s">
        <v>5307</v>
      </c>
      <c r="F5426" t="s">
        <v>13429</v>
      </c>
      <c r="G5426" s="41">
        <v>42048</v>
      </c>
      <c r="H5426" t="s">
        <v>5309</v>
      </c>
      <c r="I5426" t="s">
        <v>19304</v>
      </c>
      <c r="K5426" t="s">
        <v>23495</v>
      </c>
      <c r="L5426" t="s">
        <v>21854</v>
      </c>
      <c r="M5426" s="44">
        <v>-1379093.6</v>
      </c>
      <c r="N5426" s="44">
        <v>-1379093.6</v>
      </c>
    </row>
    <row r="5427" spans="2:14" x14ac:dyDescent="0.25">
      <c r="B5427" s="49" t="s">
        <v>9328</v>
      </c>
      <c r="C5427" s="53" t="str">
        <f>_xlfn.XLOOKUP(Tabla1[[#This Row],[txtDimensionFocus]],Tabla7[Columna1],Tabla7[Columna2])</f>
        <v>Cuentas Por Pagar Contratos</v>
      </c>
      <c r="D5427" s="43" t="s">
        <v>15547</v>
      </c>
      <c r="E5427" t="s">
        <v>8075</v>
      </c>
      <c r="F5427" t="s">
        <v>15548</v>
      </c>
      <c r="G5427" s="41">
        <v>44470</v>
      </c>
      <c r="H5427" t="s">
        <v>8076</v>
      </c>
      <c r="I5427" t="s">
        <v>19375</v>
      </c>
      <c r="K5427" t="s">
        <v>22865</v>
      </c>
      <c r="L5427" t="s">
        <v>21854</v>
      </c>
      <c r="M5427" s="44">
        <v>-1370715.07</v>
      </c>
      <c r="N5427" s="44">
        <v>-1370715.07</v>
      </c>
    </row>
    <row r="5428" spans="2:14" x14ac:dyDescent="0.25">
      <c r="B5428" s="49" t="s">
        <v>9328</v>
      </c>
      <c r="C5428" s="53" t="str">
        <f>_xlfn.XLOOKUP(Tabla1[[#This Row],[txtDimensionFocus]],Tabla7[Columna1],Tabla7[Columna2])</f>
        <v>Cuentas Por Pagar Contratos</v>
      </c>
      <c r="D5428" s="43" t="s">
        <v>15929</v>
      </c>
      <c r="E5428" t="s">
        <v>8524</v>
      </c>
      <c r="F5428" t="s">
        <v>15930</v>
      </c>
      <c r="G5428" s="41">
        <v>44533</v>
      </c>
      <c r="H5428" t="s">
        <v>8525</v>
      </c>
      <c r="I5428" t="s">
        <v>19349</v>
      </c>
      <c r="K5428" t="s">
        <v>22854</v>
      </c>
      <c r="L5428" t="s">
        <v>21854</v>
      </c>
      <c r="M5428" s="44">
        <v>-1362520</v>
      </c>
      <c r="N5428" s="44">
        <v>-1362520</v>
      </c>
    </row>
    <row r="5429" spans="2:14" x14ac:dyDescent="0.25">
      <c r="B5429" s="49" t="s">
        <v>23585</v>
      </c>
      <c r="C5429" s="53" t="str">
        <f>_xlfn.XLOOKUP(Tabla1[[#This Row],[txtDimensionFocus]],Tabla7[Columna1],Tabla7[Columna2])</f>
        <v>Cuenta Por Pagar Sueldos/Pension Alimenticia</v>
      </c>
      <c r="D5429" s="43" t="s">
        <v>23630</v>
      </c>
      <c r="E5429" t="s">
        <v>23631</v>
      </c>
      <c r="F5429" t="s">
        <v>23632</v>
      </c>
      <c r="G5429" s="41">
        <v>42489</v>
      </c>
      <c r="L5429" t="s">
        <v>21854</v>
      </c>
      <c r="M5429" s="44">
        <v>-2500</v>
      </c>
      <c r="N5429" s="44">
        <v>-2500</v>
      </c>
    </row>
    <row r="5430" spans="2:14" x14ac:dyDescent="0.25">
      <c r="B5430" s="49" t="s">
        <v>9328</v>
      </c>
      <c r="C5430" s="53" t="str">
        <f>_xlfn.XLOOKUP(Tabla1[[#This Row],[txtDimensionFocus]],Tabla7[Columna1],Tabla7[Columna2])</f>
        <v>Cuentas Por Pagar Contratos</v>
      </c>
      <c r="D5430" s="43" t="s">
        <v>5339</v>
      </c>
      <c r="E5430" t="s">
        <v>5338</v>
      </c>
      <c r="F5430" t="s">
        <v>13462</v>
      </c>
      <c r="G5430" s="41">
        <v>42054</v>
      </c>
      <c r="H5430" t="s">
        <v>5340</v>
      </c>
      <c r="I5430" t="s">
        <v>20078</v>
      </c>
      <c r="J5430" t="s">
        <v>22995</v>
      </c>
      <c r="K5430" t="s">
        <v>23411</v>
      </c>
      <c r="L5430" t="s">
        <v>21854</v>
      </c>
      <c r="M5430" s="44">
        <v>-1361395.22</v>
      </c>
      <c r="N5430" s="44">
        <v>-1361395.22</v>
      </c>
    </row>
    <row r="5431" spans="2:14" x14ac:dyDescent="0.25">
      <c r="B5431" s="49" t="s">
        <v>9328</v>
      </c>
      <c r="C5431" s="53" t="str">
        <f>_xlfn.XLOOKUP(Tabla1[[#This Row],[txtDimensionFocus]],Tabla7[Columna1],Tabla7[Columna2])</f>
        <v>Cuentas Por Pagar Contratos</v>
      </c>
      <c r="D5431" s="43" t="s">
        <v>982</v>
      </c>
      <c r="E5431" t="s">
        <v>981</v>
      </c>
      <c r="F5431" t="s">
        <v>10099</v>
      </c>
      <c r="G5431" s="41">
        <v>41221</v>
      </c>
      <c r="H5431" t="s">
        <v>994</v>
      </c>
      <c r="L5431" t="s">
        <v>21854</v>
      </c>
      <c r="M5431" s="44">
        <v>-1357995.48</v>
      </c>
      <c r="N5431" s="44">
        <v>-1357995.48</v>
      </c>
    </row>
    <row r="5432" spans="2:14" x14ac:dyDescent="0.25">
      <c r="B5432" s="49" t="s">
        <v>9328</v>
      </c>
      <c r="C5432" s="53" t="str">
        <f>_xlfn.XLOOKUP(Tabla1[[#This Row],[txtDimensionFocus]],Tabla7[Columna1],Tabla7[Columna2])</f>
        <v>Cuentas Por Pagar Contratos</v>
      </c>
      <c r="D5432" s="43" t="s">
        <v>15553</v>
      </c>
      <c r="E5432" t="s">
        <v>8081</v>
      </c>
      <c r="F5432" t="s">
        <v>15554</v>
      </c>
      <c r="G5432" s="41">
        <v>44470</v>
      </c>
      <c r="H5432" t="s">
        <v>8082</v>
      </c>
      <c r="I5432" t="s">
        <v>19339</v>
      </c>
      <c r="K5432" t="s">
        <v>22880</v>
      </c>
      <c r="L5432" t="s">
        <v>21854</v>
      </c>
      <c r="M5432" s="44">
        <v>-1357000</v>
      </c>
      <c r="N5432" s="44">
        <v>-1357000</v>
      </c>
    </row>
    <row r="5433" spans="2:14" x14ac:dyDescent="0.25">
      <c r="B5433" s="49" t="s">
        <v>9328</v>
      </c>
      <c r="C5433" s="53" t="str">
        <f>_xlfn.XLOOKUP(Tabla1[[#This Row],[txtDimensionFocus]],Tabla7[Columna1],Tabla7[Columna2])</f>
        <v>Cuentas Por Pagar Contratos</v>
      </c>
      <c r="D5433" s="43" t="s">
        <v>13667</v>
      </c>
      <c r="E5433" t="s">
        <v>5586</v>
      </c>
      <c r="F5433" t="s">
        <v>13990</v>
      </c>
      <c r="G5433" s="41">
        <v>42444</v>
      </c>
      <c r="H5433" t="s">
        <v>5971</v>
      </c>
      <c r="I5433" t="s">
        <v>19420</v>
      </c>
      <c r="J5433" t="s">
        <v>22902</v>
      </c>
      <c r="K5433" t="s">
        <v>22903</v>
      </c>
      <c r="L5433" t="s">
        <v>21854</v>
      </c>
      <c r="M5433" s="44">
        <v>-1353984.66</v>
      </c>
      <c r="N5433" s="44">
        <v>-1353984.66</v>
      </c>
    </row>
    <row r="5434" spans="2:14" x14ac:dyDescent="0.25">
      <c r="B5434" s="49" t="s">
        <v>9328</v>
      </c>
      <c r="C5434" s="53" t="str">
        <f>_xlfn.XLOOKUP(Tabla1[[#This Row],[txtDimensionFocus]],Tabla7[Columna1],Tabla7[Columna2])</f>
        <v>Cuentas Por Pagar Contratos</v>
      </c>
      <c r="D5434" s="43" t="s">
        <v>8645</v>
      </c>
      <c r="E5434" t="s">
        <v>8644</v>
      </c>
      <c r="F5434" t="s">
        <v>16036</v>
      </c>
      <c r="G5434" s="41">
        <v>44593</v>
      </c>
      <c r="H5434" t="s">
        <v>8646</v>
      </c>
      <c r="I5434" t="s">
        <v>19366</v>
      </c>
      <c r="J5434" t="s">
        <v>21952</v>
      </c>
      <c r="K5434" t="s">
        <v>23492</v>
      </c>
      <c r="L5434" t="s">
        <v>21854</v>
      </c>
      <c r="M5434" s="44">
        <v>-1351487.14</v>
      </c>
      <c r="N5434" s="44">
        <v>-1351487.14</v>
      </c>
    </row>
    <row r="5435" spans="2:14" x14ac:dyDescent="0.25">
      <c r="B5435" s="49" t="s">
        <v>9328</v>
      </c>
      <c r="C5435" s="53" t="str">
        <f>_xlfn.XLOOKUP(Tabla1[[#This Row],[txtDimensionFocus]],Tabla7[Columna1],Tabla7[Columna2])</f>
        <v>Cuentas Por Pagar Contratos</v>
      </c>
      <c r="D5435" s="43" t="s">
        <v>12605</v>
      </c>
      <c r="E5435" t="s">
        <v>4200</v>
      </c>
      <c r="F5435" t="s">
        <v>12633</v>
      </c>
      <c r="G5435" s="41">
        <v>41892</v>
      </c>
      <c r="H5435" t="s">
        <v>4239</v>
      </c>
      <c r="L5435" t="s">
        <v>21854</v>
      </c>
      <c r="M5435" s="44">
        <v>-1345735.58</v>
      </c>
      <c r="N5435" s="44">
        <v>-1345735.58</v>
      </c>
    </row>
    <row r="5436" spans="2:14" x14ac:dyDescent="0.25">
      <c r="B5436" s="49" t="s">
        <v>9328</v>
      </c>
      <c r="C5436" s="53" t="str">
        <f>_xlfn.XLOOKUP(Tabla1[[#This Row],[txtDimensionFocus]],Tabla7[Columna1],Tabla7[Columna2])</f>
        <v>Cuentas Por Pagar Contratos</v>
      </c>
      <c r="D5436" s="43" t="s">
        <v>12017</v>
      </c>
      <c r="E5436" t="s">
        <v>3363</v>
      </c>
      <c r="F5436" t="s">
        <v>12018</v>
      </c>
      <c r="G5436" s="41">
        <v>41773</v>
      </c>
      <c r="H5436" t="s">
        <v>3364</v>
      </c>
      <c r="I5436" t="s">
        <v>2414</v>
      </c>
      <c r="K5436" t="s">
        <v>23238</v>
      </c>
      <c r="L5436" t="s">
        <v>21854</v>
      </c>
      <c r="M5436" s="44">
        <v>-1337250</v>
      </c>
      <c r="N5436" s="44">
        <v>-1337250</v>
      </c>
    </row>
    <row r="5437" spans="2:14" x14ac:dyDescent="0.25">
      <c r="B5437" s="49" t="s">
        <v>9328</v>
      </c>
      <c r="C5437" s="53" t="str">
        <f>_xlfn.XLOOKUP(Tabla1[[#This Row],[txtDimensionFocus]],Tabla7[Columna1],Tabla7[Columna2])</f>
        <v>Cuentas Por Pagar Contratos</v>
      </c>
      <c r="D5437" s="43" t="s">
        <v>3764</v>
      </c>
      <c r="E5437" t="s">
        <v>3763</v>
      </c>
      <c r="F5437" t="s">
        <v>12344</v>
      </c>
      <c r="G5437" s="41">
        <v>41802</v>
      </c>
      <c r="H5437" t="s">
        <v>3830</v>
      </c>
      <c r="I5437" t="s">
        <v>1285</v>
      </c>
      <c r="K5437" t="s">
        <v>23473</v>
      </c>
      <c r="L5437" t="s">
        <v>21854</v>
      </c>
      <c r="M5437" s="44">
        <v>-1327283.55</v>
      </c>
      <c r="N5437" s="44">
        <v>-1327283.55</v>
      </c>
    </row>
    <row r="5438" spans="2:14" x14ac:dyDescent="0.25">
      <c r="B5438" s="49" t="s">
        <v>9328</v>
      </c>
      <c r="C5438" s="53" t="str">
        <f>_xlfn.XLOOKUP(Tabla1[[#This Row],[txtDimensionFocus]],Tabla7[Columna1],Tabla7[Columna2])</f>
        <v>Cuentas Por Pagar Contratos</v>
      </c>
      <c r="D5438" s="43" t="s">
        <v>15942</v>
      </c>
      <c r="E5438" t="s">
        <v>8537</v>
      </c>
      <c r="F5438" t="s">
        <v>15943</v>
      </c>
      <c r="G5438" s="41">
        <v>44533</v>
      </c>
      <c r="H5438" t="s">
        <v>8538</v>
      </c>
      <c r="I5438" t="s">
        <v>19349</v>
      </c>
      <c r="K5438" t="s">
        <v>23183</v>
      </c>
      <c r="L5438" t="s">
        <v>21854</v>
      </c>
      <c r="M5438" s="44">
        <v>-1320600</v>
      </c>
      <c r="N5438" s="44">
        <v>-1320600</v>
      </c>
    </row>
    <row r="5439" spans="2:14" x14ac:dyDescent="0.25">
      <c r="B5439" s="49" t="s">
        <v>9328</v>
      </c>
      <c r="C5439" s="53" t="str">
        <f>_xlfn.XLOOKUP(Tabla1[[#This Row],[txtDimensionFocus]],Tabla7[Columna1],Tabla7[Columna2])</f>
        <v>Cuentas Por Pagar Contratos</v>
      </c>
      <c r="D5439" s="43" t="s">
        <v>15654</v>
      </c>
      <c r="E5439" t="s">
        <v>8182</v>
      </c>
      <c r="F5439" t="s">
        <v>15655</v>
      </c>
      <c r="G5439" s="41">
        <v>44470</v>
      </c>
      <c r="H5439" t="s">
        <v>8183</v>
      </c>
      <c r="I5439" t="s">
        <v>19683</v>
      </c>
      <c r="K5439" t="s">
        <v>23104</v>
      </c>
      <c r="L5439" t="s">
        <v>21854</v>
      </c>
      <c r="M5439" s="44">
        <v>-1319500</v>
      </c>
      <c r="N5439" s="44">
        <v>-1319500</v>
      </c>
    </row>
    <row r="5440" spans="2:14" x14ac:dyDescent="0.25">
      <c r="B5440" s="49" t="s">
        <v>9328</v>
      </c>
      <c r="C5440" s="53" t="str">
        <f>_xlfn.XLOOKUP(Tabla1[[#This Row],[txtDimensionFocus]],Tabla7[Columna1],Tabla7[Columna2])</f>
        <v>Cuentas Por Pagar Contratos</v>
      </c>
      <c r="D5440" s="43" t="s">
        <v>5374</v>
      </c>
      <c r="E5440" t="s">
        <v>5373</v>
      </c>
      <c r="F5440" t="s">
        <v>13489</v>
      </c>
      <c r="G5440" s="41">
        <v>42082</v>
      </c>
      <c r="H5440" t="s">
        <v>5375</v>
      </c>
      <c r="I5440" t="s">
        <v>19417</v>
      </c>
      <c r="K5440" t="s">
        <v>23421</v>
      </c>
      <c r="L5440" t="s">
        <v>21854</v>
      </c>
      <c r="M5440" s="44">
        <v>-1308245</v>
      </c>
      <c r="N5440" s="44">
        <v>-1308245</v>
      </c>
    </row>
    <row r="5441" spans="2:14" x14ac:dyDescent="0.25">
      <c r="B5441" s="49" t="s">
        <v>9328</v>
      </c>
      <c r="C5441" s="53" t="str">
        <f>_xlfn.XLOOKUP(Tabla1[[#This Row],[txtDimensionFocus]],Tabla7[Columna1],Tabla7[Columna2])</f>
        <v>Cuentas Por Pagar Contratos</v>
      </c>
      <c r="D5441" s="43" t="s">
        <v>14723</v>
      </c>
      <c r="E5441" t="s">
        <v>6935</v>
      </c>
      <c r="F5441" t="s">
        <v>14724</v>
      </c>
      <c r="G5441" s="41">
        <v>43018</v>
      </c>
      <c r="H5441" t="s">
        <v>6936</v>
      </c>
      <c r="I5441" t="s">
        <v>19818</v>
      </c>
      <c r="K5441" t="s">
        <v>23241</v>
      </c>
      <c r="L5441" t="s">
        <v>21854</v>
      </c>
      <c r="M5441" s="44">
        <v>-1307792</v>
      </c>
      <c r="N5441" s="44">
        <v>-1307792</v>
      </c>
    </row>
    <row r="5442" spans="2:14" x14ac:dyDescent="0.25">
      <c r="B5442" s="49" t="s">
        <v>9328</v>
      </c>
      <c r="C5442" s="53" t="str">
        <f>_xlfn.XLOOKUP(Tabla1[[#This Row],[txtDimensionFocus]],Tabla7[Columna1],Tabla7[Columna2])</f>
        <v>Cuentas Por Pagar Contratos</v>
      </c>
      <c r="D5442" s="43" t="s">
        <v>10352</v>
      </c>
      <c r="E5442" t="s">
        <v>1333</v>
      </c>
      <c r="F5442" t="s">
        <v>15802</v>
      </c>
      <c r="G5442" s="41">
        <v>44471</v>
      </c>
      <c r="H5442" t="s">
        <v>8356</v>
      </c>
      <c r="I5442" t="s">
        <v>19620</v>
      </c>
      <c r="K5442" t="s">
        <v>23291</v>
      </c>
      <c r="L5442" t="s">
        <v>21854</v>
      </c>
      <c r="M5442" s="44">
        <v>-1282500</v>
      </c>
      <c r="N5442" s="44">
        <v>-1282500</v>
      </c>
    </row>
    <row r="5443" spans="2:14" x14ac:dyDescent="0.25">
      <c r="B5443" s="49" t="s">
        <v>9328</v>
      </c>
      <c r="C5443" s="53" t="str">
        <f>_xlfn.XLOOKUP(Tabla1[[#This Row],[txtDimensionFocus]],Tabla7[Columna1],Tabla7[Columna2])</f>
        <v>Cuentas Por Pagar Contratos</v>
      </c>
      <c r="D5443" s="43" t="s">
        <v>15604</v>
      </c>
      <c r="E5443" t="s">
        <v>8132</v>
      </c>
      <c r="F5443" t="s">
        <v>15605</v>
      </c>
      <c r="G5443" s="41">
        <v>44470</v>
      </c>
      <c r="H5443" t="s">
        <v>8133</v>
      </c>
      <c r="I5443" t="s">
        <v>19303</v>
      </c>
      <c r="K5443" t="s">
        <v>22986</v>
      </c>
      <c r="L5443" t="s">
        <v>21854</v>
      </c>
      <c r="M5443" s="44">
        <v>-1260000</v>
      </c>
      <c r="N5443" s="44">
        <v>-1260000</v>
      </c>
    </row>
    <row r="5444" spans="2:14" x14ac:dyDescent="0.25">
      <c r="B5444" s="49" t="s">
        <v>9328</v>
      </c>
      <c r="C5444" s="53" t="str">
        <f>_xlfn.XLOOKUP(Tabla1[[#This Row],[txtDimensionFocus]],Tabla7[Columna1],Tabla7[Columna2])</f>
        <v>Cuentas Por Pagar Contratos</v>
      </c>
      <c r="D5444" s="43" t="s">
        <v>13821</v>
      </c>
      <c r="E5444" t="s">
        <v>5759</v>
      </c>
      <c r="F5444" t="s">
        <v>13822</v>
      </c>
      <c r="G5444" s="41">
        <v>42282</v>
      </c>
      <c r="H5444" t="s">
        <v>5760</v>
      </c>
      <c r="I5444" t="s">
        <v>19927</v>
      </c>
      <c r="L5444" t="s">
        <v>21854</v>
      </c>
      <c r="M5444" s="44">
        <v>-1250750.1200000001</v>
      </c>
      <c r="N5444" s="44">
        <v>-1250750.1200000001</v>
      </c>
    </row>
    <row r="5445" spans="2:14" x14ac:dyDescent="0.25">
      <c r="B5445" s="49" t="s">
        <v>9328</v>
      </c>
      <c r="C5445" s="53" t="str">
        <f>_xlfn.XLOOKUP(Tabla1[[#This Row],[txtDimensionFocus]],Tabla7[Columna1],Tabla7[Columna2])</f>
        <v>Cuentas Por Pagar Contratos</v>
      </c>
      <c r="D5445" s="43" t="s">
        <v>15875</v>
      </c>
      <c r="E5445" t="s">
        <v>8443</v>
      </c>
      <c r="F5445" t="s">
        <v>15876</v>
      </c>
      <c r="G5445" s="41">
        <v>44481</v>
      </c>
      <c r="H5445" t="s">
        <v>8444</v>
      </c>
      <c r="I5445" t="s">
        <v>19495</v>
      </c>
      <c r="K5445" t="s">
        <v>23295</v>
      </c>
      <c r="L5445" t="s">
        <v>21854</v>
      </c>
      <c r="M5445" s="44">
        <v>-1250000</v>
      </c>
      <c r="N5445" s="44">
        <v>-1250000</v>
      </c>
    </row>
    <row r="5446" spans="2:14" x14ac:dyDescent="0.25">
      <c r="B5446" s="49" t="s">
        <v>9328</v>
      </c>
      <c r="C5446" s="53" t="str">
        <f>_xlfn.XLOOKUP(Tabla1[[#This Row],[txtDimensionFocus]],Tabla7[Columna1],Tabla7[Columna2])</f>
        <v>Cuentas Por Pagar Contratos</v>
      </c>
      <c r="D5446" s="43" t="s">
        <v>15790</v>
      </c>
      <c r="E5446" t="s">
        <v>8344</v>
      </c>
      <c r="F5446" t="s">
        <v>15791</v>
      </c>
      <c r="G5446" s="41">
        <v>44471</v>
      </c>
      <c r="H5446" t="s">
        <v>8345</v>
      </c>
      <c r="I5446" t="s">
        <v>19597</v>
      </c>
      <c r="K5446" t="s">
        <v>23030</v>
      </c>
      <c r="L5446" t="s">
        <v>21854</v>
      </c>
      <c r="M5446" s="44">
        <v>-1231643.6000000001</v>
      </c>
      <c r="N5446" s="44">
        <v>-1231643.6000000001</v>
      </c>
    </row>
    <row r="5447" spans="2:14" x14ac:dyDescent="0.25">
      <c r="B5447" s="49" t="s">
        <v>9328</v>
      </c>
      <c r="C5447" s="53" t="str">
        <f>_xlfn.XLOOKUP(Tabla1[[#This Row],[txtDimensionFocus]],Tabla7[Columna1],Tabla7[Columna2])</f>
        <v>Cuentas Por Pagar Contratos</v>
      </c>
      <c r="D5447" s="43" t="s">
        <v>752</v>
      </c>
      <c r="E5447" t="s">
        <v>751</v>
      </c>
      <c r="F5447" t="s">
        <v>10232</v>
      </c>
      <c r="G5447" s="41">
        <v>41271</v>
      </c>
      <c r="H5447" t="s">
        <v>1169</v>
      </c>
      <c r="L5447" t="s">
        <v>21854</v>
      </c>
      <c r="M5447" s="44">
        <v>-1230039.49</v>
      </c>
      <c r="N5447" s="44">
        <v>-1230039.49</v>
      </c>
    </row>
    <row r="5448" spans="2:14" x14ac:dyDescent="0.25">
      <c r="B5448" s="49" t="s">
        <v>9328</v>
      </c>
      <c r="C5448" s="53" t="str">
        <f>_xlfn.XLOOKUP(Tabla1[[#This Row],[txtDimensionFocus]],Tabla7[Columna1],Tabla7[Columna2])</f>
        <v>Cuentas Por Pagar Contratos</v>
      </c>
      <c r="D5448" s="43" t="s">
        <v>4473</v>
      </c>
      <c r="E5448" t="s">
        <v>4472</v>
      </c>
      <c r="F5448" t="s">
        <v>14118</v>
      </c>
      <c r="G5448" s="41">
        <v>42552</v>
      </c>
      <c r="H5448" t="s">
        <v>6159</v>
      </c>
      <c r="I5448" t="s">
        <v>19967</v>
      </c>
      <c r="K5448" t="s">
        <v>23384</v>
      </c>
      <c r="L5448" t="s">
        <v>21854</v>
      </c>
      <c r="M5448" s="44">
        <v>-1210273.31</v>
      </c>
      <c r="N5448" s="44">
        <v>-1210273.31</v>
      </c>
    </row>
    <row r="5449" spans="2:14" x14ac:dyDescent="0.25">
      <c r="B5449" s="49" t="s">
        <v>9328</v>
      </c>
      <c r="C5449" s="53" t="str">
        <f>_xlfn.XLOOKUP(Tabla1[[#This Row],[txtDimensionFocus]],Tabla7[Columna1],Tabla7[Columna2])</f>
        <v>Cuentas Por Pagar Contratos</v>
      </c>
      <c r="D5449" s="43" t="s">
        <v>4473</v>
      </c>
      <c r="E5449" t="s">
        <v>4472</v>
      </c>
      <c r="F5449" t="s">
        <v>14165</v>
      </c>
      <c r="G5449" s="41">
        <v>42583</v>
      </c>
      <c r="H5449" t="s">
        <v>6229</v>
      </c>
      <c r="I5449" t="s">
        <v>19968</v>
      </c>
      <c r="K5449" t="s">
        <v>23384</v>
      </c>
      <c r="L5449" t="s">
        <v>21854</v>
      </c>
      <c r="M5449" s="44">
        <v>-1210273.31</v>
      </c>
      <c r="N5449" s="44">
        <v>-1210273.31</v>
      </c>
    </row>
    <row r="5450" spans="2:14" x14ac:dyDescent="0.25">
      <c r="B5450" s="49" t="s">
        <v>9328</v>
      </c>
      <c r="C5450" s="53" t="str">
        <f>_xlfn.XLOOKUP(Tabla1[[#This Row],[txtDimensionFocus]],Tabla7[Columna1],Tabla7[Columna2])</f>
        <v>Cuentas Por Pagar Contratos</v>
      </c>
      <c r="D5450" s="43" t="s">
        <v>4473</v>
      </c>
      <c r="E5450" t="s">
        <v>4472</v>
      </c>
      <c r="F5450" t="s">
        <v>14281</v>
      </c>
      <c r="G5450" s="41">
        <v>42614</v>
      </c>
      <c r="H5450" t="s">
        <v>5368</v>
      </c>
      <c r="I5450" t="s">
        <v>19969</v>
      </c>
      <c r="K5450" t="s">
        <v>23384</v>
      </c>
      <c r="L5450" t="s">
        <v>21854</v>
      </c>
      <c r="M5450" s="44">
        <v>-1210273.31</v>
      </c>
      <c r="N5450" s="44">
        <v>-1210273.31</v>
      </c>
    </row>
    <row r="5451" spans="2:14" x14ac:dyDescent="0.25">
      <c r="B5451" s="49" t="s">
        <v>23585</v>
      </c>
      <c r="C5451" s="53" t="str">
        <f>_xlfn.XLOOKUP(Tabla1[[#This Row],[txtDimensionFocus]],Tabla7[Columna1],Tabla7[Columna2])</f>
        <v>Cuenta Por Pagar Sueldos/Pension Alimenticia</v>
      </c>
      <c r="D5451" s="43" t="s">
        <v>23670</v>
      </c>
      <c r="E5451" t="s">
        <v>23671</v>
      </c>
      <c r="F5451" t="s">
        <v>23672</v>
      </c>
      <c r="G5451" s="41">
        <v>41459</v>
      </c>
      <c r="L5451" t="s">
        <v>21854</v>
      </c>
      <c r="M5451" s="44">
        <v>-2300</v>
      </c>
      <c r="N5451" s="44">
        <v>-2300</v>
      </c>
    </row>
    <row r="5452" spans="2:14" x14ac:dyDescent="0.25">
      <c r="B5452" s="49" t="s">
        <v>9328</v>
      </c>
      <c r="C5452" s="53" t="str">
        <f>_xlfn.XLOOKUP(Tabla1[[#This Row],[txtDimensionFocus]],Tabla7[Columna1],Tabla7[Columna2])</f>
        <v>Cuentas Por Pagar Contratos</v>
      </c>
      <c r="D5452" s="43" t="s">
        <v>4473</v>
      </c>
      <c r="E5452" t="s">
        <v>4472</v>
      </c>
      <c r="F5452" t="s">
        <v>14337</v>
      </c>
      <c r="G5452" s="41">
        <v>42644</v>
      </c>
      <c r="H5452" t="s">
        <v>5276</v>
      </c>
      <c r="I5452" t="s">
        <v>19970</v>
      </c>
      <c r="K5452" t="s">
        <v>23384</v>
      </c>
      <c r="L5452" t="s">
        <v>21854</v>
      </c>
      <c r="M5452" s="44">
        <v>-1210273.31</v>
      </c>
      <c r="N5452" s="44">
        <v>-1210273.31</v>
      </c>
    </row>
    <row r="5453" spans="2:14" x14ac:dyDescent="0.25">
      <c r="B5453" s="49" t="s">
        <v>9328</v>
      </c>
      <c r="C5453" s="53" t="str">
        <f>_xlfn.XLOOKUP(Tabla1[[#This Row],[txtDimensionFocus]],Tabla7[Columna1],Tabla7[Columna2])</f>
        <v>Cuentas Por Pagar Contratos</v>
      </c>
      <c r="D5453" s="43" t="s">
        <v>4473</v>
      </c>
      <c r="E5453" t="s">
        <v>4472</v>
      </c>
      <c r="F5453" t="s">
        <v>14350</v>
      </c>
      <c r="G5453" s="41">
        <v>42675</v>
      </c>
      <c r="H5453" t="s">
        <v>6441</v>
      </c>
      <c r="I5453" t="s">
        <v>19971</v>
      </c>
      <c r="K5453" t="s">
        <v>23384</v>
      </c>
      <c r="L5453" t="s">
        <v>21854</v>
      </c>
      <c r="M5453" s="44">
        <v>-1210273.31</v>
      </c>
      <c r="N5453" s="44">
        <v>-1210273.31</v>
      </c>
    </row>
    <row r="5454" spans="2:14" x14ac:dyDescent="0.25">
      <c r="B5454" s="49" t="s">
        <v>9328</v>
      </c>
      <c r="C5454" s="53" t="str">
        <f>_xlfn.XLOOKUP(Tabla1[[#This Row],[txtDimensionFocus]],Tabla7[Columna1],Tabla7[Columna2])</f>
        <v>Cuentas Por Pagar Contratos</v>
      </c>
      <c r="D5454" s="43" t="s">
        <v>13425</v>
      </c>
      <c r="E5454" t="s">
        <v>5303</v>
      </c>
      <c r="F5454" t="s">
        <v>13486</v>
      </c>
      <c r="G5454" s="41">
        <v>42079</v>
      </c>
      <c r="H5454" t="s">
        <v>5370</v>
      </c>
      <c r="I5454" t="s">
        <v>14764</v>
      </c>
      <c r="K5454" t="s">
        <v>22889</v>
      </c>
      <c r="L5454" t="s">
        <v>21854</v>
      </c>
      <c r="M5454" s="44">
        <v>-1510539.67</v>
      </c>
      <c r="N5454" s="44">
        <v>-1208431.74</v>
      </c>
    </row>
    <row r="5455" spans="2:14" x14ac:dyDescent="0.25">
      <c r="B5455" s="49" t="s">
        <v>9328</v>
      </c>
      <c r="C5455" s="53" t="str">
        <f>_xlfn.XLOOKUP(Tabla1[[#This Row],[txtDimensionFocus]],Tabla7[Columna1],Tabla7[Columna2])</f>
        <v>Cuentas Por Pagar Contratos</v>
      </c>
      <c r="D5455" s="43" t="s">
        <v>9793</v>
      </c>
      <c r="E5455" t="s">
        <v>579</v>
      </c>
      <c r="F5455" t="s">
        <v>9794</v>
      </c>
      <c r="G5455" s="41">
        <v>41009</v>
      </c>
      <c r="H5455">
        <v>622</v>
      </c>
      <c r="L5455" t="s">
        <v>21854</v>
      </c>
      <c r="M5455" s="44">
        <v>-1200760.8</v>
      </c>
      <c r="N5455" s="44">
        <v>-1200760.8</v>
      </c>
    </row>
    <row r="5456" spans="2:14" x14ac:dyDescent="0.25">
      <c r="B5456" s="49" t="s">
        <v>9328</v>
      </c>
      <c r="C5456" s="53" t="str">
        <f>_xlfn.XLOOKUP(Tabla1[[#This Row],[txtDimensionFocus]],Tabla7[Columna1],Tabla7[Columna2])</f>
        <v>Cuentas Por Pagar Contratos</v>
      </c>
      <c r="D5456" s="43" t="s">
        <v>12015</v>
      </c>
      <c r="E5456" t="s">
        <v>3361</v>
      </c>
      <c r="F5456" t="s">
        <v>12016</v>
      </c>
      <c r="G5456" s="41">
        <v>41773</v>
      </c>
      <c r="H5456" t="s">
        <v>3362</v>
      </c>
      <c r="I5456" t="s">
        <v>19322</v>
      </c>
      <c r="K5456" t="s">
        <v>23017</v>
      </c>
      <c r="L5456" t="s">
        <v>21854</v>
      </c>
      <c r="M5456" s="44">
        <v>-1200000</v>
      </c>
      <c r="N5456" s="44">
        <v>-1200000</v>
      </c>
    </row>
    <row r="5457" spans="2:14" x14ac:dyDescent="0.25">
      <c r="B5457" s="49" t="s">
        <v>9328</v>
      </c>
      <c r="C5457" s="53" t="str">
        <f>_xlfn.XLOOKUP(Tabla1[[#This Row],[txtDimensionFocus]],Tabla7[Columna1],Tabla7[Columna2])</f>
        <v>Cuentas Por Pagar Contratos</v>
      </c>
      <c r="D5457" s="43" t="s">
        <v>8877</v>
      </c>
      <c r="E5457" t="s">
        <v>8876</v>
      </c>
      <c r="F5457" t="s">
        <v>16203</v>
      </c>
      <c r="G5457" s="41">
        <v>44909</v>
      </c>
      <c r="H5457" t="s">
        <v>8878</v>
      </c>
      <c r="I5457" t="s">
        <v>20231</v>
      </c>
      <c r="K5457" t="s">
        <v>23500</v>
      </c>
      <c r="L5457" t="s">
        <v>21854</v>
      </c>
      <c r="M5457" s="44">
        <v>-1195945.02</v>
      </c>
      <c r="N5457" s="44">
        <v>-1195945.02</v>
      </c>
    </row>
    <row r="5458" spans="2:14" x14ac:dyDescent="0.25">
      <c r="B5458" s="49" t="s">
        <v>9328</v>
      </c>
      <c r="C5458" s="53" t="str">
        <f>_xlfn.XLOOKUP(Tabla1[[#This Row],[txtDimensionFocus]],Tabla7[Columna1],Tabla7[Columna2])</f>
        <v>Cuentas Por Pagar Contratos</v>
      </c>
      <c r="D5458" s="43" t="s">
        <v>10374</v>
      </c>
      <c r="E5458" t="s">
        <v>1364</v>
      </c>
      <c r="F5458" t="s">
        <v>12876</v>
      </c>
      <c r="G5458" s="41">
        <v>41992</v>
      </c>
      <c r="H5458" t="s">
        <v>2784</v>
      </c>
      <c r="I5458" t="s">
        <v>19480</v>
      </c>
      <c r="K5458" t="s">
        <v>22949</v>
      </c>
      <c r="L5458" t="s">
        <v>21854</v>
      </c>
      <c r="M5458" s="44">
        <v>-1167480.3700000001</v>
      </c>
      <c r="N5458" s="44">
        <v>-1167480.3700000001</v>
      </c>
    </row>
    <row r="5459" spans="2:14" x14ac:dyDescent="0.25">
      <c r="B5459" s="49" t="s">
        <v>9328</v>
      </c>
      <c r="C5459" s="53" t="str">
        <f>_xlfn.XLOOKUP(Tabla1[[#This Row],[txtDimensionFocus]],Tabla7[Columna1],Tabla7[Columna2])</f>
        <v>Cuentas Por Pagar Contratos</v>
      </c>
      <c r="D5459" s="43" t="s">
        <v>10946</v>
      </c>
      <c r="E5459" t="s">
        <v>2032</v>
      </c>
      <c r="F5459" t="s">
        <v>10947</v>
      </c>
      <c r="G5459" s="41">
        <v>41637</v>
      </c>
      <c r="H5459" t="s">
        <v>2033</v>
      </c>
      <c r="I5459" t="s">
        <v>9133</v>
      </c>
      <c r="K5459" t="s">
        <v>22853</v>
      </c>
      <c r="L5459" t="s">
        <v>21854</v>
      </c>
      <c r="M5459" s="44">
        <v>-1165433.44</v>
      </c>
      <c r="N5459" s="44">
        <v>-1165433.44</v>
      </c>
    </row>
    <row r="5460" spans="2:14" x14ac:dyDescent="0.25">
      <c r="B5460" s="49" t="s">
        <v>9328</v>
      </c>
      <c r="C5460" s="53" t="str">
        <f>_xlfn.XLOOKUP(Tabla1[[#This Row],[txtDimensionFocus]],Tabla7[Columna1],Tabla7[Columna2])</f>
        <v>Cuentas Por Pagar Contratos</v>
      </c>
      <c r="D5460" s="43" t="s">
        <v>15706</v>
      </c>
      <c r="E5460" t="s">
        <v>8234</v>
      </c>
      <c r="F5460" t="s">
        <v>15707</v>
      </c>
      <c r="G5460" s="41">
        <v>44470</v>
      </c>
      <c r="H5460" t="s">
        <v>8235</v>
      </c>
      <c r="I5460" t="s">
        <v>19324</v>
      </c>
      <c r="K5460" t="s">
        <v>23229</v>
      </c>
      <c r="L5460" t="s">
        <v>21854</v>
      </c>
      <c r="M5460" s="44">
        <v>-1163142.5</v>
      </c>
      <c r="N5460" s="44">
        <v>-1163142.5</v>
      </c>
    </row>
    <row r="5461" spans="2:14" x14ac:dyDescent="0.25">
      <c r="B5461" s="49" t="s">
        <v>9328</v>
      </c>
      <c r="C5461" s="53" t="str">
        <f>_xlfn.XLOOKUP(Tabla1[[#This Row],[txtDimensionFocus]],Tabla7[Columna1],Tabla7[Columna2])</f>
        <v>Cuentas Por Pagar Contratos</v>
      </c>
      <c r="D5461" s="43" t="s">
        <v>9827</v>
      </c>
      <c r="E5461" t="s">
        <v>605</v>
      </c>
      <c r="F5461" t="s">
        <v>9828</v>
      </c>
      <c r="G5461" s="41">
        <v>41030</v>
      </c>
      <c r="H5461">
        <v>695</v>
      </c>
      <c r="L5461" t="s">
        <v>21854</v>
      </c>
      <c r="M5461" s="44">
        <v>-1160727.8999999999</v>
      </c>
      <c r="N5461" s="44">
        <v>-1160727.8999999999</v>
      </c>
    </row>
    <row r="5462" spans="2:14" x14ac:dyDescent="0.25">
      <c r="B5462" s="49" t="s">
        <v>9328</v>
      </c>
      <c r="C5462" s="53" t="str">
        <f>_xlfn.XLOOKUP(Tabla1[[#This Row],[txtDimensionFocus]],Tabla7[Columna1],Tabla7[Columna2])</f>
        <v>Cuentas Por Pagar Contratos</v>
      </c>
      <c r="D5462" s="43" t="s">
        <v>427</v>
      </c>
      <c r="E5462" t="s">
        <v>426</v>
      </c>
      <c r="F5462" t="s">
        <v>9626</v>
      </c>
      <c r="G5462" s="41">
        <v>40899</v>
      </c>
      <c r="H5462">
        <v>1143</v>
      </c>
      <c r="L5462" t="s">
        <v>21854</v>
      </c>
      <c r="M5462" s="44">
        <v>-1156865.5</v>
      </c>
      <c r="N5462" s="44">
        <v>-1156865.5</v>
      </c>
    </row>
    <row r="5463" spans="2:14" x14ac:dyDescent="0.25">
      <c r="B5463" s="49" t="s">
        <v>23700</v>
      </c>
      <c r="C5463" s="53" t="str">
        <f>_xlfn.XLOOKUP(Tabla1[[#This Row],[txtDimensionFocus]],Tabla7[Columna1],Tabla7[Columna2])</f>
        <v>Retencion por Pagar  de Impuesto Retenido</v>
      </c>
      <c r="D5463" s="43" t="s">
        <v>17</v>
      </c>
      <c r="E5463" t="s">
        <v>16</v>
      </c>
      <c r="F5463" t="s">
        <v>23780</v>
      </c>
      <c r="G5463" s="41">
        <v>41639</v>
      </c>
      <c r="L5463" t="s">
        <v>21854</v>
      </c>
      <c r="M5463" s="44">
        <v>-2261.62</v>
      </c>
      <c r="N5463" s="44">
        <v>-2261.62</v>
      </c>
    </row>
    <row r="5464" spans="2:14" x14ac:dyDescent="0.25">
      <c r="B5464" s="49" t="s">
        <v>9328</v>
      </c>
      <c r="C5464" s="53" t="str">
        <f>_xlfn.XLOOKUP(Tabla1[[#This Row],[txtDimensionFocus]],Tabla7[Columna1],Tabla7[Columna2])</f>
        <v>Cuentas Por Pagar Contratos</v>
      </c>
      <c r="D5464" s="43" t="s">
        <v>15870</v>
      </c>
      <c r="E5464" t="s">
        <v>8438</v>
      </c>
      <c r="F5464" t="s">
        <v>15871</v>
      </c>
      <c r="G5464" s="41">
        <v>44481</v>
      </c>
      <c r="H5464" t="s">
        <v>8439</v>
      </c>
      <c r="I5464" t="s">
        <v>19495</v>
      </c>
      <c r="K5464" t="s">
        <v>23218</v>
      </c>
      <c r="L5464" t="s">
        <v>21854</v>
      </c>
      <c r="M5464" s="44">
        <v>-1152000</v>
      </c>
      <c r="N5464" s="44">
        <v>-1152000</v>
      </c>
    </row>
    <row r="5465" spans="2:14" x14ac:dyDescent="0.25">
      <c r="B5465" s="49" t="s">
        <v>9328</v>
      </c>
      <c r="C5465" s="53" t="str">
        <f>_xlfn.XLOOKUP(Tabla1[[#This Row],[txtDimensionFocus]],Tabla7[Columna1],Tabla7[Columna2])</f>
        <v>Cuentas Por Pagar Contratos</v>
      </c>
      <c r="D5465" s="43" t="s">
        <v>16382</v>
      </c>
      <c r="E5465" t="s">
        <v>9238</v>
      </c>
      <c r="F5465" t="s">
        <v>19747</v>
      </c>
      <c r="G5465" s="41">
        <v>45141</v>
      </c>
      <c r="H5465" t="s">
        <v>19748</v>
      </c>
      <c r="I5465" t="s">
        <v>9239</v>
      </c>
      <c r="J5465" t="s">
        <v>23189</v>
      </c>
      <c r="K5465" t="s">
        <v>23190</v>
      </c>
      <c r="L5465" t="s">
        <v>21854</v>
      </c>
      <c r="M5465" s="44">
        <v>-1432836.59</v>
      </c>
      <c r="N5465" s="44">
        <v>-1143809.95</v>
      </c>
    </row>
    <row r="5466" spans="2:14" x14ac:dyDescent="0.25">
      <c r="B5466" s="49" t="s">
        <v>9328</v>
      </c>
      <c r="C5466" s="53" t="str">
        <f>_xlfn.XLOOKUP(Tabla1[[#This Row],[txtDimensionFocus]],Tabla7[Columna1],Tabla7[Columna2])</f>
        <v>Cuentas Por Pagar Contratos</v>
      </c>
      <c r="D5466" s="43" t="s">
        <v>15230</v>
      </c>
      <c r="E5466" t="s">
        <v>7655</v>
      </c>
      <c r="F5466" t="s">
        <v>15231</v>
      </c>
      <c r="G5466" s="41">
        <v>43908</v>
      </c>
      <c r="H5466" t="s">
        <v>7656</v>
      </c>
      <c r="I5466" t="s">
        <v>20087</v>
      </c>
      <c r="L5466" t="s">
        <v>21854</v>
      </c>
      <c r="M5466" s="44">
        <v>-1131375</v>
      </c>
      <c r="N5466" s="44">
        <v>-1131375</v>
      </c>
    </row>
    <row r="5467" spans="2:14" x14ac:dyDescent="0.25">
      <c r="B5467" s="49" t="s">
        <v>9328</v>
      </c>
      <c r="C5467" s="53" t="str">
        <f>_xlfn.XLOOKUP(Tabla1[[#This Row],[txtDimensionFocus]],Tabla7[Columna1],Tabla7[Columna2])</f>
        <v>Cuentas Por Pagar Contratos</v>
      </c>
      <c r="D5467" s="43" t="s">
        <v>3764</v>
      </c>
      <c r="E5467" t="s">
        <v>3763</v>
      </c>
      <c r="F5467" t="s">
        <v>12459</v>
      </c>
      <c r="G5467" s="41">
        <v>41828</v>
      </c>
      <c r="H5467" t="s">
        <v>3999</v>
      </c>
      <c r="I5467" t="s">
        <v>18183</v>
      </c>
      <c r="K5467" t="s">
        <v>23473</v>
      </c>
      <c r="L5467" t="s">
        <v>21854</v>
      </c>
      <c r="M5467" s="44">
        <v>-4010481.09</v>
      </c>
      <c r="N5467" s="44">
        <v>-1128125.3799999999</v>
      </c>
    </row>
    <row r="5468" spans="2:14" x14ac:dyDescent="0.25">
      <c r="B5468" s="49" t="s">
        <v>9328</v>
      </c>
      <c r="C5468" s="53" t="str">
        <f>_xlfn.XLOOKUP(Tabla1[[#This Row],[txtDimensionFocus]],Tabla7[Columna1],Tabla7[Columna2])</f>
        <v>Cuentas Por Pagar Contratos</v>
      </c>
      <c r="D5468" s="43" t="s">
        <v>15963</v>
      </c>
      <c r="E5468" t="s">
        <v>8556</v>
      </c>
      <c r="F5468" t="s">
        <v>15990</v>
      </c>
      <c r="G5468" s="41">
        <v>44539</v>
      </c>
      <c r="H5468" t="s">
        <v>8583</v>
      </c>
      <c r="I5468" t="s">
        <v>19299</v>
      </c>
      <c r="K5468" t="s">
        <v>22819</v>
      </c>
      <c r="L5468" t="s">
        <v>21854</v>
      </c>
      <c r="M5468" s="44">
        <v>-1125000</v>
      </c>
      <c r="N5468" s="44">
        <v>-1125000</v>
      </c>
    </row>
    <row r="5469" spans="2:14" x14ac:dyDescent="0.25">
      <c r="B5469" s="49" t="s">
        <v>9328</v>
      </c>
      <c r="C5469" s="53" t="str">
        <f>_xlfn.XLOOKUP(Tabla1[[#This Row],[txtDimensionFocus]],Tabla7[Columna1],Tabla7[Columna2])</f>
        <v>Cuentas Por Pagar Contratos</v>
      </c>
      <c r="D5469" s="43" t="s">
        <v>14547</v>
      </c>
      <c r="E5469" t="s">
        <v>6693</v>
      </c>
      <c r="F5469" t="s">
        <v>14548</v>
      </c>
      <c r="G5469" s="41">
        <v>42796</v>
      </c>
      <c r="H5469" t="s">
        <v>6694</v>
      </c>
      <c r="I5469" t="s">
        <v>19338</v>
      </c>
      <c r="J5469" t="s">
        <v>23317</v>
      </c>
      <c r="K5469" t="s">
        <v>23318</v>
      </c>
      <c r="L5469" t="s">
        <v>21854</v>
      </c>
      <c r="M5469" s="44">
        <v>-1402406.51</v>
      </c>
      <c r="N5469" s="44">
        <v>-1121925.21</v>
      </c>
    </row>
    <row r="5470" spans="2:14" x14ac:dyDescent="0.25">
      <c r="B5470" s="49" t="s">
        <v>9328</v>
      </c>
      <c r="C5470" s="53" t="str">
        <f>_xlfn.XLOOKUP(Tabla1[[#This Row],[txtDimensionFocus]],Tabla7[Columna1],Tabla7[Columna2])</f>
        <v>Cuentas Por Pagar Contratos</v>
      </c>
      <c r="D5470" s="43" t="s">
        <v>5298</v>
      </c>
      <c r="E5470" t="s">
        <v>5297</v>
      </c>
      <c r="F5470" t="s">
        <v>13422</v>
      </c>
      <c r="G5470" s="41">
        <v>42046</v>
      </c>
      <c r="H5470" t="s">
        <v>5299</v>
      </c>
      <c r="I5470" t="s">
        <v>19888</v>
      </c>
      <c r="L5470" t="s">
        <v>21854</v>
      </c>
      <c r="M5470" s="44">
        <v>-1112324.53</v>
      </c>
      <c r="N5470" s="44">
        <v>-1112324.53</v>
      </c>
    </row>
    <row r="5471" spans="2:14" x14ac:dyDescent="0.25">
      <c r="B5471" s="49" t="s">
        <v>9328</v>
      </c>
      <c r="C5471" s="53" t="str">
        <f>_xlfn.XLOOKUP(Tabla1[[#This Row],[txtDimensionFocus]],Tabla7[Columna1],Tabla7[Columna2])</f>
        <v>Cuentas Por Pagar Contratos</v>
      </c>
      <c r="D5471" s="43" t="s">
        <v>15731</v>
      </c>
      <c r="E5471" t="s">
        <v>8259</v>
      </c>
      <c r="F5471" t="s">
        <v>15732</v>
      </c>
      <c r="G5471" s="41">
        <v>44470</v>
      </c>
      <c r="H5471" t="s">
        <v>8260</v>
      </c>
      <c r="I5471" t="s">
        <v>19380</v>
      </c>
      <c r="K5471" t="s">
        <v>23319</v>
      </c>
      <c r="L5471" t="s">
        <v>21854</v>
      </c>
      <c r="M5471" s="44">
        <v>-1100750</v>
      </c>
      <c r="N5471" s="44">
        <v>-1100750</v>
      </c>
    </row>
    <row r="5472" spans="2:14" x14ac:dyDescent="0.25">
      <c r="B5472" s="49" t="s">
        <v>9328</v>
      </c>
      <c r="C5472" s="53" t="str">
        <f>_xlfn.XLOOKUP(Tabla1[[#This Row],[txtDimensionFocus]],Tabla7[Columna1],Tabla7[Columna2])</f>
        <v>Cuentas Por Pagar Contratos</v>
      </c>
      <c r="D5472" s="43" t="s">
        <v>10547</v>
      </c>
      <c r="E5472" t="s">
        <v>1604</v>
      </c>
      <c r="F5472" t="s">
        <v>10548</v>
      </c>
      <c r="G5472" s="41">
        <v>41547</v>
      </c>
      <c r="H5472" t="s">
        <v>1605</v>
      </c>
      <c r="I5472" t="s">
        <v>19477</v>
      </c>
      <c r="K5472" t="s">
        <v>22946</v>
      </c>
      <c r="L5472" t="s">
        <v>21854</v>
      </c>
      <c r="M5472" s="44">
        <v>-1093708.2</v>
      </c>
      <c r="N5472" s="44">
        <v>-1093708.2</v>
      </c>
    </row>
    <row r="5473" spans="2:14" x14ac:dyDescent="0.25">
      <c r="B5473" s="49" t="s">
        <v>9328</v>
      </c>
      <c r="C5473" s="53" t="str">
        <f>_xlfn.XLOOKUP(Tabla1[[#This Row],[txtDimensionFocus]],Tabla7[Columna1],Tabla7[Columna2])</f>
        <v>Cuentas Por Pagar Contratos</v>
      </c>
      <c r="D5473" s="43" t="s">
        <v>11436</v>
      </c>
      <c r="E5473" t="s">
        <v>2579</v>
      </c>
      <c r="F5473" t="s">
        <v>11437</v>
      </c>
      <c r="G5473" s="41">
        <v>41738</v>
      </c>
      <c r="H5473" t="s">
        <v>2580</v>
      </c>
      <c r="I5473" t="s">
        <v>19417</v>
      </c>
      <c r="K5473" t="s">
        <v>23203</v>
      </c>
      <c r="L5473" t="s">
        <v>21854</v>
      </c>
      <c r="M5473" s="44">
        <v>-1080000</v>
      </c>
      <c r="N5473" s="44">
        <v>-1080000</v>
      </c>
    </row>
    <row r="5474" spans="2:14" x14ac:dyDescent="0.25">
      <c r="B5474" s="49" t="s">
        <v>9328</v>
      </c>
      <c r="C5474" s="53" t="str">
        <f>_xlfn.XLOOKUP(Tabla1[[#This Row],[txtDimensionFocus]],Tabla7[Columna1],Tabla7[Columna2])</f>
        <v>Cuentas Por Pagar Contratos</v>
      </c>
      <c r="D5474" s="43" t="s">
        <v>15650</v>
      </c>
      <c r="E5474" t="s">
        <v>8178</v>
      </c>
      <c r="F5474" t="s">
        <v>15651</v>
      </c>
      <c r="G5474" s="41">
        <v>44470</v>
      </c>
      <c r="H5474" t="s">
        <v>8179</v>
      </c>
      <c r="I5474" t="s">
        <v>19322</v>
      </c>
      <c r="K5474" t="s">
        <v>23092</v>
      </c>
      <c r="L5474" t="s">
        <v>21854</v>
      </c>
      <c r="M5474" s="44">
        <v>-1073952.5</v>
      </c>
      <c r="N5474" s="44">
        <v>-1073952.5</v>
      </c>
    </row>
    <row r="5475" spans="2:14" x14ac:dyDescent="0.25">
      <c r="B5475" s="49" t="s">
        <v>9328</v>
      </c>
      <c r="C5475" s="53" t="str">
        <f>_xlfn.XLOOKUP(Tabla1[[#This Row],[txtDimensionFocus]],Tabla7[Columna1],Tabla7[Columna2])</f>
        <v>Cuentas Por Pagar Contratos</v>
      </c>
      <c r="D5475" s="43" t="s">
        <v>9938</v>
      </c>
      <c r="E5475" t="s">
        <v>749</v>
      </c>
      <c r="F5475" t="s">
        <v>14882</v>
      </c>
      <c r="G5475" s="41">
        <v>43280</v>
      </c>
      <c r="H5475" t="s">
        <v>7144</v>
      </c>
      <c r="I5475" t="s">
        <v>16895</v>
      </c>
      <c r="K5475" t="s">
        <v>23111</v>
      </c>
      <c r="L5475" t="s">
        <v>21854</v>
      </c>
      <c r="M5475" s="44">
        <v>-1039717.44</v>
      </c>
      <c r="N5475" s="44">
        <v>-1039717.44</v>
      </c>
    </row>
    <row r="5476" spans="2:14" x14ac:dyDescent="0.25">
      <c r="B5476" s="49" t="s">
        <v>9328</v>
      </c>
      <c r="C5476" s="53" t="str">
        <f>_xlfn.XLOOKUP(Tabla1[[#This Row],[txtDimensionFocus]],Tabla7[Columna1],Tabla7[Columna2])</f>
        <v>Cuentas Por Pagar Contratos</v>
      </c>
      <c r="D5476" s="43" t="s">
        <v>15769</v>
      </c>
      <c r="E5476" t="s">
        <v>8313</v>
      </c>
      <c r="F5476" t="s">
        <v>15770</v>
      </c>
      <c r="G5476" s="41">
        <v>44470</v>
      </c>
      <c r="H5476" t="s">
        <v>8314</v>
      </c>
      <c r="I5476" t="s">
        <v>19324</v>
      </c>
      <c r="K5476" t="s">
        <v>23435</v>
      </c>
      <c r="L5476" t="s">
        <v>21854</v>
      </c>
      <c r="M5476" s="44">
        <v>-1036926</v>
      </c>
      <c r="N5476" s="44">
        <v>-1036926</v>
      </c>
    </row>
    <row r="5477" spans="2:14" x14ac:dyDescent="0.25">
      <c r="B5477" s="49" t="s">
        <v>9328</v>
      </c>
      <c r="C5477" s="53" t="str">
        <f>_xlfn.XLOOKUP(Tabla1[[#This Row],[txtDimensionFocus]],Tabla7[Columna1],Tabla7[Columna2])</f>
        <v>Cuentas Por Pagar Contratos</v>
      </c>
      <c r="D5477" s="43" t="s">
        <v>15825</v>
      </c>
      <c r="E5477" t="s">
        <v>8388</v>
      </c>
      <c r="F5477" t="s">
        <v>15826</v>
      </c>
      <c r="G5477" s="41">
        <v>44474</v>
      </c>
      <c r="H5477" t="s">
        <v>8389</v>
      </c>
      <c r="I5477" t="s">
        <v>19303</v>
      </c>
      <c r="K5477" t="s">
        <v>22961</v>
      </c>
      <c r="L5477" t="s">
        <v>21854</v>
      </c>
      <c r="M5477" s="44">
        <v>-1036800</v>
      </c>
      <c r="N5477" s="44">
        <v>-1036800</v>
      </c>
    </row>
    <row r="5478" spans="2:14" x14ac:dyDescent="0.25">
      <c r="B5478" s="49" t="s">
        <v>9328</v>
      </c>
      <c r="C5478" s="53" t="str">
        <f>_xlfn.XLOOKUP(Tabla1[[#This Row],[txtDimensionFocus]],Tabla7[Columna1],Tabla7[Columna2])</f>
        <v>Cuentas Por Pagar Contratos</v>
      </c>
      <c r="D5478" s="43" t="s">
        <v>7579</v>
      </c>
      <c r="E5478" t="s">
        <v>7578</v>
      </c>
      <c r="F5478" t="s">
        <v>15181</v>
      </c>
      <c r="G5478" s="41">
        <v>43795</v>
      </c>
      <c r="H5478" t="s">
        <v>7147</v>
      </c>
      <c r="I5478" t="s">
        <v>17123</v>
      </c>
      <c r="K5478" t="s">
        <v>23446</v>
      </c>
      <c r="L5478" t="s">
        <v>21854</v>
      </c>
      <c r="M5478" s="44">
        <v>-1030499.9</v>
      </c>
      <c r="N5478" s="44">
        <v>-1030499.9</v>
      </c>
    </row>
    <row r="5479" spans="2:14" x14ac:dyDescent="0.25">
      <c r="B5479" s="49" t="s">
        <v>9328</v>
      </c>
      <c r="C5479" s="53" t="str">
        <f>_xlfn.XLOOKUP(Tabla1[[#This Row],[txtDimensionFocus]],Tabla7[Columna1],Tabla7[Columna2])</f>
        <v>Cuentas Por Pagar Contratos</v>
      </c>
      <c r="D5479" s="43" t="s">
        <v>13975</v>
      </c>
      <c r="E5479" t="s">
        <v>5952</v>
      </c>
      <c r="F5479" t="s">
        <v>13976</v>
      </c>
      <c r="G5479" s="41">
        <v>42430</v>
      </c>
      <c r="H5479" t="s">
        <v>5953</v>
      </c>
      <c r="I5479" t="s">
        <v>17906</v>
      </c>
      <c r="J5479" t="s">
        <v>21956</v>
      </c>
      <c r="K5479" t="s">
        <v>22826</v>
      </c>
      <c r="L5479" t="s">
        <v>21854</v>
      </c>
      <c r="M5479" s="44">
        <v>-1270090.97</v>
      </c>
      <c r="N5479" s="44">
        <v>-1016072.78</v>
      </c>
    </row>
    <row r="5480" spans="2:14" x14ac:dyDescent="0.25">
      <c r="B5480" s="49" t="s">
        <v>9328</v>
      </c>
      <c r="C5480" s="53" t="str">
        <f>_xlfn.XLOOKUP(Tabla1[[#This Row],[txtDimensionFocus]],Tabla7[Columna1],Tabla7[Columna2])</f>
        <v>Cuentas Por Pagar Contratos</v>
      </c>
      <c r="D5480" s="43" t="s">
        <v>509</v>
      </c>
      <c r="E5480" t="s">
        <v>508</v>
      </c>
      <c r="F5480" t="s">
        <v>13892</v>
      </c>
      <c r="G5480" s="41">
        <v>42320</v>
      </c>
      <c r="H5480" t="s">
        <v>5840</v>
      </c>
      <c r="I5480" t="s">
        <v>20155</v>
      </c>
      <c r="K5480" t="s">
        <v>23467</v>
      </c>
      <c r="L5480" t="s">
        <v>21854</v>
      </c>
      <c r="M5480" s="44">
        <v>-1011698.03</v>
      </c>
      <c r="N5480" s="44">
        <v>-1011698.03</v>
      </c>
    </row>
    <row r="5481" spans="2:14" x14ac:dyDescent="0.25">
      <c r="B5481" s="49" t="s">
        <v>9328</v>
      </c>
      <c r="C5481" s="53" t="str">
        <f>_xlfn.XLOOKUP(Tabla1[[#This Row],[txtDimensionFocus]],Tabla7[Columna1],Tabla7[Columna2])</f>
        <v>Cuentas Por Pagar Contratos</v>
      </c>
      <c r="D5481" s="43" t="s">
        <v>12664</v>
      </c>
      <c r="E5481" t="s">
        <v>4273</v>
      </c>
      <c r="F5481" t="s">
        <v>12665</v>
      </c>
      <c r="G5481" s="41">
        <v>41905</v>
      </c>
      <c r="H5481" t="s">
        <v>4274</v>
      </c>
      <c r="I5481" t="s">
        <v>1804</v>
      </c>
      <c r="K5481" t="s">
        <v>23344</v>
      </c>
      <c r="L5481" t="s">
        <v>21854</v>
      </c>
      <c r="M5481" s="44">
        <v>-1000299.84</v>
      </c>
      <c r="N5481" s="44">
        <v>-1000299.84</v>
      </c>
    </row>
    <row r="5482" spans="2:14" x14ac:dyDescent="0.25">
      <c r="B5482" s="49" t="s">
        <v>9328</v>
      </c>
      <c r="C5482" s="53" t="str">
        <f>_xlfn.XLOOKUP(Tabla1[[#This Row],[txtDimensionFocus]],Tabla7[Columna1],Tabla7[Columna2])</f>
        <v>Cuentas Por Pagar Contratos</v>
      </c>
      <c r="D5482" s="43" t="s">
        <v>4473</v>
      </c>
      <c r="E5482" t="s">
        <v>4472</v>
      </c>
      <c r="F5482" t="s">
        <v>14781</v>
      </c>
      <c r="G5482" s="41">
        <v>43132</v>
      </c>
      <c r="H5482" t="s">
        <v>4069</v>
      </c>
      <c r="I5482" t="s">
        <v>19976</v>
      </c>
      <c r="K5482" t="s">
        <v>23384</v>
      </c>
      <c r="L5482" t="s">
        <v>21854</v>
      </c>
      <c r="M5482" s="44">
        <v>-999184.26</v>
      </c>
      <c r="N5482" s="44">
        <v>-999184.26</v>
      </c>
    </row>
    <row r="5483" spans="2:14" x14ac:dyDescent="0.25">
      <c r="B5483" s="49" t="s">
        <v>9328</v>
      </c>
      <c r="C5483" s="53" t="str">
        <f>_xlfn.XLOOKUP(Tabla1[[#This Row],[txtDimensionFocus]],Tabla7[Columna1],Tabla7[Columna2])</f>
        <v>Cuentas Por Pagar Contratos</v>
      </c>
      <c r="D5483" s="43" t="s">
        <v>2903</v>
      </c>
      <c r="E5483" t="s">
        <v>2902</v>
      </c>
      <c r="F5483" t="s">
        <v>11674</v>
      </c>
      <c r="G5483" s="41">
        <v>41758</v>
      </c>
      <c r="H5483" t="s">
        <v>2904</v>
      </c>
      <c r="I5483" t="s">
        <v>16883</v>
      </c>
      <c r="J5483" t="s">
        <v>22387</v>
      </c>
      <c r="K5483" t="s">
        <v>23485</v>
      </c>
      <c r="L5483" t="s">
        <v>21854</v>
      </c>
      <c r="M5483" s="44">
        <v>-1245250.01</v>
      </c>
      <c r="N5483" s="44">
        <v>-996200.01</v>
      </c>
    </row>
    <row r="5484" spans="2:14" x14ac:dyDescent="0.25">
      <c r="B5484" s="49" t="s">
        <v>9328</v>
      </c>
      <c r="C5484" s="53" t="str">
        <f>_xlfn.XLOOKUP(Tabla1[[#This Row],[txtDimensionFocus]],Tabla7[Columna1],Tabla7[Columna2])</f>
        <v>Cuentas Por Pagar Contratos</v>
      </c>
      <c r="D5484" s="43" t="s">
        <v>15763</v>
      </c>
      <c r="E5484" t="s">
        <v>8303</v>
      </c>
      <c r="F5484" t="s">
        <v>15764</v>
      </c>
      <c r="G5484" s="41">
        <v>44470</v>
      </c>
      <c r="H5484" t="s">
        <v>8304</v>
      </c>
      <c r="I5484" t="s">
        <v>19339</v>
      </c>
      <c r="K5484" t="s">
        <v>23424</v>
      </c>
      <c r="L5484" t="s">
        <v>21854</v>
      </c>
      <c r="M5484" s="44">
        <v>-995720</v>
      </c>
      <c r="N5484" s="44">
        <v>-995720</v>
      </c>
    </row>
    <row r="5485" spans="2:14" x14ac:dyDescent="0.25">
      <c r="B5485" s="49" t="s">
        <v>9328</v>
      </c>
      <c r="C5485" s="53" t="str">
        <f>_xlfn.XLOOKUP(Tabla1[[#This Row],[txtDimensionFocus]],Tabla7[Columna1],Tabla7[Columna2])</f>
        <v>Cuentas Por Pagar Contratos</v>
      </c>
      <c r="D5485" s="43" t="s">
        <v>7945</v>
      </c>
      <c r="E5485" t="s">
        <v>7944</v>
      </c>
      <c r="F5485" t="s">
        <v>15431</v>
      </c>
      <c r="G5485" s="41">
        <v>44432</v>
      </c>
      <c r="H5485" t="s">
        <v>7946</v>
      </c>
      <c r="I5485" t="s">
        <v>20079</v>
      </c>
      <c r="K5485" t="s">
        <v>23412</v>
      </c>
      <c r="L5485" t="s">
        <v>21854</v>
      </c>
      <c r="M5485" s="44">
        <v>-991200</v>
      </c>
      <c r="N5485" s="44">
        <v>-991200</v>
      </c>
    </row>
    <row r="5486" spans="2:14" x14ac:dyDescent="0.25">
      <c r="B5486" s="49" t="s">
        <v>9328</v>
      </c>
      <c r="C5486" s="53" t="str">
        <f>_xlfn.XLOOKUP(Tabla1[[#This Row],[txtDimensionFocus]],Tabla7[Columna1],Tabla7[Columna2])</f>
        <v>Cuentas Por Pagar Contratos</v>
      </c>
      <c r="D5486" s="43" t="s">
        <v>15746</v>
      </c>
      <c r="E5486" t="s">
        <v>8274</v>
      </c>
      <c r="F5486" t="s">
        <v>15747</v>
      </c>
      <c r="G5486" s="41">
        <v>44470</v>
      </c>
      <c r="H5486" t="s">
        <v>8275</v>
      </c>
      <c r="I5486" t="s">
        <v>19937</v>
      </c>
      <c r="K5486" t="s">
        <v>23362</v>
      </c>
      <c r="L5486" t="s">
        <v>21854</v>
      </c>
      <c r="M5486" s="44">
        <v>-981021.6</v>
      </c>
      <c r="N5486" s="44">
        <v>-981021.6</v>
      </c>
    </row>
    <row r="5487" spans="2:14" x14ac:dyDescent="0.25">
      <c r="B5487" s="49" t="s">
        <v>9328</v>
      </c>
      <c r="C5487" s="53" t="str">
        <f>_xlfn.XLOOKUP(Tabla1[[#This Row],[txtDimensionFocus]],Tabla7[Columna1],Tabla7[Columna2])</f>
        <v>Cuentas Por Pagar Contratos</v>
      </c>
      <c r="D5487" s="43" t="s">
        <v>11021</v>
      </c>
      <c r="E5487" t="s">
        <v>2109</v>
      </c>
      <c r="F5487" t="s">
        <v>11023</v>
      </c>
      <c r="G5487" s="41">
        <v>41639</v>
      </c>
      <c r="H5487" t="s">
        <v>2111</v>
      </c>
      <c r="I5487" t="s">
        <v>17907</v>
      </c>
      <c r="K5487" t="s">
        <v>22858</v>
      </c>
      <c r="L5487" t="s">
        <v>21854</v>
      </c>
      <c r="M5487" s="44">
        <v>-1225477.8899999999</v>
      </c>
      <c r="N5487" s="44">
        <v>-980382.31</v>
      </c>
    </row>
    <row r="5488" spans="2:14" x14ac:dyDescent="0.25">
      <c r="B5488" s="49" t="s">
        <v>23866</v>
      </c>
      <c r="C5488" s="53" t="str">
        <f>_xlfn.XLOOKUP(Tabla1[[#This Row],[txtDimensionFocus]],Tabla7[Columna1],Tabla7[Columna2])</f>
        <v>Reposicion/Reposicion Cajas Chicas/Fondos</v>
      </c>
      <c r="D5488" s="43" t="s">
        <v>21080</v>
      </c>
      <c r="E5488" t="s">
        <v>23881</v>
      </c>
      <c r="F5488" t="s">
        <v>21085</v>
      </c>
      <c r="G5488" s="41">
        <v>45303</v>
      </c>
      <c r="H5488" t="s">
        <v>21086</v>
      </c>
      <c r="L5488" t="s">
        <v>21854</v>
      </c>
      <c r="M5488" s="44">
        <v>-2137.25</v>
      </c>
      <c r="N5488" s="44">
        <v>-2137.25</v>
      </c>
    </row>
    <row r="5489" spans="2:14" x14ac:dyDescent="0.25">
      <c r="B5489" s="49" t="s">
        <v>9328</v>
      </c>
      <c r="C5489" s="53" t="str">
        <f>_xlfn.XLOOKUP(Tabla1[[#This Row],[txtDimensionFocus]],Tabla7[Columna1],Tabla7[Columna2])</f>
        <v>Cuentas Por Pagar Contratos</v>
      </c>
      <c r="D5489" s="43" t="s">
        <v>15761</v>
      </c>
      <c r="E5489" t="s">
        <v>8301</v>
      </c>
      <c r="F5489" t="s">
        <v>15762</v>
      </c>
      <c r="G5489" s="41">
        <v>44470</v>
      </c>
      <c r="H5489" t="s">
        <v>8302</v>
      </c>
      <c r="I5489" t="s">
        <v>19339</v>
      </c>
      <c r="K5489" t="s">
        <v>23418</v>
      </c>
      <c r="L5489" t="s">
        <v>21854</v>
      </c>
      <c r="M5489" s="44">
        <v>-975000</v>
      </c>
      <c r="N5489" s="44">
        <v>-975000</v>
      </c>
    </row>
    <row r="5490" spans="2:14" x14ac:dyDescent="0.25">
      <c r="B5490" s="49" t="s">
        <v>9328</v>
      </c>
      <c r="C5490" s="53" t="str">
        <f>_xlfn.XLOOKUP(Tabla1[[#This Row],[txtDimensionFocus]],Tabla7[Columna1],Tabla7[Columna2])</f>
        <v>Cuentas Por Pagar Contratos</v>
      </c>
      <c r="D5490" s="43" t="s">
        <v>4361</v>
      </c>
      <c r="E5490" t="s">
        <v>4360</v>
      </c>
      <c r="F5490" t="s">
        <v>12737</v>
      </c>
      <c r="G5490" s="41">
        <v>41933</v>
      </c>
      <c r="H5490" t="s">
        <v>4362</v>
      </c>
      <c r="I5490" t="s">
        <v>20399</v>
      </c>
      <c r="K5490" t="s">
        <v>23580</v>
      </c>
      <c r="L5490" t="s">
        <v>21854</v>
      </c>
      <c r="M5490" s="44">
        <v>-972320</v>
      </c>
      <c r="N5490" s="44">
        <v>-972320</v>
      </c>
    </row>
    <row r="5491" spans="2:14" x14ac:dyDescent="0.25">
      <c r="B5491" s="49" t="s">
        <v>9328</v>
      </c>
      <c r="C5491" s="53" t="str">
        <f>_xlfn.XLOOKUP(Tabla1[[#This Row],[txtDimensionFocus]],Tabla7[Columna1],Tabla7[Columna2])</f>
        <v>Cuentas Por Pagar Contratos</v>
      </c>
      <c r="D5491" s="43" t="s">
        <v>19813</v>
      </c>
      <c r="E5491" t="s">
        <v>19814</v>
      </c>
      <c r="F5491" t="s">
        <v>21209</v>
      </c>
      <c r="G5491" s="41">
        <v>45162</v>
      </c>
      <c r="H5491" t="s">
        <v>21210</v>
      </c>
      <c r="I5491" t="s">
        <v>19486</v>
      </c>
      <c r="K5491" t="s">
        <v>23240</v>
      </c>
      <c r="L5491" t="s">
        <v>21854</v>
      </c>
      <c r="M5491" s="44">
        <v>-972000</v>
      </c>
      <c r="N5491" s="44">
        <v>-972000</v>
      </c>
    </row>
    <row r="5492" spans="2:14" x14ac:dyDescent="0.25">
      <c r="B5492" s="49" t="s">
        <v>9328</v>
      </c>
      <c r="C5492" s="53" t="str">
        <f>_xlfn.XLOOKUP(Tabla1[[#This Row],[txtDimensionFocus]],Tabla7[Columna1],Tabla7[Columna2])</f>
        <v>Cuentas Por Pagar Contratos</v>
      </c>
      <c r="D5492" s="43" t="s">
        <v>15748</v>
      </c>
      <c r="E5492" t="s">
        <v>8276</v>
      </c>
      <c r="F5492" t="s">
        <v>15749</v>
      </c>
      <c r="G5492" s="41">
        <v>44470</v>
      </c>
      <c r="H5492" t="s">
        <v>8277</v>
      </c>
      <c r="I5492" t="s">
        <v>19391</v>
      </c>
      <c r="K5492" t="s">
        <v>23372</v>
      </c>
      <c r="L5492" t="s">
        <v>21854</v>
      </c>
      <c r="M5492" s="44">
        <v>-960000</v>
      </c>
      <c r="N5492" s="44">
        <v>-960000</v>
      </c>
    </row>
    <row r="5493" spans="2:14" x14ac:dyDescent="0.25">
      <c r="B5493" s="49" t="s">
        <v>9328</v>
      </c>
      <c r="C5493" s="53" t="str">
        <f>_xlfn.XLOOKUP(Tabla1[[#This Row],[txtDimensionFocus]],Tabla7[Columna1],Tabla7[Columna2])</f>
        <v>Cuentas Por Pagar Contratos</v>
      </c>
      <c r="D5493" s="43" t="s">
        <v>15644</v>
      </c>
      <c r="E5493" t="s">
        <v>8172</v>
      </c>
      <c r="F5493" t="s">
        <v>15645</v>
      </c>
      <c r="G5493" s="41">
        <v>44470</v>
      </c>
      <c r="H5493" t="s">
        <v>8173</v>
      </c>
      <c r="I5493" t="s">
        <v>19666</v>
      </c>
      <c r="K5493" t="s">
        <v>23082</v>
      </c>
      <c r="L5493" t="s">
        <v>21854</v>
      </c>
      <c r="M5493" s="44">
        <v>-959000</v>
      </c>
      <c r="N5493" s="44">
        <v>-959000</v>
      </c>
    </row>
    <row r="5494" spans="2:14" x14ac:dyDescent="0.25">
      <c r="B5494" s="49" t="s">
        <v>9328</v>
      </c>
      <c r="C5494" s="53" t="str">
        <f>_xlfn.XLOOKUP(Tabla1[[#This Row],[txtDimensionFocus]],Tabla7[Columna1],Tabla7[Columna2])</f>
        <v>Cuentas Por Pagar Contratos</v>
      </c>
      <c r="D5494" s="43" t="s">
        <v>14707</v>
      </c>
      <c r="E5494" t="s">
        <v>6902</v>
      </c>
      <c r="F5494" t="s">
        <v>14708</v>
      </c>
      <c r="G5494" s="41">
        <v>42991</v>
      </c>
      <c r="H5494" t="s">
        <v>6903</v>
      </c>
      <c r="I5494" t="s">
        <v>19366</v>
      </c>
      <c r="K5494" t="s">
        <v>22848</v>
      </c>
      <c r="L5494" t="s">
        <v>21854</v>
      </c>
      <c r="M5494" s="44">
        <v>-952620.45</v>
      </c>
      <c r="N5494" s="44">
        <v>-952620.45</v>
      </c>
    </row>
    <row r="5495" spans="2:14" x14ac:dyDescent="0.25">
      <c r="B5495" s="49" t="s">
        <v>9328</v>
      </c>
      <c r="C5495" s="53" t="str">
        <f>_xlfn.XLOOKUP(Tabla1[[#This Row],[txtDimensionFocus]],Tabla7[Columna1],Tabla7[Columna2])</f>
        <v>Cuentas Por Pagar Contratos</v>
      </c>
      <c r="D5495" s="43" t="s">
        <v>7891</v>
      </c>
      <c r="E5495" t="s">
        <v>7890</v>
      </c>
      <c r="F5495" t="s">
        <v>15401</v>
      </c>
      <c r="G5495" s="41">
        <v>44389</v>
      </c>
      <c r="H5495" t="s">
        <v>7892</v>
      </c>
      <c r="I5495" t="s">
        <v>17313</v>
      </c>
      <c r="K5495" t="s">
        <v>23528</v>
      </c>
      <c r="L5495" t="s">
        <v>21854</v>
      </c>
      <c r="M5495" s="44">
        <v>-952401.6</v>
      </c>
      <c r="N5495" s="44">
        <v>-952401.6</v>
      </c>
    </row>
    <row r="5496" spans="2:14" x14ac:dyDescent="0.25">
      <c r="B5496" s="49" t="s">
        <v>9328</v>
      </c>
      <c r="C5496" s="53" t="str">
        <f>_xlfn.XLOOKUP(Tabla1[[#This Row],[txtDimensionFocus]],Tabla7[Columna1],Tabla7[Columna2])</f>
        <v>Cuentas Por Pagar Contratos</v>
      </c>
      <c r="D5496" s="43" t="s">
        <v>8630</v>
      </c>
      <c r="E5496" t="s">
        <v>8629</v>
      </c>
      <c r="F5496" t="s">
        <v>16028</v>
      </c>
      <c r="G5496" s="41">
        <v>44567</v>
      </c>
      <c r="H5496" t="s">
        <v>8631</v>
      </c>
      <c r="L5496" t="s">
        <v>21854</v>
      </c>
      <c r="M5496" s="44">
        <v>-952401.6</v>
      </c>
      <c r="N5496" s="44">
        <v>-952401.6</v>
      </c>
    </row>
    <row r="5497" spans="2:14" x14ac:dyDescent="0.25">
      <c r="B5497" s="49" t="s">
        <v>23585</v>
      </c>
      <c r="C5497" s="53" t="str">
        <f>_xlfn.XLOOKUP(Tabla1[[#This Row],[txtDimensionFocus]],Tabla7[Columna1],Tabla7[Columna2])</f>
        <v>Cuenta Por Pagar Sueldos/Pension Alimenticia</v>
      </c>
      <c r="D5497" s="43" t="s">
        <v>9415</v>
      </c>
      <c r="E5497" t="s">
        <v>151</v>
      </c>
      <c r="F5497" t="s">
        <v>23641</v>
      </c>
      <c r="G5497" s="41">
        <v>41589</v>
      </c>
      <c r="L5497" t="s">
        <v>21854</v>
      </c>
      <c r="M5497" s="44">
        <v>-2100</v>
      </c>
      <c r="N5497" s="44">
        <v>-2100</v>
      </c>
    </row>
    <row r="5498" spans="2:14" x14ac:dyDescent="0.25">
      <c r="B5498" s="49" t="s">
        <v>9328</v>
      </c>
      <c r="C5498" s="53" t="str">
        <f>_xlfn.XLOOKUP(Tabla1[[#This Row],[txtDimensionFocus]],Tabla7[Columna1],Tabla7[Columna2])</f>
        <v>Cuentas Por Pagar Contratos</v>
      </c>
      <c r="D5498" s="43" t="s">
        <v>3819</v>
      </c>
      <c r="E5498" t="s">
        <v>3818</v>
      </c>
      <c r="F5498" t="s">
        <v>12336</v>
      </c>
      <c r="G5498" s="41">
        <v>41799</v>
      </c>
      <c r="H5498" t="s">
        <v>3820</v>
      </c>
      <c r="I5498" t="s">
        <v>19417</v>
      </c>
      <c r="K5498" t="s">
        <v>23509</v>
      </c>
      <c r="L5498" t="s">
        <v>21854</v>
      </c>
      <c r="M5498" s="44">
        <v>-950000</v>
      </c>
      <c r="N5498" s="44">
        <v>-950000</v>
      </c>
    </row>
    <row r="5499" spans="2:14" x14ac:dyDescent="0.25">
      <c r="B5499" s="49" t="s">
        <v>9328</v>
      </c>
      <c r="C5499" s="53" t="str">
        <f>_xlfn.XLOOKUP(Tabla1[[#This Row],[txtDimensionFocus]],Tabla7[Columna1],Tabla7[Columna2])</f>
        <v>Cuentas Por Pagar Contratos</v>
      </c>
      <c r="D5499" s="43" t="s">
        <v>14807</v>
      </c>
      <c r="E5499" t="s">
        <v>7043</v>
      </c>
      <c r="F5499" t="s">
        <v>14808</v>
      </c>
      <c r="G5499" s="41">
        <v>43192</v>
      </c>
      <c r="H5499" t="s">
        <v>7044</v>
      </c>
      <c r="I5499" t="s">
        <v>19544</v>
      </c>
      <c r="K5499" t="s">
        <v>22998</v>
      </c>
      <c r="L5499" t="s">
        <v>21854</v>
      </c>
      <c r="M5499" s="44">
        <v>-948720</v>
      </c>
      <c r="N5499" s="44">
        <v>-948720</v>
      </c>
    </row>
    <row r="5500" spans="2:14" x14ac:dyDescent="0.25">
      <c r="B5500" s="49" t="s">
        <v>9328</v>
      </c>
      <c r="C5500" s="53" t="str">
        <f>_xlfn.XLOOKUP(Tabla1[[#This Row],[txtDimensionFocus]],Tabla7[Columna1],Tabla7[Columna2])</f>
        <v>Cuentas Por Pagar Contratos</v>
      </c>
      <c r="D5500" s="43" t="s">
        <v>12495</v>
      </c>
      <c r="E5500" t="s">
        <v>4051</v>
      </c>
      <c r="F5500" t="s">
        <v>12560</v>
      </c>
      <c r="G5500" s="41">
        <v>41877</v>
      </c>
      <c r="H5500" t="s">
        <v>4140</v>
      </c>
      <c r="I5500" t="s">
        <v>19734</v>
      </c>
      <c r="K5500" t="s">
        <v>23169</v>
      </c>
      <c r="L5500" t="s">
        <v>21854</v>
      </c>
      <c r="M5500" s="44">
        <v>-941425.47</v>
      </c>
      <c r="N5500" s="44">
        <v>-941425.47</v>
      </c>
    </row>
    <row r="5501" spans="2:14" x14ac:dyDescent="0.25">
      <c r="B5501" s="49" t="s">
        <v>9328</v>
      </c>
      <c r="C5501" s="53" t="str">
        <f>_xlfn.XLOOKUP(Tabla1[[#This Row],[txtDimensionFocus]],Tabla7[Columna1],Tabla7[Columna2])</f>
        <v>Cuentas Por Pagar Contratos</v>
      </c>
      <c r="D5501" s="43" t="s">
        <v>15517</v>
      </c>
      <c r="E5501" t="s">
        <v>8041</v>
      </c>
      <c r="F5501" t="s">
        <v>15518</v>
      </c>
      <c r="G5501" s="41">
        <v>44469</v>
      </c>
      <c r="H5501" t="s">
        <v>8042</v>
      </c>
      <c r="I5501" t="s">
        <v>19643</v>
      </c>
      <c r="K5501" t="s">
        <v>23371</v>
      </c>
      <c r="L5501" t="s">
        <v>21854</v>
      </c>
      <c r="M5501" s="44">
        <v>-940500</v>
      </c>
      <c r="N5501" s="44">
        <v>-940500</v>
      </c>
    </row>
    <row r="5502" spans="2:14" x14ac:dyDescent="0.25">
      <c r="B5502" s="49" t="s">
        <v>23700</v>
      </c>
      <c r="C5502" s="53" t="str">
        <f>_xlfn.XLOOKUP(Tabla1[[#This Row],[txtDimensionFocus]],Tabla7[Columna1],Tabla7[Columna2])</f>
        <v>Retencion por Pagar  de Impuesto Retenido</v>
      </c>
      <c r="D5502" s="43" t="s">
        <v>17</v>
      </c>
      <c r="E5502" t="s">
        <v>16</v>
      </c>
      <c r="F5502" t="s">
        <v>23786</v>
      </c>
      <c r="G5502" s="41">
        <v>41680</v>
      </c>
      <c r="L5502" t="s">
        <v>21854</v>
      </c>
      <c r="M5502" s="44">
        <v>-2057.71</v>
      </c>
      <c r="N5502" s="44">
        <v>-2057.71</v>
      </c>
    </row>
    <row r="5503" spans="2:14" x14ac:dyDescent="0.25">
      <c r="B5503" s="49" t="s">
        <v>23700</v>
      </c>
      <c r="C5503" s="53" t="str">
        <f>_xlfn.XLOOKUP(Tabla1[[#This Row],[txtDimensionFocus]],Tabla7[Columna1],Tabla7[Columna2])</f>
        <v>Retencion por Pagar  de Impuesto Retenido</v>
      </c>
      <c r="D5503" s="43" t="s">
        <v>17</v>
      </c>
      <c r="E5503" t="s">
        <v>16</v>
      </c>
      <c r="F5503" t="s">
        <v>23804</v>
      </c>
      <c r="G5503" s="41">
        <v>41709</v>
      </c>
      <c r="L5503" t="s">
        <v>21854</v>
      </c>
      <c r="M5503" s="44">
        <v>-2057.71</v>
      </c>
      <c r="N5503" s="44">
        <v>-2057.71</v>
      </c>
    </row>
    <row r="5504" spans="2:14" x14ac:dyDescent="0.25">
      <c r="B5504" s="49" t="s">
        <v>9328</v>
      </c>
      <c r="C5504" s="53" t="str">
        <f>_xlfn.XLOOKUP(Tabla1[[#This Row],[txtDimensionFocus]],Tabla7[Columna1],Tabla7[Columna2])</f>
        <v>Cuentas Por Pagar Contratos</v>
      </c>
      <c r="D5504" s="43" t="s">
        <v>13677</v>
      </c>
      <c r="E5504" t="s">
        <v>5597</v>
      </c>
      <c r="F5504" t="s">
        <v>13678</v>
      </c>
      <c r="G5504" s="41">
        <v>42191</v>
      </c>
      <c r="H5504" t="s">
        <v>5598</v>
      </c>
      <c r="I5504" t="s">
        <v>19759</v>
      </c>
      <c r="K5504" t="s">
        <v>23370</v>
      </c>
      <c r="L5504" t="s">
        <v>21854</v>
      </c>
      <c r="M5504" s="44">
        <v>-1175030.92</v>
      </c>
      <c r="N5504" s="44">
        <v>-940024.74</v>
      </c>
    </row>
    <row r="5505" spans="2:14" x14ac:dyDescent="0.25">
      <c r="B5505" s="49" t="s">
        <v>9328</v>
      </c>
      <c r="C5505" s="53" t="str">
        <f>_xlfn.XLOOKUP(Tabla1[[#This Row],[txtDimensionFocus]],Tabla7[Columna1],Tabla7[Columna2])</f>
        <v>Cuentas Por Pagar Contratos</v>
      </c>
      <c r="D5505" s="43" t="s">
        <v>1636</v>
      </c>
      <c r="E5505" t="s">
        <v>1635</v>
      </c>
      <c r="F5505" t="s">
        <v>12482</v>
      </c>
      <c r="G5505" s="41">
        <v>41838</v>
      </c>
      <c r="H5505" t="s">
        <v>4032</v>
      </c>
      <c r="I5505" t="s">
        <v>20034</v>
      </c>
      <c r="K5505" t="s">
        <v>23404</v>
      </c>
      <c r="L5505" t="s">
        <v>21854</v>
      </c>
      <c r="M5505" s="44">
        <v>-938599.78</v>
      </c>
      <c r="N5505" s="44">
        <v>-938599.78</v>
      </c>
    </row>
    <row r="5506" spans="2:14" x14ac:dyDescent="0.25">
      <c r="B5506" s="49" t="s">
        <v>23866</v>
      </c>
      <c r="C5506" s="53" t="str">
        <f>_xlfn.XLOOKUP(Tabla1[[#This Row],[txtDimensionFocus]],Tabla7[Columna1],Tabla7[Columna2])</f>
        <v>Reposicion/Reposicion Cajas Chicas/Fondos</v>
      </c>
      <c r="D5506" s="43" t="s">
        <v>21158</v>
      </c>
      <c r="E5506" t="s">
        <v>23914</v>
      </c>
      <c r="F5506" t="s">
        <v>23917</v>
      </c>
      <c r="G5506" s="41">
        <v>44926</v>
      </c>
      <c r="H5506" t="s">
        <v>23918</v>
      </c>
      <c r="L5506" t="s">
        <v>21854</v>
      </c>
      <c r="M5506" s="44">
        <v>-2010</v>
      </c>
      <c r="N5506" s="44">
        <v>-2010</v>
      </c>
    </row>
    <row r="5507" spans="2:14" x14ac:dyDescent="0.25">
      <c r="B5507" s="49" t="s">
        <v>9328</v>
      </c>
      <c r="C5507" s="53" t="str">
        <f>_xlfn.XLOOKUP(Tabla1[[#This Row],[txtDimensionFocus]],Tabla7[Columna1],Tabla7[Columna2])</f>
        <v>Cuentas Por Pagar Contratos</v>
      </c>
      <c r="D5507" s="43" t="s">
        <v>13622</v>
      </c>
      <c r="E5507" t="s">
        <v>5533</v>
      </c>
      <c r="F5507" t="s">
        <v>14972</v>
      </c>
      <c r="G5507" s="41">
        <v>43399</v>
      </c>
      <c r="H5507" t="s">
        <v>7271</v>
      </c>
      <c r="I5507" t="s">
        <v>20327</v>
      </c>
      <c r="K5507" t="s">
        <v>23542</v>
      </c>
      <c r="L5507" t="s">
        <v>21854</v>
      </c>
      <c r="M5507" s="44">
        <v>-938100</v>
      </c>
      <c r="N5507" s="44">
        <v>-938100</v>
      </c>
    </row>
    <row r="5508" spans="2:14" x14ac:dyDescent="0.25">
      <c r="B5508" s="49" t="s">
        <v>9328</v>
      </c>
      <c r="C5508" s="53" t="str">
        <f>_xlfn.XLOOKUP(Tabla1[[#This Row],[txtDimensionFocus]],Tabla7[Columna1],Tabla7[Columna2])</f>
        <v>Cuentas Por Pagar Contratos</v>
      </c>
      <c r="D5508" s="43" t="s">
        <v>13622</v>
      </c>
      <c r="E5508" t="s">
        <v>5533</v>
      </c>
      <c r="F5508" t="s">
        <v>16065</v>
      </c>
      <c r="G5508" s="41">
        <v>44690</v>
      </c>
      <c r="H5508" t="s">
        <v>8698</v>
      </c>
      <c r="I5508" t="s">
        <v>20331</v>
      </c>
      <c r="K5508" t="s">
        <v>23541</v>
      </c>
      <c r="L5508" t="s">
        <v>21854</v>
      </c>
      <c r="M5508" s="44">
        <v>-938100</v>
      </c>
      <c r="N5508" s="44">
        <v>-938100</v>
      </c>
    </row>
    <row r="5509" spans="2:14" x14ac:dyDescent="0.25">
      <c r="B5509" s="49" t="s">
        <v>9328</v>
      </c>
      <c r="C5509" s="53" t="str">
        <f>_xlfn.XLOOKUP(Tabla1[[#This Row],[txtDimensionFocus]],Tabla7[Columna1],Tabla7[Columna2])</f>
        <v>Cuentas Por Pagar Contratos</v>
      </c>
      <c r="D5509" s="43" t="s">
        <v>15972</v>
      </c>
      <c r="E5509" t="s">
        <v>8565</v>
      </c>
      <c r="F5509" t="s">
        <v>15973</v>
      </c>
      <c r="G5509" s="41">
        <v>44538</v>
      </c>
      <c r="H5509" t="s">
        <v>8566</v>
      </c>
      <c r="I5509" t="s">
        <v>19437</v>
      </c>
      <c r="K5509" t="s">
        <v>23173</v>
      </c>
      <c r="L5509" t="s">
        <v>21854</v>
      </c>
      <c r="M5509" s="44">
        <v>-935115</v>
      </c>
      <c r="N5509" s="44">
        <v>-935115</v>
      </c>
    </row>
    <row r="5510" spans="2:14" x14ac:dyDescent="0.25">
      <c r="B5510" s="49" t="s">
        <v>9328</v>
      </c>
      <c r="C5510" s="53" t="str">
        <f>_xlfn.XLOOKUP(Tabla1[[#This Row],[txtDimensionFocus]],Tabla7[Columna1],Tabla7[Columna2])</f>
        <v>Cuentas Por Pagar Contratos</v>
      </c>
      <c r="D5510" s="43" t="s">
        <v>15997</v>
      </c>
      <c r="E5510" t="s">
        <v>8590</v>
      </c>
      <c r="F5510" t="s">
        <v>15998</v>
      </c>
      <c r="G5510" s="41">
        <v>44539</v>
      </c>
      <c r="H5510" t="s">
        <v>8591</v>
      </c>
      <c r="I5510" t="s">
        <v>19349</v>
      </c>
      <c r="K5510" t="s">
        <v>23200</v>
      </c>
      <c r="L5510" t="s">
        <v>21854</v>
      </c>
      <c r="M5510" s="44">
        <v>-935115</v>
      </c>
      <c r="N5510" s="44">
        <v>-935115</v>
      </c>
    </row>
    <row r="5511" spans="2:14" x14ac:dyDescent="0.25">
      <c r="B5511" s="49" t="s">
        <v>9328</v>
      </c>
      <c r="C5511" s="53" t="str">
        <f>_xlfn.XLOOKUP(Tabla1[[#This Row],[txtDimensionFocus]],Tabla7[Columna1],Tabla7[Columna2])</f>
        <v>Cuentas Por Pagar Contratos</v>
      </c>
      <c r="D5511" s="43" t="s">
        <v>15999</v>
      </c>
      <c r="E5511" t="s">
        <v>8592</v>
      </c>
      <c r="F5511" t="s">
        <v>16000</v>
      </c>
      <c r="G5511" s="41">
        <v>44539</v>
      </c>
      <c r="H5511" t="s">
        <v>8593</v>
      </c>
      <c r="I5511" t="s">
        <v>19349</v>
      </c>
      <c r="K5511" t="s">
        <v>23205</v>
      </c>
      <c r="L5511" t="s">
        <v>21854</v>
      </c>
      <c r="M5511" s="44">
        <v>-935115</v>
      </c>
      <c r="N5511" s="44">
        <v>-935115</v>
      </c>
    </row>
    <row r="5512" spans="2:14" x14ac:dyDescent="0.25">
      <c r="B5512" s="49" t="s">
        <v>9328</v>
      </c>
      <c r="C5512" s="53" t="str">
        <f>_xlfn.XLOOKUP(Tabla1[[#This Row],[txtDimensionFocus]],Tabla7[Columna1],Tabla7[Columna2])</f>
        <v>Cuentas Por Pagar Contratos</v>
      </c>
      <c r="D5512" s="43" t="s">
        <v>15466</v>
      </c>
      <c r="E5512" t="s">
        <v>7990</v>
      </c>
      <c r="F5512" t="s">
        <v>15467</v>
      </c>
      <c r="G5512" s="41">
        <v>44469</v>
      </c>
      <c r="H5512" t="s">
        <v>7991</v>
      </c>
      <c r="I5512" t="s">
        <v>19599</v>
      </c>
      <c r="K5512" t="s">
        <v>23038</v>
      </c>
      <c r="L5512" t="s">
        <v>21854</v>
      </c>
      <c r="M5512" s="44">
        <v>-934800</v>
      </c>
      <c r="N5512" s="44">
        <v>-934800</v>
      </c>
    </row>
    <row r="5513" spans="2:14" x14ac:dyDescent="0.25">
      <c r="B5513" s="49" t="s">
        <v>9328</v>
      </c>
      <c r="C5513" s="53" t="str">
        <f>_xlfn.XLOOKUP(Tabla1[[#This Row],[txtDimensionFocus]],Tabla7[Columna1],Tabla7[Columna2])</f>
        <v>Cuentas Por Pagar Contratos</v>
      </c>
      <c r="D5513" s="43" t="s">
        <v>2753</v>
      </c>
      <c r="E5513" t="s">
        <v>2752</v>
      </c>
      <c r="F5513" t="s">
        <v>11560</v>
      </c>
      <c r="G5513" s="41">
        <v>41744</v>
      </c>
      <c r="H5513" t="s">
        <v>2754</v>
      </c>
      <c r="I5513" t="s">
        <v>16883</v>
      </c>
      <c r="J5513" t="s">
        <v>21927</v>
      </c>
      <c r="K5513" t="s">
        <v>23403</v>
      </c>
      <c r="L5513" t="s">
        <v>21854</v>
      </c>
      <c r="M5513" s="44">
        <v>-1015793.16</v>
      </c>
      <c r="N5513" s="44">
        <v>-933716.37</v>
      </c>
    </row>
    <row r="5514" spans="2:14" x14ac:dyDescent="0.25">
      <c r="B5514" s="49" t="s">
        <v>9328</v>
      </c>
      <c r="C5514" s="53" t="str">
        <f>_xlfn.XLOOKUP(Tabla1[[#This Row],[txtDimensionFocus]],Tabla7[Columna1],Tabla7[Columna2])</f>
        <v>Cuentas Por Pagar Contratos</v>
      </c>
      <c r="D5514" s="43" t="s">
        <v>10452</v>
      </c>
      <c r="E5514" t="s">
        <v>1470</v>
      </c>
      <c r="F5514" t="s">
        <v>13987</v>
      </c>
      <c r="G5514" s="41">
        <v>42443</v>
      </c>
      <c r="H5514" t="s">
        <v>5969</v>
      </c>
      <c r="I5514" t="s">
        <v>19449</v>
      </c>
      <c r="J5514" t="s">
        <v>21956</v>
      </c>
      <c r="K5514" t="s">
        <v>22924</v>
      </c>
      <c r="L5514" t="s">
        <v>21854</v>
      </c>
      <c r="M5514" s="44">
        <v>-928102.7</v>
      </c>
      <c r="N5514" s="44">
        <v>-928102.7</v>
      </c>
    </row>
    <row r="5515" spans="2:14" x14ac:dyDescent="0.25">
      <c r="B5515" s="49" t="s">
        <v>9328</v>
      </c>
      <c r="C5515" s="53" t="str">
        <f>_xlfn.XLOOKUP(Tabla1[[#This Row],[txtDimensionFocus]],Tabla7[Columna1],Tabla7[Columna2])</f>
        <v>Cuentas Por Pagar Contratos</v>
      </c>
      <c r="D5515" s="43" t="s">
        <v>13648</v>
      </c>
      <c r="E5515" t="s">
        <v>5567</v>
      </c>
      <c r="F5515" t="s">
        <v>13649</v>
      </c>
      <c r="G5515" s="41">
        <v>42179</v>
      </c>
      <c r="H5515" t="s">
        <v>5568</v>
      </c>
      <c r="I5515" t="s">
        <v>19902</v>
      </c>
      <c r="K5515" t="s">
        <v>23321</v>
      </c>
      <c r="L5515" t="s">
        <v>21854</v>
      </c>
      <c r="M5515" s="44">
        <v>-924443.8</v>
      </c>
      <c r="N5515" s="44">
        <v>-924443.8</v>
      </c>
    </row>
    <row r="5516" spans="2:14" x14ac:dyDescent="0.25">
      <c r="B5516" s="49" t="s">
        <v>9328</v>
      </c>
      <c r="C5516" s="53" t="str">
        <f>_xlfn.XLOOKUP(Tabla1[[#This Row],[txtDimensionFocus]],Tabla7[Columna1],Tabla7[Columna2])</f>
        <v>Cuentas Por Pagar Contratos</v>
      </c>
      <c r="D5516" s="43" t="s">
        <v>19813</v>
      </c>
      <c r="E5516" t="s">
        <v>19814</v>
      </c>
      <c r="F5516" t="s">
        <v>19815</v>
      </c>
      <c r="G5516" s="41">
        <v>43861</v>
      </c>
      <c r="H5516" t="s">
        <v>19816</v>
      </c>
      <c r="I5516" t="s">
        <v>19486</v>
      </c>
      <c r="K5516" t="s">
        <v>23240</v>
      </c>
      <c r="L5516" t="s">
        <v>21854</v>
      </c>
      <c r="M5516" s="44">
        <v>-972000</v>
      </c>
      <c r="N5516" s="44">
        <v>-923400</v>
      </c>
    </row>
    <row r="5517" spans="2:14" x14ac:dyDescent="0.25">
      <c r="B5517" s="49" t="s">
        <v>9328</v>
      </c>
      <c r="C5517" s="53" t="str">
        <f>_xlfn.XLOOKUP(Tabla1[[#This Row],[txtDimensionFocus]],Tabla7[Columna1],Tabla7[Columna2])</f>
        <v>Cuentas Por Pagar Contratos</v>
      </c>
      <c r="D5517" s="43" t="s">
        <v>13975</v>
      </c>
      <c r="E5517" t="s">
        <v>5952</v>
      </c>
      <c r="F5517" t="s">
        <v>14151</v>
      </c>
      <c r="G5517" s="41">
        <v>42576</v>
      </c>
      <c r="H5517" t="s">
        <v>6206</v>
      </c>
      <c r="I5517" t="s">
        <v>16317</v>
      </c>
      <c r="J5517" t="s">
        <v>21956</v>
      </c>
      <c r="K5517" t="s">
        <v>22826</v>
      </c>
      <c r="L5517" t="s">
        <v>21854</v>
      </c>
      <c r="M5517" s="44">
        <v>-1152926.79</v>
      </c>
      <c r="N5517" s="44">
        <v>-922341.43</v>
      </c>
    </row>
    <row r="5518" spans="2:14" x14ac:dyDescent="0.25">
      <c r="B5518" s="49" t="s">
        <v>9328</v>
      </c>
      <c r="C5518" s="53" t="str">
        <f>_xlfn.XLOOKUP(Tabla1[[#This Row],[txtDimensionFocus]],Tabla7[Columna1],Tabla7[Columna2])</f>
        <v>Cuentas Por Pagar Contratos</v>
      </c>
      <c r="D5518" s="43" t="s">
        <v>10733</v>
      </c>
      <c r="E5518" t="s">
        <v>1811</v>
      </c>
      <c r="F5518" t="s">
        <v>10734</v>
      </c>
      <c r="G5518" s="41">
        <v>41607</v>
      </c>
      <c r="H5518" t="s">
        <v>1812</v>
      </c>
      <c r="I5518" t="s">
        <v>19682</v>
      </c>
      <c r="K5518" t="s">
        <v>23101</v>
      </c>
      <c r="L5518" t="s">
        <v>21854</v>
      </c>
      <c r="M5518" s="44">
        <v>-910000</v>
      </c>
      <c r="N5518" s="44">
        <v>-910000</v>
      </c>
    </row>
    <row r="5519" spans="2:14" x14ac:dyDescent="0.25">
      <c r="B5519" s="49" t="s">
        <v>9328</v>
      </c>
      <c r="C5519" s="53" t="str">
        <f>_xlfn.XLOOKUP(Tabla1[[#This Row],[txtDimensionFocus]],Tabla7[Columna1],Tabla7[Columna2])</f>
        <v>Cuentas Por Pagar Contratos</v>
      </c>
      <c r="D5519" s="43" t="s">
        <v>15952</v>
      </c>
      <c r="E5519" t="s">
        <v>8547</v>
      </c>
      <c r="F5519" t="s">
        <v>15953</v>
      </c>
      <c r="G5519" s="41">
        <v>44533</v>
      </c>
      <c r="H5519" t="s">
        <v>8548</v>
      </c>
      <c r="I5519" t="s">
        <v>19349</v>
      </c>
      <c r="K5519" t="s">
        <v>23304</v>
      </c>
      <c r="L5519" t="s">
        <v>21854</v>
      </c>
      <c r="M5519" s="44">
        <v>-907200</v>
      </c>
      <c r="N5519" s="44">
        <v>-907200</v>
      </c>
    </row>
    <row r="5520" spans="2:14" x14ac:dyDescent="0.25">
      <c r="B5520" s="49" t="s">
        <v>9328</v>
      </c>
      <c r="C5520" s="53" t="str">
        <f>_xlfn.XLOOKUP(Tabla1[[#This Row],[txtDimensionFocus]],Tabla7[Columna1],Tabla7[Columna2])</f>
        <v>Cuentas Por Pagar Contratos</v>
      </c>
      <c r="D5520" s="43" t="s">
        <v>15698</v>
      </c>
      <c r="E5520" t="s">
        <v>8226</v>
      </c>
      <c r="F5520" t="s">
        <v>15699</v>
      </c>
      <c r="G5520" s="41">
        <v>44470</v>
      </c>
      <c r="H5520" t="s">
        <v>8227</v>
      </c>
      <c r="I5520" t="s">
        <v>19773</v>
      </c>
      <c r="K5520" t="s">
        <v>23216</v>
      </c>
      <c r="L5520" t="s">
        <v>21854</v>
      </c>
      <c r="M5520" s="44">
        <v>-903858.9</v>
      </c>
      <c r="N5520" s="44">
        <v>-903858.9</v>
      </c>
    </row>
    <row r="5521" spans="2:14" x14ac:dyDescent="0.25">
      <c r="B5521" s="49" t="s">
        <v>9328</v>
      </c>
      <c r="C5521" s="53" t="str">
        <f>_xlfn.XLOOKUP(Tabla1[[#This Row],[txtDimensionFocus]],Tabla7[Columna1],Tabla7[Columna2])</f>
        <v>Cuentas Por Pagar Contratos</v>
      </c>
      <c r="D5521" s="43" t="s">
        <v>15829</v>
      </c>
      <c r="E5521" t="s">
        <v>8392</v>
      </c>
      <c r="F5521" t="s">
        <v>15830</v>
      </c>
      <c r="G5521" s="41">
        <v>44474</v>
      </c>
      <c r="H5521" t="s">
        <v>8393</v>
      </c>
      <c r="I5521" t="s">
        <v>19666</v>
      </c>
      <c r="K5521" t="s">
        <v>23165</v>
      </c>
      <c r="L5521" t="s">
        <v>21854</v>
      </c>
      <c r="M5521" s="44">
        <v>-900000</v>
      </c>
      <c r="N5521" s="44">
        <v>-900000</v>
      </c>
    </row>
    <row r="5522" spans="2:14" x14ac:dyDescent="0.25">
      <c r="B5522" s="49" t="s">
        <v>9328</v>
      </c>
      <c r="C5522" s="53" t="str">
        <f>_xlfn.XLOOKUP(Tabla1[[#This Row],[txtDimensionFocus]],Tabla7[Columna1],Tabla7[Columna2])</f>
        <v>Cuentas Por Pagar Contratos</v>
      </c>
      <c r="D5522" s="43" t="s">
        <v>15721</v>
      </c>
      <c r="E5522" t="s">
        <v>8249</v>
      </c>
      <c r="F5522" t="s">
        <v>15722</v>
      </c>
      <c r="G5522" s="41">
        <v>44470</v>
      </c>
      <c r="H5522" t="s">
        <v>8250</v>
      </c>
      <c r="I5522" t="s">
        <v>19303</v>
      </c>
      <c r="K5522" t="s">
        <v>23287</v>
      </c>
      <c r="L5522" t="s">
        <v>21854</v>
      </c>
      <c r="M5522" s="44">
        <v>-900000</v>
      </c>
      <c r="N5522" s="44">
        <v>-900000</v>
      </c>
    </row>
    <row r="5523" spans="2:14" x14ac:dyDescent="0.25">
      <c r="B5523" s="49" t="s">
        <v>9328</v>
      </c>
      <c r="C5523" s="53" t="str">
        <f>_xlfn.XLOOKUP(Tabla1[[#This Row],[txtDimensionFocus]],Tabla7[Columna1],Tabla7[Columna2])</f>
        <v>Cuentas Por Pagar Contratos</v>
      </c>
      <c r="D5523" s="43" t="s">
        <v>8281</v>
      </c>
      <c r="E5523" t="s">
        <v>8280</v>
      </c>
      <c r="F5523" t="s">
        <v>15752</v>
      </c>
      <c r="G5523" s="41">
        <v>44470</v>
      </c>
      <c r="H5523" t="s">
        <v>8282</v>
      </c>
      <c r="I5523" t="s">
        <v>19380</v>
      </c>
      <c r="K5523" t="s">
        <v>23380</v>
      </c>
      <c r="L5523" t="s">
        <v>21854</v>
      </c>
      <c r="M5523" s="44">
        <v>-900000</v>
      </c>
      <c r="N5523" s="44">
        <v>-900000</v>
      </c>
    </row>
    <row r="5524" spans="2:14" x14ac:dyDescent="0.25">
      <c r="B5524" s="49" t="s">
        <v>9328</v>
      </c>
      <c r="C5524" s="53" t="str">
        <f>_xlfn.XLOOKUP(Tabla1[[#This Row],[txtDimensionFocus]],Tabla7[Columna1],Tabla7[Columna2])</f>
        <v>Cuentas Por Pagar Contratos</v>
      </c>
      <c r="D5524" s="43" t="s">
        <v>7064</v>
      </c>
      <c r="E5524" t="s">
        <v>7063</v>
      </c>
      <c r="F5524" t="s">
        <v>14824</v>
      </c>
      <c r="G5524" s="41">
        <v>43202</v>
      </c>
      <c r="H5524" t="s">
        <v>3854</v>
      </c>
      <c r="I5524" t="s">
        <v>19040</v>
      </c>
      <c r="K5524" t="s">
        <v>23508</v>
      </c>
      <c r="L5524" t="s">
        <v>21854</v>
      </c>
      <c r="M5524" s="44">
        <v>-894283.12</v>
      </c>
      <c r="N5524" s="44">
        <v>-894283.12</v>
      </c>
    </row>
    <row r="5525" spans="2:14" x14ac:dyDescent="0.25">
      <c r="B5525" s="49" t="s">
        <v>9328</v>
      </c>
      <c r="C5525" s="53" t="str">
        <f>_xlfn.XLOOKUP(Tabla1[[#This Row],[txtDimensionFocus]],Tabla7[Columna1],Tabla7[Columna2])</f>
        <v>Cuentas Por Pagar Contratos</v>
      </c>
      <c r="D5525" s="43" t="s">
        <v>5254</v>
      </c>
      <c r="E5525" t="s">
        <v>5253</v>
      </c>
      <c r="F5525" t="s">
        <v>13817</v>
      </c>
      <c r="G5525" s="41">
        <v>42277</v>
      </c>
      <c r="H5525" t="s">
        <v>5754</v>
      </c>
      <c r="I5525" t="s">
        <v>20290</v>
      </c>
      <c r="K5525" t="s">
        <v>23525</v>
      </c>
      <c r="L5525" t="s">
        <v>21854</v>
      </c>
      <c r="M5525" s="44">
        <v>-889072.51</v>
      </c>
      <c r="N5525" s="44">
        <v>-889072.51</v>
      </c>
    </row>
    <row r="5526" spans="2:14" x14ac:dyDescent="0.25">
      <c r="B5526" s="49" t="s">
        <v>23585</v>
      </c>
      <c r="C5526" s="53" t="str">
        <f>_xlfn.XLOOKUP(Tabla1[[#This Row],[txtDimensionFocus]],Tabla7[Columna1],Tabla7[Columna2])</f>
        <v>Cuenta Por Pagar Sueldos/Pension Alimenticia</v>
      </c>
      <c r="D5526" s="43" t="s">
        <v>9471</v>
      </c>
      <c r="E5526" t="s">
        <v>238</v>
      </c>
      <c r="F5526" t="s">
        <v>23666</v>
      </c>
      <c r="G5526" s="41">
        <v>41589</v>
      </c>
      <c r="L5526" t="s">
        <v>21854</v>
      </c>
      <c r="M5526" s="44">
        <v>-2000</v>
      </c>
      <c r="N5526" s="44">
        <v>-2000</v>
      </c>
    </row>
    <row r="5527" spans="2:14" x14ac:dyDescent="0.25">
      <c r="B5527" s="49" t="s">
        <v>23585</v>
      </c>
      <c r="C5527" s="53" t="str">
        <f>_xlfn.XLOOKUP(Tabla1[[#This Row],[txtDimensionFocus]],Tabla7[Columna1],Tabla7[Columna2])</f>
        <v>Cuenta Por Pagar Sueldos/Pension Alimenticia</v>
      </c>
      <c r="D5527" s="43" t="s">
        <v>23677</v>
      </c>
      <c r="E5527" t="s">
        <v>23678</v>
      </c>
      <c r="F5527" t="s">
        <v>23679</v>
      </c>
      <c r="G5527" s="41">
        <v>41403</v>
      </c>
      <c r="L5527" t="s">
        <v>21854</v>
      </c>
      <c r="M5527" s="44">
        <v>-2000</v>
      </c>
      <c r="N5527" s="44">
        <v>-2000</v>
      </c>
    </row>
    <row r="5528" spans="2:14" x14ac:dyDescent="0.25">
      <c r="B5528" s="49" t="s">
        <v>23585</v>
      </c>
      <c r="C5528" s="53" t="str">
        <f>_xlfn.XLOOKUP(Tabla1[[#This Row],[txtDimensionFocus]],Tabla7[Columna1],Tabla7[Columna2])</f>
        <v>Cuenta Por Pagar Sueldos/Pension Alimenticia</v>
      </c>
      <c r="D5528" s="43" t="s">
        <v>23680</v>
      </c>
      <c r="E5528" t="s">
        <v>23681</v>
      </c>
      <c r="F5528" t="s">
        <v>23682</v>
      </c>
      <c r="G5528" s="41">
        <v>41121</v>
      </c>
      <c r="H5528" t="s">
        <v>741</v>
      </c>
      <c r="L5528" t="s">
        <v>21854</v>
      </c>
      <c r="M5528" s="44">
        <v>-2000</v>
      </c>
      <c r="N5528" s="44">
        <v>-2000</v>
      </c>
    </row>
    <row r="5529" spans="2:14" x14ac:dyDescent="0.25">
      <c r="B5529" s="49" t="s">
        <v>9328</v>
      </c>
      <c r="C5529" s="53" t="str">
        <f>_xlfn.XLOOKUP(Tabla1[[#This Row],[txtDimensionFocus]],Tabla7[Columna1],Tabla7[Columna2])</f>
        <v>Cuentas Por Pagar Contratos</v>
      </c>
      <c r="D5529" s="43" t="s">
        <v>8294</v>
      </c>
      <c r="E5529" t="s">
        <v>8293</v>
      </c>
      <c r="F5529" t="s">
        <v>15757</v>
      </c>
      <c r="G5529" s="41">
        <v>44470</v>
      </c>
      <c r="H5529" t="s">
        <v>8295</v>
      </c>
      <c r="I5529" t="s">
        <v>19303</v>
      </c>
      <c r="K5529" t="s">
        <v>23413</v>
      </c>
      <c r="L5529" t="s">
        <v>21854</v>
      </c>
      <c r="M5529" s="44">
        <v>-888828</v>
      </c>
      <c r="N5529" s="44">
        <v>-888828</v>
      </c>
    </row>
    <row r="5530" spans="2:14" x14ac:dyDescent="0.25">
      <c r="B5530" s="49" t="s">
        <v>9328</v>
      </c>
      <c r="C5530" s="53" t="str">
        <f>_xlfn.XLOOKUP(Tabla1[[#This Row],[txtDimensionFocus]],Tabla7[Columna1],Tabla7[Columna2])</f>
        <v>Cuentas Por Pagar Contratos</v>
      </c>
      <c r="D5530" s="43" t="s">
        <v>15440</v>
      </c>
      <c r="E5530" t="s">
        <v>7963</v>
      </c>
      <c r="F5530" t="s">
        <v>15441</v>
      </c>
      <c r="G5530" s="41">
        <v>44462</v>
      </c>
      <c r="H5530" t="s">
        <v>7964</v>
      </c>
      <c r="I5530" t="s">
        <v>19759</v>
      </c>
      <c r="K5530" t="s">
        <v>23334</v>
      </c>
      <c r="L5530" t="s">
        <v>21854</v>
      </c>
      <c r="M5530" s="44">
        <v>-888480.33</v>
      </c>
      <c r="N5530" s="44">
        <v>-888480.33</v>
      </c>
    </row>
    <row r="5531" spans="2:14" x14ac:dyDescent="0.25">
      <c r="B5531" s="49" t="s">
        <v>9328</v>
      </c>
      <c r="C5531" s="53" t="str">
        <f>_xlfn.XLOOKUP(Tabla1[[#This Row],[txtDimensionFocus]],Tabla7[Columna1],Tabla7[Columna2])</f>
        <v>Cuentas Por Pagar Contratos</v>
      </c>
      <c r="D5531" s="43" t="s">
        <v>14602</v>
      </c>
      <c r="E5531" t="s">
        <v>6765</v>
      </c>
      <c r="F5531" t="s">
        <v>14603</v>
      </c>
      <c r="G5531" s="41">
        <v>42863</v>
      </c>
      <c r="H5531" t="s">
        <v>6766</v>
      </c>
      <c r="I5531" t="s">
        <v>19367</v>
      </c>
      <c r="K5531" t="s">
        <v>22849</v>
      </c>
      <c r="L5531" t="s">
        <v>21854</v>
      </c>
      <c r="M5531" s="44">
        <v>-884148</v>
      </c>
      <c r="N5531" s="44">
        <v>-884148</v>
      </c>
    </row>
    <row r="5532" spans="2:14" x14ac:dyDescent="0.25">
      <c r="B5532" s="49" t="s">
        <v>9328</v>
      </c>
      <c r="C5532" s="53" t="str">
        <f>_xlfn.XLOOKUP(Tabla1[[#This Row],[txtDimensionFocus]],Tabla7[Columna1],Tabla7[Columna2])</f>
        <v>Cuentas Por Pagar Contratos</v>
      </c>
      <c r="D5532" s="43" t="s">
        <v>15723</v>
      </c>
      <c r="E5532" t="s">
        <v>8251</v>
      </c>
      <c r="F5532" t="s">
        <v>15724</v>
      </c>
      <c r="G5532" s="41">
        <v>44470</v>
      </c>
      <c r="H5532" t="s">
        <v>8252</v>
      </c>
      <c r="I5532" t="s">
        <v>19375</v>
      </c>
      <c r="K5532" t="s">
        <v>23292</v>
      </c>
      <c r="L5532" t="s">
        <v>21854</v>
      </c>
      <c r="M5532" s="44">
        <v>-880000</v>
      </c>
      <c r="N5532" s="44">
        <v>-880000</v>
      </c>
    </row>
    <row r="5533" spans="2:14" x14ac:dyDescent="0.25">
      <c r="B5533" s="49" t="s">
        <v>9328</v>
      </c>
      <c r="C5533" s="53" t="str">
        <f>_xlfn.XLOOKUP(Tabla1[[#This Row],[txtDimensionFocus]],Tabla7[Columna1],Tabla7[Columna2])</f>
        <v>Cuentas Por Pagar Contratos</v>
      </c>
      <c r="D5533" s="43" t="s">
        <v>15779</v>
      </c>
      <c r="E5533" t="s">
        <v>8327</v>
      </c>
      <c r="F5533" t="s">
        <v>15780</v>
      </c>
      <c r="G5533" s="41">
        <v>44470</v>
      </c>
      <c r="H5533" t="s">
        <v>8328</v>
      </c>
      <c r="I5533" t="s">
        <v>19445</v>
      </c>
      <c r="K5533">
        <v>3392</v>
      </c>
      <c r="L5533" t="s">
        <v>21854</v>
      </c>
      <c r="M5533" s="44">
        <v>-880000</v>
      </c>
      <c r="N5533" s="44">
        <v>-880000</v>
      </c>
    </row>
    <row r="5534" spans="2:14" x14ac:dyDescent="0.25">
      <c r="B5534" s="49" t="s">
        <v>9328</v>
      </c>
      <c r="C5534" s="53" t="str">
        <f>_xlfn.XLOOKUP(Tabla1[[#This Row],[txtDimensionFocus]],Tabla7[Columna1],Tabla7[Columna2])</f>
        <v>Cuentas Por Pagar Contratos</v>
      </c>
      <c r="D5534" s="43" t="s">
        <v>15879</v>
      </c>
      <c r="E5534" t="s">
        <v>8447</v>
      </c>
      <c r="F5534" t="s">
        <v>15880</v>
      </c>
      <c r="G5534" s="41">
        <v>44481</v>
      </c>
      <c r="H5534" t="s">
        <v>8448</v>
      </c>
      <c r="I5534" t="s">
        <v>19422</v>
      </c>
      <c r="K5534" t="s">
        <v>23335</v>
      </c>
      <c r="L5534" t="s">
        <v>21854</v>
      </c>
      <c r="M5534" s="44">
        <v>-879200</v>
      </c>
      <c r="N5534" s="44">
        <v>-879200</v>
      </c>
    </row>
    <row r="5535" spans="2:14" x14ac:dyDescent="0.25">
      <c r="B5535" s="49" t="s">
        <v>9328</v>
      </c>
      <c r="C5535" s="53" t="str">
        <f>_xlfn.XLOOKUP(Tabla1[[#This Row],[txtDimensionFocus]],Tabla7[Columna1],Tabla7[Columna2])</f>
        <v>Cuentas Por Pagar Contratos</v>
      </c>
      <c r="D5535" s="43" t="s">
        <v>15737</v>
      </c>
      <c r="E5535" t="s">
        <v>8265</v>
      </c>
      <c r="F5535" t="s">
        <v>15738</v>
      </c>
      <c r="G5535" s="41">
        <v>44470</v>
      </c>
      <c r="H5535" t="s">
        <v>8266</v>
      </c>
      <c r="I5535" t="s">
        <v>19324</v>
      </c>
      <c r="K5535" t="s">
        <v>23341</v>
      </c>
      <c r="L5535" t="s">
        <v>21854</v>
      </c>
      <c r="M5535" s="44">
        <v>-875000</v>
      </c>
      <c r="N5535" s="44">
        <v>-875000</v>
      </c>
    </row>
    <row r="5536" spans="2:14" x14ac:dyDescent="0.25">
      <c r="B5536" s="49" t="s">
        <v>9328</v>
      </c>
      <c r="C5536" s="53" t="str">
        <f>_xlfn.XLOOKUP(Tabla1[[#This Row],[txtDimensionFocus]],Tabla7[Columna1],Tabla7[Columna2])</f>
        <v>Cuentas Por Pagar Contratos</v>
      </c>
      <c r="D5536" s="43" t="s">
        <v>663</v>
      </c>
      <c r="E5536" t="s">
        <v>662</v>
      </c>
      <c r="F5536" t="s">
        <v>12481</v>
      </c>
      <c r="G5536" s="41">
        <v>41837</v>
      </c>
      <c r="H5536" t="s">
        <v>4031</v>
      </c>
      <c r="I5536" t="s">
        <v>20088</v>
      </c>
      <c r="K5536" t="s">
        <v>23430</v>
      </c>
      <c r="L5536" t="s">
        <v>21854</v>
      </c>
      <c r="M5536" s="44">
        <v>-861669.92</v>
      </c>
      <c r="N5536" s="44">
        <v>-861669.92</v>
      </c>
    </row>
    <row r="5537" spans="2:14" x14ac:dyDescent="0.25">
      <c r="B5537" s="49" t="s">
        <v>9328</v>
      </c>
      <c r="C5537" s="53" t="str">
        <f>_xlfn.XLOOKUP(Tabla1[[#This Row],[txtDimensionFocus]],Tabla7[Columna1],Tabla7[Columna2])</f>
        <v>Cuentas Por Pagar Contratos</v>
      </c>
      <c r="D5537" s="43" t="s">
        <v>395</v>
      </c>
      <c r="E5537" t="s">
        <v>394</v>
      </c>
      <c r="F5537" t="s">
        <v>9602</v>
      </c>
      <c r="G5537" s="41">
        <v>40816</v>
      </c>
      <c r="H5537">
        <v>1308</v>
      </c>
      <c r="L5537" t="s">
        <v>21854</v>
      </c>
      <c r="M5537" s="44">
        <v>-858000</v>
      </c>
      <c r="N5537" s="44">
        <v>-858000</v>
      </c>
    </row>
    <row r="5538" spans="2:14" x14ac:dyDescent="0.25">
      <c r="B5538" s="49" t="s">
        <v>9328</v>
      </c>
      <c r="C5538" s="53" t="str">
        <f>_xlfn.XLOOKUP(Tabla1[[#This Row],[txtDimensionFocus]],Tabla7[Columna1],Tabla7[Columna2])</f>
        <v>Cuentas Por Pagar Contratos</v>
      </c>
      <c r="D5538" s="43" t="s">
        <v>15710</v>
      </c>
      <c r="E5538" t="s">
        <v>8238</v>
      </c>
      <c r="F5538" t="s">
        <v>15711</v>
      </c>
      <c r="G5538" s="41">
        <v>44470</v>
      </c>
      <c r="H5538" t="s">
        <v>8239</v>
      </c>
      <c r="I5538" t="s">
        <v>19677</v>
      </c>
      <c r="K5538" t="s">
        <v>23233</v>
      </c>
      <c r="L5538" t="s">
        <v>21854</v>
      </c>
      <c r="M5538" s="44">
        <v>-852000</v>
      </c>
      <c r="N5538" s="44">
        <v>-852000</v>
      </c>
    </row>
    <row r="5539" spans="2:14" x14ac:dyDescent="0.25">
      <c r="B5539" s="49" t="s">
        <v>9328</v>
      </c>
      <c r="C5539" s="53" t="str">
        <f>_xlfn.XLOOKUP(Tabla1[[#This Row],[txtDimensionFocus]],Tabla7[Columna1],Tabla7[Columna2])</f>
        <v>Cuentas Por Pagar Contratos</v>
      </c>
      <c r="D5539" s="43" t="s">
        <v>15980</v>
      </c>
      <c r="E5539" t="s">
        <v>8573</v>
      </c>
      <c r="F5539" t="s">
        <v>15981</v>
      </c>
      <c r="G5539" s="41">
        <v>44538</v>
      </c>
      <c r="H5539" t="s">
        <v>8574</v>
      </c>
      <c r="I5539" t="s">
        <v>19437</v>
      </c>
      <c r="K5539" t="s">
        <v>23242</v>
      </c>
      <c r="L5539" t="s">
        <v>21854</v>
      </c>
      <c r="M5539" s="44">
        <v>-840000</v>
      </c>
      <c r="N5539" s="44">
        <v>-840000</v>
      </c>
    </row>
    <row r="5540" spans="2:14" x14ac:dyDescent="0.25">
      <c r="B5540" s="49" t="s">
        <v>9328</v>
      </c>
      <c r="C5540" s="53" t="str">
        <f>_xlfn.XLOOKUP(Tabla1[[#This Row],[txtDimensionFocus]],Tabla7[Columna1],Tabla7[Columna2])</f>
        <v>Cuentas Por Pagar Contratos</v>
      </c>
      <c r="D5540" s="43" t="s">
        <v>15735</v>
      </c>
      <c r="E5540" t="s">
        <v>8263</v>
      </c>
      <c r="F5540" t="s">
        <v>15736</v>
      </c>
      <c r="G5540" s="41">
        <v>44470</v>
      </c>
      <c r="H5540" t="s">
        <v>8264</v>
      </c>
      <c r="I5540" t="s">
        <v>19921</v>
      </c>
      <c r="K5540" t="s">
        <v>23340</v>
      </c>
      <c r="L5540" t="s">
        <v>21854</v>
      </c>
      <c r="M5540" s="44">
        <v>-840000</v>
      </c>
      <c r="N5540" s="44">
        <v>-840000</v>
      </c>
    </row>
    <row r="5541" spans="2:14" x14ac:dyDescent="0.25">
      <c r="B5541" s="49" t="s">
        <v>9328</v>
      </c>
      <c r="C5541" s="53" t="str">
        <f>_xlfn.XLOOKUP(Tabla1[[#This Row],[txtDimensionFocus]],Tabla7[Columna1],Tabla7[Columna2])</f>
        <v>Cuentas Por Pagar Contratos</v>
      </c>
      <c r="D5541" s="43" t="s">
        <v>15993</v>
      </c>
      <c r="E5541" t="s">
        <v>8586</v>
      </c>
      <c r="F5541" t="s">
        <v>15994</v>
      </c>
      <c r="G5541" s="41">
        <v>44539</v>
      </c>
      <c r="H5541" t="s">
        <v>8587</v>
      </c>
      <c r="I5541" t="s">
        <v>19349</v>
      </c>
      <c r="K5541" t="s">
        <v>23113</v>
      </c>
      <c r="L5541" t="s">
        <v>21854</v>
      </c>
      <c r="M5541" s="44">
        <v>-828648</v>
      </c>
      <c r="N5541" s="44">
        <v>-828648</v>
      </c>
    </row>
    <row r="5542" spans="2:14" x14ac:dyDescent="0.25">
      <c r="B5542" s="49" t="s">
        <v>9328</v>
      </c>
      <c r="C5542" s="53" t="str">
        <f>_xlfn.XLOOKUP(Tabla1[[#This Row],[txtDimensionFocus]],Tabla7[Columna1],Tabla7[Columna2])</f>
        <v>Cuentas Por Pagar Contratos</v>
      </c>
      <c r="D5542" s="43" t="s">
        <v>15520</v>
      </c>
      <c r="E5542" t="s">
        <v>8046</v>
      </c>
      <c r="F5542" t="s">
        <v>15521</v>
      </c>
      <c r="G5542" s="41">
        <v>44469</v>
      </c>
      <c r="H5542" t="s">
        <v>8047</v>
      </c>
      <c r="I5542" t="s">
        <v>19620</v>
      </c>
      <c r="K5542" t="s">
        <v>23420</v>
      </c>
      <c r="L5542" t="s">
        <v>21854</v>
      </c>
      <c r="M5542" s="44">
        <v>-825000</v>
      </c>
      <c r="N5542" s="44">
        <v>-825000</v>
      </c>
    </row>
    <row r="5543" spans="2:14" x14ac:dyDescent="0.25">
      <c r="B5543" s="49" t="s">
        <v>9328</v>
      </c>
      <c r="C5543" s="53" t="str">
        <f>_xlfn.XLOOKUP(Tabla1[[#This Row],[txtDimensionFocus]],Tabla7[Columna1],Tabla7[Columna2])</f>
        <v>Cuentas Por Pagar Contratos</v>
      </c>
      <c r="D5543" s="43" t="s">
        <v>13834</v>
      </c>
      <c r="E5543" t="s">
        <v>5773</v>
      </c>
      <c r="F5543" t="s">
        <v>13835</v>
      </c>
      <c r="G5543" s="41">
        <v>42296</v>
      </c>
      <c r="H5543" t="s">
        <v>5774</v>
      </c>
      <c r="I5543" t="s">
        <v>17879</v>
      </c>
      <c r="J5543" t="s">
        <v>21879</v>
      </c>
      <c r="K5543" t="s">
        <v>23368</v>
      </c>
      <c r="L5543" t="s">
        <v>21854</v>
      </c>
      <c r="M5543" s="44">
        <v>-1024472.98</v>
      </c>
      <c r="N5543" s="44">
        <v>-819578.38</v>
      </c>
    </row>
    <row r="5544" spans="2:14" x14ac:dyDescent="0.25">
      <c r="B5544" s="49" t="s">
        <v>9328</v>
      </c>
      <c r="C5544" s="53" t="str">
        <f>_xlfn.XLOOKUP(Tabla1[[#This Row],[txtDimensionFocus]],Tabla7[Columna1],Tabla7[Columna2])</f>
        <v>Cuentas Por Pagar Contratos</v>
      </c>
      <c r="D5544" s="43" t="s">
        <v>12318</v>
      </c>
      <c r="E5544" t="s">
        <v>3799</v>
      </c>
      <c r="F5544" t="s">
        <v>12319</v>
      </c>
      <c r="G5544" s="41">
        <v>41793</v>
      </c>
      <c r="H5544" t="s">
        <v>3800</v>
      </c>
      <c r="I5544" t="s">
        <v>19417</v>
      </c>
      <c r="K5544" t="s">
        <v>23226</v>
      </c>
      <c r="L5544" t="s">
        <v>21854</v>
      </c>
      <c r="M5544" s="44">
        <v>-819000</v>
      </c>
      <c r="N5544" s="44">
        <v>-819000</v>
      </c>
    </row>
    <row r="5545" spans="2:14" x14ac:dyDescent="0.25">
      <c r="B5545" s="49" t="s">
        <v>9328</v>
      </c>
      <c r="C5545" s="53" t="str">
        <f>_xlfn.XLOOKUP(Tabla1[[#This Row],[txtDimensionFocus]],Tabla7[Columna1],Tabla7[Columna2])</f>
        <v>Cuentas Por Pagar Contratos</v>
      </c>
      <c r="D5545" s="43" t="s">
        <v>13584</v>
      </c>
      <c r="E5545" t="s">
        <v>5485</v>
      </c>
      <c r="F5545" t="s">
        <v>13585</v>
      </c>
      <c r="G5545" s="41">
        <v>42142</v>
      </c>
      <c r="H5545" t="s">
        <v>5486</v>
      </c>
      <c r="I5545" t="s">
        <v>19490</v>
      </c>
      <c r="K5545" t="s">
        <v>23112</v>
      </c>
      <c r="L5545" t="s">
        <v>21854</v>
      </c>
      <c r="M5545" s="44">
        <v>-810000</v>
      </c>
      <c r="N5545" s="44">
        <v>-810000</v>
      </c>
    </row>
    <row r="5546" spans="2:14" x14ac:dyDescent="0.25">
      <c r="B5546" s="49" t="s">
        <v>9328</v>
      </c>
      <c r="C5546" s="53" t="str">
        <f>_xlfn.XLOOKUP(Tabla1[[#This Row],[txtDimensionFocus]],Tabla7[Columna1],Tabla7[Columna2])</f>
        <v>Cuentas Por Pagar Contratos</v>
      </c>
      <c r="D5546" s="43" t="s">
        <v>12777</v>
      </c>
      <c r="E5546" t="s">
        <v>4418</v>
      </c>
      <c r="F5546" t="s">
        <v>12778</v>
      </c>
      <c r="G5546" s="41">
        <v>41949</v>
      </c>
      <c r="H5546" t="s">
        <v>4419</v>
      </c>
      <c r="I5546" t="s">
        <v>1804</v>
      </c>
      <c r="K5546" t="s">
        <v>23096</v>
      </c>
      <c r="L5546" t="s">
        <v>21854</v>
      </c>
      <c r="M5546" s="44">
        <v>-797300</v>
      </c>
      <c r="N5546" s="44">
        <v>-797300</v>
      </c>
    </row>
    <row r="5547" spans="2:14" x14ac:dyDescent="0.25">
      <c r="B5547" s="49" t="s">
        <v>9328</v>
      </c>
      <c r="C5547" s="53" t="str">
        <f>_xlfn.XLOOKUP(Tabla1[[#This Row],[txtDimensionFocus]],Tabla7[Columna1],Tabla7[Columna2])</f>
        <v>Cuentas Por Pagar Contratos</v>
      </c>
      <c r="D5547" s="43" t="s">
        <v>6886</v>
      </c>
      <c r="E5547" t="s">
        <v>6885</v>
      </c>
      <c r="F5547" t="s">
        <v>14690</v>
      </c>
      <c r="G5547" s="41">
        <v>42970</v>
      </c>
      <c r="H5547" t="s">
        <v>6887</v>
      </c>
      <c r="I5547" t="s">
        <v>20188</v>
      </c>
      <c r="K5547" t="s">
        <v>23478</v>
      </c>
      <c r="L5547" t="s">
        <v>21854</v>
      </c>
      <c r="M5547" s="44">
        <v>-792886.34</v>
      </c>
      <c r="N5547" s="44">
        <v>-792886.34</v>
      </c>
    </row>
    <row r="5548" spans="2:14" x14ac:dyDescent="0.25">
      <c r="B5548" s="49" t="s">
        <v>9328</v>
      </c>
      <c r="C5548" s="53" t="str">
        <f>_xlfn.XLOOKUP(Tabla1[[#This Row],[txtDimensionFocus]],Tabla7[Columna1],Tabla7[Columna2])</f>
        <v>Cuentas Por Pagar Contratos</v>
      </c>
      <c r="D5548" s="43" t="s">
        <v>15569</v>
      </c>
      <c r="E5548" t="s">
        <v>8097</v>
      </c>
      <c r="F5548" t="s">
        <v>15570</v>
      </c>
      <c r="G5548" s="41">
        <v>44470</v>
      </c>
      <c r="H5548" t="s">
        <v>8098</v>
      </c>
      <c r="I5548" t="s">
        <v>19323</v>
      </c>
      <c r="K5548" t="s">
        <v>22906</v>
      </c>
      <c r="L5548" t="s">
        <v>21854</v>
      </c>
      <c r="M5548" s="44">
        <v>-788433.3</v>
      </c>
      <c r="N5548" s="44">
        <v>-788433.3</v>
      </c>
    </row>
    <row r="5549" spans="2:14" x14ac:dyDescent="0.25">
      <c r="B5549" s="49" t="s">
        <v>23700</v>
      </c>
      <c r="C5549" s="53" t="str">
        <f>_xlfn.XLOOKUP(Tabla1[[#This Row],[txtDimensionFocus]],Tabla7[Columna1],Tabla7[Columna2])</f>
        <v>Retencion por Pagar  de Impuesto Retenido</v>
      </c>
      <c r="D5549" s="43" t="s">
        <v>17</v>
      </c>
      <c r="E5549" t="s">
        <v>16</v>
      </c>
      <c r="F5549" t="s">
        <v>23845</v>
      </c>
      <c r="G5549" s="41">
        <v>41802</v>
      </c>
      <c r="L5549" t="s">
        <v>21854</v>
      </c>
      <c r="M5549" s="44">
        <v>-1881.29</v>
      </c>
      <c r="N5549" s="44">
        <v>-1881.29</v>
      </c>
    </row>
    <row r="5550" spans="2:14" x14ac:dyDescent="0.25">
      <c r="B5550" s="49" t="s">
        <v>9328</v>
      </c>
      <c r="C5550" s="53" t="str">
        <f>_xlfn.XLOOKUP(Tabla1[[#This Row],[txtDimensionFocus]],Tabla7[Columna1],Tabla7[Columna2])</f>
        <v>Cuentas Por Pagar Contratos</v>
      </c>
      <c r="D5550" s="43" t="s">
        <v>15087</v>
      </c>
      <c r="E5550" t="s">
        <v>7433</v>
      </c>
      <c r="F5550" t="s">
        <v>15088</v>
      </c>
      <c r="G5550" s="41">
        <v>43587</v>
      </c>
      <c r="H5550" t="s">
        <v>7434</v>
      </c>
      <c r="I5550" t="s">
        <v>16883</v>
      </c>
      <c r="K5550" t="s">
        <v>23018</v>
      </c>
      <c r="L5550" t="s">
        <v>21854</v>
      </c>
      <c r="M5550" s="44">
        <v>-3926181.75</v>
      </c>
      <c r="N5550" s="44">
        <v>-785236.35</v>
      </c>
    </row>
    <row r="5551" spans="2:14" x14ac:dyDescent="0.25">
      <c r="B5551" s="49" t="s">
        <v>9328</v>
      </c>
      <c r="C5551" s="53" t="str">
        <f>_xlfn.XLOOKUP(Tabla1[[#This Row],[txtDimensionFocus]],Tabla7[Columna1],Tabla7[Columna2])</f>
        <v>Cuentas Por Pagar Contratos</v>
      </c>
      <c r="D5551" s="43" t="s">
        <v>15798</v>
      </c>
      <c r="E5551" t="s">
        <v>8352</v>
      </c>
      <c r="F5551" t="s">
        <v>15799</v>
      </c>
      <c r="G5551" s="41">
        <v>44471</v>
      </c>
      <c r="H5551" t="s">
        <v>8353</v>
      </c>
      <c r="I5551" t="s">
        <v>19620</v>
      </c>
      <c r="K5551" t="s">
        <v>23254</v>
      </c>
      <c r="L5551" t="s">
        <v>21854</v>
      </c>
      <c r="M5551" s="44">
        <v>-780000</v>
      </c>
      <c r="N5551" s="44">
        <v>-780000</v>
      </c>
    </row>
    <row r="5552" spans="2:14" x14ac:dyDescent="0.25">
      <c r="B5552" s="49" t="s">
        <v>9328</v>
      </c>
      <c r="C5552" s="53" t="str">
        <f>_xlfn.XLOOKUP(Tabla1[[#This Row],[txtDimensionFocus]],Tabla7[Columna1],Tabla7[Columna2])</f>
        <v>Cuentas Por Pagar Contratos</v>
      </c>
      <c r="D5552" s="43" t="s">
        <v>15618</v>
      </c>
      <c r="E5552" t="s">
        <v>8146</v>
      </c>
      <c r="F5552" t="s">
        <v>15619</v>
      </c>
      <c r="G5552" s="41">
        <v>44470</v>
      </c>
      <c r="H5552" t="s">
        <v>8147</v>
      </c>
      <c r="I5552" t="s">
        <v>19351</v>
      </c>
      <c r="K5552" t="s">
        <v>23007</v>
      </c>
      <c r="L5552" t="s">
        <v>21854</v>
      </c>
      <c r="M5552" s="44">
        <v>-778006.2</v>
      </c>
      <c r="N5552" s="44">
        <v>-778006.2</v>
      </c>
    </row>
    <row r="5553" spans="2:14" x14ac:dyDescent="0.25">
      <c r="B5553" s="49" t="s">
        <v>9328</v>
      </c>
      <c r="C5553" s="53" t="str">
        <f>_xlfn.XLOOKUP(Tabla1[[#This Row],[txtDimensionFocus]],Tabla7[Columna1],Tabla7[Columna2])</f>
        <v>Cuentas Por Pagar Contratos</v>
      </c>
      <c r="D5553" s="43" t="s">
        <v>15854</v>
      </c>
      <c r="E5553" t="s">
        <v>8422</v>
      </c>
      <c r="F5553" t="s">
        <v>15855</v>
      </c>
      <c r="G5553" s="41">
        <v>44481</v>
      </c>
      <c r="H5553" t="s">
        <v>8423</v>
      </c>
      <c r="I5553" t="s">
        <v>19495</v>
      </c>
      <c r="K5553" t="s">
        <v>22978</v>
      </c>
      <c r="L5553" t="s">
        <v>21854</v>
      </c>
      <c r="M5553" s="44">
        <v>-777600</v>
      </c>
      <c r="N5553" s="44">
        <v>-777600</v>
      </c>
    </row>
    <row r="5554" spans="2:14" x14ac:dyDescent="0.25">
      <c r="B5554" s="49" t="s">
        <v>9328</v>
      </c>
      <c r="C5554" s="53" t="str">
        <f>_xlfn.XLOOKUP(Tabla1[[#This Row],[txtDimensionFocus]],Tabla7[Columna1],Tabla7[Columna2])</f>
        <v>Cuentas Por Pagar Contratos</v>
      </c>
      <c r="D5554" s="43" t="s">
        <v>6899</v>
      </c>
      <c r="E5554" t="s">
        <v>6898</v>
      </c>
      <c r="F5554" t="s">
        <v>14711</v>
      </c>
      <c r="G5554" s="41">
        <v>42998</v>
      </c>
      <c r="H5554" t="s">
        <v>3967</v>
      </c>
      <c r="I5554" t="s">
        <v>20253</v>
      </c>
      <c r="K5554" t="s">
        <v>23512</v>
      </c>
      <c r="L5554" t="s">
        <v>21854</v>
      </c>
      <c r="M5554" s="44">
        <v>-777554.17</v>
      </c>
      <c r="N5554" s="44">
        <v>-777554.17</v>
      </c>
    </row>
    <row r="5555" spans="2:14" x14ac:dyDescent="0.25">
      <c r="B5555" s="49" t="s">
        <v>9328</v>
      </c>
      <c r="C5555" s="53" t="str">
        <f>_xlfn.XLOOKUP(Tabla1[[#This Row],[txtDimensionFocus]],Tabla7[Columna1],Tabla7[Columna2])</f>
        <v>Cuentas Por Pagar Contratos</v>
      </c>
      <c r="D5555" s="43" t="s">
        <v>7615</v>
      </c>
      <c r="E5555" t="s">
        <v>7614</v>
      </c>
      <c r="F5555" t="s">
        <v>15207</v>
      </c>
      <c r="G5555" s="41">
        <v>43859</v>
      </c>
      <c r="H5555" t="s">
        <v>7616</v>
      </c>
      <c r="I5555" t="s">
        <v>9133</v>
      </c>
      <c r="K5555" t="s">
        <v>23506</v>
      </c>
      <c r="L5555" t="s">
        <v>21854</v>
      </c>
      <c r="M5555" s="44">
        <v>-775801.7</v>
      </c>
      <c r="N5555" s="44">
        <v>-775801.7</v>
      </c>
    </row>
    <row r="5556" spans="2:14" x14ac:dyDescent="0.25">
      <c r="B5556" s="49" t="s">
        <v>9328</v>
      </c>
      <c r="C5556" s="53" t="str">
        <f>_xlfn.XLOOKUP(Tabla1[[#This Row],[txtDimensionFocus]],Tabla7[Columna1],Tabla7[Columna2])</f>
        <v>Cuentas Por Pagar Contratos</v>
      </c>
      <c r="D5556" s="43" t="s">
        <v>10592</v>
      </c>
      <c r="E5556" t="s">
        <v>1656</v>
      </c>
      <c r="F5556" t="s">
        <v>10593</v>
      </c>
      <c r="G5556" s="41">
        <v>41571</v>
      </c>
      <c r="H5556" t="s">
        <v>1657</v>
      </c>
      <c r="I5556" t="s">
        <v>9145</v>
      </c>
      <c r="K5556" t="s">
        <v>23045</v>
      </c>
      <c r="L5556" t="s">
        <v>21854</v>
      </c>
      <c r="M5556" s="44">
        <v>-905497.77</v>
      </c>
      <c r="N5556" s="44">
        <v>-773460.77</v>
      </c>
    </row>
    <row r="5557" spans="2:14" x14ac:dyDescent="0.25">
      <c r="B5557" s="49" t="s">
        <v>9328</v>
      </c>
      <c r="C5557" s="53" t="str">
        <f>_xlfn.XLOOKUP(Tabla1[[#This Row],[txtDimensionFocus]],Tabla7[Columna1],Tabla7[Columna2])</f>
        <v>Cuentas Por Pagar Contratos</v>
      </c>
      <c r="D5557" s="43" t="s">
        <v>15559</v>
      </c>
      <c r="E5557" t="s">
        <v>8087</v>
      </c>
      <c r="F5557" t="s">
        <v>15560</v>
      </c>
      <c r="G5557" s="41">
        <v>44470</v>
      </c>
      <c r="H5557" t="s">
        <v>8088</v>
      </c>
      <c r="I5557" t="s">
        <v>19339</v>
      </c>
      <c r="K5557" t="s">
        <v>22885</v>
      </c>
      <c r="L5557" t="s">
        <v>21854</v>
      </c>
      <c r="M5557" s="44">
        <v>-757250</v>
      </c>
      <c r="N5557" s="44">
        <v>-757250</v>
      </c>
    </row>
    <row r="5558" spans="2:14" x14ac:dyDescent="0.25">
      <c r="B5558" s="49" t="s">
        <v>9328</v>
      </c>
      <c r="C5558" s="53" t="str">
        <f>_xlfn.XLOOKUP(Tabla1[[#This Row],[txtDimensionFocus]],Tabla7[Columna1],Tabla7[Columna2])</f>
        <v>Cuentas Por Pagar Contratos</v>
      </c>
      <c r="D5558" s="43" t="s">
        <v>15988</v>
      </c>
      <c r="E5558" t="s">
        <v>8581</v>
      </c>
      <c r="F5558" t="s">
        <v>15989</v>
      </c>
      <c r="G5558" s="41">
        <v>44538</v>
      </c>
      <c r="H5558" t="s">
        <v>8582</v>
      </c>
      <c r="I5558" t="s">
        <v>19437</v>
      </c>
      <c r="K5558" t="s">
        <v>23366</v>
      </c>
      <c r="L5558" t="s">
        <v>21854</v>
      </c>
      <c r="M5558" s="44">
        <v>-754375</v>
      </c>
      <c r="N5558" s="44">
        <v>-754375</v>
      </c>
    </row>
    <row r="5559" spans="2:14" x14ac:dyDescent="0.25">
      <c r="B5559" s="49" t="s">
        <v>23866</v>
      </c>
      <c r="C5559" s="53" t="str">
        <f>_xlfn.XLOOKUP(Tabla1[[#This Row],[txtDimensionFocus]],Tabla7[Columna1],Tabla7[Columna2])</f>
        <v>Reposicion/Reposicion Cajas Chicas/Fondos</v>
      </c>
      <c r="D5559" s="43" t="s">
        <v>21168</v>
      </c>
      <c r="E5559" t="s">
        <v>23920</v>
      </c>
      <c r="F5559" t="s">
        <v>21169</v>
      </c>
      <c r="G5559" s="41">
        <v>45296</v>
      </c>
      <c r="H5559" t="s">
        <v>21170</v>
      </c>
      <c r="L5559" t="s">
        <v>21854</v>
      </c>
      <c r="M5559" s="44">
        <v>-1825</v>
      </c>
      <c r="N5559" s="44">
        <v>-1825</v>
      </c>
    </row>
    <row r="5560" spans="2:14" x14ac:dyDescent="0.25">
      <c r="B5560" s="49" t="s">
        <v>9328</v>
      </c>
      <c r="C5560" s="53" t="str">
        <f>_xlfn.XLOOKUP(Tabla1[[#This Row],[txtDimensionFocus]],Tabla7[Columna1],Tabla7[Columna2])</f>
        <v>Cuentas Por Pagar Contratos</v>
      </c>
      <c r="D5560" s="43" t="s">
        <v>15535</v>
      </c>
      <c r="E5560" t="s">
        <v>8063</v>
      </c>
      <c r="F5560" t="s">
        <v>15991</v>
      </c>
      <c r="G5560" s="41">
        <v>44539</v>
      </c>
      <c r="H5560" t="s">
        <v>8584</v>
      </c>
      <c r="I5560" t="s">
        <v>19349</v>
      </c>
      <c r="K5560" t="s">
        <v>22839</v>
      </c>
      <c r="L5560" t="s">
        <v>21854</v>
      </c>
      <c r="M5560" s="44">
        <v>-750000</v>
      </c>
      <c r="N5560" s="44">
        <v>-750000</v>
      </c>
    </row>
    <row r="5561" spans="2:14" x14ac:dyDescent="0.25">
      <c r="B5561" s="49" t="s">
        <v>9328</v>
      </c>
      <c r="C5561" s="53" t="str">
        <f>_xlfn.XLOOKUP(Tabla1[[#This Row],[txtDimensionFocus]],Tabla7[Columna1],Tabla7[Columna2])</f>
        <v>Cuentas Por Pagar Contratos</v>
      </c>
      <c r="D5561" s="43" t="s">
        <v>4473</v>
      </c>
      <c r="E5561" t="s">
        <v>4472</v>
      </c>
      <c r="F5561" t="s">
        <v>12817</v>
      </c>
      <c r="G5561" s="41">
        <v>41975</v>
      </c>
      <c r="H5561" t="s">
        <v>4474</v>
      </c>
      <c r="L5561" t="s">
        <v>21854</v>
      </c>
      <c r="M5561" s="44">
        <v>-750000</v>
      </c>
      <c r="N5561" s="44">
        <v>-750000</v>
      </c>
    </row>
    <row r="5562" spans="2:14" x14ac:dyDescent="0.25">
      <c r="B5562" s="49" t="s">
        <v>9328</v>
      </c>
      <c r="C5562" s="53" t="str">
        <f>_xlfn.XLOOKUP(Tabla1[[#This Row],[txtDimensionFocus]],Tabla7[Columna1],Tabla7[Columna2])</f>
        <v>Cuentas Por Pagar Contratos</v>
      </c>
      <c r="D5562" s="43" t="s">
        <v>3972</v>
      </c>
      <c r="E5562" t="s">
        <v>3971</v>
      </c>
      <c r="F5562" t="s">
        <v>12438</v>
      </c>
      <c r="G5562" s="41">
        <v>41824</v>
      </c>
      <c r="H5562" t="s">
        <v>3973</v>
      </c>
      <c r="I5562" t="s">
        <v>19338</v>
      </c>
      <c r="K5562" t="s">
        <v>23481</v>
      </c>
      <c r="L5562" t="s">
        <v>21854</v>
      </c>
      <c r="M5562" s="44">
        <v>-749065.67</v>
      </c>
      <c r="N5562" s="44">
        <v>-749065.67</v>
      </c>
    </row>
    <row r="5563" spans="2:14" x14ac:dyDescent="0.25">
      <c r="B5563" s="49" t="s">
        <v>9328</v>
      </c>
      <c r="C5563" s="53" t="str">
        <f>_xlfn.XLOOKUP(Tabla1[[#This Row],[txtDimensionFocus]],Tabla7[Columna1],Tabla7[Columna2])</f>
        <v>Cuentas Por Pagar Contratos</v>
      </c>
      <c r="D5563" s="43" t="s">
        <v>1761</v>
      </c>
      <c r="E5563" t="s">
        <v>1760</v>
      </c>
      <c r="F5563" t="s">
        <v>12646</v>
      </c>
      <c r="G5563" s="41">
        <v>41897</v>
      </c>
      <c r="H5563" t="s">
        <v>4252</v>
      </c>
      <c r="I5563" t="s">
        <v>20144</v>
      </c>
      <c r="K5563" t="s">
        <v>23462</v>
      </c>
      <c r="L5563" t="s">
        <v>21854</v>
      </c>
      <c r="M5563" s="44">
        <v>-747110.06</v>
      </c>
      <c r="N5563" s="44">
        <v>-747110.06</v>
      </c>
    </row>
    <row r="5564" spans="2:14" x14ac:dyDescent="0.25">
      <c r="B5564" s="49" t="s">
        <v>9328</v>
      </c>
      <c r="C5564" s="53" t="str">
        <f>_xlfn.XLOOKUP(Tabla1[[#This Row],[txtDimensionFocus]],Tabla7[Columna1],Tabla7[Columna2])</f>
        <v>Cuentas Por Pagar Contratos</v>
      </c>
      <c r="D5564" s="43" t="s">
        <v>6044</v>
      </c>
      <c r="E5564" t="s">
        <v>6043</v>
      </c>
      <c r="F5564" t="s">
        <v>14036</v>
      </c>
      <c r="G5564" s="41">
        <v>42501</v>
      </c>
      <c r="H5564" t="s">
        <v>6045</v>
      </c>
      <c r="I5564" t="s">
        <v>20299</v>
      </c>
      <c r="K5564" t="s">
        <v>23529</v>
      </c>
      <c r="L5564" t="s">
        <v>21854</v>
      </c>
      <c r="M5564" s="44">
        <v>-731600</v>
      </c>
      <c r="N5564" s="44">
        <v>-731600</v>
      </c>
    </row>
    <row r="5565" spans="2:14" x14ac:dyDescent="0.25">
      <c r="B5565" s="49" t="s">
        <v>9328</v>
      </c>
      <c r="C5565" s="53" t="str">
        <f>_xlfn.XLOOKUP(Tabla1[[#This Row],[txtDimensionFocus]],Tabla7[Columna1],Tabla7[Columna2])</f>
        <v>Cuentas Por Pagar Contratos</v>
      </c>
      <c r="D5565" s="43" t="s">
        <v>8284</v>
      </c>
      <c r="E5565" t="s">
        <v>8283</v>
      </c>
      <c r="F5565" t="s">
        <v>15753</v>
      </c>
      <c r="G5565" s="41">
        <v>44470</v>
      </c>
      <c r="H5565" t="s">
        <v>8285</v>
      </c>
      <c r="I5565" t="s">
        <v>19377</v>
      </c>
      <c r="K5565" t="s">
        <v>23382</v>
      </c>
      <c r="L5565" t="s">
        <v>21854</v>
      </c>
      <c r="M5565" s="44">
        <v>-725140.8</v>
      </c>
      <c r="N5565" s="44">
        <v>-725140.8</v>
      </c>
    </row>
    <row r="5566" spans="2:14" x14ac:dyDescent="0.25">
      <c r="B5566" s="49" t="s">
        <v>9328</v>
      </c>
      <c r="C5566" s="53" t="str">
        <f>_xlfn.XLOOKUP(Tabla1[[#This Row],[txtDimensionFocus]],Tabla7[Columna1],Tabla7[Columna2])</f>
        <v>Cuentas Por Pagar Contratos</v>
      </c>
      <c r="D5566" s="43" t="s">
        <v>3764</v>
      </c>
      <c r="E5566" t="s">
        <v>3763</v>
      </c>
      <c r="F5566" t="s">
        <v>13794</v>
      </c>
      <c r="G5566" s="41">
        <v>42250</v>
      </c>
      <c r="H5566" t="s">
        <v>5726</v>
      </c>
      <c r="I5566" t="s">
        <v>16837</v>
      </c>
      <c r="K5566" t="s">
        <v>23473</v>
      </c>
      <c r="L5566" t="s">
        <v>21854</v>
      </c>
      <c r="M5566" s="44">
        <v>-903803.15</v>
      </c>
      <c r="N5566" s="44">
        <v>-723042.52</v>
      </c>
    </row>
    <row r="5567" spans="2:14" x14ac:dyDescent="0.25">
      <c r="B5567" s="49" t="s">
        <v>9328</v>
      </c>
      <c r="C5567" s="53" t="str">
        <f>_xlfn.XLOOKUP(Tabla1[[#This Row],[txtDimensionFocus]],Tabla7[Columna1],Tabla7[Columna2])</f>
        <v>Cuentas Por Pagar Contratos</v>
      </c>
      <c r="D5567" s="43" t="s">
        <v>14789</v>
      </c>
      <c r="E5567" t="s">
        <v>7020</v>
      </c>
      <c r="F5567" t="s">
        <v>15288</v>
      </c>
      <c r="G5567" s="41">
        <v>44055</v>
      </c>
      <c r="H5567" t="s">
        <v>7737</v>
      </c>
      <c r="I5567" t="s">
        <v>19841</v>
      </c>
      <c r="K5567" t="s">
        <v>23269</v>
      </c>
      <c r="L5567" t="s">
        <v>21854</v>
      </c>
      <c r="M5567" s="44">
        <v>-720112.85</v>
      </c>
      <c r="N5567" s="44">
        <v>-720112.85</v>
      </c>
    </row>
    <row r="5568" spans="2:14" x14ac:dyDescent="0.25">
      <c r="B5568" s="49" t="s">
        <v>9328</v>
      </c>
      <c r="C5568" s="53" t="str">
        <f>_xlfn.XLOOKUP(Tabla1[[#This Row],[txtDimensionFocus]],Tabla7[Columna1],Tabla7[Columna2])</f>
        <v>Cuentas Por Pagar Contratos</v>
      </c>
      <c r="D5568" s="43" t="s">
        <v>15856</v>
      </c>
      <c r="E5568" t="s">
        <v>8424</v>
      </c>
      <c r="F5568" t="s">
        <v>15857</v>
      </c>
      <c r="G5568" s="41">
        <v>44481</v>
      </c>
      <c r="H5568" t="s">
        <v>8425</v>
      </c>
      <c r="I5568" t="s">
        <v>19422</v>
      </c>
      <c r="K5568" t="s">
        <v>23040</v>
      </c>
      <c r="L5568" t="s">
        <v>21854</v>
      </c>
      <c r="M5568" s="44">
        <v>-720000</v>
      </c>
      <c r="N5568" s="44">
        <v>-720000</v>
      </c>
    </row>
    <row r="5569" spans="2:14" x14ac:dyDescent="0.25">
      <c r="B5569" s="49" t="s">
        <v>9328</v>
      </c>
      <c r="C5569" s="53" t="str">
        <f>_xlfn.XLOOKUP(Tabla1[[#This Row],[txtDimensionFocus]],Tabla7[Columna1],Tabla7[Columna2])</f>
        <v>Cuentas Por Pagar Contratos</v>
      </c>
      <c r="D5569" s="43" t="s">
        <v>12605</v>
      </c>
      <c r="E5569" t="s">
        <v>4200</v>
      </c>
      <c r="F5569" t="s">
        <v>12632</v>
      </c>
      <c r="G5569" s="41">
        <v>41892</v>
      </c>
      <c r="H5569" t="s">
        <v>4237</v>
      </c>
      <c r="L5569" t="s">
        <v>21854</v>
      </c>
      <c r="M5569" s="44">
        <v>-719126.25</v>
      </c>
      <c r="N5569" s="44">
        <v>-719126.25</v>
      </c>
    </row>
    <row r="5570" spans="2:14" x14ac:dyDescent="0.25">
      <c r="B5570" s="49" t="s">
        <v>9328</v>
      </c>
      <c r="C5570" s="53" t="str">
        <f>_xlfn.XLOOKUP(Tabla1[[#This Row],[txtDimensionFocus]],Tabla7[Columna1],Tabla7[Columna2])</f>
        <v>Cuentas Por Pagar Contratos</v>
      </c>
      <c r="D5570" s="43" t="s">
        <v>10400</v>
      </c>
      <c r="E5570" t="s">
        <v>1396</v>
      </c>
      <c r="F5570" t="s">
        <v>14886</v>
      </c>
      <c r="G5570" s="41">
        <v>43283</v>
      </c>
      <c r="H5570" t="s">
        <v>7132</v>
      </c>
      <c r="I5570" t="s">
        <v>19363</v>
      </c>
      <c r="K5570" t="s">
        <v>22846</v>
      </c>
      <c r="L5570" t="s">
        <v>21854</v>
      </c>
      <c r="M5570" s="44">
        <v>-708000</v>
      </c>
      <c r="N5570" s="44">
        <v>-708000</v>
      </c>
    </row>
    <row r="5571" spans="2:14" x14ac:dyDescent="0.25">
      <c r="B5571" s="49" t="s">
        <v>9328</v>
      </c>
      <c r="C5571" s="53" t="str">
        <f>_xlfn.XLOOKUP(Tabla1[[#This Row],[txtDimensionFocus]],Tabla7[Columna1],Tabla7[Columna2])</f>
        <v>Cuentas Por Pagar Contratos</v>
      </c>
      <c r="D5571" s="43" t="s">
        <v>10400</v>
      </c>
      <c r="E5571" t="s">
        <v>1396</v>
      </c>
      <c r="F5571" t="s">
        <v>14888</v>
      </c>
      <c r="G5571" s="41">
        <v>43283</v>
      </c>
      <c r="H5571" t="s">
        <v>7149</v>
      </c>
      <c r="I5571" t="s">
        <v>19364</v>
      </c>
      <c r="K5571" t="s">
        <v>22846</v>
      </c>
      <c r="L5571" t="s">
        <v>21854</v>
      </c>
      <c r="M5571" s="44">
        <v>-708000</v>
      </c>
      <c r="N5571" s="44">
        <v>-708000</v>
      </c>
    </row>
    <row r="5572" spans="2:14" x14ac:dyDescent="0.25">
      <c r="B5572" s="49" t="s">
        <v>9328</v>
      </c>
      <c r="C5572" s="53" t="str">
        <f>_xlfn.XLOOKUP(Tabla1[[#This Row],[txtDimensionFocus]],Tabla7[Columna1],Tabla7[Columna2])</f>
        <v>Cuentas Por Pagar Contratos</v>
      </c>
      <c r="D5572" s="43" t="s">
        <v>13630</v>
      </c>
      <c r="E5572" t="s">
        <v>5542</v>
      </c>
      <c r="F5572" t="s">
        <v>13631</v>
      </c>
      <c r="G5572" s="41">
        <v>42174</v>
      </c>
      <c r="H5572" t="s">
        <v>2784</v>
      </c>
      <c r="I5572" t="s">
        <v>19881</v>
      </c>
      <c r="J5572" t="s">
        <v>22980</v>
      </c>
      <c r="K5572" t="s">
        <v>23294</v>
      </c>
      <c r="L5572" t="s">
        <v>21854</v>
      </c>
      <c r="M5572" s="44">
        <v>-707980.55</v>
      </c>
      <c r="N5572" s="44">
        <v>-707980.55</v>
      </c>
    </row>
    <row r="5573" spans="2:14" x14ac:dyDescent="0.25">
      <c r="B5573" s="49" t="s">
        <v>23700</v>
      </c>
      <c r="C5573" s="53" t="str">
        <f>_xlfn.XLOOKUP(Tabla1[[#This Row],[txtDimensionFocus]],Tabla7[Columna1],Tabla7[Columna2])</f>
        <v>Retencion por Pagar  de Impuesto Retenido</v>
      </c>
      <c r="D5573" s="43" t="s">
        <v>17</v>
      </c>
      <c r="E5573" t="s">
        <v>16</v>
      </c>
      <c r="F5573" t="s">
        <v>23765</v>
      </c>
      <c r="G5573" s="41">
        <v>41621</v>
      </c>
      <c r="L5573" t="s">
        <v>21854</v>
      </c>
      <c r="M5573" s="44">
        <v>-1760.04</v>
      </c>
      <c r="N5573" s="44">
        <v>-1760.04</v>
      </c>
    </row>
    <row r="5574" spans="2:14" x14ac:dyDescent="0.25">
      <c r="B5574" s="49" t="s">
        <v>9328</v>
      </c>
      <c r="C5574" s="53" t="str">
        <f>_xlfn.XLOOKUP(Tabla1[[#This Row],[txtDimensionFocus]],Tabla7[Columna1],Tabla7[Columna2])</f>
        <v>Cuentas Por Pagar Contratos</v>
      </c>
      <c r="D5574" s="43" t="s">
        <v>15823</v>
      </c>
      <c r="E5574" t="s">
        <v>8386</v>
      </c>
      <c r="F5574" t="s">
        <v>15824</v>
      </c>
      <c r="G5574" s="41">
        <v>44474</v>
      </c>
      <c r="H5574" t="s">
        <v>8387</v>
      </c>
      <c r="I5574" t="s">
        <v>19303</v>
      </c>
      <c r="K5574" t="s">
        <v>22862</v>
      </c>
      <c r="L5574" t="s">
        <v>21854</v>
      </c>
      <c r="M5574" s="44">
        <v>-706602</v>
      </c>
      <c r="N5574" s="44">
        <v>-706602</v>
      </c>
    </row>
    <row r="5575" spans="2:14" x14ac:dyDescent="0.25">
      <c r="B5575" s="49" t="s">
        <v>9328</v>
      </c>
      <c r="C5575" s="53" t="str">
        <f>_xlfn.XLOOKUP(Tabla1[[#This Row],[txtDimensionFocus]],Tabla7[Columna1],Tabla7[Columna2])</f>
        <v>Cuentas Por Pagar Contratos</v>
      </c>
      <c r="D5575" s="43" t="s">
        <v>15842</v>
      </c>
      <c r="E5575" t="s">
        <v>8405</v>
      </c>
      <c r="F5575" t="s">
        <v>15843</v>
      </c>
      <c r="G5575" s="41">
        <v>44474</v>
      </c>
      <c r="H5575" t="s">
        <v>8406</v>
      </c>
      <c r="I5575" t="s">
        <v>19303</v>
      </c>
      <c r="K5575" t="s">
        <v>23316</v>
      </c>
      <c r="L5575" t="s">
        <v>21854</v>
      </c>
      <c r="M5575" s="44">
        <v>-701233</v>
      </c>
      <c r="N5575" s="44">
        <v>-701233</v>
      </c>
    </row>
    <row r="5576" spans="2:14" x14ac:dyDescent="0.25">
      <c r="B5576" s="49" t="s">
        <v>23700</v>
      </c>
      <c r="C5576" s="53" t="str">
        <f>_xlfn.XLOOKUP(Tabla1[[#This Row],[txtDimensionFocus]],Tabla7[Columna1],Tabla7[Columna2])</f>
        <v>Retencion por Pagar  de Impuesto Retenido</v>
      </c>
      <c r="D5576" s="43" t="s">
        <v>17</v>
      </c>
      <c r="E5576" t="s">
        <v>16</v>
      </c>
      <c r="F5576" t="s">
        <v>23822</v>
      </c>
      <c r="G5576" s="41">
        <v>41863</v>
      </c>
      <c r="L5576" t="s">
        <v>21854</v>
      </c>
      <c r="M5576" s="44">
        <v>-1747.92</v>
      </c>
      <c r="N5576" s="44">
        <v>-1747.92</v>
      </c>
    </row>
    <row r="5577" spans="2:14" x14ac:dyDescent="0.25">
      <c r="B5577" s="49" t="s">
        <v>9328</v>
      </c>
      <c r="C5577" s="53" t="str">
        <f>_xlfn.XLOOKUP(Tabla1[[#This Row],[txtDimensionFocus]],Tabla7[Columna1],Tabla7[Columna2])</f>
        <v>Cuentas Por Pagar Contratos</v>
      </c>
      <c r="D5577" s="43" t="s">
        <v>1117</v>
      </c>
      <c r="E5577" t="s">
        <v>1116</v>
      </c>
      <c r="F5577" t="s">
        <v>10187</v>
      </c>
      <c r="G5577" s="41">
        <v>41266</v>
      </c>
      <c r="H5577" t="s">
        <v>1118</v>
      </c>
      <c r="I5577" t="s">
        <v>20157</v>
      </c>
      <c r="K5577" t="s">
        <v>23469</v>
      </c>
      <c r="L5577" t="s">
        <v>21854</v>
      </c>
      <c r="M5577" s="44">
        <v>-700501.15</v>
      </c>
      <c r="N5577" s="44">
        <v>-700501.15</v>
      </c>
    </row>
    <row r="5578" spans="2:14" x14ac:dyDescent="0.25">
      <c r="B5578" s="49" t="s">
        <v>9328</v>
      </c>
      <c r="C5578" s="53" t="str">
        <f>_xlfn.XLOOKUP(Tabla1[[#This Row],[txtDimensionFocus]],Tabla7[Columna1],Tabla7[Columna2])</f>
        <v>Cuentas Por Pagar Contratos</v>
      </c>
      <c r="D5578" s="43" t="s">
        <v>15473</v>
      </c>
      <c r="E5578" t="s">
        <v>7997</v>
      </c>
      <c r="F5578" t="s">
        <v>15474</v>
      </c>
      <c r="G5578" s="41">
        <v>44469</v>
      </c>
      <c r="H5578" t="s">
        <v>7998</v>
      </c>
      <c r="I5578" t="s">
        <v>19415</v>
      </c>
      <c r="K5578" t="s">
        <v>23077</v>
      </c>
      <c r="L5578" t="s">
        <v>21854</v>
      </c>
      <c r="M5578" s="44">
        <v>-700000</v>
      </c>
      <c r="N5578" s="44">
        <v>-700000</v>
      </c>
    </row>
    <row r="5579" spans="2:14" x14ac:dyDescent="0.25">
      <c r="B5579" s="49" t="s">
        <v>9328</v>
      </c>
      <c r="C5579" s="53" t="str">
        <f>_xlfn.XLOOKUP(Tabla1[[#This Row],[txtDimensionFocus]],Tabla7[Columna1],Tabla7[Columna2])</f>
        <v>Cuentas Por Pagar Contratos</v>
      </c>
      <c r="D5579" s="43" t="s">
        <v>2030</v>
      </c>
      <c r="E5579" t="s">
        <v>2029</v>
      </c>
      <c r="F5579" t="s">
        <v>10945</v>
      </c>
      <c r="G5579" s="41">
        <v>41636</v>
      </c>
      <c r="H5579" t="s">
        <v>2031</v>
      </c>
      <c r="I5579" t="s">
        <v>18086</v>
      </c>
      <c r="K5579" t="s">
        <v>23513</v>
      </c>
      <c r="L5579" t="s">
        <v>21854</v>
      </c>
      <c r="M5579" s="44">
        <v>-873670.3</v>
      </c>
      <c r="N5579" s="44">
        <v>-687573.87</v>
      </c>
    </row>
    <row r="5580" spans="2:14" x14ac:dyDescent="0.25">
      <c r="B5580" s="49" t="s">
        <v>23700</v>
      </c>
      <c r="C5580" s="53" t="str">
        <f>_xlfn.XLOOKUP(Tabla1[[#This Row],[txtDimensionFocus]],Tabla7[Columna1],Tabla7[Columna2])</f>
        <v>Retencion por Pagar  de Impuesto Retenido</v>
      </c>
      <c r="D5580" s="43" t="s">
        <v>17</v>
      </c>
      <c r="E5580" t="s">
        <v>16</v>
      </c>
      <c r="F5580" t="s">
        <v>23788</v>
      </c>
      <c r="G5580" s="41">
        <v>41682</v>
      </c>
      <c r="L5580" t="s">
        <v>21854</v>
      </c>
      <c r="M5580" s="44">
        <v>-1721.52</v>
      </c>
      <c r="N5580" s="44">
        <v>-1721.52</v>
      </c>
    </row>
    <row r="5581" spans="2:14" x14ac:dyDescent="0.25">
      <c r="B5581" s="49" t="s">
        <v>23700</v>
      </c>
      <c r="C5581" s="53" t="str">
        <f>_xlfn.XLOOKUP(Tabla1[[#This Row],[txtDimensionFocus]],Tabla7[Columna1],Tabla7[Columna2])</f>
        <v>Retencion por Pagar  de Impuesto Retenido</v>
      </c>
      <c r="D5581" s="43" t="s">
        <v>17</v>
      </c>
      <c r="E5581" t="s">
        <v>16</v>
      </c>
      <c r="F5581" t="s">
        <v>23746</v>
      </c>
      <c r="G5581" s="41">
        <v>41589</v>
      </c>
      <c r="L5581" t="s">
        <v>21854</v>
      </c>
      <c r="M5581" s="44">
        <v>-1717.77</v>
      </c>
      <c r="N5581" s="44">
        <v>-1717.77</v>
      </c>
    </row>
    <row r="5582" spans="2:14" x14ac:dyDescent="0.25">
      <c r="B5582" s="49" t="s">
        <v>9328</v>
      </c>
      <c r="C5582" s="53" t="str">
        <f>_xlfn.XLOOKUP(Tabla1[[#This Row],[txtDimensionFocus]],Tabla7[Columna1],Tabla7[Columna2])</f>
        <v>Cuentas Por Pagar Contratos</v>
      </c>
      <c r="D5582" s="43" t="s">
        <v>13708</v>
      </c>
      <c r="E5582" t="s">
        <v>5634</v>
      </c>
      <c r="F5582" t="s">
        <v>13709</v>
      </c>
      <c r="G5582" s="41">
        <v>42214</v>
      </c>
      <c r="H5582" t="s">
        <v>5635</v>
      </c>
      <c r="I5582" t="s">
        <v>19760</v>
      </c>
      <c r="K5582" t="s">
        <v>23198</v>
      </c>
      <c r="L5582" t="s">
        <v>21854</v>
      </c>
      <c r="M5582" s="44">
        <v>-686906.5</v>
      </c>
      <c r="N5582" s="44">
        <v>-686906.5</v>
      </c>
    </row>
    <row r="5583" spans="2:14" x14ac:dyDescent="0.25">
      <c r="B5583" s="49" t="s">
        <v>9328</v>
      </c>
      <c r="C5583" s="53" t="str">
        <f>_xlfn.XLOOKUP(Tabla1[[#This Row],[txtDimensionFocus]],Tabla7[Columna1],Tabla7[Columna2])</f>
        <v>Cuentas Por Pagar Contratos</v>
      </c>
      <c r="D5583" s="43" t="s">
        <v>15492</v>
      </c>
      <c r="E5583" t="s">
        <v>8016</v>
      </c>
      <c r="F5583" t="s">
        <v>15493</v>
      </c>
      <c r="G5583" s="41">
        <v>44469</v>
      </c>
      <c r="H5583" t="s">
        <v>8017</v>
      </c>
      <c r="I5583" t="s">
        <v>19323</v>
      </c>
      <c r="K5583" t="s">
        <v>23266</v>
      </c>
      <c r="L5583" t="s">
        <v>21854</v>
      </c>
      <c r="M5583" s="44">
        <v>-681780</v>
      </c>
      <c r="N5583" s="44">
        <v>-681780</v>
      </c>
    </row>
    <row r="5584" spans="2:14" x14ac:dyDescent="0.25">
      <c r="B5584" s="49" t="s">
        <v>9328</v>
      </c>
      <c r="C5584" s="53" t="str">
        <f>_xlfn.XLOOKUP(Tabla1[[#This Row],[txtDimensionFocus]],Tabla7[Columna1],Tabla7[Columna2])</f>
        <v>Cuentas Por Pagar Contratos</v>
      </c>
      <c r="D5584" s="43" t="s">
        <v>6897</v>
      </c>
      <c r="E5584" t="s">
        <v>6896</v>
      </c>
      <c r="F5584" t="s">
        <v>14700</v>
      </c>
      <c r="G5584" s="41">
        <v>42985</v>
      </c>
      <c r="H5584" t="s">
        <v>4227</v>
      </c>
      <c r="I5584" t="s">
        <v>20227</v>
      </c>
      <c r="K5584" t="s">
        <v>23497</v>
      </c>
      <c r="L5584" t="s">
        <v>21854</v>
      </c>
      <c r="M5584" s="44">
        <v>-670469.44999999995</v>
      </c>
      <c r="N5584" s="44">
        <v>-670469.44999999995</v>
      </c>
    </row>
    <row r="5585" spans="2:14" x14ac:dyDescent="0.25">
      <c r="B5585" s="49" t="s">
        <v>9328</v>
      </c>
      <c r="C5585" s="53" t="str">
        <f>_xlfn.XLOOKUP(Tabla1[[#This Row],[txtDimensionFocus]],Tabla7[Columna1],Tabla7[Columna2])</f>
        <v>Cuentas Por Pagar Contratos</v>
      </c>
      <c r="D5585" s="43" t="s">
        <v>16004</v>
      </c>
      <c r="E5585" t="s">
        <v>8598</v>
      </c>
      <c r="F5585" t="s">
        <v>16005</v>
      </c>
      <c r="G5585" s="41">
        <v>44544</v>
      </c>
      <c r="H5585" t="s">
        <v>8599</v>
      </c>
      <c r="I5585" t="s">
        <v>19536</v>
      </c>
      <c r="K5585" t="s">
        <v>22992</v>
      </c>
      <c r="L5585" t="s">
        <v>21854</v>
      </c>
      <c r="M5585" s="44">
        <v>-665000</v>
      </c>
      <c r="N5585" s="44">
        <v>-665000</v>
      </c>
    </row>
    <row r="5586" spans="2:14" x14ac:dyDescent="0.25">
      <c r="B5586" s="49" t="s">
        <v>9328</v>
      </c>
      <c r="C5586" s="53" t="str">
        <f>_xlfn.XLOOKUP(Tabla1[[#This Row],[txtDimensionFocus]],Tabla7[Columna1],Tabla7[Columna2])</f>
        <v>Cuentas Por Pagar Contratos</v>
      </c>
      <c r="D5586" s="43" t="s">
        <v>13487</v>
      </c>
      <c r="E5586" t="s">
        <v>5371</v>
      </c>
      <c r="F5586" t="s">
        <v>13488</v>
      </c>
      <c r="G5586" s="41">
        <v>42079</v>
      </c>
      <c r="H5586" t="s">
        <v>5372</v>
      </c>
      <c r="I5586" t="s">
        <v>19417</v>
      </c>
      <c r="K5586" t="s">
        <v>22898</v>
      </c>
      <c r="L5586" t="s">
        <v>21854</v>
      </c>
      <c r="M5586" s="44">
        <v>-660634.5</v>
      </c>
      <c r="N5586" s="44">
        <v>-660634.5</v>
      </c>
    </row>
    <row r="5587" spans="2:14" x14ac:dyDescent="0.25">
      <c r="B5587" s="49" t="s">
        <v>9328</v>
      </c>
      <c r="C5587" s="53" t="str">
        <f>_xlfn.XLOOKUP(Tabla1[[#This Row],[txtDimensionFocus]],Tabla7[Columna1],Tabla7[Columna2])</f>
        <v>Cuentas Por Pagar Contratos</v>
      </c>
      <c r="D5587" s="43" t="s">
        <v>4473</v>
      </c>
      <c r="E5587" t="s">
        <v>4472</v>
      </c>
      <c r="F5587" t="s">
        <v>13967</v>
      </c>
      <c r="G5587" s="41">
        <v>42410</v>
      </c>
      <c r="H5587" t="s">
        <v>5936</v>
      </c>
      <c r="I5587" t="s">
        <v>16419</v>
      </c>
      <c r="K5587" s="50" t="s">
        <v>23385</v>
      </c>
      <c r="L5587" t="s">
        <v>21854</v>
      </c>
      <c r="M5587" s="44">
        <v>-12011338</v>
      </c>
      <c r="N5587" s="44">
        <v>-653651.66</v>
      </c>
    </row>
    <row r="5588" spans="2:14" x14ac:dyDescent="0.25">
      <c r="B5588" s="49" t="s">
        <v>9328</v>
      </c>
      <c r="C5588" s="53" t="str">
        <f>_xlfn.XLOOKUP(Tabla1[[#This Row],[txtDimensionFocus]],Tabla7[Columna1],Tabla7[Columna2])</f>
        <v>Cuentas Por Pagar Contratos</v>
      </c>
      <c r="D5588" s="43" t="s">
        <v>15531</v>
      </c>
      <c r="E5588" t="s">
        <v>8059</v>
      </c>
      <c r="F5588" t="s">
        <v>15532</v>
      </c>
      <c r="G5588" s="41">
        <v>44470</v>
      </c>
      <c r="H5588" t="s">
        <v>8060</v>
      </c>
      <c r="I5588" t="s">
        <v>19303</v>
      </c>
      <c r="K5588" t="s">
        <v>22831</v>
      </c>
      <c r="L5588" t="s">
        <v>21854</v>
      </c>
      <c r="M5588" s="44">
        <v>-650600</v>
      </c>
      <c r="N5588" s="44">
        <v>-650600</v>
      </c>
    </row>
    <row r="5589" spans="2:14" x14ac:dyDescent="0.25">
      <c r="B5589" s="49" t="s">
        <v>9328</v>
      </c>
      <c r="C5589" s="53" t="str">
        <f>_xlfn.XLOOKUP(Tabla1[[#This Row],[txtDimensionFocus]],Tabla7[Columna1],Tabla7[Columna2])</f>
        <v>Cuentas Por Pagar Contratos</v>
      </c>
      <c r="D5589" s="43" t="s">
        <v>15658</v>
      </c>
      <c r="E5589" t="s">
        <v>8186</v>
      </c>
      <c r="F5589" t="s">
        <v>15659</v>
      </c>
      <c r="G5589" s="41">
        <v>44470</v>
      </c>
      <c r="H5589" t="s">
        <v>8187</v>
      </c>
      <c r="I5589" t="s">
        <v>19677</v>
      </c>
      <c r="K5589" t="s">
        <v>23119</v>
      </c>
      <c r="L5589" t="s">
        <v>21854</v>
      </c>
      <c r="M5589" s="44">
        <v>-650000</v>
      </c>
      <c r="N5589" s="44">
        <v>-650000</v>
      </c>
    </row>
    <row r="5590" spans="2:14" x14ac:dyDescent="0.25">
      <c r="B5590" s="49" t="s">
        <v>9328</v>
      </c>
      <c r="C5590" s="53" t="str">
        <f>_xlfn.XLOOKUP(Tabla1[[#This Row],[txtDimensionFocus]],Tabla7[Columna1],Tabla7[Columna2])</f>
        <v>Cuentas Por Pagar Contratos</v>
      </c>
      <c r="D5590" s="43" t="s">
        <v>15860</v>
      </c>
      <c r="E5590" t="s">
        <v>8428</v>
      </c>
      <c r="F5590" t="s">
        <v>15861</v>
      </c>
      <c r="G5590" s="41">
        <v>44481</v>
      </c>
      <c r="H5590" t="s">
        <v>8429</v>
      </c>
      <c r="I5590" t="s">
        <v>19495</v>
      </c>
      <c r="K5590" t="s">
        <v>23084</v>
      </c>
      <c r="L5590" t="s">
        <v>21854</v>
      </c>
      <c r="M5590" s="44">
        <v>-648000</v>
      </c>
      <c r="N5590" s="44">
        <v>-648000</v>
      </c>
    </row>
    <row r="5591" spans="2:14" x14ac:dyDescent="0.25">
      <c r="B5591" s="49" t="s">
        <v>23700</v>
      </c>
      <c r="C5591" s="53" t="str">
        <f>_xlfn.XLOOKUP(Tabla1[[#This Row],[txtDimensionFocus]],Tabla7[Columna1],Tabla7[Columna2])</f>
        <v>Retencion por Pagar  de Impuesto Retenido</v>
      </c>
      <c r="D5591" s="43" t="s">
        <v>17</v>
      </c>
      <c r="E5591" t="s">
        <v>16</v>
      </c>
      <c r="F5591" t="s">
        <v>23857</v>
      </c>
      <c r="G5591" s="41">
        <v>42922</v>
      </c>
      <c r="L5591" t="s">
        <v>21854</v>
      </c>
      <c r="M5591" s="44">
        <v>-1678.86</v>
      </c>
      <c r="N5591" s="44">
        <v>-1678.86</v>
      </c>
    </row>
    <row r="5592" spans="2:14" x14ac:dyDescent="0.25">
      <c r="B5592" s="49" t="s">
        <v>9328</v>
      </c>
      <c r="C5592" s="53" t="str">
        <f>_xlfn.XLOOKUP(Tabla1[[#This Row],[txtDimensionFocus]],Tabla7[Columna1],Tabla7[Columna2])</f>
        <v>Cuentas Por Pagar Contratos</v>
      </c>
      <c r="D5592" s="43" t="s">
        <v>15648</v>
      </c>
      <c r="E5592" t="s">
        <v>8176</v>
      </c>
      <c r="F5592" t="s">
        <v>15649</v>
      </c>
      <c r="G5592" s="41">
        <v>44470</v>
      </c>
      <c r="H5592" t="s">
        <v>8177</v>
      </c>
      <c r="I5592" t="s">
        <v>19643</v>
      </c>
      <c r="K5592" t="s">
        <v>23091</v>
      </c>
      <c r="L5592" t="s">
        <v>21854</v>
      </c>
      <c r="M5592" s="44">
        <v>-643500</v>
      </c>
      <c r="N5592" s="44">
        <v>-643500</v>
      </c>
    </row>
    <row r="5593" spans="2:14" x14ac:dyDescent="0.25">
      <c r="B5593" s="49" t="s">
        <v>9328</v>
      </c>
      <c r="C5593" s="53" t="str">
        <f>_xlfn.XLOOKUP(Tabla1[[#This Row],[txtDimensionFocus]],Tabla7[Columna1],Tabla7[Columna2])</f>
        <v>Cuentas Por Pagar Contratos</v>
      </c>
      <c r="D5593" s="43" t="s">
        <v>15792</v>
      </c>
      <c r="E5593" t="s">
        <v>8346</v>
      </c>
      <c r="F5593" t="s">
        <v>15793</v>
      </c>
      <c r="G5593" s="41">
        <v>44471</v>
      </c>
      <c r="H5593" t="s">
        <v>8347</v>
      </c>
      <c r="I5593" t="s">
        <v>19620</v>
      </c>
      <c r="K5593" t="s">
        <v>23086</v>
      </c>
      <c r="L5593" t="s">
        <v>21854</v>
      </c>
      <c r="M5593" s="44">
        <v>-630000</v>
      </c>
      <c r="N5593" s="44">
        <v>-630000</v>
      </c>
    </row>
    <row r="5594" spans="2:14" x14ac:dyDescent="0.25">
      <c r="B5594" s="49" t="s">
        <v>9328</v>
      </c>
      <c r="C5594" s="53" t="str">
        <f>_xlfn.XLOOKUP(Tabla1[[#This Row],[txtDimensionFocus]],Tabla7[Columna1],Tabla7[Columna2])</f>
        <v>Cuentas Por Pagar Contratos</v>
      </c>
      <c r="D5594" s="43" t="s">
        <v>12627</v>
      </c>
      <c r="E5594" t="s">
        <v>4232</v>
      </c>
      <c r="F5594" t="s">
        <v>12628</v>
      </c>
      <c r="G5594" s="41">
        <v>41891</v>
      </c>
      <c r="H5594" t="s">
        <v>4233</v>
      </c>
      <c r="I5594" t="s">
        <v>19678</v>
      </c>
      <c r="K5594" t="s">
        <v>23166</v>
      </c>
      <c r="L5594" t="s">
        <v>21854</v>
      </c>
      <c r="M5594" s="44">
        <v>-630000</v>
      </c>
      <c r="N5594" s="44">
        <v>-630000</v>
      </c>
    </row>
    <row r="5595" spans="2:14" x14ac:dyDescent="0.25">
      <c r="B5595" s="49" t="s">
        <v>9328</v>
      </c>
      <c r="C5595" s="53" t="str">
        <f>_xlfn.XLOOKUP(Tabla1[[#This Row],[txtDimensionFocus]],Tabla7[Columna1],Tabla7[Columna2])</f>
        <v>Cuentas Por Pagar Contratos</v>
      </c>
      <c r="D5595" s="43" t="s">
        <v>15970</v>
      </c>
      <c r="E5595" t="s">
        <v>8563</v>
      </c>
      <c r="F5595" t="s">
        <v>15971</v>
      </c>
      <c r="G5595" s="41">
        <v>44538</v>
      </c>
      <c r="H5595" t="s">
        <v>8564</v>
      </c>
      <c r="I5595" t="s">
        <v>19700</v>
      </c>
      <c r="K5595" t="s">
        <v>23139</v>
      </c>
      <c r="L5595" t="s">
        <v>21854</v>
      </c>
      <c r="M5595" s="44">
        <v>-628926.6</v>
      </c>
      <c r="N5595" s="44">
        <v>-628926.6</v>
      </c>
    </row>
    <row r="5596" spans="2:14" x14ac:dyDescent="0.25">
      <c r="B5596" s="49" t="s">
        <v>23584</v>
      </c>
      <c r="C5596" s="53" t="str">
        <f>_xlfn.XLOOKUP(Tabla1[[#This Row],[txtDimensionFocus]],Tabla7[Columna1],Tabla7[Columna2])</f>
        <v>Cuenta Por Pagar Sueldos/Descuentos  Seguro de Vida</v>
      </c>
      <c r="D5596" s="43" t="s">
        <v>816</v>
      </c>
      <c r="E5596" t="s">
        <v>815</v>
      </c>
      <c r="F5596" t="s">
        <v>21856</v>
      </c>
      <c r="G5596" s="41">
        <v>41400</v>
      </c>
      <c r="L5596" t="s">
        <v>21854</v>
      </c>
      <c r="M5596" s="44">
        <v>-1625</v>
      </c>
      <c r="N5596" s="44">
        <v>-1625</v>
      </c>
    </row>
    <row r="5597" spans="2:14" x14ac:dyDescent="0.25">
      <c r="B5597" s="49" t="s">
        <v>23700</v>
      </c>
      <c r="C5597" s="53" t="str">
        <f>_xlfn.XLOOKUP(Tabla1[[#This Row],[txtDimensionFocus]],Tabla7[Columna1],Tabla7[Columna2])</f>
        <v>Retencion por Pagar  de Impuesto Retenido</v>
      </c>
      <c r="D5597" s="43" t="s">
        <v>17</v>
      </c>
      <c r="E5597" t="s">
        <v>16</v>
      </c>
      <c r="F5597" t="s">
        <v>23719</v>
      </c>
      <c r="G5597" s="41">
        <v>41425</v>
      </c>
      <c r="L5597" t="s">
        <v>21854</v>
      </c>
      <c r="M5597" s="44">
        <v>-1620.41</v>
      </c>
      <c r="N5597" s="44">
        <v>-1620.41</v>
      </c>
    </row>
    <row r="5598" spans="2:14" x14ac:dyDescent="0.25">
      <c r="B5598" s="49" t="s">
        <v>23700</v>
      </c>
      <c r="C5598" s="53" t="str">
        <f>_xlfn.XLOOKUP(Tabla1[[#This Row],[txtDimensionFocus]],Tabla7[Columna1],Tabla7[Columna2])</f>
        <v>Retencion por Pagar  de Impuesto Retenido</v>
      </c>
      <c r="D5598" s="43" t="s">
        <v>17</v>
      </c>
      <c r="E5598" t="s">
        <v>16</v>
      </c>
      <c r="F5598" t="s">
        <v>23864</v>
      </c>
      <c r="G5598" s="41">
        <v>41425</v>
      </c>
      <c r="L5598" t="s">
        <v>21854</v>
      </c>
      <c r="M5598" s="44">
        <v>-1620.41</v>
      </c>
      <c r="N5598" s="44">
        <v>-1620.41</v>
      </c>
    </row>
    <row r="5599" spans="2:14" x14ac:dyDescent="0.25">
      <c r="B5599" s="49" t="s">
        <v>9328</v>
      </c>
      <c r="C5599" s="53" t="str">
        <f>_xlfn.XLOOKUP(Tabla1[[#This Row],[txtDimensionFocus]],Tabla7[Columna1],Tabla7[Columna2])</f>
        <v>Cuentas Por Pagar Contratos</v>
      </c>
      <c r="D5599" s="43" t="s">
        <v>6886</v>
      </c>
      <c r="E5599" t="s">
        <v>6885</v>
      </c>
      <c r="F5599" t="s">
        <v>14692</v>
      </c>
      <c r="G5599" s="41">
        <v>42976</v>
      </c>
      <c r="H5599" t="s">
        <v>4151</v>
      </c>
      <c r="I5599" t="s">
        <v>20189</v>
      </c>
      <c r="K5599" t="s">
        <v>23479</v>
      </c>
      <c r="L5599" t="s">
        <v>21854</v>
      </c>
      <c r="M5599" s="44">
        <v>-622924.14</v>
      </c>
      <c r="N5599" s="44">
        <v>-622924.14</v>
      </c>
    </row>
    <row r="5600" spans="2:14" x14ac:dyDescent="0.25">
      <c r="B5600" s="49" t="s">
        <v>9328</v>
      </c>
      <c r="C5600" s="53" t="str">
        <f>_xlfn.XLOOKUP(Tabla1[[#This Row],[txtDimensionFocus]],Tabla7[Columna1],Tabla7[Columna2])</f>
        <v>Cuentas Por Pagar Contratos</v>
      </c>
      <c r="D5600" s="43" t="s">
        <v>14284</v>
      </c>
      <c r="E5600" t="s">
        <v>6359</v>
      </c>
      <c r="F5600" t="s">
        <v>14285</v>
      </c>
      <c r="G5600" s="41">
        <v>42619</v>
      </c>
      <c r="H5600" t="s">
        <v>6360</v>
      </c>
      <c r="I5600" t="s">
        <v>19557</v>
      </c>
      <c r="K5600" t="s">
        <v>23010</v>
      </c>
      <c r="L5600" t="s">
        <v>21854</v>
      </c>
      <c r="M5600" s="44">
        <v>-622002.93000000005</v>
      </c>
      <c r="N5600" s="44">
        <v>-622002.93000000005</v>
      </c>
    </row>
    <row r="5601" spans="2:14" x14ac:dyDescent="0.25">
      <c r="B5601" s="49" t="s">
        <v>9328</v>
      </c>
      <c r="C5601" s="53" t="str">
        <f>_xlfn.XLOOKUP(Tabla1[[#This Row],[txtDimensionFocus]],Tabla7[Columna1],Tabla7[Columna2])</f>
        <v>Cuentas Por Pagar Contratos</v>
      </c>
      <c r="D5601" s="43" t="s">
        <v>7772</v>
      </c>
      <c r="E5601" t="s">
        <v>7771</v>
      </c>
      <c r="F5601" t="s">
        <v>15315</v>
      </c>
      <c r="G5601" s="41">
        <v>44126</v>
      </c>
      <c r="H5601" t="s">
        <v>7773</v>
      </c>
      <c r="I5601" t="s">
        <v>20274</v>
      </c>
      <c r="K5601" t="s">
        <v>23522</v>
      </c>
      <c r="L5601" t="s">
        <v>21854</v>
      </c>
      <c r="M5601" s="44">
        <v>-620817</v>
      </c>
      <c r="N5601" s="44">
        <v>-620817</v>
      </c>
    </row>
    <row r="5602" spans="2:14" x14ac:dyDescent="0.25">
      <c r="B5602" s="49" t="s">
        <v>9328</v>
      </c>
      <c r="C5602" s="53" t="str">
        <f>_xlfn.XLOOKUP(Tabla1[[#This Row],[txtDimensionFocus]],Tabla7[Columna1],Tabla7[Columna2])</f>
        <v>Cuentas Por Pagar Contratos</v>
      </c>
      <c r="D5602" s="43" t="s">
        <v>16105</v>
      </c>
      <c r="E5602" t="s">
        <v>8756</v>
      </c>
      <c r="F5602" t="s">
        <v>19780</v>
      </c>
      <c r="G5602" s="41">
        <v>44734</v>
      </c>
      <c r="H5602" t="s">
        <v>19779</v>
      </c>
      <c r="L5602" t="s">
        <v>21854</v>
      </c>
      <c r="M5602" s="44">
        <v>-618661.74</v>
      </c>
      <c r="N5602" s="44">
        <v>-618661.74</v>
      </c>
    </row>
    <row r="5603" spans="2:14" x14ac:dyDescent="0.25">
      <c r="B5603" s="49" t="s">
        <v>9328</v>
      </c>
      <c r="C5603" s="53" t="str">
        <f>_xlfn.XLOOKUP(Tabla1[[#This Row],[txtDimensionFocus]],Tabla7[Columna1],Tabla7[Columna2])</f>
        <v>Cuentas Por Pagar Contratos</v>
      </c>
      <c r="D5603" s="43" t="s">
        <v>6897</v>
      </c>
      <c r="E5603" t="s">
        <v>6896</v>
      </c>
      <c r="F5603" t="s">
        <v>14701</v>
      </c>
      <c r="G5603" s="41">
        <v>42985</v>
      </c>
      <c r="H5603" t="s">
        <v>4356</v>
      </c>
      <c r="I5603" t="s">
        <v>20228</v>
      </c>
      <c r="K5603" t="s">
        <v>23498</v>
      </c>
      <c r="L5603" t="s">
        <v>21854</v>
      </c>
      <c r="M5603" s="44">
        <v>-616847.43000000005</v>
      </c>
      <c r="N5603" s="44">
        <v>-616847.43000000005</v>
      </c>
    </row>
    <row r="5604" spans="2:14" x14ac:dyDescent="0.25">
      <c r="B5604" s="49" t="s">
        <v>9328</v>
      </c>
      <c r="C5604" s="53" t="str">
        <f>_xlfn.XLOOKUP(Tabla1[[#This Row],[txtDimensionFocus]],Tabla7[Columna1],Tabla7[Columna2])</f>
        <v>Cuentas Por Pagar Contratos</v>
      </c>
      <c r="D5604" s="43" t="s">
        <v>8676</v>
      </c>
      <c r="E5604" t="s">
        <v>8675</v>
      </c>
      <c r="F5604" t="s">
        <v>16052</v>
      </c>
      <c r="G5604" s="41">
        <v>44644</v>
      </c>
      <c r="H5604" t="s">
        <v>8677</v>
      </c>
      <c r="I5604" t="s">
        <v>20158</v>
      </c>
      <c r="K5604" t="s">
        <v>23470</v>
      </c>
      <c r="L5604" t="s">
        <v>21854</v>
      </c>
      <c r="M5604" s="44">
        <v>-615031.05000000005</v>
      </c>
      <c r="N5604" s="44">
        <v>-615031.05000000005</v>
      </c>
    </row>
    <row r="5605" spans="2:14" x14ac:dyDescent="0.25">
      <c r="B5605" s="49" t="s">
        <v>9328</v>
      </c>
      <c r="C5605" s="53" t="str">
        <f>_xlfn.XLOOKUP(Tabla1[[#This Row],[txtDimensionFocus]],Tabla7[Columna1],Tabla7[Columna2])</f>
        <v>Cuentas Por Pagar Contratos</v>
      </c>
      <c r="D5605" s="43" t="s">
        <v>8676</v>
      </c>
      <c r="E5605" t="s">
        <v>8675</v>
      </c>
      <c r="F5605" t="s">
        <v>16053</v>
      </c>
      <c r="G5605" s="41">
        <v>44644</v>
      </c>
      <c r="H5605" t="s">
        <v>8678</v>
      </c>
      <c r="I5605" t="s">
        <v>20159</v>
      </c>
      <c r="K5605" t="s">
        <v>23470</v>
      </c>
      <c r="L5605" t="s">
        <v>21854</v>
      </c>
      <c r="M5605" s="44">
        <v>-615031.05000000005</v>
      </c>
      <c r="N5605" s="44">
        <v>-615031.05000000005</v>
      </c>
    </row>
    <row r="5606" spans="2:14" x14ac:dyDescent="0.25">
      <c r="B5606" s="49" t="s">
        <v>9328</v>
      </c>
      <c r="C5606" s="53" t="str">
        <f>_xlfn.XLOOKUP(Tabla1[[#This Row],[txtDimensionFocus]],Tabla7[Columna1],Tabla7[Columna2])</f>
        <v>Cuentas Por Pagar Contratos</v>
      </c>
      <c r="D5606" s="43" t="s">
        <v>8676</v>
      </c>
      <c r="E5606" t="s">
        <v>8675</v>
      </c>
      <c r="F5606" t="s">
        <v>16054</v>
      </c>
      <c r="G5606" s="41">
        <v>44644</v>
      </c>
      <c r="H5606" t="s">
        <v>8679</v>
      </c>
      <c r="I5606" t="s">
        <v>20160</v>
      </c>
      <c r="K5606" t="s">
        <v>23470</v>
      </c>
      <c r="L5606" t="s">
        <v>21854</v>
      </c>
      <c r="M5606" s="44">
        <v>-615031.05000000005</v>
      </c>
      <c r="N5606" s="44">
        <v>-615031.05000000005</v>
      </c>
    </row>
    <row r="5607" spans="2:14" x14ac:dyDescent="0.25">
      <c r="B5607" s="49" t="s">
        <v>9328</v>
      </c>
      <c r="C5607" s="53" t="str">
        <f>_xlfn.XLOOKUP(Tabla1[[#This Row],[txtDimensionFocus]],Tabla7[Columna1],Tabla7[Columna2])</f>
        <v>Cuentas Por Pagar Contratos</v>
      </c>
      <c r="D5607" s="43" t="s">
        <v>7884</v>
      </c>
      <c r="E5607" t="s">
        <v>7883</v>
      </c>
      <c r="F5607" t="s">
        <v>15397</v>
      </c>
      <c r="G5607" s="41">
        <v>44385</v>
      </c>
      <c r="H5607" t="s">
        <v>7673</v>
      </c>
      <c r="I5607" t="s">
        <v>2279</v>
      </c>
      <c r="K5607" t="s">
        <v>23520</v>
      </c>
      <c r="L5607" t="s">
        <v>21854</v>
      </c>
      <c r="M5607" s="44">
        <v>-614344.80000000005</v>
      </c>
      <c r="N5607" s="44">
        <v>-614344.80000000005</v>
      </c>
    </row>
    <row r="5608" spans="2:14" x14ac:dyDescent="0.25">
      <c r="B5608" s="49" t="s">
        <v>9328</v>
      </c>
      <c r="C5608" s="53" t="str">
        <f>_xlfn.XLOOKUP(Tabla1[[#This Row],[txtDimensionFocus]],Tabla7[Columna1],Tabla7[Columna2])</f>
        <v>Cuentas Por Pagar Contratos</v>
      </c>
      <c r="D5608" s="43" t="s">
        <v>6826</v>
      </c>
      <c r="E5608" t="s">
        <v>6825</v>
      </c>
      <c r="F5608" t="s">
        <v>14645</v>
      </c>
      <c r="G5608" s="41">
        <v>42921</v>
      </c>
      <c r="H5608" t="s">
        <v>6827</v>
      </c>
      <c r="I5608" t="s">
        <v>20251</v>
      </c>
      <c r="K5608" t="s">
        <v>23510</v>
      </c>
      <c r="L5608" t="s">
        <v>21854</v>
      </c>
      <c r="M5608" s="44">
        <v>-603055.73</v>
      </c>
      <c r="N5608" s="44">
        <v>-603055.73</v>
      </c>
    </row>
    <row r="5609" spans="2:14" x14ac:dyDescent="0.25">
      <c r="B5609" s="49" t="s">
        <v>9328</v>
      </c>
      <c r="C5609" s="53" t="str">
        <f>_xlfn.XLOOKUP(Tabla1[[#This Row],[txtDimensionFocus]],Tabla7[Columna1],Tabla7[Columna2])</f>
        <v>Cuentas Por Pagar Contratos</v>
      </c>
      <c r="D5609" s="43" t="s">
        <v>11262</v>
      </c>
      <c r="E5609" t="s">
        <v>2369</v>
      </c>
      <c r="F5609" t="s">
        <v>11709</v>
      </c>
      <c r="G5609" s="41">
        <v>41760</v>
      </c>
      <c r="H5609" t="s">
        <v>2947</v>
      </c>
      <c r="I5609" t="s">
        <v>19355</v>
      </c>
      <c r="K5609" t="s">
        <v>23049</v>
      </c>
      <c r="L5609" t="s">
        <v>21854</v>
      </c>
      <c r="M5609" s="44">
        <v>-600000</v>
      </c>
      <c r="N5609" s="44">
        <v>-600000</v>
      </c>
    </row>
    <row r="5610" spans="2:14" x14ac:dyDescent="0.25">
      <c r="B5610" s="49" t="s">
        <v>9328</v>
      </c>
      <c r="C5610" s="53" t="str">
        <f>_xlfn.XLOOKUP(Tabla1[[#This Row],[txtDimensionFocus]],Tabla7[Columna1],Tabla7[Columna2])</f>
        <v>Cuentas Por Pagar Contratos</v>
      </c>
      <c r="D5610" s="43" t="s">
        <v>15954</v>
      </c>
      <c r="E5610" t="s">
        <v>8549</v>
      </c>
      <c r="F5610" t="s">
        <v>15955</v>
      </c>
      <c r="G5610" s="41">
        <v>44533</v>
      </c>
      <c r="H5610" t="s">
        <v>8550</v>
      </c>
      <c r="I5610" t="s">
        <v>19349</v>
      </c>
      <c r="K5610" t="s">
        <v>23314</v>
      </c>
      <c r="L5610" t="s">
        <v>21854</v>
      </c>
      <c r="M5610" s="44">
        <v>-600000</v>
      </c>
      <c r="N5610" s="44">
        <v>-600000</v>
      </c>
    </row>
    <row r="5611" spans="2:14" x14ac:dyDescent="0.25">
      <c r="B5611" s="49" t="s">
        <v>9328</v>
      </c>
      <c r="C5611" s="53" t="str">
        <f>_xlfn.XLOOKUP(Tabla1[[#This Row],[txtDimensionFocus]],Tabla7[Columna1],Tabla7[Columna2])</f>
        <v>Cuentas Por Pagar Contratos</v>
      </c>
      <c r="D5611" s="43" t="s">
        <v>13479</v>
      </c>
      <c r="E5611" t="s">
        <v>5361</v>
      </c>
      <c r="F5611" t="s">
        <v>13480</v>
      </c>
      <c r="G5611" s="41">
        <v>42068</v>
      </c>
      <c r="H5611" t="s">
        <v>5362</v>
      </c>
      <c r="I5611" t="s">
        <v>19417</v>
      </c>
      <c r="K5611" t="s">
        <v>23320</v>
      </c>
      <c r="L5611" t="s">
        <v>21854</v>
      </c>
      <c r="M5611" s="44">
        <v>-600000</v>
      </c>
      <c r="N5611" s="44">
        <v>-600000</v>
      </c>
    </row>
    <row r="5612" spans="2:14" x14ac:dyDescent="0.25">
      <c r="B5612" s="49" t="s">
        <v>9328</v>
      </c>
      <c r="C5612" s="53" t="str">
        <f>_xlfn.XLOOKUP(Tabla1[[#This Row],[txtDimensionFocus]],Tabla7[Columna1],Tabla7[Columna2])</f>
        <v>Cuentas Por Pagar Contratos</v>
      </c>
      <c r="D5612" s="43" t="s">
        <v>15620</v>
      </c>
      <c r="E5612" t="s">
        <v>8148</v>
      </c>
      <c r="F5612" t="s">
        <v>15621</v>
      </c>
      <c r="G5612" s="41">
        <v>44470</v>
      </c>
      <c r="H5612" t="s">
        <v>8149</v>
      </c>
      <c r="I5612" t="s">
        <v>19391</v>
      </c>
      <c r="K5612" t="s">
        <v>23008</v>
      </c>
      <c r="L5612" t="s">
        <v>21854</v>
      </c>
      <c r="M5612" s="44">
        <v>-590946.4</v>
      </c>
      <c r="N5612" s="44">
        <v>-590946.4</v>
      </c>
    </row>
    <row r="5613" spans="2:14" x14ac:dyDescent="0.25">
      <c r="B5613" s="49" t="s">
        <v>9328</v>
      </c>
      <c r="C5613" s="53" t="str">
        <f>_xlfn.XLOOKUP(Tabla1[[#This Row],[txtDimensionFocus]],Tabla7[Columna1],Tabla7[Columna2])</f>
        <v>Cuentas Por Pagar Contratos</v>
      </c>
      <c r="D5613" s="43" t="s">
        <v>16195</v>
      </c>
      <c r="E5613" t="s">
        <v>8860</v>
      </c>
      <c r="F5613" t="s">
        <v>16196</v>
      </c>
      <c r="G5613" s="41">
        <v>44904</v>
      </c>
      <c r="H5613" t="s">
        <v>8861</v>
      </c>
      <c r="I5613" t="s">
        <v>8862</v>
      </c>
      <c r="K5613">
        <v>20133061</v>
      </c>
      <c r="L5613" t="s">
        <v>21854</v>
      </c>
      <c r="M5613" s="44">
        <v>-586560</v>
      </c>
      <c r="N5613" s="44">
        <v>-586560</v>
      </c>
    </row>
    <row r="5614" spans="2:14" x14ac:dyDescent="0.25">
      <c r="B5614" s="49" t="s">
        <v>9328</v>
      </c>
      <c r="C5614" s="53" t="str">
        <f>_xlfn.XLOOKUP(Tabla1[[#This Row],[txtDimensionFocus]],Tabla7[Columna1],Tabla7[Columna2])</f>
        <v>Cuentas Por Pagar Contratos</v>
      </c>
      <c r="D5614" s="43" t="s">
        <v>13884</v>
      </c>
      <c r="E5614" t="s">
        <v>5828</v>
      </c>
      <c r="F5614" t="s">
        <v>13885</v>
      </c>
      <c r="G5614" s="41">
        <v>42314</v>
      </c>
      <c r="H5614" t="s">
        <v>5829</v>
      </c>
      <c r="I5614" t="s">
        <v>1285</v>
      </c>
      <c r="J5614" t="s">
        <v>22902</v>
      </c>
      <c r="K5614" t="s">
        <v>23252</v>
      </c>
      <c r="L5614" t="s">
        <v>21854</v>
      </c>
      <c r="M5614" s="44">
        <v>-727375.35999999999</v>
      </c>
      <c r="N5614" s="44">
        <v>-581900.29</v>
      </c>
    </row>
    <row r="5615" spans="2:14" x14ac:dyDescent="0.25">
      <c r="B5615" s="49" t="s">
        <v>9328</v>
      </c>
      <c r="C5615" s="53" t="str">
        <f>_xlfn.XLOOKUP(Tabla1[[#This Row],[txtDimensionFocus]],Tabla7[Columna1],Tabla7[Columna2])</f>
        <v>Cuentas Por Pagar Contratos</v>
      </c>
      <c r="D5615" s="43" t="s">
        <v>15923</v>
      </c>
      <c r="E5615" t="s">
        <v>8516</v>
      </c>
      <c r="F5615" t="s">
        <v>15924</v>
      </c>
      <c r="G5615" s="41">
        <v>44519</v>
      </c>
      <c r="H5615" t="s">
        <v>8517</v>
      </c>
      <c r="L5615" t="s">
        <v>21854</v>
      </c>
      <c r="M5615" s="44">
        <v>-571501.31000000006</v>
      </c>
      <c r="N5615" s="44">
        <v>-571501.31000000006</v>
      </c>
    </row>
    <row r="5616" spans="2:14" x14ac:dyDescent="0.25">
      <c r="B5616" s="49" t="s">
        <v>9328</v>
      </c>
      <c r="C5616" s="53" t="str">
        <f>_xlfn.XLOOKUP(Tabla1[[#This Row],[txtDimensionFocus]],Tabla7[Columna1],Tabla7[Columna2])</f>
        <v>Cuentas Por Pagar Contratos</v>
      </c>
      <c r="D5616" s="43" t="s">
        <v>11262</v>
      </c>
      <c r="E5616" t="s">
        <v>2369</v>
      </c>
      <c r="F5616" t="s">
        <v>14322</v>
      </c>
      <c r="G5616" s="41">
        <v>42636</v>
      </c>
      <c r="H5616" t="s">
        <v>6412</v>
      </c>
      <c r="I5616" t="s">
        <v>19615</v>
      </c>
      <c r="K5616" t="s">
        <v>23049</v>
      </c>
      <c r="L5616" t="s">
        <v>21854</v>
      </c>
      <c r="M5616" s="44">
        <v>-600000</v>
      </c>
      <c r="N5616" s="44">
        <v>-570000</v>
      </c>
    </row>
    <row r="5617" spans="2:14" x14ac:dyDescent="0.25">
      <c r="B5617" s="49" t="s">
        <v>9328</v>
      </c>
      <c r="C5617" s="53" t="str">
        <f>_xlfn.XLOOKUP(Tabla1[[#This Row],[txtDimensionFocus]],Tabla7[Columna1],Tabla7[Columna2])</f>
        <v>Cuentas Por Pagar Contratos</v>
      </c>
      <c r="D5617" s="43" t="s">
        <v>10430</v>
      </c>
      <c r="E5617" t="s">
        <v>1439</v>
      </c>
      <c r="F5617" t="s">
        <v>10431</v>
      </c>
      <c r="G5617" s="41">
        <v>41470</v>
      </c>
      <c r="H5617" t="s">
        <v>1440</v>
      </c>
      <c r="I5617" t="s">
        <v>19672</v>
      </c>
      <c r="K5617" t="s">
        <v>23257</v>
      </c>
      <c r="L5617" t="s">
        <v>21854</v>
      </c>
      <c r="M5617" s="44">
        <v>-568953</v>
      </c>
      <c r="N5617" s="44">
        <v>-568953</v>
      </c>
    </row>
    <row r="5618" spans="2:14" x14ac:dyDescent="0.25">
      <c r="B5618" s="49" t="s">
        <v>9328</v>
      </c>
      <c r="C5618" s="53" t="str">
        <f>_xlfn.XLOOKUP(Tabla1[[#This Row],[txtDimensionFocus]],Tabla7[Columna1],Tabla7[Columna2])</f>
        <v>Cuentas Por Pagar Contratos</v>
      </c>
      <c r="D5618" s="43" t="s">
        <v>11137</v>
      </c>
      <c r="E5618" t="s">
        <v>2233</v>
      </c>
      <c r="F5618" t="s">
        <v>11138</v>
      </c>
      <c r="G5618" s="41">
        <v>41694</v>
      </c>
      <c r="H5618" t="s">
        <v>2234</v>
      </c>
      <c r="L5618" t="s">
        <v>21854</v>
      </c>
      <c r="M5618" s="44">
        <v>-564401.52</v>
      </c>
      <c r="N5618" s="44">
        <v>-564401.52</v>
      </c>
    </row>
    <row r="5619" spans="2:14" x14ac:dyDescent="0.25">
      <c r="B5619" s="49" t="s">
        <v>9328</v>
      </c>
      <c r="C5619" s="53" t="str">
        <f>_xlfn.XLOOKUP(Tabla1[[#This Row],[txtDimensionFocus]],Tabla7[Columna1],Tabla7[Columna2])</f>
        <v>Cuentas Por Pagar Contratos</v>
      </c>
      <c r="D5619" s="43" t="s">
        <v>15814</v>
      </c>
      <c r="E5619" t="s">
        <v>8374</v>
      </c>
      <c r="F5619" t="s">
        <v>15815</v>
      </c>
      <c r="G5619" s="41">
        <v>44473</v>
      </c>
      <c r="H5619" t="s">
        <v>8375</v>
      </c>
      <c r="I5619" t="s">
        <v>19436</v>
      </c>
      <c r="K5619" t="s">
        <v>22918</v>
      </c>
      <c r="L5619" t="s">
        <v>21854</v>
      </c>
      <c r="M5619" s="44">
        <v>-561787.32999999996</v>
      </c>
      <c r="N5619" s="44">
        <v>-561787.32999999996</v>
      </c>
    </row>
    <row r="5620" spans="2:14" x14ac:dyDescent="0.25">
      <c r="B5620" s="49" t="s">
        <v>9328</v>
      </c>
      <c r="C5620" s="53" t="str">
        <f>_xlfn.XLOOKUP(Tabla1[[#This Row],[txtDimensionFocus]],Tabla7[Columna1],Tabla7[Columna2])</f>
        <v>Cuentas Por Pagar Contratos</v>
      </c>
      <c r="D5620" s="43" t="s">
        <v>4391</v>
      </c>
      <c r="E5620" t="s">
        <v>4390</v>
      </c>
      <c r="F5620" t="s">
        <v>12757</v>
      </c>
      <c r="G5620" s="41">
        <v>41941</v>
      </c>
      <c r="H5620" t="s">
        <v>2784</v>
      </c>
      <c r="I5620" t="s">
        <v>20233</v>
      </c>
      <c r="K5620" t="s">
        <v>23501</v>
      </c>
      <c r="L5620" t="s">
        <v>21854</v>
      </c>
      <c r="M5620" s="44">
        <v>-553686.68999999994</v>
      </c>
      <c r="N5620" s="44">
        <v>-553686.68999999994</v>
      </c>
    </row>
    <row r="5621" spans="2:14" x14ac:dyDescent="0.25">
      <c r="B5621" s="49" t="s">
        <v>9328</v>
      </c>
      <c r="C5621" s="53" t="str">
        <f>_xlfn.XLOOKUP(Tabla1[[#This Row],[txtDimensionFocus]],Tabla7[Columna1],Tabla7[Columna2])</f>
        <v>Cuentas Por Pagar Contratos</v>
      </c>
      <c r="D5621" s="43" t="s">
        <v>10287</v>
      </c>
      <c r="E5621" t="s">
        <v>1249</v>
      </c>
      <c r="F5621" t="s">
        <v>10288</v>
      </c>
      <c r="G5621" s="41">
        <v>41323</v>
      </c>
      <c r="H5621" t="s">
        <v>1250</v>
      </c>
      <c r="L5621" t="s">
        <v>21854</v>
      </c>
      <c r="M5621" s="44">
        <v>-551385.02</v>
      </c>
      <c r="N5621" s="44">
        <v>-551385.02</v>
      </c>
    </row>
    <row r="5622" spans="2:14" x14ac:dyDescent="0.25">
      <c r="B5622" s="49" t="s">
        <v>9328</v>
      </c>
      <c r="C5622" s="53" t="str">
        <f>_xlfn.XLOOKUP(Tabla1[[#This Row],[txtDimensionFocus]],Tabla7[Columna1],Tabla7[Columna2])</f>
        <v>Cuentas Por Pagar Contratos</v>
      </c>
      <c r="D5622" s="43" t="s">
        <v>10287</v>
      </c>
      <c r="E5622" t="s">
        <v>1249</v>
      </c>
      <c r="F5622" t="s">
        <v>10397</v>
      </c>
      <c r="G5622" s="41">
        <v>41436</v>
      </c>
      <c r="H5622" t="s">
        <v>1390</v>
      </c>
      <c r="L5622" t="s">
        <v>21854</v>
      </c>
      <c r="M5622" s="44">
        <v>-551385.02</v>
      </c>
      <c r="N5622" s="44">
        <v>-551385.02</v>
      </c>
    </row>
    <row r="5623" spans="2:14" x14ac:dyDescent="0.25">
      <c r="B5623" s="49" t="s">
        <v>9328</v>
      </c>
      <c r="C5623" s="53" t="str">
        <f>_xlfn.XLOOKUP(Tabla1[[#This Row],[txtDimensionFocus]],Tabla7[Columna1],Tabla7[Columna2])</f>
        <v>Cuentas Por Pagar Contratos</v>
      </c>
      <c r="D5623" s="43" t="s">
        <v>7336</v>
      </c>
      <c r="E5623" t="s">
        <v>7335</v>
      </c>
      <c r="F5623" t="s">
        <v>15195</v>
      </c>
      <c r="G5623" s="41">
        <v>43836</v>
      </c>
      <c r="L5623" t="s">
        <v>21854</v>
      </c>
      <c r="M5623" s="44">
        <v>-549976.25</v>
      </c>
      <c r="N5623" s="44">
        <v>-549976.25</v>
      </c>
    </row>
    <row r="5624" spans="2:14" x14ac:dyDescent="0.25">
      <c r="B5624" s="49" t="s">
        <v>9328</v>
      </c>
      <c r="C5624" s="53" t="str">
        <f>_xlfn.XLOOKUP(Tabla1[[#This Row],[txtDimensionFocus]],Tabla7[Columna1],Tabla7[Columna2])</f>
        <v>Cuentas Por Pagar Contratos</v>
      </c>
      <c r="D5624" s="43" t="s">
        <v>9713</v>
      </c>
      <c r="E5624" t="s">
        <v>503</v>
      </c>
      <c r="F5624" t="s">
        <v>9714</v>
      </c>
      <c r="G5624" s="41">
        <v>40962</v>
      </c>
      <c r="H5624">
        <v>442</v>
      </c>
      <c r="L5624" t="s">
        <v>21854</v>
      </c>
      <c r="M5624" s="44">
        <v>-548963.80000000005</v>
      </c>
      <c r="N5624" s="44">
        <v>-548963.80000000005</v>
      </c>
    </row>
    <row r="5625" spans="2:14" x14ac:dyDescent="0.25">
      <c r="B5625" s="49" t="s">
        <v>9328</v>
      </c>
      <c r="C5625" s="53" t="str">
        <f>_xlfn.XLOOKUP(Tabla1[[#This Row],[txtDimensionFocus]],Tabla7[Columna1],Tabla7[Columna2])</f>
        <v>Cuentas Por Pagar Contratos</v>
      </c>
      <c r="D5625" s="43" t="s">
        <v>9713</v>
      </c>
      <c r="E5625" t="s">
        <v>503</v>
      </c>
      <c r="F5625" t="s">
        <v>11871</v>
      </c>
      <c r="G5625" s="41">
        <v>41765</v>
      </c>
      <c r="H5625" t="s">
        <v>3155</v>
      </c>
      <c r="L5625" t="s">
        <v>21854</v>
      </c>
      <c r="M5625" s="44">
        <v>-548963.80000000005</v>
      </c>
      <c r="N5625" s="44">
        <v>-548963.80000000005</v>
      </c>
    </row>
    <row r="5626" spans="2:14" x14ac:dyDescent="0.25">
      <c r="B5626" s="49" t="s">
        <v>23585</v>
      </c>
      <c r="C5626" s="53" t="str">
        <f>_xlfn.XLOOKUP(Tabla1[[#This Row],[txtDimensionFocus]],Tabla7[Columna1],Tabla7[Columna2])</f>
        <v>Cuenta Por Pagar Sueldos/Pension Alimenticia</v>
      </c>
      <c r="D5626" s="43" t="s">
        <v>23622</v>
      </c>
      <c r="E5626" t="s">
        <v>23623</v>
      </c>
      <c r="F5626" t="s">
        <v>23624</v>
      </c>
      <c r="G5626" s="41">
        <v>41121</v>
      </c>
      <c r="H5626" t="s">
        <v>741</v>
      </c>
      <c r="L5626" t="s">
        <v>21854</v>
      </c>
      <c r="M5626" s="44">
        <v>-1500</v>
      </c>
      <c r="N5626" s="44">
        <v>-1500</v>
      </c>
    </row>
    <row r="5627" spans="2:14" x14ac:dyDescent="0.25">
      <c r="B5627" s="49" t="s">
        <v>23585</v>
      </c>
      <c r="C5627" s="53" t="str">
        <f>_xlfn.XLOOKUP(Tabla1[[#This Row],[txtDimensionFocus]],Tabla7[Columna1],Tabla7[Columna2])</f>
        <v>Cuenta Por Pagar Sueldos/Pension Alimenticia</v>
      </c>
      <c r="D5627" s="43" t="s">
        <v>23622</v>
      </c>
      <c r="E5627" t="s">
        <v>23623</v>
      </c>
      <c r="F5627" t="s">
        <v>23625</v>
      </c>
      <c r="G5627" s="41">
        <v>41593</v>
      </c>
      <c r="L5627" t="s">
        <v>21854</v>
      </c>
      <c r="M5627" s="44">
        <v>-1500</v>
      </c>
      <c r="N5627" s="44">
        <v>-1500</v>
      </c>
    </row>
    <row r="5628" spans="2:14" x14ac:dyDescent="0.25">
      <c r="B5628" s="49" t="s">
        <v>23585</v>
      </c>
      <c r="C5628" s="53" t="str">
        <f>_xlfn.XLOOKUP(Tabla1[[#This Row],[txtDimensionFocus]],Tabla7[Columna1],Tabla7[Columna2])</f>
        <v>Cuenta Por Pagar Sueldos/Pension Alimenticia</v>
      </c>
      <c r="D5628" s="43" t="s">
        <v>23686</v>
      </c>
      <c r="E5628" t="s">
        <v>23687</v>
      </c>
      <c r="F5628" t="s">
        <v>23688</v>
      </c>
      <c r="G5628" s="41">
        <v>41121</v>
      </c>
      <c r="H5628" t="s">
        <v>741</v>
      </c>
      <c r="L5628" t="s">
        <v>21854</v>
      </c>
      <c r="M5628" s="44">
        <v>-1500</v>
      </c>
      <c r="N5628" s="44">
        <v>-1500</v>
      </c>
    </row>
    <row r="5629" spans="2:14" x14ac:dyDescent="0.25">
      <c r="B5629" s="49" t="s">
        <v>9328</v>
      </c>
      <c r="C5629" s="53" t="str">
        <f>_xlfn.XLOOKUP(Tabla1[[#This Row],[txtDimensionFocus]],Tabla7[Columna1],Tabla7[Columna2])</f>
        <v>Cuentas Por Pagar Contratos</v>
      </c>
      <c r="D5629" s="43" t="s">
        <v>16361</v>
      </c>
      <c r="E5629" t="s">
        <v>9194</v>
      </c>
      <c r="F5629" t="s">
        <v>16362</v>
      </c>
      <c r="G5629" s="41">
        <v>45082</v>
      </c>
      <c r="H5629" t="s">
        <v>9195</v>
      </c>
      <c r="I5629" t="s">
        <v>9168</v>
      </c>
      <c r="L5629" t="s">
        <v>21854</v>
      </c>
      <c r="M5629" s="44">
        <v>-546847.64</v>
      </c>
      <c r="N5629" s="44">
        <v>-546847.64</v>
      </c>
    </row>
    <row r="5630" spans="2:14" x14ac:dyDescent="0.25">
      <c r="B5630" s="49" t="s">
        <v>9328</v>
      </c>
      <c r="C5630" s="53" t="str">
        <f>_xlfn.XLOOKUP(Tabla1[[#This Row],[txtDimensionFocus]],Tabla7[Columna1],Tabla7[Columna2])</f>
        <v>Cuentas Por Pagar Contratos</v>
      </c>
      <c r="D5630" s="43" t="s">
        <v>11577</v>
      </c>
      <c r="E5630" t="s">
        <v>2777</v>
      </c>
      <c r="F5630" t="s">
        <v>11578</v>
      </c>
      <c r="G5630" s="41">
        <v>41744</v>
      </c>
      <c r="H5630" t="s">
        <v>2778</v>
      </c>
      <c r="I5630" t="s">
        <v>9145</v>
      </c>
      <c r="J5630" t="s">
        <v>21997</v>
      </c>
      <c r="K5630" t="s">
        <v>22869</v>
      </c>
      <c r="L5630" t="s">
        <v>21854</v>
      </c>
      <c r="M5630" s="44">
        <v>-545394.31999999995</v>
      </c>
      <c r="N5630" s="44">
        <v>-545394.31999999995</v>
      </c>
    </row>
    <row r="5631" spans="2:14" x14ac:dyDescent="0.25">
      <c r="B5631" s="49" t="s">
        <v>9328</v>
      </c>
      <c r="C5631" s="53" t="str">
        <f>_xlfn.XLOOKUP(Tabla1[[#This Row],[txtDimensionFocus]],Tabla7[Columna1],Tabla7[Columna2])</f>
        <v>Cuentas Por Pagar Contratos</v>
      </c>
      <c r="D5631" s="43" t="s">
        <v>11586</v>
      </c>
      <c r="E5631" t="s">
        <v>2786</v>
      </c>
      <c r="F5631" t="s">
        <v>11587</v>
      </c>
      <c r="G5631" s="41">
        <v>41744</v>
      </c>
      <c r="H5631" t="s">
        <v>2787</v>
      </c>
      <c r="I5631" t="s">
        <v>19430</v>
      </c>
      <c r="K5631" t="s">
        <v>23052</v>
      </c>
      <c r="L5631" t="s">
        <v>21854</v>
      </c>
      <c r="M5631" s="44">
        <v>-540000</v>
      </c>
      <c r="N5631" s="44">
        <v>-540000</v>
      </c>
    </row>
    <row r="5632" spans="2:14" x14ac:dyDescent="0.25">
      <c r="B5632" s="49" t="s">
        <v>23866</v>
      </c>
      <c r="C5632" s="53" t="str">
        <f>_xlfn.XLOOKUP(Tabla1[[#This Row],[txtDimensionFocus]],Tabla7[Columna1],Tabla7[Columna2])</f>
        <v>Reposicion/Reposicion Cajas Chicas/Fondos</v>
      </c>
      <c r="D5632" s="43" t="s">
        <v>21576</v>
      </c>
      <c r="E5632" t="s">
        <v>23955</v>
      </c>
      <c r="F5632" t="s">
        <v>21577</v>
      </c>
      <c r="G5632" s="41">
        <v>45300</v>
      </c>
      <c r="H5632" t="s">
        <v>21578</v>
      </c>
      <c r="L5632" t="s">
        <v>21854</v>
      </c>
      <c r="M5632" s="44">
        <v>-1475</v>
      </c>
      <c r="N5632" s="44">
        <v>-1475</v>
      </c>
    </row>
    <row r="5633" spans="2:14" x14ac:dyDescent="0.25">
      <c r="B5633" s="49" t="s">
        <v>9328</v>
      </c>
      <c r="C5633" s="53" t="str">
        <f>_xlfn.XLOOKUP(Tabla1[[#This Row],[txtDimensionFocus]],Tabla7[Columna1],Tabla7[Columna2])</f>
        <v>Cuentas Por Pagar Contratos</v>
      </c>
      <c r="D5633" s="43" t="s">
        <v>15424</v>
      </c>
      <c r="E5633" t="s">
        <v>7935</v>
      </c>
      <c r="F5633" t="s">
        <v>15425</v>
      </c>
      <c r="G5633" s="41">
        <v>44414</v>
      </c>
      <c r="H5633" t="s">
        <v>7936</v>
      </c>
      <c r="I5633" t="s">
        <v>19827</v>
      </c>
      <c r="K5633" t="s">
        <v>23247</v>
      </c>
      <c r="L5633" t="s">
        <v>21854</v>
      </c>
      <c r="M5633" s="44">
        <v>-540000</v>
      </c>
      <c r="N5633" s="44">
        <v>-540000</v>
      </c>
    </row>
    <row r="5634" spans="2:14" x14ac:dyDescent="0.25">
      <c r="B5634" s="49" t="s">
        <v>9328</v>
      </c>
      <c r="C5634" s="53" t="str">
        <f>_xlfn.XLOOKUP(Tabla1[[#This Row],[txtDimensionFocus]],Tabla7[Columna1],Tabla7[Columna2])</f>
        <v>Cuentas Por Pagar Contratos</v>
      </c>
      <c r="D5634" s="43" t="s">
        <v>15500</v>
      </c>
      <c r="E5634" t="s">
        <v>8024</v>
      </c>
      <c r="F5634" t="s">
        <v>15501</v>
      </c>
      <c r="G5634" s="41">
        <v>44469</v>
      </c>
      <c r="H5634" t="s">
        <v>8025</v>
      </c>
      <c r="I5634" t="s">
        <v>19453</v>
      </c>
      <c r="K5634" t="s">
        <v>23283</v>
      </c>
      <c r="L5634" t="s">
        <v>21854</v>
      </c>
      <c r="M5634" s="44">
        <v>-540000</v>
      </c>
      <c r="N5634" s="44">
        <v>-540000</v>
      </c>
    </row>
    <row r="5635" spans="2:14" x14ac:dyDescent="0.25">
      <c r="B5635" s="49" t="s">
        <v>9328</v>
      </c>
      <c r="C5635" s="53" t="str">
        <f>_xlfn.XLOOKUP(Tabla1[[#This Row],[txtDimensionFocus]],Tabla7[Columna1],Tabla7[Columna2])</f>
        <v>Cuentas Por Pagar Contratos</v>
      </c>
      <c r="D5635" s="43" t="s">
        <v>15506</v>
      </c>
      <c r="E5635" t="s">
        <v>8030</v>
      </c>
      <c r="F5635" t="s">
        <v>15507</v>
      </c>
      <c r="G5635" s="41">
        <v>44469</v>
      </c>
      <c r="H5635" t="s">
        <v>8031</v>
      </c>
      <c r="I5635" t="s">
        <v>19415</v>
      </c>
      <c r="K5635" t="s">
        <v>23312</v>
      </c>
      <c r="L5635" t="s">
        <v>21854</v>
      </c>
      <c r="M5635" s="44">
        <v>-557398.13</v>
      </c>
      <c r="N5635" s="44">
        <v>-529528.22</v>
      </c>
    </row>
    <row r="5636" spans="2:14" x14ac:dyDescent="0.25">
      <c r="B5636" s="49" t="s">
        <v>9328</v>
      </c>
      <c r="C5636" s="53" t="str">
        <f>_xlfn.XLOOKUP(Tabla1[[#This Row],[txtDimensionFocus]],Tabla7[Columna1],Tabla7[Columna2])</f>
        <v>Cuentas Por Pagar Contratos</v>
      </c>
      <c r="D5636" s="43" t="s">
        <v>15984</v>
      </c>
      <c r="E5636" t="s">
        <v>8577</v>
      </c>
      <c r="F5636" t="s">
        <v>15985</v>
      </c>
      <c r="G5636" s="41">
        <v>44538</v>
      </c>
      <c r="H5636" t="s">
        <v>8578</v>
      </c>
      <c r="I5636" t="s">
        <v>19437</v>
      </c>
      <c r="K5636" t="s">
        <v>23338</v>
      </c>
      <c r="L5636" t="s">
        <v>21854</v>
      </c>
      <c r="M5636" s="44">
        <v>-525000</v>
      </c>
      <c r="N5636" s="44">
        <v>-525000</v>
      </c>
    </row>
    <row r="5637" spans="2:14" x14ac:dyDescent="0.25">
      <c r="B5637" s="49" t="s">
        <v>9328</v>
      </c>
      <c r="C5637" s="53" t="str">
        <f>_xlfn.XLOOKUP(Tabla1[[#This Row],[txtDimensionFocus]],Tabla7[Columna1],Tabla7[Columna2])</f>
        <v>Cuentas Por Pagar Contratos</v>
      </c>
      <c r="D5637" s="43" t="s">
        <v>15774</v>
      </c>
      <c r="E5637" t="s">
        <v>8320</v>
      </c>
      <c r="F5637" t="s">
        <v>15775</v>
      </c>
      <c r="G5637" s="41">
        <v>44470</v>
      </c>
      <c r="H5637" t="s">
        <v>8321</v>
      </c>
      <c r="I5637" t="s">
        <v>19370</v>
      </c>
      <c r="K5637" t="s">
        <v>23441</v>
      </c>
      <c r="L5637" t="s">
        <v>21854</v>
      </c>
      <c r="M5637" s="44">
        <v>-524313.75</v>
      </c>
      <c r="N5637" s="44">
        <v>-524313.75</v>
      </c>
    </row>
    <row r="5638" spans="2:14" x14ac:dyDescent="0.25">
      <c r="B5638" s="49" t="s">
        <v>9328</v>
      </c>
      <c r="C5638" s="53" t="str">
        <f>_xlfn.XLOOKUP(Tabla1[[#This Row],[txtDimensionFocus]],Tabla7[Columna1],Tabla7[Columna2])</f>
        <v>Cuentas Por Pagar Contratos</v>
      </c>
      <c r="D5638" s="43" t="s">
        <v>15729</v>
      </c>
      <c r="E5638" t="s">
        <v>8257</v>
      </c>
      <c r="F5638" t="s">
        <v>15730</v>
      </c>
      <c r="G5638" s="41">
        <v>44470</v>
      </c>
      <c r="H5638" t="s">
        <v>8258</v>
      </c>
      <c r="I5638" t="s">
        <v>19339</v>
      </c>
      <c r="K5638" t="s">
        <v>23311</v>
      </c>
      <c r="L5638" t="s">
        <v>21854</v>
      </c>
      <c r="M5638" s="44">
        <v>-520415.88</v>
      </c>
      <c r="N5638" s="44">
        <v>-520415.88</v>
      </c>
    </row>
    <row r="5639" spans="2:14" x14ac:dyDescent="0.25">
      <c r="B5639" s="49" t="s">
        <v>9328</v>
      </c>
      <c r="C5639" s="53" t="str">
        <f>_xlfn.XLOOKUP(Tabla1[[#This Row],[txtDimensionFocus]],Tabla7[Columna1],Tabla7[Columna2])</f>
        <v>Cuentas Por Pagar Contratos</v>
      </c>
      <c r="D5639" s="43" t="s">
        <v>1761</v>
      </c>
      <c r="E5639" t="s">
        <v>1760</v>
      </c>
      <c r="F5639" t="s">
        <v>12688</v>
      </c>
      <c r="G5639" s="41">
        <v>41913</v>
      </c>
      <c r="H5639" t="s">
        <v>4298</v>
      </c>
      <c r="I5639" t="s">
        <v>20145</v>
      </c>
      <c r="K5639" t="s">
        <v>23461</v>
      </c>
      <c r="L5639" t="s">
        <v>21854</v>
      </c>
      <c r="M5639" s="44">
        <v>-512816.47</v>
      </c>
      <c r="N5639" s="44">
        <v>-512816.47</v>
      </c>
    </row>
    <row r="5640" spans="2:14" x14ac:dyDescent="0.25">
      <c r="B5640" s="49" t="s">
        <v>9328</v>
      </c>
      <c r="C5640" s="53" t="str">
        <f>_xlfn.XLOOKUP(Tabla1[[#This Row],[txtDimensionFocus]],Tabla7[Columna1],Tabla7[Columna2])</f>
        <v>Cuentas Por Pagar Contratos</v>
      </c>
      <c r="D5640" s="43" t="s">
        <v>16126</v>
      </c>
      <c r="E5640" t="s">
        <v>8764</v>
      </c>
      <c r="F5640" t="s">
        <v>16127</v>
      </c>
      <c r="G5640" s="41">
        <v>44763</v>
      </c>
      <c r="H5640" t="s">
        <v>8765</v>
      </c>
      <c r="I5640" t="s">
        <v>19381</v>
      </c>
      <c r="K5640" t="s">
        <v>22875</v>
      </c>
      <c r="L5640" t="s">
        <v>21854</v>
      </c>
      <c r="M5640" s="44">
        <v>-511178.75</v>
      </c>
      <c r="N5640" s="44">
        <v>-511178.75</v>
      </c>
    </row>
    <row r="5641" spans="2:14" x14ac:dyDescent="0.25">
      <c r="B5641" s="49" t="s">
        <v>9328</v>
      </c>
      <c r="C5641" s="53" t="str">
        <f>_xlfn.XLOOKUP(Tabla1[[#This Row],[txtDimensionFocus]],Tabla7[Columna1],Tabla7[Columna2])</f>
        <v>Cuentas Por Pagar Contratos</v>
      </c>
      <c r="D5641" s="43" t="s">
        <v>6421</v>
      </c>
      <c r="E5641" t="s">
        <v>6420</v>
      </c>
      <c r="F5641" t="s">
        <v>14336</v>
      </c>
      <c r="G5641" s="41">
        <v>42643</v>
      </c>
      <c r="H5641" t="s">
        <v>6422</v>
      </c>
      <c r="I5641" t="s">
        <v>18183</v>
      </c>
      <c r="J5641" t="s">
        <v>21879</v>
      </c>
      <c r="K5641" t="s">
        <v>23472</v>
      </c>
      <c r="L5641" t="s">
        <v>21854</v>
      </c>
      <c r="M5641" s="44">
        <v>-500750.33</v>
      </c>
      <c r="N5641" s="44">
        <v>-500750.33</v>
      </c>
    </row>
    <row r="5642" spans="2:14" x14ac:dyDescent="0.25">
      <c r="B5642" s="49" t="s">
        <v>9328</v>
      </c>
      <c r="C5642" s="53" t="str">
        <f>_xlfn.XLOOKUP(Tabla1[[#This Row],[txtDimensionFocus]],Tabla7[Columna1],Tabla7[Columna2])</f>
        <v>Cuentas Por Pagar Contratos</v>
      </c>
      <c r="D5642" s="43" t="s">
        <v>15666</v>
      </c>
      <c r="E5642" t="s">
        <v>8194</v>
      </c>
      <c r="F5642" t="s">
        <v>15667</v>
      </c>
      <c r="G5642" s="41">
        <v>44470</v>
      </c>
      <c r="H5642" t="s">
        <v>8195</v>
      </c>
      <c r="I5642" t="s">
        <v>19620</v>
      </c>
      <c r="K5642" t="s">
        <v>23128</v>
      </c>
      <c r="L5642" t="s">
        <v>21854</v>
      </c>
      <c r="M5642" s="44">
        <v>-500313.59999999998</v>
      </c>
      <c r="N5642" s="44">
        <v>-500313.59999999998</v>
      </c>
    </row>
    <row r="5643" spans="2:14" x14ac:dyDescent="0.25">
      <c r="B5643" s="49" t="s">
        <v>9328</v>
      </c>
      <c r="C5643" s="53" t="str">
        <f>_xlfn.XLOOKUP(Tabla1[[#This Row],[txtDimensionFocus]],Tabla7[Columna1],Tabla7[Columna2])</f>
        <v>Cuentas Por Pagar Contratos</v>
      </c>
      <c r="D5643" s="43" t="s">
        <v>15670</v>
      </c>
      <c r="E5643" t="s">
        <v>8198</v>
      </c>
      <c r="F5643" t="s">
        <v>15671</v>
      </c>
      <c r="G5643" s="41">
        <v>44470</v>
      </c>
      <c r="H5643" t="s">
        <v>8199</v>
      </c>
      <c r="I5643" t="s">
        <v>19584</v>
      </c>
      <c r="K5643" t="s">
        <v>23140</v>
      </c>
      <c r="L5643" t="s">
        <v>21854</v>
      </c>
      <c r="M5643" s="44">
        <v>-500000</v>
      </c>
      <c r="N5643" s="44">
        <v>-500000</v>
      </c>
    </row>
    <row r="5644" spans="2:14" x14ac:dyDescent="0.25">
      <c r="B5644" s="49" t="s">
        <v>9328</v>
      </c>
      <c r="C5644" s="53" t="str">
        <f>_xlfn.XLOOKUP(Tabla1[[#This Row],[txtDimensionFocus]],Tabla7[Columna1],Tabla7[Columna2])</f>
        <v>Cuentas Por Pagar Contratos</v>
      </c>
      <c r="D5644" s="43" t="s">
        <v>6167</v>
      </c>
      <c r="E5644" t="s">
        <v>6166</v>
      </c>
      <c r="F5644" t="s">
        <v>14124</v>
      </c>
      <c r="G5644" s="41">
        <v>42556</v>
      </c>
      <c r="H5644" t="s">
        <v>6168</v>
      </c>
      <c r="I5644" t="s">
        <v>18183</v>
      </c>
      <c r="J5644" t="s">
        <v>21956</v>
      </c>
      <c r="K5644" t="s">
        <v>23468</v>
      </c>
      <c r="L5644" t="s">
        <v>21854</v>
      </c>
      <c r="M5644" s="44">
        <v>-621906.56000000006</v>
      </c>
      <c r="N5644" s="44">
        <v>-497525.25</v>
      </c>
    </row>
    <row r="5645" spans="2:14" x14ac:dyDescent="0.25">
      <c r="B5645" s="49" t="s">
        <v>9328</v>
      </c>
      <c r="C5645" s="53" t="str">
        <f>_xlfn.XLOOKUP(Tabla1[[#This Row],[txtDimensionFocus]],Tabla7[Columna1],Tabla7[Columna2])</f>
        <v>Cuentas Por Pagar Contratos</v>
      </c>
      <c r="D5645" s="43" t="s">
        <v>9938</v>
      </c>
      <c r="E5645" t="s">
        <v>749</v>
      </c>
      <c r="F5645" t="s">
        <v>10248</v>
      </c>
      <c r="G5645" s="41">
        <v>41274</v>
      </c>
      <c r="H5645" t="s">
        <v>1196</v>
      </c>
      <c r="I5645" t="s">
        <v>19687</v>
      </c>
      <c r="K5645" t="s">
        <v>23110</v>
      </c>
      <c r="L5645" t="s">
        <v>21854</v>
      </c>
      <c r="M5645" s="44">
        <v>-495592.35</v>
      </c>
      <c r="N5645" s="44">
        <v>-495592.35</v>
      </c>
    </row>
    <row r="5646" spans="2:14" x14ac:dyDescent="0.25">
      <c r="B5646" s="49" t="s">
        <v>9328</v>
      </c>
      <c r="C5646" s="53" t="str">
        <f>_xlfn.XLOOKUP(Tabla1[[#This Row],[txtDimensionFocus]],Tabla7[Columna1],Tabla7[Columna2])</f>
        <v>Cuentas Por Pagar Contratos</v>
      </c>
      <c r="D5646" s="43" t="s">
        <v>13797</v>
      </c>
      <c r="E5646" t="s">
        <v>5729</v>
      </c>
      <c r="F5646" t="s">
        <v>14256</v>
      </c>
      <c r="G5646" s="41">
        <v>42608</v>
      </c>
      <c r="H5646" t="s">
        <v>6330</v>
      </c>
      <c r="L5646" t="s">
        <v>21854</v>
      </c>
      <c r="M5646" s="44">
        <v>-490644</v>
      </c>
      <c r="N5646" s="44">
        <v>-490644</v>
      </c>
    </row>
    <row r="5647" spans="2:14" x14ac:dyDescent="0.25">
      <c r="B5647" s="49" t="s">
        <v>9328</v>
      </c>
      <c r="C5647" s="53" t="str">
        <f>_xlfn.XLOOKUP(Tabla1[[#This Row],[txtDimensionFocus]],Tabla7[Columna1],Tabla7[Columna2])</f>
        <v>Cuentas Por Pagar Contratos</v>
      </c>
      <c r="D5647" s="43" t="s">
        <v>15807</v>
      </c>
      <c r="E5647" t="s">
        <v>8365</v>
      </c>
      <c r="F5647" t="s">
        <v>15808</v>
      </c>
      <c r="G5647" s="41">
        <v>44471</v>
      </c>
      <c r="H5647" t="s">
        <v>8366</v>
      </c>
      <c r="I5647" t="s">
        <v>19597</v>
      </c>
      <c r="K5647" t="s">
        <v>23417</v>
      </c>
      <c r="L5647" t="s">
        <v>21854</v>
      </c>
      <c r="M5647" s="44">
        <v>-490000</v>
      </c>
      <c r="N5647" s="44">
        <v>-490000</v>
      </c>
    </row>
    <row r="5648" spans="2:14" x14ac:dyDescent="0.25">
      <c r="B5648" s="49" t="s">
        <v>9328</v>
      </c>
      <c r="C5648" s="53" t="str">
        <f>_xlfn.XLOOKUP(Tabla1[[#This Row],[txtDimensionFocus]],Tabla7[Columna1],Tabla7[Columna2])</f>
        <v>Cuentas Por Pagar Contratos</v>
      </c>
      <c r="D5648" s="43" t="s">
        <v>9951</v>
      </c>
      <c r="E5648" t="s">
        <v>778</v>
      </c>
      <c r="F5648" t="s">
        <v>9952</v>
      </c>
      <c r="G5648" s="41">
        <v>41134</v>
      </c>
      <c r="H5648" t="s">
        <v>779</v>
      </c>
      <c r="L5648" t="s">
        <v>21854</v>
      </c>
      <c r="M5648" s="44">
        <v>-489598.64</v>
      </c>
      <c r="N5648" s="44">
        <v>-489598.64</v>
      </c>
    </row>
    <row r="5649" spans="2:14" x14ac:dyDescent="0.25">
      <c r="B5649" s="49" t="s">
        <v>9328</v>
      </c>
      <c r="C5649" s="53" t="str">
        <f>_xlfn.XLOOKUP(Tabla1[[#This Row],[txtDimensionFocus]],Tabla7[Columna1],Tabla7[Columna2])</f>
        <v>Cuentas Por Pagar Contratos</v>
      </c>
      <c r="D5649" s="43" t="s">
        <v>15850</v>
      </c>
      <c r="E5649" t="s">
        <v>8418</v>
      </c>
      <c r="F5649" t="s">
        <v>15851</v>
      </c>
      <c r="G5649" s="41">
        <v>44481</v>
      </c>
      <c r="H5649" t="s">
        <v>8419</v>
      </c>
      <c r="I5649" t="s">
        <v>19493</v>
      </c>
      <c r="K5649" t="s">
        <v>22959</v>
      </c>
      <c r="L5649" t="s">
        <v>21854</v>
      </c>
      <c r="M5649" s="44">
        <v>-486000</v>
      </c>
      <c r="N5649" s="44">
        <v>-486000</v>
      </c>
    </row>
    <row r="5650" spans="2:14" x14ac:dyDescent="0.25">
      <c r="B5650" s="49" t="s">
        <v>9328</v>
      </c>
      <c r="C5650" s="53" t="str">
        <f>_xlfn.XLOOKUP(Tabla1[[#This Row],[txtDimensionFocus]],Tabla7[Columna1],Tabla7[Columna2])</f>
        <v>Cuentas Por Pagar Contratos</v>
      </c>
      <c r="D5650" s="43" t="s">
        <v>15963</v>
      </c>
      <c r="E5650" t="s">
        <v>8556</v>
      </c>
      <c r="F5650" t="s">
        <v>15964</v>
      </c>
      <c r="G5650" s="41">
        <v>44538</v>
      </c>
      <c r="H5650" t="s">
        <v>8557</v>
      </c>
      <c r="I5650" t="s">
        <v>19298</v>
      </c>
      <c r="K5650" t="s">
        <v>22818</v>
      </c>
      <c r="L5650" t="s">
        <v>21854</v>
      </c>
      <c r="M5650" s="44">
        <v>-481930</v>
      </c>
      <c r="N5650" s="44">
        <v>-481930</v>
      </c>
    </row>
    <row r="5651" spans="2:14" x14ac:dyDescent="0.25">
      <c r="B5651" s="49" t="s">
        <v>9328</v>
      </c>
      <c r="C5651" s="53" t="str">
        <f>_xlfn.XLOOKUP(Tabla1[[#This Row],[txtDimensionFocus]],Tabla7[Columna1],Tabla7[Columna2])</f>
        <v>Cuentas Por Pagar Contratos</v>
      </c>
      <c r="D5651" s="43" t="s">
        <v>13797</v>
      </c>
      <c r="E5651" t="s">
        <v>5729</v>
      </c>
      <c r="F5651" t="s">
        <v>14283</v>
      </c>
      <c r="G5651" s="41">
        <v>42618</v>
      </c>
      <c r="H5651" t="s">
        <v>6357</v>
      </c>
      <c r="L5651" t="s">
        <v>21854</v>
      </c>
      <c r="M5651" s="44">
        <v>-481558</v>
      </c>
      <c r="N5651" s="44">
        <v>-481558</v>
      </c>
    </row>
    <row r="5652" spans="2:14" x14ac:dyDescent="0.25">
      <c r="B5652" s="49" t="s">
        <v>9328</v>
      </c>
      <c r="C5652" s="53" t="str">
        <f>_xlfn.XLOOKUP(Tabla1[[#This Row],[txtDimensionFocus]],Tabla7[Columna1],Tabla7[Columna2])</f>
        <v>Cuentas Por Pagar Contratos</v>
      </c>
      <c r="D5652" s="43" t="s">
        <v>12610</v>
      </c>
      <c r="E5652" t="s">
        <v>4207</v>
      </c>
      <c r="F5652" t="s">
        <v>12611</v>
      </c>
      <c r="G5652" s="41">
        <v>41887</v>
      </c>
      <c r="H5652" t="s">
        <v>4208</v>
      </c>
      <c r="L5652" t="s">
        <v>21854</v>
      </c>
      <c r="M5652" s="44">
        <v>-480000</v>
      </c>
      <c r="N5652" s="44">
        <v>-480000</v>
      </c>
    </row>
    <row r="5653" spans="2:14" x14ac:dyDescent="0.25">
      <c r="B5653" s="49" t="s">
        <v>9328</v>
      </c>
      <c r="C5653" s="53" t="str">
        <f>_xlfn.XLOOKUP(Tabla1[[#This Row],[txtDimensionFocus]],Tabla7[Columna1],Tabla7[Columna2])</f>
        <v>Cuentas Por Pagar Contratos</v>
      </c>
      <c r="D5653" s="43" t="s">
        <v>16001</v>
      </c>
      <c r="E5653" t="s">
        <v>8594</v>
      </c>
      <c r="F5653" t="s">
        <v>16002</v>
      </c>
      <c r="G5653" s="41">
        <v>44539</v>
      </c>
      <c r="H5653" t="s">
        <v>8595</v>
      </c>
      <c r="I5653" t="s">
        <v>19349</v>
      </c>
      <c r="K5653" t="s">
        <v>23298</v>
      </c>
      <c r="L5653" t="s">
        <v>21854</v>
      </c>
      <c r="M5653" s="44">
        <v>-477850</v>
      </c>
      <c r="N5653" s="44">
        <v>-477850</v>
      </c>
    </row>
    <row r="5654" spans="2:14" x14ac:dyDescent="0.25">
      <c r="B5654" s="49" t="s">
        <v>9328</v>
      </c>
      <c r="C5654" s="53" t="str">
        <f>_xlfn.XLOOKUP(Tabla1[[#This Row],[txtDimensionFocus]],Tabla7[Columna1],Tabla7[Columna2])</f>
        <v>Cuentas Por Pagar Contratos</v>
      </c>
      <c r="D5654" s="43" t="s">
        <v>15616</v>
      </c>
      <c r="E5654" t="s">
        <v>8144</v>
      </c>
      <c r="F5654" t="s">
        <v>15617</v>
      </c>
      <c r="G5654" s="41">
        <v>44470</v>
      </c>
      <c r="H5654" t="s">
        <v>8145</v>
      </c>
      <c r="I5654" t="s">
        <v>19375</v>
      </c>
      <c r="K5654" t="s">
        <v>23004</v>
      </c>
      <c r="L5654" t="s">
        <v>21854</v>
      </c>
      <c r="M5654" s="44">
        <v>-473317.6</v>
      </c>
      <c r="N5654" s="44">
        <v>-473317.6</v>
      </c>
    </row>
    <row r="5655" spans="2:14" x14ac:dyDescent="0.25">
      <c r="B5655" s="49" t="s">
        <v>23700</v>
      </c>
      <c r="C5655" s="53" t="str">
        <f>_xlfn.XLOOKUP(Tabla1[[#This Row],[txtDimensionFocus]],Tabla7[Columna1],Tabla7[Columna2])</f>
        <v>Retencion por Pagar  de Impuesto Retenido</v>
      </c>
      <c r="D5655" s="43" t="s">
        <v>17</v>
      </c>
      <c r="E5655" t="s">
        <v>16</v>
      </c>
      <c r="F5655" t="s">
        <v>23742</v>
      </c>
      <c r="G5655" s="41">
        <v>41576</v>
      </c>
      <c r="L5655" t="s">
        <v>21854</v>
      </c>
      <c r="M5655" s="44">
        <v>-1363.91</v>
      </c>
      <c r="N5655" s="44">
        <v>-1363.91</v>
      </c>
    </row>
    <row r="5656" spans="2:14" x14ac:dyDescent="0.25">
      <c r="B5656" s="49" t="s">
        <v>9328</v>
      </c>
      <c r="C5656" s="53" t="str">
        <f>_xlfn.XLOOKUP(Tabla1[[#This Row],[txtDimensionFocus]],Tabla7[Columna1],Tabla7[Columna2])</f>
        <v>Cuentas Por Pagar Contratos</v>
      </c>
      <c r="D5656" s="43" t="s">
        <v>12316</v>
      </c>
      <c r="E5656" t="s">
        <v>3797</v>
      </c>
      <c r="F5656" t="s">
        <v>12317</v>
      </c>
      <c r="G5656" s="41">
        <v>41793</v>
      </c>
      <c r="H5656" t="s">
        <v>3798</v>
      </c>
      <c r="I5656" t="s">
        <v>19678</v>
      </c>
      <c r="K5656" t="s">
        <v>23094</v>
      </c>
      <c r="L5656" t="s">
        <v>21854</v>
      </c>
      <c r="M5656" s="44">
        <v>-472500</v>
      </c>
      <c r="N5656" s="44">
        <v>-472500</v>
      </c>
    </row>
    <row r="5657" spans="2:14" x14ac:dyDescent="0.25">
      <c r="B5657" s="49" t="s">
        <v>9328</v>
      </c>
      <c r="C5657" s="53" t="str">
        <f>_xlfn.XLOOKUP(Tabla1[[#This Row],[txtDimensionFocus]],Tabla7[Columna1],Tabla7[Columna2])</f>
        <v>Cuentas Por Pagar Contratos</v>
      </c>
      <c r="D5657" s="43" t="s">
        <v>14752</v>
      </c>
      <c r="E5657" t="s">
        <v>6975</v>
      </c>
      <c r="F5657" t="s">
        <v>19474</v>
      </c>
      <c r="G5657" s="41">
        <v>45166</v>
      </c>
      <c r="H5657" t="s">
        <v>19475</v>
      </c>
      <c r="I5657" t="s">
        <v>8854</v>
      </c>
      <c r="K5657" t="s">
        <v>22944</v>
      </c>
      <c r="L5657" t="s">
        <v>21854</v>
      </c>
      <c r="M5657" s="44">
        <v>-465569.84</v>
      </c>
      <c r="N5657" s="44">
        <v>-465569.84</v>
      </c>
    </row>
    <row r="5658" spans="2:14" x14ac:dyDescent="0.25">
      <c r="B5658" s="49" t="s">
        <v>23700</v>
      </c>
      <c r="C5658" s="53" t="str">
        <f>_xlfn.XLOOKUP(Tabla1[[#This Row],[txtDimensionFocus]],Tabla7[Columna1],Tabla7[Columna2])</f>
        <v>Retencion por Pagar  de Impuesto Retenido</v>
      </c>
      <c r="D5658" s="43" t="s">
        <v>17</v>
      </c>
      <c r="E5658" t="s">
        <v>16</v>
      </c>
      <c r="F5658" t="s">
        <v>23806</v>
      </c>
      <c r="G5658" s="41">
        <v>41709</v>
      </c>
      <c r="L5658" t="s">
        <v>21854</v>
      </c>
      <c r="M5658" s="44">
        <v>-1352.04</v>
      </c>
      <c r="N5658" s="44">
        <v>-1352.04</v>
      </c>
    </row>
    <row r="5659" spans="2:14" x14ac:dyDescent="0.25">
      <c r="B5659" s="49" t="s">
        <v>9328</v>
      </c>
      <c r="C5659" s="53" t="str">
        <f>_xlfn.XLOOKUP(Tabla1[[#This Row],[txtDimensionFocus]],Tabla7[Columna1],Tabla7[Columna2])</f>
        <v>Cuentas Por Pagar Contratos</v>
      </c>
      <c r="D5659" s="43" t="s">
        <v>14743</v>
      </c>
      <c r="E5659" t="s">
        <v>6960</v>
      </c>
      <c r="F5659" t="s">
        <v>14744</v>
      </c>
      <c r="G5659" s="41">
        <v>43056</v>
      </c>
      <c r="H5659" t="s">
        <v>6961</v>
      </c>
      <c r="L5659" t="s">
        <v>21854</v>
      </c>
      <c r="M5659" s="44">
        <v>-456164.16</v>
      </c>
      <c r="N5659" s="44">
        <v>-456164.16</v>
      </c>
    </row>
    <row r="5660" spans="2:14" x14ac:dyDescent="0.25">
      <c r="B5660" s="49" t="s">
        <v>9328</v>
      </c>
      <c r="C5660" s="53" t="str">
        <f>_xlfn.XLOOKUP(Tabla1[[#This Row],[txtDimensionFocus]],Tabla7[Columna1],Tabla7[Columna2])</f>
        <v>Cuentas Por Pagar Contratos</v>
      </c>
      <c r="D5660" s="43" t="s">
        <v>15834</v>
      </c>
      <c r="E5660" t="s">
        <v>8397</v>
      </c>
      <c r="F5660" t="s">
        <v>15835</v>
      </c>
      <c r="G5660" s="41">
        <v>44474</v>
      </c>
      <c r="H5660" t="s">
        <v>8398</v>
      </c>
      <c r="I5660" t="s">
        <v>19303</v>
      </c>
      <c r="K5660" t="s">
        <v>23223</v>
      </c>
      <c r="L5660" t="s">
        <v>21854</v>
      </c>
      <c r="M5660" s="44">
        <v>-455000</v>
      </c>
      <c r="N5660" s="44">
        <v>-455000</v>
      </c>
    </row>
    <row r="5661" spans="2:14" x14ac:dyDescent="0.25">
      <c r="B5661" s="49" t="s">
        <v>9328</v>
      </c>
      <c r="C5661" s="53" t="str">
        <f>_xlfn.XLOOKUP(Tabla1[[#This Row],[txtDimensionFocus]],Tabla7[Columna1],Tabla7[Columna2])</f>
        <v>Cuentas Por Pagar Contratos</v>
      </c>
      <c r="D5661" s="43" t="s">
        <v>13797</v>
      </c>
      <c r="E5661" t="s">
        <v>5729</v>
      </c>
      <c r="F5661" t="s">
        <v>14342</v>
      </c>
      <c r="G5661" s="41">
        <v>42657</v>
      </c>
      <c r="H5661" t="s">
        <v>6428</v>
      </c>
      <c r="L5661" t="s">
        <v>21854</v>
      </c>
      <c r="M5661" s="44">
        <v>-454300</v>
      </c>
      <c r="N5661" s="44">
        <v>-454300</v>
      </c>
    </row>
    <row r="5662" spans="2:14" x14ac:dyDescent="0.25">
      <c r="B5662" s="49" t="s">
        <v>9328</v>
      </c>
      <c r="C5662" s="53" t="str">
        <f>_xlfn.XLOOKUP(Tabla1[[#This Row],[txtDimensionFocus]],Tabla7[Columna1],Tabla7[Columna2])</f>
        <v>Cuentas Por Pagar Contratos</v>
      </c>
      <c r="D5662" s="43" t="s">
        <v>12814</v>
      </c>
      <c r="E5662" t="s">
        <v>4466</v>
      </c>
      <c r="F5662" t="s">
        <v>12815</v>
      </c>
      <c r="G5662" s="41">
        <v>41975</v>
      </c>
      <c r="H5662" t="s">
        <v>2784</v>
      </c>
      <c r="I5662" t="s">
        <v>19800</v>
      </c>
      <c r="K5662" t="s">
        <v>22003</v>
      </c>
      <c r="L5662" t="s">
        <v>21854</v>
      </c>
      <c r="M5662" s="44">
        <v>-442500</v>
      </c>
      <c r="N5662" s="44">
        <v>-442500</v>
      </c>
    </row>
    <row r="5663" spans="2:14" x14ac:dyDescent="0.25">
      <c r="B5663" s="49" t="s">
        <v>9328</v>
      </c>
      <c r="C5663" s="53" t="str">
        <f>_xlfn.XLOOKUP(Tabla1[[#This Row],[txtDimensionFocus]],Tabla7[Columna1],Tabla7[Columna2])</f>
        <v>Cuentas Por Pagar Contratos</v>
      </c>
      <c r="D5663" s="43" t="s">
        <v>6355</v>
      </c>
      <c r="E5663" t="s">
        <v>6354</v>
      </c>
      <c r="F5663" t="s">
        <v>14282</v>
      </c>
      <c r="G5663" s="41">
        <v>42615</v>
      </c>
      <c r="H5663" t="s">
        <v>6356</v>
      </c>
      <c r="I5663" t="s">
        <v>19958</v>
      </c>
      <c r="K5663" t="s">
        <v>23379</v>
      </c>
      <c r="L5663" t="s">
        <v>21854</v>
      </c>
      <c r="M5663" s="44">
        <v>-2208930.98</v>
      </c>
      <c r="N5663" s="44">
        <v>-441786.19</v>
      </c>
    </row>
    <row r="5664" spans="2:14" x14ac:dyDescent="0.25">
      <c r="B5664" s="49" t="s">
        <v>23700</v>
      </c>
      <c r="C5664" s="53" t="str">
        <f>_xlfn.XLOOKUP(Tabla1[[#This Row],[txtDimensionFocus]],Tabla7[Columna1],Tabla7[Columna2])</f>
        <v>Retencion por Pagar  de Impuesto Retenido</v>
      </c>
      <c r="D5664" s="43" t="s">
        <v>17</v>
      </c>
      <c r="E5664" t="s">
        <v>16</v>
      </c>
      <c r="F5664" t="s">
        <v>23849</v>
      </c>
      <c r="G5664" s="41">
        <v>42752</v>
      </c>
      <c r="L5664" t="s">
        <v>21854</v>
      </c>
      <c r="M5664" s="44">
        <v>-1348.45</v>
      </c>
      <c r="N5664" s="44">
        <v>-1348.45</v>
      </c>
    </row>
    <row r="5665" spans="2:14" x14ac:dyDescent="0.25">
      <c r="B5665" s="49" t="s">
        <v>9328</v>
      </c>
      <c r="C5665" s="53" t="str">
        <f>_xlfn.XLOOKUP(Tabla1[[#This Row],[txtDimensionFocus]],Tabla7[Columna1],Tabla7[Columna2])</f>
        <v>Cuentas Por Pagar Contratos</v>
      </c>
      <c r="D5665" s="43" t="s">
        <v>4560</v>
      </c>
      <c r="E5665" t="s">
        <v>4559</v>
      </c>
      <c r="F5665" t="s">
        <v>12884</v>
      </c>
      <c r="G5665" s="41">
        <v>41997</v>
      </c>
      <c r="H5665" t="s">
        <v>4561</v>
      </c>
      <c r="L5665" t="s">
        <v>21854</v>
      </c>
      <c r="M5665" s="44">
        <v>-440917.68</v>
      </c>
      <c r="N5665" s="44">
        <v>-440917.68</v>
      </c>
    </row>
    <row r="5666" spans="2:14" x14ac:dyDescent="0.25">
      <c r="B5666" s="49" t="s">
        <v>9328</v>
      </c>
      <c r="C5666" s="53" t="str">
        <f>_xlfn.XLOOKUP(Tabla1[[#This Row],[txtDimensionFocus]],Tabla7[Columna1],Tabla7[Columna2])</f>
        <v>Cuentas Por Pagar Contratos</v>
      </c>
      <c r="D5666" s="43" t="s">
        <v>6899</v>
      </c>
      <c r="E5666" t="s">
        <v>6898</v>
      </c>
      <c r="F5666" t="s">
        <v>14703</v>
      </c>
      <c r="G5666" s="41">
        <v>42988</v>
      </c>
      <c r="H5666" t="s">
        <v>6714</v>
      </c>
      <c r="I5666" t="s">
        <v>20252</v>
      </c>
      <c r="K5666" t="s">
        <v>23511</v>
      </c>
      <c r="L5666" t="s">
        <v>21854</v>
      </c>
      <c r="M5666" s="44">
        <v>-435112.84</v>
      </c>
      <c r="N5666" s="44">
        <v>-435112.84</v>
      </c>
    </row>
    <row r="5667" spans="2:14" x14ac:dyDescent="0.25">
      <c r="B5667" s="49" t="s">
        <v>23700</v>
      </c>
      <c r="C5667" s="53" t="str">
        <f>_xlfn.XLOOKUP(Tabla1[[#This Row],[txtDimensionFocus]],Tabla7[Columna1],Tabla7[Columna2])</f>
        <v>Retencion por Pagar  de Impuesto Retenido</v>
      </c>
      <c r="D5667" s="43" t="s">
        <v>17</v>
      </c>
      <c r="E5667" t="s">
        <v>16</v>
      </c>
      <c r="F5667" t="s">
        <v>23749</v>
      </c>
      <c r="G5667" s="41">
        <v>41593</v>
      </c>
      <c r="L5667" t="s">
        <v>21854</v>
      </c>
      <c r="M5667" s="44">
        <v>-1330.87</v>
      </c>
      <c r="N5667" s="44">
        <v>-1330.87</v>
      </c>
    </row>
    <row r="5668" spans="2:14" x14ac:dyDescent="0.25">
      <c r="B5668" s="49" t="s">
        <v>23700</v>
      </c>
      <c r="C5668" s="53" t="str">
        <f>_xlfn.XLOOKUP(Tabla1[[#This Row],[txtDimensionFocus]],Tabla7[Columna1],Tabla7[Columna2])</f>
        <v>Retencion por Pagar  de Impuesto Retenido</v>
      </c>
      <c r="D5668" s="43" t="s">
        <v>17</v>
      </c>
      <c r="E5668" t="s">
        <v>16</v>
      </c>
      <c r="F5668" t="s">
        <v>23745</v>
      </c>
      <c r="G5668" s="41">
        <v>41579</v>
      </c>
      <c r="L5668" t="s">
        <v>21854</v>
      </c>
      <c r="M5668" s="44">
        <v>-1327.12</v>
      </c>
      <c r="N5668" s="44">
        <v>-1327.12</v>
      </c>
    </row>
    <row r="5669" spans="2:14" x14ac:dyDescent="0.25">
      <c r="B5669" s="49" t="s">
        <v>23700</v>
      </c>
      <c r="C5669" s="53" t="str">
        <f>_xlfn.XLOOKUP(Tabla1[[#This Row],[txtDimensionFocus]],Tabla7[Columna1],Tabla7[Columna2])</f>
        <v>Retencion por Pagar  de Impuesto Retenido</v>
      </c>
      <c r="D5669" s="43" t="s">
        <v>17</v>
      </c>
      <c r="E5669" t="s">
        <v>16</v>
      </c>
      <c r="F5669" t="s">
        <v>23769</v>
      </c>
      <c r="G5669" s="41">
        <v>41627</v>
      </c>
      <c r="L5669" t="s">
        <v>21854</v>
      </c>
      <c r="M5669" s="44">
        <v>-1327.12</v>
      </c>
      <c r="N5669" s="44">
        <v>-1327.12</v>
      </c>
    </row>
    <row r="5670" spans="2:14" x14ac:dyDescent="0.25">
      <c r="B5670" s="49" t="s">
        <v>9328</v>
      </c>
      <c r="C5670" s="53" t="str">
        <f>_xlfn.XLOOKUP(Tabla1[[#This Row],[txtDimensionFocus]],Tabla7[Columna1],Tabla7[Columna2])</f>
        <v>Cuentas Por Pagar Contratos</v>
      </c>
      <c r="D5670" s="43" t="s">
        <v>15579</v>
      </c>
      <c r="E5670" t="s">
        <v>8107</v>
      </c>
      <c r="F5670" t="s">
        <v>15580</v>
      </c>
      <c r="G5670" s="41">
        <v>44470</v>
      </c>
      <c r="H5670" t="s">
        <v>8108</v>
      </c>
      <c r="I5670" t="s">
        <v>19303</v>
      </c>
      <c r="K5670" t="s">
        <v>22934</v>
      </c>
      <c r="L5670" t="s">
        <v>21854</v>
      </c>
      <c r="M5670" s="44">
        <v>-431290</v>
      </c>
      <c r="N5670" s="44">
        <v>-431290</v>
      </c>
    </row>
    <row r="5671" spans="2:14" x14ac:dyDescent="0.25">
      <c r="B5671" s="49" t="s">
        <v>9328</v>
      </c>
      <c r="C5671" s="53" t="str">
        <f>_xlfn.XLOOKUP(Tabla1[[#This Row],[txtDimensionFocus]],Tabla7[Columna1],Tabla7[Columna2])</f>
        <v>Cuentas Por Pagar Contratos</v>
      </c>
      <c r="D5671" s="43" t="s">
        <v>15942</v>
      </c>
      <c r="E5671" t="s">
        <v>8537</v>
      </c>
      <c r="F5671" t="s">
        <v>15944</v>
      </c>
      <c r="G5671" s="41">
        <v>44533</v>
      </c>
      <c r="H5671" t="s">
        <v>8539</v>
      </c>
      <c r="I5671" t="s">
        <v>19349</v>
      </c>
      <c r="K5671" t="s">
        <v>23184</v>
      </c>
      <c r="L5671" t="s">
        <v>21854</v>
      </c>
      <c r="M5671" s="44">
        <v>-422322</v>
      </c>
      <c r="N5671" s="44">
        <v>-422322</v>
      </c>
    </row>
    <row r="5672" spans="2:14" x14ac:dyDescent="0.25">
      <c r="B5672" s="49" t="s">
        <v>9328</v>
      </c>
      <c r="C5672" s="53" t="str">
        <f>_xlfn.XLOOKUP(Tabla1[[#This Row],[txtDimensionFocus]],Tabla7[Columna1],Tabla7[Columna2])</f>
        <v>Cuentas Por Pagar Contratos</v>
      </c>
      <c r="D5672" s="43" t="s">
        <v>15029</v>
      </c>
      <c r="E5672" t="s">
        <v>7348</v>
      </c>
      <c r="F5672" t="s">
        <v>15030</v>
      </c>
      <c r="G5672" s="41">
        <v>43494</v>
      </c>
      <c r="H5672" t="s">
        <v>7349</v>
      </c>
      <c r="I5672" t="s">
        <v>9077</v>
      </c>
      <c r="K5672" t="s">
        <v>23129</v>
      </c>
      <c r="L5672" t="s">
        <v>21854</v>
      </c>
      <c r="M5672" s="44">
        <v>-417208.04</v>
      </c>
      <c r="N5672" s="44">
        <v>-417208.04</v>
      </c>
    </row>
    <row r="5673" spans="2:14" x14ac:dyDescent="0.25">
      <c r="B5673" s="49" t="s">
        <v>9328</v>
      </c>
      <c r="C5673" s="53" t="str">
        <f>_xlfn.XLOOKUP(Tabla1[[#This Row],[txtDimensionFocus]],Tabla7[Columna1],Tabla7[Columna2])</f>
        <v>Cuentas Por Pagar Contratos</v>
      </c>
      <c r="D5673" s="43" t="s">
        <v>12605</v>
      </c>
      <c r="E5673" t="s">
        <v>4200</v>
      </c>
      <c r="F5673" t="s">
        <v>12606</v>
      </c>
      <c r="G5673" s="41">
        <v>41887</v>
      </c>
      <c r="H5673" t="s">
        <v>4201</v>
      </c>
      <c r="L5673" t="s">
        <v>21854</v>
      </c>
      <c r="M5673" s="44">
        <v>-416658.9</v>
      </c>
      <c r="N5673" s="44">
        <v>-416658.9</v>
      </c>
    </row>
    <row r="5674" spans="2:14" x14ac:dyDescent="0.25">
      <c r="B5674" s="49" t="s">
        <v>9328</v>
      </c>
      <c r="C5674" s="53" t="str">
        <f>_xlfn.XLOOKUP(Tabla1[[#This Row],[txtDimensionFocus]],Tabla7[Columna1],Tabla7[Columna2])</f>
        <v>Cuentas Por Pagar Contratos</v>
      </c>
      <c r="D5674" s="43" t="s">
        <v>6863</v>
      </c>
      <c r="E5674" t="s">
        <v>6862</v>
      </c>
      <c r="F5674" t="s">
        <v>16050</v>
      </c>
      <c r="G5674" s="41">
        <v>44641</v>
      </c>
      <c r="H5674" t="s">
        <v>8673</v>
      </c>
      <c r="I5674" t="s">
        <v>20392</v>
      </c>
      <c r="K5674" t="s">
        <v>23573</v>
      </c>
      <c r="L5674" t="s">
        <v>21854</v>
      </c>
      <c r="M5674" s="44">
        <v>-413000</v>
      </c>
      <c r="N5674" s="44">
        <v>-413000</v>
      </c>
    </row>
    <row r="5675" spans="2:14" x14ac:dyDescent="0.25">
      <c r="B5675" s="49" t="s">
        <v>9328</v>
      </c>
      <c r="C5675" s="53" t="str">
        <f>_xlfn.XLOOKUP(Tabla1[[#This Row],[txtDimensionFocus]],Tabla7[Columna1],Tabla7[Columna2])</f>
        <v>Cuentas Por Pagar Contratos</v>
      </c>
      <c r="D5675" s="43" t="s">
        <v>7293</v>
      </c>
      <c r="E5675" t="s">
        <v>7292</v>
      </c>
      <c r="F5675" t="s">
        <v>14986</v>
      </c>
      <c r="G5675" s="41">
        <v>43424</v>
      </c>
      <c r="H5675" t="s">
        <v>7294</v>
      </c>
      <c r="I5675" t="s">
        <v>23482</v>
      </c>
      <c r="K5675" t="s">
        <v>23483</v>
      </c>
      <c r="L5675" t="s">
        <v>21854</v>
      </c>
      <c r="M5675" s="44">
        <v>-406971.51</v>
      </c>
      <c r="N5675" s="44">
        <v>-406971.51</v>
      </c>
    </row>
    <row r="5676" spans="2:14" x14ac:dyDescent="0.25">
      <c r="B5676" s="49" t="s">
        <v>9328</v>
      </c>
      <c r="C5676" s="53" t="str">
        <f>_xlfn.XLOOKUP(Tabla1[[#This Row],[txtDimensionFocus]],Tabla7[Columna1],Tabla7[Columna2])</f>
        <v>Cuentas Por Pagar Contratos</v>
      </c>
      <c r="D5676" s="43" t="s">
        <v>15862</v>
      </c>
      <c r="E5676" t="s">
        <v>8430</v>
      </c>
      <c r="F5676" t="s">
        <v>15863</v>
      </c>
      <c r="G5676" s="41">
        <v>44481</v>
      </c>
      <c r="H5676" t="s">
        <v>8431</v>
      </c>
      <c r="I5676" t="s">
        <v>19617</v>
      </c>
      <c r="K5676" t="s">
        <v>23088</v>
      </c>
      <c r="L5676" t="s">
        <v>21854</v>
      </c>
      <c r="M5676" s="44">
        <v>-405000</v>
      </c>
      <c r="N5676" s="44">
        <v>-405000</v>
      </c>
    </row>
    <row r="5677" spans="2:14" x14ac:dyDescent="0.25">
      <c r="B5677" s="49" t="s">
        <v>9328</v>
      </c>
      <c r="C5677" s="53" t="str">
        <f>_xlfn.XLOOKUP(Tabla1[[#This Row],[txtDimensionFocus]],Tabla7[Columna1],Tabla7[Columna2])</f>
        <v>Cuentas Por Pagar Contratos</v>
      </c>
      <c r="D5677" s="43" t="s">
        <v>11554</v>
      </c>
      <c r="E5677" t="s">
        <v>2747</v>
      </c>
      <c r="F5677" t="s">
        <v>11555</v>
      </c>
      <c r="G5677" s="41">
        <v>41743</v>
      </c>
      <c r="H5677" t="s">
        <v>2748</v>
      </c>
      <c r="L5677" t="s">
        <v>21854</v>
      </c>
      <c r="M5677" s="44">
        <v>-400000</v>
      </c>
      <c r="N5677" s="44">
        <v>-400000</v>
      </c>
    </row>
    <row r="5678" spans="2:14" x14ac:dyDescent="0.25">
      <c r="B5678" s="49" t="s">
        <v>9328</v>
      </c>
      <c r="C5678" s="53" t="str">
        <f>_xlfn.XLOOKUP(Tabla1[[#This Row],[txtDimensionFocus]],Tabla7[Columna1],Tabla7[Columna2])</f>
        <v>Cuentas Por Pagar Contratos</v>
      </c>
      <c r="D5678" s="43" t="s">
        <v>14631</v>
      </c>
      <c r="E5678" t="s">
        <v>6807</v>
      </c>
      <c r="F5678" t="s">
        <v>14632</v>
      </c>
      <c r="G5678" s="41">
        <v>42905</v>
      </c>
      <c r="H5678" t="s">
        <v>6808</v>
      </c>
      <c r="I5678" t="s">
        <v>19658</v>
      </c>
      <c r="K5678" t="s">
        <v>23078</v>
      </c>
      <c r="L5678" t="s">
        <v>21854</v>
      </c>
      <c r="M5678" s="44">
        <v>-395775.8</v>
      </c>
      <c r="N5678" s="44">
        <v>-395775.8</v>
      </c>
    </row>
    <row r="5679" spans="2:14" x14ac:dyDescent="0.25">
      <c r="B5679" s="49" t="s">
        <v>9328</v>
      </c>
      <c r="C5679" s="53" t="str">
        <f>_xlfn.XLOOKUP(Tabla1[[#This Row],[txtDimensionFocus]],Tabla7[Columna1],Tabla7[Columna2])</f>
        <v>Cuentas Por Pagar Contratos</v>
      </c>
      <c r="D5679" s="43" t="s">
        <v>15458</v>
      </c>
      <c r="E5679" t="s">
        <v>7982</v>
      </c>
      <c r="F5679" t="s">
        <v>15459</v>
      </c>
      <c r="G5679" s="41">
        <v>44469</v>
      </c>
      <c r="H5679" t="s">
        <v>7983</v>
      </c>
      <c r="I5679" t="s">
        <v>19453</v>
      </c>
      <c r="K5679" t="s">
        <v>22930</v>
      </c>
      <c r="L5679" t="s">
        <v>21854</v>
      </c>
      <c r="M5679" s="44">
        <v>-392200</v>
      </c>
      <c r="N5679" s="44">
        <v>-392200</v>
      </c>
    </row>
    <row r="5680" spans="2:14" x14ac:dyDescent="0.25">
      <c r="B5680" s="49" t="s">
        <v>9328</v>
      </c>
      <c r="C5680" s="53" t="str">
        <f>_xlfn.XLOOKUP(Tabla1[[#This Row],[txtDimensionFocus]],Tabla7[Columna1],Tabla7[Columna2])</f>
        <v>Cuentas Por Pagar Contratos</v>
      </c>
      <c r="D5680" s="43" t="s">
        <v>7669</v>
      </c>
      <c r="E5680" t="s">
        <v>7668</v>
      </c>
      <c r="F5680" t="s">
        <v>15241</v>
      </c>
      <c r="G5680" s="41">
        <v>43991</v>
      </c>
      <c r="H5680" t="s">
        <v>7670</v>
      </c>
      <c r="I5680" t="s">
        <v>20294</v>
      </c>
      <c r="K5680" t="s">
        <v>23526</v>
      </c>
      <c r="L5680" t="s">
        <v>21854</v>
      </c>
      <c r="M5680" s="44">
        <v>-389423.6</v>
      </c>
      <c r="N5680" s="44">
        <v>-389423.6</v>
      </c>
    </row>
    <row r="5681" spans="2:14" x14ac:dyDescent="0.25">
      <c r="B5681" s="49" t="s">
        <v>9328</v>
      </c>
      <c r="C5681" s="53" t="str">
        <f>_xlfn.XLOOKUP(Tabla1[[#This Row],[txtDimensionFocus]],Tabla7[Columna1],Tabla7[Columna2])</f>
        <v>Cuentas Por Pagar Contratos</v>
      </c>
      <c r="D5681" s="43" t="s">
        <v>15740</v>
      </c>
      <c r="E5681" t="s">
        <v>8268</v>
      </c>
      <c r="F5681" t="s">
        <v>15741</v>
      </c>
      <c r="G5681" s="41">
        <v>44470</v>
      </c>
      <c r="H5681" t="s">
        <v>8269</v>
      </c>
      <c r="I5681" t="s">
        <v>19925</v>
      </c>
      <c r="K5681" t="s">
        <v>23353</v>
      </c>
      <c r="L5681" t="s">
        <v>21854</v>
      </c>
      <c r="M5681" s="44">
        <v>-388800</v>
      </c>
      <c r="N5681" s="44">
        <v>-388800</v>
      </c>
    </row>
    <row r="5682" spans="2:14" x14ac:dyDescent="0.25">
      <c r="B5682" s="49" t="s">
        <v>9328</v>
      </c>
      <c r="C5682" s="53" t="str">
        <f>_xlfn.XLOOKUP(Tabla1[[#This Row],[txtDimensionFocus]],Tabla7[Columna1],Tabla7[Columna2])</f>
        <v>Cuentas Por Pagar Contratos</v>
      </c>
      <c r="D5682" s="43" t="s">
        <v>13503</v>
      </c>
      <c r="E5682" t="s">
        <v>5391</v>
      </c>
      <c r="F5682" t="s">
        <v>13504</v>
      </c>
      <c r="G5682" s="41">
        <v>42094</v>
      </c>
      <c r="H5682" t="s">
        <v>5392</v>
      </c>
      <c r="I5682" t="s">
        <v>19695</v>
      </c>
      <c r="K5682" t="s">
        <v>23127</v>
      </c>
      <c r="L5682" t="s">
        <v>21854</v>
      </c>
      <c r="M5682" s="44">
        <v>-382320</v>
      </c>
      <c r="N5682" s="44">
        <v>-382320</v>
      </c>
    </row>
    <row r="5683" spans="2:14" x14ac:dyDescent="0.25">
      <c r="B5683" s="49" t="s">
        <v>23700</v>
      </c>
      <c r="C5683" s="53" t="str">
        <f>_xlfn.XLOOKUP(Tabla1[[#This Row],[txtDimensionFocus]],Tabla7[Columna1],Tabla7[Columna2])</f>
        <v>Retencion por Pagar  de Impuesto Retenido</v>
      </c>
      <c r="D5683" s="43" t="s">
        <v>17</v>
      </c>
      <c r="E5683" t="s">
        <v>16</v>
      </c>
      <c r="F5683" t="s">
        <v>23732</v>
      </c>
      <c r="G5683" s="41">
        <v>41527</v>
      </c>
      <c r="L5683" t="s">
        <v>21854</v>
      </c>
      <c r="M5683" s="44">
        <v>-1265.98</v>
      </c>
      <c r="N5683" s="44">
        <v>-1265.98</v>
      </c>
    </row>
    <row r="5684" spans="2:14" x14ac:dyDescent="0.25">
      <c r="B5684" s="49" t="s">
        <v>9328</v>
      </c>
      <c r="C5684" s="53" t="str">
        <f>_xlfn.XLOOKUP(Tabla1[[#This Row],[txtDimensionFocus]],Tabla7[Columna1],Tabla7[Columna2])</f>
        <v>Cuentas Por Pagar Contratos</v>
      </c>
      <c r="D5684" s="43" t="s">
        <v>12320</v>
      </c>
      <c r="E5684" t="s">
        <v>3801</v>
      </c>
      <c r="F5684" t="s">
        <v>12321</v>
      </c>
      <c r="G5684" s="41">
        <v>41793</v>
      </c>
      <c r="H5684" t="s">
        <v>3802</v>
      </c>
      <c r="I5684" t="s">
        <v>19417</v>
      </c>
      <c r="K5684" t="s">
        <v>23246</v>
      </c>
      <c r="L5684" t="s">
        <v>21854</v>
      </c>
      <c r="M5684" s="44">
        <v>-382320</v>
      </c>
      <c r="N5684" s="44">
        <v>-382320</v>
      </c>
    </row>
    <row r="5685" spans="2:14" x14ac:dyDescent="0.25">
      <c r="B5685" s="49" t="s">
        <v>9328</v>
      </c>
      <c r="C5685" s="53" t="str">
        <f>_xlfn.XLOOKUP(Tabla1[[#This Row],[txtDimensionFocus]],Tabla7[Columna1],Tabla7[Columna2])</f>
        <v>Cuentas Por Pagar Contratos</v>
      </c>
      <c r="D5685" s="43" t="s">
        <v>16303</v>
      </c>
      <c r="E5685" t="s">
        <v>9048</v>
      </c>
      <c r="F5685" t="s">
        <v>16304</v>
      </c>
      <c r="G5685" s="41">
        <v>45020</v>
      </c>
      <c r="H5685" t="s">
        <v>9049</v>
      </c>
      <c r="I5685" t="s">
        <v>9050</v>
      </c>
      <c r="K5685" t="s">
        <v>22911</v>
      </c>
      <c r="L5685" t="s">
        <v>21854</v>
      </c>
      <c r="M5685" s="44">
        <v>-380000</v>
      </c>
      <c r="N5685" s="44">
        <v>-380000</v>
      </c>
    </row>
    <row r="5686" spans="2:14" x14ac:dyDescent="0.25">
      <c r="B5686" s="49" t="s">
        <v>9328</v>
      </c>
      <c r="C5686" s="53" t="str">
        <f>_xlfn.XLOOKUP(Tabla1[[#This Row],[txtDimensionFocus]],Tabla7[Columna1],Tabla7[Columna2])</f>
        <v>Cuentas Por Pagar Contratos</v>
      </c>
      <c r="D5686" s="43" t="s">
        <v>12785</v>
      </c>
      <c r="E5686" t="s">
        <v>4425</v>
      </c>
      <c r="F5686" t="s">
        <v>12786</v>
      </c>
      <c r="G5686" s="41">
        <v>41954</v>
      </c>
      <c r="H5686" t="s">
        <v>4426</v>
      </c>
      <c r="I5686" t="s">
        <v>1804</v>
      </c>
      <c r="K5686" t="s">
        <v>23342</v>
      </c>
      <c r="L5686" t="s">
        <v>21854</v>
      </c>
      <c r="M5686" s="44">
        <v>-380000</v>
      </c>
      <c r="N5686" s="44">
        <v>-380000</v>
      </c>
    </row>
    <row r="5687" spans="2:14" x14ac:dyDescent="0.25">
      <c r="B5687" s="49" t="s">
        <v>9328</v>
      </c>
      <c r="C5687" s="53" t="str">
        <f>_xlfn.XLOOKUP(Tabla1[[#This Row],[txtDimensionFocus]],Tabla7[Columna1],Tabla7[Columna2])</f>
        <v>Cuentas Por Pagar Contratos</v>
      </c>
      <c r="D5687" s="43" t="s">
        <v>982</v>
      </c>
      <c r="E5687" t="s">
        <v>981</v>
      </c>
      <c r="F5687" t="s">
        <v>10268</v>
      </c>
      <c r="G5687" s="41">
        <v>41311</v>
      </c>
      <c r="H5687" t="s">
        <v>1220</v>
      </c>
      <c r="L5687" t="s">
        <v>21854</v>
      </c>
      <c r="M5687" s="44">
        <v>-378500</v>
      </c>
      <c r="N5687" s="44">
        <v>-378500</v>
      </c>
    </row>
    <row r="5688" spans="2:14" x14ac:dyDescent="0.25">
      <c r="B5688" s="49" t="s">
        <v>9328</v>
      </c>
      <c r="C5688" s="53" t="str">
        <f>_xlfn.XLOOKUP(Tabla1[[#This Row],[txtDimensionFocus]],Tabla7[Columna1],Tabla7[Columna2])</f>
        <v>Cuentas Por Pagar Contratos</v>
      </c>
      <c r="D5688" s="43" t="s">
        <v>15946</v>
      </c>
      <c r="E5688" t="s">
        <v>8541</v>
      </c>
      <c r="F5688" t="s">
        <v>15947</v>
      </c>
      <c r="G5688" s="41">
        <v>44533</v>
      </c>
      <c r="H5688" t="s">
        <v>8542</v>
      </c>
      <c r="I5688" t="s">
        <v>19349</v>
      </c>
      <c r="K5688" t="s">
        <v>23221</v>
      </c>
      <c r="L5688" t="s">
        <v>21854</v>
      </c>
      <c r="M5688" s="44">
        <v>-378498.31</v>
      </c>
      <c r="N5688" s="44">
        <v>-378498.31</v>
      </c>
    </row>
    <row r="5689" spans="2:14" x14ac:dyDescent="0.25">
      <c r="B5689" s="49" t="s">
        <v>9328</v>
      </c>
      <c r="C5689" s="53" t="str">
        <f>_xlfn.XLOOKUP(Tabla1[[#This Row],[txtDimensionFocus]],Tabla7[Columna1],Tabla7[Columna2])</f>
        <v>Cuentas Por Pagar Contratos</v>
      </c>
      <c r="D5689" s="43" t="s">
        <v>15940</v>
      </c>
      <c r="E5689" t="s">
        <v>8535</v>
      </c>
      <c r="F5689" t="s">
        <v>15941</v>
      </c>
      <c r="G5689" s="41">
        <v>44533</v>
      </c>
      <c r="H5689" t="s">
        <v>8536</v>
      </c>
      <c r="I5689" t="s">
        <v>19349</v>
      </c>
      <c r="K5689" t="s">
        <v>23144</v>
      </c>
      <c r="L5689" t="s">
        <v>21854</v>
      </c>
      <c r="M5689" s="44">
        <v>-375000</v>
      </c>
      <c r="N5689" s="44">
        <v>-375000</v>
      </c>
    </row>
    <row r="5690" spans="2:14" x14ac:dyDescent="0.25">
      <c r="B5690" s="49" t="s">
        <v>9328</v>
      </c>
      <c r="C5690" s="53" t="str">
        <f>_xlfn.XLOOKUP(Tabla1[[#This Row],[txtDimensionFocus]],Tabla7[Columna1],Tabla7[Columna2])</f>
        <v>Cuentas Por Pagar Contratos</v>
      </c>
      <c r="D5690" s="43" t="s">
        <v>6897</v>
      </c>
      <c r="E5690" t="s">
        <v>6896</v>
      </c>
      <c r="F5690" t="s">
        <v>14702</v>
      </c>
      <c r="G5690" s="41">
        <v>42985</v>
      </c>
      <c r="H5690" t="s">
        <v>3848</v>
      </c>
      <c r="I5690" t="s">
        <v>20229</v>
      </c>
      <c r="K5690" t="s">
        <v>23499</v>
      </c>
      <c r="L5690" t="s">
        <v>21854</v>
      </c>
      <c r="M5690" s="44">
        <v>-370813.23</v>
      </c>
      <c r="N5690" s="44">
        <v>-370813.23</v>
      </c>
    </row>
    <row r="5691" spans="2:14" x14ac:dyDescent="0.25">
      <c r="B5691" s="49" t="s">
        <v>23700</v>
      </c>
      <c r="C5691" s="53" t="str">
        <f>_xlfn.XLOOKUP(Tabla1[[#This Row],[txtDimensionFocus]],Tabla7[Columna1],Tabla7[Columna2])</f>
        <v>Retencion por Pagar  de Impuesto Retenido</v>
      </c>
      <c r="D5691" s="43" t="s">
        <v>17</v>
      </c>
      <c r="E5691" t="s">
        <v>16</v>
      </c>
      <c r="F5691" t="s">
        <v>23807</v>
      </c>
      <c r="G5691" s="41">
        <v>41716</v>
      </c>
      <c r="L5691" t="s">
        <v>21854</v>
      </c>
      <c r="M5691" s="44">
        <v>-1210.9000000000001</v>
      </c>
      <c r="N5691" s="44">
        <v>-1210.9000000000001</v>
      </c>
    </row>
    <row r="5692" spans="2:14" x14ac:dyDescent="0.25">
      <c r="B5692" s="49" t="s">
        <v>9328</v>
      </c>
      <c r="C5692" s="53" t="str">
        <f>_xlfn.XLOOKUP(Tabla1[[#This Row],[txtDimensionFocus]],Tabla7[Columna1],Tabla7[Columna2])</f>
        <v>Cuentas Por Pagar Contratos</v>
      </c>
      <c r="D5692" s="43" t="s">
        <v>6897</v>
      </c>
      <c r="E5692" t="s">
        <v>6896</v>
      </c>
      <c r="F5692" t="s">
        <v>14910</v>
      </c>
      <c r="G5692" s="41">
        <v>43311</v>
      </c>
      <c r="H5692" t="s">
        <v>7178</v>
      </c>
      <c r="I5692" t="s">
        <v>20230</v>
      </c>
      <c r="K5692" t="s">
        <v>23499</v>
      </c>
      <c r="L5692" t="s">
        <v>21854</v>
      </c>
      <c r="M5692" s="44">
        <v>-370813.23</v>
      </c>
      <c r="N5692" s="44">
        <v>-370813.23</v>
      </c>
    </row>
    <row r="5693" spans="2:14" x14ac:dyDescent="0.25">
      <c r="B5693" s="49" t="s">
        <v>9328</v>
      </c>
      <c r="C5693" s="53" t="str">
        <f>_xlfn.XLOOKUP(Tabla1[[#This Row],[txtDimensionFocus]],Tabla7[Columna1],Tabla7[Columna2])</f>
        <v>Cuentas Por Pagar Contratos</v>
      </c>
      <c r="D5693" s="43" t="s">
        <v>19585</v>
      </c>
      <c r="E5693" t="s">
        <v>19586</v>
      </c>
      <c r="F5693" t="s">
        <v>19587</v>
      </c>
      <c r="G5693" s="41">
        <v>45145</v>
      </c>
      <c r="H5693" t="s">
        <v>19588</v>
      </c>
      <c r="I5693" t="s">
        <v>19589</v>
      </c>
      <c r="J5693" t="s">
        <v>21952</v>
      </c>
      <c r="K5693" t="s">
        <v>23024</v>
      </c>
      <c r="L5693" t="s">
        <v>21854</v>
      </c>
      <c r="M5693" s="44">
        <v>-1253084.3</v>
      </c>
      <c r="N5693" s="44">
        <v>-369960.92</v>
      </c>
    </row>
    <row r="5694" spans="2:14" x14ac:dyDescent="0.25">
      <c r="B5694" s="49" t="s">
        <v>9328</v>
      </c>
      <c r="C5694" s="53" t="str">
        <f>_xlfn.XLOOKUP(Tabla1[[#This Row],[txtDimensionFocus]],Tabla7[Columna1],Tabla7[Columna2])</f>
        <v>Cuentas Por Pagar Contratos</v>
      </c>
      <c r="D5694" s="43" t="s">
        <v>14551</v>
      </c>
      <c r="E5694" t="s">
        <v>6697</v>
      </c>
      <c r="F5694" t="s">
        <v>14552</v>
      </c>
      <c r="G5694" s="41">
        <v>42797</v>
      </c>
      <c r="H5694" t="s">
        <v>6698</v>
      </c>
      <c r="L5694" t="s">
        <v>21854</v>
      </c>
      <c r="M5694" s="44">
        <v>366828.21</v>
      </c>
      <c r="N5694" s="44">
        <v>-366828.21</v>
      </c>
    </row>
    <row r="5695" spans="2:14" x14ac:dyDescent="0.25">
      <c r="B5695" s="49" t="s">
        <v>9328</v>
      </c>
      <c r="C5695" s="53" t="str">
        <f>_xlfn.XLOOKUP(Tabla1[[#This Row],[txtDimensionFocus]],Tabla7[Columna1],Tabla7[Columna2])</f>
        <v>Cuentas Por Pagar Contratos</v>
      </c>
      <c r="D5695" s="43" t="s">
        <v>14551</v>
      </c>
      <c r="E5695" t="s">
        <v>6697</v>
      </c>
      <c r="F5695" t="s">
        <v>14554</v>
      </c>
      <c r="G5695" s="41">
        <v>42803</v>
      </c>
      <c r="H5695" t="s">
        <v>6702</v>
      </c>
      <c r="L5695" t="s">
        <v>21854</v>
      </c>
      <c r="M5695" s="44">
        <v>366828.21</v>
      </c>
      <c r="N5695" s="44">
        <v>-366828.21</v>
      </c>
    </row>
    <row r="5696" spans="2:14" x14ac:dyDescent="0.25">
      <c r="B5696" s="49" t="s">
        <v>9328</v>
      </c>
      <c r="C5696" s="53" t="str">
        <f>_xlfn.XLOOKUP(Tabla1[[#This Row],[txtDimensionFocus]],Tabla7[Columna1],Tabla7[Columna2])</f>
        <v>Cuentas Por Pagar Contratos</v>
      </c>
      <c r="D5696" s="43" t="s">
        <v>8336</v>
      </c>
      <c r="E5696" t="s">
        <v>8335</v>
      </c>
      <c r="F5696" t="s">
        <v>15783</v>
      </c>
      <c r="G5696" s="41">
        <v>44470</v>
      </c>
      <c r="H5696" t="s">
        <v>8337</v>
      </c>
      <c r="I5696" t="s">
        <v>19303</v>
      </c>
      <c r="K5696" t="s">
        <v>23574</v>
      </c>
      <c r="L5696" t="s">
        <v>21854</v>
      </c>
      <c r="M5696" s="44">
        <v>-366120</v>
      </c>
      <c r="N5696" s="44">
        <v>-366120</v>
      </c>
    </row>
    <row r="5697" spans="2:14" x14ac:dyDescent="0.25">
      <c r="B5697" s="49" t="s">
        <v>9328</v>
      </c>
      <c r="C5697" s="53" t="str">
        <f>_xlfn.XLOOKUP(Tabla1[[#This Row],[txtDimensionFocus]],Tabla7[Columna1],Tabla7[Columna2])</f>
        <v>Cuentas Por Pagar Contratos</v>
      </c>
      <c r="D5697" s="43" t="s">
        <v>11556</v>
      </c>
      <c r="E5697" t="s">
        <v>2750</v>
      </c>
      <c r="F5697" t="s">
        <v>11558</v>
      </c>
      <c r="G5697" s="41">
        <v>41743</v>
      </c>
      <c r="H5697" t="s">
        <v>2751</v>
      </c>
      <c r="I5697" t="s">
        <v>17906</v>
      </c>
      <c r="L5697" t="s">
        <v>21854</v>
      </c>
      <c r="M5697" s="44">
        <v>-363521.1</v>
      </c>
      <c r="N5697" s="44">
        <v>-363521.1</v>
      </c>
    </row>
    <row r="5698" spans="2:14" x14ac:dyDescent="0.25">
      <c r="B5698" s="49" t="s">
        <v>21855</v>
      </c>
      <c r="C5698" s="53" t="str">
        <f>_xlfn.XLOOKUP(Tabla1[[#This Row],[txtDimensionFocus]],Tabla7[Columna1],Tabla7[Columna2])</f>
        <v>Cuenta Por Pagar Sueldos/Salarios  Por Pagar</v>
      </c>
      <c r="D5698" s="43" t="s">
        <v>816</v>
      </c>
      <c r="E5698" t="s">
        <v>815</v>
      </c>
      <c r="F5698" t="s">
        <v>21862</v>
      </c>
      <c r="G5698" s="41">
        <v>41439</v>
      </c>
      <c r="L5698" t="s">
        <v>21854</v>
      </c>
      <c r="M5698" s="44">
        <v>-1161.9000000000001</v>
      </c>
      <c r="N5698" s="44">
        <v>-1161.9000000000001</v>
      </c>
    </row>
    <row r="5699" spans="2:14" x14ac:dyDescent="0.25">
      <c r="B5699" s="49" t="s">
        <v>9328</v>
      </c>
      <c r="C5699" s="53" t="str">
        <f>_xlfn.XLOOKUP(Tabla1[[#This Row],[txtDimensionFocus]],Tabla7[Columna1],Tabla7[Columna2])</f>
        <v>Cuentas Por Pagar Contratos</v>
      </c>
      <c r="D5699" s="43" t="s">
        <v>14987</v>
      </c>
      <c r="E5699" t="s">
        <v>7295</v>
      </c>
      <c r="F5699" t="s">
        <v>15028</v>
      </c>
      <c r="G5699" s="41">
        <v>43494</v>
      </c>
      <c r="H5699" t="s">
        <v>7346</v>
      </c>
      <c r="L5699" t="s">
        <v>21854</v>
      </c>
      <c r="M5699" s="44">
        <v>-360844</v>
      </c>
      <c r="N5699" s="44">
        <v>-360844</v>
      </c>
    </row>
    <row r="5700" spans="2:14" x14ac:dyDescent="0.25">
      <c r="B5700" s="49" t="s">
        <v>9328</v>
      </c>
      <c r="C5700" s="53" t="str">
        <f>_xlfn.XLOOKUP(Tabla1[[#This Row],[txtDimensionFocus]],Tabla7[Columna1],Tabla7[Columna2])</f>
        <v>Cuentas Por Pagar Contratos</v>
      </c>
      <c r="D5700" s="43" t="s">
        <v>15784</v>
      </c>
      <c r="E5700" t="s">
        <v>8338</v>
      </c>
      <c r="F5700" t="s">
        <v>15785</v>
      </c>
      <c r="G5700" s="41">
        <v>44471</v>
      </c>
      <c r="H5700" t="s">
        <v>8339</v>
      </c>
      <c r="I5700" t="s">
        <v>19323</v>
      </c>
      <c r="K5700" t="s">
        <v>22829</v>
      </c>
      <c r="L5700" t="s">
        <v>21854</v>
      </c>
      <c r="M5700" s="44">
        <v>-360000</v>
      </c>
      <c r="N5700" s="44">
        <v>-360000</v>
      </c>
    </row>
    <row r="5701" spans="2:14" x14ac:dyDescent="0.25">
      <c r="B5701" s="49" t="s">
        <v>9328</v>
      </c>
      <c r="C5701" s="53" t="str">
        <f>_xlfn.XLOOKUP(Tabla1[[#This Row],[txtDimensionFocus]],Tabla7[Columna1],Tabla7[Columna2])</f>
        <v>Cuentas Por Pagar Contratos</v>
      </c>
      <c r="D5701" s="43" t="s">
        <v>15827</v>
      </c>
      <c r="E5701" t="s">
        <v>8390</v>
      </c>
      <c r="F5701" t="s">
        <v>15828</v>
      </c>
      <c r="G5701" s="41">
        <v>44474</v>
      </c>
      <c r="H5701" t="s">
        <v>8391</v>
      </c>
      <c r="I5701" t="s">
        <v>19303</v>
      </c>
      <c r="K5701" t="s">
        <v>23133</v>
      </c>
      <c r="L5701" t="s">
        <v>21854</v>
      </c>
      <c r="M5701" s="44">
        <v>-345600</v>
      </c>
      <c r="N5701" s="44">
        <v>-345600</v>
      </c>
    </row>
    <row r="5702" spans="2:14" x14ac:dyDescent="0.25">
      <c r="B5702" s="49" t="s">
        <v>23866</v>
      </c>
      <c r="C5702" s="53" t="str">
        <f>_xlfn.XLOOKUP(Tabla1[[#This Row],[txtDimensionFocus]],Tabla7[Columna1],Tabla7[Columna2])</f>
        <v>Reposicion/Reposicion Cajas Chicas/Fondos</v>
      </c>
      <c r="D5702" s="43" t="s">
        <v>21567</v>
      </c>
      <c r="E5702" t="s">
        <v>23952</v>
      </c>
      <c r="F5702" t="s">
        <v>21568</v>
      </c>
      <c r="G5702" s="41">
        <v>45300</v>
      </c>
      <c r="H5702" t="s">
        <v>21569</v>
      </c>
      <c r="L5702" t="s">
        <v>21854</v>
      </c>
      <c r="M5702" s="44">
        <v>-1143.8499999999999</v>
      </c>
      <c r="N5702" s="44">
        <v>-1143.8499999999999</v>
      </c>
    </row>
    <row r="5703" spans="2:14" x14ac:dyDescent="0.25">
      <c r="B5703" s="49" t="s">
        <v>9328</v>
      </c>
      <c r="C5703" s="53" t="str">
        <f>_xlfn.XLOOKUP(Tabla1[[#This Row],[txtDimensionFocus]],Tabla7[Columna1],Tabla7[Columna2])</f>
        <v>Cuentas Por Pagar Contratos</v>
      </c>
      <c r="D5703" s="43" t="s">
        <v>7692</v>
      </c>
      <c r="E5703" t="s">
        <v>7691</v>
      </c>
      <c r="F5703" t="s">
        <v>15255</v>
      </c>
      <c r="G5703" s="41">
        <v>44025</v>
      </c>
      <c r="H5703" t="s">
        <v>7147</v>
      </c>
      <c r="I5703" t="s">
        <v>20397</v>
      </c>
      <c r="K5703" t="s">
        <v>23576</v>
      </c>
      <c r="L5703" t="s">
        <v>21854</v>
      </c>
      <c r="M5703" s="44">
        <v>-340000.01</v>
      </c>
      <c r="N5703" s="44">
        <v>-340000.01</v>
      </c>
    </row>
    <row r="5704" spans="2:14" x14ac:dyDescent="0.25">
      <c r="B5704" s="49" t="s">
        <v>9328</v>
      </c>
      <c r="C5704" s="53" t="str">
        <f>_xlfn.XLOOKUP(Tabla1[[#This Row],[txtDimensionFocus]],Tabla7[Columna1],Tabla7[Columna2])</f>
        <v>Cuentas Por Pagar Contratos</v>
      </c>
      <c r="D5704" s="43" t="s">
        <v>15788</v>
      </c>
      <c r="E5704" t="s">
        <v>8342</v>
      </c>
      <c r="F5704" t="s">
        <v>15789</v>
      </c>
      <c r="G5704" s="41">
        <v>44471</v>
      </c>
      <c r="H5704" t="s">
        <v>8343</v>
      </c>
      <c r="I5704" t="s">
        <v>19323</v>
      </c>
      <c r="K5704" t="s">
        <v>22969</v>
      </c>
      <c r="L5704" t="s">
        <v>21854</v>
      </c>
      <c r="M5704" s="44">
        <v>-338664</v>
      </c>
      <c r="N5704" s="44">
        <v>-338664</v>
      </c>
    </row>
    <row r="5705" spans="2:14" x14ac:dyDescent="0.25">
      <c r="B5705" s="49" t="s">
        <v>23700</v>
      </c>
      <c r="C5705" s="53" t="str">
        <f>_xlfn.XLOOKUP(Tabla1[[#This Row],[txtDimensionFocus]],Tabla7[Columna1],Tabla7[Columna2])</f>
        <v>Retencion por Pagar  de Impuesto Retenido</v>
      </c>
      <c r="D5705" s="43" t="s">
        <v>17</v>
      </c>
      <c r="E5705" t="s">
        <v>16</v>
      </c>
      <c r="F5705" t="s">
        <v>23805</v>
      </c>
      <c r="G5705" s="41">
        <v>41709</v>
      </c>
      <c r="L5705" t="s">
        <v>21854</v>
      </c>
      <c r="M5705" s="44">
        <v>-1130.81</v>
      </c>
      <c r="N5705" s="44">
        <v>-1130.81</v>
      </c>
    </row>
    <row r="5706" spans="2:14" x14ac:dyDescent="0.25">
      <c r="B5706" s="49" t="s">
        <v>9328</v>
      </c>
      <c r="C5706" s="53" t="str">
        <f>_xlfn.XLOOKUP(Tabla1[[#This Row],[txtDimensionFocus]],Tabla7[Columna1],Tabla7[Columna2])</f>
        <v>Cuentas Por Pagar Contratos</v>
      </c>
      <c r="D5706" s="43" t="s">
        <v>16021</v>
      </c>
      <c r="E5706" t="s">
        <v>8619</v>
      </c>
      <c r="F5706" t="s">
        <v>16022</v>
      </c>
      <c r="G5706" s="41">
        <v>44558</v>
      </c>
      <c r="H5706" t="s">
        <v>8620</v>
      </c>
      <c r="I5706" t="s">
        <v>9132</v>
      </c>
      <c r="J5706" t="s">
        <v>21952</v>
      </c>
      <c r="K5706" t="s">
        <v>23042</v>
      </c>
      <c r="L5706" t="s">
        <v>21854</v>
      </c>
      <c r="M5706" s="44">
        <v>-333233.96000000002</v>
      </c>
      <c r="N5706" s="44">
        <v>-333233.96000000002</v>
      </c>
    </row>
    <row r="5707" spans="2:14" x14ac:dyDescent="0.25">
      <c r="B5707" s="49" t="s">
        <v>9328</v>
      </c>
      <c r="C5707" s="53" t="str">
        <f>_xlfn.XLOOKUP(Tabla1[[#This Row],[txtDimensionFocus]],Tabla7[Columna1],Tabla7[Columna2])</f>
        <v>Cuentas Por Pagar Contratos</v>
      </c>
      <c r="D5707" s="43" t="s">
        <v>14868</v>
      </c>
      <c r="E5707" t="s">
        <v>7127</v>
      </c>
      <c r="F5707" t="s">
        <v>14869</v>
      </c>
      <c r="G5707" s="41">
        <v>43264</v>
      </c>
      <c r="H5707" t="s">
        <v>7128</v>
      </c>
      <c r="I5707" t="s">
        <v>19731</v>
      </c>
      <c r="K5707" t="s">
        <v>23167</v>
      </c>
      <c r="L5707" t="s">
        <v>21854</v>
      </c>
      <c r="M5707" s="44">
        <v>-329390</v>
      </c>
      <c r="N5707" s="44">
        <v>-329390</v>
      </c>
    </row>
    <row r="5708" spans="2:14" x14ac:dyDescent="0.25">
      <c r="B5708" s="49" t="s">
        <v>9328</v>
      </c>
      <c r="C5708" s="53" t="str">
        <f>_xlfn.XLOOKUP(Tabla1[[#This Row],[txtDimensionFocus]],Tabla7[Columna1],Tabla7[Columna2])</f>
        <v>Cuentas Por Pagar Contratos</v>
      </c>
      <c r="D5708" s="43" t="s">
        <v>13960</v>
      </c>
      <c r="E5708" t="s">
        <v>5929</v>
      </c>
      <c r="F5708" t="s">
        <v>13961</v>
      </c>
      <c r="G5708" s="41">
        <v>42396</v>
      </c>
      <c r="H5708" t="s">
        <v>5930</v>
      </c>
      <c r="I5708" t="s">
        <v>19924</v>
      </c>
      <c r="K5708" t="s">
        <v>23351</v>
      </c>
      <c r="L5708" t="s">
        <v>21854</v>
      </c>
      <c r="M5708" s="44">
        <v>-344520</v>
      </c>
      <c r="N5708" s="44">
        <v>-327294</v>
      </c>
    </row>
    <row r="5709" spans="2:14" x14ac:dyDescent="0.25">
      <c r="B5709" s="49" t="s">
        <v>9328</v>
      </c>
      <c r="C5709" s="53" t="str">
        <f>_xlfn.XLOOKUP(Tabla1[[#This Row],[txtDimensionFocus]],Tabla7[Columna1],Tabla7[Columna2])</f>
        <v>Cuentas Por Pagar Contratos</v>
      </c>
      <c r="D5709" s="43" t="s">
        <v>7356</v>
      </c>
      <c r="E5709" t="s">
        <v>7355</v>
      </c>
      <c r="F5709" t="s">
        <v>15034</v>
      </c>
      <c r="G5709" s="41">
        <v>43514</v>
      </c>
      <c r="H5709" t="s">
        <v>7357</v>
      </c>
      <c r="I5709" t="s">
        <v>20310</v>
      </c>
      <c r="K5709" t="s">
        <v>23536</v>
      </c>
      <c r="L5709" t="s">
        <v>21854</v>
      </c>
      <c r="M5709" s="44">
        <v>-324500</v>
      </c>
      <c r="N5709" s="44">
        <v>-324500</v>
      </c>
    </row>
    <row r="5710" spans="2:14" x14ac:dyDescent="0.25">
      <c r="B5710" s="49" t="s">
        <v>23585</v>
      </c>
      <c r="C5710" s="53" t="str">
        <f>_xlfn.XLOOKUP(Tabla1[[#This Row],[txtDimensionFocus]],Tabla7[Columna1],Tabla7[Columna2])</f>
        <v>Cuenta Por Pagar Sueldos/Pension Alimenticia</v>
      </c>
      <c r="D5710" s="43" t="s">
        <v>9398</v>
      </c>
      <c r="E5710" t="s">
        <v>126</v>
      </c>
      <c r="F5710" t="s">
        <v>23658</v>
      </c>
      <c r="G5710" s="41">
        <v>41131</v>
      </c>
      <c r="H5710" t="s">
        <v>23659</v>
      </c>
      <c r="L5710" t="s">
        <v>21854</v>
      </c>
      <c r="M5710" s="44">
        <v>-1100</v>
      </c>
      <c r="N5710" s="44">
        <v>-1100</v>
      </c>
    </row>
    <row r="5711" spans="2:14" x14ac:dyDescent="0.25">
      <c r="B5711" s="49" t="s">
        <v>9328</v>
      </c>
      <c r="C5711" s="53" t="str">
        <f>_xlfn.XLOOKUP(Tabla1[[#This Row],[txtDimensionFocus]],Tabla7[Columna1],Tabla7[Columna2])</f>
        <v>Cuentas Por Pagar Contratos</v>
      </c>
      <c r="D5711" s="43" t="s">
        <v>11434</v>
      </c>
      <c r="E5711" t="s">
        <v>2577</v>
      </c>
      <c r="F5711" t="s">
        <v>11435</v>
      </c>
      <c r="G5711" s="41">
        <v>41738</v>
      </c>
      <c r="H5711" t="s">
        <v>2578</v>
      </c>
      <c r="I5711" t="s">
        <v>19417</v>
      </c>
      <c r="K5711" t="s">
        <v>22907</v>
      </c>
      <c r="L5711" t="s">
        <v>21854</v>
      </c>
      <c r="M5711" s="44">
        <v>-324000</v>
      </c>
      <c r="N5711" s="44">
        <v>-324000</v>
      </c>
    </row>
    <row r="5712" spans="2:14" x14ac:dyDescent="0.25">
      <c r="B5712" s="49" t="s">
        <v>21855</v>
      </c>
      <c r="C5712" s="53" t="str">
        <f>_xlfn.XLOOKUP(Tabla1[[#This Row],[txtDimensionFocus]],Tabla7[Columna1],Tabla7[Columna2])</f>
        <v>Cuenta Por Pagar Sueldos/Salarios  Por Pagar</v>
      </c>
      <c r="D5712" s="43" t="s">
        <v>816</v>
      </c>
      <c r="E5712" t="s">
        <v>815</v>
      </c>
      <c r="F5712" t="s">
        <v>21861</v>
      </c>
      <c r="G5712" s="41">
        <v>41439</v>
      </c>
      <c r="L5712" t="s">
        <v>21854</v>
      </c>
      <c r="M5712" s="44">
        <v>-1096.92</v>
      </c>
      <c r="N5712" s="44">
        <v>-1096.92</v>
      </c>
    </row>
    <row r="5713" spans="2:14" x14ac:dyDescent="0.25">
      <c r="B5713" s="49" t="s">
        <v>9328</v>
      </c>
      <c r="C5713" s="53" t="str">
        <f>_xlfn.XLOOKUP(Tabla1[[#This Row],[txtDimensionFocus]],Tabla7[Columna1],Tabla7[Columna2])</f>
        <v>Cuentas Por Pagar Contratos</v>
      </c>
      <c r="D5713" s="43" t="s">
        <v>12749</v>
      </c>
      <c r="E5713" t="s">
        <v>4381</v>
      </c>
      <c r="F5713" t="s">
        <v>12750</v>
      </c>
      <c r="G5713" s="41">
        <v>41939</v>
      </c>
      <c r="H5713" t="s">
        <v>4382</v>
      </c>
      <c r="I5713" t="s">
        <v>19417</v>
      </c>
      <c r="K5713" t="s">
        <v>23069</v>
      </c>
      <c r="L5713" t="s">
        <v>21854</v>
      </c>
      <c r="M5713" s="44">
        <v>-323013.59999999998</v>
      </c>
      <c r="N5713" s="44">
        <v>-323013.59999999998</v>
      </c>
    </row>
    <row r="5714" spans="2:14" x14ac:dyDescent="0.25">
      <c r="B5714" s="49" t="s">
        <v>9328</v>
      </c>
      <c r="C5714" s="53" t="str">
        <f>_xlfn.XLOOKUP(Tabla1[[#This Row],[txtDimensionFocus]],Tabla7[Columna1],Tabla7[Columna2])</f>
        <v>Cuentas Por Pagar Contratos</v>
      </c>
      <c r="D5714" s="43" t="s">
        <v>15634</v>
      </c>
      <c r="E5714" t="s">
        <v>8162</v>
      </c>
      <c r="F5714" t="s">
        <v>15635</v>
      </c>
      <c r="G5714" s="41">
        <v>44470</v>
      </c>
      <c r="H5714" t="s">
        <v>8163</v>
      </c>
      <c r="I5714" t="s">
        <v>19303</v>
      </c>
      <c r="K5714" t="s">
        <v>23061</v>
      </c>
      <c r="L5714" t="s">
        <v>21854</v>
      </c>
      <c r="M5714" s="44">
        <v>-320000</v>
      </c>
      <c r="N5714" s="44">
        <v>-320000</v>
      </c>
    </row>
    <row r="5715" spans="2:14" x14ac:dyDescent="0.25">
      <c r="B5715" s="49" t="s">
        <v>9328</v>
      </c>
      <c r="C5715" s="53" t="str">
        <f>_xlfn.XLOOKUP(Tabla1[[#This Row],[txtDimensionFocus]],Tabla7[Columna1],Tabla7[Columna2])</f>
        <v>Cuentas Por Pagar Contratos</v>
      </c>
      <c r="D5715" s="43" t="s">
        <v>15838</v>
      </c>
      <c r="E5715" t="s">
        <v>8401</v>
      </c>
      <c r="F5715" t="s">
        <v>15839</v>
      </c>
      <c r="G5715" s="41">
        <v>44474</v>
      </c>
      <c r="H5715" t="s">
        <v>8402</v>
      </c>
      <c r="I5715" t="s">
        <v>19825</v>
      </c>
      <c r="K5715" t="s">
        <v>23245</v>
      </c>
      <c r="L5715" t="s">
        <v>21854</v>
      </c>
      <c r="M5715" s="44">
        <v>-317000</v>
      </c>
      <c r="N5715" s="44">
        <v>-317000</v>
      </c>
    </row>
    <row r="5716" spans="2:14" x14ac:dyDescent="0.25">
      <c r="B5716" s="49" t="s">
        <v>9328</v>
      </c>
      <c r="C5716" s="53" t="str">
        <f>_xlfn.XLOOKUP(Tabla1[[#This Row],[txtDimensionFocus]],Tabla7[Columna1],Tabla7[Columna2])</f>
        <v>Cuentas Por Pagar Contratos</v>
      </c>
      <c r="D5716" s="43" t="s">
        <v>4300</v>
      </c>
      <c r="E5716" t="s">
        <v>4299</v>
      </c>
      <c r="F5716" t="s">
        <v>12689</v>
      </c>
      <c r="G5716" s="41">
        <v>41913</v>
      </c>
      <c r="H5716" t="s">
        <v>4301</v>
      </c>
      <c r="I5716" t="s">
        <v>20197</v>
      </c>
      <c r="K5716" t="s">
        <v>23490</v>
      </c>
      <c r="L5716" t="s">
        <v>21854</v>
      </c>
      <c r="M5716" s="44">
        <v>-345837.86</v>
      </c>
      <c r="N5716" s="44">
        <v>-315357.23</v>
      </c>
    </row>
    <row r="5717" spans="2:14" x14ac:dyDescent="0.25">
      <c r="B5717" s="49" t="s">
        <v>9328</v>
      </c>
      <c r="C5717" s="53" t="str">
        <f>_xlfn.XLOOKUP(Tabla1[[#This Row],[txtDimensionFocus]],Tabla7[Columna1],Tabla7[Columna2])</f>
        <v>Cuentas Por Pagar Contratos</v>
      </c>
      <c r="D5717" s="43" t="s">
        <v>13622</v>
      </c>
      <c r="E5717" t="s">
        <v>5533</v>
      </c>
      <c r="F5717" t="s">
        <v>13623</v>
      </c>
      <c r="G5717" s="41">
        <v>42167</v>
      </c>
      <c r="H5717" t="s">
        <v>2784</v>
      </c>
      <c r="I5717" t="s">
        <v>19429</v>
      </c>
      <c r="K5717" t="s">
        <v>23541</v>
      </c>
      <c r="L5717" t="s">
        <v>21854</v>
      </c>
      <c r="M5717" s="44">
        <v>-312700</v>
      </c>
      <c r="N5717" s="44">
        <v>-312700</v>
      </c>
    </row>
    <row r="5718" spans="2:14" x14ac:dyDescent="0.25">
      <c r="B5718" s="49" t="s">
        <v>9328</v>
      </c>
      <c r="C5718" s="53" t="str">
        <f>_xlfn.XLOOKUP(Tabla1[[#This Row],[txtDimensionFocus]],Tabla7[Columna1],Tabla7[Columna2])</f>
        <v>Cuentas Por Pagar Contratos</v>
      </c>
      <c r="D5718" s="43" t="s">
        <v>12749</v>
      </c>
      <c r="E5718" t="s">
        <v>4381</v>
      </c>
      <c r="F5718" t="s">
        <v>15472</v>
      </c>
      <c r="G5718" s="41">
        <v>44469</v>
      </c>
      <c r="H5718" t="s">
        <v>7996</v>
      </c>
      <c r="I5718" t="s">
        <v>19323</v>
      </c>
      <c r="K5718" t="s">
        <v>23070</v>
      </c>
      <c r="L5718" t="s">
        <v>21854</v>
      </c>
      <c r="M5718" s="44">
        <v>-311373.59999999998</v>
      </c>
      <c r="N5718" s="44">
        <v>-311373.59999999998</v>
      </c>
    </row>
    <row r="5719" spans="2:14" x14ac:dyDescent="0.25">
      <c r="B5719" s="49" t="s">
        <v>9328</v>
      </c>
      <c r="C5719" s="53" t="str">
        <f>_xlfn.XLOOKUP(Tabla1[[#This Row],[txtDimensionFocus]],Tabla7[Columna1],Tabla7[Columna2])</f>
        <v>Cuentas Por Pagar Contratos</v>
      </c>
      <c r="D5719" s="43" t="s">
        <v>15877</v>
      </c>
      <c r="E5719" t="s">
        <v>8445</v>
      </c>
      <c r="F5719" t="s">
        <v>15878</v>
      </c>
      <c r="G5719" s="41">
        <v>44481</v>
      </c>
      <c r="H5719" t="s">
        <v>8446</v>
      </c>
      <c r="I5719" t="s">
        <v>19617</v>
      </c>
      <c r="K5719" t="s">
        <v>23323</v>
      </c>
      <c r="L5719" t="s">
        <v>21854</v>
      </c>
      <c r="M5719" s="44">
        <v>-310500</v>
      </c>
      <c r="N5719" s="44">
        <v>-310500</v>
      </c>
    </row>
    <row r="5720" spans="2:14" x14ac:dyDescent="0.25">
      <c r="B5720" s="49" t="s">
        <v>9328</v>
      </c>
      <c r="C5720" s="53" t="str">
        <f>_xlfn.XLOOKUP(Tabla1[[#This Row],[txtDimensionFocus]],Tabla7[Columna1],Tabla7[Columna2])</f>
        <v>Cuentas Por Pagar Contratos</v>
      </c>
      <c r="D5720" s="43" t="s">
        <v>14861</v>
      </c>
      <c r="E5720" t="s">
        <v>7116</v>
      </c>
      <c r="F5720" t="s">
        <v>14913</v>
      </c>
      <c r="G5720" s="41">
        <v>43313</v>
      </c>
      <c r="H5720" t="s">
        <v>7183</v>
      </c>
      <c r="I5720" t="s">
        <v>19576</v>
      </c>
      <c r="K5720" t="s">
        <v>23015</v>
      </c>
      <c r="L5720" t="s">
        <v>21854</v>
      </c>
      <c r="M5720" s="44">
        <v>-304201.12</v>
      </c>
      <c r="N5720" s="44">
        <v>-304201.12</v>
      </c>
    </row>
    <row r="5721" spans="2:14" x14ac:dyDescent="0.25">
      <c r="B5721" s="49" t="s">
        <v>9328</v>
      </c>
      <c r="C5721" s="53" t="str">
        <f>_xlfn.XLOOKUP(Tabla1[[#This Row],[txtDimensionFocus]],Tabla7[Columna1],Tabla7[Columna2])</f>
        <v>Cuentas Por Pagar Contratos</v>
      </c>
      <c r="D5721" s="43" t="s">
        <v>12299</v>
      </c>
      <c r="E5721" t="s">
        <v>3773</v>
      </c>
      <c r="F5721" t="s">
        <v>12746</v>
      </c>
      <c r="G5721" s="41">
        <v>41939</v>
      </c>
      <c r="H5721" t="s">
        <v>2784</v>
      </c>
      <c r="I5721" t="s">
        <v>19346</v>
      </c>
      <c r="K5721" t="s">
        <v>22835</v>
      </c>
      <c r="L5721" t="s">
        <v>21854</v>
      </c>
      <c r="M5721" s="44">
        <v>-300000</v>
      </c>
      <c r="N5721" s="44">
        <v>-300000</v>
      </c>
    </row>
    <row r="5722" spans="2:14" x14ac:dyDescent="0.25">
      <c r="B5722" s="49" t="s">
        <v>9328</v>
      </c>
      <c r="C5722" s="53" t="str">
        <f>_xlfn.XLOOKUP(Tabla1[[#This Row],[txtDimensionFocus]],Tabla7[Columna1],Tabla7[Columna2])</f>
        <v>Cuentas Por Pagar Contratos</v>
      </c>
      <c r="D5722" s="43" t="s">
        <v>12747</v>
      </c>
      <c r="E5722" t="s">
        <v>4379</v>
      </c>
      <c r="F5722" t="s">
        <v>12748</v>
      </c>
      <c r="G5722" s="41">
        <v>41939</v>
      </c>
      <c r="H5722" t="s">
        <v>2784</v>
      </c>
      <c r="I5722" t="s">
        <v>19346</v>
      </c>
      <c r="K5722" t="s">
        <v>22866</v>
      </c>
      <c r="L5722" t="s">
        <v>21854</v>
      </c>
      <c r="M5722" s="44">
        <v>-300000</v>
      </c>
      <c r="N5722" s="44">
        <v>-300000</v>
      </c>
    </row>
    <row r="5723" spans="2:14" x14ac:dyDescent="0.25">
      <c r="B5723" s="49" t="s">
        <v>9328</v>
      </c>
      <c r="C5723" s="53" t="str">
        <f>_xlfn.XLOOKUP(Tabla1[[#This Row],[txtDimensionFocus]],Tabla7[Columna1],Tabla7[Columna2])</f>
        <v>Cuentas Por Pagar Contratos</v>
      </c>
      <c r="D5723" s="43" t="s">
        <v>12747</v>
      </c>
      <c r="E5723" t="s">
        <v>4379</v>
      </c>
      <c r="F5723" t="s">
        <v>12756</v>
      </c>
      <c r="G5723" s="41">
        <v>41941</v>
      </c>
      <c r="H5723" t="s">
        <v>4389</v>
      </c>
      <c r="I5723" t="s">
        <v>19376</v>
      </c>
      <c r="K5723" t="s">
        <v>22866</v>
      </c>
      <c r="L5723" t="s">
        <v>21854</v>
      </c>
      <c r="M5723" s="44">
        <v>-300000</v>
      </c>
      <c r="N5723" s="44">
        <v>-300000</v>
      </c>
    </row>
    <row r="5724" spans="2:14" x14ac:dyDescent="0.25">
      <c r="B5724" s="49" t="s">
        <v>9328</v>
      </c>
      <c r="C5724" s="53" t="str">
        <f>_xlfn.XLOOKUP(Tabla1[[#This Row],[txtDimensionFocus]],Tabla7[Columna1],Tabla7[Columna2])</f>
        <v>Cuentas Por Pagar Contratos</v>
      </c>
      <c r="D5724" s="43" t="s">
        <v>11403</v>
      </c>
      <c r="E5724" t="s">
        <v>2537</v>
      </c>
      <c r="F5724" t="s">
        <v>11404</v>
      </c>
      <c r="G5724" s="41">
        <v>41732</v>
      </c>
      <c r="H5724" t="s">
        <v>2538</v>
      </c>
      <c r="L5724" t="s">
        <v>21854</v>
      </c>
      <c r="M5724" s="44">
        <v>-300000</v>
      </c>
      <c r="N5724" s="44">
        <v>-300000</v>
      </c>
    </row>
    <row r="5725" spans="2:14" x14ac:dyDescent="0.25">
      <c r="B5725" s="49" t="s">
        <v>9328</v>
      </c>
      <c r="C5725" s="53" t="str">
        <f>_xlfn.XLOOKUP(Tabla1[[#This Row],[txtDimensionFocus]],Tabla7[Columna1],Tabla7[Columna2])</f>
        <v>Cuentas Por Pagar Contratos</v>
      </c>
      <c r="D5725" s="43" t="s">
        <v>15470</v>
      </c>
      <c r="E5725" t="s">
        <v>7994</v>
      </c>
      <c r="F5725" t="s">
        <v>15471</v>
      </c>
      <c r="G5725" s="41">
        <v>44469</v>
      </c>
      <c r="H5725" t="s">
        <v>7995</v>
      </c>
      <c r="I5725" t="s">
        <v>19303</v>
      </c>
      <c r="K5725" t="s">
        <v>23063</v>
      </c>
      <c r="L5725" t="s">
        <v>21854</v>
      </c>
      <c r="M5725" s="44">
        <v>-300000</v>
      </c>
      <c r="N5725" s="44">
        <v>-300000</v>
      </c>
    </row>
    <row r="5726" spans="2:14" x14ac:dyDescent="0.25">
      <c r="B5726" s="49" t="s">
        <v>9328</v>
      </c>
      <c r="C5726" s="53" t="str">
        <f>_xlfn.XLOOKUP(Tabla1[[#This Row],[txtDimensionFocus]],Tabla7[Columna1],Tabla7[Columna2])</f>
        <v>Cuentas Por Pagar Contratos</v>
      </c>
      <c r="D5726" s="43" t="s">
        <v>15290</v>
      </c>
      <c r="E5726" t="s">
        <v>7741</v>
      </c>
      <c r="F5726" t="s">
        <v>15291</v>
      </c>
      <c r="G5726" s="41">
        <v>44060</v>
      </c>
      <c r="H5726" t="s">
        <v>7742</v>
      </c>
      <c r="I5726" t="s">
        <v>18150</v>
      </c>
      <c r="J5726" t="s">
        <v>22387</v>
      </c>
      <c r="K5726" t="s">
        <v>23037</v>
      </c>
      <c r="L5726" t="s">
        <v>21854</v>
      </c>
      <c r="M5726" s="44">
        <v>-373800</v>
      </c>
      <c r="N5726" s="44">
        <v>-299040</v>
      </c>
    </row>
    <row r="5727" spans="2:14" x14ac:dyDescent="0.25">
      <c r="B5727" s="49" t="s">
        <v>9328</v>
      </c>
      <c r="C5727" s="53" t="str">
        <f>_xlfn.XLOOKUP(Tabla1[[#This Row],[txtDimensionFocus]],Tabla7[Columna1],Tabla7[Columna2])</f>
        <v>Cuentas Por Pagar Contratos</v>
      </c>
      <c r="D5727" s="43" t="s">
        <v>15646</v>
      </c>
      <c r="E5727" t="s">
        <v>8174</v>
      </c>
      <c r="F5727" t="s">
        <v>15647</v>
      </c>
      <c r="G5727" s="41">
        <v>44470</v>
      </c>
      <c r="H5727" t="s">
        <v>8175</v>
      </c>
      <c r="I5727" t="s">
        <v>19323</v>
      </c>
      <c r="K5727" t="s">
        <v>23087</v>
      </c>
      <c r="L5727" t="s">
        <v>21854</v>
      </c>
      <c r="M5727" s="44">
        <v>-297100</v>
      </c>
      <c r="N5727" s="44">
        <v>-297100</v>
      </c>
    </row>
    <row r="5728" spans="2:14" x14ac:dyDescent="0.25">
      <c r="B5728" s="49" t="s">
        <v>9328</v>
      </c>
      <c r="C5728" s="53" t="str">
        <f>_xlfn.XLOOKUP(Tabla1[[#This Row],[txtDimensionFocus]],Tabla7[Columna1],Tabla7[Columna2])</f>
        <v>Cuentas Por Pagar Contratos</v>
      </c>
      <c r="D5728" s="43" t="s">
        <v>14987</v>
      </c>
      <c r="E5728" t="s">
        <v>7295</v>
      </c>
      <c r="F5728" t="s">
        <v>14988</v>
      </c>
      <c r="G5728" s="41">
        <v>43427</v>
      </c>
      <c r="H5728" t="s">
        <v>7296</v>
      </c>
      <c r="L5728" t="s">
        <v>21854</v>
      </c>
      <c r="M5728" s="44">
        <v>-288156</v>
      </c>
      <c r="N5728" s="44">
        <v>-288156</v>
      </c>
    </row>
    <row r="5729" spans="2:14" x14ac:dyDescent="0.25">
      <c r="B5729" s="49" t="s">
        <v>9328</v>
      </c>
      <c r="C5729" s="53" t="str">
        <f>_xlfn.XLOOKUP(Tabla1[[#This Row],[txtDimensionFocus]],Tabla7[Columna1],Tabla7[Columna2])</f>
        <v>Cuentas Por Pagar Contratos</v>
      </c>
      <c r="D5729" s="43" t="s">
        <v>15504</v>
      </c>
      <c r="E5729" t="s">
        <v>8028</v>
      </c>
      <c r="F5729" t="s">
        <v>15505</v>
      </c>
      <c r="G5729" s="41">
        <v>44469</v>
      </c>
      <c r="H5729" t="s">
        <v>8029</v>
      </c>
      <c r="I5729" t="s">
        <v>19445</v>
      </c>
      <c r="K5729" t="s">
        <v>23308</v>
      </c>
      <c r="L5729" t="s">
        <v>21854</v>
      </c>
      <c r="M5729" s="44">
        <v>-288029</v>
      </c>
      <c r="N5729" s="44">
        <v>-288029</v>
      </c>
    </row>
    <row r="5730" spans="2:14" x14ac:dyDescent="0.25">
      <c r="B5730" s="49" t="s">
        <v>9328</v>
      </c>
      <c r="C5730" s="53" t="str">
        <f>_xlfn.XLOOKUP(Tabla1[[#This Row],[txtDimensionFocus]],Tabla7[Columna1],Tabla7[Columna2])</f>
        <v>Cuentas Por Pagar Contratos</v>
      </c>
      <c r="D5730" s="43" t="s">
        <v>12332</v>
      </c>
      <c r="E5730" t="s">
        <v>3814</v>
      </c>
      <c r="F5730" t="s">
        <v>12333</v>
      </c>
      <c r="G5730" s="41">
        <v>41796</v>
      </c>
      <c r="H5730" t="s">
        <v>3815</v>
      </c>
      <c r="I5730" t="s">
        <v>19430</v>
      </c>
      <c r="K5730" t="s">
        <v>23376</v>
      </c>
      <c r="L5730" t="s">
        <v>21854</v>
      </c>
      <c r="M5730" s="44">
        <v>-288000</v>
      </c>
      <c r="N5730" s="44">
        <v>-288000</v>
      </c>
    </row>
    <row r="5731" spans="2:14" x14ac:dyDescent="0.25">
      <c r="B5731" s="49" t="s">
        <v>9328</v>
      </c>
      <c r="C5731" s="53" t="str">
        <f>_xlfn.XLOOKUP(Tabla1[[#This Row],[txtDimensionFocus]],Tabla7[Columna1],Tabla7[Columna2])</f>
        <v>Cuentas Por Pagar Contratos</v>
      </c>
      <c r="D5731" s="43" t="s">
        <v>10314</v>
      </c>
      <c r="E5731" t="s">
        <v>1283</v>
      </c>
      <c r="F5731" t="s">
        <v>10315</v>
      </c>
      <c r="G5731" s="41">
        <v>41361</v>
      </c>
      <c r="H5731" t="s">
        <v>1284</v>
      </c>
      <c r="L5731" t="s">
        <v>21854</v>
      </c>
      <c r="M5731" s="44">
        <v>-285056.64000000001</v>
      </c>
      <c r="N5731" s="44">
        <v>-285056.64000000001</v>
      </c>
    </row>
    <row r="5732" spans="2:14" x14ac:dyDescent="0.25">
      <c r="B5732" s="49" t="s">
        <v>9328</v>
      </c>
      <c r="C5732" s="53" t="str">
        <f>_xlfn.XLOOKUP(Tabla1[[#This Row],[txtDimensionFocus]],Tabla7[Columna1],Tabla7[Columna2])</f>
        <v>Cuentas Por Pagar Contratos</v>
      </c>
      <c r="D5732" s="43" t="s">
        <v>7336</v>
      </c>
      <c r="E5732" t="s">
        <v>7335</v>
      </c>
      <c r="F5732" t="s">
        <v>15022</v>
      </c>
      <c r="G5732" s="41">
        <v>43465</v>
      </c>
      <c r="H5732" t="s">
        <v>7337</v>
      </c>
      <c r="I5732" t="s">
        <v>20122</v>
      </c>
      <c r="K5732" t="s">
        <v>23445</v>
      </c>
      <c r="L5732" t="s">
        <v>21854</v>
      </c>
      <c r="M5732" s="44">
        <v>-284439.84999999998</v>
      </c>
      <c r="N5732" s="44">
        <v>-284439.84999999998</v>
      </c>
    </row>
    <row r="5733" spans="2:14" x14ac:dyDescent="0.25">
      <c r="B5733" s="49" t="s">
        <v>9328</v>
      </c>
      <c r="C5733" s="53" t="str">
        <f>_xlfn.XLOOKUP(Tabla1[[#This Row],[txtDimensionFocus]],Tabla7[Columna1],Tabla7[Columna2])</f>
        <v>Cuentas Por Pagar Contratos</v>
      </c>
      <c r="D5733" s="43" t="s">
        <v>15942</v>
      </c>
      <c r="E5733" t="s">
        <v>8537</v>
      </c>
      <c r="F5733" t="s">
        <v>15945</v>
      </c>
      <c r="G5733" s="41">
        <v>44533</v>
      </c>
      <c r="H5733" t="s">
        <v>8540</v>
      </c>
      <c r="I5733" t="s">
        <v>19349</v>
      </c>
      <c r="K5733" t="s">
        <v>23185</v>
      </c>
      <c r="L5733" t="s">
        <v>21854</v>
      </c>
      <c r="M5733" s="44">
        <v>-282600</v>
      </c>
      <c r="N5733" s="44">
        <v>-282600</v>
      </c>
    </row>
    <row r="5734" spans="2:14" x14ac:dyDescent="0.25">
      <c r="B5734" s="49" t="s">
        <v>9328</v>
      </c>
      <c r="C5734" s="53" t="str">
        <f>_xlfn.XLOOKUP(Tabla1[[#This Row],[txtDimensionFocus]],Tabla7[Columna1],Tabla7[Columna2])</f>
        <v>Cuentas Por Pagar Contratos</v>
      </c>
      <c r="D5734" s="43" t="s">
        <v>12307</v>
      </c>
      <c r="E5734" t="s">
        <v>3783</v>
      </c>
      <c r="F5734" t="s">
        <v>12308</v>
      </c>
      <c r="G5734" s="41">
        <v>41787</v>
      </c>
      <c r="H5734" t="s">
        <v>3784</v>
      </c>
      <c r="I5734" t="s">
        <v>19861</v>
      </c>
      <c r="K5734" t="s">
        <v>23282</v>
      </c>
      <c r="L5734" t="s">
        <v>21854</v>
      </c>
      <c r="M5734" s="44">
        <v>-280000</v>
      </c>
      <c r="N5734" s="44">
        <v>-280000</v>
      </c>
    </row>
    <row r="5735" spans="2:14" x14ac:dyDescent="0.25">
      <c r="B5735" s="49" t="s">
        <v>9328</v>
      </c>
      <c r="C5735" s="53" t="str">
        <f>_xlfn.XLOOKUP(Tabla1[[#This Row],[txtDimensionFocus]],Tabla7[Columna1],Tabla7[Columna2])</f>
        <v>Cuentas Por Pagar Contratos</v>
      </c>
      <c r="D5735" s="43" t="s">
        <v>12779</v>
      </c>
      <c r="E5735" t="s">
        <v>4421</v>
      </c>
      <c r="F5735" t="s">
        <v>12780</v>
      </c>
      <c r="G5735" s="41">
        <v>41950</v>
      </c>
      <c r="H5735" t="s">
        <v>4422</v>
      </c>
      <c r="L5735" t="s">
        <v>21854</v>
      </c>
      <c r="M5735" s="44">
        <v>277000</v>
      </c>
      <c r="N5735" s="44">
        <v>-277000</v>
      </c>
    </row>
    <row r="5736" spans="2:14" x14ac:dyDescent="0.25">
      <c r="B5736" s="49" t="s">
        <v>9328</v>
      </c>
      <c r="C5736" s="53" t="str">
        <f>_xlfn.XLOOKUP(Tabla1[[#This Row],[txtDimensionFocus]],Tabla7[Columna1],Tabla7[Columna2])</f>
        <v>Cuentas Por Pagar Contratos</v>
      </c>
      <c r="D5736" s="43" t="s">
        <v>7803</v>
      </c>
      <c r="E5736" t="s">
        <v>7802</v>
      </c>
      <c r="F5736" t="s">
        <v>15335</v>
      </c>
      <c r="G5736" s="41">
        <v>44194</v>
      </c>
      <c r="H5736" t="s">
        <v>7804</v>
      </c>
      <c r="L5736" t="s">
        <v>21854</v>
      </c>
      <c r="M5736" s="44">
        <v>-272782.02</v>
      </c>
      <c r="N5736" s="44">
        <v>-272782.02</v>
      </c>
    </row>
    <row r="5737" spans="2:14" x14ac:dyDescent="0.25">
      <c r="B5737" s="49" t="s">
        <v>9328</v>
      </c>
      <c r="C5737" s="53" t="str">
        <f>_xlfn.XLOOKUP(Tabla1[[#This Row],[txtDimensionFocus]],Tabla7[Columna1],Tabla7[Columna2])</f>
        <v>Cuentas Por Pagar Contratos</v>
      </c>
      <c r="D5737" s="43" t="s">
        <v>13393</v>
      </c>
      <c r="E5737" t="s">
        <v>5260</v>
      </c>
      <c r="F5737" t="s">
        <v>13394</v>
      </c>
      <c r="G5737" s="41">
        <v>42024</v>
      </c>
      <c r="H5737" t="s">
        <v>5261</v>
      </c>
      <c r="I5737" t="s">
        <v>19432</v>
      </c>
      <c r="K5737" t="s">
        <v>22917</v>
      </c>
      <c r="L5737" t="s">
        <v>21854</v>
      </c>
      <c r="M5737" s="44">
        <v>-270000</v>
      </c>
      <c r="N5737" s="44">
        <v>-270000</v>
      </c>
    </row>
    <row r="5738" spans="2:14" x14ac:dyDescent="0.25">
      <c r="B5738" s="49" t="s">
        <v>9328</v>
      </c>
      <c r="C5738" s="53" t="str">
        <f>_xlfn.XLOOKUP(Tabla1[[#This Row],[txtDimensionFocus]],Tabla7[Columna1],Tabla7[Columna2])</f>
        <v>Cuentas Por Pagar Contratos</v>
      </c>
      <c r="D5738" s="43" t="s">
        <v>13420</v>
      </c>
      <c r="E5738" t="s">
        <v>5295</v>
      </c>
      <c r="F5738" t="s">
        <v>13421</v>
      </c>
      <c r="G5738" s="41">
        <v>42045</v>
      </c>
      <c r="H5738" t="s">
        <v>5296</v>
      </c>
      <c r="I5738" t="s">
        <v>19417</v>
      </c>
      <c r="K5738" t="s">
        <v>23118</v>
      </c>
      <c r="L5738" t="s">
        <v>21854</v>
      </c>
      <c r="M5738" s="44">
        <v>-270000</v>
      </c>
      <c r="N5738" s="44">
        <v>-270000</v>
      </c>
    </row>
    <row r="5739" spans="2:14" x14ac:dyDescent="0.25">
      <c r="B5739" s="49" t="s">
        <v>9328</v>
      </c>
      <c r="C5739" s="53" t="str">
        <f>_xlfn.XLOOKUP(Tabla1[[#This Row],[txtDimensionFocus]],Tabla7[Columna1],Tabla7[Columna2])</f>
        <v>Cuentas Por Pagar Contratos</v>
      </c>
      <c r="D5739" s="43" t="s">
        <v>15986</v>
      </c>
      <c r="E5739" t="s">
        <v>8579</v>
      </c>
      <c r="F5739" t="s">
        <v>15987</v>
      </c>
      <c r="G5739" s="41">
        <v>44538</v>
      </c>
      <c r="H5739" t="s">
        <v>8580</v>
      </c>
      <c r="I5739" t="s">
        <v>19437</v>
      </c>
      <c r="K5739" t="s">
        <v>23349</v>
      </c>
      <c r="L5739" t="s">
        <v>21854</v>
      </c>
      <c r="M5739" s="44">
        <v>-270000</v>
      </c>
      <c r="N5739" s="44">
        <v>-270000</v>
      </c>
    </row>
    <row r="5740" spans="2:14" x14ac:dyDescent="0.25">
      <c r="B5740" s="49" t="s">
        <v>9328</v>
      </c>
      <c r="C5740" s="53" t="str">
        <f>_xlfn.XLOOKUP(Tabla1[[#This Row],[txtDimensionFocus]],Tabla7[Columna1],Tabla7[Columna2])</f>
        <v>Cuentas Por Pagar Contratos</v>
      </c>
      <c r="D5740" s="43" t="s">
        <v>12330</v>
      </c>
      <c r="E5740" t="s">
        <v>3812</v>
      </c>
      <c r="F5740" t="s">
        <v>12331</v>
      </c>
      <c r="G5740" s="41">
        <v>41796</v>
      </c>
      <c r="H5740" t="s">
        <v>3813</v>
      </c>
      <c r="I5740" t="s">
        <v>19490</v>
      </c>
      <c r="K5740" t="s">
        <v>23374</v>
      </c>
      <c r="L5740" t="s">
        <v>21854</v>
      </c>
      <c r="M5740" s="44">
        <v>-269863.2</v>
      </c>
      <c r="N5740" s="44">
        <v>-269863.2</v>
      </c>
    </row>
    <row r="5741" spans="2:14" x14ac:dyDescent="0.25">
      <c r="B5741" s="49" t="s">
        <v>9328</v>
      </c>
      <c r="C5741" s="53" t="str">
        <f>_xlfn.XLOOKUP(Tabla1[[#This Row],[txtDimensionFocus]],Tabla7[Columna1],Tabla7[Columna2])</f>
        <v>Cuentas Por Pagar Contratos</v>
      </c>
      <c r="D5741" s="43" t="s">
        <v>12840</v>
      </c>
      <c r="E5741" t="s">
        <v>4502</v>
      </c>
      <c r="F5741" t="s">
        <v>13827</v>
      </c>
      <c r="G5741" s="41">
        <v>42285</v>
      </c>
      <c r="H5741" t="s">
        <v>5765</v>
      </c>
      <c r="I5741" t="s">
        <v>19459</v>
      </c>
      <c r="K5741" t="s">
        <v>23543</v>
      </c>
      <c r="L5741" t="s">
        <v>21854</v>
      </c>
      <c r="M5741" s="44">
        <v>-259600</v>
      </c>
      <c r="N5741" s="44">
        <v>-259600</v>
      </c>
    </row>
    <row r="5742" spans="2:14" x14ac:dyDescent="0.25">
      <c r="B5742" s="49" t="s">
        <v>23866</v>
      </c>
      <c r="C5742" s="53" t="str">
        <f>_xlfn.XLOOKUP(Tabla1[[#This Row],[txtDimensionFocus]],Tabla7[Columna1],Tabla7[Columna2])</f>
        <v>Reposicion/Reposicion Cajas Chicas/Fondos</v>
      </c>
      <c r="D5742" s="43" t="s">
        <v>21040</v>
      </c>
      <c r="E5742" t="s">
        <v>23873</v>
      </c>
      <c r="F5742" t="s">
        <v>21041</v>
      </c>
      <c r="G5742" s="41">
        <v>45300</v>
      </c>
      <c r="H5742" t="s">
        <v>21042</v>
      </c>
      <c r="L5742" t="s">
        <v>21854</v>
      </c>
      <c r="M5742">
        <v>-966.65</v>
      </c>
      <c r="N5742">
        <v>-966.65</v>
      </c>
    </row>
    <row r="5743" spans="2:14" x14ac:dyDescent="0.25">
      <c r="B5743" s="49" t="s">
        <v>9328</v>
      </c>
      <c r="C5743" s="53" t="str">
        <f>_xlfn.XLOOKUP(Tabla1[[#This Row],[txtDimensionFocus]],Tabla7[Columna1],Tabla7[Columna2])</f>
        <v>Cuentas Por Pagar Contratos</v>
      </c>
      <c r="D5743" s="43" t="s">
        <v>13660</v>
      </c>
      <c r="E5743" t="s">
        <v>5578</v>
      </c>
      <c r="F5743" t="s">
        <v>13661</v>
      </c>
      <c r="G5743" s="41">
        <v>42181</v>
      </c>
      <c r="H5743" t="s">
        <v>5579</v>
      </c>
      <c r="I5743" t="s">
        <v>19671</v>
      </c>
      <c r="K5743" t="s">
        <v>23085</v>
      </c>
      <c r="L5743" t="s">
        <v>21854</v>
      </c>
      <c r="M5743" s="44">
        <v>-254880</v>
      </c>
      <c r="N5743" s="44">
        <v>-254880</v>
      </c>
    </row>
    <row r="5744" spans="2:14" x14ac:dyDescent="0.25">
      <c r="B5744" s="49" t="s">
        <v>9328</v>
      </c>
      <c r="C5744" s="53" t="str">
        <f>_xlfn.XLOOKUP(Tabla1[[#This Row],[txtDimensionFocus]],Tabla7[Columna1],Tabla7[Columna2])</f>
        <v>Cuentas Por Pagar Contratos</v>
      </c>
      <c r="D5744" s="43" t="s">
        <v>15468</v>
      </c>
      <c r="E5744" t="s">
        <v>7992</v>
      </c>
      <c r="F5744" t="s">
        <v>15469</v>
      </c>
      <c r="G5744" s="41">
        <v>44469</v>
      </c>
      <c r="H5744" t="s">
        <v>7993</v>
      </c>
      <c r="I5744" t="s">
        <v>19636</v>
      </c>
      <c r="K5744" t="s">
        <v>23062</v>
      </c>
      <c r="L5744" t="s">
        <v>21854</v>
      </c>
      <c r="M5744" s="44">
        <v>-250000</v>
      </c>
      <c r="N5744" s="44">
        <v>-250000</v>
      </c>
    </row>
    <row r="5745" spans="2:14" x14ac:dyDescent="0.25">
      <c r="B5745" s="49" t="s">
        <v>9328</v>
      </c>
      <c r="C5745" s="53" t="str">
        <f>_xlfn.XLOOKUP(Tabla1[[#This Row],[txtDimensionFocus]],Tabla7[Columna1],Tabla7[Columna2])</f>
        <v>Cuentas Por Pagar Contratos</v>
      </c>
      <c r="D5745" s="43" t="s">
        <v>13789</v>
      </c>
      <c r="E5745" t="s">
        <v>5720</v>
      </c>
      <c r="F5745" t="s">
        <v>13791</v>
      </c>
      <c r="G5745" s="41">
        <v>42247</v>
      </c>
      <c r="H5745" t="s">
        <v>5722</v>
      </c>
      <c r="I5745" t="s">
        <v>19406</v>
      </c>
      <c r="K5745" t="s">
        <v>4419</v>
      </c>
      <c r="L5745" t="s">
        <v>21854</v>
      </c>
      <c r="M5745" s="44">
        <v>-247800</v>
      </c>
      <c r="N5745" s="44">
        <v>-247800</v>
      </c>
    </row>
    <row r="5746" spans="2:14" x14ac:dyDescent="0.25">
      <c r="B5746" s="49" t="s">
        <v>9328</v>
      </c>
      <c r="C5746" s="53" t="str">
        <f>_xlfn.XLOOKUP(Tabla1[[#This Row],[txtDimensionFocus]],Tabla7[Columna1],Tabla7[Columna2])</f>
        <v>Cuentas Por Pagar Contratos</v>
      </c>
      <c r="D5746" s="43" t="s">
        <v>20218</v>
      </c>
      <c r="E5746" t="s">
        <v>20219</v>
      </c>
      <c r="F5746" t="s">
        <v>20222</v>
      </c>
      <c r="G5746" s="41">
        <v>45117</v>
      </c>
      <c r="H5746" t="s">
        <v>20223</v>
      </c>
      <c r="I5746" t="s">
        <v>9209</v>
      </c>
      <c r="J5746" t="s">
        <v>23496</v>
      </c>
      <c r="K5746" t="s">
        <v>22582</v>
      </c>
      <c r="L5746" t="s">
        <v>21854</v>
      </c>
      <c r="M5746" s="44">
        <v>-247800</v>
      </c>
      <c r="N5746" s="44">
        <v>-247800</v>
      </c>
    </row>
    <row r="5747" spans="2:14" x14ac:dyDescent="0.25">
      <c r="B5747" s="49" t="s">
        <v>9328</v>
      </c>
      <c r="C5747" s="53" t="str">
        <f>_xlfn.XLOOKUP(Tabla1[[#This Row],[txtDimensionFocus]],Tabla7[Columna1],Tabla7[Columna2])</f>
        <v>Cuentas Por Pagar Contratos</v>
      </c>
      <c r="D5747" s="43" t="s">
        <v>15549</v>
      </c>
      <c r="E5747" t="s">
        <v>8077</v>
      </c>
      <c r="F5747" t="s">
        <v>15550</v>
      </c>
      <c r="G5747" s="41">
        <v>44470</v>
      </c>
      <c r="H5747" t="s">
        <v>8078</v>
      </c>
      <c r="I5747" t="s">
        <v>19323</v>
      </c>
      <c r="K5747" t="s">
        <v>22868</v>
      </c>
      <c r="L5747" t="s">
        <v>21854</v>
      </c>
      <c r="M5747" s="44">
        <v>-240000</v>
      </c>
      <c r="N5747" s="44">
        <v>-240000</v>
      </c>
    </row>
    <row r="5748" spans="2:14" x14ac:dyDescent="0.25">
      <c r="B5748" s="49" t="s">
        <v>9328</v>
      </c>
      <c r="C5748" s="53" t="str">
        <f>_xlfn.XLOOKUP(Tabla1[[#This Row],[txtDimensionFocus]],Tabla7[Columna1],Tabla7[Columna2])</f>
        <v>Cuentas Por Pagar Contratos</v>
      </c>
      <c r="D5748" s="43" t="s">
        <v>15483</v>
      </c>
      <c r="E5748" t="s">
        <v>8007</v>
      </c>
      <c r="F5748" t="s">
        <v>15484</v>
      </c>
      <c r="G5748" s="41">
        <v>44469</v>
      </c>
      <c r="H5748" t="s">
        <v>8008</v>
      </c>
      <c r="I5748" t="s">
        <v>19445</v>
      </c>
      <c r="K5748" t="s">
        <v>23141</v>
      </c>
      <c r="L5748" t="s">
        <v>21854</v>
      </c>
      <c r="M5748" s="44">
        <v>-240000</v>
      </c>
      <c r="N5748" s="44">
        <v>-240000</v>
      </c>
    </row>
    <row r="5749" spans="2:14" x14ac:dyDescent="0.25">
      <c r="B5749" s="49" t="s">
        <v>9328</v>
      </c>
      <c r="C5749" s="53" t="str">
        <f>_xlfn.XLOOKUP(Tabla1[[#This Row],[txtDimensionFocus]],Tabla7[Columna1],Tabla7[Columna2])</f>
        <v>Cuentas Por Pagar Contratos</v>
      </c>
      <c r="D5749" s="43" t="s">
        <v>12301</v>
      </c>
      <c r="E5749" t="s">
        <v>3776</v>
      </c>
      <c r="F5749" t="s">
        <v>12302</v>
      </c>
      <c r="G5749" s="41">
        <v>41785</v>
      </c>
      <c r="H5749" t="s">
        <v>3777</v>
      </c>
      <c r="I5749" t="s">
        <v>19606</v>
      </c>
      <c r="K5749" t="s">
        <v>23305</v>
      </c>
      <c r="L5749" t="s">
        <v>21854</v>
      </c>
      <c r="M5749" s="44">
        <v>-240000</v>
      </c>
      <c r="N5749" s="44">
        <v>-240000</v>
      </c>
    </row>
    <row r="5750" spans="2:14" x14ac:dyDescent="0.25">
      <c r="B5750" s="49" t="s">
        <v>9328</v>
      </c>
      <c r="C5750" s="53" t="str">
        <f>_xlfn.XLOOKUP(Tabla1[[#This Row],[txtDimensionFocus]],Tabla7[Columna1],Tabla7[Columna2])</f>
        <v>Cuentas Por Pagar Contratos</v>
      </c>
      <c r="D5750" s="43" t="s">
        <v>10284</v>
      </c>
      <c r="E5750" t="s">
        <v>1244</v>
      </c>
      <c r="F5750" t="s">
        <v>10403</v>
      </c>
      <c r="G5750" s="41">
        <v>41440</v>
      </c>
      <c r="H5750" t="s">
        <v>1401</v>
      </c>
      <c r="L5750" t="s">
        <v>21854</v>
      </c>
      <c r="M5750" s="44">
        <v>-238688.32</v>
      </c>
      <c r="N5750" s="44">
        <v>-238688.32</v>
      </c>
    </row>
    <row r="5751" spans="2:14" x14ac:dyDescent="0.25">
      <c r="B5751" s="49" t="s">
        <v>9328</v>
      </c>
      <c r="C5751" s="53" t="str">
        <f>_xlfn.XLOOKUP(Tabla1[[#This Row],[txtDimensionFocus]],Tabla7[Columna1],Tabla7[Columna2])</f>
        <v>Cuentas Por Pagar Contratos</v>
      </c>
      <c r="D5751" s="43" t="s">
        <v>10284</v>
      </c>
      <c r="E5751" t="s">
        <v>1244</v>
      </c>
      <c r="F5751" t="s">
        <v>10285</v>
      </c>
      <c r="G5751" s="41">
        <v>41323</v>
      </c>
      <c r="H5751" t="s">
        <v>1245</v>
      </c>
      <c r="L5751" t="s">
        <v>21854</v>
      </c>
      <c r="M5751" s="44">
        <v>-238688.32</v>
      </c>
      <c r="N5751" s="44">
        <v>-238688.32</v>
      </c>
    </row>
    <row r="5752" spans="2:14" x14ac:dyDescent="0.25">
      <c r="B5752" s="49" t="s">
        <v>9328</v>
      </c>
      <c r="C5752" s="53" t="str">
        <f>_xlfn.XLOOKUP(Tabla1[[#This Row],[txtDimensionFocus]],Tabla7[Columna1],Tabla7[Columna2])</f>
        <v>Cuentas Por Pagar Contratos</v>
      </c>
      <c r="D5752" s="43" t="s">
        <v>11584</v>
      </c>
      <c r="E5752" t="s">
        <v>2783</v>
      </c>
      <c r="F5752" t="s">
        <v>11585</v>
      </c>
      <c r="G5752" s="41">
        <v>41744</v>
      </c>
      <c r="H5752" t="s">
        <v>2784</v>
      </c>
      <c r="I5752" t="s">
        <v>19430</v>
      </c>
      <c r="K5752" t="s">
        <v>23050</v>
      </c>
      <c r="L5752" t="s">
        <v>21854</v>
      </c>
      <c r="M5752" s="44">
        <v>-237600</v>
      </c>
      <c r="N5752" s="44">
        <v>-237600</v>
      </c>
    </row>
    <row r="5753" spans="2:14" x14ac:dyDescent="0.25">
      <c r="B5753" s="49" t="s">
        <v>9328</v>
      </c>
      <c r="C5753" s="53" t="str">
        <f>_xlfn.XLOOKUP(Tabla1[[#This Row],[txtDimensionFocus]],Tabla7[Columna1],Tabla7[Columna2])</f>
        <v>Cuentas Por Pagar Contratos</v>
      </c>
      <c r="D5753" s="43" t="s">
        <v>11584</v>
      </c>
      <c r="E5753" t="s">
        <v>2783</v>
      </c>
      <c r="F5753" t="s">
        <v>13359</v>
      </c>
      <c r="G5753" s="41">
        <v>42004</v>
      </c>
      <c r="H5753" t="s">
        <v>5233</v>
      </c>
      <c r="I5753" t="s">
        <v>19490</v>
      </c>
      <c r="K5753" t="s">
        <v>23050</v>
      </c>
      <c r="L5753" t="s">
        <v>21854</v>
      </c>
      <c r="M5753" s="44">
        <v>-237600</v>
      </c>
      <c r="N5753" s="44">
        <v>-237600</v>
      </c>
    </row>
    <row r="5754" spans="2:14" x14ac:dyDescent="0.25">
      <c r="B5754" s="49" t="s">
        <v>9328</v>
      </c>
      <c r="C5754" s="53" t="str">
        <f>_xlfn.XLOOKUP(Tabla1[[#This Row],[txtDimensionFocus]],Tabla7[Columna1],Tabla7[Columna2])</f>
        <v>Cuentas Por Pagar Contratos</v>
      </c>
      <c r="D5754" s="43" t="s">
        <v>10400</v>
      </c>
      <c r="E5754" t="s">
        <v>1396</v>
      </c>
      <c r="F5754" t="s">
        <v>12842</v>
      </c>
      <c r="G5754" s="41">
        <v>41983</v>
      </c>
      <c r="H5754" t="s">
        <v>4505</v>
      </c>
      <c r="I5754" t="s">
        <v>19356</v>
      </c>
      <c r="K5754" t="s">
        <v>22845</v>
      </c>
      <c r="L5754" t="s">
        <v>21854</v>
      </c>
      <c r="M5754" s="44">
        <v>-236000</v>
      </c>
      <c r="N5754" s="44">
        <v>-236000</v>
      </c>
    </row>
    <row r="5755" spans="2:14" x14ac:dyDescent="0.25">
      <c r="B5755" s="49" t="s">
        <v>9328</v>
      </c>
      <c r="C5755" s="53" t="str">
        <f>_xlfn.XLOOKUP(Tabla1[[#This Row],[txtDimensionFocus]],Tabla7[Columna1],Tabla7[Columna2])</f>
        <v>Cuentas Por Pagar Contratos</v>
      </c>
      <c r="D5755" s="43" t="s">
        <v>10400</v>
      </c>
      <c r="E5755" t="s">
        <v>1396</v>
      </c>
      <c r="F5755" t="s">
        <v>12843</v>
      </c>
      <c r="G5755" s="41">
        <v>41983</v>
      </c>
      <c r="H5755" t="s">
        <v>4506</v>
      </c>
      <c r="I5755" t="s">
        <v>19357</v>
      </c>
      <c r="K5755" t="s">
        <v>22845</v>
      </c>
      <c r="L5755" t="s">
        <v>21854</v>
      </c>
      <c r="M5755" s="44">
        <v>-236000</v>
      </c>
      <c r="N5755" s="44">
        <v>-236000</v>
      </c>
    </row>
    <row r="5756" spans="2:14" x14ac:dyDescent="0.25">
      <c r="B5756" s="49" t="s">
        <v>9328</v>
      </c>
      <c r="C5756" s="53" t="str">
        <f>_xlfn.XLOOKUP(Tabla1[[#This Row],[txtDimensionFocus]],Tabla7[Columna1],Tabla7[Columna2])</f>
        <v>Cuentas Por Pagar Contratos</v>
      </c>
      <c r="D5756" s="43" t="s">
        <v>10400</v>
      </c>
      <c r="E5756" t="s">
        <v>1396</v>
      </c>
      <c r="F5756" t="s">
        <v>12896</v>
      </c>
      <c r="G5756" s="41">
        <v>42002</v>
      </c>
      <c r="H5756" t="s">
        <v>4577</v>
      </c>
      <c r="I5756" t="s">
        <v>19358</v>
      </c>
      <c r="K5756" t="s">
        <v>22845</v>
      </c>
      <c r="L5756" t="s">
        <v>21854</v>
      </c>
      <c r="M5756" s="44">
        <v>-236000</v>
      </c>
      <c r="N5756" s="44">
        <v>-236000</v>
      </c>
    </row>
    <row r="5757" spans="2:14" x14ac:dyDescent="0.25">
      <c r="B5757" s="49" t="s">
        <v>9328</v>
      </c>
      <c r="C5757" s="53" t="str">
        <f>_xlfn.XLOOKUP(Tabla1[[#This Row],[txtDimensionFocus]],Tabla7[Columna1],Tabla7[Columna2])</f>
        <v>Cuentas Por Pagar Contratos</v>
      </c>
      <c r="D5757" s="43" t="s">
        <v>10400</v>
      </c>
      <c r="E5757" t="s">
        <v>1396</v>
      </c>
      <c r="F5757" t="s">
        <v>12899</v>
      </c>
      <c r="G5757" s="41">
        <v>42003</v>
      </c>
      <c r="H5757" t="s">
        <v>4582</v>
      </c>
      <c r="I5757" t="s">
        <v>19359</v>
      </c>
      <c r="K5757" t="s">
        <v>22845</v>
      </c>
      <c r="L5757" t="s">
        <v>21854</v>
      </c>
      <c r="M5757" s="44">
        <v>-236000</v>
      </c>
      <c r="N5757" s="44">
        <v>-236000</v>
      </c>
    </row>
    <row r="5758" spans="2:14" x14ac:dyDescent="0.25">
      <c r="B5758" s="49" t="s">
        <v>9328</v>
      </c>
      <c r="C5758" s="53" t="str">
        <f>_xlfn.XLOOKUP(Tabla1[[#This Row],[txtDimensionFocus]],Tabla7[Columna1],Tabla7[Columna2])</f>
        <v>Cuentas Por Pagar Contratos</v>
      </c>
      <c r="D5758" s="43" t="s">
        <v>10400</v>
      </c>
      <c r="E5758" t="s">
        <v>1396</v>
      </c>
      <c r="F5758" t="s">
        <v>13430</v>
      </c>
      <c r="G5758" s="41">
        <v>42051</v>
      </c>
      <c r="H5758" t="s">
        <v>5310</v>
      </c>
      <c r="I5758" t="s">
        <v>19360</v>
      </c>
      <c r="K5758" t="s">
        <v>22845</v>
      </c>
      <c r="L5758" t="s">
        <v>21854</v>
      </c>
      <c r="M5758" s="44">
        <v>-236000</v>
      </c>
      <c r="N5758" s="44">
        <v>-236000</v>
      </c>
    </row>
    <row r="5759" spans="2:14" x14ac:dyDescent="0.25">
      <c r="B5759" s="49" t="s">
        <v>9328</v>
      </c>
      <c r="C5759" s="53" t="str">
        <f>_xlfn.XLOOKUP(Tabla1[[#This Row],[txtDimensionFocus]],Tabla7[Columna1],Tabla7[Columna2])</f>
        <v>Cuentas Por Pagar Contratos</v>
      </c>
      <c r="D5759" s="43" t="s">
        <v>10400</v>
      </c>
      <c r="E5759" t="s">
        <v>1396</v>
      </c>
      <c r="F5759" t="s">
        <v>13431</v>
      </c>
      <c r="G5759" s="41">
        <v>42051</v>
      </c>
      <c r="H5759" t="s">
        <v>5311</v>
      </c>
      <c r="I5759" t="s">
        <v>19361</v>
      </c>
      <c r="K5759" t="s">
        <v>22845</v>
      </c>
      <c r="L5759" t="s">
        <v>21854</v>
      </c>
      <c r="M5759" s="44">
        <v>-236000</v>
      </c>
      <c r="N5759" s="44">
        <v>-236000</v>
      </c>
    </row>
    <row r="5760" spans="2:14" x14ac:dyDescent="0.25">
      <c r="B5760" s="49" t="s">
        <v>9328</v>
      </c>
      <c r="C5760" s="53" t="str">
        <f>_xlfn.XLOOKUP(Tabla1[[#This Row],[txtDimensionFocus]],Tabla7[Columna1],Tabla7[Columna2])</f>
        <v>Cuentas Por Pagar Contratos</v>
      </c>
      <c r="D5760" s="43" t="s">
        <v>8651</v>
      </c>
      <c r="E5760" t="s">
        <v>8650</v>
      </c>
      <c r="F5760" t="s">
        <v>16040</v>
      </c>
      <c r="G5760" s="41">
        <v>44595</v>
      </c>
      <c r="H5760" t="s">
        <v>8652</v>
      </c>
      <c r="L5760" t="s">
        <v>21854</v>
      </c>
      <c r="M5760" s="44">
        <v>-235086.94</v>
      </c>
      <c r="N5760" s="44">
        <v>-235086.94</v>
      </c>
    </row>
    <row r="5761" spans="2:14" x14ac:dyDescent="0.25">
      <c r="B5761" s="49" t="s">
        <v>9328</v>
      </c>
      <c r="C5761" s="53" t="str">
        <f>_xlfn.XLOOKUP(Tabla1[[#This Row],[txtDimensionFocus]],Tabla7[Columna1],Tabla7[Columna2])</f>
        <v>Cuentas Por Pagar Contratos</v>
      </c>
      <c r="D5761" s="43" t="s">
        <v>11641</v>
      </c>
      <c r="E5761" t="s">
        <v>2861</v>
      </c>
      <c r="F5761" t="s">
        <v>16176</v>
      </c>
      <c r="G5761" s="41">
        <v>44876</v>
      </c>
      <c r="H5761" t="s">
        <v>8833</v>
      </c>
      <c r="I5761" t="s">
        <v>8834</v>
      </c>
      <c r="K5761" t="s">
        <v>21912</v>
      </c>
      <c r="L5761" t="s">
        <v>21854</v>
      </c>
      <c r="M5761" s="44">
        <v>-233640</v>
      </c>
      <c r="N5761" s="44">
        <v>-233640</v>
      </c>
    </row>
    <row r="5762" spans="2:14" x14ac:dyDescent="0.25">
      <c r="B5762" s="49" t="s">
        <v>9328</v>
      </c>
      <c r="C5762" s="53" t="str">
        <f>_xlfn.XLOOKUP(Tabla1[[#This Row],[txtDimensionFocus]],Tabla7[Columna1],Tabla7[Columna2])</f>
        <v>Cuentas Por Pagar Contratos</v>
      </c>
      <c r="D5762" s="43" t="s">
        <v>9963</v>
      </c>
      <c r="E5762" t="s">
        <v>793</v>
      </c>
      <c r="F5762" t="s">
        <v>9964</v>
      </c>
      <c r="G5762" s="41">
        <v>41141</v>
      </c>
      <c r="H5762" t="s">
        <v>794</v>
      </c>
      <c r="L5762" t="s">
        <v>21854</v>
      </c>
      <c r="M5762" s="44">
        <v>-231285.71</v>
      </c>
      <c r="N5762" s="44">
        <v>-231285.71</v>
      </c>
    </row>
    <row r="5763" spans="2:14" x14ac:dyDescent="0.25">
      <c r="B5763" s="49" t="s">
        <v>9328</v>
      </c>
      <c r="C5763" s="53" t="str">
        <f>_xlfn.XLOOKUP(Tabla1[[#This Row],[txtDimensionFocus]],Tabla7[Columna1],Tabla7[Columna2])</f>
        <v>Cuentas Por Pagar Contratos</v>
      </c>
      <c r="D5763" s="43" t="s">
        <v>198</v>
      </c>
      <c r="E5763" t="s">
        <v>197</v>
      </c>
      <c r="F5763" t="s">
        <v>9959</v>
      </c>
      <c r="G5763" s="41">
        <v>41136</v>
      </c>
      <c r="H5763">
        <v>129571</v>
      </c>
      <c r="L5763" t="s">
        <v>21854</v>
      </c>
      <c r="M5763" s="44">
        <v>-230528.78</v>
      </c>
      <c r="N5763" s="44">
        <v>-230528.78</v>
      </c>
    </row>
    <row r="5764" spans="2:14" x14ac:dyDescent="0.25">
      <c r="B5764" s="49" t="s">
        <v>9328</v>
      </c>
      <c r="C5764" s="53" t="str">
        <f>_xlfn.XLOOKUP(Tabla1[[#This Row],[txtDimensionFocus]],Tabla7[Columna1],Tabla7[Columna2])</f>
        <v>Cuentas Por Pagar Contratos</v>
      </c>
      <c r="D5764" s="43" t="s">
        <v>15299</v>
      </c>
      <c r="E5764" t="s">
        <v>7751</v>
      </c>
      <c r="F5764" t="s">
        <v>15300</v>
      </c>
      <c r="G5764" s="41">
        <v>44083</v>
      </c>
      <c r="H5764" t="s">
        <v>7752</v>
      </c>
      <c r="I5764" t="s">
        <v>19486</v>
      </c>
      <c r="K5764" t="s">
        <v>22954</v>
      </c>
      <c r="L5764" t="s">
        <v>21854</v>
      </c>
      <c r="M5764" s="44">
        <v>-229289.60000000001</v>
      </c>
      <c r="N5764" s="44">
        <v>-229289.60000000001</v>
      </c>
    </row>
    <row r="5765" spans="2:14" x14ac:dyDescent="0.25">
      <c r="B5765" s="49" t="s">
        <v>9328</v>
      </c>
      <c r="C5765" s="53" t="str">
        <f>_xlfn.XLOOKUP(Tabla1[[#This Row],[txtDimensionFocus]],Tabla7[Columna1],Tabla7[Columna2])</f>
        <v>Cuentas Por Pagar Contratos</v>
      </c>
      <c r="D5765" s="43" t="s">
        <v>15559</v>
      </c>
      <c r="E5765" t="s">
        <v>8087</v>
      </c>
      <c r="F5765" t="s">
        <v>15992</v>
      </c>
      <c r="G5765" s="41">
        <v>44539</v>
      </c>
      <c r="H5765" t="s">
        <v>8585</v>
      </c>
      <c r="I5765" t="s">
        <v>19349</v>
      </c>
      <c r="K5765" t="s">
        <v>22886</v>
      </c>
      <c r="L5765" t="s">
        <v>21854</v>
      </c>
      <c r="M5765" s="44">
        <v>-227500</v>
      </c>
      <c r="N5765" s="44">
        <v>-227500</v>
      </c>
    </row>
    <row r="5766" spans="2:14" x14ac:dyDescent="0.25">
      <c r="B5766" s="49" t="s">
        <v>9328</v>
      </c>
      <c r="C5766" s="53" t="str">
        <f>_xlfn.XLOOKUP(Tabla1[[#This Row],[txtDimensionFocus]],Tabla7[Columna1],Tabla7[Columna2])</f>
        <v>Cuentas Por Pagar Contratos</v>
      </c>
      <c r="D5766" s="43" t="s">
        <v>10430</v>
      </c>
      <c r="E5766" t="s">
        <v>1439</v>
      </c>
      <c r="F5766" t="s">
        <v>15714</v>
      </c>
      <c r="G5766" s="41">
        <v>44470</v>
      </c>
      <c r="H5766" t="s">
        <v>8242</v>
      </c>
      <c r="I5766" t="s">
        <v>19834</v>
      </c>
      <c r="K5766" t="s">
        <v>23258</v>
      </c>
      <c r="L5766" t="s">
        <v>21854</v>
      </c>
      <c r="M5766" s="44">
        <v>-227480</v>
      </c>
      <c r="N5766" s="44">
        <v>-227480</v>
      </c>
    </row>
    <row r="5767" spans="2:14" x14ac:dyDescent="0.25">
      <c r="B5767" s="49" t="s">
        <v>9328</v>
      </c>
      <c r="C5767" s="53" t="str">
        <f>_xlfn.XLOOKUP(Tabla1[[#This Row],[txtDimensionFocus]],Tabla7[Columna1],Tabla7[Columna2])</f>
        <v>Cuentas Por Pagar Contratos</v>
      </c>
      <c r="D5767" s="43" t="s">
        <v>13521</v>
      </c>
      <c r="E5767" t="s">
        <v>5413</v>
      </c>
      <c r="F5767" t="s">
        <v>13522</v>
      </c>
      <c r="G5767" s="41">
        <v>42102</v>
      </c>
      <c r="H5767" t="s">
        <v>5414</v>
      </c>
      <c r="I5767" t="s">
        <v>9188</v>
      </c>
      <c r="K5767" t="s">
        <v>22827</v>
      </c>
      <c r="L5767" t="s">
        <v>21854</v>
      </c>
      <c r="M5767" s="44">
        <v>-227025.09</v>
      </c>
      <c r="N5767" s="44">
        <v>-227025.09</v>
      </c>
    </row>
    <row r="5768" spans="2:14" x14ac:dyDescent="0.25">
      <c r="B5768" s="49" t="s">
        <v>9328</v>
      </c>
      <c r="C5768" s="53" t="str">
        <f>_xlfn.XLOOKUP(Tabla1[[#This Row],[txtDimensionFocus]],Tabla7[Columna1],Tabla7[Columna2])</f>
        <v>Cuentas Por Pagar Contratos</v>
      </c>
      <c r="D5768" s="43" t="s">
        <v>13927</v>
      </c>
      <c r="E5768" t="s">
        <v>5892</v>
      </c>
      <c r="F5768" t="s">
        <v>14308</v>
      </c>
      <c r="G5768" s="41">
        <v>42633</v>
      </c>
      <c r="H5768" t="s">
        <v>6392</v>
      </c>
      <c r="I5768" t="s">
        <v>19603</v>
      </c>
      <c r="K5768" t="s">
        <v>23035</v>
      </c>
      <c r="L5768" t="s">
        <v>21854</v>
      </c>
      <c r="M5768" s="44">
        <v>-226560</v>
      </c>
      <c r="N5768" s="44">
        <v>-226560</v>
      </c>
    </row>
    <row r="5769" spans="2:14" x14ac:dyDescent="0.25">
      <c r="B5769" s="49" t="s">
        <v>9328</v>
      </c>
      <c r="C5769" s="53" t="str">
        <f>_xlfn.XLOOKUP(Tabla1[[#This Row],[txtDimensionFocus]],Tabla7[Columna1],Tabla7[Columna2])</f>
        <v>Cuentas Por Pagar Contratos</v>
      </c>
      <c r="D5769" s="43" t="s">
        <v>13927</v>
      </c>
      <c r="E5769" t="s">
        <v>5892</v>
      </c>
      <c r="F5769" t="s">
        <v>14309</v>
      </c>
      <c r="G5769" s="41">
        <v>42633</v>
      </c>
      <c r="H5769" t="s">
        <v>6393</v>
      </c>
      <c r="I5769" t="s">
        <v>19604</v>
      </c>
      <c r="K5769" t="s">
        <v>23035</v>
      </c>
      <c r="L5769" t="s">
        <v>21854</v>
      </c>
      <c r="M5769" s="44">
        <v>-226560</v>
      </c>
      <c r="N5769" s="44">
        <v>-226560</v>
      </c>
    </row>
    <row r="5770" spans="2:14" x14ac:dyDescent="0.25">
      <c r="B5770" s="49" t="s">
        <v>9328</v>
      </c>
      <c r="C5770" s="53" t="str">
        <f>_xlfn.XLOOKUP(Tabla1[[#This Row],[txtDimensionFocus]],Tabla7[Columna1],Tabla7[Columna2])</f>
        <v>Cuentas Por Pagar Contratos</v>
      </c>
      <c r="D5770" s="43" t="s">
        <v>15514</v>
      </c>
      <c r="E5770" t="s">
        <v>8038</v>
      </c>
      <c r="F5770" t="s">
        <v>15515</v>
      </c>
      <c r="G5770" s="41">
        <v>44469</v>
      </c>
      <c r="H5770" t="s">
        <v>8039</v>
      </c>
      <c r="I5770" t="s">
        <v>19923</v>
      </c>
      <c r="K5770" t="s">
        <v>23347</v>
      </c>
      <c r="L5770" t="s">
        <v>21854</v>
      </c>
      <c r="M5770" s="44">
        <v>-225000</v>
      </c>
      <c r="N5770" s="44">
        <v>-225000</v>
      </c>
    </row>
    <row r="5771" spans="2:14" x14ac:dyDescent="0.25">
      <c r="B5771" s="49" t="s">
        <v>9328</v>
      </c>
      <c r="C5771" s="53" t="str">
        <f>_xlfn.XLOOKUP(Tabla1[[#This Row],[txtDimensionFocus]],Tabla7[Columna1],Tabla7[Columna2])</f>
        <v>Cuentas Por Pagar Contratos</v>
      </c>
      <c r="D5771" s="43" t="s">
        <v>16232</v>
      </c>
      <c r="E5771" t="s">
        <v>8928</v>
      </c>
      <c r="F5771" t="s">
        <v>16233</v>
      </c>
      <c r="G5771" s="41">
        <v>44970</v>
      </c>
      <c r="H5771" t="s">
        <v>8929</v>
      </c>
      <c r="I5771" t="s">
        <v>8930</v>
      </c>
      <c r="K5771" t="s">
        <v>22823</v>
      </c>
      <c r="L5771" t="s">
        <v>21854</v>
      </c>
      <c r="M5771" s="44">
        <v>-224200</v>
      </c>
      <c r="N5771" s="44">
        <v>-224200</v>
      </c>
    </row>
    <row r="5772" spans="2:14" x14ac:dyDescent="0.25">
      <c r="B5772" s="49" t="s">
        <v>9328</v>
      </c>
      <c r="C5772" s="53" t="str">
        <f>_xlfn.XLOOKUP(Tabla1[[#This Row],[txtDimensionFocus]],Tabla7[Columna1],Tabla7[Columna2])</f>
        <v>Cuentas Por Pagar Contratos</v>
      </c>
      <c r="D5772" s="43" t="s">
        <v>14663</v>
      </c>
      <c r="E5772" t="s">
        <v>6851</v>
      </c>
      <c r="F5772" t="s">
        <v>14664</v>
      </c>
      <c r="G5772" s="41">
        <v>42941</v>
      </c>
      <c r="H5772" t="s">
        <v>6852</v>
      </c>
      <c r="I5772" t="s">
        <v>19486</v>
      </c>
      <c r="K5772" t="s">
        <v>23148</v>
      </c>
      <c r="L5772" t="s">
        <v>21854</v>
      </c>
      <c r="M5772" s="44">
        <v>-221770</v>
      </c>
      <c r="N5772" s="44">
        <v>-221770</v>
      </c>
    </row>
    <row r="5773" spans="2:14" x14ac:dyDescent="0.25">
      <c r="B5773" s="49" t="s">
        <v>9328</v>
      </c>
      <c r="C5773" s="53" t="str">
        <f>_xlfn.XLOOKUP(Tabla1[[#This Row],[txtDimensionFocus]],Tabla7[Columna1],Tabla7[Columna2])</f>
        <v>Cuentas Por Pagar Contratos</v>
      </c>
      <c r="D5773" s="43" t="s">
        <v>15614</v>
      </c>
      <c r="E5773" t="s">
        <v>8142</v>
      </c>
      <c r="F5773" t="s">
        <v>15615</v>
      </c>
      <c r="G5773" s="41">
        <v>44470</v>
      </c>
      <c r="H5773" t="s">
        <v>8143</v>
      </c>
      <c r="I5773" t="s">
        <v>19323</v>
      </c>
      <c r="K5773" t="s">
        <v>23002</v>
      </c>
      <c r="L5773" t="s">
        <v>21854</v>
      </c>
      <c r="M5773" s="44">
        <v>-220000</v>
      </c>
      <c r="N5773" s="44">
        <v>-220000</v>
      </c>
    </row>
    <row r="5774" spans="2:14" x14ac:dyDescent="0.25">
      <c r="B5774" s="49" t="s">
        <v>9328</v>
      </c>
      <c r="C5774" s="53" t="str">
        <f>_xlfn.XLOOKUP(Tabla1[[#This Row],[txtDimensionFocus]],Tabla7[Columna1],Tabla7[Columna2])</f>
        <v>Cuentas Por Pagar Contratos</v>
      </c>
      <c r="D5774" s="43" t="s">
        <v>14825</v>
      </c>
      <c r="E5774" t="s">
        <v>7065</v>
      </c>
      <c r="F5774" t="s">
        <v>14826</v>
      </c>
      <c r="G5774" s="41">
        <v>43203</v>
      </c>
      <c r="H5774" t="s">
        <v>7066</v>
      </c>
      <c r="L5774" t="s">
        <v>21854</v>
      </c>
      <c r="M5774" s="44">
        <v>-219455.1</v>
      </c>
      <c r="N5774" s="44">
        <v>-219455.1</v>
      </c>
    </row>
    <row r="5775" spans="2:14" x14ac:dyDescent="0.25">
      <c r="B5775" s="49" t="s">
        <v>9328</v>
      </c>
      <c r="C5775" s="53" t="str">
        <f>_xlfn.XLOOKUP(Tabla1[[#This Row],[txtDimensionFocus]],Tabla7[Columna1],Tabla7[Columna2])</f>
        <v>Cuentas Por Pagar Contratos</v>
      </c>
      <c r="D5775" s="43" t="s">
        <v>15313</v>
      </c>
      <c r="E5775" t="s">
        <v>7769</v>
      </c>
      <c r="F5775" t="s">
        <v>15314</v>
      </c>
      <c r="G5775" s="41">
        <v>44123</v>
      </c>
      <c r="H5775" t="s">
        <v>7770</v>
      </c>
      <c r="L5775" t="s">
        <v>21854</v>
      </c>
      <c r="M5775" s="44">
        <v>-216641.48</v>
      </c>
      <c r="N5775" s="44">
        <v>-216641.48</v>
      </c>
    </row>
    <row r="5776" spans="2:14" x14ac:dyDescent="0.25">
      <c r="B5776" s="49" t="s">
        <v>9328</v>
      </c>
      <c r="C5776" s="53" t="str">
        <f>_xlfn.XLOOKUP(Tabla1[[#This Row],[txtDimensionFocus]],Tabla7[Columna1],Tabla7[Columna2])</f>
        <v>Cuentas Por Pagar Contratos</v>
      </c>
      <c r="D5776" s="43" t="s">
        <v>15881</v>
      </c>
      <c r="E5776" t="s">
        <v>8449</v>
      </c>
      <c r="F5776" t="s">
        <v>15882</v>
      </c>
      <c r="G5776" s="41">
        <v>44481</v>
      </c>
      <c r="H5776" t="s">
        <v>8450</v>
      </c>
      <c r="I5776" t="s">
        <v>19493</v>
      </c>
      <c r="K5776" t="s">
        <v>23343</v>
      </c>
      <c r="L5776" t="s">
        <v>21854</v>
      </c>
      <c r="M5776" s="44">
        <v>-216000</v>
      </c>
      <c r="N5776" s="44">
        <v>-216000</v>
      </c>
    </row>
    <row r="5777" spans="2:14" x14ac:dyDescent="0.25">
      <c r="B5777" s="49" t="s">
        <v>9328</v>
      </c>
      <c r="C5777" s="53" t="str">
        <f>_xlfn.XLOOKUP(Tabla1[[#This Row],[txtDimensionFocus]],Tabla7[Columna1],Tabla7[Columna2])</f>
        <v>Cuentas Por Pagar Contratos</v>
      </c>
      <c r="D5777" s="43" t="s">
        <v>7658</v>
      </c>
      <c r="E5777" t="s">
        <v>7657</v>
      </c>
      <c r="F5777" t="s">
        <v>15292</v>
      </c>
      <c r="G5777" s="41">
        <v>44060</v>
      </c>
      <c r="H5777" t="s">
        <v>7743</v>
      </c>
      <c r="I5777" t="s">
        <v>20352</v>
      </c>
      <c r="K5777" t="s">
        <v>22725</v>
      </c>
      <c r="L5777" t="s">
        <v>21854</v>
      </c>
      <c r="M5777" s="44">
        <v>-215144.61</v>
      </c>
      <c r="N5777" s="44">
        <v>-215144.61</v>
      </c>
    </row>
    <row r="5778" spans="2:14" x14ac:dyDescent="0.25">
      <c r="B5778" s="49" t="s">
        <v>9328</v>
      </c>
      <c r="C5778" s="53" t="str">
        <f>_xlfn.XLOOKUP(Tabla1[[#This Row],[txtDimensionFocus]],Tabla7[Columna1],Tabla7[Columna2])</f>
        <v>Cuentas Por Pagar Contratos</v>
      </c>
      <c r="D5778" s="43" t="s">
        <v>15674</v>
      </c>
      <c r="E5778" t="s">
        <v>8202</v>
      </c>
      <c r="F5778" t="s">
        <v>15675</v>
      </c>
      <c r="G5778" s="41">
        <v>44470</v>
      </c>
      <c r="H5778" t="s">
        <v>8203</v>
      </c>
      <c r="I5778" t="s">
        <v>19445</v>
      </c>
      <c r="K5778" t="s">
        <v>23157</v>
      </c>
      <c r="L5778" t="s">
        <v>21854</v>
      </c>
      <c r="M5778" s="44">
        <v>-214980</v>
      </c>
      <c r="N5778" s="44">
        <v>-214980</v>
      </c>
    </row>
    <row r="5779" spans="2:14" x14ac:dyDescent="0.25">
      <c r="B5779" s="49" t="s">
        <v>9328</v>
      </c>
      <c r="C5779" s="53" t="str">
        <f>_xlfn.XLOOKUP(Tabla1[[#This Row],[txtDimensionFocus]],Tabla7[Columna1],Tabla7[Columna2])</f>
        <v>Cuentas Por Pagar Contratos</v>
      </c>
      <c r="D5779" s="43" t="s">
        <v>13404</v>
      </c>
      <c r="E5779" t="s">
        <v>5274</v>
      </c>
      <c r="F5779" t="s">
        <v>13405</v>
      </c>
      <c r="G5779" s="41">
        <v>42031</v>
      </c>
      <c r="H5779" t="s">
        <v>5275</v>
      </c>
      <c r="I5779" t="s">
        <v>19648</v>
      </c>
      <c r="K5779" t="s">
        <v>23071</v>
      </c>
      <c r="L5779" t="s">
        <v>21854</v>
      </c>
      <c r="M5779" s="44">
        <v>-212400</v>
      </c>
      <c r="N5779" s="44">
        <v>-212400</v>
      </c>
    </row>
    <row r="5780" spans="2:14" x14ac:dyDescent="0.25">
      <c r="B5780" s="49" t="s">
        <v>9328</v>
      </c>
      <c r="C5780" s="53" t="str">
        <f>_xlfn.XLOOKUP(Tabla1[[#This Row],[txtDimensionFocus]],Tabla7[Columna1],Tabla7[Columna2])</f>
        <v>Cuentas Por Pagar Contratos</v>
      </c>
      <c r="D5780" s="43" t="s">
        <v>14740</v>
      </c>
      <c r="E5780" t="s">
        <v>6958</v>
      </c>
      <c r="F5780" t="s">
        <v>14741</v>
      </c>
      <c r="G5780" s="41">
        <v>43054</v>
      </c>
      <c r="H5780" t="s">
        <v>6959</v>
      </c>
      <c r="I5780" t="s">
        <v>19706</v>
      </c>
      <c r="K5780" t="s">
        <v>23145</v>
      </c>
      <c r="L5780" t="s">
        <v>21854</v>
      </c>
      <c r="M5780" s="44">
        <v>-212400</v>
      </c>
      <c r="N5780" s="44">
        <v>-212400</v>
      </c>
    </row>
    <row r="5781" spans="2:14" x14ac:dyDescent="0.25">
      <c r="B5781" s="49" t="s">
        <v>9328</v>
      </c>
      <c r="C5781" s="53" t="str">
        <f>_xlfn.XLOOKUP(Tabla1[[#This Row],[txtDimensionFocus]],Tabla7[Columna1],Tabla7[Columna2])</f>
        <v>Cuentas Por Pagar Contratos</v>
      </c>
      <c r="D5781" s="43" t="s">
        <v>20218</v>
      </c>
      <c r="E5781" t="s">
        <v>20219</v>
      </c>
      <c r="F5781" t="s">
        <v>20220</v>
      </c>
      <c r="G5781" s="41">
        <v>45117</v>
      </c>
      <c r="H5781" t="s">
        <v>20221</v>
      </c>
      <c r="I5781" t="s">
        <v>9209</v>
      </c>
      <c r="J5781" t="s">
        <v>23496</v>
      </c>
      <c r="K5781" t="s">
        <v>22582</v>
      </c>
      <c r="L5781" t="s">
        <v>21854</v>
      </c>
      <c r="M5781" s="44">
        <v>-206500</v>
      </c>
      <c r="N5781" s="44">
        <v>-206500</v>
      </c>
    </row>
    <row r="5782" spans="2:14" x14ac:dyDescent="0.25">
      <c r="B5782" s="49" t="s">
        <v>9328</v>
      </c>
      <c r="C5782" s="53" t="str">
        <f>_xlfn.XLOOKUP(Tabla1[[#This Row],[txtDimensionFocus]],Tabla7[Columna1],Tabla7[Columna2])</f>
        <v>Cuentas Por Pagar Contratos</v>
      </c>
      <c r="D5782" s="43" t="s">
        <v>15626</v>
      </c>
      <c r="E5782" t="s">
        <v>8154</v>
      </c>
      <c r="F5782" t="s">
        <v>15627</v>
      </c>
      <c r="G5782" s="41">
        <v>44470</v>
      </c>
      <c r="H5782" t="s">
        <v>8155</v>
      </c>
      <c r="I5782" t="s">
        <v>19303</v>
      </c>
      <c r="K5782" t="s">
        <v>23034</v>
      </c>
      <c r="L5782" t="s">
        <v>21854</v>
      </c>
      <c r="M5782" s="44">
        <v>-204610</v>
      </c>
      <c r="N5782" s="44">
        <v>-204610</v>
      </c>
    </row>
    <row r="5783" spans="2:14" x14ac:dyDescent="0.25">
      <c r="B5783" s="49" t="s">
        <v>9328</v>
      </c>
      <c r="C5783" s="53" t="str">
        <f>_xlfn.XLOOKUP(Tabla1[[#This Row],[txtDimensionFocus]],Tabla7[Columna1],Tabla7[Columna2])</f>
        <v>Cuentas Por Pagar Contratos</v>
      </c>
      <c r="D5783" s="43" t="s">
        <v>15561</v>
      </c>
      <c r="E5783" t="s">
        <v>8089</v>
      </c>
      <c r="F5783" t="s">
        <v>15562</v>
      </c>
      <c r="G5783" s="41">
        <v>44470</v>
      </c>
      <c r="H5783" t="s">
        <v>8090</v>
      </c>
      <c r="I5783" t="s">
        <v>19323</v>
      </c>
      <c r="K5783" t="s">
        <v>22895</v>
      </c>
      <c r="L5783" t="s">
        <v>21854</v>
      </c>
      <c r="M5783" s="44">
        <v>-204103.7</v>
      </c>
      <c r="N5783" s="44">
        <v>-204103.7</v>
      </c>
    </row>
    <row r="5784" spans="2:14" x14ac:dyDescent="0.25">
      <c r="B5784" s="49" t="s">
        <v>9328</v>
      </c>
      <c r="C5784" s="53" t="str">
        <f>_xlfn.XLOOKUP(Tabla1[[#This Row],[txtDimensionFocus]],Tabla7[Columna1],Tabla7[Columna2])</f>
        <v>Cuentas Por Pagar Contratos</v>
      </c>
      <c r="D5784" s="43" t="s">
        <v>15840</v>
      </c>
      <c r="E5784" t="s">
        <v>8403</v>
      </c>
      <c r="F5784" t="s">
        <v>15841</v>
      </c>
      <c r="G5784" s="41">
        <v>44474</v>
      </c>
      <c r="H5784" t="s">
        <v>8404</v>
      </c>
      <c r="I5784" t="s">
        <v>19303</v>
      </c>
      <c r="K5784" t="s">
        <v>23289</v>
      </c>
      <c r="L5784" t="s">
        <v>21854</v>
      </c>
      <c r="M5784" s="44">
        <v>-202950</v>
      </c>
      <c r="N5784" s="44">
        <v>-202950</v>
      </c>
    </row>
    <row r="5785" spans="2:14" x14ac:dyDescent="0.25">
      <c r="B5785" s="49" t="s">
        <v>9328</v>
      </c>
      <c r="C5785" s="53" t="str">
        <f>_xlfn.XLOOKUP(Tabla1[[#This Row],[txtDimensionFocus]],Tabla7[Columna1],Tabla7[Columna2])</f>
        <v>Cuentas Por Pagar Contratos</v>
      </c>
      <c r="D5785" s="43" t="s">
        <v>15678</v>
      </c>
      <c r="E5785" t="s">
        <v>8206</v>
      </c>
      <c r="F5785" t="s">
        <v>15679</v>
      </c>
      <c r="G5785" s="41">
        <v>44470</v>
      </c>
      <c r="H5785" t="s">
        <v>8207</v>
      </c>
      <c r="I5785" t="s">
        <v>19323</v>
      </c>
      <c r="K5785" t="s">
        <v>23170</v>
      </c>
      <c r="L5785" t="s">
        <v>21854</v>
      </c>
      <c r="M5785" s="44">
        <v>-200000</v>
      </c>
      <c r="N5785" s="44">
        <v>-200000</v>
      </c>
    </row>
    <row r="5786" spans="2:14" x14ac:dyDescent="0.25">
      <c r="B5786" s="49" t="s">
        <v>9328</v>
      </c>
      <c r="C5786" s="53" t="str">
        <f>_xlfn.XLOOKUP(Tabla1[[#This Row],[txtDimensionFocus]],Tabla7[Columna1],Tabla7[Columna2])</f>
        <v>Cuentas Por Pagar Contratos</v>
      </c>
      <c r="D5786" s="43" t="s">
        <v>12840</v>
      </c>
      <c r="E5786" t="s">
        <v>4502</v>
      </c>
      <c r="F5786" t="s">
        <v>13900</v>
      </c>
      <c r="G5786" s="41">
        <v>42326</v>
      </c>
      <c r="H5786" t="s">
        <v>4503</v>
      </c>
      <c r="I5786" t="s">
        <v>19623</v>
      </c>
      <c r="K5786" t="s">
        <v>23543</v>
      </c>
      <c r="L5786" t="s">
        <v>21854</v>
      </c>
      <c r="M5786" s="44">
        <v>-259600</v>
      </c>
      <c r="N5786" s="44">
        <v>-198000</v>
      </c>
    </row>
    <row r="5787" spans="2:14" x14ac:dyDescent="0.25">
      <c r="B5787" s="49" t="s">
        <v>9328</v>
      </c>
      <c r="C5787" s="53" t="str">
        <f>_xlfn.XLOOKUP(Tabla1[[#This Row],[txtDimensionFocus]],Tabla7[Columna1],Tabla7[Columna2])</f>
        <v>Cuentas Por Pagar Contratos</v>
      </c>
      <c r="D5787" s="43" t="s">
        <v>12625</v>
      </c>
      <c r="E5787" t="s">
        <v>4230</v>
      </c>
      <c r="F5787" t="s">
        <v>12626</v>
      </c>
      <c r="G5787" s="41">
        <v>41891</v>
      </c>
      <c r="H5787" t="s">
        <v>4231</v>
      </c>
      <c r="I5787" t="s">
        <v>19678</v>
      </c>
      <c r="K5787" t="s">
        <v>23153</v>
      </c>
      <c r="L5787" t="s">
        <v>21854</v>
      </c>
      <c r="M5787" s="44">
        <v>-194040</v>
      </c>
      <c r="N5787" s="44">
        <v>-194040</v>
      </c>
    </row>
    <row r="5788" spans="2:14" x14ac:dyDescent="0.25">
      <c r="B5788" s="49" t="s">
        <v>9328</v>
      </c>
      <c r="C5788" s="53" t="str">
        <f>_xlfn.XLOOKUP(Tabla1[[#This Row],[txtDimensionFocus]],Tabla7[Columna1],Tabla7[Columna2])</f>
        <v>Cuentas Por Pagar Contratos</v>
      </c>
      <c r="D5788" s="43" t="s">
        <v>2954</v>
      </c>
      <c r="E5788" t="s">
        <v>2953</v>
      </c>
      <c r="F5788" t="s">
        <v>11711</v>
      </c>
      <c r="G5788" s="41">
        <v>41760</v>
      </c>
      <c r="H5788" t="s">
        <v>2955</v>
      </c>
      <c r="L5788" t="s">
        <v>21854</v>
      </c>
      <c r="M5788" s="44">
        <v>-188570</v>
      </c>
      <c r="N5788" s="44">
        <v>-188570</v>
      </c>
    </row>
    <row r="5789" spans="2:14" x14ac:dyDescent="0.25">
      <c r="B5789" s="49" t="s">
        <v>9328</v>
      </c>
      <c r="C5789" s="53" t="str">
        <f>_xlfn.XLOOKUP(Tabla1[[#This Row],[txtDimensionFocus]],Tabla7[Columna1],Tabla7[Columna2])</f>
        <v>Cuentas Por Pagar Contratos</v>
      </c>
      <c r="D5789" s="43" t="s">
        <v>14738</v>
      </c>
      <c r="E5789" t="s">
        <v>6956</v>
      </c>
      <c r="F5789" t="s">
        <v>14739</v>
      </c>
      <c r="G5789" s="41">
        <v>43049</v>
      </c>
      <c r="H5789" t="s">
        <v>6957</v>
      </c>
      <c r="L5789" t="s">
        <v>21854</v>
      </c>
      <c r="M5789" s="44">
        <v>-188376.8</v>
      </c>
      <c r="N5789" s="44">
        <v>-188376.8</v>
      </c>
    </row>
    <row r="5790" spans="2:14" x14ac:dyDescent="0.25">
      <c r="B5790" s="49" t="s">
        <v>9328</v>
      </c>
      <c r="C5790" s="53" t="str">
        <f>_xlfn.XLOOKUP(Tabla1[[#This Row],[txtDimensionFocus]],Tabla7[Columna1],Tabla7[Columna2])</f>
        <v>Cuentas Por Pagar Contratos</v>
      </c>
      <c r="D5790" s="43" t="s">
        <v>8699</v>
      </c>
      <c r="E5790" t="s">
        <v>7588</v>
      </c>
      <c r="F5790" t="s">
        <v>16066</v>
      </c>
      <c r="G5790" s="41">
        <v>44694</v>
      </c>
      <c r="H5790" t="s">
        <v>8700</v>
      </c>
      <c r="I5790" t="s">
        <v>20398</v>
      </c>
      <c r="K5790" t="s">
        <v>23271</v>
      </c>
      <c r="L5790" t="s">
        <v>21854</v>
      </c>
      <c r="M5790" s="44">
        <v>-187620</v>
      </c>
      <c r="N5790" s="44">
        <v>-187620</v>
      </c>
    </row>
    <row r="5791" spans="2:14" x14ac:dyDescent="0.25">
      <c r="B5791" s="49" t="s">
        <v>9328</v>
      </c>
      <c r="C5791" s="53" t="str">
        <f>_xlfn.XLOOKUP(Tabla1[[#This Row],[txtDimensionFocus]],Tabla7[Columna1],Tabla7[Columna2])</f>
        <v>Cuentas Por Pagar Contratos</v>
      </c>
      <c r="D5791" s="43" t="s">
        <v>107</v>
      </c>
      <c r="E5791" t="s">
        <v>106</v>
      </c>
      <c r="F5791" t="s">
        <v>9386</v>
      </c>
      <c r="G5791" s="41">
        <v>40357</v>
      </c>
      <c r="H5791">
        <v>194</v>
      </c>
      <c r="L5791" t="s">
        <v>21854</v>
      </c>
      <c r="M5791" s="44">
        <v>-183767.74</v>
      </c>
      <c r="N5791" s="44">
        <v>-183767.74</v>
      </c>
    </row>
    <row r="5792" spans="2:14" x14ac:dyDescent="0.25">
      <c r="B5792" s="49" t="s">
        <v>9328</v>
      </c>
      <c r="C5792" s="53" t="str">
        <f>_xlfn.XLOOKUP(Tabla1[[#This Row],[txtDimensionFocus]],Tabla7[Columna1],Tabla7[Columna2])</f>
        <v>Cuentas Por Pagar Contratos</v>
      </c>
      <c r="D5792" s="43" t="s">
        <v>1442</v>
      </c>
      <c r="E5792" t="s">
        <v>1441</v>
      </c>
      <c r="F5792" t="s">
        <v>15524</v>
      </c>
      <c r="G5792" s="41">
        <v>44469</v>
      </c>
      <c r="H5792" t="s">
        <v>8050</v>
      </c>
      <c r="I5792" t="s">
        <v>19486</v>
      </c>
      <c r="K5792" t="s">
        <v>23578</v>
      </c>
      <c r="L5792" t="s">
        <v>21854</v>
      </c>
      <c r="M5792" s="44">
        <v>-181819.4</v>
      </c>
      <c r="N5792" s="44">
        <v>-181819.4</v>
      </c>
    </row>
    <row r="5793" spans="2:14" x14ac:dyDescent="0.25">
      <c r="B5793" s="49" t="s">
        <v>9328</v>
      </c>
      <c r="C5793" s="53" t="str">
        <f>_xlfn.XLOOKUP(Tabla1[[#This Row],[txtDimensionFocus]],Tabla7[Columna1],Tabla7[Columna2])</f>
        <v>Cuentas Por Pagar Contratos</v>
      </c>
      <c r="D5793" s="43" t="s">
        <v>15931</v>
      </c>
      <c r="E5793" t="s">
        <v>8526</v>
      </c>
      <c r="F5793" t="s">
        <v>15932</v>
      </c>
      <c r="G5793" s="41">
        <v>44533</v>
      </c>
      <c r="H5793" t="s">
        <v>8527</v>
      </c>
      <c r="I5793" t="s">
        <v>19349</v>
      </c>
      <c r="K5793" t="s">
        <v>22878</v>
      </c>
      <c r="L5793" t="s">
        <v>21854</v>
      </c>
      <c r="M5793" s="44">
        <v>-180000</v>
      </c>
      <c r="N5793" s="44">
        <v>-180000</v>
      </c>
    </row>
    <row r="5794" spans="2:14" x14ac:dyDescent="0.25">
      <c r="B5794" s="49" t="s">
        <v>9328</v>
      </c>
      <c r="C5794" s="53" t="str">
        <f>_xlfn.XLOOKUP(Tabla1[[#This Row],[txtDimensionFocus]],Tabla7[Columna1],Tabla7[Columna2])</f>
        <v>Cuentas Por Pagar Contratos</v>
      </c>
      <c r="D5794" s="43" t="s">
        <v>12468</v>
      </c>
      <c r="E5794" t="s">
        <v>4013</v>
      </c>
      <c r="F5794" t="s">
        <v>12469</v>
      </c>
      <c r="G5794" s="41">
        <v>41835</v>
      </c>
      <c r="H5794" t="s">
        <v>4014</v>
      </c>
      <c r="I5794" t="s">
        <v>19450</v>
      </c>
      <c r="K5794" t="s">
        <v>22926</v>
      </c>
      <c r="L5794" t="s">
        <v>21854</v>
      </c>
      <c r="M5794" s="44">
        <v>-180000</v>
      </c>
      <c r="N5794" s="44">
        <v>-180000</v>
      </c>
    </row>
    <row r="5795" spans="2:14" x14ac:dyDescent="0.25">
      <c r="B5795" s="49" t="s">
        <v>9328</v>
      </c>
      <c r="C5795" s="53" t="str">
        <f>_xlfn.XLOOKUP(Tabla1[[#This Row],[txtDimensionFocus]],Tabla7[Columna1],Tabla7[Columna2])</f>
        <v>Cuentas Por Pagar Contratos</v>
      </c>
      <c r="D5795" s="43" t="s">
        <v>12789</v>
      </c>
      <c r="E5795" t="s">
        <v>4429</v>
      </c>
      <c r="F5795" t="s">
        <v>12790</v>
      </c>
      <c r="G5795" s="41">
        <v>41955</v>
      </c>
      <c r="H5795" t="s">
        <v>4430</v>
      </c>
      <c r="I5795" t="s">
        <v>19417</v>
      </c>
      <c r="K5795" t="s">
        <v>23325</v>
      </c>
      <c r="L5795" t="s">
        <v>21854</v>
      </c>
      <c r="M5795" s="44">
        <v>-180000</v>
      </c>
      <c r="N5795" s="44">
        <v>-180000</v>
      </c>
    </row>
    <row r="5796" spans="2:14" x14ac:dyDescent="0.25">
      <c r="B5796" s="49" t="s">
        <v>9328</v>
      </c>
      <c r="C5796" s="53" t="str">
        <f>_xlfn.XLOOKUP(Tabla1[[#This Row],[txtDimensionFocus]],Tabla7[Columna1],Tabla7[Columna2])</f>
        <v>Cuentas Por Pagar Contratos</v>
      </c>
      <c r="D5796" s="43" t="s">
        <v>16245</v>
      </c>
      <c r="E5796" t="s">
        <v>8952</v>
      </c>
      <c r="F5796" t="s">
        <v>16246</v>
      </c>
      <c r="G5796" s="41">
        <v>44978</v>
      </c>
      <c r="H5796" t="s">
        <v>8953</v>
      </c>
      <c r="I5796" t="s">
        <v>8943</v>
      </c>
      <c r="K5796" t="s">
        <v>22892</v>
      </c>
      <c r="L5796" t="s">
        <v>21854</v>
      </c>
      <c r="M5796" s="44">
        <v>-177000</v>
      </c>
      <c r="N5796" s="44">
        <v>-177000</v>
      </c>
    </row>
    <row r="5797" spans="2:14" x14ac:dyDescent="0.25">
      <c r="B5797" s="49" t="s">
        <v>9328</v>
      </c>
      <c r="C5797" s="53" t="str">
        <f>_xlfn.XLOOKUP(Tabla1[[#This Row],[txtDimensionFocus]],Tabla7[Columna1],Tabla7[Columna2])</f>
        <v>Cuentas Por Pagar Contratos</v>
      </c>
      <c r="D5797" s="43" t="s">
        <v>7688</v>
      </c>
      <c r="E5797" t="s">
        <v>7687</v>
      </c>
      <c r="F5797" t="s">
        <v>15254</v>
      </c>
      <c r="G5797" s="41">
        <v>44022</v>
      </c>
      <c r="H5797" t="s">
        <v>7689</v>
      </c>
      <c r="L5797" t="s">
        <v>21854</v>
      </c>
      <c r="M5797" s="44">
        <v>-177000</v>
      </c>
      <c r="N5797" s="44">
        <v>-177000</v>
      </c>
    </row>
    <row r="5798" spans="2:14" x14ac:dyDescent="0.25">
      <c r="B5798" s="49" t="s">
        <v>9328</v>
      </c>
      <c r="C5798" s="53" t="str">
        <f>_xlfn.XLOOKUP(Tabla1[[#This Row],[txtDimensionFocus]],Tabla7[Columna1],Tabla7[Columna2])</f>
        <v>Cuentas Por Pagar Contratos</v>
      </c>
      <c r="D5798" s="43" t="s">
        <v>7767</v>
      </c>
      <c r="E5798" t="s">
        <v>7766</v>
      </c>
      <c r="F5798" t="s">
        <v>15312</v>
      </c>
      <c r="G5798" s="41">
        <v>44120</v>
      </c>
      <c r="H5798" t="s">
        <v>7768</v>
      </c>
      <c r="I5798" t="s">
        <v>20304</v>
      </c>
      <c r="K5798" t="s">
        <v>23533</v>
      </c>
      <c r="L5798" t="s">
        <v>21854</v>
      </c>
      <c r="M5798" s="44">
        <v>-177000</v>
      </c>
      <c r="N5798" s="44">
        <v>-177000</v>
      </c>
    </row>
    <row r="5799" spans="2:14" x14ac:dyDescent="0.25">
      <c r="B5799" s="49" t="s">
        <v>23585</v>
      </c>
      <c r="C5799" s="53" t="str">
        <f>_xlfn.XLOOKUP(Tabla1[[#This Row],[txtDimensionFocus]],Tabla7[Columna1],Tabla7[Columna2])</f>
        <v>Cuenta Por Pagar Sueldos/Pension Alimenticia</v>
      </c>
      <c r="D5799" s="43" t="s">
        <v>23663</v>
      </c>
      <c r="E5799" t="s">
        <v>23664</v>
      </c>
      <c r="F5799" t="s">
        <v>23665</v>
      </c>
      <c r="G5799" s="41">
        <v>41403</v>
      </c>
      <c r="L5799" t="s">
        <v>21854</v>
      </c>
      <c r="M5799">
        <v>-800</v>
      </c>
      <c r="N5799">
        <v>-800</v>
      </c>
    </row>
    <row r="5800" spans="2:14" x14ac:dyDescent="0.25">
      <c r="B5800" s="49" t="s">
        <v>9328</v>
      </c>
      <c r="C5800" s="53" t="str">
        <f>_xlfn.XLOOKUP(Tabla1[[#This Row],[txtDimensionFocus]],Tabla7[Columna1],Tabla7[Columna2])</f>
        <v>Cuentas Por Pagar Contratos</v>
      </c>
      <c r="D5800" s="43" t="s">
        <v>16018</v>
      </c>
      <c r="E5800" t="s">
        <v>8615</v>
      </c>
      <c r="F5800" t="s">
        <v>16019</v>
      </c>
      <c r="G5800" s="41">
        <v>44557</v>
      </c>
      <c r="H5800" t="s">
        <v>8616</v>
      </c>
      <c r="I5800" t="s">
        <v>9188</v>
      </c>
      <c r="L5800" t="s">
        <v>21854</v>
      </c>
      <c r="M5800" s="44">
        <v>-176923.51999999999</v>
      </c>
      <c r="N5800" s="44">
        <v>-176923.51999999999</v>
      </c>
    </row>
    <row r="5801" spans="2:14" x14ac:dyDescent="0.25">
      <c r="B5801" s="49" t="s">
        <v>9328</v>
      </c>
      <c r="C5801" s="53" t="str">
        <f>_xlfn.XLOOKUP(Tabla1[[#This Row],[txtDimensionFocus]],Tabla7[Columna1],Tabla7[Columna2])</f>
        <v>Cuentas Por Pagar Contratos</v>
      </c>
      <c r="D5801" s="43" t="s">
        <v>10868</v>
      </c>
      <c r="E5801" t="s">
        <v>1950</v>
      </c>
      <c r="F5801" t="s">
        <v>10869</v>
      </c>
      <c r="G5801" s="41">
        <v>41621</v>
      </c>
      <c r="H5801" t="s">
        <v>1951</v>
      </c>
      <c r="L5801" t="s">
        <v>21854</v>
      </c>
      <c r="M5801" s="44">
        <v>-176000</v>
      </c>
      <c r="N5801" s="44">
        <v>-176000</v>
      </c>
    </row>
    <row r="5802" spans="2:14" x14ac:dyDescent="0.25">
      <c r="B5802" s="49" t="s">
        <v>9328</v>
      </c>
      <c r="C5802" s="53" t="str">
        <f>_xlfn.XLOOKUP(Tabla1[[#This Row],[txtDimensionFocus]],Tabla7[Columna1],Tabla7[Columna2])</f>
        <v>Cuentas Por Pagar Contratos</v>
      </c>
      <c r="D5802" s="43" t="s">
        <v>9087</v>
      </c>
      <c r="E5802" t="s">
        <v>9086</v>
      </c>
      <c r="F5802" t="s">
        <v>16321</v>
      </c>
      <c r="G5802" s="41">
        <v>45051</v>
      </c>
      <c r="H5802" t="s">
        <v>9088</v>
      </c>
      <c r="I5802" t="s">
        <v>9089</v>
      </c>
      <c r="K5802" t="s">
        <v>23437</v>
      </c>
      <c r="L5802" t="s">
        <v>21854</v>
      </c>
      <c r="M5802" s="44">
        <v>-175820</v>
      </c>
      <c r="N5802" s="44">
        <v>-175820</v>
      </c>
    </row>
    <row r="5803" spans="2:14" x14ac:dyDescent="0.25">
      <c r="B5803" s="49" t="s">
        <v>9328</v>
      </c>
      <c r="C5803" s="53" t="str">
        <f>_xlfn.XLOOKUP(Tabla1[[#This Row],[txtDimensionFocus]],Tabla7[Columna1],Tabla7[Columna2])</f>
        <v>Cuentas Por Pagar Contratos</v>
      </c>
      <c r="D5803" s="43" t="s">
        <v>15652</v>
      </c>
      <c r="E5803" t="s">
        <v>8180</v>
      </c>
      <c r="F5803" t="s">
        <v>15653</v>
      </c>
      <c r="G5803" s="41">
        <v>44470</v>
      </c>
      <c r="H5803" t="s">
        <v>8181</v>
      </c>
      <c r="I5803" t="s">
        <v>19445</v>
      </c>
      <c r="K5803" t="s">
        <v>23095</v>
      </c>
      <c r="L5803" t="s">
        <v>21854</v>
      </c>
      <c r="M5803" s="44">
        <v>-175000</v>
      </c>
      <c r="N5803" s="44">
        <v>-175000</v>
      </c>
    </row>
    <row r="5804" spans="2:14" x14ac:dyDescent="0.25">
      <c r="B5804" s="49" t="s">
        <v>9328</v>
      </c>
      <c r="C5804" s="53" t="str">
        <f>_xlfn.XLOOKUP(Tabla1[[#This Row],[txtDimensionFocus]],Tabla7[Columna1],Tabla7[Columna2])</f>
        <v>Cuentas Por Pagar Contratos</v>
      </c>
      <c r="D5804" s="43" t="s">
        <v>588</v>
      </c>
      <c r="E5804" t="s">
        <v>587</v>
      </c>
      <c r="F5804" t="s">
        <v>9803</v>
      </c>
      <c r="G5804" s="41">
        <v>41016</v>
      </c>
      <c r="H5804">
        <v>70</v>
      </c>
      <c r="L5804" t="s">
        <v>21854</v>
      </c>
      <c r="M5804" s="44">
        <v>-175000</v>
      </c>
      <c r="N5804" s="44">
        <v>-175000</v>
      </c>
    </row>
    <row r="5805" spans="2:14" x14ac:dyDescent="0.25">
      <c r="B5805" s="49" t="s">
        <v>9328</v>
      </c>
      <c r="C5805" s="53" t="str">
        <f>_xlfn.XLOOKUP(Tabla1[[#This Row],[txtDimensionFocus]],Tabla7[Columna1],Tabla7[Columna2])</f>
        <v>Cuentas Por Pagar Contratos</v>
      </c>
      <c r="D5805" s="43" t="s">
        <v>5378</v>
      </c>
      <c r="E5805" t="s">
        <v>5377</v>
      </c>
      <c r="F5805" t="s">
        <v>13491</v>
      </c>
      <c r="G5805" s="41">
        <v>42086</v>
      </c>
      <c r="H5805" t="s">
        <v>5379</v>
      </c>
      <c r="I5805" t="s">
        <v>20119</v>
      </c>
      <c r="K5805" t="s">
        <v>23444</v>
      </c>
      <c r="L5805" t="s">
        <v>21854</v>
      </c>
      <c r="M5805" s="44">
        <v>-175000</v>
      </c>
      <c r="N5805" s="44">
        <v>-175000</v>
      </c>
    </row>
    <row r="5806" spans="2:14" x14ac:dyDescent="0.25">
      <c r="B5806" s="49" t="s">
        <v>9328</v>
      </c>
      <c r="C5806" s="53" t="str">
        <f>_xlfn.XLOOKUP(Tabla1[[#This Row],[txtDimensionFocus]],Tabla7[Columna1],Tabla7[Columna2])</f>
        <v>Cuentas Por Pagar Contratos</v>
      </c>
      <c r="D5806" s="43" t="s">
        <v>11231</v>
      </c>
      <c r="E5806" t="s">
        <v>2342</v>
      </c>
      <c r="F5806" t="s">
        <v>11232</v>
      </c>
      <c r="G5806" s="41">
        <v>41708</v>
      </c>
      <c r="H5806" t="s">
        <v>2343</v>
      </c>
      <c r="L5806" t="s">
        <v>21854</v>
      </c>
      <c r="M5806" s="44">
        <v>-173664</v>
      </c>
      <c r="N5806" s="44">
        <v>-173664</v>
      </c>
    </row>
    <row r="5807" spans="2:14" x14ac:dyDescent="0.25">
      <c r="B5807" s="49" t="s">
        <v>9328</v>
      </c>
      <c r="C5807" s="53" t="str">
        <f>_xlfn.XLOOKUP(Tabla1[[#This Row],[txtDimensionFocus]],Tabla7[Columna1],Tabla7[Columna2])</f>
        <v>Cuentas Por Pagar Contratos</v>
      </c>
      <c r="D5807" s="43" t="s">
        <v>15848</v>
      </c>
      <c r="E5807" t="s">
        <v>8416</v>
      </c>
      <c r="F5807" t="s">
        <v>15849</v>
      </c>
      <c r="G5807" s="41">
        <v>44481</v>
      </c>
      <c r="H5807" t="s">
        <v>8417</v>
      </c>
      <c r="I5807" t="s">
        <v>19422</v>
      </c>
      <c r="K5807" t="s">
        <v>22905</v>
      </c>
      <c r="L5807" t="s">
        <v>21854</v>
      </c>
      <c r="M5807" s="44">
        <v>-170000</v>
      </c>
      <c r="N5807" s="44">
        <v>-170000</v>
      </c>
    </row>
    <row r="5808" spans="2:14" x14ac:dyDescent="0.25">
      <c r="B5808" s="49" t="s">
        <v>9328</v>
      </c>
      <c r="C5808" s="53" t="str">
        <f>_xlfn.XLOOKUP(Tabla1[[#This Row],[txtDimensionFocus]],Tabla7[Columna1],Tabla7[Columna2])</f>
        <v>Cuentas Por Pagar Contratos</v>
      </c>
      <c r="D5808" s="43" t="s">
        <v>12314</v>
      </c>
      <c r="E5808" t="s">
        <v>3795</v>
      </c>
      <c r="F5808" t="s">
        <v>12315</v>
      </c>
      <c r="G5808" s="41">
        <v>41792</v>
      </c>
      <c r="H5808" t="s">
        <v>3796</v>
      </c>
      <c r="L5808" t="s">
        <v>21854</v>
      </c>
      <c r="M5808" s="44">
        <v>167000</v>
      </c>
      <c r="N5808" s="44">
        <v>-167000</v>
      </c>
    </row>
    <row r="5809" spans="2:14" x14ac:dyDescent="0.25">
      <c r="B5809" s="49" t="s">
        <v>9328</v>
      </c>
      <c r="C5809" s="53" t="str">
        <f>_xlfn.XLOOKUP(Tabla1[[#This Row],[txtDimensionFocus]],Tabla7[Columna1],Tabla7[Columna2])</f>
        <v>Cuentas Por Pagar Contratos</v>
      </c>
      <c r="D5809" s="43" t="s">
        <v>10400</v>
      </c>
      <c r="E5809" t="s">
        <v>1396</v>
      </c>
      <c r="F5809" t="s">
        <v>10401</v>
      </c>
      <c r="G5809" s="41">
        <v>41437</v>
      </c>
      <c r="H5809" t="s">
        <v>1397</v>
      </c>
      <c r="L5809" t="s">
        <v>21854</v>
      </c>
      <c r="M5809" s="44">
        <v>-165200</v>
      </c>
      <c r="N5809" s="44">
        <v>-165200</v>
      </c>
    </row>
    <row r="5810" spans="2:14" x14ac:dyDescent="0.25">
      <c r="B5810" s="49" t="s">
        <v>9328</v>
      </c>
      <c r="C5810" s="53" t="str">
        <f>_xlfn.XLOOKUP(Tabla1[[#This Row],[txtDimensionFocus]],Tabla7[Columna1],Tabla7[Columna2])</f>
        <v>Cuentas Por Pagar Contratos</v>
      </c>
      <c r="D5810" s="43" t="s">
        <v>14957</v>
      </c>
      <c r="E5810" t="s">
        <v>7252</v>
      </c>
      <c r="F5810" t="s">
        <v>14958</v>
      </c>
      <c r="G5810" s="41">
        <v>43381</v>
      </c>
      <c r="H5810" t="s">
        <v>7253</v>
      </c>
      <c r="I5810" t="s">
        <v>19691</v>
      </c>
      <c r="K5810" t="s">
        <v>23120</v>
      </c>
      <c r="L5810" t="s">
        <v>21854</v>
      </c>
      <c r="M5810" s="44">
        <v>-165200</v>
      </c>
      <c r="N5810" s="44">
        <v>-165200</v>
      </c>
    </row>
    <row r="5811" spans="2:14" x14ac:dyDescent="0.25">
      <c r="B5811" s="49" t="s">
        <v>9328</v>
      </c>
      <c r="C5811" s="53" t="str">
        <f>_xlfn.XLOOKUP(Tabla1[[#This Row],[txtDimensionFocus]],Tabla7[Columna1],Tabla7[Columna2])</f>
        <v>Cuentas Por Pagar Contratos</v>
      </c>
      <c r="D5811" s="43" t="s">
        <v>15938</v>
      </c>
      <c r="E5811" t="s">
        <v>8533</v>
      </c>
      <c r="F5811" t="s">
        <v>15939</v>
      </c>
      <c r="G5811" s="41">
        <v>44533</v>
      </c>
      <c r="H5811" t="s">
        <v>8534</v>
      </c>
      <c r="I5811" t="s">
        <v>19349</v>
      </c>
      <c r="K5811" t="s">
        <v>23122</v>
      </c>
      <c r="L5811" t="s">
        <v>21854</v>
      </c>
      <c r="M5811" s="44">
        <v>-162879.5</v>
      </c>
      <c r="N5811" s="44">
        <v>-162879.5</v>
      </c>
    </row>
    <row r="5812" spans="2:14" x14ac:dyDescent="0.25">
      <c r="B5812" s="49" t="s">
        <v>23700</v>
      </c>
      <c r="C5812" s="53" t="str">
        <f>_xlfn.XLOOKUP(Tabla1[[#This Row],[txtDimensionFocus]],Tabla7[Columna1],Tabla7[Columna2])</f>
        <v>Retencion por Pagar  de Impuesto Retenido</v>
      </c>
      <c r="D5812" s="43" t="s">
        <v>17</v>
      </c>
      <c r="E5812" t="s">
        <v>16</v>
      </c>
      <c r="F5812" t="s">
        <v>23740</v>
      </c>
      <c r="G5812" s="41">
        <v>41549</v>
      </c>
      <c r="L5812" t="s">
        <v>21854</v>
      </c>
      <c r="M5812">
        <v>-729.56</v>
      </c>
      <c r="N5812">
        <v>-729.56</v>
      </c>
    </row>
    <row r="5813" spans="2:14" x14ac:dyDescent="0.25">
      <c r="B5813" s="49" t="s">
        <v>9328</v>
      </c>
      <c r="C5813" s="53" t="str">
        <f>_xlfn.XLOOKUP(Tabla1[[#This Row],[txtDimensionFocus]],Tabla7[Columna1],Tabla7[Columna2])</f>
        <v>Cuentas Por Pagar Contratos</v>
      </c>
      <c r="D5813" s="43" t="s">
        <v>484</v>
      </c>
      <c r="E5813" t="s">
        <v>483</v>
      </c>
      <c r="F5813" t="s">
        <v>9993</v>
      </c>
      <c r="G5813" s="41">
        <v>41157</v>
      </c>
      <c r="H5813" t="s">
        <v>841</v>
      </c>
      <c r="L5813" t="s">
        <v>21854</v>
      </c>
      <c r="M5813" s="44">
        <v>-161715.6</v>
      </c>
      <c r="N5813" s="44">
        <v>-161715.6</v>
      </c>
    </row>
    <row r="5814" spans="2:14" x14ac:dyDescent="0.25">
      <c r="B5814" s="49" t="s">
        <v>9328</v>
      </c>
      <c r="C5814" s="53" t="str">
        <f>_xlfn.XLOOKUP(Tabla1[[#This Row],[txtDimensionFocus]],Tabla7[Columna1],Tabla7[Columna2])</f>
        <v>Cuentas Por Pagar Contratos</v>
      </c>
      <c r="D5814" s="43" t="s">
        <v>10725</v>
      </c>
      <c r="E5814" t="s">
        <v>1802</v>
      </c>
      <c r="F5814" t="s">
        <v>10726</v>
      </c>
      <c r="G5814" s="41">
        <v>41606</v>
      </c>
      <c r="H5814" t="s">
        <v>1803</v>
      </c>
      <c r="L5814" t="s">
        <v>21854</v>
      </c>
      <c r="M5814" s="44">
        <v>-161500</v>
      </c>
      <c r="N5814" s="44">
        <v>-161500</v>
      </c>
    </row>
    <row r="5815" spans="2:14" x14ac:dyDescent="0.25">
      <c r="B5815" s="49" t="s">
        <v>9328</v>
      </c>
      <c r="C5815" s="53" t="str">
        <f>_xlfn.XLOOKUP(Tabla1[[#This Row],[txtDimensionFocus]],Tabla7[Columna1],Tabla7[Columna2])</f>
        <v>Cuentas Por Pagar Contratos</v>
      </c>
      <c r="D5815" s="43" t="s">
        <v>7813</v>
      </c>
      <c r="E5815" t="s">
        <v>7812</v>
      </c>
      <c r="F5815" t="s">
        <v>15338</v>
      </c>
      <c r="G5815" s="41">
        <v>44237</v>
      </c>
      <c r="H5815" t="s">
        <v>7673</v>
      </c>
      <c r="I5815" t="s">
        <v>20387</v>
      </c>
      <c r="K5815" t="s">
        <v>23570</v>
      </c>
      <c r="L5815" t="s">
        <v>21854</v>
      </c>
      <c r="M5815" s="44">
        <v>-159300</v>
      </c>
      <c r="N5815" s="44">
        <v>-159300</v>
      </c>
    </row>
    <row r="5816" spans="2:14" x14ac:dyDescent="0.25">
      <c r="B5816" s="49" t="s">
        <v>9328</v>
      </c>
      <c r="C5816" s="53" t="str">
        <f>_xlfn.XLOOKUP(Tabla1[[#This Row],[txtDimensionFocus]],Tabla7[Columna1],Tabla7[Columna2])</f>
        <v>Cuentas Por Pagar Contratos</v>
      </c>
      <c r="D5816" s="43" t="s">
        <v>11641</v>
      </c>
      <c r="E5816" t="s">
        <v>2861</v>
      </c>
      <c r="F5816" t="s">
        <v>16260</v>
      </c>
      <c r="G5816" s="41">
        <v>44986</v>
      </c>
      <c r="H5816" t="s">
        <v>8974</v>
      </c>
      <c r="I5816" t="s">
        <v>8975</v>
      </c>
      <c r="K5816" t="s">
        <v>21912</v>
      </c>
      <c r="L5816" t="s">
        <v>21854</v>
      </c>
      <c r="M5816" s="44">
        <v>-155760</v>
      </c>
      <c r="N5816" s="44">
        <v>-155760</v>
      </c>
    </row>
    <row r="5817" spans="2:14" x14ac:dyDescent="0.25">
      <c r="B5817" s="49" t="s">
        <v>9328</v>
      </c>
      <c r="C5817" s="53" t="str">
        <f>_xlfn.XLOOKUP(Tabla1[[#This Row],[txtDimensionFocus]],Tabla7[Columna1],Tabla7[Columna2])</f>
        <v>Cuentas Por Pagar Contratos</v>
      </c>
      <c r="D5817" s="43" t="s">
        <v>15974</v>
      </c>
      <c r="E5817" t="s">
        <v>8567</v>
      </c>
      <c r="F5817" t="s">
        <v>15975</v>
      </c>
      <c r="G5817" s="41">
        <v>44538</v>
      </c>
      <c r="H5817" t="s">
        <v>8568</v>
      </c>
      <c r="I5817" t="s">
        <v>19437</v>
      </c>
      <c r="K5817" t="s">
        <v>23179</v>
      </c>
      <c r="L5817" t="s">
        <v>21854</v>
      </c>
      <c r="M5817" s="44">
        <v>-155000</v>
      </c>
      <c r="N5817" s="44">
        <v>-155000</v>
      </c>
    </row>
    <row r="5818" spans="2:14" x14ac:dyDescent="0.25">
      <c r="B5818" s="49" t="s">
        <v>9328</v>
      </c>
      <c r="C5818" s="53" t="str">
        <f>_xlfn.XLOOKUP(Tabla1[[#This Row],[txtDimensionFocus]],Tabla7[Columna1],Tabla7[Columna2])</f>
        <v>Cuentas Por Pagar Contratos</v>
      </c>
      <c r="D5818" s="43" t="s">
        <v>14818</v>
      </c>
      <c r="E5818" t="s">
        <v>7057</v>
      </c>
      <c r="F5818" t="s">
        <v>14819</v>
      </c>
      <c r="G5818" s="41">
        <v>43201</v>
      </c>
      <c r="H5818" t="s">
        <v>7058</v>
      </c>
      <c r="I5818" t="s">
        <v>19483</v>
      </c>
      <c r="K5818" t="s">
        <v>22952</v>
      </c>
      <c r="L5818" t="s">
        <v>21854</v>
      </c>
      <c r="M5818" s="44">
        <v>-153400</v>
      </c>
      <c r="N5818" s="44">
        <v>-153400</v>
      </c>
    </row>
    <row r="5819" spans="2:14" x14ac:dyDescent="0.25">
      <c r="B5819" s="49" t="s">
        <v>9328</v>
      </c>
      <c r="C5819" s="53" t="str">
        <f>_xlfn.XLOOKUP(Tabla1[[#This Row],[txtDimensionFocus]],Tabla7[Columna1],Tabla7[Columna2])</f>
        <v>Cuentas Por Pagar Contratos</v>
      </c>
      <c r="D5819" s="43" t="s">
        <v>14818</v>
      </c>
      <c r="E5819" t="s">
        <v>7057</v>
      </c>
      <c r="F5819" t="s">
        <v>14858</v>
      </c>
      <c r="G5819" s="41">
        <v>43245</v>
      </c>
      <c r="H5819" t="s">
        <v>7111</v>
      </c>
      <c r="I5819" t="s">
        <v>19484</v>
      </c>
      <c r="K5819" t="s">
        <v>22952</v>
      </c>
      <c r="L5819" t="s">
        <v>21854</v>
      </c>
      <c r="M5819" s="44">
        <v>-153400</v>
      </c>
      <c r="N5819" s="44">
        <v>-153400</v>
      </c>
    </row>
    <row r="5820" spans="2:14" x14ac:dyDescent="0.25">
      <c r="B5820" s="49" t="s">
        <v>9328</v>
      </c>
      <c r="C5820" s="53" t="str">
        <f>_xlfn.XLOOKUP(Tabla1[[#This Row],[txtDimensionFocus]],Tabla7[Columna1],Tabla7[Columna2])</f>
        <v>Cuentas Por Pagar Contratos</v>
      </c>
      <c r="D5820" s="43" t="s">
        <v>16239</v>
      </c>
      <c r="E5820" t="s">
        <v>8941</v>
      </c>
      <c r="F5820" t="s">
        <v>16240</v>
      </c>
      <c r="G5820" s="41">
        <v>44977</v>
      </c>
      <c r="H5820" t="s">
        <v>8942</v>
      </c>
      <c r="I5820" t="s">
        <v>8938</v>
      </c>
      <c r="K5820" t="s">
        <v>23138</v>
      </c>
      <c r="L5820" t="s">
        <v>21854</v>
      </c>
      <c r="M5820" s="44">
        <v>-153400</v>
      </c>
      <c r="N5820" s="44">
        <v>-153400</v>
      </c>
    </row>
    <row r="5821" spans="2:14" x14ac:dyDescent="0.25">
      <c r="B5821" s="49" t="s">
        <v>9328</v>
      </c>
      <c r="C5821" s="53" t="str">
        <f>_xlfn.XLOOKUP(Tabla1[[#This Row],[txtDimensionFocus]],Tabla7[Columna1],Tabla7[Columna2])</f>
        <v>Cuentas Por Pagar Contratos</v>
      </c>
      <c r="D5821" s="43" t="s">
        <v>6965</v>
      </c>
      <c r="E5821" t="s">
        <v>6964</v>
      </c>
      <c r="F5821" t="s">
        <v>14747</v>
      </c>
      <c r="G5821" s="41">
        <v>43056</v>
      </c>
      <c r="H5821" t="s">
        <v>6966</v>
      </c>
      <c r="L5821" t="s">
        <v>21854</v>
      </c>
      <c r="M5821" s="44">
        <v>-152576.28</v>
      </c>
      <c r="N5821" s="44">
        <v>-152576.28</v>
      </c>
    </row>
    <row r="5822" spans="2:14" x14ac:dyDescent="0.25">
      <c r="B5822" s="49" t="s">
        <v>9328</v>
      </c>
      <c r="C5822" s="53" t="str">
        <f>_xlfn.XLOOKUP(Tabla1[[#This Row],[txtDimensionFocus]],Tabla7[Columna1],Tabla7[Columna2])</f>
        <v>Cuentas Por Pagar Contratos</v>
      </c>
      <c r="D5822" s="43" t="s">
        <v>15590</v>
      </c>
      <c r="E5822" t="s">
        <v>8118</v>
      </c>
      <c r="F5822" t="s">
        <v>15591</v>
      </c>
      <c r="G5822" s="41">
        <v>44470</v>
      </c>
      <c r="H5822" t="s">
        <v>8119</v>
      </c>
      <c r="I5822" t="s">
        <v>19494</v>
      </c>
      <c r="K5822" t="s">
        <v>22962</v>
      </c>
      <c r="L5822" t="s">
        <v>21854</v>
      </c>
      <c r="M5822" s="44">
        <v>-150300</v>
      </c>
      <c r="N5822" s="44">
        <v>-150300</v>
      </c>
    </row>
    <row r="5823" spans="2:14" x14ac:dyDescent="0.25">
      <c r="B5823" s="49" t="s">
        <v>9328</v>
      </c>
      <c r="C5823" s="53" t="str">
        <f>_xlfn.XLOOKUP(Tabla1[[#This Row],[txtDimensionFocus]],Tabla7[Columna1],Tabla7[Columna2])</f>
        <v>Cuentas Por Pagar Contratos</v>
      </c>
      <c r="D5823" s="43" t="s">
        <v>12500</v>
      </c>
      <c r="E5823" t="s">
        <v>4057</v>
      </c>
      <c r="F5823" t="s">
        <v>12698</v>
      </c>
      <c r="G5823" s="41">
        <v>41919</v>
      </c>
      <c r="H5823" t="s">
        <v>4313</v>
      </c>
      <c r="I5823" t="s">
        <v>19554</v>
      </c>
      <c r="K5823" t="s">
        <v>23005</v>
      </c>
      <c r="L5823" t="s">
        <v>21854</v>
      </c>
      <c r="M5823" s="44">
        <v>-150000</v>
      </c>
      <c r="N5823" s="44">
        <v>-150000</v>
      </c>
    </row>
    <row r="5824" spans="2:14" x14ac:dyDescent="0.25">
      <c r="B5824" s="49" t="s">
        <v>9328</v>
      </c>
      <c r="C5824" s="53" t="str">
        <f>_xlfn.XLOOKUP(Tabla1[[#This Row],[txtDimensionFocus]],Tabla7[Columna1],Tabla7[Columna2])</f>
        <v>Cuentas Por Pagar Contratos</v>
      </c>
      <c r="D5824" s="43" t="s">
        <v>12500</v>
      </c>
      <c r="E5824" t="s">
        <v>4057</v>
      </c>
      <c r="F5824" t="s">
        <v>12871</v>
      </c>
      <c r="G5824" s="41">
        <v>41991</v>
      </c>
      <c r="H5824" t="s">
        <v>4545</v>
      </c>
      <c r="I5824" t="s">
        <v>19555</v>
      </c>
      <c r="K5824" t="s">
        <v>23005</v>
      </c>
      <c r="L5824" t="s">
        <v>21854</v>
      </c>
      <c r="M5824" s="44">
        <v>-150000</v>
      </c>
      <c r="N5824" s="44">
        <v>-150000</v>
      </c>
    </row>
    <row r="5825" spans="2:14" x14ac:dyDescent="0.25">
      <c r="B5825" s="49" t="s">
        <v>9328</v>
      </c>
      <c r="C5825" s="53" t="str">
        <f>_xlfn.XLOOKUP(Tabla1[[#This Row],[txtDimensionFocus]],Tabla7[Columna1],Tabla7[Columna2])</f>
        <v>Cuentas Por Pagar Contratos</v>
      </c>
      <c r="D5825" s="43" t="s">
        <v>15956</v>
      </c>
      <c r="E5825" t="s">
        <v>8551</v>
      </c>
      <c r="F5825" t="s">
        <v>15957</v>
      </c>
      <c r="G5825" s="41">
        <v>44533</v>
      </c>
      <c r="H5825" t="s">
        <v>8552</v>
      </c>
      <c r="I5825" t="s">
        <v>19349</v>
      </c>
      <c r="K5825" t="s">
        <v>23324</v>
      </c>
      <c r="L5825" t="s">
        <v>21854</v>
      </c>
      <c r="M5825" s="44">
        <v>-150000</v>
      </c>
      <c r="N5825" s="44">
        <v>-150000</v>
      </c>
    </row>
    <row r="5826" spans="2:14" x14ac:dyDescent="0.25">
      <c r="B5826" s="49" t="s">
        <v>9328</v>
      </c>
      <c r="C5826" s="53" t="str">
        <f>_xlfn.XLOOKUP(Tabla1[[#This Row],[txtDimensionFocus]],Tabla7[Columna1],Tabla7[Columna2])</f>
        <v>Cuentas Por Pagar Contratos</v>
      </c>
      <c r="D5826" s="43" t="s">
        <v>13896</v>
      </c>
      <c r="E5826" t="s">
        <v>5847</v>
      </c>
      <c r="F5826" t="s">
        <v>13897</v>
      </c>
      <c r="G5826" s="41">
        <v>42324</v>
      </c>
      <c r="H5826" t="s">
        <v>4151</v>
      </c>
      <c r="I5826" t="s">
        <v>19378</v>
      </c>
      <c r="K5826" t="s">
        <v>22871</v>
      </c>
      <c r="L5826" t="s">
        <v>21854</v>
      </c>
      <c r="M5826" s="44">
        <v>-147500</v>
      </c>
      <c r="N5826" s="44">
        <v>-147500</v>
      </c>
    </row>
    <row r="5827" spans="2:14" x14ac:dyDescent="0.25">
      <c r="B5827" s="49" t="s">
        <v>9328</v>
      </c>
      <c r="C5827" s="53" t="str">
        <f>_xlfn.XLOOKUP(Tabla1[[#This Row],[txtDimensionFocus]],Tabla7[Columna1],Tabla7[Columna2])</f>
        <v>Cuentas Por Pagar Contratos</v>
      </c>
      <c r="D5827" s="43" t="s">
        <v>14849</v>
      </c>
      <c r="E5827" t="s">
        <v>7102</v>
      </c>
      <c r="F5827" t="s">
        <v>14850</v>
      </c>
      <c r="G5827" s="41">
        <v>43241</v>
      </c>
      <c r="H5827" t="s">
        <v>7103</v>
      </c>
      <c r="I5827" t="s">
        <v>19762</v>
      </c>
      <c r="K5827" t="s">
        <v>23202</v>
      </c>
      <c r="L5827" t="s">
        <v>21854</v>
      </c>
      <c r="M5827" s="44">
        <v>-147500</v>
      </c>
      <c r="N5827" s="44">
        <v>-147500</v>
      </c>
    </row>
    <row r="5828" spans="2:14" x14ac:dyDescent="0.25">
      <c r="B5828" s="49" t="s">
        <v>9328</v>
      </c>
      <c r="C5828" s="53" t="str">
        <f>_xlfn.XLOOKUP(Tabla1[[#This Row],[txtDimensionFocus]],Tabla7[Columna1],Tabla7[Columna2])</f>
        <v>Cuentas Por Pagar Contratos</v>
      </c>
      <c r="D5828" s="43" t="s">
        <v>5806</v>
      </c>
      <c r="E5828" t="s">
        <v>5805</v>
      </c>
      <c r="F5828" t="s">
        <v>13872</v>
      </c>
      <c r="G5828" s="41">
        <v>42310</v>
      </c>
      <c r="H5828" t="s">
        <v>5807</v>
      </c>
      <c r="I5828" t="s">
        <v>20139</v>
      </c>
      <c r="J5828" t="s">
        <v>22298</v>
      </c>
      <c r="K5828" t="s">
        <v>23453</v>
      </c>
      <c r="L5828" t="s">
        <v>21854</v>
      </c>
      <c r="M5828" s="44">
        <v>-145038.63</v>
      </c>
      <c r="N5828" s="44">
        <v>-145038.63</v>
      </c>
    </row>
    <row r="5829" spans="2:14" x14ac:dyDescent="0.25">
      <c r="B5829" s="49" t="s">
        <v>9328</v>
      </c>
      <c r="C5829" s="53" t="str">
        <f>_xlfn.XLOOKUP(Tabla1[[#This Row],[txtDimensionFocus]],Tabla7[Columna1],Tabla7[Columna2])</f>
        <v>Cuentas Por Pagar Contratos</v>
      </c>
      <c r="D5829" s="43" t="s">
        <v>15183</v>
      </c>
      <c r="E5829" t="s">
        <v>7581</v>
      </c>
      <c r="F5829" t="s">
        <v>15184</v>
      </c>
      <c r="G5829" s="41">
        <v>43803</v>
      </c>
      <c r="H5829" t="s">
        <v>7582</v>
      </c>
      <c r="I5829" t="s">
        <v>19729</v>
      </c>
      <c r="K5829" t="s">
        <v>23164</v>
      </c>
      <c r="L5829" t="s">
        <v>21854</v>
      </c>
      <c r="M5829" s="44">
        <v>-144577.18</v>
      </c>
      <c r="N5829" s="44">
        <v>-144577.18</v>
      </c>
    </row>
    <row r="5830" spans="2:14" x14ac:dyDescent="0.25">
      <c r="B5830" s="49" t="s">
        <v>9328</v>
      </c>
      <c r="C5830" s="53" t="str">
        <f>_xlfn.XLOOKUP(Tabla1[[#This Row],[txtDimensionFocus]],Tabla7[Columna1],Tabla7[Columna2])</f>
        <v>Cuentas Por Pagar Contratos</v>
      </c>
      <c r="D5830" s="43" t="s">
        <v>15139</v>
      </c>
      <c r="E5830" t="s">
        <v>7510</v>
      </c>
      <c r="F5830" t="s">
        <v>15140</v>
      </c>
      <c r="G5830" s="41">
        <v>43655</v>
      </c>
      <c r="H5830" t="s">
        <v>7511</v>
      </c>
      <c r="I5830" t="s">
        <v>19833</v>
      </c>
      <c r="K5830" t="s">
        <v>23253</v>
      </c>
      <c r="L5830" t="s">
        <v>21854</v>
      </c>
      <c r="M5830" s="44">
        <v>-144405.45000000001</v>
      </c>
      <c r="N5830" s="44">
        <v>-144405.45000000001</v>
      </c>
    </row>
    <row r="5831" spans="2:14" x14ac:dyDescent="0.25">
      <c r="B5831" s="49" t="s">
        <v>9328</v>
      </c>
      <c r="C5831" s="53" t="str">
        <f>_xlfn.XLOOKUP(Tabla1[[#This Row],[txtDimensionFocus]],Tabla7[Columna1],Tabla7[Columna2])</f>
        <v>Cuentas Por Pagar Contratos</v>
      </c>
      <c r="D5831" s="43" t="s">
        <v>15012</v>
      </c>
      <c r="E5831" t="s">
        <v>7325</v>
      </c>
      <c r="F5831" t="s">
        <v>15144</v>
      </c>
      <c r="G5831" s="41">
        <v>43675</v>
      </c>
      <c r="H5831" t="s">
        <v>7517</v>
      </c>
      <c r="I5831" t="s">
        <v>19689</v>
      </c>
      <c r="K5831" t="s">
        <v>23115</v>
      </c>
      <c r="L5831" t="s">
        <v>21854</v>
      </c>
      <c r="M5831" s="44">
        <v>-141600</v>
      </c>
      <c r="N5831" s="44">
        <v>-141600</v>
      </c>
    </row>
    <row r="5832" spans="2:14" x14ac:dyDescent="0.25">
      <c r="B5832" s="49" t="s">
        <v>9328</v>
      </c>
      <c r="C5832" s="53" t="str">
        <f>_xlfn.XLOOKUP(Tabla1[[#This Row],[txtDimensionFocus]],Tabla7[Columna1],Tabla7[Columna2])</f>
        <v>Cuentas Por Pagar Contratos</v>
      </c>
      <c r="D5832" s="43" t="s">
        <v>13427</v>
      </c>
      <c r="E5832" t="s">
        <v>5305</v>
      </c>
      <c r="F5832" t="s">
        <v>13428</v>
      </c>
      <c r="G5832" s="41">
        <v>42048</v>
      </c>
      <c r="H5832" t="s">
        <v>5306</v>
      </c>
      <c r="I5832" t="s">
        <v>19720</v>
      </c>
      <c r="K5832" t="s">
        <v>23150</v>
      </c>
      <c r="L5832" t="s">
        <v>21854</v>
      </c>
      <c r="M5832" s="44">
        <v>-141600</v>
      </c>
      <c r="N5832" s="44">
        <v>-141600</v>
      </c>
    </row>
    <row r="5833" spans="2:14" x14ac:dyDescent="0.25">
      <c r="B5833" s="49" t="s">
        <v>9328</v>
      </c>
      <c r="C5833" s="53" t="str">
        <f>_xlfn.XLOOKUP(Tabla1[[#This Row],[txtDimensionFocus]],Tabla7[Columna1],Tabla7[Columna2])</f>
        <v>Cuentas Por Pagar Contratos</v>
      </c>
      <c r="D5833" s="43" t="s">
        <v>13619</v>
      </c>
      <c r="E5833" t="s">
        <v>5529</v>
      </c>
      <c r="F5833" t="s">
        <v>13620</v>
      </c>
      <c r="G5833" s="41">
        <v>42166</v>
      </c>
      <c r="H5833" t="s">
        <v>5530</v>
      </c>
      <c r="L5833" t="s">
        <v>21854</v>
      </c>
      <c r="M5833" s="44">
        <v>-141600</v>
      </c>
      <c r="N5833" s="44">
        <v>-141600</v>
      </c>
    </row>
    <row r="5834" spans="2:14" x14ac:dyDescent="0.25">
      <c r="B5834" s="49" t="s">
        <v>9328</v>
      </c>
      <c r="C5834" s="53" t="str">
        <f>_xlfn.XLOOKUP(Tabla1[[#This Row],[txtDimensionFocus]],Tabla7[Columna1],Tabla7[Columna2])</f>
        <v>Cuentas Por Pagar Contratos</v>
      </c>
      <c r="D5834" s="43" t="s">
        <v>13619</v>
      </c>
      <c r="E5834" t="s">
        <v>5529</v>
      </c>
      <c r="F5834" t="s">
        <v>13806</v>
      </c>
      <c r="G5834" s="41">
        <v>42262</v>
      </c>
      <c r="H5834" t="s">
        <v>5570</v>
      </c>
      <c r="L5834" t="s">
        <v>21854</v>
      </c>
      <c r="M5834" s="44">
        <v>-141600</v>
      </c>
      <c r="N5834" s="44">
        <v>-141600</v>
      </c>
    </row>
    <row r="5835" spans="2:14" x14ac:dyDescent="0.25">
      <c r="B5835" s="49" t="s">
        <v>23700</v>
      </c>
      <c r="C5835" s="53" t="str">
        <f>_xlfn.XLOOKUP(Tabla1[[#This Row],[txtDimensionFocus]],Tabla7[Columna1],Tabla7[Columna2])</f>
        <v>Retencion por Pagar  de Impuesto Retenido</v>
      </c>
      <c r="D5835" s="43" t="s">
        <v>17</v>
      </c>
      <c r="E5835" t="s">
        <v>16</v>
      </c>
      <c r="F5835" t="s">
        <v>23858</v>
      </c>
      <c r="G5835" s="41">
        <v>41636</v>
      </c>
      <c r="L5835" t="s">
        <v>21854</v>
      </c>
      <c r="M5835">
        <v>-646.36</v>
      </c>
      <c r="N5835">
        <v>-646.36</v>
      </c>
    </row>
    <row r="5836" spans="2:14" x14ac:dyDescent="0.25">
      <c r="B5836" s="49" t="s">
        <v>23700</v>
      </c>
      <c r="C5836" s="53" t="str">
        <f>_xlfn.XLOOKUP(Tabla1[[#This Row],[txtDimensionFocus]],Tabla7[Columna1],Tabla7[Columna2])</f>
        <v>Retencion por Pagar  de Impuesto Retenido</v>
      </c>
      <c r="D5836" s="43" t="s">
        <v>17</v>
      </c>
      <c r="E5836" t="s">
        <v>16</v>
      </c>
      <c r="F5836" t="s">
        <v>23808</v>
      </c>
      <c r="G5836" s="41">
        <v>41716</v>
      </c>
      <c r="L5836" t="s">
        <v>21854</v>
      </c>
      <c r="M5836">
        <v>-646.26</v>
      </c>
      <c r="N5836">
        <v>-646.26</v>
      </c>
    </row>
    <row r="5837" spans="2:14" x14ac:dyDescent="0.25">
      <c r="B5837" s="49" t="s">
        <v>23700</v>
      </c>
      <c r="C5837" s="53" t="str">
        <f>_xlfn.XLOOKUP(Tabla1[[#This Row],[txtDimensionFocus]],Tabla7[Columna1],Tabla7[Columna2])</f>
        <v>Retencion por Pagar  de Impuesto Retenido</v>
      </c>
      <c r="D5837" s="43" t="s">
        <v>17</v>
      </c>
      <c r="E5837" t="s">
        <v>16</v>
      </c>
      <c r="F5837" t="s">
        <v>23801</v>
      </c>
      <c r="G5837" s="41">
        <v>41708</v>
      </c>
      <c r="L5837" t="s">
        <v>21854</v>
      </c>
      <c r="M5837">
        <v>-642.61</v>
      </c>
      <c r="N5837">
        <v>-642.61</v>
      </c>
    </row>
    <row r="5838" spans="2:14" x14ac:dyDescent="0.25">
      <c r="B5838" s="49" t="s">
        <v>9328</v>
      </c>
      <c r="C5838" s="53" t="str">
        <f>_xlfn.XLOOKUP(Tabla1[[#This Row],[txtDimensionFocus]],Tabla7[Columna1],Tabla7[Columna2])</f>
        <v>Cuentas Por Pagar Contratos</v>
      </c>
      <c r="D5838" s="43" t="s">
        <v>14842</v>
      </c>
      <c r="E5838" t="s">
        <v>7095</v>
      </c>
      <c r="F5838" t="s">
        <v>14843</v>
      </c>
      <c r="G5838" s="41">
        <v>43238</v>
      </c>
      <c r="H5838" t="s">
        <v>7096</v>
      </c>
      <c r="I5838" t="s">
        <v>19739</v>
      </c>
      <c r="K5838" t="s">
        <v>23178</v>
      </c>
      <c r="L5838" t="s">
        <v>21854</v>
      </c>
      <c r="M5838" s="44">
        <v>-141600</v>
      </c>
      <c r="N5838" s="44">
        <v>-141600</v>
      </c>
    </row>
    <row r="5839" spans="2:14" x14ac:dyDescent="0.25">
      <c r="B5839" s="49" t="s">
        <v>9328</v>
      </c>
      <c r="C5839" s="53" t="str">
        <f>_xlfn.XLOOKUP(Tabla1[[#This Row],[txtDimensionFocus]],Tabla7[Columna1],Tabla7[Columna2])</f>
        <v>Cuentas Por Pagar Contratos</v>
      </c>
      <c r="D5839" s="43" t="s">
        <v>1557</v>
      </c>
      <c r="E5839" t="s">
        <v>1556</v>
      </c>
      <c r="F5839" t="s">
        <v>10519</v>
      </c>
      <c r="G5839" s="41">
        <v>41534</v>
      </c>
      <c r="H5839" t="s">
        <v>1558</v>
      </c>
      <c r="I5839" t="s">
        <v>23556</v>
      </c>
      <c r="K5839" t="s">
        <v>23557</v>
      </c>
      <c r="L5839" t="s">
        <v>21854</v>
      </c>
      <c r="M5839" s="44">
        <v>-135000</v>
      </c>
      <c r="N5839" s="44">
        <v>-135000</v>
      </c>
    </row>
    <row r="5840" spans="2:14" x14ac:dyDescent="0.25">
      <c r="B5840" s="49" t="s">
        <v>9328</v>
      </c>
      <c r="C5840" s="53" t="str">
        <f>_xlfn.XLOOKUP(Tabla1[[#This Row],[txtDimensionFocus]],Tabla7[Columna1],Tabla7[Columna2])</f>
        <v>Cuentas Por Pagar Contratos</v>
      </c>
      <c r="D5840" s="43" t="s">
        <v>11140</v>
      </c>
      <c r="E5840" t="s">
        <v>2239</v>
      </c>
      <c r="F5840" t="s">
        <v>11141</v>
      </c>
      <c r="G5840" s="41">
        <v>41695</v>
      </c>
      <c r="H5840" t="s">
        <v>2240</v>
      </c>
      <c r="L5840" t="s">
        <v>21854</v>
      </c>
      <c r="M5840" s="44">
        <v>-134673.64000000001</v>
      </c>
      <c r="N5840" s="44">
        <v>-134673.64000000001</v>
      </c>
    </row>
    <row r="5841" spans="2:14" x14ac:dyDescent="0.25">
      <c r="B5841" s="49" t="s">
        <v>9328</v>
      </c>
      <c r="C5841" s="53" t="str">
        <f>_xlfn.XLOOKUP(Tabla1[[#This Row],[txtDimensionFocus]],Tabla7[Columna1],Tabla7[Columna2])</f>
        <v>Cuentas Por Pagar Contratos</v>
      </c>
      <c r="D5841" s="43" t="s">
        <v>12690</v>
      </c>
      <c r="E5841" t="s">
        <v>4302</v>
      </c>
      <c r="F5841" t="s">
        <v>12691</v>
      </c>
      <c r="G5841" s="41">
        <v>41914</v>
      </c>
      <c r="H5841" t="s">
        <v>4303</v>
      </c>
      <c r="I5841" t="s">
        <v>19556</v>
      </c>
      <c r="K5841" t="s">
        <v>23009</v>
      </c>
      <c r="L5841" t="s">
        <v>21854</v>
      </c>
      <c r="M5841" s="44">
        <v>-132160</v>
      </c>
      <c r="N5841" s="44">
        <v>-132160</v>
      </c>
    </row>
    <row r="5842" spans="2:14" x14ac:dyDescent="0.25">
      <c r="B5842" s="49" t="s">
        <v>9328</v>
      </c>
      <c r="C5842" s="53" t="str">
        <f>_xlfn.XLOOKUP(Tabla1[[#This Row],[txtDimensionFocus]],Tabla7[Columna1],Tabla7[Columna2])</f>
        <v>Cuentas Por Pagar Contratos</v>
      </c>
      <c r="D5842" s="43" t="s">
        <v>15868</v>
      </c>
      <c r="E5842" t="s">
        <v>8436</v>
      </c>
      <c r="F5842" t="s">
        <v>15869</v>
      </c>
      <c r="G5842" s="41">
        <v>44481</v>
      </c>
      <c r="H5842" t="s">
        <v>8437</v>
      </c>
      <c r="I5842" t="s">
        <v>19493</v>
      </c>
      <c r="K5842" t="s">
        <v>23187</v>
      </c>
      <c r="L5842" t="s">
        <v>21854</v>
      </c>
      <c r="M5842" s="44">
        <v>-132020</v>
      </c>
      <c r="N5842" s="44">
        <v>-132020</v>
      </c>
    </row>
    <row r="5843" spans="2:14" x14ac:dyDescent="0.25">
      <c r="B5843" s="49" t="s">
        <v>9328</v>
      </c>
      <c r="C5843" s="53" t="str">
        <f>_xlfn.XLOOKUP(Tabla1[[#This Row],[txtDimensionFocus]],Tabla7[Columna1],Tabla7[Columna2])</f>
        <v>Cuentas Por Pagar Contratos</v>
      </c>
      <c r="D5843" s="43" t="s">
        <v>14759</v>
      </c>
      <c r="E5843" t="s">
        <v>6982</v>
      </c>
      <c r="F5843" t="s">
        <v>14760</v>
      </c>
      <c r="G5843" s="41">
        <v>43084</v>
      </c>
      <c r="H5843" t="s">
        <v>6983</v>
      </c>
      <c r="I5843" t="s">
        <v>19529</v>
      </c>
      <c r="K5843" t="s">
        <v>22989</v>
      </c>
      <c r="L5843" t="s">
        <v>21854</v>
      </c>
      <c r="M5843" s="44">
        <v>-131570</v>
      </c>
      <c r="N5843" s="44">
        <v>-131570</v>
      </c>
    </row>
    <row r="5844" spans="2:14" x14ac:dyDescent="0.25">
      <c r="B5844" s="49" t="s">
        <v>9328</v>
      </c>
      <c r="C5844" s="53" t="str">
        <f>_xlfn.XLOOKUP(Tabla1[[#This Row],[txtDimensionFocus]],Tabla7[Columna1],Tabla7[Columna2])</f>
        <v>Cuentas Por Pagar Contratos</v>
      </c>
      <c r="D5844" s="43" t="s">
        <v>15935</v>
      </c>
      <c r="E5844" t="s">
        <v>8530</v>
      </c>
      <c r="F5844" t="s">
        <v>15936</v>
      </c>
      <c r="G5844" s="41">
        <v>44533</v>
      </c>
      <c r="H5844" t="s">
        <v>8531</v>
      </c>
      <c r="I5844" t="s">
        <v>19526</v>
      </c>
      <c r="K5844" t="s">
        <v>22985</v>
      </c>
      <c r="L5844" t="s">
        <v>21854</v>
      </c>
      <c r="M5844" s="44">
        <v>-131000</v>
      </c>
      <c r="N5844" s="44">
        <v>-131000</v>
      </c>
    </row>
    <row r="5845" spans="2:14" x14ac:dyDescent="0.25">
      <c r="B5845" s="49" t="s">
        <v>9328</v>
      </c>
      <c r="C5845" s="53" t="str">
        <f>_xlfn.XLOOKUP(Tabla1[[#This Row],[txtDimensionFocus]],Tabla7[Columna1],Tabla7[Columna2])</f>
        <v>Cuentas Por Pagar Contratos</v>
      </c>
      <c r="D5845" s="43" t="s">
        <v>141</v>
      </c>
      <c r="E5845" t="s">
        <v>140</v>
      </c>
      <c r="F5845" t="s">
        <v>9410</v>
      </c>
      <c r="G5845" s="41">
        <v>40435</v>
      </c>
      <c r="H5845">
        <v>4827</v>
      </c>
      <c r="L5845" t="s">
        <v>21854</v>
      </c>
      <c r="M5845" s="44">
        <v>-130785.01</v>
      </c>
      <c r="N5845" s="44">
        <v>-130785.01</v>
      </c>
    </row>
    <row r="5846" spans="2:14" x14ac:dyDescent="0.25">
      <c r="B5846" s="49" t="s">
        <v>9328</v>
      </c>
      <c r="C5846" s="53" t="str">
        <f>_xlfn.XLOOKUP(Tabla1[[#This Row],[txtDimensionFocus]],Tabla7[Columna1],Tabla7[Columna2])</f>
        <v>Cuentas Por Pagar Contratos</v>
      </c>
      <c r="D5846" s="43" t="s">
        <v>10341</v>
      </c>
      <c r="E5846" t="s">
        <v>1316</v>
      </c>
      <c r="F5846" t="s">
        <v>10342</v>
      </c>
      <c r="G5846" s="41">
        <v>41387</v>
      </c>
      <c r="H5846" t="s">
        <v>1317</v>
      </c>
      <c r="I5846" t="s">
        <v>19569</v>
      </c>
      <c r="K5846" t="s">
        <v>23013</v>
      </c>
      <c r="L5846" t="s">
        <v>21854</v>
      </c>
      <c r="M5846" s="44">
        <v>-130000</v>
      </c>
      <c r="N5846" s="44">
        <v>-130000</v>
      </c>
    </row>
    <row r="5847" spans="2:14" x14ac:dyDescent="0.25">
      <c r="B5847" s="49" t="s">
        <v>9328</v>
      </c>
      <c r="C5847" s="53" t="str">
        <f>_xlfn.XLOOKUP(Tabla1[[#This Row],[txtDimensionFocus]],Tabla7[Columna1],Tabla7[Columna2])</f>
        <v>Cuentas Por Pagar Contratos</v>
      </c>
      <c r="D5847" s="43" t="s">
        <v>11262</v>
      </c>
      <c r="E5847" t="s">
        <v>2369</v>
      </c>
      <c r="F5847" t="s">
        <v>11263</v>
      </c>
      <c r="G5847" s="41">
        <v>41709</v>
      </c>
      <c r="H5847" t="s">
        <v>2370</v>
      </c>
      <c r="L5847" t="s">
        <v>21854</v>
      </c>
      <c r="M5847" s="44">
        <v>-130000</v>
      </c>
      <c r="N5847" s="44">
        <v>-130000</v>
      </c>
    </row>
    <row r="5848" spans="2:14" x14ac:dyDescent="0.25">
      <c r="B5848" s="49" t="s">
        <v>9328</v>
      </c>
      <c r="C5848" s="53" t="str">
        <f>_xlfn.XLOOKUP(Tabla1[[#This Row],[txtDimensionFocus]],Tabla7[Columna1],Tabla7[Columna2])</f>
        <v>Cuentas Por Pagar Contratos</v>
      </c>
      <c r="D5848" s="43" t="s">
        <v>16305</v>
      </c>
      <c r="E5848" t="s">
        <v>9052</v>
      </c>
      <c r="F5848" t="s">
        <v>16306</v>
      </c>
      <c r="G5848" s="41">
        <v>45020</v>
      </c>
      <c r="H5848" t="s">
        <v>9053</v>
      </c>
      <c r="I5848" t="s">
        <v>9051</v>
      </c>
      <c r="K5848" t="s">
        <v>23067</v>
      </c>
      <c r="L5848" t="s">
        <v>21854</v>
      </c>
      <c r="M5848" s="44">
        <v>-129800</v>
      </c>
      <c r="N5848" s="44">
        <v>-129800</v>
      </c>
    </row>
    <row r="5849" spans="2:14" x14ac:dyDescent="0.25">
      <c r="B5849" s="49" t="s">
        <v>9328</v>
      </c>
      <c r="C5849" s="53" t="str">
        <f>_xlfn.XLOOKUP(Tabla1[[#This Row],[txtDimensionFocus]],Tabla7[Columna1],Tabla7[Columna2])</f>
        <v>Cuentas Por Pagar Contratos</v>
      </c>
      <c r="D5849" s="43" t="s">
        <v>16305</v>
      </c>
      <c r="E5849" t="s">
        <v>9052</v>
      </c>
      <c r="F5849" t="s">
        <v>16355</v>
      </c>
      <c r="G5849" s="41">
        <v>45078</v>
      </c>
      <c r="H5849" t="s">
        <v>9177</v>
      </c>
      <c r="I5849" t="s">
        <v>9175</v>
      </c>
      <c r="K5849" t="s">
        <v>23067</v>
      </c>
      <c r="L5849" t="s">
        <v>21854</v>
      </c>
      <c r="M5849" s="44">
        <v>-129800</v>
      </c>
      <c r="N5849" s="44">
        <v>-129800</v>
      </c>
    </row>
    <row r="5850" spans="2:14" x14ac:dyDescent="0.25">
      <c r="B5850" s="49" t="s">
        <v>9328</v>
      </c>
      <c r="C5850" s="53" t="str">
        <f>_xlfn.XLOOKUP(Tabla1[[#This Row],[txtDimensionFocus]],Tabla7[Columna1],Tabla7[Columna2])</f>
        <v>Cuentas Por Pagar Contratos</v>
      </c>
      <c r="D5850" s="43" t="s">
        <v>16305</v>
      </c>
      <c r="E5850" t="s">
        <v>9052</v>
      </c>
      <c r="F5850" t="s">
        <v>19644</v>
      </c>
      <c r="G5850" s="41">
        <v>45147</v>
      </c>
      <c r="H5850" t="s">
        <v>19645</v>
      </c>
      <c r="I5850" t="s">
        <v>19646</v>
      </c>
      <c r="K5850" t="s">
        <v>23067</v>
      </c>
      <c r="L5850" t="s">
        <v>21854</v>
      </c>
      <c r="M5850" s="44">
        <v>-129800</v>
      </c>
      <c r="N5850" s="44">
        <v>-129800</v>
      </c>
    </row>
    <row r="5851" spans="2:14" x14ac:dyDescent="0.25">
      <c r="B5851" s="49" t="s">
        <v>9328</v>
      </c>
      <c r="C5851" s="53" t="str">
        <f>_xlfn.XLOOKUP(Tabla1[[#This Row],[txtDimensionFocus]],Tabla7[Columna1],Tabla7[Columna2])</f>
        <v>Cuentas Por Pagar Contratos</v>
      </c>
      <c r="D5851" s="43" t="s">
        <v>13345</v>
      </c>
      <c r="E5851" t="s">
        <v>5225</v>
      </c>
      <c r="F5851" t="s">
        <v>13346</v>
      </c>
      <c r="G5851" s="41">
        <v>42004</v>
      </c>
      <c r="H5851" t="s">
        <v>5226</v>
      </c>
      <c r="L5851" t="s">
        <v>21854</v>
      </c>
      <c r="M5851" s="44">
        <v>-127800</v>
      </c>
      <c r="N5851" s="44">
        <v>-127800</v>
      </c>
    </row>
    <row r="5852" spans="2:14" x14ac:dyDescent="0.25">
      <c r="B5852" s="49" t="s">
        <v>9328</v>
      </c>
      <c r="C5852" s="53" t="str">
        <f>_xlfn.XLOOKUP(Tabla1[[#This Row],[txtDimensionFocus]],Tabla7[Columna1],Tabla7[Columna2])</f>
        <v>Cuentas Por Pagar Contratos</v>
      </c>
      <c r="D5852" s="43" t="s">
        <v>15950</v>
      </c>
      <c r="E5852" t="s">
        <v>8545</v>
      </c>
      <c r="F5852" t="s">
        <v>15951</v>
      </c>
      <c r="G5852" s="41">
        <v>44533</v>
      </c>
      <c r="H5852" t="s">
        <v>8546</v>
      </c>
      <c r="I5852" t="s">
        <v>19349</v>
      </c>
      <c r="K5852" t="s">
        <v>23302</v>
      </c>
      <c r="L5852" t="s">
        <v>21854</v>
      </c>
      <c r="M5852" s="44">
        <v>-127246</v>
      </c>
      <c r="N5852" s="44">
        <v>-127246</v>
      </c>
    </row>
    <row r="5853" spans="2:14" x14ac:dyDescent="0.25">
      <c r="B5853" s="49" t="s">
        <v>9328</v>
      </c>
      <c r="C5853" s="53" t="str">
        <f>_xlfn.XLOOKUP(Tabla1[[#This Row],[txtDimensionFocus]],Tabla7[Columna1],Tabla7[Columna2])</f>
        <v>Cuentas Por Pagar Contratos</v>
      </c>
      <c r="D5853" s="43" t="s">
        <v>19820</v>
      </c>
      <c r="E5853" t="s">
        <v>19821</v>
      </c>
      <c r="F5853" t="s">
        <v>19822</v>
      </c>
      <c r="G5853" s="41">
        <v>45145</v>
      </c>
      <c r="H5853" t="s">
        <v>19823</v>
      </c>
      <c r="I5853" t="s">
        <v>19824</v>
      </c>
      <c r="J5853" t="s">
        <v>22387</v>
      </c>
      <c r="K5853" t="s">
        <v>23243</v>
      </c>
      <c r="L5853" t="s">
        <v>21854</v>
      </c>
      <c r="M5853" s="44">
        <v>-574446.24</v>
      </c>
      <c r="N5853" s="44">
        <v>-126115.88</v>
      </c>
    </row>
    <row r="5854" spans="2:14" x14ac:dyDescent="0.25">
      <c r="B5854" s="49" t="s">
        <v>9328</v>
      </c>
      <c r="C5854" s="53" t="str">
        <f>_xlfn.XLOOKUP(Tabla1[[#This Row],[txtDimensionFocus]],Tabla7[Columna1],Tabla7[Columna2])</f>
        <v>Cuentas Por Pagar Contratos</v>
      </c>
      <c r="D5854" s="43" t="s">
        <v>1557</v>
      </c>
      <c r="E5854" t="s">
        <v>1556</v>
      </c>
      <c r="F5854" t="s">
        <v>15157</v>
      </c>
      <c r="G5854" s="41">
        <v>43713</v>
      </c>
      <c r="H5854" t="s">
        <v>7535</v>
      </c>
      <c r="I5854" t="s">
        <v>20350</v>
      </c>
      <c r="K5854" t="s">
        <v>23558</v>
      </c>
      <c r="L5854" t="s">
        <v>21854</v>
      </c>
      <c r="M5854" s="44">
        <v>-125426.52</v>
      </c>
      <c r="N5854" s="44">
        <v>-125426.52</v>
      </c>
    </row>
    <row r="5855" spans="2:14" x14ac:dyDescent="0.25">
      <c r="B5855" s="49" t="s">
        <v>9328</v>
      </c>
      <c r="C5855" s="53" t="str">
        <f>_xlfn.XLOOKUP(Tabla1[[#This Row],[txtDimensionFocus]],Tabla7[Columna1],Tabla7[Columna2])</f>
        <v>Cuentas Por Pagar Contratos</v>
      </c>
      <c r="D5855" s="43" t="s">
        <v>13627</v>
      </c>
      <c r="E5855" t="s">
        <v>5539</v>
      </c>
      <c r="F5855" t="s">
        <v>13628</v>
      </c>
      <c r="G5855" s="41">
        <v>42173</v>
      </c>
      <c r="H5855" t="s">
        <v>5540</v>
      </c>
      <c r="I5855" t="s">
        <v>19397</v>
      </c>
      <c r="K5855" t="s">
        <v>22887</v>
      </c>
      <c r="L5855" t="s">
        <v>21854</v>
      </c>
      <c r="M5855" s="44">
        <v>-123900</v>
      </c>
      <c r="N5855" s="44">
        <v>-123900</v>
      </c>
    </row>
    <row r="5856" spans="2:14" x14ac:dyDescent="0.25">
      <c r="B5856" s="49" t="s">
        <v>9328</v>
      </c>
      <c r="C5856" s="53" t="str">
        <f>_xlfn.XLOOKUP(Tabla1[[#This Row],[txtDimensionFocus]],Tabla7[Columna1],Tabla7[Columna2])</f>
        <v>Cuentas Por Pagar Contratos</v>
      </c>
      <c r="D5856" s="43" t="s">
        <v>13339</v>
      </c>
      <c r="E5856" t="s">
        <v>5222</v>
      </c>
      <c r="F5856" t="s">
        <v>13340</v>
      </c>
      <c r="G5856" s="41">
        <v>42004</v>
      </c>
      <c r="H5856" t="s">
        <v>5214</v>
      </c>
      <c r="L5856" t="s">
        <v>21854</v>
      </c>
      <c r="M5856" s="44">
        <v>-120000</v>
      </c>
      <c r="N5856" s="44">
        <v>-120000</v>
      </c>
    </row>
    <row r="5857" spans="2:14" x14ac:dyDescent="0.25">
      <c r="B5857" s="49" t="s">
        <v>9328</v>
      </c>
      <c r="C5857" s="53" t="str">
        <f>_xlfn.XLOOKUP(Tabla1[[#This Row],[txtDimensionFocus]],Tabla7[Columna1],Tabla7[Columna2])</f>
        <v>Cuentas Por Pagar Contratos</v>
      </c>
      <c r="D5857" s="43" t="s">
        <v>10603</v>
      </c>
      <c r="E5857" t="s">
        <v>1673</v>
      </c>
      <c r="F5857" t="s">
        <v>10604</v>
      </c>
      <c r="G5857" s="41">
        <v>41575</v>
      </c>
      <c r="H5857" t="s">
        <v>1674</v>
      </c>
      <c r="I5857" t="s">
        <v>19916</v>
      </c>
      <c r="K5857" t="s">
        <v>23329</v>
      </c>
      <c r="L5857" t="s">
        <v>21854</v>
      </c>
      <c r="M5857" s="44">
        <v>-120000</v>
      </c>
      <c r="N5857" s="44">
        <v>-120000</v>
      </c>
    </row>
    <row r="5858" spans="2:14" x14ac:dyDescent="0.25">
      <c r="B5858" s="49" t="s">
        <v>9328</v>
      </c>
      <c r="C5858" s="53" t="str">
        <f>_xlfn.XLOOKUP(Tabla1[[#This Row],[txtDimensionFocus]],Tabla7[Columna1],Tabla7[Columna2])</f>
        <v>Cuentas Por Pagar Contratos</v>
      </c>
      <c r="D5858" s="43" t="s">
        <v>11652</v>
      </c>
      <c r="E5858" t="s">
        <v>2874</v>
      </c>
      <c r="F5858" t="s">
        <v>11653</v>
      </c>
      <c r="G5858" s="41">
        <v>41753</v>
      </c>
      <c r="H5858" t="s">
        <v>2875</v>
      </c>
      <c r="I5858" t="s">
        <v>19616</v>
      </c>
      <c r="K5858" t="s">
        <v>23051</v>
      </c>
      <c r="L5858" t="s">
        <v>21854</v>
      </c>
      <c r="M5858" s="44">
        <v>-119340</v>
      </c>
      <c r="N5858" s="44">
        <v>-119340</v>
      </c>
    </row>
    <row r="5859" spans="2:14" x14ac:dyDescent="0.25">
      <c r="B5859" s="49" t="s">
        <v>23978</v>
      </c>
      <c r="C5859" s="53" t="str">
        <f>_xlfn.XLOOKUP(Tabla1[[#This Row],[txtDimensionFocus]],Tabla7[Columna1],Tabla7[Columna2])</f>
        <v>Cuenta Por Pagar Aportes Corrientes.</v>
      </c>
      <c r="D5859" s="43" t="s">
        <v>24030</v>
      </c>
      <c r="E5859" t="s">
        <v>24031</v>
      </c>
      <c r="F5859" t="s">
        <v>24039</v>
      </c>
      <c r="G5859" s="41">
        <v>42914</v>
      </c>
      <c r="L5859" t="s">
        <v>21854</v>
      </c>
      <c r="M5859">
        <v>-500</v>
      </c>
      <c r="N5859">
        <v>-500</v>
      </c>
    </row>
    <row r="5860" spans="2:14" x14ac:dyDescent="0.25">
      <c r="B5860" s="49" t="s">
        <v>9328</v>
      </c>
      <c r="C5860" s="53" t="str">
        <f>_xlfn.XLOOKUP(Tabla1[[#This Row],[txtDimensionFocus]],Tabla7[Columna1],Tabla7[Columna2])</f>
        <v>Cuentas Por Pagar Contratos</v>
      </c>
      <c r="D5860" s="43" t="s">
        <v>11580</v>
      </c>
      <c r="E5860" t="s">
        <v>2779</v>
      </c>
      <c r="F5860" t="s">
        <v>11581</v>
      </c>
      <c r="G5860" s="41">
        <v>41744</v>
      </c>
      <c r="H5860" t="s">
        <v>2780</v>
      </c>
      <c r="I5860" t="s">
        <v>19430</v>
      </c>
      <c r="K5860" t="s">
        <v>22915</v>
      </c>
      <c r="L5860" t="s">
        <v>21854</v>
      </c>
      <c r="M5860" s="44">
        <v>-118800</v>
      </c>
      <c r="N5860" s="44">
        <v>-118800</v>
      </c>
    </row>
    <row r="5861" spans="2:14" x14ac:dyDescent="0.25">
      <c r="B5861" s="49" t="s">
        <v>9328</v>
      </c>
      <c r="C5861" s="53" t="str">
        <f>_xlfn.XLOOKUP(Tabla1[[#This Row],[txtDimensionFocus]],Tabla7[Columna1],Tabla7[Columna2])</f>
        <v>Cuentas Por Pagar Contratos</v>
      </c>
      <c r="D5861" s="43" t="s">
        <v>11582</v>
      </c>
      <c r="E5861" t="s">
        <v>2781</v>
      </c>
      <c r="F5861" t="s">
        <v>11583</v>
      </c>
      <c r="G5861" s="41">
        <v>41744</v>
      </c>
      <c r="H5861" t="s">
        <v>2782</v>
      </c>
      <c r="I5861" t="s">
        <v>19490</v>
      </c>
      <c r="K5861" t="s">
        <v>23039</v>
      </c>
      <c r="L5861" t="s">
        <v>21854</v>
      </c>
      <c r="M5861" s="44">
        <v>-118800</v>
      </c>
      <c r="N5861" s="44">
        <v>-118800</v>
      </c>
    </row>
    <row r="5862" spans="2:14" x14ac:dyDescent="0.25">
      <c r="B5862" s="49" t="s">
        <v>9328</v>
      </c>
      <c r="C5862" s="53" t="str">
        <f>_xlfn.XLOOKUP(Tabla1[[#This Row],[txtDimensionFocus]],Tabla7[Columna1],Tabla7[Columna2])</f>
        <v>Cuentas Por Pagar Contratos</v>
      </c>
      <c r="D5862" s="43" t="s">
        <v>8822</v>
      </c>
      <c r="E5862" t="s">
        <v>8821</v>
      </c>
      <c r="F5862" t="s">
        <v>16169</v>
      </c>
      <c r="G5862" s="41">
        <v>44865</v>
      </c>
      <c r="H5862" t="s">
        <v>7132</v>
      </c>
      <c r="I5862" t="s">
        <v>8823</v>
      </c>
      <c r="K5862" t="s">
        <v>23572</v>
      </c>
      <c r="L5862" t="s">
        <v>21854</v>
      </c>
      <c r="M5862" s="44">
        <v>-584100</v>
      </c>
      <c r="N5862" s="44">
        <v>-118800</v>
      </c>
    </row>
    <row r="5863" spans="2:14" x14ac:dyDescent="0.25">
      <c r="B5863" s="49" t="s">
        <v>9328</v>
      </c>
      <c r="C5863" s="53" t="str">
        <f>_xlfn.XLOOKUP(Tabla1[[#This Row],[txtDimensionFocus]],Tabla7[Columna1],Tabla7[Columna2])</f>
        <v>Cuentas Por Pagar Contratos</v>
      </c>
      <c r="D5863" s="43" t="s">
        <v>7658</v>
      </c>
      <c r="E5863" t="s">
        <v>7657</v>
      </c>
      <c r="F5863" t="s">
        <v>16067</v>
      </c>
      <c r="G5863" s="41">
        <v>44698</v>
      </c>
      <c r="H5863" t="s">
        <v>8701</v>
      </c>
      <c r="I5863" t="s">
        <v>20355</v>
      </c>
      <c r="K5863" t="s">
        <v>22725</v>
      </c>
      <c r="L5863" t="s">
        <v>21854</v>
      </c>
      <c r="M5863" s="44">
        <v>-118598.44</v>
      </c>
      <c r="N5863" s="44">
        <v>-118598.44</v>
      </c>
    </row>
    <row r="5864" spans="2:14" x14ac:dyDescent="0.25">
      <c r="B5864" s="49" t="s">
        <v>9328</v>
      </c>
      <c r="C5864" s="53" t="str">
        <f>_xlfn.XLOOKUP(Tabla1[[#This Row],[txtDimensionFocus]],Tabla7[Columna1],Tabla7[Columna2])</f>
        <v>Cuentas Por Pagar Contratos</v>
      </c>
      <c r="D5864" s="43" t="s">
        <v>11339</v>
      </c>
      <c r="E5864" t="s">
        <v>2447</v>
      </c>
      <c r="F5864" t="s">
        <v>11640</v>
      </c>
      <c r="G5864" s="41">
        <v>41751</v>
      </c>
      <c r="H5864" t="s">
        <v>2860</v>
      </c>
      <c r="I5864" t="s">
        <v>19307</v>
      </c>
      <c r="K5864" t="s">
        <v>22824</v>
      </c>
      <c r="L5864" t="s">
        <v>21854</v>
      </c>
      <c r="M5864" s="44">
        <v>-118000</v>
      </c>
      <c r="N5864" s="44">
        <v>-118000</v>
      </c>
    </row>
    <row r="5865" spans="2:14" x14ac:dyDescent="0.25">
      <c r="B5865" s="49" t="s">
        <v>9328</v>
      </c>
      <c r="C5865" s="53" t="str">
        <f>_xlfn.XLOOKUP(Tabla1[[#This Row],[txtDimensionFocus]],Tabla7[Columna1],Tabla7[Columna2])</f>
        <v>Cuentas Por Pagar Contratos</v>
      </c>
      <c r="D5865" s="43" t="s">
        <v>11339</v>
      </c>
      <c r="E5865" t="s">
        <v>2447</v>
      </c>
      <c r="F5865" t="s">
        <v>12802</v>
      </c>
      <c r="G5865" s="41">
        <v>41965</v>
      </c>
      <c r="H5865" t="s">
        <v>4444</v>
      </c>
      <c r="I5865" t="s">
        <v>19308</v>
      </c>
      <c r="K5865" t="s">
        <v>22825</v>
      </c>
      <c r="L5865" t="s">
        <v>21854</v>
      </c>
      <c r="M5865" s="44">
        <v>-118000</v>
      </c>
      <c r="N5865" s="44">
        <v>-118000</v>
      </c>
    </row>
    <row r="5866" spans="2:14" x14ac:dyDescent="0.25">
      <c r="B5866" s="49" t="s">
        <v>9328</v>
      </c>
      <c r="C5866" s="53" t="str">
        <f>_xlfn.XLOOKUP(Tabla1[[#This Row],[txtDimensionFocus]],Tabla7[Columna1],Tabla7[Columna2])</f>
        <v>Cuentas Por Pagar Contratos</v>
      </c>
      <c r="D5866" s="43" t="s">
        <v>11339</v>
      </c>
      <c r="E5866" t="s">
        <v>2447</v>
      </c>
      <c r="F5866" t="s">
        <v>13583</v>
      </c>
      <c r="G5866" s="41">
        <v>42142</v>
      </c>
      <c r="H5866" t="s">
        <v>5484</v>
      </c>
      <c r="I5866" t="s">
        <v>19309</v>
      </c>
      <c r="K5866" t="s">
        <v>22825</v>
      </c>
      <c r="L5866" t="s">
        <v>21854</v>
      </c>
      <c r="M5866" s="44">
        <v>-118000</v>
      </c>
      <c r="N5866" s="44">
        <v>-118000</v>
      </c>
    </row>
    <row r="5867" spans="2:14" x14ac:dyDescent="0.25">
      <c r="B5867" s="49" t="s">
        <v>9328</v>
      </c>
      <c r="C5867" s="53" t="str">
        <f>_xlfn.XLOOKUP(Tabla1[[#This Row],[txtDimensionFocus]],Tabla7[Columna1],Tabla7[Columna2])</f>
        <v>Cuentas Por Pagar Contratos</v>
      </c>
      <c r="D5867" s="43" t="s">
        <v>10400</v>
      </c>
      <c r="E5867" t="s">
        <v>1396</v>
      </c>
      <c r="F5867" t="s">
        <v>14885</v>
      </c>
      <c r="G5867" s="41">
        <v>43283</v>
      </c>
      <c r="H5867" t="s">
        <v>7147</v>
      </c>
      <c r="I5867" t="s">
        <v>19362</v>
      </c>
      <c r="K5867" t="s">
        <v>22846</v>
      </c>
      <c r="L5867" t="s">
        <v>21854</v>
      </c>
      <c r="M5867" s="44">
        <v>-118000</v>
      </c>
      <c r="N5867" s="44">
        <v>-118000</v>
      </c>
    </row>
    <row r="5868" spans="2:14" x14ac:dyDescent="0.25">
      <c r="B5868" s="49" t="s">
        <v>9328</v>
      </c>
      <c r="C5868" s="53" t="str">
        <f>_xlfn.XLOOKUP(Tabla1[[#This Row],[txtDimensionFocus]],Tabla7[Columna1],Tabla7[Columna2])</f>
        <v>Cuentas Por Pagar Contratos</v>
      </c>
      <c r="D5868" s="43" t="s">
        <v>10400</v>
      </c>
      <c r="E5868" t="s">
        <v>1396</v>
      </c>
      <c r="F5868" t="s">
        <v>14887</v>
      </c>
      <c r="G5868" s="41">
        <v>43283</v>
      </c>
      <c r="H5868" t="s">
        <v>7148</v>
      </c>
      <c r="I5868" t="s">
        <v>19362</v>
      </c>
      <c r="K5868" t="s">
        <v>22846</v>
      </c>
      <c r="L5868" t="s">
        <v>21854</v>
      </c>
      <c r="M5868" s="44">
        <v>-118000</v>
      </c>
      <c r="N5868" s="44">
        <v>-118000</v>
      </c>
    </row>
    <row r="5869" spans="2:14" x14ac:dyDescent="0.25">
      <c r="B5869" s="49" t="s">
        <v>9328</v>
      </c>
      <c r="C5869" s="53" t="str">
        <f>_xlfn.XLOOKUP(Tabla1[[#This Row],[txtDimensionFocus]],Tabla7[Columna1],Tabla7[Columna2])</f>
        <v>Cuentas Por Pagar Contratos</v>
      </c>
      <c r="D5869" s="43" t="s">
        <v>15352</v>
      </c>
      <c r="E5869" t="s">
        <v>7827</v>
      </c>
      <c r="F5869" t="s">
        <v>15353</v>
      </c>
      <c r="G5869" s="41">
        <v>44271</v>
      </c>
      <c r="H5869" t="s">
        <v>7132</v>
      </c>
      <c r="L5869" t="s">
        <v>21854</v>
      </c>
      <c r="M5869" s="44">
        <v>-118000</v>
      </c>
      <c r="N5869" s="44">
        <v>-118000</v>
      </c>
    </row>
    <row r="5870" spans="2:14" x14ac:dyDescent="0.25">
      <c r="B5870" s="49" t="s">
        <v>9328</v>
      </c>
      <c r="C5870" s="53" t="str">
        <f>_xlfn.XLOOKUP(Tabla1[[#This Row],[txtDimensionFocus]],Tabla7[Columna1],Tabla7[Columna2])</f>
        <v>Cuentas Por Pagar Contratos</v>
      </c>
      <c r="D5870" s="43" t="s">
        <v>12461</v>
      </c>
      <c r="E5870" t="s">
        <v>4003</v>
      </c>
      <c r="F5870" t="s">
        <v>12462</v>
      </c>
      <c r="G5870" s="41">
        <v>41830</v>
      </c>
      <c r="H5870" t="s">
        <v>4004</v>
      </c>
      <c r="L5870" t="s">
        <v>21854</v>
      </c>
      <c r="M5870" s="44">
        <v>-118000</v>
      </c>
      <c r="N5870" s="44">
        <v>-118000</v>
      </c>
    </row>
    <row r="5871" spans="2:14" x14ac:dyDescent="0.25">
      <c r="B5871" s="49" t="s">
        <v>9328</v>
      </c>
      <c r="C5871" s="53" t="str">
        <f>_xlfn.XLOOKUP(Tabla1[[#This Row],[txtDimensionFocus]],Tabla7[Columna1],Tabla7[Columna2])</f>
        <v>Cuentas Por Pagar Contratos</v>
      </c>
      <c r="D5871" s="43" t="s">
        <v>9011</v>
      </c>
      <c r="E5871" t="s">
        <v>9010</v>
      </c>
      <c r="F5871" t="s">
        <v>16280</v>
      </c>
      <c r="G5871" s="41">
        <v>45003</v>
      </c>
      <c r="H5871" t="s">
        <v>7115</v>
      </c>
      <c r="I5871" t="s">
        <v>9012</v>
      </c>
      <c r="J5871" t="s">
        <v>23552</v>
      </c>
      <c r="K5871" t="s">
        <v>23553</v>
      </c>
      <c r="L5871" t="s">
        <v>21854</v>
      </c>
      <c r="M5871" s="44">
        <v>-118000</v>
      </c>
      <c r="N5871" s="44">
        <v>-118000</v>
      </c>
    </row>
    <row r="5872" spans="2:14" x14ac:dyDescent="0.25">
      <c r="B5872" s="49" t="s">
        <v>9328</v>
      </c>
      <c r="C5872" s="53" t="str">
        <f>_xlfn.XLOOKUP(Tabla1[[#This Row],[txtDimensionFocus]],Tabla7[Columna1],Tabla7[Columna2])</f>
        <v>Cuentas Por Pagar Contratos</v>
      </c>
      <c r="D5872" s="43" t="s">
        <v>13903</v>
      </c>
      <c r="E5872" t="s">
        <v>5857</v>
      </c>
      <c r="F5872" t="s">
        <v>13904</v>
      </c>
      <c r="G5872" s="41">
        <v>42339</v>
      </c>
      <c r="H5872" t="s">
        <v>5858</v>
      </c>
      <c r="L5872" t="s">
        <v>21854</v>
      </c>
      <c r="M5872" s="44">
        <v>-115640</v>
      </c>
      <c r="N5872" s="44">
        <v>-115640</v>
      </c>
    </row>
    <row r="5873" spans="2:14" x14ac:dyDescent="0.25">
      <c r="B5873" s="49" t="s">
        <v>9328</v>
      </c>
      <c r="C5873" s="53" t="str">
        <f>_xlfn.XLOOKUP(Tabla1[[#This Row],[txtDimensionFocus]],Tabla7[Columna1],Tabla7[Columna2])</f>
        <v>Cuentas Por Pagar Contratos</v>
      </c>
      <c r="D5873" s="43" t="s">
        <v>484</v>
      </c>
      <c r="E5873" t="s">
        <v>483</v>
      </c>
      <c r="F5873" t="s">
        <v>9992</v>
      </c>
      <c r="G5873" s="41">
        <v>41157</v>
      </c>
      <c r="H5873" t="s">
        <v>839</v>
      </c>
      <c r="L5873" t="s">
        <v>21854</v>
      </c>
      <c r="M5873" s="44">
        <v>-115855</v>
      </c>
      <c r="N5873" s="44">
        <v>-115447.36</v>
      </c>
    </row>
    <row r="5874" spans="2:14" x14ac:dyDescent="0.25">
      <c r="B5874" s="49" t="s">
        <v>9328</v>
      </c>
      <c r="C5874" s="53" t="str">
        <f>_xlfn.XLOOKUP(Tabla1[[#This Row],[txtDimensionFocus]],Tabla7[Columna1],Tabla7[Columna2])</f>
        <v>Cuentas Por Pagar Contratos</v>
      </c>
      <c r="D5874" s="43" t="s">
        <v>14050</v>
      </c>
      <c r="E5874" t="s">
        <v>6063</v>
      </c>
      <c r="F5874" t="s">
        <v>14051</v>
      </c>
      <c r="G5874" s="41">
        <v>42526</v>
      </c>
      <c r="H5874" t="s">
        <v>6064</v>
      </c>
      <c r="I5874" t="s">
        <v>19749</v>
      </c>
      <c r="K5874" t="s">
        <v>23191</v>
      </c>
      <c r="L5874" t="s">
        <v>21854</v>
      </c>
      <c r="M5874" s="44">
        <v>-114937.9</v>
      </c>
      <c r="N5874" s="44">
        <v>-114937.9</v>
      </c>
    </row>
    <row r="5875" spans="2:14" x14ac:dyDescent="0.25">
      <c r="B5875" s="49" t="s">
        <v>9328</v>
      </c>
      <c r="C5875" s="53" t="str">
        <f>_xlfn.XLOOKUP(Tabla1[[#This Row],[txtDimensionFocus]],Tabla7[Columna1],Tabla7[Columna2])</f>
        <v>Cuentas Por Pagar Contratos</v>
      </c>
      <c r="D5875" s="43" t="s">
        <v>266</v>
      </c>
      <c r="E5875" t="s">
        <v>265</v>
      </c>
      <c r="F5875" t="s">
        <v>9490</v>
      </c>
      <c r="G5875" s="41">
        <v>40577</v>
      </c>
      <c r="H5875">
        <v>125</v>
      </c>
      <c r="L5875" t="s">
        <v>21854</v>
      </c>
      <c r="M5875" s="44">
        <v>-113360</v>
      </c>
      <c r="N5875" s="44">
        <v>-113360</v>
      </c>
    </row>
    <row r="5876" spans="2:14" x14ac:dyDescent="0.25">
      <c r="B5876" s="49" t="s">
        <v>9328</v>
      </c>
      <c r="C5876" s="53" t="str">
        <f>_xlfn.XLOOKUP(Tabla1[[#This Row],[txtDimensionFocus]],Tabla7[Columna1],Tabla7[Columna2])</f>
        <v>Cuentas Por Pagar Contratos</v>
      </c>
      <c r="D5876" s="43" t="s">
        <v>10378</v>
      </c>
      <c r="E5876" t="s">
        <v>1369</v>
      </c>
      <c r="F5876" t="s">
        <v>10379</v>
      </c>
      <c r="G5876" s="41">
        <v>41423</v>
      </c>
      <c r="H5876" t="s">
        <v>1370</v>
      </c>
      <c r="L5876" t="s">
        <v>21854</v>
      </c>
      <c r="M5876" s="44">
        <v>-113280</v>
      </c>
      <c r="N5876" s="44">
        <v>-113280</v>
      </c>
    </row>
    <row r="5877" spans="2:14" x14ac:dyDescent="0.25">
      <c r="B5877" s="49" t="s">
        <v>9328</v>
      </c>
      <c r="C5877" s="53" t="str">
        <f>_xlfn.XLOOKUP(Tabla1[[#This Row],[txtDimensionFocus]],Tabla7[Columna1],Tabla7[Columna2])</f>
        <v>Cuentas Por Pagar Contratos</v>
      </c>
      <c r="D5877" s="43" t="s">
        <v>13390</v>
      </c>
      <c r="E5877" t="s">
        <v>5258</v>
      </c>
      <c r="F5877" t="s">
        <v>13391</v>
      </c>
      <c r="G5877" s="41">
        <v>42019</v>
      </c>
      <c r="H5877" t="s">
        <v>2784</v>
      </c>
      <c r="I5877" t="s">
        <v>20361</v>
      </c>
      <c r="K5877" t="s">
        <v>23563</v>
      </c>
      <c r="L5877" t="s">
        <v>21854</v>
      </c>
      <c r="M5877" s="44">
        <v>-113280</v>
      </c>
      <c r="N5877" s="44">
        <v>-113280</v>
      </c>
    </row>
    <row r="5878" spans="2:14" x14ac:dyDescent="0.25">
      <c r="B5878" s="49" t="s">
        <v>9328</v>
      </c>
      <c r="C5878" s="53" t="str">
        <f>_xlfn.XLOOKUP(Tabla1[[#This Row],[txtDimensionFocus]],Tabla7[Columna1],Tabla7[Columna2])</f>
        <v>Cuentas Por Pagar Contratos</v>
      </c>
      <c r="D5878" s="43" t="s">
        <v>16166</v>
      </c>
      <c r="E5878" t="s">
        <v>8817</v>
      </c>
      <c r="F5878" t="s">
        <v>16167</v>
      </c>
      <c r="G5878" s="41">
        <v>44860</v>
      </c>
      <c r="H5878" t="s">
        <v>8818</v>
      </c>
      <c r="I5878" t="s">
        <v>19708</v>
      </c>
      <c r="K5878" t="s">
        <v>23146</v>
      </c>
      <c r="L5878" t="s">
        <v>21854</v>
      </c>
      <c r="M5878" s="44">
        <v>-110691.88</v>
      </c>
      <c r="N5878" s="44">
        <v>-110691.88</v>
      </c>
    </row>
    <row r="5879" spans="2:14" x14ac:dyDescent="0.25">
      <c r="B5879" s="49" t="s">
        <v>23700</v>
      </c>
      <c r="C5879" s="53" t="str">
        <f>_xlfn.XLOOKUP(Tabla1[[#This Row],[txtDimensionFocus]],Tabla7[Columna1],Tabla7[Columna2])</f>
        <v>Retencion por Pagar  de Impuesto Retenido</v>
      </c>
      <c r="D5879" s="43" t="s">
        <v>17</v>
      </c>
      <c r="E5879" t="s">
        <v>16</v>
      </c>
      <c r="F5879" t="s">
        <v>23810</v>
      </c>
      <c r="G5879" s="41">
        <v>41716</v>
      </c>
      <c r="L5879" t="s">
        <v>21854</v>
      </c>
      <c r="M5879">
        <v>-431.13</v>
      </c>
      <c r="N5879">
        <v>-431.13</v>
      </c>
    </row>
    <row r="5880" spans="2:14" x14ac:dyDescent="0.25">
      <c r="B5880" s="49" t="s">
        <v>23700</v>
      </c>
      <c r="C5880" s="53" t="str">
        <f>_xlfn.XLOOKUP(Tabla1[[#This Row],[txtDimensionFocus]],Tabla7[Columna1],Tabla7[Columna2])</f>
        <v>Retencion por Pagar  de Impuesto Retenido</v>
      </c>
      <c r="D5880" s="43" t="s">
        <v>17</v>
      </c>
      <c r="E5880" t="s">
        <v>16</v>
      </c>
      <c r="F5880" t="s">
        <v>23819</v>
      </c>
      <c r="G5880" s="41">
        <v>41737</v>
      </c>
      <c r="L5880" t="s">
        <v>21854</v>
      </c>
      <c r="M5880">
        <v>-431.13</v>
      </c>
      <c r="N5880">
        <v>-431.13</v>
      </c>
    </row>
    <row r="5881" spans="2:14" x14ac:dyDescent="0.25">
      <c r="B5881" s="49" t="s">
        <v>9328</v>
      </c>
      <c r="C5881" s="53" t="str">
        <f>_xlfn.XLOOKUP(Tabla1[[#This Row],[txtDimensionFocus]],Tabla7[Columna1],Tabla7[Columna2])</f>
        <v>Cuentas Por Pagar Contratos</v>
      </c>
      <c r="D5881" s="43" t="s">
        <v>15456</v>
      </c>
      <c r="E5881" t="s">
        <v>7980</v>
      </c>
      <c r="F5881" t="s">
        <v>15457</v>
      </c>
      <c r="G5881" s="41">
        <v>44469</v>
      </c>
      <c r="H5881" t="s">
        <v>7981</v>
      </c>
      <c r="I5881" t="s">
        <v>19445</v>
      </c>
      <c r="K5881" t="s">
        <v>22921</v>
      </c>
      <c r="L5881" t="s">
        <v>21854</v>
      </c>
      <c r="M5881" s="44">
        <v>-110000</v>
      </c>
      <c r="N5881" s="44">
        <v>-110000</v>
      </c>
    </row>
    <row r="5882" spans="2:14" x14ac:dyDescent="0.25">
      <c r="B5882" s="49" t="s">
        <v>9328</v>
      </c>
      <c r="C5882" s="53" t="str">
        <f>_xlfn.XLOOKUP(Tabla1[[#This Row],[txtDimensionFocus]],Tabla7[Columna1],Tabla7[Columna2])</f>
        <v>Cuentas Por Pagar Contratos</v>
      </c>
      <c r="D5882" s="43" t="s">
        <v>7503</v>
      </c>
      <c r="E5882" t="s">
        <v>7502</v>
      </c>
      <c r="F5882" t="s">
        <v>15134</v>
      </c>
      <c r="G5882" s="41">
        <v>43648</v>
      </c>
      <c r="H5882" t="s">
        <v>7504</v>
      </c>
      <c r="I5882" t="s">
        <v>19833</v>
      </c>
      <c r="K5882" t="s">
        <v>23440</v>
      </c>
      <c r="L5882" t="s">
        <v>21854</v>
      </c>
      <c r="M5882" s="44">
        <v>-108560</v>
      </c>
      <c r="N5882" s="44">
        <v>-108560</v>
      </c>
    </row>
    <row r="5883" spans="2:14" x14ac:dyDescent="0.25">
      <c r="B5883" s="49" t="s">
        <v>9328</v>
      </c>
      <c r="C5883" s="53" t="str">
        <f>_xlfn.XLOOKUP(Tabla1[[#This Row],[txtDimensionFocus]],Tabla7[Columna1],Tabla7[Columna2])</f>
        <v>Cuentas Por Pagar Contratos</v>
      </c>
      <c r="D5883" s="43" t="s">
        <v>10660</v>
      </c>
      <c r="E5883" t="s">
        <v>1730</v>
      </c>
      <c r="F5883" t="s">
        <v>10661</v>
      </c>
      <c r="G5883" s="41">
        <v>41599</v>
      </c>
      <c r="H5883" t="s">
        <v>1731</v>
      </c>
      <c r="I5883" t="s">
        <v>19322</v>
      </c>
      <c r="K5883" t="s">
        <v>22890</v>
      </c>
      <c r="L5883" t="s">
        <v>21854</v>
      </c>
      <c r="M5883" s="44">
        <v>-108000</v>
      </c>
      <c r="N5883" s="44">
        <v>-108000</v>
      </c>
    </row>
    <row r="5884" spans="2:14" x14ac:dyDescent="0.25">
      <c r="B5884" s="49" t="s">
        <v>9328</v>
      </c>
      <c r="C5884" s="53" t="str">
        <f>_xlfn.XLOOKUP(Tabla1[[#This Row],[txtDimensionFocus]],Tabla7[Columna1],Tabla7[Columna2])</f>
        <v>Cuentas Por Pagar Contratos</v>
      </c>
      <c r="D5884" s="43" t="s">
        <v>7658</v>
      </c>
      <c r="E5884" t="s">
        <v>7657</v>
      </c>
      <c r="F5884" t="s">
        <v>15293</v>
      </c>
      <c r="G5884" s="41">
        <v>44060</v>
      </c>
      <c r="H5884" t="s">
        <v>7744</v>
      </c>
      <c r="I5884" t="s">
        <v>20352</v>
      </c>
      <c r="K5884" t="s">
        <v>22725</v>
      </c>
      <c r="L5884" t="s">
        <v>21854</v>
      </c>
      <c r="M5884" s="44">
        <v>-107572.3</v>
      </c>
      <c r="N5884" s="44">
        <v>-107572.3</v>
      </c>
    </row>
    <row r="5885" spans="2:14" x14ac:dyDescent="0.25">
      <c r="B5885" s="49" t="s">
        <v>9328</v>
      </c>
      <c r="C5885" s="53" t="str">
        <f>_xlfn.XLOOKUP(Tabla1[[#This Row],[txtDimensionFocus]],Tabla7[Columna1],Tabla7[Columna2])</f>
        <v>Cuentas Por Pagar Contratos</v>
      </c>
      <c r="D5885" s="43" t="s">
        <v>7658</v>
      </c>
      <c r="E5885" t="s">
        <v>7657</v>
      </c>
      <c r="F5885" t="s">
        <v>15304</v>
      </c>
      <c r="G5885" s="41">
        <v>44091</v>
      </c>
      <c r="H5885" t="s">
        <v>7756</v>
      </c>
      <c r="I5885" t="s">
        <v>20354</v>
      </c>
      <c r="K5885" t="s">
        <v>22725</v>
      </c>
      <c r="L5885" t="s">
        <v>21854</v>
      </c>
      <c r="M5885" s="44">
        <v>-107572.3</v>
      </c>
      <c r="N5885" s="44">
        <v>-107572.3</v>
      </c>
    </row>
    <row r="5886" spans="2:14" x14ac:dyDescent="0.25">
      <c r="B5886" s="49" t="s">
        <v>9328</v>
      </c>
      <c r="C5886" s="53" t="str">
        <f>_xlfn.XLOOKUP(Tabla1[[#This Row],[txtDimensionFocus]],Tabla7[Columna1],Tabla7[Columna2])</f>
        <v>Cuentas Por Pagar Contratos</v>
      </c>
      <c r="D5886" s="43" t="s">
        <v>7658</v>
      </c>
      <c r="E5886" t="s">
        <v>7657</v>
      </c>
      <c r="F5886" t="s">
        <v>15232</v>
      </c>
      <c r="G5886" s="41">
        <v>43928</v>
      </c>
      <c r="H5886" t="s">
        <v>7488</v>
      </c>
      <c r="I5886" t="s">
        <v>20351</v>
      </c>
      <c r="K5886" t="s">
        <v>22725</v>
      </c>
      <c r="L5886" t="s">
        <v>21854</v>
      </c>
      <c r="M5886" s="44">
        <v>-107572.29</v>
      </c>
      <c r="N5886" s="44">
        <v>-107572.29</v>
      </c>
    </row>
    <row r="5887" spans="2:14" x14ac:dyDescent="0.25">
      <c r="B5887" s="49" t="s">
        <v>9328</v>
      </c>
      <c r="C5887" s="53" t="str">
        <f>_xlfn.XLOOKUP(Tabla1[[#This Row],[txtDimensionFocus]],Tabla7[Columna1],Tabla7[Columna2])</f>
        <v>Cuentas Por Pagar Contratos</v>
      </c>
      <c r="D5887" s="43" t="s">
        <v>1557</v>
      </c>
      <c r="E5887" t="s">
        <v>1556</v>
      </c>
      <c r="F5887" t="s">
        <v>15196</v>
      </c>
      <c r="G5887" s="41">
        <v>43836</v>
      </c>
      <c r="L5887" t="s">
        <v>21854</v>
      </c>
      <c r="M5887" s="44">
        <v>-106293.66</v>
      </c>
      <c r="N5887" s="44">
        <v>-106293.66</v>
      </c>
    </row>
    <row r="5888" spans="2:14" x14ac:dyDescent="0.25">
      <c r="B5888" s="49" t="s">
        <v>9328</v>
      </c>
      <c r="C5888" s="53" t="str">
        <f>_xlfn.XLOOKUP(Tabla1[[#This Row],[txtDimensionFocus]],Tabla7[Columna1],Tabla7[Columna2])</f>
        <v>Cuentas Por Pagar Contratos</v>
      </c>
      <c r="D5888" s="43" t="s">
        <v>13789</v>
      </c>
      <c r="E5888" t="s">
        <v>5720</v>
      </c>
      <c r="F5888" t="s">
        <v>13792</v>
      </c>
      <c r="G5888" s="41">
        <v>42247</v>
      </c>
      <c r="H5888" t="s">
        <v>5723</v>
      </c>
      <c r="I5888" t="s">
        <v>19407</v>
      </c>
      <c r="K5888" t="s">
        <v>4419</v>
      </c>
      <c r="L5888" t="s">
        <v>21854</v>
      </c>
      <c r="M5888" s="44">
        <v>-106200</v>
      </c>
      <c r="N5888" s="44">
        <v>-106200</v>
      </c>
    </row>
    <row r="5889" spans="2:14" x14ac:dyDescent="0.25">
      <c r="B5889" s="49" t="s">
        <v>9328</v>
      </c>
      <c r="C5889" s="53" t="str">
        <f>_xlfn.XLOOKUP(Tabla1[[#This Row],[txtDimensionFocus]],Tabla7[Columna1],Tabla7[Columna2])</f>
        <v>Cuentas Por Pagar Contratos</v>
      </c>
      <c r="D5889" s="43" t="s">
        <v>14846</v>
      </c>
      <c r="E5889" t="s">
        <v>7099</v>
      </c>
      <c r="F5889" t="s">
        <v>14847</v>
      </c>
      <c r="G5889" s="41">
        <v>43241</v>
      </c>
      <c r="H5889" t="s">
        <v>7100</v>
      </c>
      <c r="I5889" t="s">
        <v>19698</v>
      </c>
      <c r="K5889" t="s">
        <v>23134</v>
      </c>
      <c r="L5889" t="s">
        <v>21854</v>
      </c>
      <c r="M5889" s="44">
        <v>-106200</v>
      </c>
      <c r="N5889" s="44">
        <v>-106200</v>
      </c>
    </row>
    <row r="5890" spans="2:14" x14ac:dyDescent="0.25">
      <c r="B5890" s="49" t="s">
        <v>9328</v>
      </c>
      <c r="C5890" s="53" t="str">
        <f>_xlfn.XLOOKUP(Tabla1[[#This Row],[txtDimensionFocus]],Tabla7[Columna1],Tabla7[Columna2])</f>
        <v>Cuentas Por Pagar Contratos</v>
      </c>
      <c r="D5890" s="43" t="s">
        <v>1636</v>
      </c>
      <c r="E5890" t="s">
        <v>1635</v>
      </c>
      <c r="F5890" t="s">
        <v>10575</v>
      </c>
      <c r="G5890" s="41">
        <v>41558</v>
      </c>
      <c r="H5890" t="s">
        <v>1637</v>
      </c>
      <c r="L5890" t="s">
        <v>21854</v>
      </c>
      <c r="M5890" s="44">
        <v>-2140590.92</v>
      </c>
      <c r="N5890" s="44">
        <v>-105601.27</v>
      </c>
    </row>
    <row r="5891" spans="2:14" x14ac:dyDescent="0.25">
      <c r="B5891" s="49" t="s">
        <v>23700</v>
      </c>
      <c r="C5891" s="53" t="str">
        <f>_xlfn.XLOOKUP(Tabla1[[#This Row],[txtDimensionFocus]],Tabla7[Columna1],Tabla7[Columna2])</f>
        <v>Retencion por Pagar  de Impuesto Retenido</v>
      </c>
      <c r="D5891" s="43" t="s">
        <v>17</v>
      </c>
      <c r="E5891" t="s">
        <v>16</v>
      </c>
      <c r="F5891" t="s">
        <v>23821</v>
      </c>
      <c r="G5891" s="41">
        <v>41856</v>
      </c>
      <c r="L5891" t="s">
        <v>21854</v>
      </c>
      <c r="M5891">
        <v>-349.94</v>
      </c>
      <c r="N5891">
        <v>-349.94</v>
      </c>
    </row>
    <row r="5892" spans="2:14" x14ac:dyDescent="0.25">
      <c r="B5892" s="49" t="s">
        <v>9328</v>
      </c>
      <c r="C5892" s="53" t="str">
        <f>_xlfn.XLOOKUP(Tabla1[[#This Row],[txtDimensionFocus]],Tabla7[Columna1],Tabla7[Columna2])</f>
        <v>Cuentas Por Pagar Contratos</v>
      </c>
      <c r="D5892" s="43" t="s">
        <v>12637</v>
      </c>
      <c r="E5892" t="s">
        <v>4244</v>
      </c>
      <c r="F5892" t="s">
        <v>12638</v>
      </c>
      <c r="G5892" s="41">
        <v>41893</v>
      </c>
      <c r="H5892" t="s">
        <v>4245</v>
      </c>
      <c r="I5892" t="s">
        <v>19845</v>
      </c>
      <c r="K5892" t="s">
        <v>23280</v>
      </c>
      <c r="L5892" t="s">
        <v>21854</v>
      </c>
      <c r="M5892" s="44">
        <v>-105000</v>
      </c>
      <c r="N5892" s="44">
        <v>-105000</v>
      </c>
    </row>
    <row r="5893" spans="2:14" x14ac:dyDescent="0.25">
      <c r="B5893" s="49" t="s">
        <v>9328</v>
      </c>
      <c r="C5893" s="53" t="str">
        <f>_xlfn.XLOOKUP(Tabla1[[#This Row],[txtDimensionFocus]],Tabla7[Columna1],Tabla7[Columna2])</f>
        <v>Cuentas Por Pagar Contratos</v>
      </c>
      <c r="D5893" s="43" t="s">
        <v>14992</v>
      </c>
      <c r="E5893" t="s">
        <v>7303</v>
      </c>
      <c r="F5893" t="s">
        <v>14993</v>
      </c>
      <c r="G5893" s="41">
        <v>43434</v>
      </c>
      <c r="H5893" t="s">
        <v>7304</v>
      </c>
      <c r="I5893" t="s">
        <v>19393</v>
      </c>
      <c r="K5893" t="s">
        <v>22884</v>
      </c>
      <c r="L5893" t="s">
        <v>21854</v>
      </c>
      <c r="M5893" s="44">
        <v>-104076</v>
      </c>
      <c r="N5893" s="44">
        <v>-104076</v>
      </c>
    </row>
    <row r="5894" spans="2:14" x14ac:dyDescent="0.25">
      <c r="B5894" s="49" t="s">
        <v>9328</v>
      </c>
      <c r="C5894" s="53" t="str">
        <f>_xlfn.XLOOKUP(Tabla1[[#This Row],[txtDimensionFocus]],Tabla7[Columna1],Tabla7[Columna2])</f>
        <v>Cuentas Por Pagar Contratos</v>
      </c>
      <c r="D5894" s="43" t="s">
        <v>14992</v>
      </c>
      <c r="E5894" t="s">
        <v>7303</v>
      </c>
      <c r="F5894" t="s">
        <v>14994</v>
      </c>
      <c r="G5894" s="41">
        <v>43437</v>
      </c>
      <c r="H5894" t="s">
        <v>7305</v>
      </c>
      <c r="I5894" t="s">
        <v>19394</v>
      </c>
      <c r="K5894" t="s">
        <v>22884</v>
      </c>
      <c r="L5894" t="s">
        <v>21854</v>
      </c>
      <c r="M5894" s="44">
        <v>-104076</v>
      </c>
      <c r="N5894" s="44">
        <v>-104076</v>
      </c>
    </row>
    <row r="5895" spans="2:14" x14ac:dyDescent="0.25">
      <c r="B5895" s="49" t="s">
        <v>9328</v>
      </c>
      <c r="C5895" s="53" t="str">
        <f>_xlfn.XLOOKUP(Tabla1[[#This Row],[txtDimensionFocus]],Tabla7[Columna1],Tabla7[Columna2])</f>
        <v>Cuentas Por Pagar Contratos</v>
      </c>
      <c r="D5895" s="43" t="s">
        <v>14992</v>
      </c>
      <c r="E5895" t="s">
        <v>7303</v>
      </c>
      <c r="F5895" t="s">
        <v>14995</v>
      </c>
      <c r="G5895" s="41">
        <v>43437</v>
      </c>
      <c r="H5895" t="s">
        <v>7306</v>
      </c>
      <c r="I5895" t="s">
        <v>19395</v>
      </c>
      <c r="K5895" t="s">
        <v>22884</v>
      </c>
      <c r="L5895" t="s">
        <v>21854</v>
      </c>
      <c r="M5895" s="44">
        <v>-104076</v>
      </c>
      <c r="N5895" s="44">
        <v>-104076</v>
      </c>
    </row>
    <row r="5896" spans="2:14" x14ac:dyDescent="0.25">
      <c r="B5896" s="49" t="s">
        <v>9328</v>
      </c>
      <c r="C5896" s="53" t="str">
        <f>_xlfn.XLOOKUP(Tabla1[[#This Row],[txtDimensionFocus]],Tabla7[Columna1],Tabla7[Columna2])</f>
        <v>Cuentas Por Pagar Contratos</v>
      </c>
      <c r="D5896" s="43" t="s">
        <v>14992</v>
      </c>
      <c r="E5896" t="s">
        <v>7303</v>
      </c>
      <c r="F5896" t="s">
        <v>15011</v>
      </c>
      <c r="G5896" s="41">
        <v>43448</v>
      </c>
      <c r="H5896" t="s">
        <v>7324</v>
      </c>
      <c r="I5896" t="s">
        <v>19396</v>
      </c>
      <c r="K5896" t="s">
        <v>22884</v>
      </c>
      <c r="L5896" t="s">
        <v>21854</v>
      </c>
      <c r="M5896" s="44">
        <v>-104076</v>
      </c>
      <c r="N5896" s="44">
        <v>-104076</v>
      </c>
    </row>
    <row r="5897" spans="2:14" x14ac:dyDescent="0.25">
      <c r="B5897" s="49" t="s">
        <v>9328</v>
      </c>
      <c r="C5897" s="53" t="str">
        <f>_xlfn.XLOOKUP(Tabla1[[#This Row],[txtDimensionFocus]],Tabla7[Columna1],Tabla7[Columna2])</f>
        <v>Cuentas Por Pagar Contratos</v>
      </c>
      <c r="D5897" s="43" t="s">
        <v>7114</v>
      </c>
      <c r="E5897" t="s">
        <v>7113</v>
      </c>
      <c r="F5897" t="s">
        <v>14860</v>
      </c>
      <c r="G5897" s="41">
        <v>43249</v>
      </c>
      <c r="H5897" t="s">
        <v>7115</v>
      </c>
      <c r="I5897" t="s">
        <v>20242</v>
      </c>
      <c r="K5897" t="s">
        <v>23505</v>
      </c>
      <c r="L5897" t="s">
        <v>21854</v>
      </c>
      <c r="M5897" s="44">
        <v>-103987.5</v>
      </c>
      <c r="N5897" s="44">
        <v>-103987.5</v>
      </c>
    </row>
    <row r="5898" spans="2:14" x14ac:dyDescent="0.25">
      <c r="B5898" s="49" t="s">
        <v>9328</v>
      </c>
      <c r="C5898" s="53" t="str">
        <f>_xlfn.XLOOKUP(Tabla1[[#This Row],[txtDimensionFocus]],Tabla7[Columna1],Tabla7[Columna2])</f>
        <v>Cuentas Por Pagar Contratos</v>
      </c>
      <c r="D5898" s="43" t="s">
        <v>13331</v>
      </c>
      <c r="E5898" t="s">
        <v>5216</v>
      </c>
      <c r="F5898" t="s">
        <v>13332</v>
      </c>
      <c r="G5898" s="41">
        <v>42004</v>
      </c>
      <c r="H5898" t="s">
        <v>5214</v>
      </c>
      <c r="L5898" t="s">
        <v>21854</v>
      </c>
      <c r="M5898" s="44">
        <v>-103500</v>
      </c>
      <c r="N5898" s="44">
        <v>-103500</v>
      </c>
    </row>
    <row r="5899" spans="2:14" x14ac:dyDescent="0.25">
      <c r="B5899" s="49" t="s">
        <v>9328</v>
      </c>
      <c r="C5899" s="53" t="str">
        <f>_xlfn.XLOOKUP(Tabla1[[#This Row],[txtDimensionFocus]],Tabla7[Columna1],Tabla7[Columna2])</f>
        <v>Cuentas Por Pagar Contratos</v>
      </c>
      <c r="D5899" s="43" t="s">
        <v>13333</v>
      </c>
      <c r="E5899" t="s">
        <v>5217</v>
      </c>
      <c r="F5899" t="s">
        <v>13334</v>
      </c>
      <c r="G5899" s="41">
        <v>42004</v>
      </c>
      <c r="H5899" t="s">
        <v>5214</v>
      </c>
      <c r="L5899" t="s">
        <v>21854</v>
      </c>
      <c r="M5899" s="44">
        <v>-103500</v>
      </c>
      <c r="N5899" s="44">
        <v>-103500</v>
      </c>
    </row>
    <row r="5900" spans="2:14" x14ac:dyDescent="0.25">
      <c r="B5900" s="49" t="s">
        <v>9328</v>
      </c>
      <c r="C5900" s="53" t="str">
        <f>_xlfn.XLOOKUP(Tabla1[[#This Row],[txtDimensionFocus]],Tabla7[Columna1],Tabla7[Columna2])</f>
        <v>Cuentas Por Pagar Contratos</v>
      </c>
      <c r="D5900" s="43" t="s">
        <v>13337</v>
      </c>
      <c r="E5900" t="s">
        <v>5221</v>
      </c>
      <c r="F5900" t="s">
        <v>13338</v>
      </c>
      <c r="G5900" s="41">
        <v>42004</v>
      </c>
      <c r="H5900" t="s">
        <v>5214</v>
      </c>
      <c r="L5900" t="s">
        <v>21854</v>
      </c>
      <c r="M5900" s="44">
        <v>-103500</v>
      </c>
      <c r="N5900" s="44">
        <v>-103500</v>
      </c>
    </row>
    <row r="5901" spans="2:14" x14ac:dyDescent="0.25">
      <c r="B5901" s="49" t="s">
        <v>9328</v>
      </c>
      <c r="C5901" s="53" t="str">
        <f>_xlfn.XLOOKUP(Tabla1[[#This Row],[txtDimensionFocus]],Tabla7[Columna1],Tabla7[Columna2])</f>
        <v>Cuentas Por Pagar Contratos</v>
      </c>
      <c r="D5901" s="43" t="s">
        <v>13341</v>
      </c>
      <c r="E5901" t="s">
        <v>5223</v>
      </c>
      <c r="F5901" t="s">
        <v>13342</v>
      </c>
      <c r="G5901" s="41">
        <v>42004</v>
      </c>
      <c r="H5901" t="s">
        <v>5214</v>
      </c>
      <c r="L5901" t="s">
        <v>21854</v>
      </c>
      <c r="M5901" s="44">
        <v>-103500</v>
      </c>
      <c r="N5901" s="44">
        <v>-103500</v>
      </c>
    </row>
    <row r="5902" spans="2:14" x14ac:dyDescent="0.25">
      <c r="B5902" s="49" t="s">
        <v>9328</v>
      </c>
      <c r="C5902" s="53" t="str">
        <f>_xlfn.XLOOKUP(Tabla1[[#This Row],[txtDimensionFocus]],Tabla7[Columna1],Tabla7[Columna2])</f>
        <v>Cuentas Por Pagar Contratos</v>
      </c>
      <c r="D5902" s="43" t="s">
        <v>13343</v>
      </c>
      <c r="E5902" t="s">
        <v>5224</v>
      </c>
      <c r="F5902" t="s">
        <v>13344</v>
      </c>
      <c r="G5902" s="41">
        <v>42004</v>
      </c>
      <c r="H5902" t="s">
        <v>5214</v>
      </c>
      <c r="L5902" t="s">
        <v>21854</v>
      </c>
      <c r="M5902" s="44">
        <v>-103500</v>
      </c>
      <c r="N5902" s="44">
        <v>-103500</v>
      </c>
    </row>
    <row r="5903" spans="2:14" x14ac:dyDescent="0.25">
      <c r="B5903" s="49" t="s">
        <v>9328</v>
      </c>
      <c r="C5903" s="53" t="str">
        <f>_xlfn.XLOOKUP(Tabla1[[#This Row],[txtDimensionFocus]],Tabla7[Columna1],Tabla7[Columna2])</f>
        <v>Cuentas Por Pagar Contratos</v>
      </c>
      <c r="D5903" s="43" t="s">
        <v>13347</v>
      </c>
      <c r="E5903" t="s">
        <v>5227</v>
      </c>
      <c r="F5903" t="s">
        <v>13348</v>
      </c>
      <c r="G5903" s="41">
        <v>42004</v>
      </c>
      <c r="H5903" t="s">
        <v>5214</v>
      </c>
      <c r="L5903" t="s">
        <v>21854</v>
      </c>
      <c r="M5903" s="44">
        <v>-103500</v>
      </c>
      <c r="N5903" s="44">
        <v>-103500</v>
      </c>
    </row>
    <row r="5904" spans="2:14" x14ac:dyDescent="0.25">
      <c r="B5904" s="49" t="s">
        <v>9328</v>
      </c>
      <c r="C5904" s="53" t="str">
        <f>_xlfn.XLOOKUP(Tabla1[[#This Row],[txtDimensionFocus]],Tabla7[Columna1],Tabla7[Columna2])</f>
        <v>Cuentas Por Pagar Contratos</v>
      </c>
      <c r="D5904" s="43" t="s">
        <v>13349</v>
      </c>
      <c r="E5904" t="s">
        <v>5228</v>
      </c>
      <c r="F5904" t="s">
        <v>13350</v>
      </c>
      <c r="G5904" s="41">
        <v>42004</v>
      </c>
      <c r="H5904" t="s">
        <v>5214</v>
      </c>
      <c r="L5904" t="s">
        <v>21854</v>
      </c>
      <c r="M5904" s="44">
        <v>-103500</v>
      </c>
      <c r="N5904" s="44">
        <v>-103500</v>
      </c>
    </row>
    <row r="5905" spans="2:14" x14ac:dyDescent="0.25">
      <c r="B5905" s="49" t="s">
        <v>9328</v>
      </c>
      <c r="C5905" s="53" t="str">
        <f>_xlfn.XLOOKUP(Tabla1[[#This Row],[txtDimensionFocus]],Tabla7[Columna1],Tabla7[Columna2])</f>
        <v>Cuentas Por Pagar Contratos</v>
      </c>
      <c r="D5905" s="43" t="s">
        <v>13351</v>
      </c>
      <c r="E5905" t="s">
        <v>5229</v>
      </c>
      <c r="F5905" t="s">
        <v>13352</v>
      </c>
      <c r="G5905" s="41">
        <v>42004</v>
      </c>
      <c r="H5905" t="s">
        <v>5214</v>
      </c>
      <c r="L5905" t="s">
        <v>21854</v>
      </c>
      <c r="M5905" s="44">
        <v>-103500</v>
      </c>
      <c r="N5905" s="44">
        <v>-103500</v>
      </c>
    </row>
    <row r="5906" spans="2:14" x14ac:dyDescent="0.25">
      <c r="B5906" s="49" t="s">
        <v>23700</v>
      </c>
      <c r="C5906" s="53" t="str">
        <f>_xlfn.XLOOKUP(Tabla1[[#This Row],[txtDimensionFocus]],Tabla7[Columna1],Tabla7[Columna2])</f>
        <v>Retencion por Pagar  de Impuesto Retenido</v>
      </c>
      <c r="D5906" s="43" t="s">
        <v>17</v>
      </c>
      <c r="E5906" t="s">
        <v>16</v>
      </c>
      <c r="F5906" t="s">
        <v>23758</v>
      </c>
      <c r="G5906" s="41">
        <v>41612</v>
      </c>
      <c r="L5906" t="s">
        <v>21854</v>
      </c>
      <c r="M5906">
        <v>-284</v>
      </c>
      <c r="N5906">
        <v>-284</v>
      </c>
    </row>
    <row r="5907" spans="2:14" x14ac:dyDescent="0.25">
      <c r="B5907" s="49" t="s">
        <v>23700</v>
      </c>
      <c r="C5907" s="53" t="str">
        <f>_xlfn.XLOOKUP(Tabla1[[#This Row],[txtDimensionFocus]],Tabla7[Columna1],Tabla7[Columna2])</f>
        <v>Retencion por Pagar  de Impuesto Retenido</v>
      </c>
      <c r="D5907" s="43" t="s">
        <v>17</v>
      </c>
      <c r="E5907" t="s">
        <v>16</v>
      </c>
      <c r="F5907" t="s">
        <v>23763</v>
      </c>
      <c r="G5907" s="41">
        <v>41618</v>
      </c>
      <c r="L5907" t="s">
        <v>21854</v>
      </c>
      <c r="M5907">
        <v>-284</v>
      </c>
      <c r="N5907">
        <v>-284</v>
      </c>
    </row>
    <row r="5908" spans="2:14" x14ac:dyDescent="0.25">
      <c r="B5908" s="49" t="s">
        <v>23700</v>
      </c>
      <c r="C5908" s="53" t="str">
        <f>_xlfn.XLOOKUP(Tabla1[[#This Row],[txtDimensionFocus]],Tabla7[Columna1],Tabla7[Columna2])</f>
        <v>Retencion por Pagar  de Impuesto Retenido</v>
      </c>
      <c r="D5908" s="43" t="s">
        <v>17</v>
      </c>
      <c r="E5908" t="s">
        <v>16</v>
      </c>
      <c r="F5908" t="s">
        <v>23816</v>
      </c>
      <c r="G5908" s="41">
        <v>41732</v>
      </c>
      <c r="L5908" t="s">
        <v>21854</v>
      </c>
      <c r="M5908">
        <v>-280.25</v>
      </c>
      <c r="N5908">
        <v>-280.25</v>
      </c>
    </row>
    <row r="5909" spans="2:14" x14ac:dyDescent="0.25">
      <c r="B5909" s="49" t="s">
        <v>9328</v>
      </c>
      <c r="C5909" s="53" t="str">
        <f>_xlfn.XLOOKUP(Tabla1[[#This Row],[txtDimensionFocus]],Tabla7[Columna1],Tabla7[Columna2])</f>
        <v>Cuentas Por Pagar Contratos</v>
      </c>
      <c r="D5909" s="43" t="s">
        <v>13353</v>
      </c>
      <c r="E5909" t="s">
        <v>5230</v>
      </c>
      <c r="F5909" t="s">
        <v>13354</v>
      </c>
      <c r="G5909" s="41">
        <v>42004</v>
      </c>
      <c r="H5909" t="s">
        <v>5214</v>
      </c>
      <c r="L5909" t="s">
        <v>21854</v>
      </c>
      <c r="M5909" s="44">
        <v>-103500</v>
      </c>
      <c r="N5909" s="44">
        <v>-103500</v>
      </c>
    </row>
    <row r="5910" spans="2:14" x14ac:dyDescent="0.25">
      <c r="B5910" s="49" t="s">
        <v>9328</v>
      </c>
      <c r="C5910" s="53" t="str">
        <f>_xlfn.XLOOKUP(Tabla1[[#This Row],[txtDimensionFocus]],Tabla7[Columna1],Tabla7[Columna2])</f>
        <v>Cuentas Por Pagar Contratos</v>
      </c>
      <c r="D5910" s="43" t="s">
        <v>13355</v>
      </c>
      <c r="E5910" t="s">
        <v>5231</v>
      </c>
      <c r="F5910" t="s">
        <v>13356</v>
      </c>
      <c r="G5910" s="41">
        <v>42004</v>
      </c>
      <c r="H5910" t="s">
        <v>5214</v>
      </c>
      <c r="L5910" t="s">
        <v>21854</v>
      </c>
      <c r="M5910" s="44">
        <v>-103500</v>
      </c>
      <c r="N5910" s="44">
        <v>-103500</v>
      </c>
    </row>
    <row r="5911" spans="2:14" x14ac:dyDescent="0.25">
      <c r="B5911" s="49" t="s">
        <v>9328</v>
      </c>
      <c r="C5911" s="53" t="str">
        <f>_xlfn.XLOOKUP(Tabla1[[#This Row],[txtDimensionFocus]],Tabla7[Columna1],Tabla7[Columna2])</f>
        <v>Cuentas Por Pagar Contratos</v>
      </c>
      <c r="D5911" s="43" t="s">
        <v>13357</v>
      </c>
      <c r="E5911" t="s">
        <v>5232</v>
      </c>
      <c r="F5911" t="s">
        <v>13358</v>
      </c>
      <c r="G5911" s="41">
        <v>42004</v>
      </c>
      <c r="H5911" t="s">
        <v>5214</v>
      </c>
      <c r="L5911" t="s">
        <v>21854</v>
      </c>
      <c r="M5911" s="44">
        <v>-103500</v>
      </c>
      <c r="N5911" s="44">
        <v>-103500</v>
      </c>
    </row>
    <row r="5912" spans="2:14" x14ac:dyDescent="0.25">
      <c r="B5912" s="49" t="s">
        <v>9328</v>
      </c>
      <c r="C5912" s="53" t="str">
        <f>_xlfn.XLOOKUP(Tabla1[[#This Row],[txtDimensionFocus]],Tabla7[Columna1],Tabla7[Columna2])</f>
        <v>Cuentas Por Pagar Contratos</v>
      </c>
      <c r="D5912" s="43" t="s">
        <v>13360</v>
      </c>
      <c r="E5912" t="s">
        <v>5234</v>
      </c>
      <c r="F5912" t="s">
        <v>13361</v>
      </c>
      <c r="G5912" s="41">
        <v>42004</v>
      </c>
      <c r="H5912" t="s">
        <v>5214</v>
      </c>
      <c r="L5912" t="s">
        <v>21854</v>
      </c>
      <c r="M5912" s="44">
        <v>-103500</v>
      </c>
      <c r="N5912" s="44">
        <v>-103500</v>
      </c>
    </row>
    <row r="5913" spans="2:14" x14ac:dyDescent="0.25">
      <c r="B5913" s="49" t="s">
        <v>23700</v>
      </c>
      <c r="C5913" s="53" t="str">
        <f>_xlfn.XLOOKUP(Tabla1[[#This Row],[txtDimensionFocus]],Tabla7[Columna1],Tabla7[Columna2])</f>
        <v>Retencion por Pagar  de Impuesto Retenido</v>
      </c>
      <c r="D5913" s="43" t="s">
        <v>17</v>
      </c>
      <c r="E5913" t="s">
        <v>16</v>
      </c>
      <c r="F5913" t="s">
        <v>23779</v>
      </c>
      <c r="G5913" s="41">
        <v>41639</v>
      </c>
      <c r="L5913" t="s">
        <v>21854</v>
      </c>
      <c r="M5913">
        <v>-241.38</v>
      </c>
      <c r="N5913">
        <v>-241.38</v>
      </c>
    </row>
    <row r="5914" spans="2:14" x14ac:dyDescent="0.25">
      <c r="B5914" s="49" t="s">
        <v>23581</v>
      </c>
      <c r="C5914" s="53" t="str">
        <f>_xlfn.XLOOKUP(Tabla1[[#This Row],[txtDimensionFocus]],Tabla7[Columna1],Tabla7[Columna2])</f>
        <v>Retencion Impuesto Sobre La Renta Empleados</v>
      </c>
      <c r="D5914" s="43" t="s">
        <v>17</v>
      </c>
      <c r="E5914" t="s">
        <v>16</v>
      </c>
      <c r="F5914" t="s">
        <v>23583</v>
      </c>
      <c r="G5914" s="41">
        <v>41470</v>
      </c>
      <c r="L5914" t="s">
        <v>21854</v>
      </c>
      <c r="M5914">
        <v>-235.24</v>
      </c>
      <c r="N5914">
        <v>-235.24</v>
      </c>
    </row>
    <row r="5915" spans="2:14" x14ac:dyDescent="0.25">
      <c r="B5915" s="49" t="s">
        <v>9328</v>
      </c>
      <c r="C5915" s="53" t="str">
        <f>_xlfn.XLOOKUP(Tabla1[[#This Row],[txtDimensionFocus]],Tabla7[Columna1],Tabla7[Columna2])</f>
        <v>Cuentas Por Pagar Contratos</v>
      </c>
      <c r="D5915" s="43" t="s">
        <v>13362</v>
      </c>
      <c r="E5915" t="s">
        <v>5235</v>
      </c>
      <c r="F5915" t="s">
        <v>13363</v>
      </c>
      <c r="G5915" s="41">
        <v>42004</v>
      </c>
      <c r="H5915" t="s">
        <v>5214</v>
      </c>
      <c r="L5915" t="s">
        <v>21854</v>
      </c>
      <c r="M5915" s="44">
        <v>-103500</v>
      </c>
      <c r="N5915" s="44">
        <v>-103500</v>
      </c>
    </row>
    <row r="5916" spans="2:14" x14ac:dyDescent="0.25">
      <c r="B5916" s="49" t="s">
        <v>23700</v>
      </c>
      <c r="C5916" s="53" t="str">
        <f>_xlfn.XLOOKUP(Tabla1[[#This Row],[txtDimensionFocus]],Tabla7[Columna1],Tabla7[Columna2])</f>
        <v>Retencion por Pagar  de Impuesto Retenido</v>
      </c>
      <c r="D5916" s="43" t="s">
        <v>17</v>
      </c>
      <c r="E5916" t="s">
        <v>16</v>
      </c>
      <c r="F5916" t="s">
        <v>23750</v>
      </c>
      <c r="G5916" s="41">
        <v>41593</v>
      </c>
      <c r="L5916" t="s">
        <v>21854</v>
      </c>
      <c r="M5916">
        <v>-231.56</v>
      </c>
      <c r="N5916">
        <v>-231.56</v>
      </c>
    </row>
    <row r="5917" spans="2:14" x14ac:dyDescent="0.25">
      <c r="B5917" s="49" t="s">
        <v>9328</v>
      </c>
      <c r="C5917" s="53" t="str">
        <f>_xlfn.XLOOKUP(Tabla1[[#This Row],[txtDimensionFocus]],Tabla7[Columna1],Tabla7[Columna2])</f>
        <v>Cuentas Por Pagar Contratos</v>
      </c>
      <c r="D5917" s="43" t="s">
        <v>13366</v>
      </c>
      <c r="E5917" t="s">
        <v>5238</v>
      </c>
      <c r="F5917" t="s">
        <v>13367</v>
      </c>
      <c r="G5917" s="41">
        <v>42004</v>
      </c>
      <c r="H5917" t="s">
        <v>5214</v>
      </c>
      <c r="L5917" t="s">
        <v>21854</v>
      </c>
      <c r="M5917" s="44">
        <v>-103500</v>
      </c>
      <c r="N5917" s="44">
        <v>-103500</v>
      </c>
    </row>
    <row r="5918" spans="2:14" x14ac:dyDescent="0.25">
      <c r="B5918" s="49" t="s">
        <v>9328</v>
      </c>
      <c r="C5918" s="53" t="str">
        <f>_xlfn.XLOOKUP(Tabla1[[#This Row],[txtDimensionFocus]],Tabla7[Columna1],Tabla7[Columna2])</f>
        <v>Cuentas Por Pagar Contratos</v>
      </c>
      <c r="D5918" s="43" t="s">
        <v>13370</v>
      </c>
      <c r="E5918" t="s">
        <v>5242</v>
      </c>
      <c r="F5918" t="s">
        <v>13371</v>
      </c>
      <c r="G5918" s="41">
        <v>42004</v>
      </c>
      <c r="H5918" t="s">
        <v>5214</v>
      </c>
      <c r="L5918" t="s">
        <v>21854</v>
      </c>
      <c r="M5918" s="44">
        <v>-103500</v>
      </c>
      <c r="N5918" s="44">
        <v>-103500</v>
      </c>
    </row>
    <row r="5919" spans="2:14" x14ac:dyDescent="0.25">
      <c r="B5919" s="49" t="s">
        <v>9328</v>
      </c>
      <c r="C5919" s="53" t="str">
        <f>_xlfn.XLOOKUP(Tabla1[[#This Row],[txtDimensionFocus]],Tabla7[Columna1],Tabla7[Columna2])</f>
        <v>Cuentas Por Pagar Contratos</v>
      </c>
      <c r="D5919" s="43" t="s">
        <v>13372</v>
      </c>
      <c r="E5919" t="s">
        <v>5243</v>
      </c>
      <c r="F5919" t="s">
        <v>13373</v>
      </c>
      <c r="G5919" s="41">
        <v>42004</v>
      </c>
      <c r="H5919" t="s">
        <v>5214</v>
      </c>
      <c r="L5919" t="s">
        <v>21854</v>
      </c>
      <c r="M5919" s="44">
        <v>-103500</v>
      </c>
      <c r="N5919" s="44">
        <v>-103500</v>
      </c>
    </row>
    <row r="5920" spans="2:14" x14ac:dyDescent="0.25">
      <c r="B5920" s="49" t="s">
        <v>9328</v>
      </c>
      <c r="C5920" s="53" t="str">
        <f>_xlfn.XLOOKUP(Tabla1[[#This Row],[txtDimensionFocus]],Tabla7[Columna1],Tabla7[Columna2])</f>
        <v>Cuentas Por Pagar Contratos</v>
      </c>
      <c r="D5920" s="43" t="s">
        <v>13374</v>
      </c>
      <c r="E5920" t="s">
        <v>5244</v>
      </c>
      <c r="F5920" t="s">
        <v>13375</v>
      </c>
      <c r="G5920" s="41">
        <v>42004</v>
      </c>
      <c r="H5920" t="s">
        <v>5214</v>
      </c>
      <c r="L5920" t="s">
        <v>21854</v>
      </c>
      <c r="M5920" s="44">
        <v>-103500</v>
      </c>
      <c r="N5920" s="44">
        <v>-103500</v>
      </c>
    </row>
    <row r="5921" spans="2:14" x14ac:dyDescent="0.25">
      <c r="B5921" s="49" t="s">
        <v>9328</v>
      </c>
      <c r="C5921" s="53" t="str">
        <f>_xlfn.XLOOKUP(Tabla1[[#This Row],[txtDimensionFocus]],Tabla7[Columna1],Tabla7[Columna2])</f>
        <v>Cuentas Por Pagar Contratos</v>
      </c>
      <c r="D5921" s="43" t="s">
        <v>13376</v>
      </c>
      <c r="E5921" t="s">
        <v>5245</v>
      </c>
      <c r="F5921" t="s">
        <v>13377</v>
      </c>
      <c r="G5921" s="41">
        <v>42004</v>
      </c>
      <c r="H5921" t="s">
        <v>5214</v>
      </c>
      <c r="L5921" t="s">
        <v>21854</v>
      </c>
      <c r="M5921" s="44">
        <v>-103500</v>
      </c>
      <c r="N5921" s="44">
        <v>-103500</v>
      </c>
    </row>
    <row r="5922" spans="2:14" x14ac:dyDescent="0.25">
      <c r="B5922" s="49" t="s">
        <v>23585</v>
      </c>
      <c r="C5922" s="53" t="str">
        <f>_xlfn.XLOOKUP(Tabla1[[#This Row],[txtDimensionFocus]],Tabla7[Columna1],Tabla7[Columna2])</f>
        <v>Cuenta Por Pagar Sueldos/Pension Alimenticia</v>
      </c>
      <c r="D5922" s="43" t="s">
        <v>23613</v>
      </c>
      <c r="E5922" t="s">
        <v>23614</v>
      </c>
      <c r="F5922" t="s">
        <v>23616</v>
      </c>
      <c r="G5922" s="41">
        <v>42368</v>
      </c>
      <c r="L5922" t="s">
        <v>21854</v>
      </c>
      <c r="M5922">
        <v>-200</v>
      </c>
      <c r="N5922">
        <v>-200</v>
      </c>
    </row>
    <row r="5923" spans="2:14" x14ac:dyDescent="0.25">
      <c r="B5923" s="49" t="s">
        <v>9328</v>
      </c>
      <c r="C5923" s="53" t="str">
        <f>_xlfn.XLOOKUP(Tabla1[[#This Row],[txtDimensionFocus]],Tabla7[Columna1],Tabla7[Columna2])</f>
        <v>Cuentas Por Pagar Contratos</v>
      </c>
      <c r="D5923" s="43" t="s">
        <v>13378</v>
      </c>
      <c r="E5923" t="s">
        <v>5246</v>
      </c>
      <c r="F5923" t="s">
        <v>13379</v>
      </c>
      <c r="G5923" s="41">
        <v>42004</v>
      </c>
      <c r="H5923" t="s">
        <v>5214</v>
      </c>
      <c r="L5923" t="s">
        <v>21854</v>
      </c>
      <c r="M5923" s="44">
        <v>-103500</v>
      </c>
      <c r="N5923" s="44">
        <v>-103500</v>
      </c>
    </row>
    <row r="5924" spans="2:14" x14ac:dyDescent="0.25">
      <c r="B5924" s="49" t="s">
        <v>23700</v>
      </c>
      <c r="C5924" s="53" t="str">
        <f>_xlfn.XLOOKUP(Tabla1[[#This Row],[txtDimensionFocus]],Tabla7[Columna1],Tabla7[Columna2])</f>
        <v>Retencion por Pagar  de Impuesto Retenido</v>
      </c>
      <c r="D5924" s="43" t="s">
        <v>17</v>
      </c>
      <c r="E5924" t="s">
        <v>16</v>
      </c>
      <c r="F5924" t="s">
        <v>23784</v>
      </c>
      <c r="G5924" s="41">
        <v>41680</v>
      </c>
      <c r="L5924" t="s">
        <v>21854</v>
      </c>
      <c r="M5924">
        <v>-189.64</v>
      </c>
      <c r="N5924">
        <v>-189.64</v>
      </c>
    </row>
    <row r="5925" spans="2:14" x14ac:dyDescent="0.25">
      <c r="B5925" s="49" t="s">
        <v>23700</v>
      </c>
      <c r="C5925" s="53" t="str">
        <f>_xlfn.XLOOKUP(Tabla1[[#This Row],[txtDimensionFocus]],Tabla7[Columna1],Tabla7[Columna2])</f>
        <v>Retencion por Pagar  de Impuesto Retenido</v>
      </c>
      <c r="D5925" s="43" t="s">
        <v>17</v>
      </c>
      <c r="E5925" t="s">
        <v>16</v>
      </c>
      <c r="F5925" t="s">
        <v>23771</v>
      </c>
      <c r="G5925" s="41">
        <v>41635</v>
      </c>
      <c r="L5925" t="s">
        <v>21854</v>
      </c>
      <c r="M5925">
        <v>-185.58</v>
      </c>
      <c r="N5925">
        <v>-185.58</v>
      </c>
    </row>
    <row r="5926" spans="2:14" x14ac:dyDescent="0.25">
      <c r="B5926" s="49" t="s">
        <v>9328</v>
      </c>
      <c r="C5926" s="53" t="str">
        <f>_xlfn.XLOOKUP(Tabla1[[#This Row],[txtDimensionFocus]],Tabla7[Columna1],Tabla7[Columna2])</f>
        <v>Cuentas Por Pagar Contratos</v>
      </c>
      <c r="D5926" s="43" t="s">
        <v>13380</v>
      </c>
      <c r="E5926" t="s">
        <v>5247</v>
      </c>
      <c r="F5926" t="s">
        <v>13381</v>
      </c>
      <c r="G5926" s="41">
        <v>42004</v>
      </c>
      <c r="H5926" t="s">
        <v>5214</v>
      </c>
      <c r="L5926" t="s">
        <v>21854</v>
      </c>
      <c r="M5926" s="44">
        <v>-103500</v>
      </c>
      <c r="N5926" s="44">
        <v>-103500</v>
      </c>
    </row>
    <row r="5927" spans="2:14" x14ac:dyDescent="0.25">
      <c r="B5927" s="49" t="s">
        <v>23700</v>
      </c>
      <c r="C5927" s="53" t="str">
        <f>_xlfn.XLOOKUP(Tabla1[[#This Row],[txtDimensionFocus]],Tabla7[Columna1],Tabla7[Columna2])</f>
        <v>Retencion por Pagar  de Impuesto Retenido</v>
      </c>
      <c r="D5927" s="43" t="s">
        <v>17</v>
      </c>
      <c r="E5927" t="s">
        <v>16</v>
      </c>
      <c r="F5927" t="s">
        <v>23862</v>
      </c>
      <c r="G5927" s="41">
        <v>41529</v>
      </c>
      <c r="L5927" t="s">
        <v>21854</v>
      </c>
      <c r="M5927">
        <v>-180</v>
      </c>
      <c r="N5927">
        <v>-180</v>
      </c>
    </row>
    <row r="5928" spans="2:14" x14ac:dyDescent="0.25">
      <c r="B5928" s="49" t="s">
        <v>23978</v>
      </c>
      <c r="C5928" s="53" t="str">
        <f>_xlfn.XLOOKUP(Tabla1[[#This Row],[txtDimensionFocus]],Tabla7[Columna1],Tabla7[Columna2])</f>
        <v>Cuenta Por Pagar Aportes Corrientes.</v>
      </c>
      <c r="D5928" s="43" t="s">
        <v>24030</v>
      </c>
      <c r="E5928" t="s">
        <v>24031</v>
      </c>
      <c r="F5928" t="s">
        <v>24036</v>
      </c>
      <c r="G5928" s="41">
        <v>42886</v>
      </c>
      <c r="L5928" t="s">
        <v>21854</v>
      </c>
      <c r="M5928">
        <v>-175</v>
      </c>
      <c r="N5928">
        <v>-175</v>
      </c>
    </row>
    <row r="5929" spans="2:14" x14ac:dyDescent="0.25">
      <c r="B5929" s="49" t="s">
        <v>23978</v>
      </c>
      <c r="C5929" s="53" t="str">
        <f>_xlfn.XLOOKUP(Tabla1[[#This Row],[txtDimensionFocus]],Tabla7[Columna1],Tabla7[Columna2])</f>
        <v>Cuenta Por Pagar Aportes Corrientes.</v>
      </c>
      <c r="D5929" s="43" t="s">
        <v>24030</v>
      </c>
      <c r="E5929" t="s">
        <v>24031</v>
      </c>
      <c r="F5929" t="s">
        <v>24042</v>
      </c>
      <c r="G5929" s="41">
        <v>42775</v>
      </c>
      <c r="L5929" t="s">
        <v>21854</v>
      </c>
      <c r="M5929">
        <v>-175</v>
      </c>
      <c r="N5929">
        <v>-175</v>
      </c>
    </row>
    <row r="5930" spans="2:14" x14ac:dyDescent="0.25">
      <c r="B5930" s="49" t="s">
        <v>9328</v>
      </c>
      <c r="C5930" s="53" t="str">
        <f>_xlfn.XLOOKUP(Tabla1[[#This Row],[txtDimensionFocus]],Tabla7[Columna1],Tabla7[Columna2])</f>
        <v>Cuentas Por Pagar Contratos</v>
      </c>
      <c r="D5930" s="43" t="s">
        <v>13382</v>
      </c>
      <c r="E5930" t="s">
        <v>5248</v>
      </c>
      <c r="F5930" t="s">
        <v>13383</v>
      </c>
      <c r="G5930" s="41">
        <v>42004</v>
      </c>
      <c r="H5930" t="s">
        <v>5214</v>
      </c>
      <c r="L5930" t="s">
        <v>21854</v>
      </c>
      <c r="M5930" s="44">
        <v>-103500</v>
      </c>
      <c r="N5930" s="44">
        <v>-103500</v>
      </c>
    </row>
    <row r="5931" spans="2:14" x14ac:dyDescent="0.25">
      <c r="B5931" s="49" t="s">
        <v>9328</v>
      </c>
      <c r="C5931" s="53" t="str">
        <f>_xlfn.XLOOKUP(Tabla1[[#This Row],[txtDimensionFocus]],Tabla7[Columna1],Tabla7[Columna2])</f>
        <v>Cuentas Por Pagar Contratos</v>
      </c>
      <c r="D5931" s="43" t="s">
        <v>13384</v>
      </c>
      <c r="E5931" t="s">
        <v>5249</v>
      </c>
      <c r="F5931" t="s">
        <v>13385</v>
      </c>
      <c r="G5931" s="41">
        <v>42004</v>
      </c>
      <c r="H5931" t="s">
        <v>5214</v>
      </c>
      <c r="L5931" t="s">
        <v>21854</v>
      </c>
      <c r="M5931" s="44">
        <v>-103500</v>
      </c>
      <c r="N5931" s="44">
        <v>-103500</v>
      </c>
    </row>
    <row r="5932" spans="2:14" x14ac:dyDescent="0.25">
      <c r="B5932" s="49" t="s">
        <v>9328</v>
      </c>
      <c r="C5932" s="53" t="str">
        <f>_xlfn.XLOOKUP(Tabla1[[#This Row],[txtDimensionFocus]],Tabla7[Columna1],Tabla7[Columna2])</f>
        <v>Cuentas Por Pagar Contratos</v>
      </c>
      <c r="D5932" s="43" t="s">
        <v>13953</v>
      </c>
      <c r="E5932" t="s">
        <v>5918</v>
      </c>
      <c r="F5932" t="s">
        <v>14557</v>
      </c>
      <c r="G5932" s="41">
        <v>42809</v>
      </c>
      <c r="H5932" t="s">
        <v>6706</v>
      </c>
      <c r="L5932" t="s">
        <v>21854</v>
      </c>
      <c r="M5932" s="44">
        <v>-100890</v>
      </c>
      <c r="N5932" s="44">
        <v>-100890</v>
      </c>
    </row>
    <row r="5933" spans="2:14" x14ac:dyDescent="0.25">
      <c r="B5933" s="49" t="s">
        <v>9328</v>
      </c>
      <c r="C5933" s="53" t="str">
        <f>_xlfn.XLOOKUP(Tabla1[[#This Row],[txtDimensionFocus]],Tabla7[Columna1],Tabla7[Columna2])</f>
        <v>Cuentas Por Pagar Contratos</v>
      </c>
      <c r="D5933" s="43" t="s">
        <v>14844</v>
      </c>
      <c r="E5933" t="s">
        <v>7097</v>
      </c>
      <c r="F5933" t="s">
        <v>14845</v>
      </c>
      <c r="G5933" s="41">
        <v>43238</v>
      </c>
      <c r="H5933" t="s">
        <v>7098</v>
      </c>
      <c r="I5933" t="s">
        <v>19930</v>
      </c>
      <c r="K5933" t="s">
        <v>23357</v>
      </c>
      <c r="L5933" t="s">
        <v>21854</v>
      </c>
      <c r="M5933" s="44">
        <v>-100400.82</v>
      </c>
      <c r="N5933" s="44">
        <v>-100400.82</v>
      </c>
    </row>
    <row r="5934" spans="2:14" x14ac:dyDescent="0.25">
      <c r="B5934" s="49" t="s">
        <v>9328</v>
      </c>
      <c r="C5934" s="53" t="str">
        <f>_xlfn.XLOOKUP(Tabla1[[#This Row],[txtDimensionFocus]],Tabla7[Columna1],Tabla7[Columna2])</f>
        <v>Cuentas Por Pagar Contratos</v>
      </c>
      <c r="D5934" s="43" t="s">
        <v>9898</v>
      </c>
      <c r="E5934" t="s">
        <v>702</v>
      </c>
      <c r="F5934" t="s">
        <v>11650</v>
      </c>
      <c r="G5934" s="41">
        <v>41752</v>
      </c>
      <c r="H5934" t="s">
        <v>2872</v>
      </c>
      <c r="I5934" t="s">
        <v>19368</v>
      </c>
      <c r="K5934" t="s">
        <v>22850</v>
      </c>
      <c r="L5934" t="s">
        <v>21854</v>
      </c>
      <c r="M5934" s="44">
        <v>-100000</v>
      </c>
      <c r="N5934" s="44">
        <v>-100000</v>
      </c>
    </row>
    <row r="5935" spans="2:14" x14ac:dyDescent="0.25">
      <c r="B5935" s="49" t="s">
        <v>9328</v>
      </c>
      <c r="C5935" s="53" t="str">
        <f>_xlfn.XLOOKUP(Tabla1[[#This Row],[txtDimensionFocus]],Tabla7[Columna1],Tabla7[Columna2])</f>
        <v>Cuentas Por Pagar Contratos</v>
      </c>
      <c r="D5935" s="43" t="s">
        <v>9898</v>
      </c>
      <c r="E5935" t="s">
        <v>702</v>
      </c>
      <c r="F5935" t="s">
        <v>11651</v>
      </c>
      <c r="G5935" s="41">
        <v>41752</v>
      </c>
      <c r="H5935" t="s">
        <v>2873</v>
      </c>
      <c r="I5935" t="s">
        <v>19369</v>
      </c>
      <c r="K5935" t="s">
        <v>22850</v>
      </c>
      <c r="L5935" t="s">
        <v>21854</v>
      </c>
      <c r="M5935" s="44">
        <v>-100000</v>
      </c>
      <c r="N5935" s="44">
        <v>-100000</v>
      </c>
    </row>
    <row r="5936" spans="2:14" x14ac:dyDescent="0.25">
      <c r="B5936" s="49" t="s">
        <v>23978</v>
      </c>
      <c r="C5936" s="53" t="str">
        <f>_xlfn.XLOOKUP(Tabla1[[#This Row],[txtDimensionFocus]],Tabla7[Columna1],Tabla7[Columna2])</f>
        <v>Cuenta Por Pagar Aportes Corrientes.</v>
      </c>
      <c r="D5936" s="43" t="s">
        <v>24030</v>
      </c>
      <c r="E5936" t="s">
        <v>24031</v>
      </c>
      <c r="F5936" t="s">
        <v>24038</v>
      </c>
      <c r="G5936" s="41">
        <v>42888</v>
      </c>
      <c r="L5936" t="s">
        <v>21854</v>
      </c>
      <c r="M5936">
        <v>-125</v>
      </c>
      <c r="N5936">
        <v>-125</v>
      </c>
    </row>
    <row r="5937" spans="2:14" x14ac:dyDescent="0.25">
      <c r="B5937" s="49" t="s">
        <v>23978</v>
      </c>
      <c r="C5937" s="53" t="str">
        <f>_xlfn.XLOOKUP(Tabla1[[#This Row],[txtDimensionFocus]],Tabla7[Columna1],Tabla7[Columna2])</f>
        <v>Cuenta Por Pagar Aportes Corrientes.</v>
      </c>
      <c r="D5937" s="43" t="s">
        <v>24030</v>
      </c>
      <c r="E5937" t="s">
        <v>24031</v>
      </c>
      <c r="F5937" t="s">
        <v>24040</v>
      </c>
      <c r="G5937" s="41">
        <v>42922</v>
      </c>
      <c r="L5937" t="s">
        <v>21854</v>
      </c>
      <c r="M5937">
        <v>-125</v>
      </c>
      <c r="N5937">
        <v>-125</v>
      </c>
    </row>
    <row r="5938" spans="2:14" x14ac:dyDescent="0.25">
      <c r="B5938" s="49" t="s">
        <v>23978</v>
      </c>
      <c r="C5938" s="53" t="str">
        <f>_xlfn.XLOOKUP(Tabla1[[#This Row],[txtDimensionFocus]],Tabla7[Columna1],Tabla7[Columna2])</f>
        <v>Cuenta Por Pagar Aportes Corrientes.</v>
      </c>
      <c r="D5938" s="43" t="s">
        <v>24030</v>
      </c>
      <c r="E5938" t="s">
        <v>24031</v>
      </c>
      <c r="F5938" t="s">
        <v>24032</v>
      </c>
      <c r="G5938" s="41">
        <v>42752</v>
      </c>
      <c r="L5938" t="s">
        <v>21854</v>
      </c>
      <c r="M5938">
        <v>-100</v>
      </c>
      <c r="N5938">
        <v>-100</v>
      </c>
    </row>
    <row r="5939" spans="2:14" x14ac:dyDescent="0.25">
      <c r="B5939" s="49" t="s">
        <v>23978</v>
      </c>
      <c r="C5939" s="53" t="str">
        <f>_xlfn.XLOOKUP(Tabla1[[#This Row],[txtDimensionFocus]],Tabla7[Columna1],Tabla7[Columna2])</f>
        <v>Cuenta Por Pagar Aportes Corrientes.</v>
      </c>
      <c r="D5939" s="43" t="s">
        <v>24030</v>
      </c>
      <c r="E5939" t="s">
        <v>24031</v>
      </c>
      <c r="F5939" t="s">
        <v>24041</v>
      </c>
      <c r="G5939" s="41">
        <v>42928</v>
      </c>
      <c r="L5939" t="s">
        <v>21854</v>
      </c>
      <c r="M5939">
        <v>-100</v>
      </c>
      <c r="N5939">
        <v>-100</v>
      </c>
    </row>
    <row r="5940" spans="2:14" x14ac:dyDescent="0.25">
      <c r="B5940" s="49" t="s">
        <v>23978</v>
      </c>
      <c r="C5940" s="53" t="str">
        <f>_xlfn.XLOOKUP(Tabla1[[#This Row],[txtDimensionFocus]],Tabla7[Columna1],Tabla7[Columna2])</f>
        <v>Cuenta Por Pagar Aportes Corrientes.</v>
      </c>
      <c r="D5940" s="43" t="s">
        <v>24030</v>
      </c>
      <c r="E5940" t="s">
        <v>24031</v>
      </c>
      <c r="F5940" t="s">
        <v>24033</v>
      </c>
      <c r="G5940" s="41">
        <v>42879</v>
      </c>
      <c r="L5940" t="s">
        <v>21854</v>
      </c>
      <c r="M5940">
        <v>-75</v>
      </c>
      <c r="N5940">
        <v>-75</v>
      </c>
    </row>
    <row r="5941" spans="2:14" x14ac:dyDescent="0.25">
      <c r="B5941" s="49" t="s">
        <v>23978</v>
      </c>
      <c r="C5941" s="53" t="str">
        <f>_xlfn.XLOOKUP(Tabla1[[#This Row],[txtDimensionFocus]],Tabla7[Columna1],Tabla7[Columna2])</f>
        <v>Cuenta Por Pagar Aportes Corrientes.</v>
      </c>
      <c r="D5941" s="43" t="s">
        <v>24030</v>
      </c>
      <c r="E5941" t="s">
        <v>24031</v>
      </c>
      <c r="F5941" t="s">
        <v>24037</v>
      </c>
      <c r="G5941" s="41">
        <v>42886</v>
      </c>
      <c r="L5941" t="s">
        <v>21854</v>
      </c>
      <c r="M5941">
        <v>-75</v>
      </c>
      <c r="N5941">
        <v>-75</v>
      </c>
    </row>
    <row r="5942" spans="2:14" x14ac:dyDescent="0.25">
      <c r="B5942" s="49" t="s">
        <v>9328</v>
      </c>
      <c r="C5942" s="53" t="str">
        <f>_xlfn.XLOOKUP(Tabla1[[#This Row],[txtDimensionFocus]],Tabla7[Columna1],Tabla7[Columna2])</f>
        <v>Cuentas Por Pagar Contratos</v>
      </c>
      <c r="D5942" s="43" t="s">
        <v>10344</v>
      </c>
      <c r="E5942" t="s">
        <v>1319</v>
      </c>
      <c r="F5942" t="s">
        <v>10345</v>
      </c>
      <c r="G5942" s="41">
        <v>41388</v>
      </c>
      <c r="H5942" t="s">
        <v>1320</v>
      </c>
      <c r="I5942" t="s">
        <v>19590</v>
      </c>
      <c r="K5942" t="s">
        <v>23025</v>
      </c>
      <c r="L5942" t="s">
        <v>21854</v>
      </c>
      <c r="M5942" s="44">
        <v>-100000</v>
      </c>
      <c r="N5942" s="44">
        <v>-100000</v>
      </c>
    </row>
    <row r="5943" spans="2:14" x14ac:dyDescent="0.25">
      <c r="B5943" s="49" t="s">
        <v>23700</v>
      </c>
      <c r="C5943" s="53" t="str">
        <f>_xlfn.XLOOKUP(Tabla1[[#This Row],[txtDimensionFocus]],Tabla7[Columna1],Tabla7[Columna2])</f>
        <v>Retencion por Pagar  de Impuesto Retenido</v>
      </c>
      <c r="D5943" s="43" t="s">
        <v>17</v>
      </c>
      <c r="E5943" t="s">
        <v>16</v>
      </c>
      <c r="F5943" t="s">
        <v>23798</v>
      </c>
      <c r="G5943" s="41">
        <v>41704</v>
      </c>
      <c r="L5943" t="s">
        <v>21854</v>
      </c>
      <c r="M5943">
        <v>-62.62</v>
      </c>
      <c r="N5943">
        <v>-62.62</v>
      </c>
    </row>
    <row r="5944" spans="2:14" x14ac:dyDescent="0.25">
      <c r="B5944" s="49" t="s">
        <v>9328</v>
      </c>
      <c r="C5944" s="53" t="str">
        <f>_xlfn.XLOOKUP(Tabla1[[#This Row],[txtDimensionFocus]],Tabla7[Columna1],Tabla7[Columna2])</f>
        <v>Cuentas Por Pagar Contratos</v>
      </c>
      <c r="D5944" s="43" t="s">
        <v>15796</v>
      </c>
      <c r="E5944" t="s">
        <v>8350</v>
      </c>
      <c r="F5944" t="s">
        <v>15797</v>
      </c>
      <c r="G5944" s="41">
        <v>44471</v>
      </c>
      <c r="H5944" t="s">
        <v>8351</v>
      </c>
      <c r="I5944" t="s">
        <v>19802</v>
      </c>
      <c r="K5944" t="s">
        <v>23231</v>
      </c>
      <c r="L5944" t="s">
        <v>21854</v>
      </c>
      <c r="M5944" s="44">
        <v>-100000</v>
      </c>
      <c r="N5944" s="44">
        <v>-100000</v>
      </c>
    </row>
    <row r="5945" spans="2:14" x14ac:dyDescent="0.25">
      <c r="B5945" s="49" t="s">
        <v>23978</v>
      </c>
      <c r="C5945" s="53" t="str">
        <f>_xlfn.XLOOKUP(Tabla1[[#This Row],[txtDimensionFocus]],Tabla7[Columna1],Tabla7[Columna2])</f>
        <v>Cuenta Por Pagar Aportes Corrientes.</v>
      </c>
      <c r="D5945" s="43" t="s">
        <v>24030</v>
      </c>
      <c r="E5945" t="s">
        <v>24031</v>
      </c>
      <c r="F5945" t="s">
        <v>24035</v>
      </c>
      <c r="G5945" s="41">
        <v>42886</v>
      </c>
      <c r="L5945" t="s">
        <v>21854</v>
      </c>
      <c r="M5945">
        <v>-50</v>
      </c>
      <c r="N5945">
        <v>-50</v>
      </c>
    </row>
    <row r="5946" spans="2:14" x14ac:dyDescent="0.25">
      <c r="B5946" s="49" t="s">
        <v>23978</v>
      </c>
      <c r="C5946" s="53" t="str">
        <f>_xlfn.XLOOKUP(Tabla1[[#This Row],[txtDimensionFocus]],Tabla7[Columna1],Tabla7[Columna2])</f>
        <v>Cuenta Por Pagar Aportes Corrientes.</v>
      </c>
      <c r="D5946" s="43" t="s">
        <v>816</v>
      </c>
      <c r="E5946" t="s">
        <v>815</v>
      </c>
      <c r="F5946" t="s">
        <v>10975</v>
      </c>
      <c r="G5946" s="41">
        <v>41639</v>
      </c>
      <c r="L5946" t="s">
        <v>21854</v>
      </c>
      <c r="M5946">
        <v>-25</v>
      </c>
      <c r="N5946">
        <v>-25</v>
      </c>
    </row>
    <row r="5947" spans="2:14" x14ac:dyDescent="0.25">
      <c r="B5947" s="49" t="s">
        <v>23978</v>
      </c>
      <c r="C5947" s="53" t="str">
        <f>_xlfn.XLOOKUP(Tabla1[[#This Row],[txtDimensionFocus]],Tabla7[Columna1],Tabla7[Columna2])</f>
        <v>Cuenta Por Pagar Aportes Corrientes.</v>
      </c>
      <c r="D5947" s="43" t="s">
        <v>24030</v>
      </c>
      <c r="E5947" t="s">
        <v>24031</v>
      </c>
      <c r="F5947" t="s">
        <v>24034</v>
      </c>
      <c r="G5947" s="41">
        <v>42881</v>
      </c>
      <c r="L5947" t="s">
        <v>21854</v>
      </c>
      <c r="M5947">
        <v>-25</v>
      </c>
      <c r="N5947">
        <v>-25</v>
      </c>
    </row>
    <row r="5948" spans="2:14" x14ac:dyDescent="0.25">
      <c r="B5948" s="49" t="s">
        <v>9328</v>
      </c>
      <c r="C5948" s="53" t="str">
        <f>_xlfn.XLOOKUP(Tabla1[[#This Row],[txtDimensionFocus]],Tabla7[Columna1],Tabla7[Columna2])</f>
        <v>Cuentas Por Pagar Contratos</v>
      </c>
      <c r="D5948" s="43" t="s">
        <v>6953</v>
      </c>
      <c r="E5948" t="s">
        <v>6952</v>
      </c>
      <c r="F5948" t="s">
        <v>14737</v>
      </c>
      <c r="G5948" s="41">
        <v>43041</v>
      </c>
      <c r="H5948" t="s">
        <v>6954</v>
      </c>
      <c r="L5948" t="s">
        <v>21854</v>
      </c>
      <c r="M5948" s="44">
        <v>-95728</v>
      </c>
      <c r="N5948" s="44">
        <v>-95728</v>
      </c>
    </row>
    <row r="5949" spans="2:14" x14ac:dyDescent="0.25">
      <c r="B5949" s="49" t="s">
        <v>9328</v>
      </c>
      <c r="C5949" s="53" t="str">
        <f>_xlfn.XLOOKUP(Tabla1[[#This Row],[txtDimensionFocus]],Tabla7[Columna1],Tabla7[Columna2])</f>
        <v>Cuentas Por Pagar Contratos</v>
      </c>
      <c r="D5949" s="43" t="s">
        <v>14999</v>
      </c>
      <c r="E5949" t="s">
        <v>7308</v>
      </c>
      <c r="F5949" t="s">
        <v>15000</v>
      </c>
      <c r="G5949" s="41">
        <v>43439</v>
      </c>
      <c r="H5949" t="s">
        <v>7309</v>
      </c>
      <c r="I5949" t="s">
        <v>19455</v>
      </c>
      <c r="K5949" t="s">
        <v>22933</v>
      </c>
      <c r="L5949" t="s">
        <v>21854</v>
      </c>
      <c r="M5949" s="44">
        <v>-94400</v>
      </c>
      <c r="N5949" s="44">
        <v>-94400</v>
      </c>
    </row>
    <row r="5950" spans="2:14" x14ac:dyDescent="0.25">
      <c r="B5950" s="49" t="s">
        <v>9328</v>
      </c>
      <c r="C5950" s="53" t="str">
        <f>_xlfn.XLOOKUP(Tabla1[[#This Row],[txtDimensionFocus]],Tabla7[Columna1],Tabla7[Columna2])</f>
        <v>Cuentas Por Pagar Contratos</v>
      </c>
      <c r="D5950" s="43" t="s">
        <v>16589</v>
      </c>
      <c r="E5950" t="s">
        <v>16590</v>
      </c>
      <c r="F5950" t="s">
        <v>19460</v>
      </c>
      <c r="G5950" s="41">
        <v>45153</v>
      </c>
      <c r="H5950" t="s">
        <v>19461</v>
      </c>
      <c r="I5950" t="s">
        <v>19462</v>
      </c>
      <c r="K5950" t="s">
        <v>22941</v>
      </c>
      <c r="L5950" t="s">
        <v>21854</v>
      </c>
      <c r="M5950" s="44">
        <v>-94400</v>
      </c>
      <c r="N5950" s="44">
        <v>-94400</v>
      </c>
    </row>
    <row r="5951" spans="2:14" x14ac:dyDescent="0.25">
      <c r="B5951" s="49" t="s">
        <v>9328</v>
      </c>
      <c r="C5951" s="53" t="str">
        <f>_xlfn.XLOOKUP(Tabla1[[#This Row],[txtDimensionFocus]],Tabla7[Columna1],Tabla7[Columna2])</f>
        <v>Cuentas Por Pagar Contratos</v>
      </c>
      <c r="D5951" s="43" t="s">
        <v>16589</v>
      </c>
      <c r="E5951" t="s">
        <v>16590</v>
      </c>
      <c r="F5951" t="s">
        <v>19463</v>
      </c>
      <c r="G5951" s="41">
        <v>45153</v>
      </c>
      <c r="H5951" t="s">
        <v>19464</v>
      </c>
      <c r="I5951" t="s">
        <v>19465</v>
      </c>
      <c r="L5951" t="s">
        <v>21854</v>
      </c>
      <c r="M5951" s="44">
        <v>-94400</v>
      </c>
      <c r="N5951" s="44">
        <v>-94400</v>
      </c>
    </row>
    <row r="5952" spans="2:14" x14ac:dyDescent="0.25">
      <c r="B5952" s="49" t="s">
        <v>9328</v>
      </c>
      <c r="C5952" s="53" t="str">
        <f>_xlfn.XLOOKUP(Tabla1[[#This Row],[txtDimensionFocus]],Tabla7[Columna1],Tabla7[Columna2])</f>
        <v>Cuentas Por Pagar Contratos</v>
      </c>
      <c r="D5952" s="43" t="s">
        <v>13571</v>
      </c>
      <c r="E5952" t="s">
        <v>5465</v>
      </c>
      <c r="F5952" t="s">
        <v>13572</v>
      </c>
      <c r="G5952" s="41">
        <v>42130</v>
      </c>
      <c r="H5952" t="s">
        <v>5466</v>
      </c>
      <c r="I5952" t="s">
        <v>19738</v>
      </c>
      <c r="K5952" t="s">
        <v>23176</v>
      </c>
      <c r="L5952" t="s">
        <v>21854</v>
      </c>
      <c r="M5952" s="44">
        <v>-94400</v>
      </c>
      <c r="N5952" s="44">
        <v>-94400</v>
      </c>
    </row>
    <row r="5953" spans="2:14" x14ac:dyDescent="0.25">
      <c r="B5953" s="49" t="s">
        <v>9328</v>
      </c>
      <c r="C5953" s="53" t="str">
        <f>_xlfn.XLOOKUP(Tabla1[[#This Row],[txtDimensionFocus]],Tabla7[Columna1],Tabla7[Columna2])</f>
        <v>Cuentas Por Pagar Contratos</v>
      </c>
      <c r="D5953" s="43" t="s">
        <v>14178</v>
      </c>
      <c r="E5953" t="s">
        <v>6251</v>
      </c>
      <c r="F5953" t="s">
        <v>15245</v>
      </c>
      <c r="G5953" s="41">
        <v>44008</v>
      </c>
      <c r="H5953" t="s">
        <v>7676</v>
      </c>
      <c r="I5953" t="s">
        <v>19883</v>
      </c>
      <c r="K5953" t="s">
        <v>23300</v>
      </c>
      <c r="L5953" t="s">
        <v>21854</v>
      </c>
      <c r="M5953" s="44">
        <v>-91562.01</v>
      </c>
      <c r="N5953" s="44">
        <v>-91562.01</v>
      </c>
    </row>
    <row r="5954" spans="2:14" x14ac:dyDescent="0.25">
      <c r="B5954" s="49" t="s">
        <v>9328</v>
      </c>
      <c r="C5954" s="53" t="str">
        <f>_xlfn.XLOOKUP(Tabla1[[#This Row],[txtDimensionFocus]],Tabla7[Columna1],Tabla7[Columna2])</f>
        <v>Cuentas Por Pagar Contratos</v>
      </c>
      <c r="D5954" s="43" t="s">
        <v>14883</v>
      </c>
      <c r="E5954" t="s">
        <v>7145</v>
      </c>
      <c r="F5954" t="s">
        <v>14884</v>
      </c>
      <c r="G5954" s="41">
        <v>43283</v>
      </c>
      <c r="H5954" t="s">
        <v>7146</v>
      </c>
      <c r="I5954" t="s">
        <v>19775</v>
      </c>
      <c r="K5954" t="s">
        <v>23217</v>
      </c>
      <c r="L5954" t="s">
        <v>21854</v>
      </c>
      <c r="M5954" s="44">
        <v>-90860</v>
      </c>
      <c r="N5954" s="44">
        <v>-90860</v>
      </c>
    </row>
    <row r="5955" spans="2:14" x14ac:dyDescent="0.25">
      <c r="B5955" s="49" t="s">
        <v>9328</v>
      </c>
      <c r="C5955" s="53" t="str">
        <f>_xlfn.XLOOKUP(Tabla1[[#This Row],[txtDimensionFocus]],Tabla7[Columna1],Tabla7[Columna2])</f>
        <v>Cuentas Por Pagar Contratos</v>
      </c>
      <c r="D5955" s="43" t="s">
        <v>10054</v>
      </c>
      <c r="E5955" t="s">
        <v>922</v>
      </c>
      <c r="F5955" t="s">
        <v>10055</v>
      </c>
      <c r="G5955" s="41">
        <v>41193</v>
      </c>
      <c r="H5955" t="s">
        <v>923</v>
      </c>
      <c r="I5955" t="s">
        <v>19297</v>
      </c>
      <c r="K5955" t="s">
        <v>22817</v>
      </c>
      <c r="L5955" t="s">
        <v>21854</v>
      </c>
      <c r="M5955" s="44">
        <v>-100000</v>
      </c>
      <c r="N5955" s="44">
        <v>-90000</v>
      </c>
    </row>
    <row r="5956" spans="2:14" x14ac:dyDescent="0.25">
      <c r="B5956" s="49" t="s">
        <v>9328</v>
      </c>
      <c r="C5956" s="53" t="str">
        <f>_xlfn.XLOOKUP(Tabla1[[#This Row],[txtDimensionFocus]],Tabla7[Columna1],Tabla7[Columna2])</f>
        <v>Cuentas Por Pagar Contratos</v>
      </c>
      <c r="D5956" s="43" t="s">
        <v>11339</v>
      </c>
      <c r="E5956" t="s">
        <v>2447</v>
      </c>
      <c r="F5956" t="s">
        <v>11340</v>
      </c>
      <c r="G5956" s="41">
        <v>41723</v>
      </c>
      <c r="H5956" t="s">
        <v>2448</v>
      </c>
      <c r="I5956" t="s">
        <v>19306</v>
      </c>
      <c r="K5956" t="s">
        <v>22824</v>
      </c>
      <c r="L5956" t="s">
        <v>21854</v>
      </c>
      <c r="M5956" s="44">
        <v>-118000</v>
      </c>
      <c r="N5956" s="44">
        <v>-90000</v>
      </c>
    </row>
    <row r="5957" spans="2:14" x14ac:dyDescent="0.25">
      <c r="B5957" s="49" t="s">
        <v>9328</v>
      </c>
      <c r="C5957" s="53" t="str">
        <f>_xlfn.XLOOKUP(Tabla1[[#This Row],[txtDimensionFocus]],Tabla7[Columna1],Tabla7[Columna2])</f>
        <v>Cuentas Por Pagar Contratos</v>
      </c>
      <c r="D5957" s="43" t="s">
        <v>10337</v>
      </c>
      <c r="E5957" t="s">
        <v>1312</v>
      </c>
      <c r="F5957" t="s">
        <v>10338</v>
      </c>
      <c r="G5957" s="41">
        <v>41387</v>
      </c>
      <c r="H5957" t="s">
        <v>1313</v>
      </c>
      <c r="I5957" t="s">
        <v>19390</v>
      </c>
      <c r="K5957" t="s">
        <v>22879</v>
      </c>
      <c r="L5957" t="s">
        <v>21854</v>
      </c>
      <c r="M5957" s="44">
        <v>-90000</v>
      </c>
      <c r="N5957" s="44">
        <v>-90000</v>
      </c>
    </row>
    <row r="5958" spans="2:14" x14ac:dyDescent="0.25">
      <c r="B5958" s="49" t="s">
        <v>9328</v>
      </c>
      <c r="C5958" s="53" t="str">
        <f>_xlfn.XLOOKUP(Tabla1[[#This Row],[txtDimensionFocus]],Tabla7[Columna1],Tabla7[Columna2])</f>
        <v>Cuentas Por Pagar Contratos</v>
      </c>
      <c r="D5958" s="43" t="s">
        <v>9883</v>
      </c>
      <c r="E5958" t="s">
        <v>682</v>
      </c>
      <c r="F5958" t="s">
        <v>9884</v>
      </c>
      <c r="G5958" s="41">
        <v>41093</v>
      </c>
      <c r="H5958">
        <v>198</v>
      </c>
      <c r="L5958" t="s">
        <v>21854</v>
      </c>
      <c r="M5958" s="44">
        <v>-90000</v>
      </c>
      <c r="N5958" s="44">
        <v>-90000</v>
      </c>
    </row>
    <row r="5959" spans="2:14" x14ac:dyDescent="0.25">
      <c r="B5959" s="49" t="s">
        <v>9328</v>
      </c>
      <c r="C5959" s="53" t="str">
        <f>_xlfn.XLOOKUP(Tabla1[[#This Row],[txtDimensionFocus]],Tabla7[Columna1],Tabla7[Columna2])</f>
        <v>Cuentas Por Pagar Contratos</v>
      </c>
      <c r="D5959" s="43" t="s">
        <v>856</v>
      </c>
      <c r="E5959" t="s">
        <v>855</v>
      </c>
      <c r="F5959" t="s">
        <v>10245</v>
      </c>
      <c r="G5959" s="41">
        <v>41274</v>
      </c>
      <c r="H5959" t="s">
        <v>1192</v>
      </c>
      <c r="I5959" t="s">
        <v>2107</v>
      </c>
      <c r="K5959" t="s">
        <v>23443</v>
      </c>
      <c r="L5959" t="s">
        <v>21854</v>
      </c>
      <c r="M5959" s="44">
        <v>-89824.02</v>
      </c>
      <c r="N5959" s="44">
        <v>-89824.02</v>
      </c>
    </row>
    <row r="5960" spans="2:14" x14ac:dyDescent="0.25">
      <c r="B5960" s="49" t="s">
        <v>9328</v>
      </c>
      <c r="C5960" s="53" t="str">
        <f>_xlfn.XLOOKUP(Tabla1[[#This Row],[txtDimensionFocus]],Tabla7[Columna1],Tabla7[Columna2])</f>
        <v>Cuentas Por Pagar Contratos</v>
      </c>
      <c r="D5960" s="43" t="s">
        <v>14752</v>
      </c>
      <c r="E5960" t="s">
        <v>6975</v>
      </c>
      <c r="F5960" t="s">
        <v>14753</v>
      </c>
      <c r="G5960" s="41">
        <v>43068</v>
      </c>
      <c r="H5960" t="s">
        <v>6976</v>
      </c>
      <c r="I5960" t="s">
        <v>19473</v>
      </c>
      <c r="K5960" t="s">
        <v>22944</v>
      </c>
      <c r="L5960" t="s">
        <v>21854</v>
      </c>
      <c r="M5960" s="44">
        <v>-89457.04</v>
      </c>
      <c r="N5960" s="44">
        <v>-89457.04</v>
      </c>
    </row>
    <row r="5961" spans="2:14" x14ac:dyDescent="0.25">
      <c r="B5961" s="49" t="s">
        <v>9328</v>
      </c>
      <c r="C5961" s="53" t="str">
        <f>_xlfn.XLOOKUP(Tabla1[[#This Row],[txtDimensionFocus]],Tabla7[Columna1],Tabla7[Columna2])</f>
        <v>Cuentas Por Pagar Contratos</v>
      </c>
      <c r="D5961" s="43" t="s">
        <v>9329</v>
      </c>
      <c r="E5961" t="s">
        <v>12</v>
      </c>
      <c r="F5961" t="s">
        <v>9331</v>
      </c>
      <c r="G5961" s="41">
        <v>39653</v>
      </c>
      <c r="H5961">
        <v>9420</v>
      </c>
      <c r="L5961" t="s">
        <v>21854</v>
      </c>
      <c r="M5961" s="44">
        <v>-88708.57</v>
      </c>
      <c r="N5961" s="44">
        <v>-88708.57</v>
      </c>
    </row>
    <row r="5962" spans="2:14" x14ac:dyDescent="0.25">
      <c r="B5962" s="49" t="s">
        <v>9328</v>
      </c>
      <c r="C5962" s="53" t="str">
        <f>_xlfn.XLOOKUP(Tabla1[[#This Row],[txtDimensionFocus]],Tabla7[Columna1],Tabla7[Columna2])</f>
        <v>Cuentas Por Pagar Contratos</v>
      </c>
      <c r="D5962" s="43" t="s">
        <v>9329</v>
      </c>
      <c r="E5962" t="s">
        <v>12</v>
      </c>
      <c r="F5962" t="s">
        <v>10286</v>
      </c>
      <c r="G5962" s="41">
        <v>41323</v>
      </c>
      <c r="H5962" t="s">
        <v>1247</v>
      </c>
      <c r="L5962" t="s">
        <v>21854</v>
      </c>
      <c r="M5962" s="44">
        <v>-88708.57</v>
      </c>
      <c r="N5962" s="44">
        <v>-88708.57</v>
      </c>
    </row>
    <row r="5963" spans="2:14" x14ac:dyDescent="0.25">
      <c r="B5963" s="49" t="s">
        <v>9328</v>
      </c>
      <c r="C5963" s="53" t="str">
        <f>_xlfn.XLOOKUP(Tabla1[[#This Row],[txtDimensionFocus]],Tabla7[Columna1],Tabla7[Columna2])</f>
        <v>Cuentas Por Pagar Contratos</v>
      </c>
      <c r="D5963" s="43" t="s">
        <v>9329</v>
      </c>
      <c r="E5963" t="s">
        <v>12</v>
      </c>
      <c r="F5963" t="s">
        <v>10396</v>
      </c>
      <c r="G5963" s="41">
        <v>41436</v>
      </c>
      <c r="H5963" t="s">
        <v>1388</v>
      </c>
      <c r="L5963" t="s">
        <v>21854</v>
      </c>
      <c r="M5963" s="44">
        <v>-88708.57</v>
      </c>
      <c r="N5963" s="44">
        <v>-88708.57</v>
      </c>
    </row>
    <row r="5964" spans="2:14" x14ac:dyDescent="0.25">
      <c r="B5964" s="49" t="s">
        <v>9328</v>
      </c>
      <c r="C5964" s="53" t="str">
        <f>_xlfn.XLOOKUP(Tabla1[[#This Row],[txtDimensionFocus]],Tabla7[Columna1],Tabla7[Columna2])</f>
        <v>Cuentas Por Pagar Contratos</v>
      </c>
      <c r="D5964" s="43" t="s">
        <v>15866</v>
      </c>
      <c r="E5964" t="s">
        <v>8434</v>
      </c>
      <c r="F5964" t="s">
        <v>15867</v>
      </c>
      <c r="G5964" s="41">
        <v>44481</v>
      </c>
      <c r="H5964" t="s">
        <v>8435</v>
      </c>
      <c r="I5964" t="s">
        <v>19685</v>
      </c>
      <c r="K5964" t="s">
        <v>23168</v>
      </c>
      <c r="L5964" t="s">
        <v>21854</v>
      </c>
      <c r="M5964" s="44">
        <v>-88567</v>
      </c>
      <c r="N5964" s="44">
        <v>-88567</v>
      </c>
    </row>
    <row r="5965" spans="2:14" x14ac:dyDescent="0.25">
      <c r="B5965" s="49" t="s">
        <v>9328</v>
      </c>
      <c r="C5965" s="53" t="str">
        <f>_xlfn.XLOOKUP(Tabla1[[#This Row],[txtDimensionFocus]],Tabla7[Columna1],Tabla7[Columna2])</f>
        <v>Cuentas Por Pagar Contratos</v>
      </c>
      <c r="D5965" s="43" t="s">
        <v>12518</v>
      </c>
      <c r="E5965" t="s">
        <v>4080</v>
      </c>
      <c r="F5965" t="s">
        <v>12519</v>
      </c>
      <c r="G5965" s="41">
        <v>41856</v>
      </c>
      <c r="H5965" t="s">
        <v>4081</v>
      </c>
      <c r="L5965" t="s">
        <v>21854</v>
      </c>
      <c r="M5965" s="44">
        <v>-88500</v>
      </c>
      <c r="N5965" s="44">
        <v>-88500</v>
      </c>
    </row>
    <row r="5966" spans="2:14" x14ac:dyDescent="0.25">
      <c r="B5966" s="49" t="s">
        <v>9328</v>
      </c>
      <c r="C5966" s="53" t="str">
        <f>_xlfn.XLOOKUP(Tabla1[[#This Row],[txtDimensionFocus]],Tabla7[Columna1],Tabla7[Columna2])</f>
        <v>Cuentas Por Pagar Contratos</v>
      </c>
      <c r="D5966" s="43" t="s">
        <v>13642</v>
      </c>
      <c r="E5966" t="s">
        <v>5554</v>
      </c>
      <c r="F5966" t="s">
        <v>13643</v>
      </c>
      <c r="G5966" s="41">
        <v>42178</v>
      </c>
      <c r="H5966" t="s">
        <v>5555</v>
      </c>
      <c r="I5966" t="s">
        <v>19538</v>
      </c>
      <c r="K5966" t="s">
        <v>22993</v>
      </c>
      <c r="L5966" t="s">
        <v>21854</v>
      </c>
      <c r="M5966" s="44">
        <v>-88500</v>
      </c>
      <c r="N5966" s="44">
        <v>-88500</v>
      </c>
    </row>
    <row r="5967" spans="2:14" x14ac:dyDescent="0.25">
      <c r="B5967" s="49" t="s">
        <v>9328</v>
      </c>
      <c r="C5967" s="53" t="str">
        <f>_xlfn.XLOOKUP(Tabla1[[#This Row],[txtDimensionFocus]],Tabla7[Columna1],Tabla7[Columna2])</f>
        <v>Cuentas Por Pagar Contratos</v>
      </c>
      <c r="D5967" s="43" t="s">
        <v>13841</v>
      </c>
      <c r="E5967" t="s">
        <v>5781</v>
      </c>
      <c r="F5967" t="s">
        <v>13842</v>
      </c>
      <c r="G5967" s="41">
        <v>42298</v>
      </c>
      <c r="H5967" t="s">
        <v>5782</v>
      </c>
      <c r="I5967" t="s">
        <v>19492</v>
      </c>
      <c r="K5967" t="s">
        <v>23234</v>
      </c>
      <c r="L5967" t="s">
        <v>21854</v>
      </c>
      <c r="M5967" s="44">
        <v>-88500</v>
      </c>
      <c r="N5967" s="44">
        <v>-88500</v>
      </c>
    </row>
    <row r="5968" spans="2:14" x14ac:dyDescent="0.25">
      <c r="B5968" s="49" t="s">
        <v>9328</v>
      </c>
      <c r="C5968" s="53" t="str">
        <f>_xlfn.XLOOKUP(Tabla1[[#This Row],[txtDimensionFocus]],Tabla7[Columna1],Tabla7[Columna2])</f>
        <v>Cuentas Por Pagar Contratos</v>
      </c>
      <c r="D5968" s="43" t="s">
        <v>5920</v>
      </c>
      <c r="E5968" t="s">
        <v>5919</v>
      </c>
      <c r="F5968" t="s">
        <v>13955</v>
      </c>
      <c r="G5968" s="41">
        <v>42375</v>
      </c>
      <c r="H5968" t="s">
        <v>5570</v>
      </c>
      <c r="I5968" t="s">
        <v>20300</v>
      </c>
      <c r="K5968" t="s">
        <v>23530</v>
      </c>
      <c r="L5968" t="s">
        <v>21854</v>
      </c>
      <c r="M5968" s="44">
        <v>-88500</v>
      </c>
      <c r="N5968" s="44">
        <v>-88500</v>
      </c>
    </row>
    <row r="5969" spans="2:14" x14ac:dyDescent="0.25">
      <c r="B5969" s="49" t="s">
        <v>9328</v>
      </c>
      <c r="C5969" s="53" t="str">
        <f>_xlfn.XLOOKUP(Tabla1[[#This Row],[txtDimensionFocus]],Tabla7[Columna1],Tabla7[Columna2])</f>
        <v>Cuentas Por Pagar Contratos</v>
      </c>
      <c r="D5969" s="43" t="s">
        <v>15708</v>
      </c>
      <c r="E5969" t="s">
        <v>8236</v>
      </c>
      <c r="F5969" t="s">
        <v>15709</v>
      </c>
      <c r="G5969" s="41">
        <v>44470</v>
      </c>
      <c r="H5969" t="s">
        <v>8237</v>
      </c>
      <c r="I5969" t="s">
        <v>19323</v>
      </c>
      <c r="K5969" t="s">
        <v>23230</v>
      </c>
      <c r="L5969" t="s">
        <v>21854</v>
      </c>
      <c r="M5969" s="44">
        <v>-88000</v>
      </c>
      <c r="N5969" s="44">
        <v>-88000</v>
      </c>
    </row>
    <row r="5970" spans="2:14" x14ac:dyDescent="0.25">
      <c r="B5970" s="49" t="s">
        <v>9328</v>
      </c>
      <c r="C5970" s="53" t="str">
        <f>_xlfn.XLOOKUP(Tabla1[[#This Row],[txtDimensionFocus]],Tabla7[Columna1],Tabla7[Columna2])</f>
        <v>Cuentas Por Pagar Contratos</v>
      </c>
      <c r="D5970" s="43" t="s">
        <v>15786</v>
      </c>
      <c r="E5970" t="s">
        <v>8340</v>
      </c>
      <c r="F5970" t="s">
        <v>15787</v>
      </c>
      <c r="G5970" s="41">
        <v>44471</v>
      </c>
      <c r="H5970" t="s">
        <v>8341</v>
      </c>
      <c r="I5970" t="s">
        <v>19323</v>
      </c>
      <c r="K5970" t="s">
        <v>22925</v>
      </c>
      <c r="L5970" t="s">
        <v>21854</v>
      </c>
      <c r="M5970" s="44">
        <v>-87845.1</v>
      </c>
      <c r="N5970" s="44">
        <v>-87845.1</v>
      </c>
    </row>
    <row r="5971" spans="2:14" x14ac:dyDescent="0.25">
      <c r="B5971" s="49" t="s">
        <v>9328</v>
      </c>
      <c r="C5971" s="53" t="str">
        <f>_xlfn.XLOOKUP(Tabla1[[#This Row],[txtDimensionFocus]],Tabla7[Columna1],Tabla7[Columna2])</f>
        <v>Cuentas Por Pagar Contratos</v>
      </c>
      <c r="D5971" s="43" t="s">
        <v>266</v>
      </c>
      <c r="E5971" t="s">
        <v>265</v>
      </c>
      <c r="F5971" t="s">
        <v>11511</v>
      </c>
      <c r="G5971" s="41">
        <v>41743</v>
      </c>
      <c r="H5971" t="s">
        <v>2689</v>
      </c>
      <c r="I5971" t="s">
        <v>20134</v>
      </c>
      <c r="K5971">
        <v>432</v>
      </c>
      <c r="L5971" t="s">
        <v>21854</v>
      </c>
      <c r="M5971" s="44">
        <v>-84960</v>
      </c>
      <c r="N5971" s="44">
        <v>-84960</v>
      </c>
    </row>
    <row r="5972" spans="2:14" x14ac:dyDescent="0.25">
      <c r="B5972" s="49" t="s">
        <v>9328</v>
      </c>
      <c r="C5972" s="53" t="str">
        <f>_xlfn.XLOOKUP(Tabla1[[#This Row],[txtDimensionFocus]],Tabla7[Columna1],Tabla7[Columna2])</f>
        <v>Cuentas Por Pagar Contratos</v>
      </c>
      <c r="D5972" s="43" t="s">
        <v>13329</v>
      </c>
      <c r="E5972" t="s">
        <v>5213</v>
      </c>
      <c r="F5972" t="s">
        <v>13330</v>
      </c>
      <c r="G5972" s="41">
        <v>42004</v>
      </c>
      <c r="H5972" t="s">
        <v>5214</v>
      </c>
      <c r="L5972" t="s">
        <v>21854</v>
      </c>
      <c r="M5972" s="44">
        <v>-84000</v>
      </c>
      <c r="N5972" s="44">
        <v>-84000</v>
      </c>
    </row>
    <row r="5973" spans="2:14" x14ac:dyDescent="0.25">
      <c r="B5973" s="49" t="s">
        <v>9328</v>
      </c>
      <c r="C5973" s="53" t="str">
        <f>_xlfn.XLOOKUP(Tabla1[[#This Row],[txtDimensionFocus]],Tabla7[Columna1],Tabla7[Columna2])</f>
        <v>Cuentas Por Pagar Contratos</v>
      </c>
      <c r="D5973" s="43" t="s">
        <v>11206</v>
      </c>
      <c r="E5973" t="s">
        <v>2317</v>
      </c>
      <c r="F5973" t="s">
        <v>11378</v>
      </c>
      <c r="G5973" s="41">
        <v>41729</v>
      </c>
      <c r="H5973" t="s">
        <v>2499</v>
      </c>
      <c r="I5973" t="s">
        <v>19490</v>
      </c>
      <c r="K5973" t="s">
        <v>23060</v>
      </c>
      <c r="L5973" t="s">
        <v>21854</v>
      </c>
      <c r="M5973" s="44">
        <v>-87885</v>
      </c>
      <c r="N5973" s="44">
        <v>-83490.75</v>
      </c>
    </row>
    <row r="5974" spans="2:14" x14ac:dyDescent="0.25">
      <c r="B5974" s="49" t="s">
        <v>9328</v>
      </c>
      <c r="C5974" s="53" t="str">
        <f>_xlfn.XLOOKUP(Tabla1[[#This Row],[txtDimensionFocus]],Tabla7[Columna1],Tabla7[Columna2])</f>
        <v>Cuentas Por Pagar Contratos</v>
      </c>
      <c r="D5974" s="43" t="s">
        <v>13650</v>
      </c>
      <c r="E5974" t="s">
        <v>5569</v>
      </c>
      <c r="F5974" t="s">
        <v>13651</v>
      </c>
      <c r="G5974" s="41">
        <v>42180</v>
      </c>
      <c r="H5974" t="s">
        <v>5570</v>
      </c>
      <c r="I5974" t="s">
        <v>19488</v>
      </c>
      <c r="K5974" t="s">
        <v>22955</v>
      </c>
      <c r="L5974" t="s">
        <v>21854</v>
      </c>
      <c r="M5974" s="44">
        <v>-82600</v>
      </c>
      <c r="N5974" s="44">
        <v>-82600</v>
      </c>
    </row>
    <row r="5975" spans="2:14" x14ac:dyDescent="0.25">
      <c r="B5975" s="49" t="s">
        <v>9328</v>
      </c>
      <c r="C5975" s="53" t="str">
        <f>_xlfn.XLOOKUP(Tabla1[[#This Row],[txtDimensionFocus]],Tabla7[Columna1],Tabla7[Columna2])</f>
        <v>Cuentas Por Pagar Contratos</v>
      </c>
      <c r="D5975" s="43" t="s">
        <v>6456</v>
      </c>
      <c r="E5975" t="s">
        <v>6455</v>
      </c>
      <c r="F5975" t="s">
        <v>14734</v>
      </c>
      <c r="G5975" s="41">
        <v>43038</v>
      </c>
      <c r="H5975" t="s">
        <v>6948</v>
      </c>
      <c r="I5975" t="s">
        <v>20395</v>
      </c>
      <c r="K5975" t="s">
        <v>23575</v>
      </c>
      <c r="L5975" t="s">
        <v>21854</v>
      </c>
      <c r="M5975" s="44">
        <v>-82600</v>
      </c>
      <c r="N5975" s="44">
        <v>-82600</v>
      </c>
    </row>
    <row r="5976" spans="2:14" x14ac:dyDescent="0.25">
      <c r="B5976" s="49" t="s">
        <v>9328</v>
      </c>
      <c r="C5976" s="53" t="str">
        <f>_xlfn.XLOOKUP(Tabla1[[#This Row],[txtDimensionFocus]],Tabla7[Columna1],Tabla7[Columna2])</f>
        <v>Cuentas Por Pagar Contratos</v>
      </c>
      <c r="D5976" s="43" t="s">
        <v>8318</v>
      </c>
      <c r="E5976" t="s">
        <v>8317</v>
      </c>
      <c r="F5976" t="s">
        <v>15773</v>
      </c>
      <c r="G5976" s="41">
        <v>44470</v>
      </c>
      <c r="H5976" t="s">
        <v>8319</v>
      </c>
      <c r="I5976" t="s">
        <v>19303</v>
      </c>
      <c r="K5976" t="s">
        <v>23439</v>
      </c>
      <c r="L5976" t="s">
        <v>21854</v>
      </c>
      <c r="M5976" s="44">
        <v>-81575</v>
      </c>
      <c r="N5976" s="44">
        <v>-81575</v>
      </c>
    </row>
    <row r="5977" spans="2:14" x14ac:dyDescent="0.25">
      <c r="B5977" s="49" t="s">
        <v>9328</v>
      </c>
      <c r="C5977" s="53" t="str">
        <f>_xlfn.XLOOKUP(Tabla1[[#This Row],[txtDimensionFocus]],Tabla7[Columna1],Tabla7[Columna2])</f>
        <v>Cuentas Por Pagar Contratos</v>
      </c>
      <c r="D5977" s="43" t="s">
        <v>10603</v>
      </c>
      <c r="E5977" t="s">
        <v>1673</v>
      </c>
      <c r="F5977" t="s">
        <v>10768</v>
      </c>
      <c r="G5977" s="41">
        <v>41612</v>
      </c>
      <c r="H5977" t="s">
        <v>1858</v>
      </c>
      <c r="I5977" t="s">
        <v>19915</v>
      </c>
      <c r="K5977" t="s">
        <v>23329</v>
      </c>
      <c r="L5977" t="s">
        <v>21854</v>
      </c>
      <c r="M5977" s="44">
        <v>-80000</v>
      </c>
      <c r="N5977" s="44">
        <v>-80000</v>
      </c>
    </row>
    <row r="5978" spans="2:14" x14ac:dyDescent="0.25">
      <c r="B5978" s="49" t="s">
        <v>9328</v>
      </c>
      <c r="C5978" s="53" t="str">
        <f>_xlfn.XLOOKUP(Tabla1[[#This Row],[txtDimensionFocus]],Tabla7[Columna1],Tabla7[Columna2])</f>
        <v>Cuentas Por Pagar Contratos</v>
      </c>
      <c r="D5978" s="43" t="s">
        <v>9799</v>
      </c>
      <c r="E5978" t="s">
        <v>584</v>
      </c>
      <c r="F5978" t="s">
        <v>9800</v>
      </c>
      <c r="G5978" s="41">
        <v>41011</v>
      </c>
      <c r="H5978">
        <v>67</v>
      </c>
      <c r="L5978" t="s">
        <v>21854</v>
      </c>
      <c r="M5978" s="44">
        <v>-80000</v>
      </c>
      <c r="N5978" s="44">
        <v>-80000</v>
      </c>
    </row>
    <row r="5979" spans="2:14" x14ac:dyDescent="0.25">
      <c r="B5979" s="49" t="s">
        <v>9328</v>
      </c>
      <c r="C5979" s="53" t="str">
        <f>_xlfn.XLOOKUP(Tabla1[[#This Row],[txtDimensionFocus]],Tabla7[Columna1],Tabla7[Columna2])</f>
        <v>Cuentas Por Pagar Contratos</v>
      </c>
      <c r="D5979" s="43" t="s">
        <v>11206</v>
      </c>
      <c r="E5979" t="s">
        <v>2317</v>
      </c>
      <c r="F5979" t="s">
        <v>11207</v>
      </c>
      <c r="G5979" s="41">
        <v>41704</v>
      </c>
      <c r="H5979" t="s">
        <v>2318</v>
      </c>
      <c r="I5979" t="s">
        <v>19490</v>
      </c>
      <c r="K5979" t="s">
        <v>23059</v>
      </c>
      <c r="L5979" t="s">
        <v>21854</v>
      </c>
      <c r="M5979" s="44">
        <v>-78320</v>
      </c>
      <c r="N5979" s="44">
        <v>-78320</v>
      </c>
    </row>
    <row r="5980" spans="2:14" x14ac:dyDescent="0.25">
      <c r="B5980" s="49" t="s">
        <v>9328</v>
      </c>
      <c r="C5980" s="53" t="str">
        <f>_xlfn.XLOOKUP(Tabla1[[#This Row],[txtDimensionFocus]],Tabla7[Columna1],Tabla7[Columna2])</f>
        <v>Cuentas Por Pagar Contratos</v>
      </c>
      <c r="D5980" s="43" t="s">
        <v>14955</v>
      </c>
      <c r="E5980" t="s">
        <v>7248</v>
      </c>
      <c r="F5980" t="s">
        <v>14956</v>
      </c>
      <c r="G5980" s="41">
        <v>43378</v>
      </c>
      <c r="H5980" t="s">
        <v>7249</v>
      </c>
      <c r="I5980" t="s">
        <v>19419</v>
      </c>
      <c r="K5980" t="s">
        <v>23549</v>
      </c>
      <c r="L5980" t="s">
        <v>21854</v>
      </c>
      <c r="M5980" s="44">
        <v>-78057</v>
      </c>
      <c r="N5980" s="44">
        <v>-78057</v>
      </c>
    </row>
    <row r="5981" spans="2:14" x14ac:dyDescent="0.25">
      <c r="B5981" s="49" t="s">
        <v>9328</v>
      </c>
      <c r="C5981" s="53" t="str">
        <f>_xlfn.XLOOKUP(Tabla1[[#This Row],[txtDimensionFocus]],Tabla7[Columna1],Tabla7[Columna2])</f>
        <v>Cuentas Por Pagar Contratos</v>
      </c>
      <c r="D5981" s="43" t="s">
        <v>15014</v>
      </c>
      <c r="E5981" t="s">
        <v>7760</v>
      </c>
      <c r="F5981" t="s">
        <v>15308</v>
      </c>
      <c r="G5981" s="41">
        <v>44095</v>
      </c>
      <c r="H5981" t="s">
        <v>7761</v>
      </c>
      <c r="I5981" t="s">
        <v>19707</v>
      </c>
      <c r="K5981" t="s">
        <v>23369</v>
      </c>
      <c r="L5981" t="s">
        <v>21854</v>
      </c>
      <c r="M5981" s="44">
        <v>-77453.429999999993</v>
      </c>
      <c r="N5981" s="44">
        <v>-77453.429999999993</v>
      </c>
    </row>
    <row r="5982" spans="2:14" x14ac:dyDescent="0.25">
      <c r="B5982" s="49" t="s">
        <v>9328</v>
      </c>
      <c r="C5982" s="53" t="str">
        <f>_xlfn.XLOOKUP(Tabla1[[#This Row],[txtDimensionFocus]],Tabla7[Columna1],Tabla7[Columna2])</f>
        <v>Cuentas Por Pagar Contratos</v>
      </c>
      <c r="D5982" s="43" t="s">
        <v>15014</v>
      </c>
      <c r="E5982" t="s">
        <v>7760</v>
      </c>
      <c r="F5982" t="s">
        <v>15320</v>
      </c>
      <c r="G5982" s="41">
        <v>44137</v>
      </c>
      <c r="H5982" t="s">
        <v>7779</v>
      </c>
      <c r="I5982" t="s">
        <v>19940</v>
      </c>
      <c r="K5982" t="s">
        <v>23369</v>
      </c>
      <c r="L5982" t="s">
        <v>21854</v>
      </c>
      <c r="M5982" s="44">
        <v>-77453.429999999993</v>
      </c>
      <c r="N5982" s="44">
        <v>-77453.429999999993</v>
      </c>
    </row>
    <row r="5983" spans="2:14" x14ac:dyDescent="0.25">
      <c r="B5983" s="49" t="s">
        <v>9328</v>
      </c>
      <c r="C5983" s="53" t="str">
        <f>_xlfn.XLOOKUP(Tabla1[[#This Row],[txtDimensionFocus]],Tabla7[Columna1],Tabla7[Columna2])</f>
        <v>Cuentas Por Pagar Contratos</v>
      </c>
      <c r="D5983" s="43" t="s">
        <v>7684</v>
      </c>
      <c r="E5983" t="s">
        <v>7683</v>
      </c>
      <c r="F5983" t="s">
        <v>15250</v>
      </c>
      <c r="G5983" s="41">
        <v>44018</v>
      </c>
      <c r="H5983" t="s">
        <v>7685</v>
      </c>
      <c r="I5983" t="s">
        <v>20239</v>
      </c>
      <c r="K5983" t="s">
        <v>23504</v>
      </c>
      <c r="L5983" t="s">
        <v>21854</v>
      </c>
      <c r="M5983" s="44">
        <v>-75597.210000000006</v>
      </c>
      <c r="N5983" s="44">
        <v>-75597.210000000006</v>
      </c>
    </row>
    <row r="5984" spans="2:14" x14ac:dyDescent="0.25">
      <c r="B5984" s="49" t="s">
        <v>9328</v>
      </c>
      <c r="C5984" s="53" t="str">
        <f>_xlfn.XLOOKUP(Tabla1[[#This Row],[txtDimensionFocus]],Tabla7[Columna1],Tabla7[Columna2])</f>
        <v>Cuentas Por Pagar Contratos</v>
      </c>
      <c r="D5984" s="43" t="s">
        <v>12500</v>
      </c>
      <c r="E5984" t="s">
        <v>4057</v>
      </c>
      <c r="F5984" t="s">
        <v>12864</v>
      </c>
      <c r="G5984" s="41">
        <v>41988</v>
      </c>
      <c r="H5984" t="s">
        <v>4536</v>
      </c>
      <c r="L5984" t="s">
        <v>21854</v>
      </c>
      <c r="M5984" s="44">
        <v>-75000</v>
      </c>
      <c r="N5984" s="44">
        <v>-75000</v>
      </c>
    </row>
    <row r="5985" spans="2:14" x14ac:dyDescent="0.25">
      <c r="B5985" s="49" t="s">
        <v>9328</v>
      </c>
      <c r="C5985" s="53" t="str">
        <f>_xlfn.XLOOKUP(Tabla1[[#This Row],[txtDimensionFocus]],Tabla7[Columna1],Tabla7[Columna2])</f>
        <v>Cuentas Por Pagar Contratos</v>
      </c>
      <c r="D5985" s="43" t="s">
        <v>10464</v>
      </c>
      <c r="E5985" t="s">
        <v>1490</v>
      </c>
      <c r="F5985" t="s">
        <v>10465</v>
      </c>
      <c r="G5985" s="41">
        <v>41494</v>
      </c>
      <c r="H5985" t="s">
        <v>1491</v>
      </c>
      <c r="I5985" t="s">
        <v>19583</v>
      </c>
      <c r="K5985" t="s">
        <v>23021</v>
      </c>
      <c r="L5985" t="s">
        <v>21854</v>
      </c>
      <c r="M5985" s="44">
        <v>-75000</v>
      </c>
      <c r="N5985" s="44">
        <v>-75000</v>
      </c>
    </row>
    <row r="5986" spans="2:14" x14ac:dyDescent="0.25">
      <c r="B5986" s="49" t="s">
        <v>9328</v>
      </c>
      <c r="C5986" s="53" t="str">
        <f>_xlfn.XLOOKUP(Tabla1[[#This Row],[txtDimensionFocus]],Tabla7[Columna1],Tabla7[Columna2])</f>
        <v>Cuentas Por Pagar Contratos</v>
      </c>
      <c r="D5986" s="43" t="s">
        <v>14178</v>
      </c>
      <c r="E5986" t="s">
        <v>6251</v>
      </c>
      <c r="F5986" t="s">
        <v>14311</v>
      </c>
      <c r="G5986" s="41">
        <v>42633</v>
      </c>
      <c r="H5986" t="s">
        <v>6395</v>
      </c>
      <c r="I5986" t="s">
        <v>19384</v>
      </c>
      <c r="K5986" t="s">
        <v>23299</v>
      </c>
      <c r="L5986" t="s">
        <v>21854</v>
      </c>
      <c r="M5986" s="44">
        <v>-72529.25</v>
      </c>
      <c r="N5986" s="44">
        <v>-72529.25</v>
      </c>
    </row>
    <row r="5987" spans="2:14" x14ac:dyDescent="0.25">
      <c r="B5987" s="49" t="s">
        <v>9328</v>
      </c>
      <c r="C5987" s="53" t="str">
        <f>_xlfn.XLOOKUP(Tabla1[[#This Row],[txtDimensionFocus]],Tabla7[Columna1],Tabla7[Columna2])</f>
        <v>Cuentas Por Pagar Contratos</v>
      </c>
      <c r="D5987" s="43" t="s">
        <v>14178</v>
      </c>
      <c r="E5987" t="s">
        <v>6251</v>
      </c>
      <c r="F5987" t="s">
        <v>14179</v>
      </c>
      <c r="G5987" s="41">
        <v>42592</v>
      </c>
      <c r="H5987" t="s">
        <v>6252</v>
      </c>
      <c r="I5987" t="s">
        <v>19383</v>
      </c>
      <c r="K5987" t="s">
        <v>23299</v>
      </c>
      <c r="L5987" t="s">
        <v>21854</v>
      </c>
      <c r="M5987" s="44">
        <v>-72327.600000000006</v>
      </c>
      <c r="N5987" s="44">
        <v>-72327.600000000006</v>
      </c>
    </row>
    <row r="5988" spans="2:14" x14ac:dyDescent="0.25">
      <c r="B5988" s="49" t="s">
        <v>9328</v>
      </c>
      <c r="C5988" s="53" t="str">
        <f>_xlfn.XLOOKUP(Tabla1[[#This Row],[txtDimensionFocus]],Tabla7[Columna1],Tabla7[Columna2])</f>
        <v>Cuentas Por Pagar Contratos</v>
      </c>
      <c r="D5988" s="43" t="s">
        <v>15750</v>
      </c>
      <c r="E5988" t="s">
        <v>8278</v>
      </c>
      <c r="F5988" t="s">
        <v>15751</v>
      </c>
      <c r="G5988" s="41">
        <v>44470</v>
      </c>
      <c r="H5988" t="s">
        <v>8279</v>
      </c>
      <c r="I5988" t="s">
        <v>19494</v>
      </c>
      <c r="K5988" t="s">
        <v>23375</v>
      </c>
      <c r="L5988" t="s">
        <v>21854</v>
      </c>
      <c r="M5988" s="44">
        <v>-71160</v>
      </c>
      <c r="N5988" s="44">
        <v>-71160</v>
      </c>
    </row>
    <row r="5989" spans="2:14" x14ac:dyDescent="0.25">
      <c r="B5989" s="49" t="s">
        <v>9328</v>
      </c>
      <c r="C5989" s="53" t="str">
        <f>_xlfn.XLOOKUP(Tabla1[[#This Row],[txtDimensionFocus]],Tabla7[Columna1],Tabla7[Columna2])</f>
        <v>Cuentas Por Pagar Contratos</v>
      </c>
      <c r="D5989" s="43" t="s">
        <v>16293</v>
      </c>
      <c r="E5989" t="s">
        <v>9032</v>
      </c>
      <c r="F5989" t="s">
        <v>19903</v>
      </c>
      <c r="G5989" s="41">
        <v>45155</v>
      </c>
      <c r="H5989" t="s">
        <v>19904</v>
      </c>
      <c r="I5989" t="s">
        <v>19876</v>
      </c>
      <c r="K5989" t="s">
        <v>22045</v>
      </c>
      <c r="L5989" t="s">
        <v>21854</v>
      </c>
      <c r="M5989" s="44">
        <v>-70800</v>
      </c>
      <c r="N5989" s="44">
        <v>-70800</v>
      </c>
    </row>
    <row r="5990" spans="2:14" x14ac:dyDescent="0.25">
      <c r="B5990" s="49" t="s">
        <v>9328</v>
      </c>
      <c r="C5990" s="53" t="str">
        <f>_xlfn.XLOOKUP(Tabla1[[#This Row],[txtDimensionFocus]],Tabla7[Columna1],Tabla7[Columna2])</f>
        <v>Cuentas Por Pagar Contratos</v>
      </c>
      <c r="D5990" s="43" t="s">
        <v>9542</v>
      </c>
      <c r="E5990" t="s">
        <v>329</v>
      </c>
      <c r="F5990" t="s">
        <v>9543</v>
      </c>
      <c r="G5990" s="41">
        <v>40667</v>
      </c>
      <c r="H5990">
        <v>378</v>
      </c>
      <c r="L5990" t="s">
        <v>21854</v>
      </c>
      <c r="M5990" s="44">
        <v>-68204.5</v>
      </c>
      <c r="N5990" s="44">
        <v>-68204.5</v>
      </c>
    </row>
    <row r="5991" spans="2:14" x14ac:dyDescent="0.25">
      <c r="B5991" s="49" t="s">
        <v>9328</v>
      </c>
      <c r="C5991" s="53" t="str">
        <f>_xlfn.XLOOKUP(Tabla1[[#This Row],[txtDimensionFocus]],Tabla7[Columna1],Tabla7[Columna2])</f>
        <v>Cuentas Por Pagar Contratos</v>
      </c>
      <c r="D5991" s="43" t="s">
        <v>15173</v>
      </c>
      <c r="E5991" t="s">
        <v>7567</v>
      </c>
      <c r="F5991" t="s">
        <v>15206</v>
      </c>
      <c r="G5991" s="41">
        <v>43854</v>
      </c>
      <c r="H5991" t="s">
        <v>7613</v>
      </c>
      <c r="I5991" t="s">
        <v>19665</v>
      </c>
      <c r="K5991" t="s">
        <v>23081</v>
      </c>
      <c r="L5991" t="s">
        <v>21854</v>
      </c>
      <c r="M5991" s="44">
        <v>-66577.64</v>
      </c>
      <c r="N5991" s="44">
        <v>-66577.64</v>
      </c>
    </row>
    <row r="5992" spans="2:14" x14ac:dyDescent="0.25">
      <c r="B5992" s="49" t="s">
        <v>9328</v>
      </c>
      <c r="C5992" s="53" t="str">
        <f>_xlfn.XLOOKUP(Tabla1[[#This Row],[txtDimensionFocus]],Tabla7[Columna1],Tabla7[Columna2])</f>
        <v>Cuentas Por Pagar Contratos</v>
      </c>
      <c r="D5992" s="43" t="s">
        <v>15173</v>
      </c>
      <c r="E5992" t="s">
        <v>7567</v>
      </c>
      <c r="F5992" t="s">
        <v>15174</v>
      </c>
      <c r="G5992" s="41">
        <v>43788</v>
      </c>
      <c r="H5992" t="s">
        <v>7568</v>
      </c>
      <c r="I5992" t="s">
        <v>19664</v>
      </c>
      <c r="K5992" t="s">
        <v>23081</v>
      </c>
      <c r="L5992" t="s">
        <v>21854</v>
      </c>
      <c r="M5992" s="44">
        <v>-66167.98</v>
      </c>
      <c r="N5992" s="44">
        <v>-66167.98</v>
      </c>
    </row>
    <row r="5993" spans="2:14" x14ac:dyDescent="0.25">
      <c r="B5993" s="49" t="s">
        <v>9328</v>
      </c>
      <c r="C5993" s="53" t="str">
        <f>_xlfn.XLOOKUP(Tabla1[[#This Row],[txtDimensionFocus]],Tabla7[Columna1],Tabla7[Columna2])</f>
        <v>Cuentas Por Pagar Contratos</v>
      </c>
      <c r="D5993" s="43" t="s">
        <v>16038</v>
      </c>
      <c r="E5993" t="s">
        <v>8648</v>
      </c>
      <c r="F5993" t="s">
        <v>16039</v>
      </c>
      <c r="G5993" s="41">
        <v>44595</v>
      </c>
      <c r="H5993" t="s">
        <v>8649</v>
      </c>
      <c r="L5993" t="s">
        <v>21854</v>
      </c>
      <c r="M5993" s="44">
        <v>-65345.02</v>
      </c>
      <c r="N5993" s="44">
        <v>-65345.02</v>
      </c>
    </row>
    <row r="5994" spans="2:14" x14ac:dyDescent="0.25">
      <c r="B5994" s="49" t="s">
        <v>9328</v>
      </c>
      <c r="C5994" s="53" t="str">
        <f>_xlfn.XLOOKUP(Tabla1[[#This Row],[txtDimensionFocus]],Tabla7[Columna1],Tabla7[Columna2])</f>
        <v>Cuentas Por Pagar Contratos</v>
      </c>
      <c r="D5994" s="43" t="s">
        <v>13704</v>
      </c>
      <c r="E5994" t="s">
        <v>5630</v>
      </c>
      <c r="F5994" t="s">
        <v>14310</v>
      </c>
      <c r="G5994" s="41">
        <v>42633</v>
      </c>
      <c r="H5994" t="s">
        <v>6394</v>
      </c>
      <c r="I5994" t="s">
        <v>19384</v>
      </c>
      <c r="K5994" t="s">
        <v>23074</v>
      </c>
      <c r="L5994" t="s">
        <v>21854</v>
      </c>
      <c r="M5994" s="44">
        <v>-65242.06</v>
      </c>
      <c r="N5994" s="44">
        <v>-65242.06</v>
      </c>
    </row>
    <row r="5995" spans="2:14" x14ac:dyDescent="0.25">
      <c r="B5995" s="49" t="s">
        <v>9328</v>
      </c>
      <c r="C5995" s="53" t="str">
        <f>_xlfn.XLOOKUP(Tabla1[[#This Row],[txtDimensionFocus]],Tabla7[Columna1],Tabla7[Columna2])</f>
        <v>Cuentas Por Pagar Contratos</v>
      </c>
      <c r="D5995" s="43" t="s">
        <v>12712</v>
      </c>
      <c r="E5995" t="s">
        <v>4327</v>
      </c>
      <c r="F5995" t="s">
        <v>12713</v>
      </c>
      <c r="G5995" s="41">
        <v>41920</v>
      </c>
      <c r="H5995" t="s">
        <v>4328</v>
      </c>
      <c r="I5995" t="s">
        <v>19504</v>
      </c>
      <c r="K5995" t="s">
        <v>22971</v>
      </c>
      <c r="L5995" t="s">
        <v>21854</v>
      </c>
      <c r="M5995" s="44">
        <v>-65000</v>
      </c>
      <c r="N5995" s="44">
        <v>-65000</v>
      </c>
    </row>
    <row r="5996" spans="2:14" x14ac:dyDescent="0.25">
      <c r="B5996" s="49" t="s">
        <v>9328</v>
      </c>
      <c r="C5996" s="53" t="str">
        <f>_xlfn.XLOOKUP(Tabla1[[#This Row],[txtDimensionFocus]],Tabla7[Columna1],Tabla7[Columna2])</f>
        <v>Cuentas Por Pagar Contratos</v>
      </c>
      <c r="D5996" s="43" t="s">
        <v>12712</v>
      </c>
      <c r="E5996" t="s">
        <v>4327</v>
      </c>
      <c r="F5996" t="s">
        <v>12740</v>
      </c>
      <c r="G5996" s="41">
        <v>41934</v>
      </c>
      <c r="H5996" t="s">
        <v>4365</v>
      </c>
      <c r="I5996" t="s">
        <v>19505</v>
      </c>
      <c r="K5996" t="s">
        <v>22971</v>
      </c>
      <c r="L5996" t="s">
        <v>21854</v>
      </c>
      <c r="M5996" s="44">
        <v>-65000</v>
      </c>
      <c r="N5996" s="44">
        <v>-65000</v>
      </c>
    </row>
    <row r="5997" spans="2:14" x14ac:dyDescent="0.25">
      <c r="B5997" s="49" t="s">
        <v>9328</v>
      </c>
      <c r="C5997" s="53" t="str">
        <f>_xlfn.XLOOKUP(Tabla1[[#This Row],[txtDimensionFocus]],Tabla7[Columna1],Tabla7[Columna2])</f>
        <v>Cuentas Por Pagar Contratos</v>
      </c>
      <c r="D5997" s="43" t="s">
        <v>12712</v>
      </c>
      <c r="E5997" t="s">
        <v>4327</v>
      </c>
      <c r="F5997" t="s">
        <v>12863</v>
      </c>
      <c r="G5997" s="41">
        <v>41988</v>
      </c>
      <c r="H5997" t="s">
        <v>4536</v>
      </c>
      <c r="L5997" t="s">
        <v>21854</v>
      </c>
      <c r="M5997" s="44">
        <v>-65000</v>
      </c>
      <c r="N5997" s="44">
        <v>-65000</v>
      </c>
    </row>
    <row r="5998" spans="2:14" x14ac:dyDescent="0.25">
      <c r="B5998" s="49" t="s">
        <v>9328</v>
      </c>
      <c r="C5998" s="53" t="str">
        <f>_xlfn.XLOOKUP(Tabla1[[#This Row],[txtDimensionFocus]],Tabla7[Columna1],Tabla7[Columna2])</f>
        <v>Cuentas Por Pagar Contratos</v>
      </c>
      <c r="D5998" s="43" t="s">
        <v>12712</v>
      </c>
      <c r="E5998" t="s">
        <v>4327</v>
      </c>
      <c r="F5998" t="s">
        <v>13409</v>
      </c>
      <c r="G5998" s="41">
        <v>42038</v>
      </c>
      <c r="H5998" t="s">
        <v>5280</v>
      </c>
      <c r="I5998" t="s">
        <v>19506</v>
      </c>
      <c r="K5998" t="s">
        <v>22972</v>
      </c>
      <c r="L5998" t="s">
        <v>21854</v>
      </c>
      <c r="M5998" s="44">
        <v>-65000</v>
      </c>
      <c r="N5998" s="44">
        <v>-65000</v>
      </c>
    </row>
    <row r="5999" spans="2:14" x14ac:dyDescent="0.25">
      <c r="B5999" s="49" t="s">
        <v>9328</v>
      </c>
      <c r="C5999" s="53" t="str">
        <f>_xlfn.XLOOKUP(Tabla1[[#This Row],[txtDimensionFocus]],Tabla7[Columna1],Tabla7[Columna2])</f>
        <v>Cuentas Por Pagar Contratos</v>
      </c>
      <c r="D5999" s="43" t="s">
        <v>13704</v>
      </c>
      <c r="E5999" t="s">
        <v>5630</v>
      </c>
      <c r="F5999" t="s">
        <v>13826</v>
      </c>
      <c r="G5999" s="41">
        <v>42285</v>
      </c>
      <c r="H5999" t="s">
        <v>5764</v>
      </c>
      <c r="I5999" t="s">
        <v>19653</v>
      </c>
      <c r="K5999" t="s">
        <v>23074</v>
      </c>
      <c r="L5999" t="s">
        <v>21854</v>
      </c>
      <c r="M5999" s="44">
        <v>-64000.65</v>
      </c>
      <c r="N5999" s="44">
        <v>-64000.65</v>
      </c>
    </row>
    <row r="6000" spans="2:14" x14ac:dyDescent="0.25">
      <c r="B6000" s="49" t="s">
        <v>9328</v>
      </c>
      <c r="C6000" s="53" t="str">
        <f>_xlfn.XLOOKUP(Tabla1[[#This Row],[txtDimensionFocus]],Tabla7[Columna1],Tabla7[Columna2])</f>
        <v>Cuentas Por Pagar Contratos</v>
      </c>
      <c r="D6000" s="43" t="s">
        <v>13704</v>
      </c>
      <c r="E6000" t="s">
        <v>5630</v>
      </c>
      <c r="F6000" t="s">
        <v>13705</v>
      </c>
      <c r="G6000" s="41">
        <v>42209</v>
      </c>
      <c r="H6000" t="s">
        <v>5631</v>
      </c>
      <c r="I6000" t="s">
        <v>19652</v>
      </c>
      <c r="K6000" t="s">
        <v>23074</v>
      </c>
      <c r="L6000" t="s">
        <v>21854</v>
      </c>
      <c r="M6000" s="44">
        <v>-63704.57</v>
      </c>
      <c r="N6000" s="44">
        <v>-63704.57</v>
      </c>
    </row>
    <row r="6001" spans="2:14" x14ac:dyDescent="0.25">
      <c r="B6001" s="49" t="s">
        <v>9328</v>
      </c>
      <c r="C6001" s="53" t="str">
        <f>_xlfn.XLOOKUP(Tabla1[[#This Row],[txtDimensionFocus]],Tabla7[Columna1],Tabla7[Columna2])</f>
        <v>Cuentas Por Pagar Contratos</v>
      </c>
      <c r="D6001" s="43" t="s">
        <v>7589</v>
      </c>
      <c r="E6001" t="s">
        <v>7588</v>
      </c>
      <c r="F6001" t="s">
        <v>15190</v>
      </c>
      <c r="G6001" s="41">
        <v>43809</v>
      </c>
      <c r="H6001" t="s">
        <v>7590</v>
      </c>
      <c r="I6001" t="s">
        <v>19842</v>
      </c>
      <c r="K6001" t="s">
        <v>23271</v>
      </c>
      <c r="L6001" t="s">
        <v>21854</v>
      </c>
      <c r="M6001" s="44">
        <v>-62540</v>
      </c>
      <c r="N6001" s="44">
        <v>-62540</v>
      </c>
    </row>
    <row r="6002" spans="2:14" x14ac:dyDescent="0.25">
      <c r="B6002" s="49" t="s">
        <v>9328</v>
      </c>
      <c r="C6002" s="53" t="str">
        <f>_xlfn.XLOOKUP(Tabla1[[#This Row],[txtDimensionFocus]],Tabla7[Columna1],Tabla7[Columna2])</f>
        <v>Cuentas Por Pagar Contratos</v>
      </c>
      <c r="D6002" s="43" t="s">
        <v>14822</v>
      </c>
      <c r="E6002" t="s">
        <v>7061</v>
      </c>
      <c r="F6002" t="s">
        <v>14823</v>
      </c>
      <c r="G6002" s="41">
        <v>43201</v>
      </c>
      <c r="H6002" t="s">
        <v>7062</v>
      </c>
      <c r="I6002" t="s">
        <v>19483</v>
      </c>
      <c r="K6002" t="s">
        <v>23332</v>
      </c>
      <c r="L6002" t="s">
        <v>21854</v>
      </c>
      <c r="M6002" s="44">
        <v>-61469.88</v>
      </c>
      <c r="N6002" s="44">
        <v>-61469.88</v>
      </c>
    </row>
    <row r="6003" spans="2:14" x14ac:dyDescent="0.25">
      <c r="B6003" s="49" t="s">
        <v>9328</v>
      </c>
      <c r="C6003" s="53" t="str">
        <f>_xlfn.XLOOKUP(Tabla1[[#This Row],[txtDimensionFocus]],Tabla7[Columna1],Tabla7[Columna2])</f>
        <v>Cuentas Por Pagar Contratos</v>
      </c>
      <c r="D6003" s="43" t="s">
        <v>15145</v>
      </c>
      <c r="E6003" t="s">
        <v>7518</v>
      </c>
      <c r="F6003" t="s">
        <v>15152</v>
      </c>
      <c r="G6003" s="41">
        <v>43706</v>
      </c>
      <c r="H6003" t="s">
        <v>7530</v>
      </c>
      <c r="I6003" t="s">
        <v>19479</v>
      </c>
      <c r="K6003" t="s">
        <v>22947</v>
      </c>
      <c r="L6003" t="s">
        <v>21854</v>
      </c>
      <c r="M6003" s="44">
        <v>-60382.25</v>
      </c>
      <c r="N6003" s="44">
        <v>-60382.25</v>
      </c>
    </row>
    <row r="6004" spans="2:14" x14ac:dyDescent="0.25">
      <c r="B6004" s="49" t="s">
        <v>9328</v>
      </c>
      <c r="C6004" s="53" t="str">
        <f>_xlfn.XLOOKUP(Tabla1[[#This Row],[txtDimensionFocus]],Tabla7[Columna1],Tabla7[Columna2])</f>
        <v>Cuentas Por Pagar Contratos</v>
      </c>
      <c r="D6004" s="43" t="s">
        <v>15145</v>
      </c>
      <c r="E6004" t="s">
        <v>7518</v>
      </c>
      <c r="F6004" t="s">
        <v>15146</v>
      </c>
      <c r="G6004" s="41">
        <v>43676</v>
      </c>
      <c r="H6004" t="s">
        <v>7519</v>
      </c>
      <c r="I6004" t="s">
        <v>19478</v>
      </c>
      <c r="K6004" t="s">
        <v>22947</v>
      </c>
      <c r="L6004" t="s">
        <v>21854</v>
      </c>
      <c r="M6004" s="44">
        <v>-60074.64</v>
      </c>
      <c r="N6004" s="44">
        <v>-60074.64</v>
      </c>
    </row>
    <row r="6005" spans="2:14" x14ac:dyDescent="0.25">
      <c r="B6005" s="49" t="s">
        <v>9328</v>
      </c>
      <c r="C6005" s="53" t="str">
        <f>_xlfn.XLOOKUP(Tabla1[[#This Row],[txtDimensionFocus]],Tabla7[Columna1],Tabla7[Columna2])</f>
        <v>Cuentas Por Pagar Contratos</v>
      </c>
      <c r="D6005" s="43" t="s">
        <v>1557</v>
      </c>
      <c r="E6005" t="s">
        <v>1556</v>
      </c>
      <c r="F6005" t="s">
        <v>11116</v>
      </c>
      <c r="G6005" s="41">
        <v>41688</v>
      </c>
      <c r="H6005" t="s">
        <v>2209</v>
      </c>
      <c r="I6005" t="s">
        <v>20349</v>
      </c>
      <c r="K6005" t="s">
        <v>23558</v>
      </c>
      <c r="L6005" t="s">
        <v>21854</v>
      </c>
      <c r="M6005" s="44">
        <v>-60000</v>
      </c>
      <c r="N6005" s="44">
        <v>-60000</v>
      </c>
    </row>
    <row r="6006" spans="2:14" x14ac:dyDescent="0.25">
      <c r="B6006" s="49" t="s">
        <v>9328</v>
      </c>
      <c r="C6006" s="53" t="str">
        <f>_xlfn.XLOOKUP(Tabla1[[#This Row],[txtDimensionFocus]],Tabla7[Columna1],Tabla7[Columna2])</f>
        <v>Cuentas Por Pagar Contratos</v>
      </c>
      <c r="D6006" s="43" t="s">
        <v>10630</v>
      </c>
      <c r="E6006" t="s">
        <v>1701</v>
      </c>
      <c r="F6006" t="s">
        <v>10631</v>
      </c>
      <c r="G6006" s="41">
        <v>41585</v>
      </c>
      <c r="H6006" t="s">
        <v>1702</v>
      </c>
      <c r="I6006" t="s">
        <v>19879</v>
      </c>
      <c r="K6006" t="s">
        <v>23288</v>
      </c>
      <c r="L6006" t="s">
        <v>21854</v>
      </c>
      <c r="M6006" s="44">
        <v>-64900</v>
      </c>
      <c r="N6006" s="44">
        <v>-59400</v>
      </c>
    </row>
    <row r="6007" spans="2:14" x14ac:dyDescent="0.25">
      <c r="B6007" s="49" t="s">
        <v>9328</v>
      </c>
      <c r="C6007" s="53" t="str">
        <f>_xlfn.XLOOKUP(Tabla1[[#This Row],[txtDimensionFocus]],Tabla7[Columna1],Tabla7[Columna2])</f>
        <v>Cuentas Por Pagar Contratos</v>
      </c>
      <c r="D6007" s="43" t="s">
        <v>15502</v>
      </c>
      <c r="E6007" t="s">
        <v>8026</v>
      </c>
      <c r="F6007" t="s">
        <v>15503</v>
      </c>
      <c r="G6007" s="41">
        <v>44469</v>
      </c>
      <c r="H6007" t="s">
        <v>8027</v>
      </c>
      <c r="I6007" t="s">
        <v>19323</v>
      </c>
      <c r="K6007" t="s">
        <v>23297</v>
      </c>
      <c r="L6007" t="s">
        <v>21854</v>
      </c>
      <c r="M6007" s="44">
        <v>-59400</v>
      </c>
      <c r="N6007" s="44">
        <v>-59400</v>
      </c>
    </row>
    <row r="6008" spans="2:14" x14ac:dyDescent="0.25">
      <c r="B6008" s="49" t="s">
        <v>9328</v>
      </c>
      <c r="C6008" s="53" t="str">
        <f>_xlfn.XLOOKUP(Tabla1[[#This Row],[txtDimensionFocus]],Tabla7[Columna1],Tabla7[Columna2])</f>
        <v>Cuentas Por Pagar Contratos</v>
      </c>
      <c r="D6008" s="43" t="s">
        <v>13812</v>
      </c>
      <c r="E6008" t="s">
        <v>5747</v>
      </c>
      <c r="F6008" t="s">
        <v>13915</v>
      </c>
      <c r="G6008" s="41">
        <v>42345</v>
      </c>
      <c r="H6008" t="s">
        <v>5874</v>
      </c>
      <c r="L6008" t="s">
        <v>21854</v>
      </c>
      <c r="M6008" s="44">
        <v>-59000</v>
      </c>
      <c r="N6008" s="44">
        <v>-59000</v>
      </c>
    </row>
    <row r="6009" spans="2:14" x14ac:dyDescent="0.25">
      <c r="B6009" s="49" t="s">
        <v>9328</v>
      </c>
      <c r="C6009" s="53" t="str">
        <f>_xlfn.XLOOKUP(Tabla1[[#This Row],[txtDimensionFocus]],Tabla7[Columna1],Tabla7[Columna2])</f>
        <v>Cuentas Por Pagar Contratos</v>
      </c>
      <c r="D6009" s="43" t="s">
        <v>13812</v>
      </c>
      <c r="E6009" t="s">
        <v>5747</v>
      </c>
      <c r="F6009" t="s">
        <v>13916</v>
      </c>
      <c r="G6009" s="41">
        <v>42345</v>
      </c>
      <c r="H6009" t="s">
        <v>5875</v>
      </c>
      <c r="L6009" t="s">
        <v>21854</v>
      </c>
      <c r="M6009" s="44">
        <v>-59000</v>
      </c>
      <c r="N6009" s="44">
        <v>-59000</v>
      </c>
    </row>
    <row r="6010" spans="2:14" x14ac:dyDescent="0.25">
      <c r="B6010" s="49" t="s">
        <v>9328</v>
      </c>
      <c r="C6010" s="53" t="str">
        <f>_xlfn.XLOOKUP(Tabla1[[#This Row],[txtDimensionFocus]],Tabla7[Columna1],Tabla7[Columna2])</f>
        <v>Cuentas Por Pagar Contratos</v>
      </c>
      <c r="D6010" s="43" t="s">
        <v>13812</v>
      </c>
      <c r="E6010" t="s">
        <v>5747</v>
      </c>
      <c r="F6010" t="s">
        <v>13918</v>
      </c>
      <c r="G6010" s="41">
        <v>42345</v>
      </c>
      <c r="H6010" t="s">
        <v>5877</v>
      </c>
      <c r="L6010" t="s">
        <v>21854</v>
      </c>
      <c r="M6010" s="44">
        <v>-59000</v>
      </c>
      <c r="N6010" s="44">
        <v>-59000</v>
      </c>
    </row>
    <row r="6011" spans="2:14" x14ac:dyDescent="0.25">
      <c r="B6011" s="49" t="s">
        <v>9328</v>
      </c>
      <c r="C6011" s="53" t="str">
        <f>_xlfn.XLOOKUP(Tabla1[[#This Row],[txtDimensionFocus]],Tabla7[Columna1],Tabla7[Columna2])</f>
        <v>Cuentas Por Pagar Contratos</v>
      </c>
      <c r="D6011" s="43" t="s">
        <v>13812</v>
      </c>
      <c r="E6011" t="s">
        <v>5747</v>
      </c>
      <c r="F6011" t="s">
        <v>13919</v>
      </c>
      <c r="G6011" s="41">
        <v>42345</v>
      </c>
      <c r="H6011" t="s">
        <v>5878</v>
      </c>
      <c r="L6011" t="s">
        <v>21854</v>
      </c>
      <c r="M6011" s="44">
        <v>-59000</v>
      </c>
      <c r="N6011" s="44">
        <v>-59000</v>
      </c>
    </row>
    <row r="6012" spans="2:14" x14ac:dyDescent="0.25">
      <c r="B6012" s="49" t="s">
        <v>9328</v>
      </c>
      <c r="C6012" s="53" t="str">
        <f>_xlfn.XLOOKUP(Tabla1[[#This Row],[txtDimensionFocus]],Tabla7[Columna1],Tabla7[Columna2])</f>
        <v>Cuentas Por Pagar Contratos</v>
      </c>
      <c r="D6012" s="43" t="s">
        <v>13812</v>
      </c>
      <c r="E6012" t="s">
        <v>5747</v>
      </c>
      <c r="F6012" t="s">
        <v>13920</v>
      </c>
      <c r="G6012" s="41">
        <v>42345</v>
      </c>
      <c r="H6012" t="s">
        <v>5879</v>
      </c>
      <c r="L6012" t="s">
        <v>21854</v>
      </c>
      <c r="M6012" s="44">
        <v>-59000</v>
      </c>
      <c r="N6012" s="44">
        <v>-59000</v>
      </c>
    </row>
    <row r="6013" spans="2:14" x14ac:dyDescent="0.25">
      <c r="B6013" s="49" t="s">
        <v>9328</v>
      </c>
      <c r="C6013" s="53" t="str">
        <f>_xlfn.XLOOKUP(Tabla1[[#This Row],[txtDimensionFocus]],Tabla7[Columna1],Tabla7[Columna2])</f>
        <v>Cuentas Por Pagar Contratos</v>
      </c>
      <c r="D6013" s="43" t="s">
        <v>14286</v>
      </c>
      <c r="E6013" t="s">
        <v>6361</v>
      </c>
      <c r="F6013" t="s">
        <v>14287</v>
      </c>
      <c r="G6013" s="41">
        <v>42619</v>
      </c>
      <c r="H6013" t="s">
        <v>6362</v>
      </c>
      <c r="I6013" t="s">
        <v>19647</v>
      </c>
      <c r="K6013" t="s">
        <v>23068</v>
      </c>
      <c r="L6013" t="s">
        <v>21854</v>
      </c>
      <c r="M6013" s="44">
        <v>-59000</v>
      </c>
      <c r="N6013" s="44">
        <v>-59000</v>
      </c>
    </row>
    <row r="6014" spans="2:14" x14ac:dyDescent="0.25">
      <c r="B6014" s="49" t="s">
        <v>9328</v>
      </c>
      <c r="C6014" s="53" t="str">
        <f>_xlfn.XLOOKUP(Tabla1[[#This Row],[txtDimensionFocus]],Tabla7[Columna1],Tabla7[Columna2])</f>
        <v>Cuentas Por Pagar Contratos</v>
      </c>
      <c r="D6014" s="43" t="s">
        <v>13481</v>
      </c>
      <c r="E6014" t="s">
        <v>5363</v>
      </c>
      <c r="F6014" t="s">
        <v>13482</v>
      </c>
      <c r="G6014" s="41">
        <v>42072</v>
      </c>
      <c r="H6014" t="s">
        <v>5364</v>
      </c>
      <c r="L6014" t="s">
        <v>21854</v>
      </c>
      <c r="M6014" s="44">
        <v>-59000</v>
      </c>
      <c r="N6014" s="44">
        <v>-59000</v>
      </c>
    </row>
    <row r="6015" spans="2:14" x14ac:dyDescent="0.25">
      <c r="B6015" s="49" t="s">
        <v>9328</v>
      </c>
      <c r="C6015" s="53" t="str">
        <f>_xlfn.XLOOKUP(Tabla1[[#This Row],[txtDimensionFocus]],Tabla7[Columna1],Tabla7[Columna2])</f>
        <v>Cuentas Por Pagar Contratos</v>
      </c>
      <c r="D6015" s="43" t="s">
        <v>13470</v>
      </c>
      <c r="E6015" t="s">
        <v>5349</v>
      </c>
      <c r="F6015" t="s">
        <v>13471</v>
      </c>
      <c r="G6015" s="41">
        <v>42060</v>
      </c>
      <c r="H6015" t="s">
        <v>5350</v>
      </c>
      <c r="L6015" t="s">
        <v>21854</v>
      </c>
      <c r="M6015" s="44">
        <v>-59000</v>
      </c>
      <c r="N6015" s="44">
        <v>-59000</v>
      </c>
    </row>
    <row r="6016" spans="2:14" x14ac:dyDescent="0.25">
      <c r="B6016" s="49" t="s">
        <v>9328</v>
      </c>
      <c r="C6016" s="53" t="str">
        <f>_xlfn.XLOOKUP(Tabla1[[#This Row],[txtDimensionFocus]],Tabla7[Columna1],Tabla7[Columna2])</f>
        <v>Cuentas Por Pagar Contratos</v>
      </c>
      <c r="D6016" s="43" t="s">
        <v>2950</v>
      </c>
      <c r="E6016" t="s">
        <v>2949</v>
      </c>
      <c r="F6016" t="s">
        <v>11710</v>
      </c>
      <c r="G6016" s="41">
        <v>41760</v>
      </c>
      <c r="H6016" s="50" t="s">
        <v>2951</v>
      </c>
      <c r="L6016" t="s">
        <v>21854</v>
      </c>
      <c r="M6016" s="44">
        <v>-59000</v>
      </c>
      <c r="N6016" s="44">
        <v>-59000</v>
      </c>
    </row>
    <row r="6017" spans="2:14" x14ac:dyDescent="0.25">
      <c r="B6017" s="49" t="s">
        <v>9328</v>
      </c>
      <c r="C6017" s="53" t="str">
        <f>_xlfn.XLOOKUP(Tabla1[[#This Row],[txtDimensionFocus]],Tabla7[Columna1],Tabla7[Columna2])</f>
        <v>Cuentas Por Pagar Contratos</v>
      </c>
      <c r="D6017" s="43" t="s">
        <v>2950</v>
      </c>
      <c r="E6017" t="s">
        <v>2949</v>
      </c>
      <c r="F6017" t="s">
        <v>13644</v>
      </c>
      <c r="G6017" s="41">
        <v>42178</v>
      </c>
      <c r="H6017" t="s">
        <v>5556</v>
      </c>
      <c r="L6017" t="s">
        <v>21854</v>
      </c>
      <c r="M6017" s="44">
        <v>-59000</v>
      </c>
      <c r="N6017" s="44">
        <v>-59000</v>
      </c>
    </row>
    <row r="6018" spans="2:14" x14ac:dyDescent="0.25">
      <c r="B6018" s="49" t="s">
        <v>9328</v>
      </c>
      <c r="C6018" s="53" t="str">
        <f>_xlfn.XLOOKUP(Tabla1[[#This Row],[txtDimensionFocus]],Tabla7[Columna1],Tabla7[Columna2])</f>
        <v>Cuentas Por Pagar Contratos</v>
      </c>
      <c r="D6018" s="43" t="s">
        <v>2950</v>
      </c>
      <c r="E6018" t="s">
        <v>2949</v>
      </c>
      <c r="F6018" t="s">
        <v>13645</v>
      </c>
      <c r="G6018" s="41">
        <v>42178</v>
      </c>
      <c r="H6018" t="s">
        <v>5558</v>
      </c>
      <c r="L6018" t="s">
        <v>21854</v>
      </c>
      <c r="M6018" s="44">
        <v>-59000</v>
      </c>
      <c r="N6018" s="44">
        <v>-59000</v>
      </c>
    </row>
    <row r="6019" spans="2:14" x14ac:dyDescent="0.25">
      <c r="B6019" s="49" t="s">
        <v>9328</v>
      </c>
      <c r="C6019" s="53" t="str">
        <f>_xlfn.XLOOKUP(Tabla1[[#This Row],[txtDimensionFocus]],Tabla7[Columna1],Tabla7[Columna2])</f>
        <v>Cuentas Por Pagar Contratos</v>
      </c>
      <c r="D6019" s="43" t="s">
        <v>6863</v>
      </c>
      <c r="E6019" t="s">
        <v>6862</v>
      </c>
      <c r="F6019" t="s">
        <v>14691</v>
      </c>
      <c r="G6019" s="41">
        <v>42972</v>
      </c>
      <c r="H6019" t="s">
        <v>6888</v>
      </c>
      <c r="I6019" t="s">
        <v>19632</v>
      </c>
      <c r="K6019" t="s">
        <v>23573</v>
      </c>
      <c r="L6019" t="s">
        <v>21854</v>
      </c>
      <c r="M6019" s="44">
        <v>-59000</v>
      </c>
      <c r="N6019" s="44">
        <v>-59000</v>
      </c>
    </row>
    <row r="6020" spans="2:14" x14ac:dyDescent="0.25">
      <c r="B6020" s="49" t="s">
        <v>9328</v>
      </c>
      <c r="C6020" s="53" t="str">
        <f>_xlfn.XLOOKUP(Tabla1[[#This Row],[txtDimensionFocus]],Tabla7[Columna1],Tabla7[Columna2])</f>
        <v>Cuentas Por Pagar Contratos</v>
      </c>
      <c r="D6020" s="43" t="s">
        <v>6863</v>
      </c>
      <c r="E6020" t="s">
        <v>6862</v>
      </c>
      <c r="F6020" t="s">
        <v>15275</v>
      </c>
      <c r="G6020" s="41">
        <v>44043</v>
      </c>
      <c r="H6020" t="s">
        <v>7523</v>
      </c>
      <c r="I6020" t="s">
        <v>20390</v>
      </c>
      <c r="K6020" t="s">
        <v>23573</v>
      </c>
      <c r="L6020" t="s">
        <v>21854</v>
      </c>
      <c r="M6020" s="44">
        <v>-59000</v>
      </c>
      <c r="N6020" s="44">
        <v>-59000</v>
      </c>
    </row>
    <row r="6021" spans="2:14" x14ac:dyDescent="0.25">
      <c r="B6021" s="49" t="s">
        <v>9328</v>
      </c>
      <c r="C6021" s="53" t="str">
        <f>_xlfn.XLOOKUP(Tabla1[[#This Row],[txtDimensionFocus]],Tabla7[Columna1],Tabla7[Columna2])</f>
        <v>Cuentas Por Pagar Contratos</v>
      </c>
      <c r="D6021" s="43" t="s">
        <v>6863</v>
      </c>
      <c r="E6021" t="s">
        <v>6862</v>
      </c>
      <c r="F6021" t="s">
        <v>15297</v>
      </c>
      <c r="G6021" s="41">
        <v>44074</v>
      </c>
      <c r="H6021" t="s">
        <v>7373</v>
      </c>
      <c r="I6021" t="s">
        <v>20391</v>
      </c>
      <c r="K6021" t="s">
        <v>23573</v>
      </c>
      <c r="L6021" t="s">
        <v>21854</v>
      </c>
      <c r="M6021" s="44">
        <v>-59000</v>
      </c>
      <c r="N6021" s="44">
        <v>-59000</v>
      </c>
    </row>
    <row r="6022" spans="2:14" x14ac:dyDescent="0.25">
      <c r="B6022" s="49" t="s">
        <v>9328</v>
      </c>
      <c r="C6022" s="53" t="str">
        <f>_xlfn.XLOOKUP(Tabla1[[#This Row],[txtDimensionFocus]],Tabla7[Columna1],Tabla7[Columna2])</f>
        <v>Cuentas Por Pagar Contratos</v>
      </c>
      <c r="D6022" s="43" t="s">
        <v>6863</v>
      </c>
      <c r="E6022" t="s">
        <v>6862</v>
      </c>
      <c r="F6022" t="s">
        <v>14674</v>
      </c>
      <c r="G6022" s="41">
        <v>42947</v>
      </c>
      <c r="H6022" t="s">
        <v>6864</v>
      </c>
      <c r="I6022" t="s">
        <v>19631</v>
      </c>
      <c r="K6022" t="s">
        <v>23573</v>
      </c>
      <c r="L6022" t="s">
        <v>21854</v>
      </c>
      <c r="M6022" s="44">
        <v>-59000</v>
      </c>
      <c r="N6022" s="44">
        <v>-59000</v>
      </c>
    </row>
    <row r="6023" spans="2:14" x14ac:dyDescent="0.25">
      <c r="B6023" s="49" t="s">
        <v>9328</v>
      </c>
      <c r="C6023" s="53" t="str">
        <f>_xlfn.XLOOKUP(Tabla1[[#This Row],[txtDimensionFocus]],Tabla7[Columna1],Tabla7[Columna2])</f>
        <v>Cuentas Por Pagar Contratos</v>
      </c>
      <c r="D6023" s="43" t="s">
        <v>6456</v>
      </c>
      <c r="E6023" t="s">
        <v>6455</v>
      </c>
      <c r="F6023" t="s">
        <v>14735</v>
      </c>
      <c r="G6023" s="41">
        <v>43038</v>
      </c>
      <c r="H6023" t="s">
        <v>6949</v>
      </c>
      <c r="I6023" t="s">
        <v>20396</v>
      </c>
      <c r="K6023" t="s">
        <v>23575</v>
      </c>
      <c r="L6023" t="s">
        <v>21854</v>
      </c>
      <c r="M6023" s="44">
        <v>-59000</v>
      </c>
      <c r="N6023" s="44">
        <v>-59000</v>
      </c>
    </row>
    <row r="6024" spans="2:14" x14ac:dyDescent="0.25">
      <c r="B6024" s="49" t="s">
        <v>9328</v>
      </c>
      <c r="C6024" s="53" t="str">
        <f>_xlfn.XLOOKUP(Tabla1[[#This Row],[txtDimensionFocus]],Tabla7[Columna1],Tabla7[Columna2])</f>
        <v>Cuentas Por Pagar Contratos</v>
      </c>
      <c r="D6024" s="43" t="s">
        <v>9596</v>
      </c>
      <c r="E6024" t="s">
        <v>389</v>
      </c>
      <c r="F6024" t="s">
        <v>16158</v>
      </c>
      <c r="G6024" s="41">
        <v>44851</v>
      </c>
      <c r="H6024" t="s">
        <v>8809</v>
      </c>
      <c r="I6024" t="s">
        <v>19389</v>
      </c>
      <c r="L6024" t="s">
        <v>21854</v>
      </c>
      <c r="M6024" s="44">
        <v>-58480.800000000003</v>
      </c>
      <c r="N6024" s="44">
        <v>-58480.800000000003</v>
      </c>
    </row>
    <row r="6025" spans="2:14" x14ac:dyDescent="0.25">
      <c r="B6025" s="49" t="s">
        <v>9328</v>
      </c>
      <c r="C6025" s="53" t="str">
        <f>_xlfn.XLOOKUP(Tabla1[[#This Row],[txtDimensionFocus]],Tabla7[Columna1],Tabla7[Columna2])</f>
        <v>Cuentas Por Pagar Contratos</v>
      </c>
      <c r="D6025" s="43" t="s">
        <v>12500</v>
      </c>
      <c r="E6025" t="s">
        <v>4057</v>
      </c>
      <c r="F6025" t="s">
        <v>12501</v>
      </c>
      <c r="G6025" s="41">
        <v>41843</v>
      </c>
      <c r="H6025" t="s">
        <v>4058</v>
      </c>
      <c r="I6025" t="s">
        <v>19553</v>
      </c>
      <c r="K6025" t="s">
        <v>23005</v>
      </c>
      <c r="L6025" t="s">
        <v>21854</v>
      </c>
      <c r="M6025" s="44">
        <v>-75000</v>
      </c>
      <c r="N6025" s="44">
        <v>-57203.39</v>
      </c>
    </row>
    <row r="6026" spans="2:14" x14ac:dyDescent="0.25">
      <c r="B6026" s="49" t="s">
        <v>9328</v>
      </c>
      <c r="C6026" s="53" t="str">
        <f>_xlfn.XLOOKUP(Tabla1[[#This Row],[txtDimensionFocus]],Tabla7[Columna1],Tabla7[Columna2])</f>
        <v>Cuentas Por Pagar Contratos</v>
      </c>
      <c r="D6026" s="43" t="s">
        <v>13927</v>
      </c>
      <c r="E6026" t="s">
        <v>5892</v>
      </c>
      <c r="F6026" t="s">
        <v>13928</v>
      </c>
      <c r="G6026" s="41">
        <v>42349</v>
      </c>
      <c r="H6026" t="s">
        <v>5893</v>
      </c>
      <c r="I6026" t="s">
        <v>19602</v>
      </c>
      <c r="K6026" t="s">
        <v>23035</v>
      </c>
      <c r="L6026" t="s">
        <v>21854</v>
      </c>
      <c r="M6026" s="44">
        <v>-56640</v>
      </c>
      <c r="N6026" s="44">
        <v>-56640</v>
      </c>
    </row>
    <row r="6027" spans="2:14" x14ac:dyDescent="0.25">
      <c r="B6027" s="49" t="s">
        <v>9328</v>
      </c>
      <c r="C6027" s="53" t="str">
        <f>_xlfn.XLOOKUP(Tabla1[[#This Row],[txtDimensionFocus]],Tabla7[Columna1],Tabla7[Columna2])</f>
        <v>Cuentas Por Pagar Contratos</v>
      </c>
      <c r="D6027" s="43" t="s">
        <v>14894</v>
      </c>
      <c r="E6027" t="s">
        <v>7155</v>
      </c>
      <c r="F6027" t="s">
        <v>14895</v>
      </c>
      <c r="G6027" s="41">
        <v>43286</v>
      </c>
      <c r="H6027" t="s">
        <v>7156</v>
      </c>
      <c r="I6027" t="s">
        <v>19618</v>
      </c>
      <c r="K6027" t="s">
        <v>23054</v>
      </c>
      <c r="L6027" t="s">
        <v>21854</v>
      </c>
      <c r="M6027" s="44">
        <v>-56640</v>
      </c>
      <c r="N6027" s="44">
        <v>-56640</v>
      </c>
    </row>
    <row r="6028" spans="2:14" x14ac:dyDescent="0.25">
      <c r="B6028" s="49" t="s">
        <v>9328</v>
      </c>
      <c r="C6028" s="53" t="str">
        <f>_xlfn.XLOOKUP(Tabla1[[#This Row],[txtDimensionFocus]],Tabla7[Columna1],Tabla7[Columna2])</f>
        <v>Cuentas Por Pagar Contratos</v>
      </c>
      <c r="D6028" s="43" t="s">
        <v>266</v>
      </c>
      <c r="E6028" t="s">
        <v>265</v>
      </c>
      <c r="F6028" t="s">
        <v>11509</v>
      </c>
      <c r="G6028" s="41">
        <v>41743</v>
      </c>
      <c r="H6028" t="s">
        <v>2687</v>
      </c>
      <c r="I6028" t="s">
        <v>20134</v>
      </c>
      <c r="K6028">
        <v>431</v>
      </c>
      <c r="L6028" t="s">
        <v>21854</v>
      </c>
      <c r="M6028" s="44">
        <v>-56640</v>
      </c>
      <c r="N6028" s="44">
        <v>-56640</v>
      </c>
    </row>
    <row r="6029" spans="2:14" x14ac:dyDescent="0.25">
      <c r="B6029" s="49" t="s">
        <v>23978</v>
      </c>
      <c r="C6029" s="53" t="str">
        <f>_xlfn.XLOOKUP(Tabla1[[#This Row],[txtDimensionFocus]],Tabla7[Columna1],Tabla7[Columna2])</f>
        <v>Cuenta Por Pagar Aportes Corrientes.</v>
      </c>
      <c r="D6029" s="43" t="s">
        <v>23987</v>
      </c>
      <c r="E6029" t="s">
        <v>23988</v>
      </c>
      <c r="F6029" t="s">
        <v>23989</v>
      </c>
      <c r="G6029" s="41">
        <v>43095</v>
      </c>
      <c r="H6029" t="s">
        <v>23990</v>
      </c>
      <c r="I6029" t="s">
        <v>23991</v>
      </c>
      <c r="J6029" t="s">
        <v>23992</v>
      </c>
      <c r="K6029" t="s">
        <v>23993</v>
      </c>
      <c r="L6029" t="s">
        <v>21854</v>
      </c>
      <c r="M6029" s="44">
        <v>-12791765.84</v>
      </c>
      <c r="N6029">
        <v>-0.01</v>
      </c>
    </row>
    <row r="6030" spans="2:14" x14ac:dyDescent="0.25">
      <c r="B6030" s="49" t="s">
        <v>9328</v>
      </c>
      <c r="C6030" s="53" t="str">
        <f>_xlfn.XLOOKUP(Tabla1[[#This Row],[txtDimensionFocus]],Tabla7[Columna1],Tabla7[Columna2])</f>
        <v>Cuentas Por Pagar Contratos</v>
      </c>
      <c r="D6030" s="43" t="s">
        <v>266</v>
      </c>
      <c r="E6030" t="s">
        <v>265</v>
      </c>
      <c r="F6030" t="s">
        <v>11561</v>
      </c>
      <c r="G6030" s="41">
        <v>41744</v>
      </c>
      <c r="H6030" t="s">
        <v>2755</v>
      </c>
      <c r="I6030" t="s">
        <v>20135</v>
      </c>
      <c r="K6030">
        <v>206</v>
      </c>
      <c r="L6030" t="s">
        <v>21854</v>
      </c>
      <c r="M6030" s="44">
        <v>-56640</v>
      </c>
      <c r="N6030" s="44">
        <v>-56640</v>
      </c>
    </row>
    <row r="6031" spans="2:14" x14ac:dyDescent="0.25">
      <c r="B6031" s="49" t="s">
        <v>9328</v>
      </c>
      <c r="C6031" s="53" t="str">
        <f>_xlfn.XLOOKUP(Tabla1[[#This Row],[txtDimensionFocus]],Tabla7[Columna1],Tabla7[Columna2])</f>
        <v>Cuentas Por Pagar Contratos</v>
      </c>
      <c r="D6031" s="43" t="s">
        <v>266</v>
      </c>
      <c r="E6031" t="s">
        <v>265</v>
      </c>
      <c r="F6031" t="s">
        <v>11562</v>
      </c>
      <c r="G6031" s="41">
        <v>41744</v>
      </c>
      <c r="H6031" t="s">
        <v>2756</v>
      </c>
      <c r="I6031" t="s">
        <v>20135</v>
      </c>
      <c r="K6031">
        <v>203</v>
      </c>
      <c r="L6031" t="s">
        <v>21854</v>
      </c>
      <c r="M6031" s="44">
        <v>-56640</v>
      </c>
      <c r="N6031" s="44">
        <v>-56640</v>
      </c>
    </row>
    <row r="6032" spans="2:14" x14ac:dyDescent="0.25">
      <c r="B6032" s="49" t="s">
        <v>9328</v>
      </c>
      <c r="C6032" s="53" t="str">
        <f>_xlfn.XLOOKUP(Tabla1[[#This Row],[txtDimensionFocus]],Tabla7[Columna1],Tabla7[Columna2])</f>
        <v>Cuentas Por Pagar Contratos</v>
      </c>
      <c r="D6032" s="43" t="s">
        <v>266</v>
      </c>
      <c r="E6032" t="s">
        <v>265</v>
      </c>
      <c r="F6032" t="s">
        <v>11563</v>
      </c>
      <c r="G6032" s="41">
        <v>41744</v>
      </c>
      <c r="H6032" t="s">
        <v>2757</v>
      </c>
      <c r="I6032" t="s">
        <v>20135</v>
      </c>
      <c r="K6032">
        <v>202</v>
      </c>
      <c r="L6032" t="s">
        <v>21854</v>
      </c>
      <c r="M6032" s="44">
        <v>-56640</v>
      </c>
      <c r="N6032" s="44">
        <v>-56640</v>
      </c>
    </row>
    <row r="6033" spans="2:14" x14ac:dyDescent="0.25">
      <c r="B6033" s="49" t="s">
        <v>9328</v>
      </c>
      <c r="C6033" s="53" t="str">
        <f>_xlfn.XLOOKUP(Tabla1[[#This Row],[txtDimensionFocus]],Tabla7[Columna1],Tabla7[Columna2])</f>
        <v>Cuentas Por Pagar Contratos</v>
      </c>
      <c r="D6033" s="43" t="s">
        <v>10368</v>
      </c>
      <c r="E6033" t="s">
        <v>1358</v>
      </c>
      <c r="F6033" t="s">
        <v>10369</v>
      </c>
      <c r="G6033" s="41">
        <v>41419</v>
      </c>
      <c r="H6033" t="s">
        <v>1359</v>
      </c>
      <c r="I6033" t="s">
        <v>19416</v>
      </c>
      <c r="K6033" t="s">
        <v>22894</v>
      </c>
      <c r="L6033" t="s">
        <v>21854</v>
      </c>
      <c r="M6033" s="44">
        <v>-55000</v>
      </c>
      <c r="N6033" s="44">
        <v>-55000</v>
      </c>
    </row>
    <row r="6034" spans="2:14" x14ac:dyDescent="0.25">
      <c r="B6034" s="49" t="s">
        <v>9328</v>
      </c>
      <c r="C6034" s="53" t="str">
        <f>_xlfn.XLOOKUP(Tabla1[[#This Row],[txtDimensionFocus]],Tabla7[Columna1],Tabla7[Columna2])</f>
        <v>Cuentas Por Pagar Contratos</v>
      </c>
      <c r="D6034" s="43" t="s">
        <v>13824</v>
      </c>
      <c r="E6034" t="s">
        <v>5762</v>
      </c>
      <c r="F6034" t="s">
        <v>13825</v>
      </c>
      <c r="G6034" s="41">
        <v>42285</v>
      </c>
      <c r="H6034" t="s">
        <v>5763</v>
      </c>
      <c r="I6034" t="s">
        <v>19491</v>
      </c>
      <c r="K6034" t="s">
        <v>22958</v>
      </c>
      <c r="L6034" t="s">
        <v>21854</v>
      </c>
      <c r="M6034" s="44">
        <v>-53333.88</v>
      </c>
      <c r="N6034" s="44">
        <v>-53333.88</v>
      </c>
    </row>
    <row r="6035" spans="2:14" x14ac:dyDescent="0.25">
      <c r="B6035" s="49" t="s">
        <v>9328</v>
      </c>
      <c r="C6035" s="53" t="str">
        <f>_xlfn.XLOOKUP(Tabla1[[#This Row],[txtDimensionFocus]],Tabla7[Columna1],Tabla7[Columna2])</f>
        <v>Cuentas Por Pagar Contratos</v>
      </c>
      <c r="D6035" s="43" t="s">
        <v>13824</v>
      </c>
      <c r="E6035" t="s">
        <v>5762</v>
      </c>
      <c r="F6035" t="s">
        <v>13833</v>
      </c>
      <c r="G6035" s="41">
        <v>42296</v>
      </c>
      <c r="H6035" t="s">
        <v>5772</v>
      </c>
      <c r="I6035" t="s">
        <v>19492</v>
      </c>
      <c r="K6035" t="s">
        <v>22958</v>
      </c>
      <c r="L6035" t="s">
        <v>21854</v>
      </c>
      <c r="M6035" s="44">
        <v>-53325.14</v>
      </c>
      <c r="N6035" s="44">
        <v>-53325.14</v>
      </c>
    </row>
    <row r="6036" spans="2:14" x14ac:dyDescent="0.25">
      <c r="B6036" s="49" t="s">
        <v>9328</v>
      </c>
      <c r="C6036" s="53" t="str">
        <f>_xlfn.XLOOKUP(Tabla1[[#This Row],[txtDimensionFocus]],Tabla7[Columna1],Tabla7[Columna2])</f>
        <v>Cuentas Por Pagar Contratos</v>
      </c>
      <c r="D6036" s="43" t="s">
        <v>12686</v>
      </c>
      <c r="E6036" t="s">
        <v>4296</v>
      </c>
      <c r="F6036" t="s">
        <v>12687</v>
      </c>
      <c r="G6036" s="41">
        <v>41913</v>
      </c>
      <c r="H6036" t="s">
        <v>4297</v>
      </c>
      <c r="I6036" t="s">
        <v>19489</v>
      </c>
      <c r="K6036" t="s">
        <v>22956</v>
      </c>
      <c r="L6036" t="s">
        <v>21854</v>
      </c>
      <c r="M6036" s="44">
        <v>-53100</v>
      </c>
      <c r="N6036" s="44">
        <v>-53100</v>
      </c>
    </row>
    <row r="6037" spans="2:14" x14ac:dyDescent="0.25">
      <c r="B6037" s="49" t="s">
        <v>9328</v>
      </c>
      <c r="C6037" s="53" t="str">
        <f>_xlfn.XLOOKUP(Tabla1[[#This Row],[txtDimensionFocus]],Tabla7[Columna1],Tabla7[Columna2])</f>
        <v>Cuentas Por Pagar Contratos</v>
      </c>
      <c r="D6037" s="43" t="s">
        <v>14969</v>
      </c>
      <c r="E6037" t="s">
        <v>7268</v>
      </c>
      <c r="F6037" t="s">
        <v>14970</v>
      </c>
      <c r="G6037" s="41">
        <v>43399</v>
      </c>
      <c r="H6037" t="s">
        <v>7269</v>
      </c>
      <c r="I6037" t="s">
        <v>19673</v>
      </c>
      <c r="K6037" t="s">
        <v>23090</v>
      </c>
      <c r="L6037" t="s">
        <v>21854</v>
      </c>
      <c r="M6037" s="44">
        <v>-53100</v>
      </c>
      <c r="N6037" s="44">
        <v>-53100</v>
      </c>
    </row>
    <row r="6038" spans="2:14" x14ac:dyDescent="0.25">
      <c r="B6038" s="49" t="s">
        <v>9328</v>
      </c>
      <c r="C6038" s="53" t="str">
        <f>_xlfn.XLOOKUP(Tabla1[[#This Row],[txtDimensionFocus]],Tabla7[Columna1],Tabla7[Columna2])</f>
        <v>Cuentas Por Pagar Contratos</v>
      </c>
      <c r="D6038" s="43" t="s">
        <v>14740</v>
      </c>
      <c r="E6038" t="s">
        <v>6958</v>
      </c>
      <c r="F6038" t="s">
        <v>15310</v>
      </c>
      <c r="G6038" s="41">
        <v>44097</v>
      </c>
      <c r="H6038" t="s">
        <v>7763</v>
      </c>
      <c r="I6038" t="s">
        <v>19707</v>
      </c>
      <c r="K6038" t="s">
        <v>23145</v>
      </c>
      <c r="L6038" t="s">
        <v>21854</v>
      </c>
      <c r="M6038" s="44">
        <v>-53100</v>
      </c>
      <c r="N6038" s="44">
        <v>-53100</v>
      </c>
    </row>
    <row r="6039" spans="2:14" x14ac:dyDescent="0.25">
      <c r="B6039" s="49" t="s">
        <v>9328</v>
      </c>
      <c r="C6039" s="53" t="str">
        <f>_xlfn.XLOOKUP(Tabla1[[#This Row],[txtDimensionFocus]],Tabla7[Columna1],Tabla7[Columna2])</f>
        <v>Cuentas Por Pagar Contratos</v>
      </c>
      <c r="D6039" s="43" t="s">
        <v>13546</v>
      </c>
      <c r="E6039" t="s">
        <v>5431</v>
      </c>
      <c r="F6039" t="s">
        <v>13594</v>
      </c>
      <c r="G6039" s="41">
        <v>42146</v>
      </c>
      <c r="H6039" t="s">
        <v>5497</v>
      </c>
      <c r="I6039" t="s">
        <v>19429</v>
      </c>
      <c r="K6039" t="s">
        <v>22997</v>
      </c>
      <c r="L6039" t="s">
        <v>21854</v>
      </c>
      <c r="M6039" s="44">
        <v>-52821.05</v>
      </c>
      <c r="N6039" s="44">
        <v>-52821.05</v>
      </c>
    </row>
    <row r="6040" spans="2:14" x14ac:dyDescent="0.25">
      <c r="B6040" s="49" t="s">
        <v>9328</v>
      </c>
      <c r="C6040" s="53" t="str">
        <f>_xlfn.XLOOKUP(Tabla1[[#This Row],[txtDimensionFocus]],Tabla7[Columna1],Tabla7[Columna2])</f>
        <v>Cuentas Por Pagar Contratos</v>
      </c>
      <c r="D6040" s="43" t="s">
        <v>14133</v>
      </c>
      <c r="E6040" t="s">
        <v>6183</v>
      </c>
      <c r="F6040" t="s">
        <v>14304</v>
      </c>
      <c r="G6040" s="41">
        <v>42633</v>
      </c>
      <c r="H6040" t="s">
        <v>6387</v>
      </c>
      <c r="I6040" t="s">
        <v>19384</v>
      </c>
      <c r="K6040" t="s">
        <v>22876</v>
      </c>
      <c r="L6040" t="s">
        <v>21854</v>
      </c>
      <c r="M6040" s="44">
        <v>-52746.080000000002</v>
      </c>
      <c r="N6040" s="44">
        <v>-52746.080000000002</v>
      </c>
    </row>
    <row r="6041" spans="2:14" x14ac:dyDescent="0.25">
      <c r="B6041" s="49" t="s">
        <v>9328</v>
      </c>
      <c r="C6041" s="53" t="str">
        <f>_xlfn.XLOOKUP(Tabla1[[#This Row],[txtDimensionFocus]],Tabla7[Columna1],Tabla7[Columna2])</f>
        <v>Cuentas Por Pagar Contratos</v>
      </c>
      <c r="D6041" s="43" t="s">
        <v>13546</v>
      </c>
      <c r="E6041" t="s">
        <v>5431</v>
      </c>
      <c r="F6041" t="s">
        <v>13547</v>
      </c>
      <c r="G6041" s="41">
        <v>42110</v>
      </c>
      <c r="H6041" t="s">
        <v>5432</v>
      </c>
      <c r="I6041" t="s">
        <v>19344</v>
      </c>
      <c r="K6041" t="s">
        <v>22997</v>
      </c>
      <c r="L6041" t="s">
        <v>21854</v>
      </c>
      <c r="M6041" s="44">
        <v>-52739.040000000001</v>
      </c>
      <c r="N6041" s="44">
        <v>-52739.040000000001</v>
      </c>
    </row>
    <row r="6042" spans="2:14" x14ac:dyDescent="0.25">
      <c r="B6042" s="49" t="s">
        <v>9328</v>
      </c>
      <c r="C6042" s="53" t="str">
        <f>_xlfn.XLOOKUP(Tabla1[[#This Row],[txtDimensionFocus]],Tabla7[Columna1],Tabla7[Columna2])</f>
        <v>Cuentas Por Pagar Contratos</v>
      </c>
      <c r="D6042" s="43" t="s">
        <v>14133</v>
      </c>
      <c r="E6042" t="s">
        <v>6183</v>
      </c>
      <c r="F6042" t="s">
        <v>14177</v>
      </c>
      <c r="G6042" s="41">
        <v>42592</v>
      </c>
      <c r="H6042" t="s">
        <v>6250</v>
      </c>
      <c r="I6042" t="s">
        <v>19383</v>
      </c>
      <c r="K6042" t="s">
        <v>22876</v>
      </c>
      <c r="L6042" t="s">
        <v>21854</v>
      </c>
      <c r="M6042" s="44">
        <v>-52599.44</v>
      </c>
      <c r="N6042" s="44">
        <v>-52599.44</v>
      </c>
    </row>
    <row r="6043" spans="2:14" x14ac:dyDescent="0.25">
      <c r="B6043" s="49" t="s">
        <v>9328</v>
      </c>
      <c r="C6043" s="53" t="str">
        <f>_xlfn.XLOOKUP(Tabla1[[#This Row],[txtDimensionFocus]],Tabla7[Columna1],Tabla7[Columna2])</f>
        <v>Cuentas Por Pagar Contratos</v>
      </c>
      <c r="D6043" s="43" t="s">
        <v>14133</v>
      </c>
      <c r="E6043" t="s">
        <v>6183</v>
      </c>
      <c r="F6043" t="s">
        <v>14134</v>
      </c>
      <c r="G6043" s="41">
        <v>42570</v>
      </c>
      <c r="H6043" t="s">
        <v>6184</v>
      </c>
      <c r="I6043" t="s">
        <v>19382</v>
      </c>
      <c r="K6043" t="s">
        <v>22876</v>
      </c>
      <c r="L6043" t="s">
        <v>21854</v>
      </c>
      <c r="M6043" s="44">
        <v>-52568.07</v>
      </c>
      <c r="N6043" s="44">
        <v>-52568.07</v>
      </c>
    </row>
    <row r="6044" spans="2:14" x14ac:dyDescent="0.25">
      <c r="B6044" s="49" t="s">
        <v>9328</v>
      </c>
      <c r="C6044" s="53" t="str">
        <f>_xlfn.XLOOKUP(Tabla1[[#This Row],[txtDimensionFocus]],Tabla7[Columna1],Tabla7[Columna2])</f>
        <v>Cuentas Por Pagar Contratos</v>
      </c>
      <c r="D6044" s="43" t="s">
        <v>14770</v>
      </c>
      <c r="E6044" t="s">
        <v>6995</v>
      </c>
      <c r="F6044" t="s">
        <v>14771</v>
      </c>
      <c r="G6044" s="41">
        <v>43125</v>
      </c>
      <c r="H6044" t="s">
        <v>6996</v>
      </c>
      <c r="I6044" t="s">
        <v>19521</v>
      </c>
      <c r="K6044" t="s">
        <v>22983</v>
      </c>
      <c r="L6044" t="s">
        <v>21854</v>
      </c>
      <c r="M6044" s="44">
        <v>-52038</v>
      </c>
      <c r="N6044" s="44">
        <v>-52038</v>
      </c>
    </row>
    <row r="6045" spans="2:14" x14ac:dyDescent="0.25">
      <c r="B6045" s="49" t="s">
        <v>9328</v>
      </c>
      <c r="C6045" s="53" t="str">
        <f>_xlfn.XLOOKUP(Tabla1[[#This Row],[txtDimensionFocus]],Tabla7[Columna1],Tabla7[Columna2])</f>
        <v>Cuentas Por Pagar Contratos</v>
      </c>
      <c r="D6045" s="43" t="s">
        <v>14770</v>
      </c>
      <c r="E6045" t="s">
        <v>6995</v>
      </c>
      <c r="F6045" t="s">
        <v>14793</v>
      </c>
      <c r="G6045" s="41">
        <v>43178</v>
      </c>
      <c r="H6045" t="s">
        <v>7027</v>
      </c>
      <c r="I6045" t="s">
        <v>19522</v>
      </c>
      <c r="K6045" t="s">
        <v>22983</v>
      </c>
      <c r="L6045" t="s">
        <v>21854</v>
      </c>
      <c r="M6045" s="44">
        <v>-52038</v>
      </c>
      <c r="N6045" s="44">
        <v>-52038</v>
      </c>
    </row>
    <row r="6046" spans="2:14" x14ac:dyDescent="0.25">
      <c r="B6046" s="49" t="s">
        <v>9328</v>
      </c>
      <c r="C6046" s="53" t="str">
        <f>_xlfn.XLOOKUP(Tabla1[[#This Row],[txtDimensionFocus]],Tabla7[Columna1],Tabla7[Columna2])</f>
        <v>Cuentas Por Pagar Contratos</v>
      </c>
      <c r="D6046" s="43" t="s">
        <v>14770</v>
      </c>
      <c r="E6046" t="s">
        <v>6995</v>
      </c>
      <c r="F6046" t="s">
        <v>14820</v>
      </c>
      <c r="G6046" s="41">
        <v>43201</v>
      </c>
      <c r="H6046" t="s">
        <v>7059</v>
      </c>
      <c r="I6046" t="s">
        <v>19523</v>
      </c>
      <c r="K6046" t="s">
        <v>22983</v>
      </c>
      <c r="L6046" t="s">
        <v>21854</v>
      </c>
      <c r="M6046" s="44">
        <v>-52038</v>
      </c>
      <c r="N6046" s="44">
        <v>-52038</v>
      </c>
    </row>
    <row r="6047" spans="2:14" x14ac:dyDescent="0.25">
      <c r="B6047" s="49" t="s">
        <v>9328</v>
      </c>
      <c r="C6047" s="53" t="str">
        <f>_xlfn.XLOOKUP(Tabla1[[#This Row],[txtDimensionFocus]],Tabla7[Columna1],Tabla7[Columna2])</f>
        <v>Cuentas Por Pagar Contratos</v>
      </c>
      <c r="D6047" s="43" t="s">
        <v>14770</v>
      </c>
      <c r="E6047" t="s">
        <v>6995</v>
      </c>
      <c r="F6047" t="s">
        <v>14855</v>
      </c>
      <c r="G6047" s="41">
        <v>43243</v>
      </c>
      <c r="H6047" t="s">
        <v>7108</v>
      </c>
      <c r="I6047" t="s">
        <v>19524</v>
      </c>
      <c r="K6047" t="s">
        <v>22983</v>
      </c>
      <c r="L6047" t="s">
        <v>21854</v>
      </c>
      <c r="M6047" s="44">
        <v>-52038</v>
      </c>
      <c r="N6047" s="44">
        <v>-52038</v>
      </c>
    </row>
    <row r="6048" spans="2:14" x14ac:dyDescent="0.25">
      <c r="B6048" s="49" t="s">
        <v>9328</v>
      </c>
      <c r="C6048" s="53" t="str">
        <f>_xlfn.XLOOKUP(Tabla1[[#This Row],[txtDimensionFocus]],Tabla7[Columna1],Tabla7[Columna2])</f>
        <v>Cuentas Por Pagar Contratos</v>
      </c>
      <c r="D6048" s="43" t="s">
        <v>13604</v>
      </c>
      <c r="E6048" t="s">
        <v>5509</v>
      </c>
      <c r="F6048" t="s">
        <v>14313</v>
      </c>
      <c r="G6048" s="41">
        <v>42633</v>
      </c>
      <c r="H6048" t="s">
        <v>6397</v>
      </c>
      <c r="I6048" t="s">
        <v>19384</v>
      </c>
      <c r="K6048" t="s">
        <v>23360</v>
      </c>
      <c r="L6048" t="s">
        <v>21854</v>
      </c>
      <c r="M6048" s="44">
        <v>-51432.49</v>
      </c>
      <c r="N6048" s="44">
        <v>-51432.49</v>
      </c>
    </row>
    <row r="6049" spans="2:14" x14ac:dyDescent="0.25">
      <c r="B6049" s="49" t="s">
        <v>9328</v>
      </c>
      <c r="C6049" s="53" t="str">
        <f>_xlfn.XLOOKUP(Tabla1[[#This Row],[txtDimensionFocus]],Tabla7[Columna1],Tabla7[Columna2])</f>
        <v>Cuentas Por Pagar Contratos</v>
      </c>
      <c r="D6049" s="43" t="s">
        <v>13604</v>
      </c>
      <c r="E6049" t="s">
        <v>5509</v>
      </c>
      <c r="F6049" t="s">
        <v>14180</v>
      </c>
      <c r="G6049" s="41">
        <v>42592</v>
      </c>
      <c r="H6049" t="s">
        <v>6253</v>
      </c>
      <c r="I6049" t="s">
        <v>19383</v>
      </c>
      <c r="K6049" t="s">
        <v>23360</v>
      </c>
      <c r="L6049" t="s">
        <v>21854</v>
      </c>
      <c r="M6049" s="44">
        <v>-51289.49</v>
      </c>
      <c r="N6049" s="44">
        <v>-51289.49</v>
      </c>
    </row>
    <row r="6050" spans="2:14" x14ac:dyDescent="0.25">
      <c r="B6050" s="49" t="s">
        <v>9328</v>
      </c>
      <c r="C6050" s="53" t="str">
        <f>_xlfn.XLOOKUP(Tabla1[[#This Row],[txtDimensionFocus]],Tabla7[Columna1],Tabla7[Columna2])</f>
        <v>Cuentas Por Pagar Contratos</v>
      </c>
      <c r="D6050" s="43" t="s">
        <v>9929</v>
      </c>
      <c r="E6050" t="s">
        <v>738</v>
      </c>
      <c r="F6050" t="s">
        <v>9930</v>
      </c>
      <c r="G6050" s="41">
        <v>41120</v>
      </c>
      <c r="H6050" t="s">
        <v>739</v>
      </c>
      <c r="L6050" t="s">
        <v>21854</v>
      </c>
      <c r="M6050" s="44">
        <v>-1653665.31</v>
      </c>
      <c r="N6050" s="44">
        <v>-51264</v>
      </c>
    </row>
    <row r="6051" spans="2:14" x14ac:dyDescent="0.25">
      <c r="B6051" s="49" t="s">
        <v>9328</v>
      </c>
      <c r="C6051" s="53" t="str">
        <f>_xlfn.XLOOKUP(Tabla1[[#This Row],[txtDimensionFocus]],Tabla7[Columna1],Tabla7[Columna2])</f>
        <v>Cuentas Por Pagar Contratos</v>
      </c>
      <c r="D6051" s="43" t="s">
        <v>13604</v>
      </c>
      <c r="E6051" t="s">
        <v>5509</v>
      </c>
      <c r="F6051" t="s">
        <v>14140</v>
      </c>
      <c r="G6051" s="41">
        <v>42571</v>
      </c>
      <c r="H6051" t="s">
        <v>6190</v>
      </c>
      <c r="I6051" t="s">
        <v>19382</v>
      </c>
      <c r="K6051" t="s">
        <v>23360</v>
      </c>
      <c r="L6051" t="s">
        <v>21854</v>
      </c>
      <c r="M6051" s="44">
        <v>-51237.59</v>
      </c>
      <c r="N6051" s="44">
        <v>-51237.59</v>
      </c>
    </row>
    <row r="6052" spans="2:14" x14ac:dyDescent="0.25">
      <c r="B6052" s="49" t="s">
        <v>9328</v>
      </c>
      <c r="C6052" s="53" t="str">
        <f>_xlfn.XLOOKUP(Tabla1[[#This Row],[txtDimensionFocus]],Tabla7[Columna1],Tabla7[Columna2])</f>
        <v>Cuentas Por Pagar Contratos</v>
      </c>
      <c r="D6052" s="43" t="s">
        <v>13604</v>
      </c>
      <c r="E6052" t="s">
        <v>5509</v>
      </c>
      <c r="F6052" t="s">
        <v>13707</v>
      </c>
      <c r="G6052" s="41">
        <v>42209</v>
      </c>
      <c r="H6052" t="s">
        <v>5633</v>
      </c>
      <c r="I6052" t="s">
        <v>19345</v>
      </c>
      <c r="K6052" t="s">
        <v>23360</v>
      </c>
      <c r="L6052" t="s">
        <v>21854</v>
      </c>
      <c r="M6052" s="44">
        <v>-50220.43</v>
      </c>
      <c r="N6052" s="44">
        <v>-50220.43</v>
      </c>
    </row>
    <row r="6053" spans="2:14" x14ac:dyDescent="0.25">
      <c r="B6053" s="49" t="s">
        <v>9328</v>
      </c>
      <c r="C6053" s="53" t="str">
        <f>_xlfn.XLOOKUP(Tabla1[[#This Row],[txtDimensionFocus]],Tabla7[Columna1],Tabla7[Columna2])</f>
        <v>Cuentas Por Pagar Contratos</v>
      </c>
      <c r="D6053" s="43" t="s">
        <v>14946</v>
      </c>
      <c r="E6053" t="s">
        <v>7239</v>
      </c>
      <c r="F6053" t="s">
        <v>14947</v>
      </c>
      <c r="G6053" s="41">
        <v>43371</v>
      </c>
      <c r="H6053" t="s">
        <v>7240</v>
      </c>
      <c r="I6053" t="s">
        <v>19769</v>
      </c>
      <c r="K6053" t="s">
        <v>23210</v>
      </c>
      <c r="L6053" t="s">
        <v>21854</v>
      </c>
      <c r="M6053" s="44">
        <v>-50200.4</v>
      </c>
      <c r="N6053" s="44">
        <v>-50200.4</v>
      </c>
    </row>
    <row r="6054" spans="2:14" x14ac:dyDescent="0.25">
      <c r="B6054" s="49" t="s">
        <v>9328</v>
      </c>
      <c r="C6054" s="53" t="str">
        <f>_xlfn.XLOOKUP(Tabla1[[#This Row],[txtDimensionFocus]],Tabla7[Columna1],Tabla7[Columna2])</f>
        <v>Cuentas Por Pagar Contratos</v>
      </c>
      <c r="D6054" s="43" t="s">
        <v>14946</v>
      </c>
      <c r="E6054" t="s">
        <v>7239</v>
      </c>
      <c r="F6054" t="s">
        <v>14967</v>
      </c>
      <c r="G6054" s="41">
        <v>43395</v>
      </c>
      <c r="H6054" t="s">
        <v>7266</v>
      </c>
      <c r="I6054" t="s">
        <v>19770</v>
      </c>
      <c r="K6054" t="s">
        <v>23210</v>
      </c>
      <c r="L6054" t="s">
        <v>21854</v>
      </c>
      <c r="M6054" s="44">
        <v>-50200.4</v>
      </c>
      <c r="N6054" s="44">
        <v>-50200.4</v>
      </c>
    </row>
    <row r="6055" spans="2:14" x14ac:dyDescent="0.25">
      <c r="B6055" s="49" t="s">
        <v>9328</v>
      </c>
      <c r="C6055" s="53" t="str">
        <f>_xlfn.XLOOKUP(Tabla1[[#This Row],[txtDimensionFocus]],Tabla7[Columna1],Tabla7[Columna2])</f>
        <v>Cuentas Por Pagar Contratos</v>
      </c>
      <c r="D6055" s="43" t="s">
        <v>10813</v>
      </c>
      <c r="E6055" t="s">
        <v>1908</v>
      </c>
      <c r="F6055" t="s">
        <v>11208</v>
      </c>
      <c r="G6055" s="41">
        <v>41704</v>
      </c>
      <c r="H6055" t="s">
        <v>2319</v>
      </c>
      <c r="I6055" t="s">
        <v>2539</v>
      </c>
      <c r="K6055" t="s">
        <v>23248</v>
      </c>
      <c r="L6055" t="s">
        <v>21854</v>
      </c>
      <c r="M6055" s="44">
        <v>-50000</v>
      </c>
      <c r="N6055" s="44">
        <v>-50000</v>
      </c>
    </row>
    <row r="6056" spans="2:14" x14ac:dyDescent="0.25">
      <c r="B6056" s="49" t="s">
        <v>9328</v>
      </c>
      <c r="C6056" s="53" t="str">
        <f>_xlfn.XLOOKUP(Tabla1[[#This Row],[txtDimensionFocus]],Tabla7[Columna1],Tabla7[Columna2])</f>
        <v>Cuentas Por Pagar Contratos</v>
      </c>
      <c r="D6056" s="43" t="s">
        <v>9823</v>
      </c>
      <c r="E6056" t="s">
        <v>603</v>
      </c>
      <c r="F6056" t="s">
        <v>9824</v>
      </c>
      <c r="G6056" s="41">
        <v>41026</v>
      </c>
      <c r="H6056">
        <v>385</v>
      </c>
      <c r="L6056" t="s">
        <v>21854</v>
      </c>
      <c r="M6056" s="44">
        <v>-50000</v>
      </c>
      <c r="N6056" s="44">
        <v>-50000</v>
      </c>
    </row>
    <row r="6057" spans="2:14" x14ac:dyDescent="0.25">
      <c r="B6057" s="49" t="s">
        <v>9328</v>
      </c>
      <c r="C6057" s="53" t="str">
        <f>_xlfn.XLOOKUP(Tabla1[[#This Row],[txtDimensionFocus]],Tabla7[Columna1],Tabla7[Columna2])</f>
        <v>Cuentas Por Pagar Contratos</v>
      </c>
      <c r="D6057" s="43" t="s">
        <v>9815</v>
      </c>
      <c r="E6057" t="s">
        <v>599</v>
      </c>
      <c r="F6057" t="s">
        <v>9816</v>
      </c>
      <c r="G6057" s="41">
        <v>41026</v>
      </c>
      <c r="H6057">
        <v>385</v>
      </c>
      <c r="L6057" t="s">
        <v>21854</v>
      </c>
      <c r="M6057" s="44">
        <v>-50000</v>
      </c>
      <c r="N6057" s="44">
        <v>-50000</v>
      </c>
    </row>
    <row r="6058" spans="2:14" x14ac:dyDescent="0.25">
      <c r="B6058" s="49" t="s">
        <v>9328</v>
      </c>
      <c r="C6058" s="53" t="str">
        <f>_xlfn.XLOOKUP(Tabla1[[#This Row],[txtDimensionFocus]],Tabla7[Columna1],Tabla7[Columna2])</f>
        <v>Cuentas Por Pagar Contratos</v>
      </c>
      <c r="D6058" s="43" t="s">
        <v>13604</v>
      </c>
      <c r="E6058" t="s">
        <v>5509</v>
      </c>
      <c r="F6058" t="s">
        <v>13605</v>
      </c>
      <c r="G6058" s="41">
        <v>42153</v>
      </c>
      <c r="H6058" t="s">
        <v>5510</v>
      </c>
      <c r="I6058" t="s">
        <v>19429</v>
      </c>
      <c r="K6058" t="s">
        <v>23360</v>
      </c>
      <c r="L6058" t="s">
        <v>21854</v>
      </c>
      <c r="M6058" s="44">
        <v>-49985.46</v>
      </c>
      <c r="N6058" s="44">
        <v>-49985.46</v>
      </c>
    </row>
    <row r="6059" spans="2:14" x14ac:dyDescent="0.25">
      <c r="B6059" s="49" t="s">
        <v>9328</v>
      </c>
      <c r="C6059" s="53" t="str">
        <f>_xlfn.XLOOKUP(Tabla1[[#This Row],[txtDimensionFocus]],Tabla7[Columna1],Tabla7[Columna2])</f>
        <v>Cuentas Por Pagar Contratos</v>
      </c>
      <c r="D6059" s="43" t="s">
        <v>9825</v>
      </c>
      <c r="E6059" t="s">
        <v>604</v>
      </c>
      <c r="F6059" t="s">
        <v>9826</v>
      </c>
      <c r="G6059" s="41">
        <v>41026</v>
      </c>
      <c r="H6059">
        <v>374</v>
      </c>
      <c r="L6059" t="s">
        <v>21854</v>
      </c>
      <c r="M6059" s="44">
        <v>-49000</v>
      </c>
      <c r="N6059" s="44">
        <v>-49000</v>
      </c>
    </row>
    <row r="6060" spans="2:14" x14ac:dyDescent="0.25">
      <c r="B6060" s="49" t="s">
        <v>9328</v>
      </c>
      <c r="C6060" s="53" t="str">
        <f>_xlfn.XLOOKUP(Tabla1[[#This Row],[txtDimensionFocus]],Tabla7[Columna1],Tabla7[Columna2])</f>
        <v>Cuentas Por Pagar Contratos</v>
      </c>
      <c r="D6060" s="43" t="s">
        <v>13873</v>
      </c>
      <c r="E6060" t="s">
        <v>5809</v>
      </c>
      <c r="F6060" t="s">
        <v>13958</v>
      </c>
      <c r="G6060" s="41">
        <v>42395</v>
      </c>
      <c r="H6060" t="s">
        <v>5926</v>
      </c>
      <c r="L6060" t="s">
        <v>21854</v>
      </c>
      <c r="M6060" s="44">
        <v>-48200</v>
      </c>
      <c r="N6060" s="44">
        <v>-48200</v>
      </c>
    </row>
    <row r="6061" spans="2:14" x14ac:dyDescent="0.25">
      <c r="B6061" s="49" t="s">
        <v>9328</v>
      </c>
      <c r="C6061" s="53" t="str">
        <f>_xlfn.XLOOKUP(Tabla1[[#This Row],[txtDimensionFocus]],Tabla7[Columna1],Tabla7[Columna2])</f>
        <v>Cuentas Por Pagar Contratos</v>
      </c>
      <c r="D6061" s="43" t="s">
        <v>9817</v>
      </c>
      <c r="E6061" t="s">
        <v>600</v>
      </c>
      <c r="F6061" t="s">
        <v>9818</v>
      </c>
      <c r="G6061" s="41">
        <v>41026</v>
      </c>
      <c r="H6061">
        <v>385</v>
      </c>
      <c r="L6061" t="s">
        <v>21854</v>
      </c>
      <c r="M6061" s="44">
        <v>-48000</v>
      </c>
      <c r="N6061" s="44">
        <v>-48000</v>
      </c>
    </row>
    <row r="6062" spans="2:14" x14ac:dyDescent="0.25">
      <c r="B6062" s="49" t="s">
        <v>9328</v>
      </c>
      <c r="C6062" s="53" t="str">
        <f>_xlfn.XLOOKUP(Tabla1[[#This Row],[txtDimensionFocus]],Tabla7[Columna1],Tabla7[Columna2])</f>
        <v>Cuentas Por Pagar Contratos</v>
      </c>
      <c r="D6062" s="43" t="s">
        <v>9819</v>
      </c>
      <c r="E6062" t="s">
        <v>601</v>
      </c>
      <c r="F6062" t="s">
        <v>9820</v>
      </c>
      <c r="G6062" s="41">
        <v>41026</v>
      </c>
      <c r="H6062">
        <v>385</v>
      </c>
      <c r="L6062" t="s">
        <v>21854</v>
      </c>
      <c r="M6062" s="44">
        <v>-48000</v>
      </c>
      <c r="N6062" s="44">
        <v>-48000</v>
      </c>
    </row>
    <row r="6063" spans="2:14" x14ac:dyDescent="0.25">
      <c r="B6063" s="49" t="s">
        <v>9328</v>
      </c>
      <c r="C6063" s="53" t="str">
        <f>_xlfn.XLOOKUP(Tabla1[[#This Row],[txtDimensionFocus]],Tabla7[Columna1],Tabla7[Columna2])</f>
        <v>Cuentas Por Pagar Contratos</v>
      </c>
      <c r="D6063" s="43" t="s">
        <v>9821</v>
      </c>
      <c r="E6063" t="s">
        <v>602</v>
      </c>
      <c r="F6063" t="s">
        <v>9822</v>
      </c>
      <c r="G6063" s="41">
        <v>41026</v>
      </c>
      <c r="H6063">
        <v>385</v>
      </c>
      <c r="L6063" t="s">
        <v>21854</v>
      </c>
      <c r="M6063" s="44">
        <v>-48000</v>
      </c>
      <c r="N6063" s="44">
        <v>-48000</v>
      </c>
    </row>
    <row r="6064" spans="2:14" x14ac:dyDescent="0.25">
      <c r="B6064" s="49" t="s">
        <v>9328</v>
      </c>
      <c r="C6064" s="53" t="str">
        <f>_xlfn.XLOOKUP(Tabla1[[#This Row],[txtDimensionFocus]],Tabla7[Columna1],Tabla7[Columna2])</f>
        <v>Cuentas Por Pagar Contratos</v>
      </c>
      <c r="D6064" s="43" t="s">
        <v>5979</v>
      </c>
      <c r="E6064" t="s">
        <v>5978</v>
      </c>
      <c r="F6064" t="s">
        <v>14320</v>
      </c>
      <c r="G6064" s="41">
        <v>42634</v>
      </c>
      <c r="H6064" t="s">
        <v>4453</v>
      </c>
      <c r="I6064" t="s">
        <v>20149</v>
      </c>
      <c r="K6064" t="s">
        <v>23464</v>
      </c>
      <c r="L6064" t="s">
        <v>21854</v>
      </c>
      <c r="M6064" s="44">
        <v>-47862.97</v>
      </c>
      <c r="N6064" s="44">
        <v>-47862.97</v>
      </c>
    </row>
    <row r="6065" spans="2:14" x14ac:dyDescent="0.25">
      <c r="B6065" s="49" t="s">
        <v>9328</v>
      </c>
      <c r="C6065" s="53" t="str">
        <f>_xlfn.XLOOKUP(Tabla1[[#This Row],[txtDimensionFocus]],Tabla7[Columna1],Tabla7[Columna2])</f>
        <v>Cuentas Por Pagar Contratos</v>
      </c>
      <c r="D6065" s="43" t="s">
        <v>14305</v>
      </c>
      <c r="E6065" t="s">
        <v>6388</v>
      </c>
      <c r="F6065" t="s">
        <v>14306</v>
      </c>
      <c r="G6065" s="41">
        <v>42633</v>
      </c>
      <c r="H6065" t="s">
        <v>6389</v>
      </c>
      <c r="I6065" t="s">
        <v>19384</v>
      </c>
      <c r="K6065" t="s">
        <v>22977</v>
      </c>
      <c r="L6065" t="s">
        <v>21854</v>
      </c>
      <c r="M6065" s="44">
        <v>-47844.19</v>
      </c>
      <c r="N6065" s="44">
        <v>-47844.19</v>
      </c>
    </row>
    <row r="6066" spans="2:14" x14ac:dyDescent="0.25">
      <c r="B6066" s="49" t="s">
        <v>9328</v>
      </c>
      <c r="C6066" s="53" t="str">
        <f>_xlfn.XLOOKUP(Tabla1[[#This Row],[txtDimensionFocus]],Tabla7[Columna1],Tabla7[Columna2])</f>
        <v>Cuentas Por Pagar Contratos</v>
      </c>
      <c r="D6066" s="43" t="s">
        <v>5979</v>
      </c>
      <c r="E6066" t="s">
        <v>5978</v>
      </c>
      <c r="F6066" t="s">
        <v>14107</v>
      </c>
      <c r="G6066" s="41">
        <v>42549</v>
      </c>
      <c r="H6066" t="s">
        <v>5960</v>
      </c>
      <c r="I6066" t="s">
        <v>20147</v>
      </c>
      <c r="K6066" t="s">
        <v>23464</v>
      </c>
      <c r="L6066" t="s">
        <v>21854</v>
      </c>
      <c r="M6066" s="44">
        <v>-47646.26</v>
      </c>
      <c r="N6066" s="44">
        <v>-47646.26</v>
      </c>
    </row>
    <row r="6067" spans="2:14" x14ac:dyDescent="0.25">
      <c r="B6067" s="49" t="s">
        <v>9328</v>
      </c>
      <c r="C6067" s="53" t="str">
        <f>_xlfn.XLOOKUP(Tabla1[[#This Row],[txtDimensionFocus]],Tabla7[Columna1],Tabla7[Columna2])</f>
        <v>Cuentas Por Pagar Contratos</v>
      </c>
      <c r="D6067" s="43" t="s">
        <v>11030</v>
      </c>
      <c r="E6067" t="s">
        <v>2120</v>
      </c>
      <c r="F6067" t="s">
        <v>11031</v>
      </c>
      <c r="G6067" s="41">
        <v>41639</v>
      </c>
      <c r="H6067" t="s">
        <v>2121</v>
      </c>
      <c r="L6067" t="s">
        <v>21854</v>
      </c>
      <c r="M6067" s="44">
        <v>-47500</v>
      </c>
      <c r="N6067" s="44">
        <v>-47500</v>
      </c>
    </row>
    <row r="6068" spans="2:14" x14ac:dyDescent="0.25">
      <c r="B6068" s="49" t="s">
        <v>9328</v>
      </c>
      <c r="C6068" s="53" t="str">
        <f>_xlfn.XLOOKUP(Tabla1[[#This Row],[txtDimensionFocus]],Tabla7[Columna1],Tabla7[Columna2])</f>
        <v>Cuentas Por Pagar Contratos</v>
      </c>
      <c r="D6068" s="43" t="s">
        <v>13812</v>
      </c>
      <c r="E6068" t="s">
        <v>5747</v>
      </c>
      <c r="F6068" t="s">
        <v>13813</v>
      </c>
      <c r="G6068" s="41">
        <v>42275</v>
      </c>
      <c r="H6068" t="s">
        <v>5748</v>
      </c>
      <c r="L6068" t="s">
        <v>21854</v>
      </c>
      <c r="M6068" s="44">
        <v>-47200</v>
      </c>
      <c r="N6068" s="44">
        <v>-47200</v>
      </c>
    </row>
    <row r="6069" spans="2:14" x14ac:dyDescent="0.25">
      <c r="B6069" s="49" t="s">
        <v>9328</v>
      </c>
      <c r="C6069" s="53" t="str">
        <f>_xlfn.XLOOKUP(Tabla1[[#This Row],[txtDimensionFocus]],Tabla7[Columna1],Tabla7[Columna2])</f>
        <v>Cuentas Por Pagar Contratos</v>
      </c>
      <c r="D6069" s="43" t="s">
        <v>15323</v>
      </c>
      <c r="E6069" t="s">
        <v>7785</v>
      </c>
      <c r="F6069" t="s">
        <v>15324</v>
      </c>
      <c r="G6069" s="41">
        <v>44148</v>
      </c>
      <c r="H6069" t="s">
        <v>7786</v>
      </c>
      <c r="I6069" t="s">
        <v>19409</v>
      </c>
      <c r="K6069" t="s">
        <v>22891</v>
      </c>
      <c r="L6069" t="s">
        <v>21854</v>
      </c>
      <c r="M6069" s="44">
        <v>-47200</v>
      </c>
      <c r="N6069" s="44">
        <v>-47200</v>
      </c>
    </row>
    <row r="6070" spans="2:14" x14ac:dyDescent="0.25">
      <c r="B6070" s="49" t="s">
        <v>9328</v>
      </c>
      <c r="C6070" s="53" t="str">
        <f>_xlfn.XLOOKUP(Tabla1[[#This Row],[txtDimensionFocus]],Tabla7[Columna1],Tabla7[Columna2])</f>
        <v>Cuentas Por Pagar Contratos</v>
      </c>
      <c r="D6070" s="43" t="s">
        <v>13496</v>
      </c>
      <c r="E6070" t="s">
        <v>5384</v>
      </c>
      <c r="F6070" t="s">
        <v>13497</v>
      </c>
      <c r="G6070" s="41">
        <v>42093</v>
      </c>
      <c r="H6070" t="s">
        <v>5385</v>
      </c>
      <c r="I6070" t="s">
        <v>19392</v>
      </c>
      <c r="K6070" t="s">
        <v>22904</v>
      </c>
      <c r="L6070" t="s">
        <v>21854</v>
      </c>
      <c r="M6070" s="44">
        <v>-47200</v>
      </c>
      <c r="N6070" s="44">
        <v>-47200</v>
      </c>
    </row>
    <row r="6071" spans="2:14" x14ac:dyDescent="0.25">
      <c r="B6071" s="49" t="s">
        <v>9328</v>
      </c>
      <c r="C6071" s="53" t="str">
        <f>_xlfn.XLOOKUP(Tabla1[[#This Row],[txtDimensionFocus]],Tabla7[Columna1],Tabla7[Columna2])</f>
        <v>Cuentas Por Pagar Contratos</v>
      </c>
      <c r="D6071" s="43" t="s">
        <v>13496</v>
      </c>
      <c r="E6071" t="s">
        <v>5384</v>
      </c>
      <c r="F6071" t="s">
        <v>13515</v>
      </c>
      <c r="G6071" s="41">
        <v>42101</v>
      </c>
      <c r="H6071" t="s">
        <v>5406</v>
      </c>
      <c r="I6071" t="s">
        <v>19421</v>
      </c>
      <c r="K6071" t="s">
        <v>22904</v>
      </c>
      <c r="L6071" t="s">
        <v>21854</v>
      </c>
      <c r="M6071" s="44">
        <v>-47200</v>
      </c>
      <c r="N6071" s="44">
        <v>-47200</v>
      </c>
    </row>
    <row r="6072" spans="2:14" x14ac:dyDescent="0.25">
      <c r="B6072" s="49" t="s">
        <v>9328</v>
      </c>
      <c r="C6072" s="53" t="str">
        <f>_xlfn.XLOOKUP(Tabla1[[#This Row],[txtDimensionFocus]],Tabla7[Columna1],Tabla7[Columna2])</f>
        <v>Cuentas Por Pagar Contratos</v>
      </c>
      <c r="D6072" s="43" t="s">
        <v>13496</v>
      </c>
      <c r="E6072" t="s">
        <v>5384</v>
      </c>
      <c r="F6072" t="s">
        <v>13542</v>
      </c>
      <c r="G6072" s="41">
        <v>42104</v>
      </c>
      <c r="H6072" t="s">
        <v>5427</v>
      </c>
      <c r="I6072" t="s">
        <v>19344</v>
      </c>
      <c r="K6072" t="s">
        <v>22904</v>
      </c>
      <c r="L6072" t="s">
        <v>21854</v>
      </c>
      <c r="M6072" s="44">
        <v>-47200</v>
      </c>
      <c r="N6072" s="44">
        <v>-47200</v>
      </c>
    </row>
    <row r="6073" spans="2:14" x14ac:dyDescent="0.25">
      <c r="B6073" s="49" t="s">
        <v>9328</v>
      </c>
      <c r="C6073" s="53" t="str">
        <f>_xlfn.XLOOKUP(Tabla1[[#This Row],[txtDimensionFocus]],Tabla7[Columna1],Tabla7[Columna2])</f>
        <v>Cuentas Por Pagar Contratos</v>
      </c>
      <c r="D6073" s="43" t="s">
        <v>15318</v>
      </c>
      <c r="E6073" t="s">
        <v>7777</v>
      </c>
      <c r="F6073" t="s">
        <v>15319</v>
      </c>
      <c r="G6073" s="41">
        <v>44133</v>
      </c>
      <c r="H6073" t="s">
        <v>7778</v>
      </c>
      <c r="I6073" t="s">
        <v>19431</v>
      </c>
      <c r="K6073" t="s">
        <v>22916</v>
      </c>
      <c r="L6073" t="s">
        <v>21854</v>
      </c>
      <c r="M6073" s="44">
        <v>-47200</v>
      </c>
      <c r="N6073" s="44">
        <v>-47200</v>
      </c>
    </row>
    <row r="6074" spans="2:14" x14ac:dyDescent="0.25">
      <c r="B6074" s="49" t="s">
        <v>9328</v>
      </c>
      <c r="C6074" s="53" t="str">
        <f>_xlfn.XLOOKUP(Tabla1[[#This Row],[txtDimensionFocus]],Tabla7[Columna1],Tabla7[Columna2])</f>
        <v>Cuentas Por Pagar Contratos</v>
      </c>
      <c r="D6074" s="43" t="s">
        <v>13690</v>
      </c>
      <c r="E6074" t="s">
        <v>5614</v>
      </c>
      <c r="F6074" t="s">
        <v>13691</v>
      </c>
      <c r="G6074" s="41">
        <v>42195</v>
      </c>
      <c r="H6074" t="s">
        <v>5615</v>
      </c>
      <c r="I6074" t="s">
        <v>19345</v>
      </c>
      <c r="K6074" t="s">
        <v>22932</v>
      </c>
      <c r="L6074" t="s">
        <v>21854</v>
      </c>
      <c r="M6074" s="44">
        <v>-47200</v>
      </c>
      <c r="N6074" s="44">
        <v>-47200</v>
      </c>
    </row>
    <row r="6075" spans="2:14" x14ac:dyDescent="0.25">
      <c r="B6075" s="49" t="s">
        <v>9328</v>
      </c>
      <c r="C6075" s="53" t="str">
        <f>_xlfn.XLOOKUP(Tabla1[[#This Row],[txtDimensionFocus]],Tabla7[Columna1],Tabla7[Columna2])</f>
        <v>Cuentas Por Pagar Contratos</v>
      </c>
      <c r="D6075" s="43" t="s">
        <v>13692</v>
      </c>
      <c r="E6075" t="s">
        <v>5616</v>
      </c>
      <c r="F6075" t="s">
        <v>13693</v>
      </c>
      <c r="G6075" s="41">
        <v>42195</v>
      </c>
      <c r="H6075" t="s">
        <v>5617</v>
      </c>
      <c r="I6075" t="s">
        <v>19345</v>
      </c>
      <c r="K6075" t="s">
        <v>22975</v>
      </c>
      <c r="L6075" t="s">
        <v>21854</v>
      </c>
      <c r="M6075" s="44">
        <v>-47200</v>
      </c>
      <c r="N6075" s="44">
        <v>-47200</v>
      </c>
    </row>
    <row r="6076" spans="2:14" x14ac:dyDescent="0.25">
      <c r="B6076" s="49" t="s">
        <v>9328</v>
      </c>
      <c r="C6076" s="53" t="str">
        <f>_xlfn.XLOOKUP(Tabla1[[#This Row],[txtDimensionFocus]],Tabla7[Columna1],Tabla7[Columna2])</f>
        <v>Cuentas Por Pagar Contratos</v>
      </c>
      <c r="D6076" s="43" t="s">
        <v>13692</v>
      </c>
      <c r="E6076" t="s">
        <v>5616</v>
      </c>
      <c r="F6076" t="s">
        <v>14135</v>
      </c>
      <c r="G6076" s="41">
        <v>42570</v>
      </c>
      <c r="H6076" t="s">
        <v>6185</v>
      </c>
      <c r="I6076" t="s">
        <v>19512</v>
      </c>
      <c r="K6076" t="s">
        <v>22975</v>
      </c>
      <c r="L6076" t="s">
        <v>21854</v>
      </c>
      <c r="M6076" s="44">
        <v>-47200</v>
      </c>
      <c r="N6076" s="44">
        <v>-47200</v>
      </c>
    </row>
    <row r="6077" spans="2:14" x14ac:dyDescent="0.25">
      <c r="B6077" s="49" t="s">
        <v>9328</v>
      </c>
      <c r="C6077" s="53" t="str">
        <f>_xlfn.XLOOKUP(Tabla1[[#This Row],[txtDimensionFocus]],Tabla7[Columna1],Tabla7[Columna2])</f>
        <v>Cuentas Por Pagar Contratos</v>
      </c>
      <c r="D6077" s="43" t="s">
        <v>13692</v>
      </c>
      <c r="E6077" t="s">
        <v>5616</v>
      </c>
      <c r="F6077" t="s">
        <v>13730</v>
      </c>
      <c r="G6077" s="41">
        <v>42235</v>
      </c>
      <c r="H6077" t="s">
        <v>5669</v>
      </c>
      <c r="I6077" t="s">
        <v>19513</v>
      </c>
      <c r="K6077" t="s">
        <v>22975</v>
      </c>
      <c r="L6077" t="s">
        <v>21854</v>
      </c>
      <c r="M6077" s="44">
        <v>-47200</v>
      </c>
      <c r="N6077" s="44">
        <v>-47200</v>
      </c>
    </row>
    <row r="6078" spans="2:14" x14ac:dyDescent="0.25">
      <c r="B6078" s="49" t="s">
        <v>9328</v>
      </c>
      <c r="C6078" s="53" t="str">
        <f>_xlfn.XLOOKUP(Tabla1[[#This Row],[txtDimensionFocus]],Tabla7[Columna1],Tabla7[Columna2])</f>
        <v>Cuentas Por Pagar Contratos</v>
      </c>
      <c r="D6078" s="43" t="s">
        <v>14876</v>
      </c>
      <c r="E6078" t="s">
        <v>7137</v>
      </c>
      <c r="F6078" t="s">
        <v>14877</v>
      </c>
      <c r="G6078" s="41">
        <v>43278</v>
      </c>
      <c r="H6078" t="s">
        <v>7138</v>
      </c>
      <c r="I6078" t="s">
        <v>19684</v>
      </c>
      <c r="K6078" t="s">
        <v>23107</v>
      </c>
      <c r="L6078" t="s">
        <v>21854</v>
      </c>
      <c r="M6078" s="44">
        <v>-47200</v>
      </c>
      <c r="N6078" s="44">
        <v>-47200</v>
      </c>
    </row>
    <row r="6079" spans="2:14" x14ac:dyDescent="0.25">
      <c r="B6079" s="49" t="s">
        <v>9328</v>
      </c>
      <c r="C6079" s="53" t="str">
        <f>_xlfn.XLOOKUP(Tabla1[[#This Row],[txtDimensionFocus]],Tabla7[Columna1],Tabla7[Columna2])</f>
        <v>Cuentas Por Pagar Contratos</v>
      </c>
      <c r="D6079" s="43" t="s">
        <v>13463</v>
      </c>
      <c r="E6079" t="s">
        <v>5341</v>
      </c>
      <c r="F6079" t="s">
        <v>13464</v>
      </c>
      <c r="G6079" s="41">
        <v>42055</v>
      </c>
      <c r="H6079" t="s">
        <v>5342</v>
      </c>
      <c r="L6079" t="s">
        <v>21854</v>
      </c>
      <c r="M6079" s="44">
        <v>-47200</v>
      </c>
      <c r="N6079" s="44">
        <v>-47200</v>
      </c>
    </row>
    <row r="6080" spans="2:14" x14ac:dyDescent="0.25">
      <c r="B6080" s="49" t="s">
        <v>9328</v>
      </c>
      <c r="C6080" s="53" t="str">
        <f>_xlfn.XLOOKUP(Tabla1[[#This Row],[txtDimensionFocus]],Tabla7[Columna1],Tabla7[Columna2])</f>
        <v>Cuentas Por Pagar Contratos</v>
      </c>
      <c r="D6080" s="43" t="s">
        <v>13905</v>
      </c>
      <c r="E6080" t="s">
        <v>5860</v>
      </c>
      <c r="F6080" t="s">
        <v>13906</v>
      </c>
      <c r="G6080" s="41">
        <v>42339</v>
      </c>
      <c r="H6080" t="s">
        <v>5861</v>
      </c>
      <c r="L6080" t="s">
        <v>21854</v>
      </c>
      <c r="M6080" s="44">
        <v>-47200</v>
      </c>
      <c r="N6080" s="44">
        <v>-47200</v>
      </c>
    </row>
    <row r="6081" spans="2:14" x14ac:dyDescent="0.25">
      <c r="B6081" s="49" t="s">
        <v>9328</v>
      </c>
      <c r="C6081" s="53" t="str">
        <f>_xlfn.XLOOKUP(Tabla1[[#This Row],[txtDimensionFocus]],Tabla7[Columna1],Tabla7[Columna2])</f>
        <v>Cuentas Por Pagar Contratos</v>
      </c>
      <c r="D6081" s="43" t="s">
        <v>13518</v>
      </c>
      <c r="E6081" t="s">
        <v>5409</v>
      </c>
      <c r="F6081" t="s">
        <v>13933</v>
      </c>
      <c r="G6081" s="41">
        <v>42354</v>
      </c>
      <c r="H6081" t="s">
        <v>5901</v>
      </c>
      <c r="L6081" t="s">
        <v>21854</v>
      </c>
      <c r="M6081" s="44">
        <v>-47200</v>
      </c>
      <c r="N6081" s="44">
        <v>-47200</v>
      </c>
    </row>
    <row r="6082" spans="2:14" x14ac:dyDescent="0.25">
      <c r="B6082" s="49" t="s">
        <v>9328</v>
      </c>
      <c r="C6082" s="53" t="str">
        <f>_xlfn.XLOOKUP(Tabla1[[#This Row],[txtDimensionFocus]],Tabla7[Columna1],Tabla7[Columna2])</f>
        <v>Cuentas Por Pagar Contratos</v>
      </c>
      <c r="D6082" s="43" t="s">
        <v>13602</v>
      </c>
      <c r="E6082" t="s">
        <v>5506</v>
      </c>
      <c r="F6082" t="s">
        <v>13706</v>
      </c>
      <c r="G6082" s="41">
        <v>42209</v>
      </c>
      <c r="H6082" t="s">
        <v>5632</v>
      </c>
      <c r="I6082" t="s">
        <v>19458</v>
      </c>
      <c r="K6082" t="s">
        <v>23075</v>
      </c>
      <c r="L6082" t="s">
        <v>21854</v>
      </c>
      <c r="M6082" s="44">
        <v>-46716.68</v>
      </c>
      <c r="N6082" s="44">
        <v>-46716.68</v>
      </c>
    </row>
    <row r="6083" spans="2:14" x14ac:dyDescent="0.25">
      <c r="B6083" s="49" t="s">
        <v>9328</v>
      </c>
      <c r="C6083" s="53" t="str">
        <f>_xlfn.XLOOKUP(Tabla1[[#This Row],[txtDimensionFocus]],Tabla7[Columna1],Tabla7[Columna2])</f>
        <v>Cuentas Por Pagar Contratos</v>
      </c>
      <c r="D6083" s="43" t="s">
        <v>13602</v>
      </c>
      <c r="E6083" t="s">
        <v>5506</v>
      </c>
      <c r="F6083" t="s">
        <v>13603</v>
      </c>
      <c r="G6083" s="41">
        <v>42153</v>
      </c>
      <c r="H6083" t="s">
        <v>5507</v>
      </c>
      <c r="I6083" t="s">
        <v>19654</v>
      </c>
      <c r="K6083" t="s">
        <v>23075</v>
      </c>
      <c r="L6083" t="s">
        <v>21854</v>
      </c>
      <c r="M6083" s="44">
        <v>-46498.1</v>
      </c>
      <c r="N6083" s="44">
        <v>-46498.1</v>
      </c>
    </row>
    <row r="6084" spans="2:14" x14ac:dyDescent="0.25">
      <c r="B6084" s="49" t="s">
        <v>9328</v>
      </c>
      <c r="C6084" s="53" t="str">
        <f>_xlfn.XLOOKUP(Tabla1[[#This Row],[txtDimensionFocus]],Tabla7[Columna1],Tabla7[Columna2])</f>
        <v>Cuentas Por Pagar Contratos</v>
      </c>
      <c r="D6084" s="43" t="s">
        <v>5979</v>
      </c>
      <c r="E6084" t="s">
        <v>5978</v>
      </c>
      <c r="F6084" t="s">
        <v>14108</v>
      </c>
      <c r="G6084" s="41">
        <v>42549</v>
      </c>
      <c r="H6084" t="s">
        <v>5854</v>
      </c>
      <c r="I6084" t="s">
        <v>20148</v>
      </c>
      <c r="K6084" t="s">
        <v>23464</v>
      </c>
      <c r="L6084" t="s">
        <v>21854</v>
      </c>
      <c r="M6084" s="44">
        <v>-47646.26</v>
      </c>
      <c r="N6084" s="44">
        <v>-45627.35</v>
      </c>
    </row>
    <row r="6085" spans="2:14" x14ac:dyDescent="0.25">
      <c r="B6085" s="49" t="s">
        <v>9328</v>
      </c>
      <c r="C6085" s="53" t="str">
        <f>_xlfn.XLOOKUP(Tabla1[[#This Row],[txtDimensionFocus]],Tabla7[Columna1],Tabla7[Columna2])</f>
        <v>Cuentas Por Pagar Contratos</v>
      </c>
      <c r="D6085" s="43" t="s">
        <v>9741</v>
      </c>
      <c r="E6085" t="s">
        <v>528</v>
      </c>
      <c r="F6085" t="s">
        <v>9742</v>
      </c>
      <c r="G6085" s="41">
        <v>40975</v>
      </c>
      <c r="H6085">
        <v>42</v>
      </c>
      <c r="L6085" t="s">
        <v>21854</v>
      </c>
      <c r="M6085" s="44">
        <v>-45500</v>
      </c>
      <c r="N6085" s="44">
        <v>-45500</v>
      </c>
    </row>
    <row r="6086" spans="2:14" x14ac:dyDescent="0.25">
      <c r="B6086" s="49" t="s">
        <v>9328</v>
      </c>
      <c r="C6086" s="53" t="str">
        <f>_xlfn.XLOOKUP(Tabla1[[#This Row],[txtDimensionFocus]],Tabla7[Columna1],Tabla7[Columna2])</f>
        <v>Cuentas Por Pagar Contratos</v>
      </c>
      <c r="D6086" s="43" t="s">
        <v>5979</v>
      </c>
      <c r="E6086" t="s">
        <v>5978</v>
      </c>
      <c r="F6086" t="s">
        <v>13995</v>
      </c>
      <c r="G6086" s="41">
        <v>42447</v>
      </c>
      <c r="H6086" t="s">
        <v>5980</v>
      </c>
      <c r="I6086" t="s">
        <v>20146</v>
      </c>
      <c r="K6086" t="s">
        <v>23464</v>
      </c>
      <c r="L6086" t="s">
        <v>21854</v>
      </c>
      <c r="M6086" s="44">
        <v>-47485.73</v>
      </c>
      <c r="N6086" s="44">
        <v>-45473.62</v>
      </c>
    </row>
    <row r="6087" spans="2:14" x14ac:dyDescent="0.25">
      <c r="B6087" s="49" t="s">
        <v>9328</v>
      </c>
      <c r="C6087" s="53" t="str">
        <f>_xlfn.XLOOKUP(Tabla1[[#This Row],[txtDimensionFocus]],Tabla7[Columna1],Tabla7[Columna2])</f>
        <v>Cuentas Por Pagar Contratos</v>
      </c>
      <c r="D6087" s="43" t="s">
        <v>12518</v>
      </c>
      <c r="E6087" t="s">
        <v>4080</v>
      </c>
      <c r="F6087" t="s">
        <v>13507</v>
      </c>
      <c r="G6087" s="41">
        <v>42100</v>
      </c>
      <c r="H6087" t="s">
        <v>5396</v>
      </c>
      <c r="L6087" t="s">
        <v>21854</v>
      </c>
      <c r="M6087" s="44">
        <v>-59000</v>
      </c>
      <c r="N6087" s="44">
        <v>-45000</v>
      </c>
    </row>
    <row r="6088" spans="2:14" x14ac:dyDescent="0.25">
      <c r="B6088" s="49" t="s">
        <v>9328</v>
      </c>
      <c r="C6088" s="53" t="str">
        <f>_xlfn.XLOOKUP(Tabla1[[#This Row],[txtDimensionFocus]],Tabla7[Columna1],Tabla7[Columna2])</f>
        <v>Cuentas Por Pagar Contratos</v>
      </c>
      <c r="D6088" s="43" t="s">
        <v>10372</v>
      </c>
      <c r="E6088" t="s">
        <v>1362</v>
      </c>
      <c r="F6088" t="s">
        <v>10373</v>
      </c>
      <c r="G6088" s="41">
        <v>41419</v>
      </c>
      <c r="H6088" t="s">
        <v>1363</v>
      </c>
      <c r="I6088" t="s">
        <v>19416</v>
      </c>
      <c r="K6088" t="s">
        <v>23239</v>
      </c>
      <c r="L6088" t="s">
        <v>21854</v>
      </c>
      <c r="M6088" s="44">
        <v>-45000</v>
      </c>
      <c r="N6088" s="44">
        <v>-45000</v>
      </c>
    </row>
    <row r="6089" spans="2:14" x14ac:dyDescent="0.25">
      <c r="B6089" s="49" t="s">
        <v>9328</v>
      </c>
      <c r="C6089" s="53" t="str">
        <f>_xlfn.XLOOKUP(Tabla1[[#This Row],[txtDimensionFocus]],Tabla7[Columna1],Tabla7[Columna2])</f>
        <v>Cuentas Por Pagar Contratos</v>
      </c>
      <c r="D6089" s="43" t="s">
        <v>11039</v>
      </c>
      <c r="E6089" t="s">
        <v>2133</v>
      </c>
      <c r="F6089" t="s">
        <v>11040</v>
      </c>
      <c r="G6089" s="41">
        <v>41639</v>
      </c>
      <c r="H6089" t="s">
        <v>2134</v>
      </c>
      <c r="L6089" t="s">
        <v>21854</v>
      </c>
      <c r="M6089" s="44">
        <v>-45000</v>
      </c>
      <c r="N6089" s="44">
        <v>-45000</v>
      </c>
    </row>
    <row r="6090" spans="2:14" x14ac:dyDescent="0.25">
      <c r="B6090" s="49" t="s">
        <v>9328</v>
      </c>
      <c r="C6090" s="53" t="str">
        <f>_xlfn.XLOOKUP(Tabla1[[#This Row],[txtDimensionFocus]],Tabla7[Columna1],Tabla7[Columna2])</f>
        <v>Cuentas Por Pagar Contratos</v>
      </c>
      <c r="D6090" s="43" t="s">
        <v>13873</v>
      </c>
      <c r="E6090" t="s">
        <v>5809</v>
      </c>
      <c r="F6090" t="s">
        <v>13977</v>
      </c>
      <c r="G6090" s="41">
        <v>42430</v>
      </c>
      <c r="H6090" t="s">
        <v>5954</v>
      </c>
      <c r="L6090" t="s">
        <v>21854</v>
      </c>
      <c r="M6090" s="44">
        <v>-44550</v>
      </c>
      <c r="N6090" s="44">
        <v>-44550</v>
      </c>
    </row>
    <row r="6091" spans="2:14" x14ac:dyDescent="0.25">
      <c r="B6091" s="49" t="s">
        <v>9328</v>
      </c>
      <c r="C6091" s="53" t="str">
        <f>_xlfn.XLOOKUP(Tabla1[[#This Row],[txtDimensionFocus]],Tabla7[Columna1],Tabla7[Columna2])</f>
        <v>Cuentas Por Pagar Contratos</v>
      </c>
      <c r="D6091" s="43" t="s">
        <v>13873</v>
      </c>
      <c r="E6091" t="s">
        <v>5809</v>
      </c>
      <c r="F6091" t="s">
        <v>13875</v>
      </c>
      <c r="G6091" s="41">
        <v>42310</v>
      </c>
      <c r="H6091" t="s">
        <v>5812</v>
      </c>
      <c r="L6091" t="s">
        <v>21854</v>
      </c>
      <c r="M6091" s="44">
        <v>-44500</v>
      </c>
      <c r="N6091" s="44">
        <v>-44500</v>
      </c>
    </row>
    <row r="6092" spans="2:14" x14ac:dyDescent="0.25">
      <c r="B6092" s="49" t="s">
        <v>9328</v>
      </c>
      <c r="C6092" s="53" t="str">
        <f>_xlfn.XLOOKUP(Tabla1[[#This Row],[txtDimensionFocus]],Tabla7[Columna1],Tabla7[Columna2])</f>
        <v>Cuentas Por Pagar Contratos</v>
      </c>
      <c r="D6092" s="43" t="s">
        <v>15127</v>
      </c>
      <c r="E6092" t="s">
        <v>7489</v>
      </c>
      <c r="F6092" t="s">
        <v>15128</v>
      </c>
      <c r="G6092" s="41">
        <v>43621</v>
      </c>
      <c r="H6092" t="s">
        <v>7490</v>
      </c>
      <c r="I6092" t="s">
        <v>19598</v>
      </c>
      <c r="K6092" t="s">
        <v>23031</v>
      </c>
      <c r="L6092" t="s">
        <v>21854</v>
      </c>
      <c r="M6092" s="44">
        <v>-44232.3</v>
      </c>
      <c r="N6092" s="44">
        <v>-44232.3</v>
      </c>
    </row>
    <row r="6093" spans="2:14" x14ac:dyDescent="0.25">
      <c r="B6093" s="49" t="s">
        <v>9328</v>
      </c>
      <c r="C6093" s="53" t="str">
        <f>_xlfn.XLOOKUP(Tabla1[[#This Row],[txtDimensionFocus]],Tabla7[Columna1],Tabla7[Columna2])</f>
        <v>Cuentas Por Pagar Contratos</v>
      </c>
      <c r="D6093" s="43" t="s">
        <v>15075</v>
      </c>
      <c r="E6093" t="s">
        <v>7416</v>
      </c>
      <c r="F6093" t="s">
        <v>15076</v>
      </c>
      <c r="G6093" s="41">
        <v>43551</v>
      </c>
      <c r="H6093" t="s">
        <v>7417</v>
      </c>
      <c r="I6093" t="s">
        <v>19649</v>
      </c>
      <c r="K6093" t="s">
        <v>23073</v>
      </c>
      <c r="L6093" t="s">
        <v>21854</v>
      </c>
      <c r="M6093" s="44">
        <v>-44000</v>
      </c>
      <c r="N6093" s="44">
        <v>-44000</v>
      </c>
    </row>
    <row r="6094" spans="2:14" x14ac:dyDescent="0.25">
      <c r="B6094" s="49" t="s">
        <v>9328</v>
      </c>
      <c r="C6094" s="53" t="str">
        <f>_xlfn.XLOOKUP(Tabla1[[#This Row],[txtDimensionFocus]],Tabla7[Columna1],Tabla7[Columna2])</f>
        <v>Cuentas Por Pagar Contratos</v>
      </c>
      <c r="D6094" s="43" t="s">
        <v>15075</v>
      </c>
      <c r="E6094" t="s">
        <v>7416</v>
      </c>
      <c r="F6094" t="s">
        <v>15077</v>
      </c>
      <c r="G6094" s="41">
        <v>43551</v>
      </c>
      <c r="H6094" t="s">
        <v>7418</v>
      </c>
      <c r="I6094" t="s">
        <v>19650</v>
      </c>
      <c r="K6094" t="s">
        <v>23073</v>
      </c>
      <c r="L6094" t="s">
        <v>21854</v>
      </c>
      <c r="M6094" s="44">
        <v>-44000</v>
      </c>
      <c r="N6094" s="44">
        <v>-44000</v>
      </c>
    </row>
    <row r="6095" spans="2:14" x14ac:dyDescent="0.25">
      <c r="B6095" s="49" t="s">
        <v>9328</v>
      </c>
      <c r="C6095" s="53" t="str">
        <f>_xlfn.XLOOKUP(Tabla1[[#This Row],[txtDimensionFocus]],Tabla7[Columna1],Tabla7[Columna2])</f>
        <v>Cuentas Por Pagar Contratos</v>
      </c>
      <c r="D6095" s="43" t="s">
        <v>11881</v>
      </c>
      <c r="E6095" t="s">
        <v>3169</v>
      </c>
      <c r="F6095" t="s">
        <v>11882</v>
      </c>
      <c r="G6095" s="41">
        <v>41766</v>
      </c>
      <c r="H6095" t="s">
        <v>3170</v>
      </c>
      <c r="L6095" t="s">
        <v>21854</v>
      </c>
      <c r="M6095" s="44">
        <v>-43660</v>
      </c>
      <c r="N6095" s="44">
        <v>-43660</v>
      </c>
    </row>
    <row r="6096" spans="2:14" x14ac:dyDescent="0.25">
      <c r="B6096" s="49" t="s">
        <v>9328</v>
      </c>
      <c r="C6096" s="53" t="str">
        <f>_xlfn.XLOOKUP(Tabla1[[#This Row],[txtDimensionFocus]],Tabla7[Columna1],Tabla7[Columna2])</f>
        <v>Cuentas Por Pagar Contratos</v>
      </c>
      <c r="D6096" s="43" t="s">
        <v>16337</v>
      </c>
      <c r="E6096" t="s">
        <v>9134</v>
      </c>
      <c r="F6096" t="s">
        <v>19577</v>
      </c>
      <c r="G6096" s="41">
        <v>45152</v>
      </c>
      <c r="H6096" t="s">
        <v>19578</v>
      </c>
      <c r="I6096" t="s">
        <v>19579</v>
      </c>
      <c r="K6096" t="s">
        <v>21943</v>
      </c>
      <c r="L6096" t="s">
        <v>21854</v>
      </c>
      <c r="M6096" s="44">
        <v>-43660</v>
      </c>
      <c r="N6096" s="44">
        <v>-43660</v>
      </c>
    </row>
    <row r="6097" spans="2:14" x14ac:dyDescent="0.25">
      <c r="B6097" s="49" t="s">
        <v>9328</v>
      </c>
      <c r="C6097" s="53" t="str">
        <f>_xlfn.XLOOKUP(Tabla1[[#This Row],[txtDimensionFocus]],Tabla7[Columna1],Tabla7[Columna2])</f>
        <v>Cuentas Por Pagar Contratos</v>
      </c>
      <c r="D6097" s="43" t="s">
        <v>13602</v>
      </c>
      <c r="E6097" t="s">
        <v>5506</v>
      </c>
      <c r="F6097" t="s">
        <v>14343</v>
      </c>
      <c r="G6097" s="41">
        <v>42663</v>
      </c>
      <c r="H6097" t="s">
        <v>6430</v>
      </c>
      <c r="I6097" t="s">
        <v>19384</v>
      </c>
      <c r="K6097" t="s">
        <v>23076</v>
      </c>
      <c r="L6097" t="s">
        <v>21854</v>
      </c>
      <c r="M6097" s="44">
        <v>-42670.57</v>
      </c>
      <c r="N6097" s="44">
        <v>-42670.57</v>
      </c>
    </row>
    <row r="6098" spans="2:14" x14ac:dyDescent="0.25">
      <c r="B6098" s="49" t="s">
        <v>9328</v>
      </c>
      <c r="C6098" s="53" t="str">
        <f>_xlfn.XLOOKUP(Tabla1[[#This Row],[txtDimensionFocus]],Tabla7[Columna1],Tabla7[Columna2])</f>
        <v>Cuentas Por Pagar Contratos</v>
      </c>
      <c r="D6098" s="43" t="s">
        <v>16310</v>
      </c>
      <c r="E6098" t="s">
        <v>9065</v>
      </c>
      <c r="F6098" t="s">
        <v>16311</v>
      </c>
      <c r="G6098" s="41">
        <v>45034</v>
      </c>
      <c r="H6098" t="s">
        <v>9066</v>
      </c>
      <c r="I6098" t="s">
        <v>9067</v>
      </c>
      <c r="K6098" t="s">
        <v>22920</v>
      </c>
      <c r="L6098" t="s">
        <v>21854</v>
      </c>
      <c r="M6098" s="44">
        <v>-42480</v>
      </c>
      <c r="N6098" s="44">
        <v>-42480</v>
      </c>
    </row>
    <row r="6099" spans="2:14" x14ac:dyDescent="0.25">
      <c r="B6099" s="49" t="s">
        <v>9328</v>
      </c>
      <c r="C6099" s="53" t="str">
        <f>_xlfn.XLOOKUP(Tabla1[[#This Row],[txtDimensionFocus]],Tabla7[Columna1],Tabla7[Columna2])</f>
        <v>Cuentas Por Pagar Contratos</v>
      </c>
      <c r="D6099" s="43" t="s">
        <v>12487</v>
      </c>
      <c r="E6099" t="s">
        <v>4040</v>
      </c>
      <c r="F6099" t="s">
        <v>13703</v>
      </c>
      <c r="G6099" s="41">
        <v>42209</v>
      </c>
      <c r="H6099" t="s">
        <v>5629</v>
      </c>
      <c r="I6099" t="s">
        <v>19345</v>
      </c>
      <c r="K6099" t="s">
        <v>21868</v>
      </c>
      <c r="L6099" t="s">
        <v>21854</v>
      </c>
      <c r="M6099" s="44">
        <v>-42469.71</v>
      </c>
      <c r="N6099" s="44">
        <v>-42469.71</v>
      </c>
    </row>
    <row r="6100" spans="2:14" x14ac:dyDescent="0.25">
      <c r="B6100" s="49" t="s">
        <v>9328</v>
      </c>
      <c r="C6100" s="53" t="str">
        <f>_xlfn.XLOOKUP(Tabla1[[#This Row],[txtDimensionFocus]],Tabla7[Columna1],Tabla7[Columna2])</f>
        <v>Cuentas Por Pagar Contratos</v>
      </c>
      <c r="D6100" s="43" t="s">
        <v>12487</v>
      </c>
      <c r="E6100" t="s">
        <v>4040</v>
      </c>
      <c r="F6100" t="s">
        <v>13562</v>
      </c>
      <c r="G6100" s="41">
        <v>42124</v>
      </c>
      <c r="H6100" t="s">
        <v>5453</v>
      </c>
      <c r="I6100" t="s">
        <v>19344</v>
      </c>
      <c r="K6100" t="s">
        <v>21868</v>
      </c>
      <c r="L6100" t="s">
        <v>21854</v>
      </c>
      <c r="M6100" s="44">
        <v>-42239.47</v>
      </c>
      <c r="N6100" s="44">
        <v>-42239.47</v>
      </c>
    </row>
    <row r="6101" spans="2:14" x14ac:dyDescent="0.25">
      <c r="B6101" s="49" t="s">
        <v>9328</v>
      </c>
      <c r="C6101" s="53" t="str">
        <f>_xlfn.XLOOKUP(Tabla1[[#This Row],[txtDimensionFocus]],Tabla7[Columna1],Tabla7[Columna2])</f>
        <v>Cuentas Por Pagar Contratos</v>
      </c>
      <c r="D6101" s="43" t="s">
        <v>10243</v>
      </c>
      <c r="E6101" t="s">
        <v>1190</v>
      </c>
      <c r="F6101" t="s">
        <v>10244</v>
      </c>
      <c r="G6101" s="41">
        <v>41274</v>
      </c>
      <c r="H6101" t="s">
        <v>1191</v>
      </c>
      <c r="I6101" t="s">
        <v>20086</v>
      </c>
      <c r="K6101">
        <v>895</v>
      </c>
      <c r="L6101" t="s">
        <v>21854</v>
      </c>
      <c r="M6101" s="44">
        <v>-42000.12</v>
      </c>
      <c r="N6101" s="44">
        <v>-42000.12</v>
      </c>
    </row>
    <row r="6102" spans="2:14" x14ac:dyDescent="0.25">
      <c r="B6102" s="49" t="s">
        <v>9328</v>
      </c>
      <c r="C6102" s="53" t="str">
        <f>_xlfn.XLOOKUP(Tabla1[[#This Row],[txtDimensionFocus]],Tabla7[Columna1],Tabla7[Columna2])</f>
        <v>Cuentas Por Pagar Contratos</v>
      </c>
      <c r="D6102" s="43" t="s">
        <v>13873</v>
      </c>
      <c r="E6102" t="s">
        <v>5809</v>
      </c>
      <c r="F6102" t="s">
        <v>14194</v>
      </c>
      <c r="G6102" s="41">
        <v>42600</v>
      </c>
      <c r="H6102" t="s">
        <v>6277</v>
      </c>
      <c r="L6102" t="s">
        <v>21854</v>
      </c>
      <c r="M6102" s="44">
        <v>-41900</v>
      </c>
      <c r="N6102" s="44">
        <v>-41900</v>
      </c>
    </row>
    <row r="6103" spans="2:14" x14ac:dyDescent="0.25">
      <c r="B6103" s="49" t="s">
        <v>9328</v>
      </c>
      <c r="C6103" s="53" t="str">
        <f>_xlfn.XLOOKUP(Tabla1[[#This Row],[txtDimensionFocus]],Tabla7[Columna1],Tabla7[Columna2])</f>
        <v>Cuentas Por Pagar Contratos</v>
      </c>
      <c r="D6103" s="43" t="s">
        <v>15136</v>
      </c>
      <c r="E6103" t="s">
        <v>7506</v>
      </c>
      <c r="F6103" t="s">
        <v>15137</v>
      </c>
      <c r="G6103" s="41">
        <v>43654</v>
      </c>
      <c r="H6103" t="s">
        <v>7507</v>
      </c>
      <c r="L6103" t="s">
        <v>21854</v>
      </c>
      <c r="M6103" s="44">
        <v>-41772</v>
      </c>
      <c r="N6103" s="44">
        <v>-41772</v>
      </c>
    </row>
    <row r="6104" spans="2:14" x14ac:dyDescent="0.25">
      <c r="B6104" s="49" t="s">
        <v>9328</v>
      </c>
      <c r="C6104" s="53" t="str">
        <f>_xlfn.XLOOKUP(Tabla1[[#This Row],[txtDimensionFocus]],Tabla7[Columna1],Tabla7[Columna2])</f>
        <v>Cuentas Por Pagar Contratos</v>
      </c>
      <c r="D6104" s="43" t="s">
        <v>15136</v>
      </c>
      <c r="E6104" t="s">
        <v>7506</v>
      </c>
      <c r="F6104" t="s">
        <v>15138</v>
      </c>
      <c r="G6104" s="41">
        <v>43654</v>
      </c>
      <c r="H6104" t="s">
        <v>7509</v>
      </c>
      <c r="L6104" t="s">
        <v>21854</v>
      </c>
      <c r="M6104" s="44">
        <v>-41772</v>
      </c>
      <c r="N6104" s="44">
        <v>-41772</v>
      </c>
    </row>
    <row r="6105" spans="2:14" x14ac:dyDescent="0.25">
      <c r="B6105" s="49" t="s">
        <v>9328</v>
      </c>
      <c r="C6105" s="53" t="str">
        <f>_xlfn.XLOOKUP(Tabla1[[#This Row],[txtDimensionFocus]],Tabla7[Columna1],Tabla7[Columna2])</f>
        <v>Cuentas Por Pagar Contratos</v>
      </c>
      <c r="D6105" s="43" t="s">
        <v>9985</v>
      </c>
      <c r="E6105" t="s">
        <v>829</v>
      </c>
      <c r="F6105" t="s">
        <v>9986</v>
      </c>
      <c r="G6105" s="41">
        <v>41152</v>
      </c>
      <c r="H6105" t="s">
        <v>830</v>
      </c>
      <c r="L6105" t="s">
        <v>21854</v>
      </c>
      <c r="M6105" s="44">
        <v>-41400</v>
      </c>
      <c r="N6105" s="44">
        <v>-41400</v>
      </c>
    </row>
    <row r="6106" spans="2:14" x14ac:dyDescent="0.25">
      <c r="B6106" s="49" t="s">
        <v>9328</v>
      </c>
      <c r="C6106" s="53" t="str">
        <f>_xlfn.XLOOKUP(Tabla1[[#This Row],[txtDimensionFocus]],Tabla7[Columna1],Tabla7[Columna2])</f>
        <v>Cuentas Por Pagar Contratos</v>
      </c>
      <c r="D6106" s="43" t="s">
        <v>13828</v>
      </c>
      <c r="E6106" t="s">
        <v>5766</v>
      </c>
      <c r="F6106" t="s">
        <v>13829</v>
      </c>
      <c r="G6106" s="41">
        <v>42285</v>
      </c>
      <c r="H6106" t="s">
        <v>5767</v>
      </c>
      <c r="I6106" t="s">
        <v>19459</v>
      </c>
      <c r="K6106" t="s">
        <v>23565</v>
      </c>
      <c r="L6106" t="s">
        <v>21854</v>
      </c>
      <c r="M6106" s="44">
        <v>-41300</v>
      </c>
      <c r="N6106" s="44">
        <v>-41300</v>
      </c>
    </row>
    <row r="6107" spans="2:14" x14ac:dyDescent="0.25">
      <c r="B6107" s="49" t="s">
        <v>9328</v>
      </c>
      <c r="C6107" s="53" t="str">
        <f>_xlfn.XLOOKUP(Tabla1[[#This Row],[txtDimensionFocus]],Tabla7[Columna1],Tabla7[Columna2])</f>
        <v>Cuentas Por Pagar Contratos</v>
      </c>
      <c r="D6107" s="43" t="s">
        <v>13828</v>
      </c>
      <c r="E6107" t="s">
        <v>5766</v>
      </c>
      <c r="F6107" t="s">
        <v>13930</v>
      </c>
      <c r="G6107" s="41">
        <v>42349</v>
      </c>
      <c r="H6107" t="s">
        <v>5895</v>
      </c>
      <c r="I6107" t="s">
        <v>19624</v>
      </c>
      <c r="K6107" t="s">
        <v>23565</v>
      </c>
      <c r="L6107" t="s">
        <v>21854</v>
      </c>
      <c r="M6107" s="44">
        <v>-41300</v>
      </c>
      <c r="N6107" s="44">
        <v>-41300</v>
      </c>
    </row>
    <row r="6108" spans="2:14" x14ac:dyDescent="0.25">
      <c r="B6108" s="49" t="s">
        <v>9328</v>
      </c>
      <c r="C6108" s="53" t="str">
        <f>_xlfn.XLOOKUP(Tabla1[[#This Row],[txtDimensionFocus]],Tabla7[Columna1],Tabla7[Columna2])</f>
        <v>Cuentas Por Pagar Contratos</v>
      </c>
      <c r="D6108" s="43" t="s">
        <v>13828</v>
      </c>
      <c r="E6108" t="s">
        <v>5766</v>
      </c>
      <c r="F6108" t="s">
        <v>14027</v>
      </c>
      <c r="G6108" s="41">
        <v>42489</v>
      </c>
      <c r="H6108" t="s">
        <v>6033</v>
      </c>
      <c r="I6108" t="s">
        <v>20363</v>
      </c>
      <c r="K6108" t="s">
        <v>23565</v>
      </c>
      <c r="L6108" t="s">
        <v>21854</v>
      </c>
      <c r="M6108" s="44">
        <v>-41300</v>
      </c>
      <c r="N6108" s="44">
        <v>-41300</v>
      </c>
    </row>
    <row r="6109" spans="2:14" x14ac:dyDescent="0.25">
      <c r="B6109" s="49" t="s">
        <v>9328</v>
      </c>
      <c r="C6109" s="53" t="str">
        <f>_xlfn.XLOOKUP(Tabla1[[#This Row],[txtDimensionFocus]],Tabla7[Columna1],Tabla7[Columna2])</f>
        <v>Cuentas Por Pagar Contratos</v>
      </c>
      <c r="D6109" s="43" t="s">
        <v>13828</v>
      </c>
      <c r="E6109" t="s">
        <v>5766</v>
      </c>
      <c r="F6109" t="s">
        <v>14028</v>
      </c>
      <c r="G6109" s="41">
        <v>42489</v>
      </c>
      <c r="H6109" t="s">
        <v>6034</v>
      </c>
      <c r="I6109" t="s">
        <v>20364</v>
      </c>
      <c r="K6109" t="s">
        <v>23565</v>
      </c>
      <c r="L6109" t="s">
        <v>21854</v>
      </c>
      <c r="M6109" s="44">
        <v>-41300</v>
      </c>
      <c r="N6109" s="44">
        <v>-41300</v>
      </c>
    </row>
    <row r="6110" spans="2:14" x14ac:dyDescent="0.25">
      <c r="B6110" s="49" t="s">
        <v>9328</v>
      </c>
      <c r="C6110" s="53" t="str">
        <f>_xlfn.XLOOKUP(Tabla1[[#This Row],[txtDimensionFocus]],Tabla7[Columna1],Tabla7[Columna2])</f>
        <v>Cuentas Por Pagar Contratos</v>
      </c>
      <c r="D6110" s="43" t="s">
        <v>13828</v>
      </c>
      <c r="E6110" t="s">
        <v>5766</v>
      </c>
      <c r="F6110" t="s">
        <v>14029</v>
      </c>
      <c r="G6110" s="41">
        <v>42489</v>
      </c>
      <c r="H6110" t="s">
        <v>6035</v>
      </c>
      <c r="I6110" t="s">
        <v>20365</v>
      </c>
      <c r="K6110" t="s">
        <v>23565</v>
      </c>
      <c r="L6110" t="s">
        <v>21854</v>
      </c>
      <c r="M6110" s="44">
        <v>-41300</v>
      </c>
      <c r="N6110" s="44">
        <v>-41300</v>
      </c>
    </row>
    <row r="6111" spans="2:14" x14ac:dyDescent="0.25">
      <c r="B6111" s="49" t="s">
        <v>9328</v>
      </c>
      <c r="C6111" s="53" t="str">
        <f>_xlfn.XLOOKUP(Tabla1[[#This Row],[txtDimensionFocus]],Tabla7[Columna1],Tabla7[Columna2])</f>
        <v>Cuentas Por Pagar Contratos</v>
      </c>
      <c r="D6111" s="43" t="s">
        <v>4007</v>
      </c>
      <c r="E6111" t="s">
        <v>4006</v>
      </c>
      <c r="F6111" t="s">
        <v>13700</v>
      </c>
      <c r="G6111" s="41">
        <v>42205</v>
      </c>
      <c r="H6111" t="s">
        <v>5626</v>
      </c>
      <c r="I6111" t="s">
        <v>19345</v>
      </c>
      <c r="K6111" t="s">
        <v>23571</v>
      </c>
      <c r="L6111" t="s">
        <v>21854</v>
      </c>
      <c r="M6111" s="44">
        <v>-41300</v>
      </c>
      <c r="N6111" s="44">
        <v>-41300</v>
      </c>
    </row>
    <row r="6112" spans="2:14" x14ac:dyDescent="0.25">
      <c r="B6112" s="49" t="s">
        <v>9328</v>
      </c>
      <c r="C6112" s="53" t="str">
        <f>_xlfn.XLOOKUP(Tabla1[[#This Row],[txtDimensionFocus]],Tabla7[Columna1],Tabla7[Columna2])</f>
        <v>Cuentas Por Pagar Contratos</v>
      </c>
      <c r="D6112" s="43" t="s">
        <v>4007</v>
      </c>
      <c r="E6112" t="s">
        <v>4006</v>
      </c>
      <c r="F6112" t="s">
        <v>13732</v>
      </c>
      <c r="G6112" s="41">
        <v>42237</v>
      </c>
      <c r="H6112" t="s">
        <v>5671</v>
      </c>
      <c r="I6112" t="s">
        <v>19458</v>
      </c>
      <c r="K6112" t="s">
        <v>23571</v>
      </c>
      <c r="L6112" t="s">
        <v>21854</v>
      </c>
      <c r="M6112" s="44">
        <v>-41300</v>
      </c>
      <c r="N6112" s="44">
        <v>-41300</v>
      </c>
    </row>
    <row r="6113" spans="2:14" x14ac:dyDescent="0.25">
      <c r="B6113" s="49" t="s">
        <v>9328</v>
      </c>
      <c r="C6113" s="53" t="str">
        <f>_xlfn.XLOOKUP(Tabla1[[#This Row],[txtDimensionFocus]],Tabla7[Columna1],Tabla7[Columna2])</f>
        <v>Cuentas Por Pagar Contratos</v>
      </c>
      <c r="D6113" s="43" t="s">
        <v>4007</v>
      </c>
      <c r="E6113" t="s">
        <v>4006</v>
      </c>
      <c r="F6113" t="s">
        <v>13830</v>
      </c>
      <c r="G6113" s="41">
        <v>42285</v>
      </c>
      <c r="H6113" t="s">
        <v>5768</v>
      </c>
      <c r="I6113" t="s">
        <v>19459</v>
      </c>
      <c r="K6113" t="s">
        <v>23571</v>
      </c>
      <c r="L6113" t="s">
        <v>21854</v>
      </c>
      <c r="M6113" s="44">
        <v>-41300</v>
      </c>
      <c r="N6113" s="44">
        <v>-41300</v>
      </c>
    </row>
    <row r="6114" spans="2:14" x14ac:dyDescent="0.25">
      <c r="B6114" s="49" t="s">
        <v>9328</v>
      </c>
      <c r="C6114" s="53" t="str">
        <f>_xlfn.XLOOKUP(Tabla1[[#This Row],[txtDimensionFocus]],Tabla7[Columna1],Tabla7[Columna2])</f>
        <v>Cuentas Por Pagar Contratos</v>
      </c>
      <c r="D6114" s="43" t="s">
        <v>10020</v>
      </c>
      <c r="E6114" t="s">
        <v>889</v>
      </c>
      <c r="F6114" t="s">
        <v>10021</v>
      </c>
      <c r="G6114" s="41">
        <v>41172</v>
      </c>
      <c r="H6114" t="s">
        <v>890</v>
      </c>
      <c r="I6114" t="s">
        <v>19638</v>
      </c>
      <c r="K6114" t="s">
        <v>23064</v>
      </c>
      <c r="L6114" t="s">
        <v>21854</v>
      </c>
      <c r="M6114" s="44">
        <v>-45000</v>
      </c>
      <c r="N6114" s="44">
        <v>-40500</v>
      </c>
    </row>
    <row r="6115" spans="2:14" x14ac:dyDescent="0.25">
      <c r="B6115" s="49" t="s">
        <v>9328</v>
      </c>
      <c r="C6115" s="53" t="str">
        <f>_xlfn.XLOOKUP(Tabla1[[#This Row],[txtDimensionFocus]],Tabla7[Columna1],Tabla7[Columna2])</f>
        <v>Cuentas Por Pagar Contratos</v>
      </c>
      <c r="D6115" s="43" t="s">
        <v>13873</v>
      </c>
      <c r="E6115" t="s">
        <v>5809</v>
      </c>
      <c r="F6115" t="s">
        <v>13969</v>
      </c>
      <c r="G6115" s="41">
        <v>42416</v>
      </c>
      <c r="H6115" t="s">
        <v>5938</v>
      </c>
      <c r="L6115" t="s">
        <v>21854</v>
      </c>
      <c r="M6115" s="44">
        <v>-40300</v>
      </c>
      <c r="N6115" s="44">
        <v>-40300</v>
      </c>
    </row>
    <row r="6116" spans="2:14" x14ac:dyDescent="0.25">
      <c r="B6116" s="49" t="s">
        <v>9328</v>
      </c>
      <c r="C6116" s="53" t="str">
        <f>_xlfn.XLOOKUP(Tabla1[[#This Row],[txtDimensionFocus]],Tabla7[Columna1],Tabla7[Columna2])</f>
        <v>Cuentas Por Pagar Contratos</v>
      </c>
      <c r="D6116" s="43" t="s">
        <v>13873</v>
      </c>
      <c r="E6116" t="s">
        <v>5809</v>
      </c>
      <c r="F6116" t="s">
        <v>14099</v>
      </c>
      <c r="G6116" s="41">
        <v>42548</v>
      </c>
      <c r="H6116" t="s">
        <v>6121</v>
      </c>
      <c r="L6116" t="s">
        <v>21854</v>
      </c>
      <c r="M6116" s="44">
        <v>-40200</v>
      </c>
      <c r="N6116" s="44">
        <v>-40200</v>
      </c>
    </row>
    <row r="6117" spans="2:14" x14ac:dyDescent="0.25">
      <c r="B6117" s="49" t="s">
        <v>9328</v>
      </c>
      <c r="C6117" s="53" t="str">
        <f>_xlfn.XLOOKUP(Tabla1[[#This Row],[txtDimensionFocus]],Tabla7[Columna1],Tabla7[Columna2])</f>
        <v>Cuentas Por Pagar Contratos</v>
      </c>
      <c r="D6117" s="43" t="s">
        <v>9662</v>
      </c>
      <c r="E6117" t="s">
        <v>470</v>
      </c>
      <c r="F6117" t="s">
        <v>9663</v>
      </c>
      <c r="G6117" s="41">
        <v>40925</v>
      </c>
      <c r="H6117">
        <v>70</v>
      </c>
      <c r="L6117" t="s">
        <v>21854</v>
      </c>
      <c r="M6117" s="44">
        <v>-40000</v>
      </c>
      <c r="N6117" s="44">
        <v>-40000</v>
      </c>
    </row>
    <row r="6118" spans="2:14" x14ac:dyDescent="0.25">
      <c r="B6118" s="49" t="s">
        <v>9328</v>
      </c>
      <c r="C6118" s="53" t="str">
        <f>_xlfn.XLOOKUP(Tabla1[[#This Row],[txtDimensionFocus]],Tabla7[Columna1],Tabla7[Columna2])</f>
        <v>Cuentas Por Pagar Contratos</v>
      </c>
      <c r="D6118" s="43" t="s">
        <v>12395</v>
      </c>
      <c r="E6118" t="s">
        <v>3898</v>
      </c>
      <c r="F6118" t="s">
        <v>12396</v>
      </c>
      <c r="G6118" s="41">
        <v>41815</v>
      </c>
      <c r="H6118" t="s">
        <v>3899</v>
      </c>
      <c r="I6118" t="s">
        <v>19693</v>
      </c>
      <c r="K6118" t="s">
        <v>23121</v>
      </c>
      <c r="L6118" t="s">
        <v>21854</v>
      </c>
      <c r="M6118" s="44">
        <v>-40000</v>
      </c>
      <c r="N6118" s="44">
        <v>-40000</v>
      </c>
    </row>
    <row r="6119" spans="2:14" x14ac:dyDescent="0.25">
      <c r="B6119" s="49" t="s">
        <v>9328</v>
      </c>
      <c r="C6119" s="53" t="str">
        <f>_xlfn.XLOOKUP(Tabla1[[#This Row],[txtDimensionFocus]],Tabla7[Columna1],Tabla7[Columna2])</f>
        <v>Cuentas Por Pagar Contratos</v>
      </c>
      <c r="D6119" s="43" t="s">
        <v>12395</v>
      </c>
      <c r="E6119" t="s">
        <v>3898</v>
      </c>
      <c r="F6119" t="s">
        <v>15937</v>
      </c>
      <c r="G6119" s="41">
        <v>44533</v>
      </c>
      <c r="H6119" t="s">
        <v>8532</v>
      </c>
      <c r="I6119" t="s">
        <v>19349</v>
      </c>
      <c r="K6119" t="s">
        <v>23121</v>
      </c>
      <c r="L6119" t="s">
        <v>21854</v>
      </c>
      <c r="M6119" s="44">
        <v>-40000</v>
      </c>
      <c r="N6119" s="44">
        <v>-40000</v>
      </c>
    </row>
    <row r="6120" spans="2:14" x14ac:dyDescent="0.25">
      <c r="B6120" s="49" t="s">
        <v>9328</v>
      </c>
      <c r="C6120" s="53" t="str">
        <f>_xlfn.XLOOKUP(Tabla1[[#This Row],[txtDimensionFocus]],Tabla7[Columna1],Tabla7[Columna2])</f>
        <v>Cuentas Por Pagar Contratos</v>
      </c>
      <c r="D6120" s="43" t="s">
        <v>13873</v>
      </c>
      <c r="E6120" t="s">
        <v>5809</v>
      </c>
      <c r="F6120" t="s">
        <v>14183</v>
      </c>
      <c r="G6120" s="41">
        <v>42593</v>
      </c>
      <c r="H6120" t="s">
        <v>6257</v>
      </c>
      <c r="L6120" t="s">
        <v>21854</v>
      </c>
      <c r="M6120" s="44">
        <v>-39800</v>
      </c>
      <c r="N6120" s="44">
        <v>-39800</v>
      </c>
    </row>
    <row r="6121" spans="2:14" x14ac:dyDescent="0.25">
      <c r="B6121" s="49" t="s">
        <v>9328</v>
      </c>
      <c r="C6121" s="53" t="str">
        <f>_xlfn.XLOOKUP(Tabla1[[#This Row],[txtDimensionFocus]],Tabla7[Columna1],Tabla7[Columna2])</f>
        <v>Cuentas Por Pagar Contratos</v>
      </c>
      <c r="D6121" s="43" t="s">
        <v>15007</v>
      </c>
      <c r="E6121" t="s">
        <v>7320</v>
      </c>
      <c r="F6121" t="s">
        <v>15008</v>
      </c>
      <c r="G6121" s="41">
        <v>43447</v>
      </c>
      <c r="H6121" t="s">
        <v>7321</v>
      </c>
      <c r="I6121" t="s">
        <v>20376</v>
      </c>
      <c r="J6121" t="s">
        <v>23566</v>
      </c>
      <c r="K6121" t="s">
        <v>23567</v>
      </c>
      <c r="L6121" t="s">
        <v>21854</v>
      </c>
      <c r="M6121" s="44">
        <v>-39028.5</v>
      </c>
      <c r="N6121" s="44">
        <v>-39028.5</v>
      </c>
    </row>
    <row r="6122" spans="2:14" x14ac:dyDescent="0.25">
      <c r="B6122" s="49" t="s">
        <v>9328</v>
      </c>
      <c r="C6122" s="53" t="str">
        <f>_xlfn.XLOOKUP(Tabla1[[#This Row],[txtDimensionFocus]],Tabla7[Columna1],Tabla7[Columna2])</f>
        <v>Cuentas Por Pagar Contratos</v>
      </c>
      <c r="D6122" s="43" t="s">
        <v>11641</v>
      </c>
      <c r="E6122" t="s">
        <v>2861</v>
      </c>
      <c r="F6122" t="s">
        <v>16353</v>
      </c>
      <c r="G6122" s="41">
        <v>45078</v>
      </c>
      <c r="H6122" t="s">
        <v>9174</v>
      </c>
      <c r="I6122" t="s">
        <v>9175</v>
      </c>
      <c r="K6122" t="s">
        <v>21912</v>
      </c>
      <c r="L6122" t="s">
        <v>21854</v>
      </c>
      <c r="M6122" s="44">
        <v>-38940</v>
      </c>
      <c r="N6122" s="44">
        <v>-38940</v>
      </c>
    </row>
    <row r="6123" spans="2:14" x14ac:dyDescent="0.25">
      <c r="B6123" s="49" t="s">
        <v>9328</v>
      </c>
      <c r="C6123" s="53" t="str">
        <f>_xlfn.XLOOKUP(Tabla1[[#This Row],[txtDimensionFocus]],Tabla7[Columna1],Tabla7[Columna2])</f>
        <v>Cuentas Por Pagar Contratos</v>
      </c>
      <c r="D6123" s="43" t="s">
        <v>11671</v>
      </c>
      <c r="E6123" t="s">
        <v>2899</v>
      </c>
      <c r="F6123" t="s">
        <v>11672</v>
      </c>
      <c r="G6123" s="41">
        <v>41758</v>
      </c>
      <c r="H6123" t="s">
        <v>2900</v>
      </c>
      <c r="I6123" t="s">
        <v>19580</v>
      </c>
      <c r="K6123" t="s">
        <v>23019</v>
      </c>
      <c r="L6123" t="s">
        <v>21854</v>
      </c>
      <c r="M6123" s="44">
        <v>-38940</v>
      </c>
      <c r="N6123" s="44">
        <v>-38940</v>
      </c>
    </row>
    <row r="6124" spans="2:14" x14ac:dyDescent="0.25">
      <c r="B6124" s="49" t="s">
        <v>9328</v>
      </c>
      <c r="C6124" s="53" t="str">
        <f>_xlfn.XLOOKUP(Tabla1[[#This Row],[txtDimensionFocus]],Tabla7[Columna1],Tabla7[Columna2])</f>
        <v>Cuentas Por Pagar Contratos</v>
      </c>
      <c r="D6124" s="43" t="s">
        <v>11671</v>
      </c>
      <c r="E6124" t="s">
        <v>2899</v>
      </c>
      <c r="F6124" t="s">
        <v>14187</v>
      </c>
      <c r="G6124" s="41">
        <v>42599</v>
      </c>
      <c r="H6124" t="s">
        <v>6264</v>
      </c>
      <c r="I6124" t="s">
        <v>19581</v>
      </c>
      <c r="K6124" t="s">
        <v>23020</v>
      </c>
      <c r="L6124" t="s">
        <v>21854</v>
      </c>
      <c r="M6124" s="44">
        <v>-38940</v>
      </c>
      <c r="N6124" s="44">
        <v>-38940</v>
      </c>
    </row>
    <row r="6125" spans="2:14" x14ac:dyDescent="0.25">
      <c r="B6125" s="49" t="s">
        <v>9328</v>
      </c>
      <c r="C6125" s="53" t="str">
        <f>_xlfn.XLOOKUP(Tabla1[[#This Row],[txtDimensionFocus]],Tabla7[Columna1],Tabla7[Columna2])</f>
        <v>Cuentas Por Pagar Contratos</v>
      </c>
      <c r="D6125" s="43" t="s">
        <v>11671</v>
      </c>
      <c r="E6125" t="s">
        <v>2899</v>
      </c>
      <c r="F6125" t="s">
        <v>14307</v>
      </c>
      <c r="G6125" s="41">
        <v>42633</v>
      </c>
      <c r="H6125" t="s">
        <v>6391</v>
      </c>
      <c r="I6125" t="s">
        <v>19582</v>
      </c>
      <c r="K6125" t="s">
        <v>23020</v>
      </c>
      <c r="L6125" t="s">
        <v>21854</v>
      </c>
      <c r="M6125" s="44">
        <v>-38940</v>
      </c>
      <c r="N6125" s="44">
        <v>-38940</v>
      </c>
    </row>
    <row r="6126" spans="2:14" x14ac:dyDescent="0.25">
      <c r="B6126" s="49" t="s">
        <v>9328</v>
      </c>
      <c r="C6126" s="53" t="str">
        <f>_xlfn.XLOOKUP(Tabla1[[#This Row],[txtDimensionFocus]],Tabla7[Columna1],Tabla7[Columna2])</f>
        <v>Cuentas Por Pagar Contratos</v>
      </c>
      <c r="D6126" s="43" t="s">
        <v>14816</v>
      </c>
      <c r="E6126" t="s">
        <v>7055</v>
      </c>
      <c r="F6126" t="s">
        <v>14817</v>
      </c>
      <c r="G6126" s="41">
        <v>43200</v>
      </c>
      <c r="H6126" t="s">
        <v>7056</v>
      </c>
      <c r="I6126" t="s">
        <v>19690</v>
      </c>
      <c r="K6126" t="s">
        <v>23117</v>
      </c>
      <c r="L6126" t="s">
        <v>21854</v>
      </c>
      <c r="M6126" s="44">
        <v>-38940</v>
      </c>
      <c r="N6126" s="44">
        <v>-38940</v>
      </c>
    </row>
    <row r="6127" spans="2:14" x14ac:dyDescent="0.25">
      <c r="B6127" s="49" t="s">
        <v>9328</v>
      </c>
      <c r="C6127" s="53" t="str">
        <f>_xlfn.XLOOKUP(Tabla1[[#This Row],[txtDimensionFocus]],Tabla7[Columna1],Tabla7[Columna2])</f>
        <v>Cuentas Por Pagar Contratos</v>
      </c>
      <c r="D6127" s="43" t="s">
        <v>13335</v>
      </c>
      <c r="E6127" t="s">
        <v>5218</v>
      </c>
      <c r="F6127" t="s">
        <v>13336</v>
      </c>
      <c r="G6127" s="41">
        <v>42004</v>
      </c>
      <c r="H6127" t="s">
        <v>5219</v>
      </c>
      <c r="L6127" t="s">
        <v>21854</v>
      </c>
      <c r="M6127" s="44">
        <v>-38900</v>
      </c>
      <c r="N6127" s="44">
        <v>-38900</v>
      </c>
    </row>
    <row r="6128" spans="2:14" x14ac:dyDescent="0.25">
      <c r="B6128" s="49" t="s">
        <v>9328</v>
      </c>
      <c r="C6128" s="53" t="str">
        <f>_xlfn.XLOOKUP(Tabla1[[#This Row],[txtDimensionFocus]],Tabla7[Columna1],Tabla7[Columna2])</f>
        <v>Cuentas Por Pagar Contratos</v>
      </c>
      <c r="D6128" s="43" t="s">
        <v>484</v>
      </c>
      <c r="E6128" t="s">
        <v>483</v>
      </c>
      <c r="F6128" t="s">
        <v>10014</v>
      </c>
      <c r="G6128" s="41">
        <v>41165</v>
      </c>
      <c r="H6128" t="s">
        <v>881</v>
      </c>
      <c r="L6128" t="s">
        <v>21854</v>
      </c>
      <c r="M6128" s="44">
        <v>-38604.800000000003</v>
      </c>
      <c r="N6128" s="44">
        <v>-38604.800000000003</v>
      </c>
    </row>
    <row r="6129" spans="2:14" x14ac:dyDescent="0.25">
      <c r="B6129" s="49" t="s">
        <v>9328</v>
      </c>
      <c r="C6129" s="53" t="str">
        <f>_xlfn.XLOOKUP(Tabla1[[#This Row],[txtDimensionFocus]],Tabla7[Columna1],Tabla7[Columna2])</f>
        <v>Cuentas Por Pagar Contratos</v>
      </c>
      <c r="D6129" s="43" t="s">
        <v>13960</v>
      </c>
      <c r="E6129" t="s">
        <v>5929</v>
      </c>
      <c r="F6129" t="s">
        <v>15516</v>
      </c>
      <c r="G6129" s="41">
        <v>44469</v>
      </c>
      <c r="H6129" t="s">
        <v>8040</v>
      </c>
      <c r="I6129" t="s">
        <v>19445</v>
      </c>
      <c r="K6129" t="s">
        <v>23351</v>
      </c>
      <c r="L6129" t="s">
        <v>21854</v>
      </c>
      <c r="M6129" s="44">
        <v>-38280</v>
      </c>
      <c r="N6129" s="44">
        <v>-38280</v>
      </c>
    </row>
    <row r="6130" spans="2:14" x14ac:dyDescent="0.25">
      <c r="B6130" s="49" t="s">
        <v>9328</v>
      </c>
      <c r="C6130" s="53" t="str">
        <f>_xlfn.XLOOKUP(Tabla1[[#This Row],[txtDimensionFocus]],Tabla7[Columna1],Tabla7[Columna2])</f>
        <v>Cuentas Por Pagar Contratos</v>
      </c>
      <c r="D6130" s="43" t="s">
        <v>3826</v>
      </c>
      <c r="E6130" t="s">
        <v>3825</v>
      </c>
      <c r="F6130" t="s">
        <v>12340</v>
      </c>
      <c r="G6130" s="41">
        <v>41801</v>
      </c>
      <c r="H6130" t="s">
        <v>3827</v>
      </c>
      <c r="I6130" t="s">
        <v>20141</v>
      </c>
      <c r="K6130" t="s">
        <v>23456</v>
      </c>
      <c r="L6130" t="s">
        <v>21854</v>
      </c>
      <c r="M6130" s="44">
        <v>-38055</v>
      </c>
      <c r="N6130" s="44">
        <v>-38055</v>
      </c>
    </row>
    <row r="6131" spans="2:14" x14ac:dyDescent="0.25">
      <c r="B6131" s="49" t="s">
        <v>9328</v>
      </c>
      <c r="C6131" s="53" t="str">
        <f>_xlfn.XLOOKUP(Tabla1[[#This Row],[txtDimensionFocus]],Tabla7[Columna1],Tabla7[Columna2])</f>
        <v>Cuentas Por Pagar Contratos</v>
      </c>
      <c r="D6131" s="43" t="s">
        <v>13873</v>
      </c>
      <c r="E6131" t="s">
        <v>5809</v>
      </c>
      <c r="F6131" t="s">
        <v>14153</v>
      </c>
      <c r="G6131" s="41">
        <v>42576</v>
      </c>
      <c r="H6131" t="s">
        <v>6208</v>
      </c>
      <c r="L6131" t="s">
        <v>21854</v>
      </c>
      <c r="M6131" s="44">
        <v>-37250</v>
      </c>
      <c r="N6131" s="44">
        <v>-37250</v>
      </c>
    </row>
    <row r="6132" spans="2:14" x14ac:dyDescent="0.25">
      <c r="B6132" s="49" t="s">
        <v>9328</v>
      </c>
      <c r="C6132" s="53" t="str">
        <f>_xlfn.XLOOKUP(Tabla1[[#This Row],[txtDimensionFocus]],Tabla7[Columna1],Tabla7[Columna2])</f>
        <v>Cuentas Por Pagar Contratos</v>
      </c>
      <c r="D6132" s="43" t="s">
        <v>13873</v>
      </c>
      <c r="E6132" t="s">
        <v>5809</v>
      </c>
      <c r="F6132" t="s">
        <v>13874</v>
      </c>
      <c r="G6132" s="41">
        <v>42310</v>
      </c>
      <c r="H6132" t="s">
        <v>5810</v>
      </c>
      <c r="L6132" t="s">
        <v>21854</v>
      </c>
      <c r="M6132" s="44">
        <v>-37200</v>
      </c>
      <c r="N6132" s="44">
        <v>-37200</v>
      </c>
    </row>
    <row r="6133" spans="2:14" x14ac:dyDescent="0.25">
      <c r="B6133" s="49" t="s">
        <v>9328</v>
      </c>
      <c r="C6133" s="53" t="str">
        <f>_xlfn.XLOOKUP(Tabla1[[#This Row],[txtDimensionFocus]],Tabla7[Columna1],Tabla7[Columna2])</f>
        <v>Cuentas Por Pagar Contratos</v>
      </c>
      <c r="D6133" s="43" t="s">
        <v>13518</v>
      </c>
      <c r="E6133" t="s">
        <v>5409</v>
      </c>
      <c r="F6133" t="s">
        <v>13519</v>
      </c>
      <c r="G6133" s="41">
        <v>42101</v>
      </c>
      <c r="H6133" t="s">
        <v>5410</v>
      </c>
      <c r="L6133" t="s">
        <v>21854</v>
      </c>
      <c r="M6133" s="44">
        <v>-47200</v>
      </c>
      <c r="N6133" s="44">
        <v>-36000</v>
      </c>
    </row>
    <row r="6134" spans="2:14" x14ac:dyDescent="0.25">
      <c r="B6134" s="49" t="s">
        <v>9328</v>
      </c>
      <c r="C6134" s="53" t="str">
        <f>_xlfn.XLOOKUP(Tabla1[[#This Row],[txtDimensionFocus]],Tabla7[Columna1],Tabla7[Columna2])</f>
        <v>Cuentas Por Pagar Contratos</v>
      </c>
      <c r="D6134" s="43" t="s">
        <v>13710</v>
      </c>
      <c r="E6134" t="s">
        <v>5637</v>
      </c>
      <c r="F6134" t="s">
        <v>13711</v>
      </c>
      <c r="G6134" s="41">
        <v>42215</v>
      </c>
      <c r="H6134" t="s">
        <v>5638</v>
      </c>
      <c r="L6134" t="s">
        <v>21854</v>
      </c>
      <c r="M6134" s="44">
        <v>-35400</v>
      </c>
      <c r="N6134" s="44">
        <v>-35400</v>
      </c>
    </row>
    <row r="6135" spans="2:14" x14ac:dyDescent="0.25">
      <c r="B6135" s="49" t="s">
        <v>9328</v>
      </c>
      <c r="C6135" s="53" t="str">
        <f>_xlfn.XLOOKUP(Tabla1[[#This Row],[txtDimensionFocus]],Tabla7[Columna1],Tabla7[Columna2])</f>
        <v>Cuentas Por Pagar Contratos</v>
      </c>
      <c r="D6135" s="43" t="s">
        <v>15142</v>
      </c>
      <c r="E6135" t="s">
        <v>7515</v>
      </c>
      <c r="F6135" t="s">
        <v>15143</v>
      </c>
      <c r="G6135" s="41">
        <v>43668</v>
      </c>
      <c r="H6135" t="s">
        <v>7516</v>
      </c>
      <c r="L6135" t="s">
        <v>21854</v>
      </c>
      <c r="M6135" s="44">
        <v>-35400</v>
      </c>
      <c r="N6135" s="44">
        <v>-35400</v>
      </c>
    </row>
    <row r="6136" spans="2:14" x14ac:dyDescent="0.25">
      <c r="B6136" s="49" t="s">
        <v>9328</v>
      </c>
      <c r="C6136" s="53" t="str">
        <f>_xlfn.XLOOKUP(Tabla1[[#This Row],[txtDimensionFocus]],Tabla7[Columna1],Tabla7[Columna2])</f>
        <v>Cuentas Por Pagar Contratos</v>
      </c>
      <c r="D6136" s="43" t="s">
        <v>14754</v>
      </c>
      <c r="E6136" t="s">
        <v>6977</v>
      </c>
      <c r="F6136" t="s">
        <v>16237</v>
      </c>
      <c r="G6136" s="41">
        <v>44971</v>
      </c>
      <c r="H6136" t="s">
        <v>8937</v>
      </c>
      <c r="I6136" t="s">
        <v>8938</v>
      </c>
      <c r="K6136" t="s">
        <v>22909</v>
      </c>
      <c r="L6136" t="s">
        <v>21854</v>
      </c>
      <c r="M6136" s="44">
        <v>-35400</v>
      </c>
      <c r="N6136" s="44">
        <v>-35400</v>
      </c>
    </row>
    <row r="6137" spans="2:14" x14ac:dyDescent="0.25">
      <c r="B6137" s="49" t="s">
        <v>9328</v>
      </c>
      <c r="C6137" s="53" t="str">
        <f>_xlfn.XLOOKUP(Tabla1[[#This Row],[txtDimensionFocus]],Tabla7[Columna1],Tabla7[Columna2])</f>
        <v>Cuentas Por Pagar Contratos</v>
      </c>
      <c r="D6137" s="43" t="s">
        <v>15091</v>
      </c>
      <c r="E6137" t="s">
        <v>380</v>
      </c>
      <c r="F6137" t="s">
        <v>15092</v>
      </c>
      <c r="G6137" s="41">
        <v>43591</v>
      </c>
      <c r="H6137" t="s">
        <v>7439</v>
      </c>
      <c r="I6137" t="s">
        <v>19454</v>
      </c>
      <c r="K6137" t="s">
        <v>22931</v>
      </c>
      <c r="L6137" t="s">
        <v>21854</v>
      </c>
      <c r="M6137" s="44">
        <v>-35400</v>
      </c>
      <c r="N6137" s="44">
        <v>-35400</v>
      </c>
    </row>
    <row r="6138" spans="2:14" x14ac:dyDescent="0.25">
      <c r="B6138" s="49" t="s">
        <v>9328</v>
      </c>
      <c r="C6138" s="53" t="str">
        <f>_xlfn.XLOOKUP(Tabla1[[#This Row],[txtDimensionFocus]],Tabla7[Columna1],Tabla7[Columna2])</f>
        <v>Cuentas Por Pagar Contratos</v>
      </c>
      <c r="D6138" s="43" t="s">
        <v>14665</v>
      </c>
      <c r="E6138" t="s">
        <v>6853</v>
      </c>
      <c r="F6138" t="s">
        <v>14671</v>
      </c>
      <c r="G6138" s="41">
        <v>42943</v>
      </c>
      <c r="H6138" t="s">
        <v>6859</v>
      </c>
      <c r="I6138" t="s">
        <v>19633</v>
      </c>
      <c r="K6138" t="s">
        <v>23058</v>
      </c>
      <c r="L6138" t="s">
        <v>21854</v>
      </c>
      <c r="M6138" s="44">
        <v>-35400</v>
      </c>
      <c r="N6138" s="44">
        <v>-35400</v>
      </c>
    </row>
    <row r="6139" spans="2:14" x14ac:dyDescent="0.25">
      <c r="B6139" s="49" t="s">
        <v>9328</v>
      </c>
      <c r="C6139" s="53" t="str">
        <f>_xlfn.XLOOKUP(Tabla1[[#This Row],[txtDimensionFocus]],Tabla7[Columna1],Tabla7[Columna2])</f>
        <v>Cuentas Por Pagar Contratos</v>
      </c>
      <c r="D6139" s="43" t="s">
        <v>14852</v>
      </c>
      <c r="E6139" t="s">
        <v>7105</v>
      </c>
      <c r="F6139" t="s">
        <v>14853</v>
      </c>
      <c r="G6139" s="41">
        <v>43241</v>
      </c>
      <c r="H6139" t="s">
        <v>7106</v>
      </c>
      <c r="I6139" t="s">
        <v>19789</v>
      </c>
      <c r="K6139" t="s">
        <v>23227</v>
      </c>
      <c r="L6139" t="s">
        <v>21854</v>
      </c>
      <c r="M6139" s="44">
        <v>-35400</v>
      </c>
      <c r="N6139" s="44">
        <v>-35400</v>
      </c>
    </row>
    <row r="6140" spans="2:14" x14ac:dyDescent="0.25">
      <c r="B6140" s="49" t="s">
        <v>9328</v>
      </c>
      <c r="C6140" s="53" t="str">
        <f>_xlfn.XLOOKUP(Tabla1[[#This Row],[txtDimensionFocus]],Tabla7[Columna1],Tabla7[Columna2])</f>
        <v>Cuentas Por Pagar Contratos</v>
      </c>
      <c r="D6140" s="43" t="s">
        <v>7551</v>
      </c>
      <c r="E6140" t="s">
        <v>7550</v>
      </c>
      <c r="F6140" t="s">
        <v>15163</v>
      </c>
      <c r="G6140" s="41">
        <v>43758</v>
      </c>
      <c r="H6140" t="s">
        <v>7552</v>
      </c>
      <c r="I6140" t="s">
        <v>20238</v>
      </c>
      <c r="K6140" t="s">
        <v>23503</v>
      </c>
      <c r="L6140" t="s">
        <v>21854</v>
      </c>
      <c r="M6140" s="44">
        <v>-35376.400000000001</v>
      </c>
      <c r="N6140" s="44">
        <v>-35376.400000000001</v>
      </c>
    </row>
    <row r="6141" spans="2:14" x14ac:dyDescent="0.25">
      <c r="B6141" s="49" t="s">
        <v>9328</v>
      </c>
      <c r="C6141" s="53" t="str">
        <f>_xlfn.XLOOKUP(Tabla1[[#This Row],[txtDimensionFocus]],Tabla7[Columna1],Tabla7[Columna2])</f>
        <v>Cuentas Por Pagar Contratos</v>
      </c>
      <c r="D6141" s="43" t="s">
        <v>9536</v>
      </c>
      <c r="E6141" t="s">
        <v>326</v>
      </c>
      <c r="F6141" t="s">
        <v>9537</v>
      </c>
      <c r="G6141" s="41">
        <v>40630</v>
      </c>
      <c r="H6141">
        <v>87</v>
      </c>
      <c r="L6141" t="s">
        <v>21854</v>
      </c>
      <c r="M6141" s="44">
        <v>-35000</v>
      </c>
      <c r="N6141" s="44">
        <v>-35000</v>
      </c>
    </row>
    <row r="6142" spans="2:14" x14ac:dyDescent="0.25">
      <c r="B6142" s="49" t="s">
        <v>9328</v>
      </c>
      <c r="C6142" s="53" t="str">
        <f>_xlfn.XLOOKUP(Tabla1[[#This Row],[txtDimensionFocus]],Tabla7[Columna1],Tabla7[Columna2])</f>
        <v>Cuentas Por Pagar Contratos</v>
      </c>
      <c r="D6142" s="43" t="s">
        <v>9536</v>
      </c>
      <c r="E6142" t="s">
        <v>326</v>
      </c>
      <c r="F6142" t="s">
        <v>9573</v>
      </c>
      <c r="G6142" s="41">
        <v>40714</v>
      </c>
      <c r="H6142">
        <v>615</v>
      </c>
      <c r="L6142" t="s">
        <v>21854</v>
      </c>
      <c r="M6142" s="44">
        <v>-35000</v>
      </c>
      <c r="N6142" s="44">
        <v>-35000</v>
      </c>
    </row>
    <row r="6143" spans="2:14" x14ac:dyDescent="0.25">
      <c r="B6143" s="49" t="s">
        <v>9328</v>
      </c>
      <c r="C6143" s="53" t="str">
        <f>_xlfn.XLOOKUP(Tabla1[[#This Row],[txtDimensionFocus]],Tabla7[Columna1],Tabla7[Columna2])</f>
        <v>Cuentas Por Pagar Contratos</v>
      </c>
      <c r="D6143" s="43" t="s">
        <v>15142</v>
      </c>
      <c r="E6143" t="s">
        <v>7515</v>
      </c>
      <c r="F6143" t="s">
        <v>15177</v>
      </c>
      <c r="G6143" s="41">
        <v>43791</v>
      </c>
      <c r="H6143" t="s">
        <v>7571</v>
      </c>
      <c r="L6143" t="s">
        <v>21854</v>
      </c>
      <c r="M6143" s="44">
        <v>-35000</v>
      </c>
      <c r="N6143" s="44">
        <v>-35000</v>
      </c>
    </row>
    <row r="6144" spans="2:14" x14ac:dyDescent="0.25">
      <c r="B6144" s="49" t="s">
        <v>9328</v>
      </c>
      <c r="C6144" s="53" t="str">
        <f>_xlfn.XLOOKUP(Tabla1[[#This Row],[txtDimensionFocus]],Tabla7[Columna1],Tabla7[Columna2])</f>
        <v>Cuentas Por Pagar Contratos</v>
      </c>
      <c r="D6144" s="43" t="s">
        <v>12637</v>
      </c>
      <c r="E6144" t="s">
        <v>4244</v>
      </c>
      <c r="F6144" t="s">
        <v>12699</v>
      </c>
      <c r="G6144" s="41">
        <v>41919</v>
      </c>
      <c r="H6144" t="s">
        <v>4314</v>
      </c>
      <c r="I6144" t="s">
        <v>19846</v>
      </c>
      <c r="K6144" t="s">
        <v>23280</v>
      </c>
      <c r="L6144" t="s">
        <v>21854</v>
      </c>
      <c r="M6144" s="44">
        <v>-35000</v>
      </c>
      <c r="N6144" s="44">
        <v>-35000</v>
      </c>
    </row>
    <row r="6145" spans="2:14" x14ac:dyDescent="0.25">
      <c r="B6145" s="49" t="s">
        <v>9328</v>
      </c>
      <c r="C6145" s="53" t="str">
        <f>_xlfn.XLOOKUP(Tabla1[[#This Row],[txtDimensionFocus]],Tabla7[Columna1],Tabla7[Columna2])</f>
        <v>Cuentas Por Pagar Contratos</v>
      </c>
      <c r="D6145" s="43" t="s">
        <v>12637</v>
      </c>
      <c r="E6145" t="s">
        <v>4244</v>
      </c>
      <c r="F6145" t="s">
        <v>12813</v>
      </c>
      <c r="G6145" s="41">
        <v>41974</v>
      </c>
      <c r="H6145" t="s">
        <v>4465</v>
      </c>
      <c r="I6145" t="s">
        <v>19847</v>
      </c>
      <c r="K6145" t="s">
        <v>23280</v>
      </c>
      <c r="L6145" t="s">
        <v>21854</v>
      </c>
      <c r="M6145" s="44">
        <v>-35000</v>
      </c>
      <c r="N6145" s="44">
        <v>-35000</v>
      </c>
    </row>
    <row r="6146" spans="2:14" x14ac:dyDescent="0.25">
      <c r="B6146" s="49" t="s">
        <v>9328</v>
      </c>
      <c r="C6146" s="53" t="str">
        <f>_xlfn.XLOOKUP(Tabla1[[#This Row],[txtDimensionFocus]],Tabla7[Columna1],Tabla7[Columna2])</f>
        <v>Cuentas Por Pagar Contratos</v>
      </c>
      <c r="D6146" s="43" t="s">
        <v>1557</v>
      </c>
      <c r="E6146" t="s">
        <v>1556</v>
      </c>
      <c r="F6146" t="s">
        <v>11117</v>
      </c>
      <c r="G6146" s="41">
        <v>41688</v>
      </c>
      <c r="H6146" t="s">
        <v>2210</v>
      </c>
      <c r="I6146" t="s">
        <v>20349</v>
      </c>
      <c r="K6146" t="s">
        <v>23559</v>
      </c>
      <c r="L6146" t="s">
        <v>21854</v>
      </c>
      <c r="M6146" s="44">
        <v>-35000</v>
      </c>
      <c r="N6146" s="44">
        <v>-35000</v>
      </c>
    </row>
    <row r="6147" spans="2:14" x14ac:dyDescent="0.25">
      <c r="B6147" s="49" t="s">
        <v>9328</v>
      </c>
      <c r="C6147" s="53" t="str">
        <f>_xlfn.XLOOKUP(Tabla1[[#This Row],[txtDimensionFocus]],Tabla7[Columna1],Tabla7[Columna2])</f>
        <v>Cuentas Por Pagar Contratos</v>
      </c>
      <c r="D6147" s="43" t="s">
        <v>4007</v>
      </c>
      <c r="E6147" t="s">
        <v>4006</v>
      </c>
      <c r="F6147" t="s">
        <v>12463</v>
      </c>
      <c r="G6147" s="41">
        <v>41830</v>
      </c>
      <c r="H6147" t="s">
        <v>4008</v>
      </c>
      <c r="I6147" t="s">
        <v>20389</v>
      </c>
      <c r="K6147" t="s">
        <v>23571</v>
      </c>
      <c r="L6147" t="s">
        <v>21854</v>
      </c>
      <c r="M6147" s="44">
        <v>-35000</v>
      </c>
      <c r="N6147" s="44">
        <v>-35000</v>
      </c>
    </row>
    <row r="6148" spans="2:14" x14ac:dyDescent="0.25">
      <c r="B6148" s="49" t="s">
        <v>9328</v>
      </c>
      <c r="C6148" s="53" t="str">
        <f>_xlfn.XLOOKUP(Tabla1[[#This Row],[txtDimensionFocus]],Tabla7[Columna1],Tabla7[Columna2])</f>
        <v>Cuentas Por Pagar Contratos</v>
      </c>
      <c r="D6148" s="43" t="s">
        <v>4007</v>
      </c>
      <c r="E6148" t="s">
        <v>4006</v>
      </c>
      <c r="F6148" t="s">
        <v>13520</v>
      </c>
      <c r="G6148" s="41">
        <v>42101</v>
      </c>
      <c r="H6148" t="s">
        <v>5412</v>
      </c>
      <c r="I6148" t="s">
        <v>19421</v>
      </c>
      <c r="K6148" t="s">
        <v>23571</v>
      </c>
      <c r="L6148" t="s">
        <v>21854</v>
      </c>
      <c r="M6148" s="44">
        <v>-35000</v>
      </c>
      <c r="N6148" s="44">
        <v>-35000</v>
      </c>
    </row>
    <row r="6149" spans="2:14" x14ac:dyDescent="0.25">
      <c r="B6149" s="49" t="s">
        <v>9328</v>
      </c>
      <c r="C6149" s="53" t="str">
        <f>_xlfn.XLOOKUP(Tabla1[[#This Row],[txtDimensionFocus]],Tabla7[Columna1],Tabla7[Columna2])</f>
        <v>Cuentas Por Pagar Contratos</v>
      </c>
      <c r="D6149" s="43" t="s">
        <v>4007</v>
      </c>
      <c r="E6149" t="s">
        <v>4006</v>
      </c>
      <c r="F6149" t="s">
        <v>13548</v>
      </c>
      <c r="G6149" s="41">
        <v>42110</v>
      </c>
      <c r="H6149" t="s">
        <v>5433</v>
      </c>
      <c r="I6149" t="s">
        <v>19344</v>
      </c>
      <c r="K6149" t="s">
        <v>23571</v>
      </c>
      <c r="L6149" t="s">
        <v>21854</v>
      </c>
      <c r="M6149" s="44">
        <v>-35000</v>
      </c>
      <c r="N6149" s="44">
        <v>-35000</v>
      </c>
    </row>
    <row r="6150" spans="2:14" x14ac:dyDescent="0.25">
      <c r="B6150" s="49" t="s">
        <v>9328</v>
      </c>
      <c r="C6150" s="53" t="str">
        <f>_xlfn.XLOOKUP(Tabla1[[#This Row],[txtDimensionFocus]],Tabla7[Columna1],Tabla7[Columna2])</f>
        <v>Cuentas Por Pagar Contratos</v>
      </c>
      <c r="D6150" s="43" t="s">
        <v>4007</v>
      </c>
      <c r="E6150" t="s">
        <v>4006</v>
      </c>
      <c r="F6150" t="s">
        <v>13606</v>
      </c>
      <c r="G6150" s="41">
        <v>42153</v>
      </c>
      <c r="H6150" t="s">
        <v>5511</v>
      </c>
      <c r="I6150" t="s">
        <v>19429</v>
      </c>
      <c r="K6150" t="s">
        <v>23571</v>
      </c>
      <c r="L6150" t="s">
        <v>21854</v>
      </c>
      <c r="M6150" s="44">
        <v>-35000</v>
      </c>
      <c r="N6150" s="44">
        <v>-35000</v>
      </c>
    </row>
    <row r="6151" spans="2:14" x14ac:dyDescent="0.25">
      <c r="B6151" s="49" t="s">
        <v>9328</v>
      </c>
      <c r="C6151" s="53" t="str">
        <f>_xlfn.XLOOKUP(Tabla1[[#This Row],[txtDimensionFocus]],Tabla7[Columna1],Tabla7[Columna2])</f>
        <v>Cuentas Por Pagar Contratos</v>
      </c>
      <c r="D6151" s="43" t="s">
        <v>4007</v>
      </c>
      <c r="E6151" t="s">
        <v>4006</v>
      </c>
      <c r="F6151" t="s">
        <v>13624</v>
      </c>
      <c r="G6151" s="41">
        <v>42171</v>
      </c>
      <c r="H6151" t="s">
        <v>5535</v>
      </c>
      <c r="I6151" t="s">
        <v>19538</v>
      </c>
      <c r="K6151" t="s">
        <v>23571</v>
      </c>
      <c r="L6151" t="s">
        <v>21854</v>
      </c>
      <c r="M6151" s="44">
        <v>-35000</v>
      </c>
      <c r="N6151" s="44">
        <v>-35000</v>
      </c>
    </row>
    <row r="6152" spans="2:14" x14ac:dyDescent="0.25">
      <c r="B6152" s="49" t="s">
        <v>9328</v>
      </c>
      <c r="C6152" s="53" t="str">
        <f>_xlfn.XLOOKUP(Tabla1[[#This Row],[txtDimensionFocus]],Tabla7[Columna1],Tabla7[Columna2])</f>
        <v>Cuentas Por Pagar Contratos</v>
      </c>
      <c r="D6152" s="43" t="s">
        <v>4007</v>
      </c>
      <c r="E6152" t="s">
        <v>4006</v>
      </c>
      <c r="F6152" t="s">
        <v>13492</v>
      </c>
      <c r="G6152" s="41">
        <v>42088</v>
      </c>
      <c r="H6152" t="s">
        <v>5380</v>
      </c>
      <c r="I6152" t="s">
        <v>19758</v>
      </c>
      <c r="K6152" t="s">
        <v>23571</v>
      </c>
      <c r="L6152" t="s">
        <v>21854</v>
      </c>
      <c r="M6152" s="44">
        <v>-35000</v>
      </c>
      <c r="N6152" s="44">
        <v>-35000</v>
      </c>
    </row>
    <row r="6153" spans="2:14" x14ac:dyDescent="0.25">
      <c r="B6153" s="49" t="s">
        <v>9328</v>
      </c>
      <c r="C6153" s="53" t="str">
        <f>_xlfn.XLOOKUP(Tabla1[[#This Row],[txtDimensionFocus]],Tabla7[Columna1],Tabla7[Columna2])</f>
        <v>Cuentas Por Pagar Contratos</v>
      </c>
      <c r="D6153" s="43" t="s">
        <v>4007</v>
      </c>
      <c r="E6153" t="s">
        <v>4006</v>
      </c>
      <c r="F6153" t="s">
        <v>13493</v>
      </c>
      <c r="G6153" s="41">
        <v>42088</v>
      </c>
      <c r="H6153" t="s">
        <v>5381</v>
      </c>
      <c r="I6153" t="s">
        <v>19392</v>
      </c>
      <c r="K6153" t="s">
        <v>23571</v>
      </c>
      <c r="L6153" t="s">
        <v>21854</v>
      </c>
      <c r="M6153" s="44">
        <v>-35000</v>
      </c>
      <c r="N6153" s="44">
        <v>-35000</v>
      </c>
    </row>
    <row r="6154" spans="2:14" x14ac:dyDescent="0.25">
      <c r="B6154" s="49" t="s">
        <v>9328</v>
      </c>
      <c r="C6154" s="53" t="str">
        <f>_xlfn.XLOOKUP(Tabla1[[#This Row],[txtDimensionFocus]],Tabla7[Columna1],Tabla7[Columna2])</f>
        <v>Cuentas Por Pagar Contratos</v>
      </c>
      <c r="D6154" s="43" t="s">
        <v>266</v>
      </c>
      <c r="E6154" t="s">
        <v>265</v>
      </c>
      <c r="F6154" t="s">
        <v>11893</v>
      </c>
      <c r="G6154" s="41">
        <v>41768</v>
      </c>
      <c r="H6154" t="s">
        <v>3191</v>
      </c>
      <c r="I6154" t="s">
        <v>20137</v>
      </c>
      <c r="K6154">
        <v>404</v>
      </c>
      <c r="L6154" t="s">
        <v>21854</v>
      </c>
      <c r="M6154" s="44">
        <v>-34800</v>
      </c>
      <c r="N6154" s="44">
        <v>-34800</v>
      </c>
    </row>
    <row r="6155" spans="2:14" x14ac:dyDescent="0.25">
      <c r="B6155" s="49" t="s">
        <v>9328</v>
      </c>
      <c r="C6155" s="53" t="str">
        <f>_xlfn.XLOOKUP(Tabla1[[#This Row],[txtDimensionFocus]],Tabla7[Columna1],Tabla7[Columna2])</f>
        <v>Cuentas Por Pagar Contratos</v>
      </c>
      <c r="D6155" s="43" t="s">
        <v>13873</v>
      </c>
      <c r="E6155" t="s">
        <v>5809</v>
      </c>
      <c r="F6155" t="s">
        <v>13923</v>
      </c>
      <c r="G6155" s="41">
        <v>42345</v>
      </c>
      <c r="H6155" t="s">
        <v>5883</v>
      </c>
      <c r="L6155" t="s">
        <v>21854</v>
      </c>
      <c r="M6155" s="44">
        <v>-34100</v>
      </c>
      <c r="N6155" s="44">
        <v>-34100</v>
      </c>
    </row>
    <row r="6156" spans="2:14" x14ac:dyDescent="0.25">
      <c r="B6156" s="49" t="s">
        <v>9328</v>
      </c>
      <c r="C6156" s="53" t="str">
        <f>_xlfn.XLOOKUP(Tabla1[[#This Row],[txtDimensionFocus]],Tabla7[Columna1],Tabla7[Columna2])</f>
        <v>Cuentas Por Pagar Contratos</v>
      </c>
      <c r="D6156" s="43" t="s">
        <v>484</v>
      </c>
      <c r="E6156" t="s">
        <v>483</v>
      </c>
      <c r="F6156" t="s">
        <v>10003</v>
      </c>
      <c r="G6156" s="41">
        <v>41165</v>
      </c>
      <c r="H6156" t="s">
        <v>859</v>
      </c>
      <c r="L6156" t="s">
        <v>21854</v>
      </c>
      <c r="M6156" s="44">
        <v>-33071.599999999999</v>
      </c>
      <c r="N6156" s="44">
        <v>-33071.599999999999</v>
      </c>
    </row>
    <row r="6157" spans="2:14" x14ac:dyDescent="0.25">
      <c r="B6157" s="49" t="s">
        <v>9328</v>
      </c>
      <c r="C6157" s="53" t="str">
        <f>_xlfn.XLOOKUP(Tabla1[[#This Row],[txtDimensionFocus]],Tabla7[Columna1],Tabla7[Columna2])</f>
        <v>Cuentas Por Pagar Contratos</v>
      </c>
      <c r="D6157" s="43" t="s">
        <v>16128</v>
      </c>
      <c r="E6157" t="s">
        <v>8766</v>
      </c>
      <c r="F6157" t="s">
        <v>16129</v>
      </c>
      <c r="G6157" s="41">
        <v>44769</v>
      </c>
      <c r="H6157" t="s">
        <v>8767</v>
      </c>
      <c r="I6157" t="s">
        <v>19772</v>
      </c>
      <c r="K6157" t="s">
        <v>23214</v>
      </c>
      <c r="L6157" t="s">
        <v>21854</v>
      </c>
      <c r="M6157" s="44">
        <v>-33040</v>
      </c>
      <c r="N6157" s="44">
        <v>-33040</v>
      </c>
    </row>
    <row r="6158" spans="2:14" x14ac:dyDescent="0.25">
      <c r="B6158" s="49" t="s">
        <v>9328</v>
      </c>
      <c r="C6158" s="53" t="str">
        <f>_xlfn.XLOOKUP(Tabla1[[#This Row],[txtDimensionFocus]],Tabla7[Columna1],Tabla7[Columna2])</f>
        <v>Cuentas Por Pagar Contratos</v>
      </c>
      <c r="D6158" s="43" t="s">
        <v>14181</v>
      </c>
      <c r="E6158" t="s">
        <v>6254</v>
      </c>
      <c r="F6158" t="s">
        <v>14182</v>
      </c>
      <c r="G6158" s="41">
        <v>42593</v>
      </c>
      <c r="H6158" t="s">
        <v>6255</v>
      </c>
      <c r="I6158" t="s">
        <v>19922</v>
      </c>
      <c r="K6158" t="s">
        <v>23346</v>
      </c>
      <c r="L6158" t="s">
        <v>21854</v>
      </c>
      <c r="M6158" s="44">
        <v>-33040</v>
      </c>
      <c r="N6158" s="44">
        <v>-33040</v>
      </c>
    </row>
    <row r="6159" spans="2:14" x14ac:dyDescent="0.25">
      <c r="B6159" s="49" t="s">
        <v>9328</v>
      </c>
      <c r="C6159" s="53" t="str">
        <f>_xlfn.XLOOKUP(Tabla1[[#This Row],[txtDimensionFocus]],Tabla7[Columna1],Tabla7[Columna2])</f>
        <v>Cuentas Por Pagar Contratos</v>
      </c>
      <c r="D6159" s="43" t="s">
        <v>14043</v>
      </c>
      <c r="E6159" t="s">
        <v>6055</v>
      </c>
      <c r="F6159" t="s">
        <v>14044</v>
      </c>
      <c r="G6159" s="41">
        <v>42510</v>
      </c>
      <c r="H6159" t="s">
        <v>6056</v>
      </c>
      <c r="I6159" t="s">
        <v>20106</v>
      </c>
      <c r="K6159" t="s">
        <v>23433</v>
      </c>
      <c r="L6159" t="s">
        <v>21854</v>
      </c>
      <c r="M6159" s="44">
        <v>-33040</v>
      </c>
      <c r="N6159" s="44">
        <v>-33040</v>
      </c>
    </row>
    <row r="6160" spans="2:14" x14ac:dyDescent="0.25">
      <c r="B6160" s="49" t="s">
        <v>9328</v>
      </c>
      <c r="C6160" s="53" t="str">
        <f>_xlfn.XLOOKUP(Tabla1[[#This Row],[txtDimensionFocus]],Tabla7[Columna1],Tabla7[Columna2])</f>
        <v>Cuentas Por Pagar Contratos</v>
      </c>
      <c r="D6160" s="43" t="s">
        <v>14043</v>
      </c>
      <c r="E6160" t="s">
        <v>6055</v>
      </c>
      <c r="F6160" t="s">
        <v>14081</v>
      </c>
      <c r="G6160" s="41">
        <v>42541</v>
      </c>
      <c r="H6160" t="s">
        <v>6102</v>
      </c>
      <c r="I6160" t="s">
        <v>20107</v>
      </c>
      <c r="K6160" t="s">
        <v>23433</v>
      </c>
      <c r="L6160" t="s">
        <v>21854</v>
      </c>
      <c r="M6160" s="44">
        <v>-33040</v>
      </c>
      <c r="N6160" s="44">
        <v>-33040</v>
      </c>
    </row>
    <row r="6161" spans="2:14" x14ac:dyDescent="0.25">
      <c r="B6161" s="49" t="s">
        <v>9328</v>
      </c>
      <c r="C6161" s="53" t="str">
        <f>_xlfn.XLOOKUP(Tabla1[[#This Row],[txtDimensionFocus]],Tabla7[Columna1],Tabla7[Columna2])</f>
        <v>Cuentas Por Pagar Contratos</v>
      </c>
      <c r="D6161" s="43" t="s">
        <v>14043</v>
      </c>
      <c r="E6161" t="s">
        <v>6055</v>
      </c>
      <c r="F6161" t="s">
        <v>14152</v>
      </c>
      <c r="G6161" s="41">
        <v>42576</v>
      </c>
      <c r="H6161" t="s">
        <v>6207</v>
      </c>
      <c r="I6161" t="s">
        <v>20108</v>
      </c>
      <c r="K6161" t="s">
        <v>23433</v>
      </c>
      <c r="L6161" t="s">
        <v>21854</v>
      </c>
      <c r="M6161" s="44">
        <v>-33040</v>
      </c>
      <c r="N6161" s="44">
        <v>-33040</v>
      </c>
    </row>
    <row r="6162" spans="2:14" x14ac:dyDescent="0.25">
      <c r="B6162" s="49" t="s">
        <v>9328</v>
      </c>
      <c r="C6162" s="53" t="str">
        <f>_xlfn.XLOOKUP(Tabla1[[#This Row],[txtDimensionFocus]],Tabla7[Columna1],Tabla7[Columna2])</f>
        <v>Cuentas Por Pagar Contratos</v>
      </c>
      <c r="D6162" s="43" t="s">
        <v>14043</v>
      </c>
      <c r="E6162" t="s">
        <v>6055</v>
      </c>
      <c r="F6162" t="s">
        <v>14188</v>
      </c>
      <c r="G6162" s="41">
        <v>42599</v>
      </c>
      <c r="H6162" t="s">
        <v>6265</v>
      </c>
      <c r="I6162" t="s">
        <v>20109</v>
      </c>
      <c r="K6162" t="s">
        <v>23433</v>
      </c>
      <c r="L6162" t="s">
        <v>21854</v>
      </c>
      <c r="M6162" s="44">
        <v>-33040</v>
      </c>
      <c r="N6162" s="44">
        <v>-33040</v>
      </c>
    </row>
    <row r="6163" spans="2:14" x14ac:dyDescent="0.25">
      <c r="B6163" s="49" t="s">
        <v>9328</v>
      </c>
      <c r="C6163" s="53" t="str">
        <f>_xlfn.XLOOKUP(Tabla1[[#This Row],[txtDimensionFocus]],Tabla7[Columna1],Tabla7[Columna2])</f>
        <v>Cuentas Por Pagar Contratos</v>
      </c>
      <c r="D6163" s="43" t="s">
        <v>14043</v>
      </c>
      <c r="E6163" t="s">
        <v>6055</v>
      </c>
      <c r="F6163" t="s">
        <v>14314</v>
      </c>
      <c r="G6163" s="41">
        <v>42633</v>
      </c>
      <c r="H6163" t="s">
        <v>6398</v>
      </c>
      <c r="I6163" t="s">
        <v>20110</v>
      </c>
      <c r="K6163" t="s">
        <v>23433</v>
      </c>
      <c r="L6163" t="s">
        <v>21854</v>
      </c>
      <c r="M6163" s="44">
        <v>-33040</v>
      </c>
      <c r="N6163" s="44">
        <v>-33040</v>
      </c>
    </row>
    <row r="6164" spans="2:14" x14ac:dyDescent="0.25">
      <c r="B6164" s="49" t="s">
        <v>9328</v>
      </c>
      <c r="C6164" s="53" t="str">
        <f>_xlfn.XLOOKUP(Tabla1[[#This Row],[txtDimensionFocus]],Tabla7[Columna1],Tabla7[Columna2])</f>
        <v>Cuentas Por Pagar Contratos</v>
      </c>
      <c r="D6164" s="43" t="s">
        <v>14043</v>
      </c>
      <c r="E6164" t="s">
        <v>6055</v>
      </c>
      <c r="F6164" t="s">
        <v>14349</v>
      </c>
      <c r="G6164" s="41">
        <v>42674</v>
      </c>
      <c r="H6164" t="s">
        <v>6440</v>
      </c>
      <c r="I6164" t="s">
        <v>20111</v>
      </c>
      <c r="K6164" t="s">
        <v>23433</v>
      </c>
      <c r="L6164" t="s">
        <v>21854</v>
      </c>
      <c r="M6164" s="44">
        <v>-33040</v>
      </c>
      <c r="N6164" s="44">
        <v>-33040</v>
      </c>
    </row>
    <row r="6165" spans="2:14" x14ac:dyDescent="0.25">
      <c r="B6165" s="49" t="s">
        <v>9328</v>
      </c>
      <c r="C6165" s="53" t="str">
        <f>_xlfn.XLOOKUP(Tabla1[[#This Row],[txtDimensionFocus]],Tabla7[Columna1],Tabla7[Columna2])</f>
        <v>Cuentas Por Pagar Contratos</v>
      </c>
      <c r="D6165" s="43" t="s">
        <v>14043</v>
      </c>
      <c r="E6165" t="s">
        <v>6055</v>
      </c>
      <c r="F6165" t="s">
        <v>14362</v>
      </c>
      <c r="G6165" s="41">
        <v>42692</v>
      </c>
      <c r="H6165" t="s">
        <v>6458</v>
      </c>
      <c r="I6165" t="s">
        <v>20112</v>
      </c>
      <c r="K6165" t="s">
        <v>23433</v>
      </c>
      <c r="L6165" t="s">
        <v>21854</v>
      </c>
      <c r="M6165" s="44">
        <v>-33040</v>
      </c>
      <c r="N6165" s="44">
        <v>-33040</v>
      </c>
    </row>
    <row r="6166" spans="2:14" x14ac:dyDescent="0.25">
      <c r="B6166" s="49" t="s">
        <v>9328</v>
      </c>
      <c r="C6166" s="53" t="str">
        <f>_xlfn.XLOOKUP(Tabla1[[#This Row],[txtDimensionFocus]],Tabla7[Columna1],Tabla7[Columna2])</f>
        <v>Cuentas Por Pagar Contratos</v>
      </c>
      <c r="D6166" s="43" t="s">
        <v>14043</v>
      </c>
      <c r="E6166" t="s">
        <v>6055</v>
      </c>
      <c r="F6166" t="s">
        <v>14390</v>
      </c>
      <c r="G6166" s="41">
        <v>42724</v>
      </c>
      <c r="H6166" t="s">
        <v>6499</v>
      </c>
      <c r="I6166" t="s">
        <v>19908</v>
      </c>
      <c r="K6166" t="s">
        <v>23433</v>
      </c>
      <c r="L6166" t="s">
        <v>21854</v>
      </c>
      <c r="M6166" s="44">
        <v>-33040</v>
      </c>
      <c r="N6166" s="44">
        <v>-33040</v>
      </c>
    </row>
    <row r="6167" spans="2:14" x14ac:dyDescent="0.25">
      <c r="B6167" s="49" t="s">
        <v>9328</v>
      </c>
      <c r="C6167" s="53" t="str">
        <f>_xlfn.XLOOKUP(Tabla1[[#This Row],[txtDimensionFocus]],Tabla7[Columna1],Tabla7[Columna2])</f>
        <v>Cuentas Por Pagar Contratos</v>
      </c>
      <c r="D6167" s="43" t="s">
        <v>484</v>
      </c>
      <c r="E6167" t="s">
        <v>483</v>
      </c>
      <c r="F6167" t="s">
        <v>10009</v>
      </c>
      <c r="G6167" s="41">
        <v>41165</v>
      </c>
      <c r="H6167" t="s">
        <v>871</v>
      </c>
      <c r="L6167" t="s">
        <v>21854</v>
      </c>
      <c r="M6167" s="44">
        <v>-32462.6</v>
      </c>
      <c r="N6167" s="44">
        <v>-32462.6</v>
      </c>
    </row>
    <row r="6168" spans="2:14" x14ac:dyDescent="0.25">
      <c r="B6168" s="49" t="s">
        <v>9328</v>
      </c>
      <c r="C6168" s="53" t="str">
        <f>_xlfn.XLOOKUP(Tabla1[[#This Row],[txtDimensionFocus]],Tabla7[Columna1],Tabla7[Columna2])</f>
        <v>Cuentas Por Pagar Contratos</v>
      </c>
      <c r="D6168" s="43" t="s">
        <v>13787</v>
      </c>
      <c r="E6168" t="s">
        <v>5718</v>
      </c>
      <c r="F6168" t="s">
        <v>13788</v>
      </c>
      <c r="G6168" s="41">
        <v>42243</v>
      </c>
      <c r="H6168" t="s">
        <v>5719</v>
      </c>
      <c r="I6168" t="s">
        <v>19458</v>
      </c>
      <c r="K6168" t="s">
        <v>22938</v>
      </c>
      <c r="L6168" t="s">
        <v>21854</v>
      </c>
      <c r="M6168" s="44">
        <v>-32450</v>
      </c>
      <c r="N6168" s="44">
        <v>-32450</v>
      </c>
    </row>
    <row r="6169" spans="2:14" x14ac:dyDescent="0.25">
      <c r="B6169" s="49" t="s">
        <v>9328</v>
      </c>
      <c r="C6169" s="53" t="str">
        <f>_xlfn.XLOOKUP(Tabla1[[#This Row],[txtDimensionFocus]],Tabla7[Columna1],Tabla7[Columna2])</f>
        <v>Cuentas Por Pagar Contratos</v>
      </c>
      <c r="D6169" s="43" t="s">
        <v>13787</v>
      </c>
      <c r="E6169" t="s">
        <v>5718</v>
      </c>
      <c r="F6169" t="s">
        <v>13823</v>
      </c>
      <c r="G6169" s="41">
        <v>42285</v>
      </c>
      <c r="H6169" t="s">
        <v>5761</v>
      </c>
      <c r="I6169" t="s">
        <v>19459</v>
      </c>
      <c r="K6169" t="s">
        <v>22938</v>
      </c>
      <c r="L6169" t="s">
        <v>21854</v>
      </c>
      <c r="M6169" s="44">
        <v>-32450</v>
      </c>
      <c r="N6169" s="44">
        <v>-32450</v>
      </c>
    </row>
    <row r="6170" spans="2:14" x14ac:dyDescent="0.25">
      <c r="B6170" s="49" t="s">
        <v>9328</v>
      </c>
      <c r="C6170" s="53" t="str">
        <f>_xlfn.XLOOKUP(Tabla1[[#This Row],[txtDimensionFocus]],Tabla7[Columna1],Tabla7[Columna2])</f>
        <v>Cuentas Por Pagar Contratos</v>
      </c>
      <c r="D6170" s="43" t="s">
        <v>8368</v>
      </c>
      <c r="E6170" t="s">
        <v>8367</v>
      </c>
      <c r="F6170" t="s">
        <v>15809</v>
      </c>
      <c r="G6170" s="41">
        <v>44471</v>
      </c>
      <c r="H6170" t="s">
        <v>8369</v>
      </c>
      <c r="I6170" t="s">
        <v>19323</v>
      </c>
      <c r="K6170" t="s">
        <v>23429</v>
      </c>
      <c r="L6170" t="s">
        <v>21854</v>
      </c>
      <c r="M6170" s="44">
        <v>-32130</v>
      </c>
      <c r="N6170" s="44">
        <v>-32130</v>
      </c>
    </row>
    <row r="6171" spans="2:14" x14ac:dyDescent="0.25">
      <c r="B6171" s="49" t="s">
        <v>9328</v>
      </c>
      <c r="C6171" s="53" t="str">
        <f>_xlfn.XLOOKUP(Tabla1[[#This Row],[txtDimensionFocus]],Tabla7[Columna1],Tabla7[Columna2])</f>
        <v>Cuentas Por Pagar Contratos</v>
      </c>
      <c r="D6171" s="43" t="s">
        <v>19804</v>
      </c>
      <c r="E6171" t="s">
        <v>19805</v>
      </c>
      <c r="F6171" t="s">
        <v>19806</v>
      </c>
      <c r="G6171" s="41">
        <v>45152</v>
      </c>
      <c r="H6171" t="s">
        <v>19807</v>
      </c>
      <c r="I6171" t="s">
        <v>19808</v>
      </c>
      <c r="K6171" t="s">
        <v>23236</v>
      </c>
      <c r="L6171" t="s">
        <v>21854</v>
      </c>
      <c r="M6171" s="44">
        <v>-31860</v>
      </c>
      <c r="N6171" s="44">
        <v>-31860</v>
      </c>
    </row>
    <row r="6172" spans="2:14" x14ac:dyDescent="0.25">
      <c r="B6172" s="49" t="s">
        <v>9328</v>
      </c>
      <c r="C6172" s="53" t="str">
        <f>_xlfn.XLOOKUP(Tabla1[[#This Row],[txtDimensionFocus]],Tabla7[Columna1],Tabla7[Columna2])</f>
        <v>Cuentas Por Pagar Contratos</v>
      </c>
      <c r="D6172" s="43" t="s">
        <v>1287</v>
      </c>
      <c r="E6172" t="s">
        <v>1286</v>
      </c>
      <c r="F6172" t="s">
        <v>10316</v>
      </c>
      <c r="G6172" s="41">
        <v>41365</v>
      </c>
      <c r="H6172" t="s">
        <v>1288</v>
      </c>
      <c r="L6172" t="s">
        <v>21854</v>
      </c>
      <c r="M6172" s="44">
        <v>-108295.97</v>
      </c>
      <c r="N6172" s="44">
        <v>-31405.83</v>
      </c>
    </row>
    <row r="6173" spans="2:14" x14ac:dyDescent="0.25">
      <c r="B6173" s="49" t="s">
        <v>9328</v>
      </c>
      <c r="C6173" s="53" t="str">
        <f>_xlfn.XLOOKUP(Tabla1[[#This Row],[txtDimensionFocus]],Tabla7[Columna1],Tabla7[Columna2])</f>
        <v>Cuentas Por Pagar Contratos</v>
      </c>
      <c r="D6173" s="43" t="s">
        <v>484</v>
      </c>
      <c r="E6173" t="s">
        <v>483</v>
      </c>
      <c r="F6173" t="s">
        <v>10006</v>
      </c>
      <c r="G6173" s="41">
        <v>41165</v>
      </c>
      <c r="H6173" t="s">
        <v>865</v>
      </c>
      <c r="L6173" t="s">
        <v>21854</v>
      </c>
      <c r="M6173" s="44">
        <v>-31337.4</v>
      </c>
      <c r="N6173" s="44">
        <v>-31337.4</v>
      </c>
    </row>
    <row r="6174" spans="2:14" x14ac:dyDescent="0.25">
      <c r="B6174" s="49" t="s">
        <v>9328</v>
      </c>
      <c r="C6174" s="53" t="str">
        <f>_xlfn.XLOOKUP(Tabla1[[#This Row],[txtDimensionFocus]],Tabla7[Columna1],Tabla7[Columna2])</f>
        <v>Cuentas Por Pagar Contratos</v>
      </c>
      <c r="D6174" s="43" t="s">
        <v>13873</v>
      </c>
      <c r="E6174" t="s">
        <v>5809</v>
      </c>
      <c r="F6174" t="s">
        <v>14110</v>
      </c>
      <c r="G6174" s="41">
        <v>42549</v>
      </c>
      <c r="H6174" t="s">
        <v>6141</v>
      </c>
      <c r="L6174" t="s">
        <v>21854</v>
      </c>
      <c r="M6174" s="44">
        <v>-31300</v>
      </c>
      <c r="N6174" s="44">
        <v>-31300</v>
      </c>
    </row>
    <row r="6175" spans="2:14" x14ac:dyDescent="0.25">
      <c r="B6175" s="49" t="s">
        <v>9328</v>
      </c>
      <c r="C6175" s="53" t="str">
        <f>_xlfn.XLOOKUP(Tabla1[[#This Row],[txtDimensionFocus]],Tabla7[Columna1],Tabla7[Columna2])</f>
        <v>Cuentas Por Pagar Contratos</v>
      </c>
      <c r="D6175" s="43" t="s">
        <v>13789</v>
      </c>
      <c r="E6175" t="s">
        <v>5720</v>
      </c>
      <c r="F6175" t="s">
        <v>13790</v>
      </c>
      <c r="G6175" s="41">
        <v>42247</v>
      </c>
      <c r="H6175" t="s">
        <v>5721</v>
      </c>
      <c r="I6175" t="s">
        <v>17020</v>
      </c>
      <c r="K6175" t="s">
        <v>4419</v>
      </c>
      <c r="L6175" t="s">
        <v>21854</v>
      </c>
      <c r="M6175" s="44">
        <v>-30000</v>
      </c>
      <c r="N6175" s="44">
        <v>-30000</v>
      </c>
    </row>
    <row r="6176" spans="2:14" x14ac:dyDescent="0.25">
      <c r="B6176" s="49" t="s">
        <v>9328</v>
      </c>
      <c r="C6176" s="53" t="str">
        <f>_xlfn.XLOOKUP(Tabla1[[#This Row],[txtDimensionFocus]],Tabla7[Columna1],Tabla7[Columna2])</f>
        <v>Cuentas Por Pagar Contratos</v>
      </c>
      <c r="D6176" s="43" t="s">
        <v>15093</v>
      </c>
      <c r="E6176" t="s">
        <v>7440</v>
      </c>
      <c r="F6176" t="s">
        <v>15103</v>
      </c>
      <c r="G6176" s="41">
        <v>43600</v>
      </c>
      <c r="H6176" t="s">
        <v>7455</v>
      </c>
      <c r="L6176" t="s">
        <v>21854</v>
      </c>
      <c r="M6176" s="44">
        <v>-30000</v>
      </c>
      <c r="N6176" s="44">
        <v>-30000</v>
      </c>
    </row>
    <row r="6177" spans="2:14" x14ac:dyDescent="0.25">
      <c r="B6177" s="49" t="s">
        <v>9328</v>
      </c>
      <c r="C6177" s="53" t="str">
        <f>_xlfn.XLOOKUP(Tabla1[[#This Row],[txtDimensionFocus]],Tabla7[Columna1],Tabla7[Columna2])</f>
        <v>Cuentas Por Pagar Contratos</v>
      </c>
      <c r="D6177" s="43" t="s">
        <v>15694</v>
      </c>
      <c r="E6177" t="s">
        <v>8222</v>
      </c>
      <c r="F6177" t="s">
        <v>15695</v>
      </c>
      <c r="G6177" s="41">
        <v>44470</v>
      </c>
      <c r="H6177" t="s">
        <v>8223</v>
      </c>
      <c r="I6177" t="s">
        <v>19303</v>
      </c>
      <c r="K6177" t="s">
        <v>23213</v>
      </c>
      <c r="L6177" t="s">
        <v>21854</v>
      </c>
      <c r="M6177" s="44">
        <v>-30000</v>
      </c>
      <c r="N6177" s="44">
        <v>-30000</v>
      </c>
    </row>
    <row r="6178" spans="2:14" x14ac:dyDescent="0.25">
      <c r="B6178" s="49" t="s">
        <v>9328</v>
      </c>
      <c r="C6178" s="53" t="str">
        <f>_xlfn.XLOOKUP(Tabla1[[#This Row],[txtDimensionFocus]],Tabla7[Columna1],Tabla7[Columna2])</f>
        <v>Cuentas Por Pagar Contratos</v>
      </c>
      <c r="D6178" s="43" t="s">
        <v>12007</v>
      </c>
      <c r="E6178" t="s">
        <v>3354</v>
      </c>
      <c r="F6178" t="s">
        <v>12008</v>
      </c>
      <c r="G6178" s="41">
        <v>41773</v>
      </c>
      <c r="H6178" t="s">
        <v>3355</v>
      </c>
      <c r="L6178" t="s">
        <v>21854</v>
      </c>
      <c r="M6178" s="44">
        <v>-29500</v>
      </c>
      <c r="N6178" s="44">
        <v>-29500</v>
      </c>
    </row>
    <row r="6179" spans="2:14" x14ac:dyDescent="0.25">
      <c r="B6179" s="49" t="s">
        <v>9328</v>
      </c>
      <c r="C6179" s="53" t="str">
        <f>_xlfn.XLOOKUP(Tabla1[[#This Row],[txtDimensionFocus]],Tabla7[Columna1],Tabla7[Columna2])</f>
        <v>Cuentas Por Pagar Contratos</v>
      </c>
      <c r="D6179" s="43" t="s">
        <v>13812</v>
      </c>
      <c r="E6179" t="s">
        <v>5747</v>
      </c>
      <c r="F6179" t="s">
        <v>13818</v>
      </c>
      <c r="G6179" s="41">
        <v>42277</v>
      </c>
      <c r="H6179" t="s">
        <v>5755</v>
      </c>
      <c r="L6179" t="s">
        <v>21854</v>
      </c>
      <c r="M6179" s="44">
        <v>-29500</v>
      </c>
      <c r="N6179" s="44">
        <v>-29500</v>
      </c>
    </row>
    <row r="6180" spans="2:14" x14ac:dyDescent="0.25">
      <c r="B6180" s="49" t="s">
        <v>9328</v>
      </c>
      <c r="C6180" s="53" t="str">
        <f>_xlfn.XLOOKUP(Tabla1[[#This Row],[txtDimensionFocus]],Tabla7[Columna1],Tabla7[Columna2])</f>
        <v>Cuentas Por Pagar Contratos</v>
      </c>
      <c r="D6180" s="43" t="s">
        <v>13634</v>
      </c>
      <c r="E6180" t="s">
        <v>5544</v>
      </c>
      <c r="F6180" t="s">
        <v>13635</v>
      </c>
      <c r="G6180" s="41">
        <v>42177</v>
      </c>
      <c r="H6180" t="s">
        <v>5545</v>
      </c>
      <c r="I6180" t="s">
        <v>19397</v>
      </c>
      <c r="K6180" t="s">
        <v>22940</v>
      </c>
      <c r="L6180" t="s">
        <v>21854</v>
      </c>
      <c r="M6180" s="44">
        <v>-29500</v>
      </c>
      <c r="N6180" s="44">
        <v>-29500</v>
      </c>
    </row>
    <row r="6181" spans="2:14" x14ac:dyDescent="0.25">
      <c r="B6181" s="49" t="s">
        <v>9328</v>
      </c>
      <c r="C6181" s="53" t="str">
        <f>_xlfn.XLOOKUP(Tabla1[[#This Row],[txtDimensionFocus]],Tabla7[Columna1],Tabla7[Columna2])</f>
        <v>Cuentas Por Pagar Contratos</v>
      </c>
      <c r="D6181" s="43" t="s">
        <v>16393</v>
      </c>
      <c r="E6181" t="s">
        <v>9307</v>
      </c>
      <c r="F6181" t="s">
        <v>19874</v>
      </c>
      <c r="G6181" s="41">
        <v>45155</v>
      </c>
      <c r="H6181" t="s">
        <v>19875</v>
      </c>
      <c r="I6181" t="s">
        <v>19876</v>
      </c>
      <c r="K6181" t="s">
        <v>23285</v>
      </c>
      <c r="L6181" t="s">
        <v>21854</v>
      </c>
      <c r="M6181" s="44">
        <v>-29500</v>
      </c>
      <c r="N6181" s="44">
        <v>-29500</v>
      </c>
    </row>
    <row r="6182" spans="2:14" x14ac:dyDescent="0.25">
      <c r="B6182" s="49" t="s">
        <v>9328</v>
      </c>
      <c r="C6182" s="53" t="str">
        <f>_xlfn.XLOOKUP(Tabla1[[#This Row],[txtDimensionFocus]],Tabla7[Columna1],Tabla7[Columna2])</f>
        <v>Cuentas Por Pagar Contratos</v>
      </c>
      <c r="D6182" s="43" t="s">
        <v>8410</v>
      </c>
      <c r="E6182" t="s">
        <v>8409</v>
      </c>
      <c r="F6182" t="s">
        <v>15846</v>
      </c>
      <c r="G6182" s="41">
        <v>44476</v>
      </c>
      <c r="H6182" t="s">
        <v>8411</v>
      </c>
      <c r="I6182" t="s">
        <v>20308</v>
      </c>
      <c r="K6182" t="s">
        <v>23534</v>
      </c>
      <c r="L6182" t="s">
        <v>21854</v>
      </c>
      <c r="M6182" s="44">
        <v>-29500</v>
      </c>
      <c r="N6182" s="44">
        <v>-29500</v>
      </c>
    </row>
    <row r="6183" spans="2:14" x14ac:dyDescent="0.25">
      <c r="B6183" s="49" t="s">
        <v>9328</v>
      </c>
      <c r="C6183" s="53" t="str">
        <f>_xlfn.XLOOKUP(Tabla1[[#This Row],[txtDimensionFocus]],Tabla7[Columna1],Tabla7[Columna2])</f>
        <v>Cuentas Por Pagar Contratos</v>
      </c>
      <c r="D6183" s="43" t="s">
        <v>10815</v>
      </c>
      <c r="E6183" t="s">
        <v>1910</v>
      </c>
      <c r="F6183" t="s">
        <v>10816</v>
      </c>
      <c r="G6183" s="41">
        <v>41618</v>
      </c>
      <c r="H6183" t="s">
        <v>1911</v>
      </c>
      <c r="I6183" t="s">
        <v>20083</v>
      </c>
      <c r="K6183" t="s">
        <v>23560</v>
      </c>
      <c r="L6183" t="s">
        <v>21854</v>
      </c>
      <c r="M6183" s="44">
        <v>-29500</v>
      </c>
      <c r="N6183" s="44">
        <v>-29500</v>
      </c>
    </row>
    <row r="6184" spans="2:14" x14ac:dyDescent="0.25">
      <c r="B6184" s="49" t="s">
        <v>9328</v>
      </c>
      <c r="C6184" s="53" t="str">
        <f>_xlfn.XLOOKUP(Tabla1[[#This Row],[txtDimensionFocus]],Tabla7[Columna1],Tabla7[Columna2])</f>
        <v>Cuentas Por Pagar Contratos</v>
      </c>
      <c r="D6184" s="43" t="s">
        <v>12303</v>
      </c>
      <c r="E6184" t="s">
        <v>3778</v>
      </c>
      <c r="F6184" t="s">
        <v>12304</v>
      </c>
      <c r="G6184" s="41">
        <v>41786</v>
      </c>
      <c r="H6184" t="s">
        <v>3779</v>
      </c>
      <c r="L6184" t="s">
        <v>21854</v>
      </c>
      <c r="M6184" s="44">
        <v>-28320</v>
      </c>
      <c r="N6184" s="44">
        <v>-28320</v>
      </c>
    </row>
    <row r="6185" spans="2:14" x14ac:dyDescent="0.25">
      <c r="B6185" s="49" t="s">
        <v>9328</v>
      </c>
      <c r="C6185" s="53" t="str">
        <f>_xlfn.XLOOKUP(Tabla1[[#This Row],[txtDimensionFocus]],Tabla7[Columna1],Tabla7[Columna2])</f>
        <v>Cuentas Por Pagar Contratos</v>
      </c>
      <c r="D6185" s="43" t="s">
        <v>11879</v>
      </c>
      <c r="E6185" t="s">
        <v>3166</v>
      </c>
      <c r="F6185" t="s">
        <v>11880</v>
      </c>
      <c r="G6185" s="41">
        <v>41766</v>
      </c>
      <c r="H6185" t="s">
        <v>3167</v>
      </c>
      <c r="L6185" t="s">
        <v>21854</v>
      </c>
      <c r="M6185" s="44">
        <v>-28320</v>
      </c>
      <c r="N6185" s="44">
        <v>-28320</v>
      </c>
    </row>
    <row r="6186" spans="2:14" x14ac:dyDescent="0.25">
      <c r="B6186" s="49" t="s">
        <v>9328</v>
      </c>
      <c r="C6186" s="53" t="str">
        <f>_xlfn.XLOOKUP(Tabla1[[#This Row],[txtDimensionFocus]],Tabla7[Columna1],Tabla7[Columna2])</f>
        <v>Cuentas Por Pagar Contratos</v>
      </c>
      <c r="D6186" s="43" t="s">
        <v>266</v>
      </c>
      <c r="E6186" t="s">
        <v>265</v>
      </c>
      <c r="F6186" t="s">
        <v>11256</v>
      </c>
      <c r="G6186" s="41">
        <v>41709</v>
      </c>
      <c r="H6186" t="s">
        <v>2362</v>
      </c>
      <c r="I6186" t="s">
        <v>20133</v>
      </c>
      <c r="K6186" t="s">
        <v>23450</v>
      </c>
      <c r="L6186" t="s">
        <v>21854</v>
      </c>
      <c r="M6186" s="44">
        <v>-28320</v>
      </c>
      <c r="N6186" s="44">
        <v>-28320</v>
      </c>
    </row>
    <row r="6187" spans="2:14" x14ac:dyDescent="0.25">
      <c r="B6187" s="49" t="s">
        <v>9328</v>
      </c>
      <c r="C6187" s="53" t="str">
        <f>_xlfn.XLOOKUP(Tabla1[[#This Row],[txtDimensionFocus]],Tabla7[Columna1],Tabla7[Columna2])</f>
        <v>Cuentas Por Pagar Contratos</v>
      </c>
      <c r="D6187" s="43" t="s">
        <v>266</v>
      </c>
      <c r="E6187" t="s">
        <v>265</v>
      </c>
      <c r="F6187" t="s">
        <v>11257</v>
      </c>
      <c r="G6187" s="41">
        <v>41709</v>
      </c>
      <c r="H6187" t="s">
        <v>2363</v>
      </c>
      <c r="I6187" t="s">
        <v>20133</v>
      </c>
      <c r="K6187" t="s">
        <v>23450</v>
      </c>
      <c r="L6187" t="s">
        <v>21854</v>
      </c>
      <c r="M6187" s="44">
        <v>-28320</v>
      </c>
      <c r="N6187" s="44">
        <v>-28320</v>
      </c>
    </row>
    <row r="6188" spans="2:14" x14ac:dyDescent="0.25">
      <c r="B6188" s="49" t="s">
        <v>9328</v>
      </c>
      <c r="C6188" s="53" t="str">
        <f>_xlfn.XLOOKUP(Tabla1[[#This Row],[txtDimensionFocus]],Tabla7[Columna1],Tabla7[Columna2])</f>
        <v>Cuentas Por Pagar Contratos</v>
      </c>
      <c r="D6188" s="43" t="s">
        <v>266</v>
      </c>
      <c r="E6188" t="s">
        <v>265</v>
      </c>
      <c r="F6188" t="s">
        <v>11510</v>
      </c>
      <c r="G6188" s="41">
        <v>41743</v>
      </c>
      <c r="H6188" t="s">
        <v>2688</v>
      </c>
      <c r="I6188" t="s">
        <v>20134</v>
      </c>
      <c r="K6188">
        <v>431</v>
      </c>
      <c r="L6188" t="s">
        <v>21854</v>
      </c>
      <c r="M6188" s="44">
        <v>-28320</v>
      </c>
      <c r="N6188" s="44">
        <v>-28320</v>
      </c>
    </row>
    <row r="6189" spans="2:14" x14ac:dyDescent="0.25">
      <c r="B6189" s="49" t="s">
        <v>9328</v>
      </c>
      <c r="C6189" s="53" t="str">
        <f>_xlfn.XLOOKUP(Tabla1[[#This Row],[txtDimensionFocus]],Tabla7[Columna1],Tabla7[Columna2])</f>
        <v>Cuentas Por Pagar Contratos</v>
      </c>
      <c r="D6189" s="43" t="s">
        <v>266</v>
      </c>
      <c r="E6189" t="s">
        <v>265</v>
      </c>
      <c r="F6189" t="s">
        <v>11512</v>
      </c>
      <c r="G6189" s="41">
        <v>41743</v>
      </c>
      <c r="H6189" t="s">
        <v>2690</v>
      </c>
      <c r="I6189" t="s">
        <v>20134</v>
      </c>
      <c r="K6189">
        <v>433</v>
      </c>
      <c r="L6189" t="s">
        <v>21854</v>
      </c>
      <c r="M6189" s="44">
        <v>-28320</v>
      </c>
      <c r="N6189" s="44">
        <v>-28320</v>
      </c>
    </row>
    <row r="6190" spans="2:14" x14ac:dyDescent="0.25">
      <c r="B6190" s="49" t="s">
        <v>9328</v>
      </c>
      <c r="C6190" s="53" t="str">
        <f>_xlfn.XLOOKUP(Tabla1[[#This Row],[txtDimensionFocus]],Tabla7[Columna1],Tabla7[Columna2])</f>
        <v>Cuentas Por Pagar Contratos</v>
      </c>
      <c r="D6190" s="43" t="s">
        <v>266</v>
      </c>
      <c r="E6190" t="s">
        <v>265</v>
      </c>
      <c r="F6190" t="s">
        <v>11513</v>
      </c>
      <c r="G6190" s="41">
        <v>41743</v>
      </c>
      <c r="H6190" t="s">
        <v>2691</v>
      </c>
      <c r="I6190" t="s">
        <v>20134</v>
      </c>
      <c r="K6190">
        <v>433</v>
      </c>
      <c r="L6190" t="s">
        <v>21854</v>
      </c>
      <c r="M6190" s="44">
        <v>-28320</v>
      </c>
      <c r="N6190" s="44">
        <v>-28320</v>
      </c>
    </row>
    <row r="6191" spans="2:14" x14ac:dyDescent="0.25">
      <c r="B6191" s="49" t="s">
        <v>9328</v>
      </c>
      <c r="C6191" s="53" t="str">
        <f>_xlfn.XLOOKUP(Tabla1[[#This Row],[txtDimensionFocus]],Tabla7[Columna1],Tabla7[Columna2])</f>
        <v>Cuentas Por Pagar Contratos</v>
      </c>
      <c r="D6191" s="43" t="s">
        <v>266</v>
      </c>
      <c r="E6191" t="s">
        <v>265</v>
      </c>
      <c r="F6191" t="s">
        <v>11564</v>
      </c>
      <c r="G6191" s="41">
        <v>41744</v>
      </c>
      <c r="H6191" t="s">
        <v>2758</v>
      </c>
      <c r="I6191" t="s">
        <v>20135</v>
      </c>
      <c r="K6191">
        <v>207</v>
      </c>
      <c r="L6191" t="s">
        <v>21854</v>
      </c>
      <c r="M6191" s="44">
        <v>-28320</v>
      </c>
      <c r="N6191" s="44">
        <v>-28320</v>
      </c>
    </row>
    <row r="6192" spans="2:14" x14ac:dyDescent="0.25">
      <c r="B6192" s="49" t="s">
        <v>9328</v>
      </c>
      <c r="C6192" s="53" t="str">
        <f>_xlfn.XLOOKUP(Tabla1[[#This Row],[txtDimensionFocus]],Tabla7[Columna1],Tabla7[Columna2])</f>
        <v>Cuentas Por Pagar Contratos</v>
      </c>
      <c r="D6192" s="43" t="s">
        <v>266</v>
      </c>
      <c r="E6192" t="s">
        <v>265</v>
      </c>
      <c r="F6192" t="s">
        <v>11688</v>
      </c>
      <c r="G6192" s="41">
        <v>41759</v>
      </c>
      <c r="H6192" t="s">
        <v>2922</v>
      </c>
      <c r="I6192" t="s">
        <v>17737</v>
      </c>
      <c r="K6192">
        <v>414</v>
      </c>
      <c r="L6192" t="s">
        <v>21854</v>
      </c>
      <c r="M6192" s="44">
        <v>-28320</v>
      </c>
      <c r="N6192" s="44">
        <v>-28320</v>
      </c>
    </row>
    <row r="6193" spans="2:14" x14ac:dyDescent="0.25">
      <c r="B6193" s="49" t="s">
        <v>9328</v>
      </c>
      <c r="C6193" s="53" t="str">
        <f>_xlfn.XLOOKUP(Tabla1[[#This Row],[txtDimensionFocus]],Tabla7[Columna1],Tabla7[Columna2])</f>
        <v>Cuentas Por Pagar Contratos</v>
      </c>
      <c r="D6193" s="43" t="s">
        <v>266</v>
      </c>
      <c r="E6193" t="s">
        <v>265</v>
      </c>
      <c r="F6193" t="s">
        <v>11689</v>
      </c>
      <c r="G6193" s="41">
        <v>41759</v>
      </c>
      <c r="H6193" t="s">
        <v>2923</v>
      </c>
      <c r="I6193" t="s">
        <v>20136</v>
      </c>
      <c r="K6193">
        <v>414</v>
      </c>
      <c r="L6193" t="s">
        <v>21854</v>
      </c>
      <c r="M6193" s="44">
        <v>-28320</v>
      </c>
      <c r="N6193" s="44">
        <v>-28320</v>
      </c>
    </row>
    <row r="6194" spans="2:14" x14ac:dyDescent="0.25">
      <c r="B6194" s="49" t="s">
        <v>9328</v>
      </c>
      <c r="C6194" s="53" t="str">
        <f>_xlfn.XLOOKUP(Tabla1[[#This Row],[txtDimensionFocus]],Tabla7[Columna1],Tabla7[Columna2])</f>
        <v>Cuentas Por Pagar Contratos</v>
      </c>
      <c r="D6194" s="43" t="s">
        <v>266</v>
      </c>
      <c r="E6194" t="s">
        <v>265</v>
      </c>
      <c r="F6194" t="s">
        <v>11690</v>
      </c>
      <c r="G6194" s="41">
        <v>41759</v>
      </c>
      <c r="H6194" t="s">
        <v>2924</v>
      </c>
      <c r="I6194" t="s">
        <v>20136</v>
      </c>
      <c r="K6194">
        <v>414</v>
      </c>
      <c r="L6194" t="s">
        <v>21854</v>
      </c>
      <c r="M6194" s="44">
        <v>-28320</v>
      </c>
      <c r="N6194" s="44">
        <v>-28320</v>
      </c>
    </row>
    <row r="6195" spans="2:14" x14ac:dyDescent="0.25">
      <c r="B6195" s="49" t="s">
        <v>9328</v>
      </c>
      <c r="C6195" s="53" t="str">
        <f>_xlfn.XLOOKUP(Tabla1[[#This Row],[txtDimensionFocus]],Tabla7[Columna1],Tabla7[Columna2])</f>
        <v>Cuentas Por Pagar Contratos</v>
      </c>
      <c r="D6195" s="43" t="s">
        <v>266</v>
      </c>
      <c r="E6195" t="s">
        <v>265</v>
      </c>
      <c r="F6195" t="s">
        <v>11691</v>
      </c>
      <c r="G6195" s="41">
        <v>41759</v>
      </c>
      <c r="H6195" t="s">
        <v>2925</v>
      </c>
      <c r="I6195" t="s">
        <v>20136</v>
      </c>
      <c r="K6195">
        <v>435</v>
      </c>
      <c r="L6195" t="s">
        <v>21854</v>
      </c>
      <c r="M6195" s="44">
        <v>-28320</v>
      </c>
      <c r="N6195" s="44">
        <v>-28320</v>
      </c>
    </row>
    <row r="6196" spans="2:14" x14ac:dyDescent="0.25">
      <c r="B6196" s="49" t="s">
        <v>9328</v>
      </c>
      <c r="C6196" s="53" t="str">
        <f>_xlfn.XLOOKUP(Tabla1[[#This Row],[txtDimensionFocus]],Tabla7[Columna1],Tabla7[Columna2])</f>
        <v>Cuentas Por Pagar Contratos</v>
      </c>
      <c r="D6196" s="43" t="s">
        <v>266</v>
      </c>
      <c r="E6196" t="s">
        <v>265</v>
      </c>
      <c r="F6196" t="s">
        <v>11692</v>
      </c>
      <c r="G6196" s="41">
        <v>41759</v>
      </c>
      <c r="H6196" t="s">
        <v>2926</v>
      </c>
      <c r="I6196" t="s">
        <v>20136</v>
      </c>
      <c r="K6196">
        <v>435</v>
      </c>
      <c r="L6196" t="s">
        <v>21854</v>
      </c>
      <c r="M6196" s="44">
        <v>-28320</v>
      </c>
      <c r="N6196" s="44">
        <v>-28320</v>
      </c>
    </row>
    <row r="6197" spans="2:14" x14ac:dyDescent="0.25">
      <c r="B6197" s="49" t="s">
        <v>9328</v>
      </c>
      <c r="C6197" s="53" t="str">
        <f>_xlfn.XLOOKUP(Tabla1[[#This Row],[txtDimensionFocus]],Tabla7[Columna1],Tabla7[Columna2])</f>
        <v>Cuentas Por Pagar Contratos</v>
      </c>
      <c r="D6197" s="43" t="s">
        <v>266</v>
      </c>
      <c r="E6197" t="s">
        <v>265</v>
      </c>
      <c r="F6197" t="s">
        <v>11693</v>
      </c>
      <c r="G6197" s="41">
        <v>41759</v>
      </c>
      <c r="H6197" t="s">
        <v>2927</v>
      </c>
      <c r="I6197" t="s">
        <v>20136</v>
      </c>
      <c r="K6197">
        <v>435</v>
      </c>
      <c r="L6197" t="s">
        <v>21854</v>
      </c>
      <c r="M6197" s="44">
        <v>-28320</v>
      </c>
      <c r="N6197" s="44">
        <v>-28320</v>
      </c>
    </row>
    <row r="6198" spans="2:14" x14ac:dyDescent="0.25">
      <c r="B6198" s="49" t="s">
        <v>9328</v>
      </c>
      <c r="C6198" s="53" t="str">
        <f>_xlfn.XLOOKUP(Tabla1[[#This Row],[txtDimensionFocus]],Tabla7[Columna1],Tabla7[Columna2])</f>
        <v>Cuentas Por Pagar Contratos</v>
      </c>
      <c r="D6198" s="43" t="s">
        <v>266</v>
      </c>
      <c r="E6198" t="s">
        <v>265</v>
      </c>
      <c r="F6198" t="s">
        <v>11694</v>
      </c>
      <c r="G6198" s="41">
        <v>41759</v>
      </c>
      <c r="H6198" t="s">
        <v>2928</v>
      </c>
      <c r="I6198" t="s">
        <v>20136</v>
      </c>
      <c r="K6198">
        <v>428</v>
      </c>
      <c r="L6198" t="s">
        <v>21854</v>
      </c>
      <c r="M6198" s="44">
        <v>-28320</v>
      </c>
      <c r="N6198" s="44">
        <v>-28320</v>
      </c>
    </row>
    <row r="6199" spans="2:14" x14ac:dyDescent="0.25">
      <c r="B6199" s="49" t="s">
        <v>9328</v>
      </c>
      <c r="C6199" s="53" t="str">
        <f>_xlfn.XLOOKUP(Tabla1[[#This Row],[txtDimensionFocus]],Tabla7[Columna1],Tabla7[Columna2])</f>
        <v>Cuentas Por Pagar Contratos</v>
      </c>
      <c r="D6199" s="43" t="s">
        <v>266</v>
      </c>
      <c r="E6199" t="s">
        <v>265</v>
      </c>
      <c r="F6199" t="s">
        <v>11695</v>
      </c>
      <c r="G6199" s="41">
        <v>41759</v>
      </c>
      <c r="H6199" t="s">
        <v>2929</v>
      </c>
      <c r="I6199" t="s">
        <v>20136</v>
      </c>
      <c r="K6199">
        <v>428</v>
      </c>
      <c r="L6199" t="s">
        <v>21854</v>
      </c>
      <c r="M6199" s="44">
        <v>-28320</v>
      </c>
      <c r="N6199" s="44">
        <v>-28320</v>
      </c>
    </row>
    <row r="6200" spans="2:14" x14ac:dyDescent="0.25">
      <c r="B6200" s="49" t="s">
        <v>9328</v>
      </c>
      <c r="C6200" s="53" t="str">
        <f>_xlfn.XLOOKUP(Tabla1[[#This Row],[txtDimensionFocus]],Tabla7[Columna1],Tabla7[Columna2])</f>
        <v>Cuentas Por Pagar Contratos</v>
      </c>
      <c r="D6200" s="43" t="s">
        <v>266</v>
      </c>
      <c r="E6200" t="s">
        <v>265</v>
      </c>
      <c r="F6200" t="s">
        <v>11696</v>
      </c>
      <c r="G6200" s="41">
        <v>41759</v>
      </c>
      <c r="H6200" t="s">
        <v>2930</v>
      </c>
      <c r="I6200" t="s">
        <v>17737</v>
      </c>
      <c r="K6200" t="s">
        <v>23451</v>
      </c>
      <c r="L6200" t="s">
        <v>21854</v>
      </c>
      <c r="M6200" s="44">
        <v>-28320</v>
      </c>
      <c r="N6200" s="44">
        <v>-28320</v>
      </c>
    </row>
    <row r="6201" spans="2:14" x14ac:dyDescent="0.25">
      <c r="B6201" s="49" t="s">
        <v>9328</v>
      </c>
      <c r="C6201" s="53" t="str">
        <f>_xlfn.XLOOKUP(Tabla1[[#This Row],[txtDimensionFocus]],Tabla7[Columna1],Tabla7[Columna2])</f>
        <v>Cuentas Por Pagar Contratos</v>
      </c>
      <c r="D6201" s="43" t="s">
        <v>266</v>
      </c>
      <c r="E6201" t="s">
        <v>265</v>
      </c>
      <c r="F6201" t="s">
        <v>11697</v>
      </c>
      <c r="G6201" s="41">
        <v>41759</v>
      </c>
      <c r="H6201" t="s">
        <v>2931</v>
      </c>
      <c r="I6201" t="s">
        <v>17737</v>
      </c>
      <c r="K6201" t="s">
        <v>23451</v>
      </c>
      <c r="L6201" t="s">
        <v>21854</v>
      </c>
      <c r="M6201" s="44">
        <v>-28320</v>
      </c>
      <c r="N6201" s="44">
        <v>-28320</v>
      </c>
    </row>
    <row r="6202" spans="2:14" x14ac:dyDescent="0.25">
      <c r="B6202" s="49" t="s">
        <v>9328</v>
      </c>
      <c r="C6202" s="53" t="str">
        <f>_xlfn.XLOOKUP(Tabla1[[#This Row],[txtDimensionFocus]],Tabla7[Columna1],Tabla7[Columna2])</f>
        <v>Cuentas Por Pagar Contratos</v>
      </c>
      <c r="D6202" s="43" t="s">
        <v>14215</v>
      </c>
      <c r="E6202" t="s">
        <v>6297</v>
      </c>
      <c r="F6202" t="s">
        <v>14216</v>
      </c>
      <c r="G6202" s="41">
        <v>42604</v>
      </c>
      <c r="H6202" t="s">
        <v>6289</v>
      </c>
      <c r="L6202" t="s">
        <v>21854</v>
      </c>
      <c r="M6202" s="44">
        <v>-28000</v>
      </c>
      <c r="N6202" s="44">
        <v>-28000</v>
      </c>
    </row>
    <row r="6203" spans="2:14" x14ac:dyDescent="0.25">
      <c r="B6203" s="49" t="s">
        <v>9328</v>
      </c>
      <c r="C6203" s="53" t="str">
        <f>_xlfn.XLOOKUP(Tabla1[[#This Row],[txtDimensionFocus]],Tabla7[Columna1],Tabla7[Columna2])</f>
        <v>Cuentas Por Pagar Contratos</v>
      </c>
      <c r="D6203" s="43" t="s">
        <v>14217</v>
      </c>
      <c r="E6203" t="s">
        <v>6298</v>
      </c>
      <c r="F6203" t="s">
        <v>14218</v>
      </c>
      <c r="G6203" s="41">
        <v>42604</v>
      </c>
      <c r="H6203" t="s">
        <v>6289</v>
      </c>
      <c r="L6203" t="s">
        <v>21854</v>
      </c>
      <c r="M6203" s="44">
        <v>-28000</v>
      </c>
      <c r="N6203" s="44">
        <v>-28000</v>
      </c>
    </row>
    <row r="6204" spans="2:14" x14ac:dyDescent="0.25">
      <c r="B6204" s="49" t="s">
        <v>9328</v>
      </c>
      <c r="C6204" s="53" t="str">
        <f>_xlfn.XLOOKUP(Tabla1[[#This Row],[txtDimensionFocus]],Tabla7[Columna1],Tabla7[Columna2])</f>
        <v>Cuentas Por Pagar Contratos</v>
      </c>
      <c r="D6204" s="43" t="s">
        <v>14219</v>
      </c>
      <c r="E6204" t="s">
        <v>6299</v>
      </c>
      <c r="F6204" t="s">
        <v>14220</v>
      </c>
      <c r="G6204" s="41">
        <v>42604</v>
      </c>
      <c r="H6204" t="s">
        <v>6289</v>
      </c>
      <c r="L6204" t="s">
        <v>21854</v>
      </c>
      <c r="M6204" s="44">
        <v>-28000</v>
      </c>
      <c r="N6204" s="44">
        <v>-28000</v>
      </c>
    </row>
    <row r="6205" spans="2:14" x14ac:dyDescent="0.25">
      <c r="B6205" s="49" t="s">
        <v>9328</v>
      </c>
      <c r="C6205" s="53" t="str">
        <f>_xlfn.XLOOKUP(Tabla1[[#This Row],[txtDimensionFocus]],Tabla7[Columna1],Tabla7[Columna2])</f>
        <v>Cuentas Por Pagar Contratos</v>
      </c>
      <c r="D6205" s="43" t="s">
        <v>14221</v>
      </c>
      <c r="E6205" t="s">
        <v>6300</v>
      </c>
      <c r="F6205" t="s">
        <v>14222</v>
      </c>
      <c r="G6205" s="41">
        <v>42604</v>
      </c>
      <c r="H6205" t="s">
        <v>6289</v>
      </c>
      <c r="L6205" t="s">
        <v>21854</v>
      </c>
      <c r="M6205" s="44">
        <v>-28000</v>
      </c>
      <c r="N6205" s="44">
        <v>-28000</v>
      </c>
    </row>
    <row r="6206" spans="2:14" x14ac:dyDescent="0.25">
      <c r="B6206" s="49" t="s">
        <v>9328</v>
      </c>
      <c r="C6206" s="53" t="str">
        <f>_xlfn.XLOOKUP(Tabla1[[#This Row],[txtDimensionFocus]],Tabla7[Columna1],Tabla7[Columna2])</f>
        <v>Cuentas Por Pagar Contratos</v>
      </c>
      <c r="D6206" s="43" t="s">
        <v>14223</v>
      </c>
      <c r="E6206" t="s">
        <v>6301</v>
      </c>
      <c r="F6206" t="s">
        <v>14224</v>
      </c>
      <c r="G6206" s="41">
        <v>42604</v>
      </c>
      <c r="H6206" t="s">
        <v>6289</v>
      </c>
      <c r="L6206" t="s">
        <v>21854</v>
      </c>
      <c r="M6206" s="44">
        <v>-28000</v>
      </c>
      <c r="N6206" s="44">
        <v>-28000</v>
      </c>
    </row>
    <row r="6207" spans="2:14" x14ac:dyDescent="0.25">
      <c r="B6207" s="49" t="s">
        <v>9328</v>
      </c>
      <c r="C6207" s="53" t="str">
        <f>_xlfn.XLOOKUP(Tabla1[[#This Row],[txtDimensionFocus]],Tabla7[Columna1],Tabla7[Columna2])</f>
        <v>Cuentas Por Pagar Contratos</v>
      </c>
      <c r="D6207" s="43" t="s">
        <v>14225</v>
      </c>
      <c r="E6207" t="s">
        <v>6302</v>
      </c>
      <c r="F6207" t="s">
        <v>14226</v>
      </c>
      <c r="G6207" s="41">
        <v>42604</v>
      </c>
      <c r="H6207" t="s">
        <v>6289</v>
      </c>
      <c r="L6207" t="s">
        <v>21854</v>
      </c>
      <c r="M6207" s="44">
        <v>-28000</v>
      </c>
      <c r="N6207" s="44">
        <v>-28000</v>
      </c>
    </row>
    <row r="6208" spans="2:14" x14ac:dyDescent="0.25">
      <c r="B6208" s="49" t="s">
        <v>9328</v>
      </c>
      <c r="C6208" s="53" t="str">
        <f>_xlfn.XLOOKUP(Tabla1[[#This Row],[txtDimensionFocus]],Tabla7[Columna1],Tabla7[Columna2])</f>
        <v>Cuentas Por Pagar Contratos</v>
      </c>
      <c r="D6208" s="43" t="s">
        <v>14227</v>
      </c>
      <c r="E6208" t="s">
        <v>6303</v>
      </c>
      <c r="F6208" t="s">
        <v>14228</v>
      </c>
      <c r="G6208" s="41">
        <v>42604</v>
      </c>
      <c r="H6208" t="s">
        <v>6289</v>
      </c>
      <c r="L6208" t="s">
        <v>21854</v>
      </c>
      <c r="M6208" s="44">
        <v>-28000</v>
      </c>
      <c r="N6208" s="44">
        <v>-28000</v>
      </c>
    </row>
    <row r="6209" spans="2:14" x14ac:dyDescent="0.25">
      <c r="B6209" s="49" t="s">
        <v>9328</v>
      </c>
      <c r="C6209" s="53" t="str">
        <f>_xlfn.XLOOKUP(Tabla1[[#This Row],[txtDimensionFocus]],Tabla7[Columna1],Tabla7[Columna2])</f>
        <v>Cuentas Por Pagar Contratos</v>
      </c>
      <c r="D6209" s="43" t="s">
        <v>14229</v>
      </c>
      <c r="E6209" t="s">
        <v>6304</v>
      </c>
      <c r="F6209" t="s">
        <v>14230</v>
      </c>
      <c r="G6209" s="41">
        <v>42604</v>
      </c>
      <c r="H6209" t="s">
        <v>6289</v>
      </c>
      <c r="L6209" t="s">
        <v>21854</v>
      </c>
      <c r="M6209" s="44">
        <v>-28000</v>
      </c>
      <c r="N6209" s="44">
        <v>-28000</v>
      </c>
    </row>
    <row r="6210" spans="2:14" x14ac:dyDescent="0.25">
      <c r="B6210" s="49" t="s">
        <v>9328</v>
      </c>
      <c r="C6210" s="53" t="str">
        <f>_xlfn.XLOOKUP(Tabla1[[#This Row],[txtDimensionFocus]],Tabla7[Columna1],Tabla7[Columna2])</f>
        <v>Cuentas Por Pagar Contratos</v>
      </c>
      <c r="D6210" s="43" t="s">
        <v>14231</v>
      </c>
      <c r="E6210" t="s">
        <v>6305</v>
      </c>
      <c r="F6210" t="s">
        <v>14232</v>
      </c>
      <c r="G6210" s="41">
        <v>42604</v>
      </c>
      <c r="H6210" t="s">
        <v>6289</v>
      </c>
      <c r="L6210" t="s">
        <v>21854</v>
      </c>
      <c r="M6210" s="44">
        <v>-28000</v>
      </c>
      <c r="N6210" s="44">
        <v>-28000</v>
      </c>
    </row>
    <row r="6211" spans="2:14" x14ac:dyDescent="0.25">
      <c r="B6211" s="49" t="s">
        <v>9328</v>
      </c>
      <c r="C6211" s="53" t="str">
        <f>_xlfn.XLOOKUP(Tabla1[[#This Row],[txtDimensionFocus]],Tabla7[Columna1],Tabla7[Columna2])</f>
        <v>Cuentas Por Pagar Contratos</v>
      </c>
      <c r="D6211" s="43" t="s">
        <v>14233</v>
      </c>
      <c r="E6211" t="s">
        <v>6306</v>
      </c>
      <c r="F6211" t="s">
        <v>14234</v>
      </c>
      <c r="G6211" s="41">
        <v>42604</v>
      </c>
      <c r="H6211" t="s">
        <v>6289</v>
      </c>
      <c r="L6211" t="s">
        <v>21854</v>
      </c>
      <c r="M6211" s="44">
        <v>-28000</v>
      </c>
      <c r="N6211" s="44">
        <v>-28000</v>
      </c>
    </row>
    <row r="6212" spans="2:14" x14ac:dyDescent="0.25">
      <c r="B6212" s="49" t="s">
        <v>9328</v>
      </c>
      <c r="C6212" s="53" t="str">
        <f>_xlfn.XLOOKUP(Tabla1[[#This Row],[txtDimensionFocus]],Tabla7[Columna1],Tabla7[Columna2])</f>
        <v>Cuentas Por Pagar Contratos</v>
      </c>
      <c r="D6212" s="43" t="s">
        <v>14235</v>
      </c>
      <c r="E6212" t="s">
        <v>6307</v>
      </c>
      <c r="F6212" t="s">
        <v>14236</v>
      </c>
      <c r="G6212" s="41">
        <v>42604</v>
      </c>
      <c r="H6212" t="s">
        <v>6289</v>
      </c>
      <c r="L6212" t="s">
        <v>21854</v>
      </c>
      <c r="M6212" s="44">
        <v>-28000</v>
      </c>
      <c r="N6212" s="44">
        <v>-28000</v>
      </c>
    </row>
    <row r="6213" spans="2:14" x14ac:dyDescent="0.25">
      <c r="B6213" s="49" t="s">
        <v>9328</v>
      </c>
      <c r="C6213" s="53" t="str">
        <f>_xlfn.XLOOKUP(Tabla1[[#This Row],[txtDimensionFocus]],Tabla7[Columna1],Tabla7[Columna2])</f>
        <v>Cuentas Por Pagar Contratos</v>
      </c>
      <c r="D6213" s="43" t="s">
        <v>14237</v>
      </c>
      <c r="E6213" t="s">
        <v>6308</v>
      </c>
      <c r="F6213" t="s">
        <v>14238</v>
      </c>
      <c r="G6213" s="41">
        <v>42604</v>
      </c>
      <c r="H6213" t="s">
        <v>6289</v>
      </c>
      <c r="L6213" t="s">
        <v>21854</v>
      </c>
      <c r="M6213" s="44">
        <v>-28000</v>
      </c>
      <c r="N6213" s="44">
        <v>-28000</v>
      </c>
    </row>
    <row r="6214" spans="2:14" x14ac:dyDescent="0.25">
      <c r="B6214" s="49" t="s">
        <v>9328</v>
      </c>
      <c r="C6214" s="53" t="str">
        <f>_xlfn.XLOOKUP(Tabla1[[#This Row],[txtDimensionFocus]],Tabla7[Columna1],Tabla7[Columna2])</f>
        <v>Cuentas Por Pagar Contratos</v>
      </c>
      <c r="D6214" s="43" t="s">
        <v>14239</v>
      </c>
      <c r="E6214" t="s">
        <v>6309</v>
      </c>
      <c r="F6214" t="s">
        <v>14240</v>
      </c>
      <c r="G6214" s="41">
        <v>42604</v>
      </c>
      <c r="H6214" t="s">
        <v>6289</v>
      </c>
      <c r="L6214" t="s">
        <v>21854</v>
      </c>
      <c r="M6214" s="44">
        <v>-28000</v>
      </c>
      <c r="N6214" s="44">
        <v>-28000</v>
      </c>
    </row>
    <row r="6215" spans="2:14" x14ac:dyDescent="0.25">
      <c r="B6215" s="49" t="s">
        <v>9328</v>
      </c>
      <c r="C6215" s="53" t="str">
        <f>_xlfn.XLOOKUP(Tabla1[[#This Row],[txtDimensionFocus]],Tabla7[Columna1],Tabla7[Columna2])</f>
        <v>Cuentas Por Pagar Contratos</v>
      </c>
      <c r="D6215" s="43" t="s">
        <v>14241</v>
      </c>
      <c r="E6215" t="s">
        <v>6310</v>
      </c>
      <c r="F6215" t="s">
        <v>14242</v>
      </c>
      <c r="G6215" s="41">
        <v>42604</v>
      </c>
      <c r="H6215" t="s">
        <v>6289</v>
      </c>
      <c r="L6215" t="s">
        <v>21854</v>
      </c>
      <c r="M6215" s="44">
        <v>-28000</v>
      </c>
      <c r="N6215" s="44">
        <v>-28000</v>
      </c>
    </row>
    <row r="6216" spans="2:14" x14ac:dyDescent="0.25">
      <c r="B6216" s="49" t="s">
        <v>9328</v>
      </c>
      <c r="C6216" s="53" t="str">
        <f>_xlfn.XLOOKUP(Tabla1[[#This Row],[txtDimensionFocus]],Tabla7[Columna1],Tabla7[Columna2])</f>
        <v>Cuentas Por Pagar Contratos</v>
      </c>
      <c r="D6216" s="43" t="s">
        <v>14244</v>
      </c>
      <c r="E6216" t="s">
        <v>6314</v>
      </c>
      <c r="F6216" t="s">
        <v>14245</v>
      </c>
      <c r="G6216" s="41">
        <v>42604</v>
      </c>
      <c r="H6216" t="s">
        <v>6289</v>
      </c>
      <c r="L6216" t="s">
        <v>21854</v>
      </c>
      <c r="M6216" s="44">
        <v>-28000</v>
      </c>
      <c r="N6216" s="44">
        <v>-28000</v>
      </c>
    </row>
    <row r="6217" spans="2:14" x14ac:dyDescent="0.25">
      <c r="B6217" s="49" t="s">
        <v>9328</v>
      </c>
      <c r="C6217" s="53" t="str">
        <f>_xlfn.XLOOKUP(Tabla1[[#This Row],[txtDimensionFocus]],Tabla7[Columna1],Tabla7[Columna2])</f>
        <v>Cuentas Por Pagar Contratos</v>
      </c>
      <c r="D6217" s="43" t="s">
        <v>266</v>
      </c>
      <c r="E6217" t="s">
        <v>265</v>
      </c>
      <c r="F6217" t="s">
        <v>10151</v>
      </c>
      <c r="G6217" s="41">
        <v>41248</v>
      </c>
      <c r="H6217" t="s">
        <v>1063</v>
      </c>
      <c r="I6217" t="s">
        <v>20133</v>
      </c>
      <c r="K6217" t="s">
        <v>23449</v>
      </c>
      <c r="L6217" t="s">
        <v>21854</v>
      </c>
      <c r="M6217" s="44">
        <v>-27840</v>
      </c>
      <c r="N6217" s="44">
        <v>-27840</v>
      </c>
    </row>
    <row r="6218" spans="2:14" x14ac:dyDescent="0.25">
      <c r="B6218" s="49" t="s">
        <v>9328</v>
      </c>
      <c r="C6218" s="53" t="str">
        <f>_xlfn.XLOOKUP(Tabla1[[#This Row],[txtDimensionFocus]],Tabla7[Columna1],Tabla7[Columna2])</f>
        <v>Cuentas Por Pagar Contratos</v>
      </c>
      <c r="D6218" s="43" t="s">
        <v>484</v>
      </c>
      <c r="E6218" t="s">
        <v>483</v>
      </c>
      <c r="F6218" t="s">
        <v>10007</v>
      </c>
      <c r="G6218" s="41">
        <v>41165</v>
      </c>
      <c r="H6218" t="s">
        <v>867</v>
      </c>
      <c r="L6218" t="s">
        <v>21854</v>
      </c>
      <c r="M6218" s="44">
        <v>-27381.8</v>
      </c>
      <c r="N6218" s="44">
        <v>-27381.8</v>
      </c>
    </row>
    <row r="6219" spans="2:14" x14ac:dyDescent="0.25">
      <c r="B6219" s="49" t="s">
        <v>9328</v>
      </c>
      <c r="C6219" s="53" t="str">
        <f>_xlfn.XLOOKUP(Tabla1[[#This Row],[txtDimensionFocus]],Tabla7[Columna1],Tabla7[Columna2])</f>
        <v>Cuentas Por Pagar Contratos</v>
      </c>
      <c r="D6219" s="43" t="s">
        <v>16301</v>
      </c>
      <c r="E6219" t="s">
        <v>9045</v>
      </c>
      <c r="F6219" t="s">
        <v>16302</v>
      </c>
      <c r="G6219" s="41">
        <v>45016</v>
      </c>
      <c r="H6219" t="s">
        <v>9046</v>
      </c>
      <c r="I6219" t="s">
        <v>9047</v>
      </c>
      <c r="J6219" t="s">
        <v>21952</v>
      </c>
      <c r="K6219" t="s">
        <v>22843</v>
      </c>
      <c r="L6219" t="s">
        <v>21854</v>
      </c>
      <c r="M6219" s="44">
        <v>-33677.21</v>
      </c>
      <c r="N6219" s="44">
        <v>-26941.77</v>
      </c>
    </row>
    <row r="6220" spans="2:14" x14ac:dyDescent="0.25">
      <c r="B6220" s="49" t="s">
        <v>9328</v>
      </c>
      <c r="C6220" s="53" t="str">
        <f>_xlfn.XLOOKUP(Tabla1[[#This Row],[txtDimensionFocus]],Tabla7[Columna1],Tabla7[Columna2])</f>
        <v>Cuentas Por Pagar Contratos</v>
      </c>
      <c r="D6220" s="43" t="s">
        <v>11886</v>
      </c>
      <c r="E6220" t="s">
        <v>3183</v>
      </c>
      <c r="F6220" t="s">
        <v>11887</v>
      </c>
      <c r="G6220" s="41">
        <v>41767</v>
      </c>
      <c r="H6220" t="s">
        <v>3184</v>
      </c>
      <c r="I6220" t="s">
        <v>19340</v>
      </c>
      <c r="K6220" t="s">
        <v>22834</v>
      </c>
      <c r="L6220" t="s">
        <v>21854</v>
      </c>
      <c r="M6220" s="44">
        <v>-25000</v>
      </c>
      <c r="N6220" s="44">
        <v>-25000</v>
      </c>
    </row>
    <row r="6221" spans="2:14" x14ac:dyDescent="0.25">
      <c r="B6221" s="49" t="s">
        <v>9328</v>
      </c>
      <c r="C6221" s="53" t="str">
        <f>_xlfn.XLOOKUP(Tabla1[[#This Row],[txtDimensionFocus]],Tabla7[Columna1],Tabla7[Columna2])</f>
        <v>Cuentas Por Pagar Contratos</v>
      </c>
      <c r="D6221" s="43" t="s">
        <v>10813</v>
      </c>
      <c r="E6221" t="s">
        <v>1908</v>
      </c>
      <c r="F6221" t="s">
        <v>10814</v>
      </c>
      <c r="G6221" s="41">
        <v>41618</v>
      </c>
      <c r="H6221" t="s">
        <v>1909</v>
      </c>
      <c r="I6221" t="s">
        <v>19829</v>
      </c>
      <c r="K6221" t="s">
        <v>23248</v>
      </c>
      <c r="L6221" t="s">
        <v>21854</v>
      </c>
      <c r="M6221" s="44">
        <v>-25000</v>
      </c>
      <c r="N6221" s="44">
        <v>-25000</v>
      </c>
    </row>
    <row r="6222" spans="2:14" x14ac:dyDescent="0.25">
      <c r="B6222" s="49" t="s">
        <v>9328</v>
      </c>
      <c r="C6222" s="53" t="str">
        <f>_xlfn.XLOOKUP(Tabla1[[#This Row],[txtDimensionFocus]],Tabla7[Columna1],Tabla7[Columna2])</f>
        <v>Cuentas Por Pagar Contratos</v>
      </c>
      <c r="D6222" s="43" t="s">
        <v>10813</v>
      </c>
      <c r="E6222" t="s">
        <v>1908</v>
      </c>
      <c r="F6222" t="s">
        <v>10907</v>
      </c>
      <c r="G6222" s="41">
        <v>41628</v>
      </c>
      <c r="H6222" t="s">
        <v>1992</v>
      </c>
      <c r="I6222" t="s">
        <v>19368</v>
      </c>
      <c r="K6222" t="s">
        <v>23248</v>
      </c>
      <c r="L6222" t="s">
        <v>21854</v>
      </c>
      <c r="M6222" s="44">
        <v>-25000</v>
      </c>
      <c r="N6222" s="44">
        <v>-25000</v>
      </c>
    </row>
    <row r="6223" spans="2:14" x14ac:dyDescent="0.25">
      <c r="B6223" s="49" t="s">
        <v>9328</v>
      </c>
      <c r="C6223" s="53" t="str">
        <f>_xlfn.XLOOKUP(Tabla1[[#This Row],[txtDimensionFocus]],Tabla7[Columna1],Tabla7[Columna2])</f>
        <v>Cuentas Por Pagar Contratos</v>
      </c>
      <c r="D6223" s="43" t="s">
        <v>10813</v>
      </c>
      <c r="E6223" t="s">
        <v>1908</v>
      </c>
      <c r="F6223" t="s">
        <v>11643</v>
      </c>
      <c r="G6223" s="41">
        <v>41751</v>
      </c>
      <c r="H6223" t="s">
        <v>2863</v>
      </c>
      <c r="I6223" t="s">
        <v>19830</v>
      </c>
      <c r="K6223" t="s">
        <v>23248</v>
      </c>
      <c r="L6223" t="s">
        <v>21854</v>
      </c>
      <c r="M6223" s="44">
        <v>-25000</v>
      </c>
      <c r="N6223" s="44">
        <v>-25000</v>
      </c>
    </row>
    <row r="6224" spans="2:14" x14ac:dyDescent="0.25">
      <c r="B6224" s="49" t="s">
        <v>9328</v>
      </c>
      <c r="C6224" s="53" t="str">
        <f>_xlfn.XLOOKUP(Tabla1[[#This Row],[txtDimensionFocus]],Tabla7[Columna1],Tabla7[Columna2])</f>
        <v>Cuentas Por Pagar Contratos</v>
      </c>
      <c r="D6224" s="43" t="s">
        <v>10813</v>
      </c>
      <c r="E6224" t="s">
        <v>1908</v>
      </c>
      <c r="F6224" t="s">
        <v>11346</v>
      </c>
      <c r="G6224" s="41">
        <v>41724</v>
      </c>
      <c r="H6224" t="s">
        <v>2456</v>
      </c>
      <c r="K6224" t="s">
        <v>23248</v>
      </c>
      <c r="L6224" t="s">
        <v>21854</v>
      </c>
      <c r="M6224" s="44">
        <v>-25000</v>
      </c>
      <c r="N6224" s="44">
        <v>-25000</v>
      </c>
    </row>
    <row r="6225" spans="2:14" x14ac:dyDescent="0.25">
      <c r="B6225" s="49" t="s">
        <v>9328</v>
      </c>
      <c r="C6225" s="53" t="str">
        <f>_xlfn.XLOOKUP(Tabla1[[#This Row],[txtDimensionFocus]],Tabla7[Columna1],Tabla7[Columna2])</f>
        <v>Cuentas Por Pagar Contratos</v>
      </c>
      <c r="D6225" s="43" t="s">
        <v>9596</v>
      </c>
      <c r="E6225" t="s">
        <v>389</v>
      </c>
      <c r="F6225" t="s">
        <v>15154</v>
      </c>
      <c r="G6225" s="41">
        <v>43711</v>
      </c>
      <c r="H6225" t="s">
        <v>7532</v>
      </c>
      <c r="I6225" t="s">
        <v>19388</v>
      </c>
      <c r="K6225" t="s">
        <v>22877</v>
      </c>
      <c r="L6225" t="s">
        <v>21854</v>
      </c>
      <c r="M6225" s="44">
        <v>-24780</v>
      </c>
      <c r="N6225" s="44">
        <v>-24780</v>
      </c>
    </row>
    <row r="6226" spans="2:14" x14ac:dyDescent="0.25">
      <c r="B6226" s="49" t="s">
        <v>9328</v>
      </c>
      <c r="C6226" s="53" t="str">
        <f>_xlfn.XLOOKUP(Tabla1[[#This Row],[txtDimensionFocus]],Tabla7[Columna1],Tabla7[Columna2])</f>
        <v>Cuentas Por Pagar Contratos</v>
      </c>
      <c r="D6226" s="43" t="s">
        <v>13812</v>
      </c>
      <c r="E6226" t="s">
        <v>5747</v>
      </c>
      <c r="F6226" t="s">
        <v>16003</v>
      </c>
      <c r="G6226" s="41">
        <v>44543</v>
      </c>
      <c r="H6226" t="s">
        <v>8596</v>
      </c>
      <c r="L6226" t="s">
        <v>21854</v>
      </c>
      <c r="M6226" s="44">
        <v>-24780</v>
      </c>
      <c r="N6226" s="44">
        <v>-24780</v>
      </c>
    </row>
    <row r="6227" spans="2:14" x14ac:dyDescent="0.25">
      <c r="B6227" s="49" t="s">
        <v>9328</v>
      </c>
      <c r="C6227" s="53" t="str">
        <f>_xlfn.XLOOKUP(Tabla1[[#This Row],[txtDimensionFocus]],Tabla7[Columna1],Tabla7[Columna2])</f>
        <v>Cuentas Por Pagar Contratos</v>
      </c>
      <c r="D6227" s="43" t="s">
        <v>13499</v>
      </c>
      <c r="E6227" t="s">
        <v>5387</v>
      </c>
      <c r="F6227" t="s">
        <v>13883</v>
      </c>
      <c r="G6227" s="41">
        <v>42314</v>
      </c>
      <c r="H6227" t="s">
        <v>5827</v>
      </c>
      <c r="I6227" t="s">
        <v>19481</v>
      </c>
      <c r="K6227" t="s">
        <v>22950</v>
      </c>
      <c r="L6227" t="s">
        <v>21854</v>
      </c>
      <c r="M6227" s="44">
        <v>-24780</v>
      </c>
      <c r="N6227" s="44">
        <v>-24780</v>
      </c>
    </row>
    <row r="6228" spans="2:14" x14ac:dyDescent="0.25">
      <c r="B6228" s="49" t="s">
        <v>9328</v>
      </c>
      <c r="C6228" s="53" t="str">
        <f>_xlfn.XLOOKUP(Tabla1[[#This Row],[txtDimensionFocus]],Tabla7[Columna1],Tabla7[Columna2])</f>
        <v>Cuentas Por Pagar Contratos</v>
      </c>
      <c r="D6228" s="43" t="s">
        <v>13499</v>
      </c>
      <c r="E6228" t="s">
        <v>5387</v>
      </c>
      <c r="F6228" t="s">
        <v>13500</v>
      </c>
      <c r="G6228" s="41">
        <v>42094</v>
      </c>
      <c r="H6228" t="s">
        <v>5388</v>
      </c>
      <c r="I6228" t="s">
        <v>19482</v>
      </c>
      <c r="K6228" t="s">
        <v>22951</v>
      </c>
      <c r="L6228" t="s">
        <v>21854</v>
      </c>
      <c r="M6228" s="44">
        <v>-24780</v>
      </c>
      <c r="N6228" s="44">
        <v>-24780</v>
      </c>
    </row>
    <row r="6229" spans="2:14" x14ac:dyDescent="0.25">
      <c r="B6229" s="49" t="s">
        <v>9328</v>
      </c>
      <c r="C6229" s="53" t="str">
        <f>_xlfn.XLOOKUP(Tabla1[[#This Row],[txtDimensionFocus]],Tabla7[Columna1],Tabla7[Columna2])</f>
        <v>Cuentas Por Pagar Contratos</v>
      </c>
      <c r="D6229" s="43" t="s">
        <v>13395</v>
      </c>
      <c r="E6229" t="s">
        <v>5263</v>
      </c>
      <c r="F6229" t="s">
        <v>13396</v>
      </c>
      <c r="G6229" s="41">
        <v>42024</v>
      </c>
      <c r="H6229" t="s">
        <v>5264</v>
      </c>
      <c r="I6229" t="s">
        <v>19446</v>
      </c>
      <c r="K6229" t="s">
        <v>22922</v>
      </c>
      <c r="L6229" t="s">
        <v>21854</v>
      </c>
      <c r="M6229" s="44">
        <v>-24272.6</v>
      </c>
      <c r="N6229" s="44">
        <v>-24272.6</v>
      </c>
    </row>
    <row r="6230" spans="2:14" x14ac:dyDescent="0.25">
      <c r="B6230" s="49" t="s">
        <v>9328</v>
      </c>
      <c r="C6230" s="53" t="str">
        <f>_xlfn.XLOOKUP(Tabla1[[#This Row],[txtDimensionFocus]],Tabla7[Columna1],Tabla7[Columna2])</f>
        <v>Cuentas Por Pagar Contratos</v>
      </c>
      <c r="D6230" s="43" t="s">
        <v>13395</v>
      </c>
      <c r="E6230" t="s">
        <v>5263</v>
      </c>
      <c r="F6230" t="s">
        <v>13413</v>
      </c>
      <c r="G6230" s="41">
        <v>42040</v>
      </c>
      <c r="H6230" t="s">
        <v>5285</v>
      </c>
      <c r="I6230" t="s">
        <v>19447</v>
      </c>
      <c r="K6230" t="s">
        <v>22922</v>
      </c>
      <c r="L6230" t="s">
        <v>21854</v>
      </c>
      <c r="M6230" s="44">
        <v>-24272.6</v>
      </c>
      <c r="N6230" s="44">
        <v>-24272.6</v>
      </c>
    </row>
    <row r="6231" spans="2:14" x14ac:dyDescent="0.25">
      <c r="B6231" s="49" t="s">
        <v>9328</v>
      </c>
      <c r="C6231" s="53" t="str">
        <f>_xlfn.XLOOKUP(Tabla1[[#This Row],[txtDimensionFocus]],Tabla7[Columna1],Tabla7[Columna2])</f>
        <v>Cuentas Por Pagar Contratos</v>
      </c>
      <c r="D6231" s="43" t="s">
        <v>11153</v>
      </c>
      <c r="E6231" t="s">
        <v>2254</v>
      </c>
      <c r="F6231" t="s">
        <v>11154</v>
      </c>
      <c r="G6231" s="41">
        <v>41701</v>
      </c>
      <c r="H6231" t="s">
        <v>2255</v>
      </c>
      <c r="L6231" t="s">
        <v>21854</v>
      </c>
      <c r="M6231" s="44">
        <v>-23972.19</v>
      </c>
      <c r="N6231" s="44">
        <v>-23972.19</v>
      </c>
    </row>
    <row r="6232" spans="2:14" x14ac:dyDescent="0.25">
      <c r="B6232" s="49" t="s">
        <v>9328</v>
      </c>
      <c r="C6232" s="53" t="str">
        <f>_xlfn.XLOOKUP(Tabla1[[#This Row],[txtDimensionFocus]],Tabla7[Columna1],Tabla7[Columna2])</f>
        <v>Cuentas Por Pagar Contratos</v>
      </c>
      <c r="D6232" s="43" t="s">
        <v>13812</v>
      </c>
      <c r="E6232" t="s">
        <v>5747</v>
      </c>
      <c r="F6232" t="s">
        <v>13814</v>
      </c>
      <c r="G6232" s="41">
        <v>42275</v>
      </c>
      <c r="H6232" t="s">
        <v>5750</v>
      </c>
      <c r="L6232" t="s">
        <v>21854</v>
      </c>
      <c r="M6232" s="44">
        <v>-23600</v>
      </c>
      <c r="N6232" s="44">
        <v>-23600</v>
      </c>
    </row>
    <row r="6233" spans="2:14" x14ac:dyDescent="0.25">
      <c r="B6233" s="49" t="s">
        <v>9328</v>
      </c>
      <c r="C6233" s="53" t="str">
        <f>_xlfn.XLOOKUP(Tabla1[[#This Row],[txtDimensionFocus]],Tabla7[Columna1],Tabla7[Columna2])</f>
        <v>Cuentas Por Pagar Contratos</v>
      </c>
      <c r="D6233" s="43" t="s">
        <v>13812</v>
      </c>
      <c r="E6233" t="s">
        <v>5747</v>
      </c>
      <c r="F6233" t="s">
        <v>13917</v>
      </c>
      <c r="G6233" s="41">
        <v>42345</v>
      </c>
      <c r="H6233" t="s">
        <v>5876</v>
      </c>
      <c r="L6233" t="s">
        <v>21854</v>
      </c>
      <c r="M6233" s="44">
        <v>-23600</v>
      </c>
      <c r="N6233" s="44">
        <v>-23600</v>
      </c>
    </row>
    <row r="6234" spans="2:14" x14ac:dyDescent="0.25">
      <c r="B6234" s="49" t="s">
        <v>9328</v>
      </c>
      <c r="C6234" s="53" t="str">
        <f>_xlfn.XLOOKUP(Tabla1[[#This Row],[txtDimensionFocus]],Tabla7[Columna1],Tabla7[Columna2])</f>
        <v>Cuentas Por Pagar Contratos</v>
      </c>
      <c r="D6234" s="43" t="s">
        <v>15323</v>
      </c>
      <c r="E6234" t="s">
        <v>7785</v>
      </c>
      <c r="F6234" t="s">
        <v>15354</v>
      </c>
      <c r="G6234" s="41">
        <v>44273</v>
      </c>
      <c r="H6234" t="s">
        <v>7829</v>
      </c>
      <c r="I6234" t="s">
        <v>19411</v>
      </c>
      <c r="K6234" t="s">
        <v>22891</v>
      </c>
      <c r="L6234" t="s">
        <v>21854</v>
      </c>
      <c r="M6234" s="44">
        <v>-23600</v>
      </c>
      <c r="N6234" s="44">
        <v>-23600</v>
      </c>
    </row>
    <row r="6235" spans="2:14" x14ac:dyDescent="0.25">
      <c r="B6235" s="49" t="s">
        <v>9328</v>
      </c>
      <c r="C6235" s="53" t="str">
        <f>_xlfn.XLOOKUP(Tabla1[[#This Row],[txtDimensionFocus]],Tabla7[Columna1],Tabla7[Columna2])</f>
        <v>Cuentas Por Pagar Contratos</v>
      </c>
      <c r="D6235" s="43" t="s">
        <v>13560</v>
      </c>
      <c r="E6235" t="s">
        <v>5450</v>
      </c>
      <c r="F6235" t="s">
        <v>13561</v>
      </c>
      <c r="G6235" s="41">
        <v>42124</v>
      </c>
      <c r="H6235" t="s">
        <v>5451</v>
      </c>
      <c r="L6235" t="s">
        <v>21854</v>
      </c>
      <c r="M6235" s="44">
        <v>-23600</v>
      </c>
      <c r="N6235" s="44">
        <v>-23600</v>
      </c>
    </row>
    <row r="6236" spans="2:14" x14ac:dyDescent="0.25">
      <c r="B6236" s="49" t="s">
        <v>9328</v>
      </c>
      <c r="C6236" s="53" t="str">
        <f>_xlfn.XLOOKUP(Tabla1[[#This Row],[txtDimensionFocus]],Tabla7[Columna1],Tabla7[Columna2])</f>
        <v>Cuentas Por Pagar Contratos</v>
      </c>
      <c r="D6236" s="43" t="s">
        <v>14809</v>
      </c>
      <c r="E6236" t="s">
        <v>7045</v>
      </c>
      <c r="F6236" t="s">
        <v>14810</v>
      </c>
      <c r="G6236" s="41">
        <v>43192</v>
      </c>
      <c r="H6236" t="s">
        <v>7046</v>
      </c>
      <c r="I6236" t="s">
        <v>19591</v>
      </c>
      <c r="K6236" t="s">
        <v>23029</v>
      </c>
      <c r="L6236" t="s">
        <v>21854</v>
      </c>
      <c r="M6236" s="44">
        <v>-23600</v>
      </c>
      <c r="N6236" s="44">
        <v>-23600</v>
      </c>
    </row>
    <row r="6237" spans="2:14" x14ac:dyDescent="0.25">
      <c r="B6237" s="49" t="s">
        <v>9328</v>
      </c>
      <c r="C6237" s="53" t="str">
        <f>_xlfn.XLOOKUP(Tabla1[[#This Row],[txtDimensionFocus]],Tabla7[Columna1],Tabla7[Columna2])</f>
        <v>Cuentas Por Pagar Contratos</v>
      </c>
      <c r="D6237" s="43" t="s">
        <v>14809</v>
      </c>
      <c r="E6237" t="s">
        <v>7045</v>
      </c>
      <c r="F6237" t="s">
        <v>14811</v>
      </c>
      <c r="G6237" s="41">
        <v>43192</v>
      </c>
      <c r="H6237" t="s">
        <v>7047</v>
      </c>
      <c r="I6237" t="s">
        <v>19592</v>
      </c>
      <c r="K6237" t="s">
        <v>23029</v>
      </c>
      <c r="L6237" t="s">
        <v>21854</v>
      </c>
      <c r="M6237" s="44">
        <v>-23600</v>
      </c>
      <c r="N6237" s="44">
        <v>-23600</v>
      </c>
    </row>
    <row r="6238" spans="2:14" x14ac:dyDescent="0.25">
      <c r="B6238" s="49" t="s">
        <v>9328</v>
      </c>
      <c r="C6238" s="53" t="str">
        <f>_xlfn.XLOOKUP(Tabla1[[#This Row],[txtDimensionFocus]],Tabla7[Columna1],Tabla7[Columna2])</f>
        <v>Cuentas Por Pagar Contratos</v>
      </c>
      <c r="D6238" s="43" t="s">
        <v>12787</v>
      </c>
      <c r="E6238" t="s">
        <v>4427</v>
      </c>
      <c r="F6238" t="s">
        <v>12788</v>
      </c>
      <c r="G6238" s="41">
        <v>41955</v>
      </c>
      <c r="H6238" t="s">
        <v>4428</v>
      </c>
      <c r="I6238" t="s">
        <v>19757</v>
      </c>
      <c r="K6238" t="s">
        <v>23192</v>
      </c>
      <c r="L6238" t="s">
        <v>21854</v>
      </c>
      <c r="M6238" s="44">
        <v>-23600</v>
      </c>
      <c r="N6238" s="44">
        <v>-23600</v>
      </c>
    </row>
    <row r="6239" spans="2:14" x14ac:dyDescent="0.25">
      <c r="B6239" s="49" t="s">
        <v>9328</v>
      </c>
      <c r="C6239" s="53" t="str">
        <f>_xlfn.XLOOKUP(Tabla1[[#This Row],[txtDimensionFocus]],Tabla7[Columna1],Tabla7[Columna2])</f>
        <v>Cuentas Por Pagar Contratos</v>
      </c>
      <c r="D6239" s="43" t="s">
        <v>9680</v>
      </c>
      <c r="E6239" t="s">
        <v>479</v>
      </c>
      <c r="F6239" t="s">
        <v>10487</v>
      </c>
      <c r="G6239" s="41">
        <v>41513</v>
      </c>
      <c r="H6239" t="s">
        <v>1516</v>
      </c>
      <c r="I6239" t="s">
        <v>20333</v>
      </c>
      <c r="K6239" t="s">
        <v>23547</v>
      </c>
      <c r="L6239" t="s">
        <v>21854</v>
      </c>
      <c r="M6239" s="44">
        <v>-23600</v>
      </c>
      <c r="N6239" s="44">
        <v>-23600</v>
      </c>
    </row>
    <row r="6240" spans="2:14" x14ac:dyDescent="0.25">
      <c r="B6240" s="49" t="s">
        <v>9328</v>
      </c>
      <c r="C6240" s="53" t="str">
        <f>_xlfn.XLOOKUP(Tabla1[[#This Row],[txtDimensionFocus]],Tabla7[Columna1],Tabla7[Columna2])</f>
        <v>Cuentas Por Pagar Contratos</v>
      </c>
      <c r="D6240" s="43" t="s">
        <v>15958</v>
      </c>
      <c r="E6240" t="s">
        <v>8553</v>
      </c>
      <c r="F6240" t="s">
        <v>15959</v>
      </c>
      <c r="G6240" s="41">
        <v>44533</v>
      </c>
      <c r="H6240" t="s">
        <v>8554</v>
      </c>
      <c r="I6240" t="s">
        <v>19349</v>
      </c>
      <c r="K6240" t="s">
        <v>23365</v>
      </c>
      <c r="L6240" t="s">
        <v>21854</v>
      </c>
      <c r="M6240" s="44">
        <v>-23403</v>
      </c>
      <c r="N6240" s="44">
        <v>-23403</v>
      </c>
    </row>
    <row r="6241" spans="2:14" x14ac:dyDescent="0.25">
      <c r="B6241" s="49" t="s">
        <v>9328</v>
      </c>
      <c r="C6241" s="53" t="str">
        <f>_xlfn.XLOOKUP(Tabla1[[#This Row],[txtDimensionFocus]],Tabla7[Columna1],Tabla7[Columna2])</f>
        <v>Cuentas Por Pagar Contratos</v>
      </c>
      <c r="D6241" s="43" t="s">
        <v>689</v>
      </c>
      <c r="E6241" t="s">
        <v>688</v>
      </c>
      <c r="F6241" t="s">
        <v>9960</v>
      </c>
      <c r="G6241" s="41">
        <v>41136</v>
      </c>
      <c r="H6241">
        <v>505</v>
      </c>
      <c r="L6241" t="s">
        <v>21854</v>
      </c>
      <c r="M6241" s="44">
        <v>-23200</v>
      </c>
      <c r="N6241" s="44">
        <v>-23200</v>
      </c>
    </row>
    <row r="6242" spans="2:14" x14ac:dyDescent="0.25">
      <c r="B6242" s="49" t="s">
        <v>9328</v>
      </c>
      <c r="C6242" s="53" t="str">
        <f>_xlfn.XLOOKUP(Tabla1[[#This Row],[txtDimensionFocus]],Tabla7[Columna1],Tabla7[Columna2])</f>
        <v>Cuentas Por Pagar Contratos</v>
      </c>
      <c r="D6242" s="43" t="s">
        <v>484</v>
      </c>
      <c r="E6242" t="s">
        <v>483</v>
      </c>
      <c r="F6242" t="s">
        <v>10012</v>
      </c>
      <c r="G6242" s="41">
        <v>41165</v>
      </c>
      <c r="H6242" t="s">
        <v>877</v>
      </c>
      <c r="L6242" t="s">
        <v>21854</v>
      </c>
      <c r="M6242" s="44">
        <v>-23084</v>
      </c>
      <c r="N6242" s="44">
        <v>-23084</v>
      </c>
    </row>
    <row r="6243" spans="2:14" x14ac:dyDescent="0.25">
      <c r="B6243" s="49" t="s">
        <v>9328</v>
      </c>
      <c r="C6243" s="53" t="str">
        <f>_xlfn.XLOOKUP(Tabla1[[#This Row],[txtDimensionFocus]],Tabla7[Columna1],Tabla7[Columna2])</f>
        <v>Cuentas Por Pagar Contratos</v>
      </c>
      <c r="D6243" s="43" t="s">
        <v>13873</v>
      </c>
      <c r="E6243" t="s">
        <v>5809</v>
      </c>
      <c r="F6243" t="s">
        <v>14109</v>
      </c>
      <c r="G6243" s="41">
        <v>42549</v>
      </c>
      <c r="H6243" t="s">
        <v>6139</v>
      </c>
      <c r="L6243" t="s">
        <v>21854</v>
      </c>
      <c r="M6243" s="44">
        <v>-22300</v>
      </c>
      <c r="N6243" s="44">
        <v>-22300</v>
      </c>
    </row>
    <row r="6244" spans="2:14" x14ac:dyDescent="0.25">
      <c r="B6244" s="49" t="s">
        <v>9328</v>
      </c>
      <c r="C6244" s="53" t="str">
        <f>_xlfn.XLOOKUP(Tabla1[[#This Row],[txtDimensionFocus]],Tabla7[Columna1],Tabla7[Columna2])</f>
        <v>Cuentas Por Pagar Contratos</v>
      </c>
      <c r="D6244" s="43" t="s">
        <v>14951</v>
      </c>
      <c r="E6244" t="s">
        <v>7244</v>
      </c>
      <c r="F6244" t="s">
        <v>14952</v>
      </c>
      <c r="G6244" s="41">
        <v>43378</v>
      </c>
      <c r="H6244" t="s">
        <v>7245</v>
      </c>
      <c r="I6244" t="s">
        <v>19419</v>
      </c>
      <c r="K6244" t="s">
        <v>22901</v>
      </c>
      <c r="L6244" t="s">
        <v>21854</v>
      </c>
      <c r="M6244" s="44">
        <v>-22066</v>
      </c>
      <c r="N6244" s="44">
        <v>-22066</v>
      </c>
    </row>
    <row r="6245" spans="2:14" x14ac:dyDescent="0.25">
      <c r="B6245" s="49" t="s">
        <v>9328</v>
      </c>
      <c r="C6245" s="53" t="str">
        <f>_xlfn.XLOOKUP(Tabla1[[#This Row],[txtDimensionFocus]],Tabla7[Columna1],Tabla7[Columna2])</f>
        <v>Cuentas Por Pagar Contratos</v>
      </c>
      <c r="D6245" s="43" t="s">
        <v>10335</v>
      </c>
      <c r="E6245" t="s">
        <v>1309</v>
      </c>
      <c r="F6245" t="s">
        <v>10437</v>
      </c>
      <c r="G6245" s="41">
        <v>41473</v>
      </c>
      <c r="H6245" s="50" t="s">
        <v>1451</v>
      </c>
      <c r="L6245" t="s">
        <v>21854</v>
      </c>
      <c r="M6245" s="44">
        <v>-27730</v>
      </c>
      <c r="N6245" s="44">
        <v>-21150</v>
      </c>
    </row>
    <row r="6246" spans="2:14" x14ac:dyDescent="0.25">
      <c r="B6246" s="49" t="s">
        <v>9328</v>
      </c>
      <c r="C6246" s="53" t="str">
        <f>_xlfn.XLOOKUP(Tabla1[[#This Row],[txtDimensionFocus]],Tabla7[Columna1],Tabla7[Columna2])</f>
        <v>Cuentas Por Pagar Contratos</v>
      </c>
      <c r="D6246" s="43" t="s">
        <v>9596</v>
      </c>
      <c r="E6246" t="s">
        <v>389</v>
      </c>
      <c r="F6246" t="s">
        <v>9597</v>
      </c>
      <c r="G6246" s="41">
        <v>40802</v>
      </c>
      <c r="H6246">
        <v>29445</v>
      </c>
      <c r="L6246" t="s">
        <v>21854</v>
      </c>
      <c r="M6246" s="44">
        <v>-21000</v>
      </c>
      <c r="N6246" s="44">
        <v>-21000</v>
      </c>
    </row>
    <row r="6247" spans="2:14" x14ac:dyDescent="0.25">
      <c r="B6247" s="49" t="s">
        <v>9328</v>
      </c>
      <c r="C6247" s="53" t="str">
        <f>_xlfn.XLOOKUP(Tabla1[[#This Row],[txtDimensionFocus]],Tabla7[Columna1],Tabla7[Columna2])</f>
        <v>Cuentas Por Pagar Contratos</v>
      </c>
      <c r="D6247" s="43" t="s">
        <v>484</v>
      </c>
      <c r="E6247" t="s">
        <v>483</v>
      </c>
      <c r="F6247" t="s">
        <v>10008</v>
      </c>
      <c r="G6247" s="41">
        <v>41165</v>
      </c>
      <c r="H6247" t="s">
        <v>869</v>
      </c>
      <c r="L6247" t="s">
        <v>21854</v>
      </c>
      <c r="M6247" s="44">
        <v>-20961.2</v>
      </c>
      <c r="N6247" s="44">
        <v>-20961.2</v>
      </c>
    </row>
    <row r="6248" spans="2:14" x14ac:dyDescent="0.25">
      <c r="B6248" s="49" t="s">
        <v>9328</v>
      </c>
      <c r="C6248" s="53" t="str">
        <f>_xlfn.XLOOKUP(Tabla1[[#This Row],[txtDimensionFocus]],Tabla7[Columna1],Tabla7[Columna2])</f>
        <v>Cuentas Por Pagar Contratos</v>
      </c>
      <c r="D6248" s="43" t="s">
        <v>15800</v>
      </c>
      <c r="E6248" t="s">
        <v>8354</v>
      </c>
      <c r="F6248" t="s">
        <v>15801</v>
      </c>
      <c r="G6248" s="41">
        <v>44471</v>
      </c>
      <c r="H6248" t="s">
        <v>8355</v>
      </c>
      <c r="I6248" t="s">
        <v>19323</v>
      </c>
      <c r="K6248" t="s">
        <v>23279</v>
      </c>
      <c r="L6248" t="s">
        <v>21854</v>
      </c>
      <c r="M6248" s="44">
        <v>-20749.5</v>
      </c>
      <c r="N6248" s="44">
        <v>-20749.5</v>
      </c>
    </row>
    <row r="6249" spans="2:14" x14ac:dyDescent="0.25">
      <c r="B6249" s="49" t="s">
        <v>9328</v>
      </c>
      <c r="C6249" s="53" t="str">
        <f>_xlfn.XLOOKUP(Tabla1[[#This Row],[txtDimensionFocus]],Tabla7[Columna1],Tabla7[Columna2])</f>
        <v>Cuentas Por Pagar Contratos</v>
      </c>
      <c r="D6249" s="43" t="s">
        <v>9946</v>
      </c>
      <c r="E6249" t="s">
        <v>764</v>
      </c>
      <c r="F6249" t="s">
        <v>9947</v>
      </c>
      <c r="G6249" s="41">
        <v>41128</v>
      </c>
      <c r="H6249" t="s">
        <v>765</v>
      </c>
      <c r="L6249" t="s">
        <v>21854</v>
      </c>
      <c r="M6249" s="44">
        <v>-20700</v>
      </c>
      <c r="N6249" s="44">
        <v>-20700</v>
      </c>
    </row>
    <row r="6250" spans="2:14" x14ac:dyDescent="0.25">
      <c r="B6250" s="49" t="s">
        <v>9328</v>
      </c>
      <c r="C6250" s="53" t="str">
        <f>_xlfn.XLOOKUP(Tabla1[[#This Row],[txtDimensionFocus]],Tabla7[Columna1],Tabla7[Columna2])</f>
        <v>Cuentas Por Pagar Contratos</v>
      </c>
      <c r="D6250" s="43" t="s">
        <v>9946</v>
      </c>
      <c r="E6250" t="s">
        <v>764</v>
      </c>
      <c r="F6250" t="s">
        <v>10785</v>
      </c>
      <c r="G6250" s="41">
        <v>41614</v>
      </c>
      <c r="H6250" t="s">
        <v>1875</v>
      </c>
      <c r="L6250" t="s">
        <v>21854</v>
      </c>
      <c r="M6250" s="44">
        <v>-20700</v>
      </c>
      <c r="N6250" s="44">
        <v>-20700</v>
      </c>
    </row>
    <row r="6251" spans="2:14" x14ac:dyDescent="0.25">
      <c r="B6251" s="49" t="s">
        <v>9328</v>
      </c>
      <c r="C6251" s="53" t="str">
        <f>_xlfn.XLOOKUP(Tabla1[[#This Row],[txtDimensionFocus]],Tabla7[Columna1],Tabla7[Columna2])</f>
        <v>Cuentas Por Pagar Contratos</v>
      </c>
      <c r="D6251" s="43" t="s">
        <v>9946</v>
      </c>
      <c r="E6251" t="s">
        <v>764</v>
      </c>
      <c r="F6251" t="s">
        <v>11041</v>
      </c>
      <c r="G6251" s="41">
        <v>41639</v>
      </c>
      <c r="H6251" t="s">
        <v>2136</v>
      </c>
      <c r="I6251" t="s">
        <v>19369</v>
      </c>
      <c r="K6251" t="s">
        <v>23562</v>
      </c>
      <c r="L6251" t="s">
        <v>21854</v>
      </c>
      <c r="M6251" s="44">
        <v>-20700</v>
      </c>
      <c r="N6251" s="44">
        <v>-20700</v>
      </c>
    </row>
    <row r="6252" spans="2:14" x14ac:dyDescent="0.25">
      <c r="B6252" s="49" t="s">
        <v>9328</v>
      </c>
      <c r="C6252" s="53" t="str">
        <f>_xlfn.XLOOKUP(Tabla1[[#This Row],[txtDimensionFocus]],Tabla7[Columna1],Tabla7[Columna2])</f>
        <v>Cuentas Por Pagar Contratos</v>
      </c>
      <c r="D6252" s="43" t="s">
        <v>9946</v>
      </c>
      <c r="E6252" t="s">
        <v>764</v>
      </c>
      <c r="F6252" t="s">
        <v>11113</v>
      </c>
      <c r="G6252" s="41">
        <v>41684</v>
      </c>
      <c r="H6252" t="s">
        <v>2206</v>
      </c>
      <c r="I6252" t="s">
        <v>20360</v>
      </c>
      <c r="K6252" t="s">
        <v>23562</v>
      </c>
      <c r="L6252" t="s">
        <v>21854</v>
      </c>
      <c r="M6252" s="44">
        <v>-20700</v>
      </c>
      <c r="N6252" s="44">
        <v>-20700</v>
      </c>
    </row>
    <row r="6253" spans="2:14" x14ac:dyDescent="0.25">
      <c r="B6253" s="49" t="s">
        <v>9328</v>
      </c>
      <c r="C6253" s="53" t="str">
        <f>_xlfn.XLOOKUP(Tabla1[[#This Row],[txtDimensionFocus]],Tabla7[Columna1],Tabla7[Columna2])</f>
        <v>Cuentas Por Pagar Contratos</v>
      </c>
      <c r="D6253" s="43" t="s">
        <v>10123</v>
      </c>
      <c r="E6253" t="s">
        <v>1025</v>
      </c>
      <c r="F6253" t="s">
        <v>10124</v>
      </c>
      <c r="G6253" s="41">
        <v>41233</v>
      </c>
      <c r="H6253" t="s">
        <v>1026</v>
      </c>
      <c r="I6253" t="s">
        <v>20362</v>
      </c>
      <c r="K6253" t="s">
        <v>23564</v>
      </c>
      <c r="L6253" t="s">
        <v>21854</v>
      </c>
      <c r="M6253" s="44">
        <v>-20700</v>
      </c>
      <c r="N6253" s="44">
        <v>-20700</v>
      </c>
    </row>
    <row r="6254" spans="2:14" x14ac:dyDescent="0.25">
      <c r="B6254" s="49" t="s">
        <v>9328</v>
      </c>
      <c r="C6254" s="53" t="str">
        <f>_xlfn.XLOOKUP(Tabla1[[#This Row],[txtDimensionFocus]],Tabla7[Columna1],Tabla7[Columna2])</f>
        <v>Cuentas Por Pagar Contratos</v>
      </c>
      <c r="D6254" s="43" t="s">
        <v>11026</v>
      </c>
      <c r="E6254" t="s">
        <v>2115</v>
      </c>
      <c r="F6254" t="s">
        <v>11027</v>
      </c>
      <c r="G6254" s="41">
        <v>41639</v>
      </c>
      <c r="H6254" t="s">
        <v>2116</v>
      </c>
      <c r="L6254" t="s">
        <v>21854</v>
      </c>
      <c r="M6254" s="44">
        <v>-20651.259999999998</v>
      </c>
      <c r="N6254" s="44">
        <v>-20651.259999999998</v>
      </c>
    </row>
    <row r="6255" spans="2:14" x14ac:dyDescent="0.25">
      <c r="B6255" s="49" t="s">
        <v>9328</v>
      </c>
      <c r="C6255" s="53" t="str">
        <f>_xlfn.XLOOKUP(Tabla1[[#This Row],[txtDimensionFocus]],Tabla7[Columna1],Tabla7[Columna2])</f>
        <v>Cuentas Por Pagar Contratos</v>
      </c>
      <c r="D6255" s="43" t="s">
        <v>13991</v>
      </c>
      <c r="E6255" t="s">
        <v>5972</v>
      </c>
      <c r="F6255" t="s">
        <v>13992</v>
      </c>
      <c r="G6255" s="41">
        <v>42444</v>
      </c>
      <c r="H6255" t="s">
        <v>5973</v>
      </c>
      <c r="I6255" t="s">
        <v>19667</v>
      </c>
      <c r="K6255" t="s">
        <v>23083</v>
      </c>
      <c r="L6255" t="s">
        <v>21854</v>
      </c>
      <c r="M6255" s="44">
        <v>-86140</v>
      </c>
      <c r="N6255" s="44">
        <v>-20440</v>
      </c>
    </row>
    <row r="6256" spans="2:14" x14ac:dyDescent="0.25">
      <c r="B6256" s="49" t="s">
        <v>9328</v>
      </c>
      <c r="C6256" s="53" t="str">
        <f>_xlfn.XLOOKUP(Tabla1[[#This Row],[txtDimensionFocus]],Tabla7[Columna1],Tabla7[Columna2])</f>
        <v>Cuentas Por Pagar Contratos</v>
      </c>
      <c r="D6256" s="43" t="s">
        <v>7503</v>
      </c>
      <c r="E6256" t="s">
        <v>7502</v>
      </c>
      <c r="F6256" t="s">
        <v>15135</v>
      </c>
      <c r="G6256" s="41">
        <v>43648</v>
      </c>
      <c r="H6256" t="s">
        <v>7505</v>
      </c>
      <c r="I6256" t="s">
        <v>20116</v>
      </c>
      <c r="K6256" t="s">
        <v>23440</v>
      </c>
      <c r="L6256" t="s">
        <v>21854</v>
      </c>
      <c r="M6256" s="44">
        <v>-20319.509999999998</v>
      </c>
      <c r="N6256" s="44">
        <v>-20319.509999999998</v>
      </c>
    </row>
    <row r="6257" spans="2:14" x14ac:dyDescent="0.25">
      <c r="B6257" s="49" t="s">
        <v>9328</v>
      </c>
      <c r="C6257" s="53" t="str">
        <f>_xlfn.XLOOKUP(Tabla1[[#This Row],[txtDimensionFocus]],Tabla7[Columna1],Tabla7[Columna2])</f>
        <v>Cuentas Por Pagar Contratos</v>
      </c>
      <c r="D6257" s="43" t="s">
        <v>10339</v>
      </c>
      <c r="E6257" t="s">
        <v>1314</v>
      </c>
      <c r="F6257" t="s">
        <v>10340</v>
      </c>
      <c r="G6257" s="41">
        <v>41387</v>
      </c>
      <c r="H6257" t="s">
        <v>1315</v>
      </c>
      <c r="I6257" t="s">
        <v>19451</v>
      </c>
      <c r="K6257" t="s">
        <v>22927</v>
      </c>
      <c r="L6257" t="s">
        <v>21854</v>
      </c>
      <c r="M6257" s="44">
        <v>-20060</v>
      </c>
      <c r="N6257" s="44">
        <v>-20060</v>
      </c>
    </row>
    <row r="6258" spans="2:14" x14ac:dyDescent="0.25">
      <c r="B6258" s="49" t="s">
        <v>9328</v>
      </c>
      <c r="C6258" s="53" t="str">
        <f>_xlfn.XLOOKUP(Tabla1[[#This Row],[txtDimensionFocus]],Tabla7[Columna1],Tabla7[Columna2])</f>
        <v>Cuentas Por Pagar Contratos</v>
      </c>
      <c r="D6258" s="43" t="s">
        <v>10339</v>
      </c>
      <c r="E6258" t="s">
        <v>1314</v>
      </c>
      <c r="F6258" t="s">
        <v>10638</v>
      </c>
      <c r="G6258" s="41">
        <v>41592</v>
      </c>
      <c r="H6258" t="s">
        <v>1709</v>
      </c>
      <c r="I6258" t="s">
        <v>19452</v>
      </c>
      <c r="K6258" t="s">
        <v>22928</v>
      </c>
      <c r="L6258" t="s">
        <v>21854</v>
      </c>
      <c r="M6258" s="44">
        <v>-20060</v>
      </c>
      <c r="N6258" s="44">
        <v>-20060</v>
      </c>
    </row>
    <row r="6259" spans="2:14" x14ac:dyDescent="0.25">
      <c r="B6259" s="49" t="s">
        <v>9328</v>
      </c>
      <c r="C6259" s="53" t="str">
        <f>_xlfn.XLOOKUP(Tabla1[[#This Row],[txtDimensionFocus]],Tabla7[Columna1],Tabla7[Columna2])</f>
        <v>Cuentas Por Pagar Contratos</v>
      </c>
      <c r="D6259" s="43" t="s">
        <v>11888</v>
      </c>
      <c r="E6259" t="s">
        <v>3185</v>
      </c>
      <c r="F6259" t="s">
        <v>11889</v>
      </c>
      <c r="G6259" s="41">
        <v>41767</v>
      </c>
      <c r="H6259" t="s">
        <v>3186</v>
      </c>
      <c r="L6259" t="s">
        <v>21854</v>
      </c>
      <c r="M6259" s="44">
        <v>-20000</v>
      </c>
      <c r="N6259" s="44">
        <v>-20000</v>
      </c>
    </row>
    <row r="6260" spans="2:14" x14ac:dyDescent="0.25">
      <c r="B6260" s="49" t="s">
        <v>9328</v>
      </c>
      <c r="C6260" s="53" t="str">
        <f>_xlfn.XLOOKUP(Tabla1[[#This Row],[txtDimensionFocus]],Tabla7[Columna1],Tabla7[Columna2])</f>
        <v>Cuentas Por Pagar Contratos</v>
      </c>
      <c r="D6260" s="43" t="s">
        <v>10370</v>
      </c>
      <c r="E6260" t="s">
        <v>1360</v>
      </c>
      <c r="F6260" t="s">
        <v>10371</v>
      </c>
      <c r="G6260" s="41">
        <v>41419</v>
      </c>
      <c r="H6260" t="s">
        <v>1361</v>
      </c>
      <c r="I6260" t="s">
        <v>19416</v>
      </c>
      <c r="K6260" t="s">
        <v>23023</v>
      </c>
      <c r="L6260" t="s">
        <v>21854</v>
      </c>
      <c r="M6260" s="44">
        <v>-20000</v>
      </c>
      <c r="N6260" s="44">
        <v>-20000</v>
      </c>
    </row>
    <row r="6261" spans="2:14" x14ac:dyDescent="0.25">
      <c r="B6261" s="49" t="s">
        <v>9328</v>
      </c>
      <c r="C6261" s="53" t="str">
        <f>_xlfn.XLOOKUP(Tabla1[[#This Row],[txtDimensionFocus]],Tabla7[Columna1],Tabla7[Columna2])</f>
        <v>Cuentas Por Pagar Contratos</v>
      </c>
      <c r="D6261" s="43" t="s">
        <v>11034</v>
      </c>
      <c r="E6261" t="s">
        <v>2125</v>
      </c>
      <c r="F6261" t="s">
        <v>11035</v>
      </c>
      <c r="G6261" s="41">
        <v>41639</v>
      </c>
      <c r="H6261" t="s">
        <v>2126</v>
      </c>
      <c r="L6261" t="s">
        <v>21854</v>
      </c>
      <c r="M6261" s="44">
        <v>-20000</v>
      </c>
      <c r="N6261" s="44">
        <v>-20000</v>
      </c>
    </row>
    <row r="6262" spans="2:14" x14ac:dyDescent="0.25">
      <c r="B6262" s="49" t="s">
        <v>9328</v>
      </c>
      <c r="C6262" s="53" t="str">
        <f>_xlfn.XLOOKUP(Tabla1[[#This Row],[txtDimensionFocus]],Tabla7[Columna1],Tabla7[Columna2])</f>
        <v>Cuentas Por Pagar Contratos</v>
      </c>
      <c r="D6262" s="43" t="s">
        <v>11034</v>
      </c>
      <c r="E6262" t="s">
        <v>2125</v>
      </c>
      <c r="F6262" t="s">
        <v>11223</v>
      </c>
      <c r="G6262" s="41">
        <v>41705</v>
      </c>
      <c r="H6262" t="s">
        <v>2332</v>
      </c>
      <c r="L6262" t="s">
        <v>21854</v>
      </c>
      <c r="M6262" s="44">
        <v>-20000</v>
      </c>
      <c r="N6262" s="44">
        <v>-20000</v>
      </c>
    </row>
    <row r="6263" spans="2:14" x14ac:dyDescent="0.25">
      <c r="B6263" s="49" t="s">
        <v>9328</v>
      </c>
      <c r="C6263" s="53" t="str">
        <f>_xlfn.XLOOKUP(Tabla1[[#This Row],[txtDimensionFocus]],Tabla7[Columna1],Tabla7[Columna2])</f>
        <v>Cuentas Por Pagar Contratos</v>
      </c>
      <c r="D6263" s="43" t="s">
        <v>11034</v>
      </c>
      <c r="E6263" t="s">
        <v>2125</v>
      </c>
      <c r="F6263" t="s">
        <v>11224</v>
      </c>
      <c r="G6263" s="41">
        <v>41705</v>
      </c>
      <c r="H6263" t="s">
        <v>2334</v>
      </c>
      <c r="L6263" t="s">
        <v>21854</v>
      </c>
      <c r="M6263" s="44">
        <v>-20000</v>
      </c>
      <c r="N6263" s="44">
        <v>-20000</v>
      </c>
    </row>
    <row r="6264" spans="2:14" x14ac:dyDescent="0.25">
      <c r="B6264" s="49" t="s">
        <v>9328</v>
      </c>
      <c r="C6264" s="53" t="str">
        <f>_xlfn.XLOOKUP(Tabla1[[#This Row],[txtDimensionFocus]],Tabla7[Columna1],Tabla7[Columna2])</f>
        <v>Cuentas Por Pagar Contratos</v>
      </c>
      <c r="D6264" s="43" t="s">
        <v>11034</v>
      </c>
      <c r="E6264" t="s">
        <v>2125</v>
      </c>
      <c r="F6264" t="s">
        <v>11356</v>
      </c>
      <c r="G6264" s="41">
        <v>41725</v>
      </c>
      <c r="H6264" t="s">
        <v>2470</v>
      </c>
      <c r="L6264" t="s">
        <v>21854</v>
      </c>
      <c r="M6264" s="44">
        <v>-20000</v>
      </c>
      <c r="N6264" s="44">
        <v>-20000</v>
      </c>
    </row>
    <row r="6265" spans="2:14" x14ac:dyDescent="0.25">
      <c r="B6265" s="49" t="s">
        <v>9328</v>
      </c>
      <c r="C6265" s="53" t="str">
        <f>_xlfn.XLOOKUP(Tabla1[[#This Row],[txtDimensionFocus]],Tabla7[Columna1],Tabla7[Columna2])</f>
        <v>Cuentas Por Pagar Contratos</v>
      </c>
      <c r="D6265" s="43" t="s">
        <v>9680</v>
      </c>
      <c r="E6265" t="s">
        <v>479</v>
      </c>
      <c r="F6265" t="s">
        <v>9681</v>
      </c>
      <c r="G6265" s="41">
        <v>40940</v>
      </c>
      <c r="H6265" t="s">
        <v>480</v>
      </c>
      <c r="L6265" t="s">
        <v>21854</v>
      </c>
      <c r="M6265" s="44">
        <v>-20000</v>
      </c>
      <c r="N6265" s="44">
        <v>-20000</v>
      </c>
    </row>
    <row r="6266" spans="2:14" x14ac:dyDescent="0.25">
      <c r="B6266" s="49" t="s">
        <v>9328</v>
      </c>
      <c r="C6266" s="53" t="str">
        <f>_xlfn.XLOOKUP(Tabla1[[#This Row],[txtDimensionFocus]],Tabla7[Columna1],Tabla7[Columna2])</f>
        <v>Cuentas Por Pagar Contratos</v>
      </c>
      <c r="D6266" s="43" t="s">
        <v>4370</v>
      </c>
      <c r="E6266" t="s">
        <v>4369</v>
      </c>
      <c r="F6266" t="s">
        <v>14736</v>
      </c>
      <c r="G6266" s="41">
        <v>43040</v>
      </c>
      <c r="H6266" t="s">
        <v>6950</v>
      </c>
      <c r="L6266" t="s">
        <v>21854</v>
      </c>
      <c r="M6266" s="44">
        <v>-20000</v>
      </c>
      <c r="N6266" s="44">
        <v>-20000</v>
      </c>
    </row>
    <row r="6267" spans="2:14" x14ac:dyDescent="0.25">
      <c r="B6267" s="49" t="s">
        <v>9328</v>
      </c>
      <c r="C6267" s="53" t="str">
        <f>_xlfn.XLOOKUP(Tabla1[[#This Row],[txtDimensionFocus]],Tabla7[Columna1],Tabla7[Columna2])</f>
        <v>Cuentas Por Pagar Contratos</v>
      </c>
      <c r="D6267" s="43" t="s">
        <v>6456</v>
      </c>
      <c r="E6267" t="s">
        <v>6455</v>
      </c>
      <c r="F6267" t="s">
        <v>14361</v>
      </c>
      <c r="G6267" s="41">
        <v>42688</v>
      </c>
      <c r="H6267" t="s">
        <v>6457</v>
      </c>
      <c r="I6267" t="s">
        <v>20394</v>
      </c>
      <c r="K6267" t="s">
        <v>23575</v>
      </c>
      <c r="L6267" t="s">
        <v>21854</v>
      </c>
      <c r="M6267" s="44">
        <v>-20000</v>
      </c>
      <c r="N6267" s="44">
        <v>-20000</v>
      </c>
    </row>
    <row r="6268" spans="2:14" x14ac:dyDescent="0.25">
      <c r="B6268" s="49" t="s">
        <v>9328</v>
      </c>
      <c r="C6268" s="53" t="str">
        <f>_xlfn.XLOOKUP(Tabla1[[#This Row],[txtDimensionFocus]],Tabla7[Columna1],Tabla7[Columna2])</f>
        <v>Cuentas Por Pagar Contratos</v>
      </c>
      <c r="D6268" s="43" t="s">
        <v>11641</v>
      </c>
      <c r="E6268" t="s">
        <v>2861</v>
      </c>
      <c r="F6268" t="s">
        <v>11642</v>
      </c>
      <c r="G6268" s="41">
        <v>41751</v>
      </c>
      <c r="H6268" t="s">
        <v>2862</v>
      </c>
      <c r="I6268" t="s">
        <v>19466</v>
      </c>
      <c r="K6268" t="s">
        <v>22942</v>
      </c>
      <c r="L6268" t="s">
        <v>21854</v>
      </c>
      <c r="M6268" s="44">
        <v>-19470</v>
      </c>
      <c r="N6268" s="44">
        <v>-19470</v>
      </c>
    </row>
    <row r="6269" spans="2:14" x14ac:dyDescent="0.25">
      <c r="B6269" s="49" t="s">
        <v>9328</v>
      </c>
      <c r="C6269" s="53" t="str">
        <f>_xlfn.XLOOKUP(Tabla1[[#This Row],[txtDimensionFocus]],Tabla7[Columna1],Tabla7[Columna2])</f>
        <v>Cuentas Por Pagar Contratos</v>
      </c>
      <c r="D6269" s="43" t="s">
        <v>11641</v>
      </c>
      <c r="E6269" t="s">
        <v>2861</v>
      </c>
      <c r="F6269" t="s">
        <v>16298</v>
      </c>
      <c r="G6269" s="41">
        <v>45012</v>
      </c>
      <c r="H6269" t="s">
        <v>9040</v>
      </c>
      <c r="I6269" t="s">
        <v>9041</v>
      </c>
      <c r="K6269" t="s">
        <v>21912</v>
      </c>
      <c r="L6269" t="s">
        <v>21854</v>
      </c>
      <c r="M6269" s="44">
        <v>-19470</v>
      </c>
      <c r="N6269" s="44">
        <v>-19470</v>
      </c>
    </row>
    <row r="6270" spans="2:14" x14ac:dyDescent="0.25">
      <c r="B6270" s="49" t="s">
        <v>9328</v>
      </c>
      <c r="C6270" s="53" t="str">
        <f>_xlfn.XLOOKUP(Tabla1[[#This Row],[txtDimensionFocus]],Tabla7[Columna1],Tabla7[Columna2])</f>
        <v>Cuentas Por Pagar Contratos</v>
      </c>
      <c r="D6270" s="43" t="s">
        <v>11641</v>
      </c>
      <c r="E6270" t="s">
        <v>2861</v>
      </c>
      <c r="F6270" t="s">
        <v>19467</v>
      </c>
      <c r="G6270" s="41">
        <v>45146</v>
      </c>
      <c r="H6270" t="s">
        <v>19468</v>
      </c>
      <c r="I6270" t="s">
        <v>19469</v>
      </c>
      <c r="K6270" t="s">
        <v>21912</v>
      </c>
      <c r="L6270" t="s">
        <v>21854</v>
      </c>
      <c r="M6270" s="44">
        <v>-19470</v>
      </c>
      <c r="N6270" s="44">
        <v>-19470</v>
      </c>
    </row>
    <row r="6271" spans="2:14" x14ac:dyDescent="0.25">
      <c r="B6271" s="49" t="s">
        <v>9328</v>
      </c>
      <c r="C6271" s="53" t="str">
        <f>_xlfn.XLOOKUP(Tabla1[[#This Row],[txtDimensionFocus]],Tabla7[Columna1],Tabla7[Columna2])</f>
        <v>Cuentas Por Pagar Contratos</v>
      </c>
      <c r="D6271" s="43" t="s">
        <v>11641</v>
      </c>
      <c r="E6271" t="s">
        <v>2861</v>
      </c>
      <c r="F6271" t="s">
        <v>19470</v>
      </c>
      <c r="G6271" s="41">
        <v>45146</v>
      </c>
      <c r="H6271" t="s">
        <v>19471</v>
      </c>
      <c r="I6271" t="s">
        <v>19472</v>
      </c>
      <c r="K6271" t="s">
        <v>21912</v>
      </c>
      <c r="L6271" t="s">
        <v>21854</v>
      </c>
      <c r="M6271" s="44">
        <v>-19470</v>
      </c>
      <c r="N6271" s="44">
        <v>-19470</v>
      </c>
    </row>
    <row r="6272" spans="2:14" x14ac:dyDescent="0.25">
      <c r="B6272" s="49" t="s">
        <v>9328</v>
      </c>
      <c r="C6272" s="53" t="str">
        <f>_xlfn.XLOOKUP(Tabla1[[#This Row],[txtDimensionFocus]],Tabla7[Columna1],Tabla7[Columna2])</f>
        <v>Cuentas Por Pagar Contratos</v>
      </c>
      <c r="D6272" s="43" t="s">
        <v>13873</v>
      </c>
      <c r="E6272" t="s">
        <v>5809</v>
      </c>
      <c r="F6272" t="s">
        <v>13888</v>
      </c>
      <c r="G6272" s="41">
        <v>42319</v>
      </c>
      <c r="H6272" t="s">
        <v>5834</v>
      </c>
      <c r="L6272" t="s">
        <v>21854</v>
      </c>
      <c r="M6272" s="44">
        <v>-18300</v>
      </c>
      <c r="N6272" s="44">
        <v>-18300</v>
      </c>
    </row>
    <row r="6273" spans="2:14" x14ac:dyDescent="0.25">
      <c r="B6273" s="49" t="s">
        <v>9328</v>
      </c>
      <c r="C6273" s="53" t="str">
        <f>_xlfn.XLOOKUP(Tabla1[[#This Row],[txtDimensionFocus]],Tabla7[Columna1],Tabla7[Columna2])</f>
        <v>Cuentas Por Pagar Contratos</v>
      </c>
      <c r="D6273" s="43" t="s">
        <v>10027</v>
      </c>
      <c r="E6273" t="s">
        <v>900</v>
      </c>
      <c r="F6273" t="s">
        <v>10028</v>
      </c>
      <c r="G6273" s="41">
        <v>41177</v>
      </c>
      <c r="H6273" s="46">
        <v>45635</v>
      </c>
      <c r="I6273" t="s">
        <v>17683</v>
      </c>
      <c r="K6273" t="s">
        <v>22867</v>
      </c>
      <c r="L6273" t="s">
        <v>21854</v>
      </c>
      <c r="M6273" s="44">
        <v>-18000</v>
      </c>
      <c r="N6273" s="44">
        <v>-18000</v>
      </c>
    </row>
    <row r="6274" spans="2:14" x14ac:dyDescent="0.25">
      <c r="B6274" s="49" t="s">
        <v>9328</v>
      </c>
      <c r="C6274" s="53" t="str">
        <f>_xlfn.XLOOKUP(Tabla1[[#This Row],[txtDimensionFocus]],Tabla7[Columna1],Tabla7[Columna2])</f>
        <v>Cuentas Por Pagar Contratos</v>
      </c>
      <c r="D6274" s="43" t="s">
        <v>12149</v>
      </c>
      <c r="E6274" t="s">
        <v>3558</v>
      </c>
      <c r="F6274" t="s">
        <v>12150</v>
      </c>
      <c r="G6274" s="41">
        <v>41778</v>
      </c>
      <c r="H6274" t="s">
        <v>3559</v>
      </c>
      <c r="L6274" t="s">
        <v>21854</v>
      </c>
      <c r="M6274" s="44">
        <v>-17700</v>
      </c>
      <c r="N6274" s="44">
        <v>-17700</v>
      </c>
    </row>
    <row r="6275" spans="2:14" x14ac:dyDescent="0.25">
      <c r="B6275" s="49" t="s">
        <v>9328</v>
      </c>
      <c r="C6275" s="53" t="str">
        <f>_xlfn.XLOOKUP(Tabla1[[#This Row],[txtDimensionFocus]],Tabla7[Columna1],Tabla7[Columna2])</f>
        <v>Cuentas Por Pagar Contratos</v>
      </c>
      <c r="D6275" s="43" t="s">
        <v>14754</v>
      </c>
      <c r="E6275" t="s">
        <v>6977</v>
      </c>
      <c r="F6275" t="s">
        <v>14755</v>
      </c>
      <c r="G6275" s="41">
        <v>43082</v>
      </c>
      <c r="H6275" t="s">
        <v>6978</v>
      </c>
      <c r="I6275" t="s">
        <v>19423</v>
      </c>
      <c r="K6275" t="s">
        <v>22908</v>
      </c>
      <c r="L6275" t="s">
        <v>21854</v>
      </c>
      <c r="M6275" s="44">
        <v>-17700</v>
      </c>
      <c r="N6275" s="44">
        <v>-17700</v>
      </c>
    </row>
    <row r="6276" spans="2:14" x14ac:dyDescent="0.25">
      <c r="B6276" s="49" t="s">
        <v>9328</v>
      </c>
      <c r="C6276" s="53" t="str">
        <f>_xlfn.XLOOKUP(Tabla1[[#This Row],[txtDimensionFocus]],Tabla7[Columna1],Tabla7[Columna2])</f>
        <v>Cuentas Por Pagar Contratos</v>
      </c>
      <c r="D6276" s="43" t="s">
        <v>14754</v>
      </c>
      <c r="E6276" t="s">
        <v>6977</v>
      </c>
      <c r="F6276" t="s">
        <v>14756</v>
      </c>
      <c r="G6276" s="41">
        <v>43082</v>
      </c>
      <c r="H6276" t="s">
        <v>6979</v>
      </c>
      <c r="I6276" t="s">
        <v>19424</v>
      </c>
      <c r="K6276" t="s">
        <v>22908</v>
      </c>
      <c r="L6276" t="s">
        <v>21854</v>
      </c>
      <c r="M6276" s="44">
        <v>-17700</v>
      </c>
      <c r="N6276" s="44">
        <v>-17700</v>
      </c>
    </row>
    <row r="6277" spans="2:14" x14ac:dyDescent="0.25">
      <c r="B6277" s="49" t="s">
        <v>9328</v>
      </c>
      <c r="C6277" s="53" t="str">
        <f>_xlfn.XLOOKUP(Tabla1[[#This Row],[txtDimensionFocus]],Tabla7[Columna1],Tabla7[Columna2])</f>
        <v>Cuentas Por Pagar Contratos</v>
      </c>
      <c r="D6277" s="43" t="s">
        <v>15093</v>
      </c>
      <c r="E6277" t="s">
        <v>7440</v>
      </c>
      <c r="F6277" t="s">
        <v>15094</v>
      </c>
      <c r="G6277" s="41">
        <v>43592</v>
      </c>
      <c r="H6277" t="s">
        <v>7441</v>
      </c>
      <c r="L6277" t="s">
        <v>21854</v>
      </c>
      <c r="M6277" s="44">
        <v>-17700</v>
      </c>
      <c r="N6277" s="44">
        <v>-17700</v>
      </c>
    </row>
    <row r="6278" spans="2:14" x14ac:dyDescent="0.25">
      <c r="B6278" s="49" t="s">
        <v>9328</v>
      </c>
      <c r="C6278" s="53" t="str">
        <f>_xlfn.XLOOKUP(Tabla1[[#This Row],[txtDimensionFocus]],Tabla7[Columna1],Tabla7[Columna2])</f>
        <v>Cuentas Por Pagar Contratos</v>
      </c>
      <c r="D6278" s="43" t="s">
        <v>484</v>
      </c>
      <c r="E6278" t="s">
        <v>483</v>
      </c>
      <c r="F6278" t="s">
        <v>10013</v>
      </c>
      <c r="G6278" s="41">
        <v>41165</v>
      </c>
      <c r="H6278" t="s">
        <v>879</v>
      </c>
      <c r="L6278" t="s">
        <v>21854</v>
      </c>
      <c r="M6278" s="44">
        <v>-17492.8</v>
      </c>
      <c r="N6278" s="44">
        <v>-17492.8</v>
      </c>
    </row>
    <row r="6279" spans="2:14" x14ac:dyDescent="0.25">
      <c r="B6279" s="49" t="s">
        <v>9328</v>
      </c>
      <c r="C6279" s="53" t="str">
        <f>_xlfn.XLOOKUP(Tabla1[[#This Row],[txtDimensionFocus]],Tabla7[Columna1],Tabla7[Columna2])</f>
        <v>Cuentas Por Pagar Contratos</v>
      </c>
      <c r="D6279" s="43" t="s">
        <v>266</v>
      </c>
      <c r="E6279" t="s">
        <v>265</v>
      </c>
      <c r="F6279" t="s">
        <v>10150</v>
      </c>
      <c r="G6279" s="41">
        <v>41248</v>
      </c>
      <c r="H6279" t="s">
        <v>1062</v>
      </c>
      <c r="I6279" t="s">
        <v>20133</v>
      </c>
      <c r="K6279" t="s">
        <v>23449</v>
      </c>
      <c r="L6279" t="s">
        <v>21854</v>
      </c>
      <c r="M6279" s="44">
        <v>-17400</v>
      </c>
      <c r="N6279" s="44">
        <v>-17400</v>
      </c>
    </row>
    <row r="6280" spans="2:14" x14ac:dyDescent="0.25">
      <c r="B6280" s="49" t="s">
        <v>9328</v>
      </c>
      <c r="C6280" s="53" t="str">
        <f>_xlfn.XLOOKUP(Tabla1[[#This Row],[txtDimensionFocus]],Tabla7[Columna1],Tabla7[Columna2])</f>
        <v>Cuentas Por Pagar Contratos</v>
      </c>
      <c r="D6280" s="43" t="s">
        <v>13873</v>
      </c>
      <c r="E6280" t="s">
        <v>5809</v>
      </c>
      <c r="F6280" t="s">
        <v>14193</v>
      </c>
      <c r="G6280" s="41">
        <v>42600</v>
      </c>
      <c r="H6280" t="s">
        <v>6275</v>
      </c>
      <c r="L6280" t="s">
        <v>21854</v>
      </c>
      <c r="M6280" s="44">
        <v>-16500</v>
      </c>
      <c r="N6280" s="44">
        <v>-16500</v>
      </c>
    </row>
    <row r="6281" spans="2:14" x14ac:dyDescent="0.25">
      <c r="B6281" s="49" t="s">
        <v>9328</v>
      </c>
      <c r="C6281" s="53" t="str">
        <f>_xlfn.XLOOKUP(Tabla1[[#This Row],[txtDimensionFocus]],Tabla7[Columna1],Tabla7[Columna2])</f>
        <v>Cuentas Por Pagar Contratos</v>
      </c>
      <c r="D6281" s="43" t="s">
        <v>10467</v>
      </c>
      <c r="E6281" t="s">
        <v>1493</v>
      </c>
      <c r="F6281" t="s">
        <v>10468</v>
      </c>
      <c r="G6281" s="41">
        <v>41498</v>
      </c>
      <c r="H6281" t="s">
        <v>1494</v>
      </c>
      <c r="L6281" t="s">
        <v>21854</v>
      </c>
      <c r="M6281" s="44">
        <v>-16240</v>
      </c>
      <c r="N6281" s="44">
        <v>-16240</v>
      </c>
    </row>
    <row r="6282" spans="2:14" x14ac:dyDescent="0.25">
      <c r="B6282" s="49" t="s">
        <v>9328</v>
      </c>
      <c r="C6282" s="53" t="str">
        <f>_xlfn.XLOOKUP(Tabla1[[#This Row],[txtDimensionFocus]],Tabla7[Columna1],Tabla7[Columna2])</f>
        <v>Cuentas Por Pagar Contratos</v>
      </c>
      <c r="D6282" s="43" t="s">
        <v>484</v>
      </c>
      <c r="E6282" t="s">
        <v>483</v>
      </c>
      <c r="F6282" t="s">
        <v>10004</v>
      </c>
      <c r="G6282" s="41">
        <v>41165</v>
      </c>
      <c r="H6282" t="s">
        <v>861</v>
      </c>
      <c r="L6282" t="s">
        <v>21854</v>
      </c>
      <c r="M6282" s="44">
        <v>-16008</v>
      </c>
      <c r="N6282" s="44">
        <v>-16008</v>
      </c>
    </row>
    <row r="6283" spans="2:14" x14ac:dyDescent="0.25">
      <c r="B6283" s="49" t="s">
        <v>9328</v>
      </c>
      <c r="C6283" s="53" t="str">
        <f>_xlfn.XLOOKUP(Tabla1[[#This Row],[txtDimensionFocus]],Tabla7[Columna1],Tabla7[Columna2])</f>
        <v>Cuentas Por Pagar Contratos</v>
      </c>
      <c r="D6283" s="43" t="s">
        <v>13843</v>
      </c>
      <c r="E6283" t="s">
        <v>5783</v>
      </c>
      <c r="F6283" t="s">
        <v>13844</v>
      </c>
      <c r="G6283" s="41">
        <v>42299</v>
      </c>
      <c r="H6283" t="s">
        <v>5784</v>
      </c>
      <c r="L6283" t="s">
        <v>21854</v>
      </c>
      <c r="M6283" s="44">
        <v>-16000</v>
      </c>
      <c r="N6283" s="44">
        <v>-16000</v>
      </c>
    </row>
    <row r="6284" spans="2:14" x14ac:dyDescent="0.25">
      <c r="B6284" s="49" t="s">
        <v>9328</v>
      </c>
      <c r="C6284" s="53" t="str">
        <f>_xlfn.XLOOKUP(Tabla1[[#This Row],[txtDimensionFocus]],Tabla7[Columna1],Tabla7[Columna2])</f>
        <v>Cuentas Por Pagar Contratos</v>
      </c>
      <c r="D6284" s="43" t="s">
        <v>13845</v>
      </c>
      <c r="E6284" t="s">
        <v>5786</v>
      </c>
      <c r="F6284" t="s">
        <v>13846</v>
      </c>
      <c r="G6284" s="41">
        <v>42299</v>
      </c>
      <c r="H6284" t="s">
        <v>5784</v>
      </c>
      <c r="L6284" t="s">
        <v>21854</v>
      </c>
      <c r="M6284" s="44">
        <v>-16000</v>
      </c>
      <c r="N6284" s="44">
        <v>-16000</v>
      </c>
    </row>
    <row r="6285" spans="2:14" x14ac:dyDescent="0.25">
      <c r="B6285" s="49" t="s">
        <v>9328</v>
      </c>
      <c r="C6285" s="53" t="str">
        <f>_xlfn.XLOOKUP(Tabla1[[#This Row],[txtDimensionFocus]],Tabla7[Columna1],Tabla7[Columna2])</f>
        <v>Cuentas Por Pagar Contratos</v>
      </c>
      <c r="D6285" s="43" t="s">
        <v>13908</v>
      </c>
      <c r="E6285" t="s">
        <v>5866</v>
      </c>
      <c r="F6285" t="s">
        <v>13909</v>
      </c>
      <c r="G6285" s="41">
        <v>42342</v>
      </c>
      <c r="H6285" t="s">
        <v>5867</v>
      </c>
      <c r="L6285" t="s">
        <v>21854</v>
      </c>
      <c r="M6285" s="44">
        <v>-16000</v>
      </c>
      <c r="N6285" s="44">
        <v>-16000</v>
      </c>
    </row>
    <row r="6286" spans="2:14" x14ac:dyDescent="0.25">
      <c r="B6286" s="49" t="s">
        <v>9328</v>
      </c>
      <c r="C6286" s="53" t="str">
        <f>_xlfn.XLOOKUP(Tabla1[[#This Row],[txtDimensionFocus]],Tabla7[Columna1],Tabla7[Columna2])</f>
        <v>Cuentas Por Pagar Contratos</v>
      </c>
      <c r="D6286" s="43" t="s">
        <v>13847</v>
      </c>
      <c r="E6286" t="s">
        <v>5787</v>
      </c>
      <c r="F6286" t="s">
        <v>13848</v>
      </c>
      <c r="G6286" s="41">
        <v>42299</v>
      </c>
      <c r="H6286" t="s">
        <v>5784</v>
      </c>
      <c r="L6286" t="s">
        <v>21854</v>
      </c>
      <c r="M6286" s="44">
        <v>-16000</v>
      </c>
      <c r="N6286" s="44">
        <v>-16000</v>
      </c>
    </row>
    <row r="6287" spans="2:14" x14ac:dyDescent="0.25">
      <c r="B6287" s="49" t="s">
        <v>9328</v>
      </c>
      <c r="C6287" s="53" t="str">
        <f>_xlfn.XLOOKUP(Tabla1[[#This Row],[txtDimensionFocus]],Tabla7[Columna1],Tabla7[Columna2])</f>
        <v>Cuentas Por Pagar Contratos</v>
      </c>
      <c r="D6287" s="43" t="s">
        <v>13849</v>
      </c>
      <c r="E6287" t="s">
        <v>5788</v>
      </c>
      <c r="F6287" t="s">
        <v>13850</v>
      </c>
      <c r="G6287" s="41">
        <v>42299</v>
      </c>
      <c r="H6287" t="s">
        <v>5784</v>
      </c>
      <c r="L6287" t="s">
        <v>21854</v>
      </c>
      <c r="M6287" s="44">
        <v>-16000</v>
      </c>
      <c r="N6287" s="44">
        <v>-16000</v>
      </c>
    </row>
    <row r="6288" spans="2:14" x14ac:dyDescent="0.25">
      <c r="B6288" s="49" t="s">
        <v>9328</v>
      </c>
      <c r="C6288" s="53" t="str">
        <f>_xlfn.XLOOKUP(Tabla1[[#This Row],[txtDimensionFocus]],Tabla7[Columna1],Tabla7[Columna2])</f>
        <v>Cuentas Por Pagar Contratos</v>
      </c>
      <c r="D6288" s="43" t="s">
        <v>13851</v>
      </c>
      <c r="E6288" t="s">
        <v>5789</v>
      </c>
      <c r="F6288" t="s">
        <v>13852</v>
      </c>
      <c r="G6288" s="41">
        <v>42299</v>
      </c>
      <c r="H6288" t="s">
        <v>5784</v>
      </c>
      <c r="L6288" t="s">
        <v>21854</v>
      </c>
      <c r="M6288" s="44">
        <v>-16000</v>
      </c>
      <c r="N6288" s="44">
        <v>-16000</v>
      </c>
    </row>
    <row r="6289" spans="2:14" x14ac:dyDescent="0.25">
      <c r="B6289" s="49" t="s">
        <v>9328</v>
      </c>
      <c r="C6289" s="53" t="str">
        <f>_xlfn.XLOOKUP(Tabla1[[#This Row],[txtDimensionFocus]],Tabla7[Columna1],Tabla7[Columna2])</f>
        <v>Cuentas Por Pagar Contratos</v>
      </c>
      <c r="D6289" s="43" t="s">
        <v>13853</v>
      </c>
      <c r="E6289" t="s">
        <v>5790</v>
      </c>
      <c r="F6289" t="s">
        <v>13854</v>
      </c>
      <c r="G6289" s="41">
        <v>42299</v>
      </c>
      <c r="H6289" t="s">
        <v>5784</v>
      </c>
      <c r="L6289" t="s">
        <v>21854</v>
      </c>
      <c r="M6289" s="44">
        <v>-16000</v>
      </c>
      <c r="N6289" s="44">
        <v>-16000</v>
      </c>
    </row>
    <row r="6290" spans="2:14" x14ac:dyDescent="0.25">
      <c r="B6290" s="49" t="s">
        <v>9328</v>
      </c>
      <c r="C6290" s="53" t="str">
        <f>_xlfn.XLOOKUP(Tabla1[[#This Row],[txtDimensionFocus]],Tabla7[Columna1],Tabla7[Columna2])</f>
        <v>Cuentas Por Pagar Contratos</v>
      </c>
      <c r="D6290" s="43" t="s">
        <v>13855</v>
      </c>
      <c r="E6290" t="s">
        <v>5791</v>
      </c>
      <c r="F6290" t="s">
        <v>13856</v>
      </c>
      <c r="G6290" s="41">
        <v>42299</v>
      </c>
      <c r="H6290" t="s">
        <v>5784</v>
      </c>
      <c r="L6290" t="s">
        <v>21854</v>
      </c>
      <c r="M6290" s="44">
        <v>-16000</v>
      </c>
      <c r="N6290" s="44">
        <v>-16000</v>
      </c>
    </row>
    <row r="6291" spans="2:14" x14ac:dyDescent="0.25">
      <c r="B6291" s="49" t="s">
        <v>9328</v>
      </c>
      <c r="C6291" s="53" t="str">
        <f>_xlfn.XLOOKUP(Tabla1[[#This Row],[txtDimensionFocus]],Tabla7[Columna1],Tabla7[Columna2])</f>
        <v>Cuentas Por Pagar Contratos</v>
      </c>
      <c r="D6291" s="43" t="s">
        <v>13857</v>
      </c>
      <c r="E6291" t="s">
        <v>5792</v>
      </c>
      <c r="F6291" t="s">
        <v>13858</v>
      </c>
      <c r="G6291" s="41">
        <v>42299</v>
      </c>
      <c r="H6291" t="s">
        <v>5784</v>
      </c>
      <c r="L6291" t="s">
        <v>21854</v>
      </c>
      <c r="M6291" s="44">
        <v>-16000</v>
      </c>
      <c r="N6291" s="44">
        <v>-16000</v>
      </c>
    </row>
    <row r="6292" spans="2:14" x14ac:dyDescent="0.25">
      <c r="B6292" s="49" t="s">
        <v>9328</v>
      </c>
      <c r="C6292" s="53" t="str">
        <f>_xlfn.XLOOKUP(Tabla1[[#This Row],[txtDimensionFocus]],Tabla7[Columna1],Tabla7[Columna2])</f>
        <v>Cuentas Por Pagar Contratos</v>
      </c>
      <c r="D6292" s="43" t="s">
        <v>13859</v>
      </c>
      <c r="E6292" t="s">
        <v>5793</v>
      </c>
      <c r="F6292" t="s">
        <v>13860</v>
      </c>
      <c r="G6292" s="41">
        <v>42299</v>
      </c>
      <c r="H6292" t="s">
        <v>5784</v>
      </c>
      <c r="L6292" t="s">
        <v>21854</v>
      </c>
      <c r="M6292" s="44">
        <v>-16000</v>
      </c>
      <c r="N6292" s="44">
        <v>-16000</v>
      </c>
    </row>
    <row r="6293" spans="2:14" x14ac:dyDescent="0.25">
      <c r="B6293" s="49" t="s">
        <v>9328</v>
      </c>
      <c r="C6293" s="53" t="str">
        <f>_xlfn.XLOOKUP(Tabla1[[#This Row],[txtDimensionFocus]],Tabla7[Columna1],Tabla7[Columna2])</f>
        <v>Cuentas Por Pagar Contratos</v>
      </c>
      <c r="D6293" s="43" t="s">
        <v>13861</v>
      </c>
      <c r="E6293" t="s">
        <v>5794</v>
      </c>
      <c r="F6293" t="s">
        <v>13862</v>
      </c>
      <c r="G6293" s="41">
        <v>42299</v>
      </c>
      <c r="H6293" t="s">
        <v>5784</v>
      </c>
      <c r="L6293" t="s">
        <v>21854</v>
      </c>
      <c r="M6293" s="44">
        <v>-16000</v>
      </c>
      <c r="N6293" s="44">
        <v>-16000</v>
      </c>
    </row>
    <row r="6294" spans="2:14" x14ac:dyDescent="0.25">
      <c r="B6294" s="49" t="s">
        <v>9328</v>
      </c>
      <c r="C6294" s="53" t="str">
        <f>_xlfn.XLOOKUP(Tabla1[[#This Row],[txtDimensionFocus]],Tabla7[Columna1],Tabla7[Columna2])</f>
        <v>Cuentas Por Pagar Contratos</v>
      </c>
      <c r="D6294" s="43" t="s">
        <v>13863</v>
      </c>
      <c r="E6294" t="s">
        <v>5795</v>
      </c>
      <c r="F6294" t="s">
        <v>13864</v>
      </c>
      <c r="G6294" s="41">
        <v>42299</v>
      </c>
      <c r="H6294" t="s">
        <v>5784</v>
      </c>
      <c r="L6294" t="s">
        <v>21854</v>
      </c>
      <c r="M6294" s="44">
        <v>-16000</v>
      </c>
      <c r="N6294" s="44">
        <v>-16000</v>
      </c>
    </row>
    <row r="6295" spans="2:14" x14ac:dyDescent="0.25">
      <c r="B6295" s="49" t="s">
        <v>9328</v>
      </c>
      <c r="C6295" s="53" t="str">
        <f>_xlfn.XLOOKUP(Tabla1[[#This Row],[txtDimensionFocus]],Tabla7[Columna1],Tabla7[Columna2])</f>
        <v>Cuentas Por Pagar Contratos</v>
      </c>
      <c r="D6295" s="43" t="s">
        <v>13831</v>
      </c>
      <c r="E6295" t="s">
        <v>5769</v>
      </c>
      <c r="F6295" t="s">
        <v>13832</v>
      </c>
      <c r="G6295" s="41">
        <v>42291</v>
      </c>
      <c r="H6295" t="s">
        <v>5770</v>
      </c>
      <c r="L6295" t="s">
        <v>21854</v>
      </c>
      <c r="M6295" s="44">
        <v>-15500</v>
      </c>
      <c r="N6295" s="44">
        <v>-15500</v>
      </c>
    </row>
    <row r="6296" spans="2:14" x14ac:dyDescent="0.25">
      <c r="B6296" s="49" t="s">
        <v>9328</v>
      </c>
      <c r="C6296" s="53" t="str">
        <f>_xlfn.XLOOKUP(Tabla1[[#This Row],[txtDimensionFocus]],Tabla7[Columna1],Tabla7[Columna2])</f>
        <v>Cuentas Por Pagar Contratos</v>
      </c>
      <c r="D6296" s="43" t="s">
        <v>9605</v>
      </c>
      <c r="E6296" t="s">
        <v>399</v>
      </c>
      <c r="F6296" t="s">
        <v>13608</v>
      </c>
      <c r="G6296" s="41">
        <v>42156</v>
      </c>
      <c r="H6296" t="s">
        <v>5513</v>
      </c>
      <c r="I6296" t="s">
        <v>19429</v>
      </c>
      <c r="K6296" t="s">
        <v>22914</v>
      </c>
      <c r="L6296" t="s">
        <v>21854</v>
      </c>
      <c r="M6296" s="44">
        <v>-15340</v>
      </c>
      <c r="N6296" s="44">
        <v>-15340</v>
      </c>
    </row>
    <row r="6297" spans="2:14" x14ac:dyDescent="0.25">
      <c r="B6297" s="49" t="s">
        <v>9328</v>
      </c>
      <c r="C6297" s="53" t="str">
        <f>_xlfn.XLOOKUP(Tabla1[[#This Row],[txtDimensionFocus]],Tabla7[Columna1],Tabla7[Columna2])</f>
        <v>Cuentas Por Pagar Contratos</v>
      </c>
      <c r="D6297" s="43" t="s">
        <v>856</v>
      </c>
      <c r="E6297" t="s">
        <v>855</v>
      </c>
      <c r="F6297" t="s">
        <v>10002</v>
      </c>
      <c r="G6297" s="41">
        <v>41165</v>
      </c>
      <c r="H6297" t="s">
        <v>857</v>
      </c>
      <c r="L6297" t="s">
        <v>21854</v>
      </c>
      <c r="M6297" s="44">
        <v>-15010</v>
      </c>
      <c r="N6297" s="44">
        <v>-15010</v>
      </c>
    </row>
    <row r="6298" spans="2:14" x14ac:dyDescent="0.25">
      <c r="B6298" s="49" t="s">
        <v>9328</v>
      </c>
      <c r="C6298" s="53" t="str">
        <f>_xlfn.XLOOKUP(Tabla1[[#This Row],[txtDimensionFocus]],Tabla7[Columna1],Tabla7[Columna2])</f>
        <v>Cuentas Por Pagar Contratos</v>
      </c>
      <c r="D6298" s="43" t="s">
        <v>12299</v>
      </c>
      <c r="E6298" t="s">
        <v>3773</v>
      </c>
      <c r="F6298" t="s">
        <v>12300</v>
      </c>
      <c r="G6298" s="41">
        <v>41785</v>
      </c>
      <c r="H6298" t="s">
        <v>3774</v>
      </c>
      <c r="L6298" t="s">
        <v>21854</v>
      </c>
      <c r="M6298" s="44">
        <v>-15000</v>
      </c>
      <c r="N6298" s="44">
        <v>-15000</v>
      </c>
    </row>
    <row r="6299" spans="2:14" x14ac:dyDescent="0.25">
      <c r="B6299" s="49" t="s">
        <v>9328</v>
      </c>
      <c r="C6299" s="53" t="str">
        <f>_xlfn.XLOOKUP(Tabla1[[#This Row],[txtDimensionFocus]],Tabla7[Columna1],Tabla7[Columna2])</f>
        <v>Cuentas Por Pagar Contratos</v>
      </c>
      <c r="D6299" s="43" t="s">
        <v>16130</v>
      </c>
      <c r="E6299" t="s">
        <v>8768</v>
      </c>
      <c r="F6299" t="s">
        <v>16131</v>
      </c>
      <c r="G6299" s="41">
        <v>44770</v>
      </c>
      <c r="H6299" t="s">
        <v>8769</v>
      </c>
      <c r="I6299" t="s">
        <v>19601</v>
      </c>
      <c r="K6299" t="s">
        <v>23033</v>
      </c>
      <c r="L6299" t="s">
        <v>21854</v>
      </c>
      <c r="M6299" s="44">
        <v>-95580</v>
      </c>
      <c r="N6299" s="44">
        <v>-14580</v>
      </c>
    </row>
    <row r="6300" spans="2:14" x14ac:dyDescent="0.25">
      <c r="B6300" s="49" t="s">
        <v>9328</v>
      </c>
      <c r="C6300" s="53" t="str">
        <f>_xlfn.XLOOKUP(Tabla1[[#This Row],[txtDimensionFocus]],Tabla7[Columna1],Tabla7[Columna2])</f>
        <v>Cuentas Por Pagar Contratos</v>
      </c>
      <c r="D6300" s="43" t="s">
        <v>484</v>
      </c>
      <c r="E6300" t="s">
        <v>483</v>
      </c>
      <c r="F6300" t="s">
        <v>10011</v>
      </c>
      <c r="G6300" s="41">
        <v>41165</v>
      </c>
      <c r="H6300" t="s">
        <v>875</v>
      </c>
      <c r="L6300" t="s">
        <v>21854</v>
      </c>
      <c r="M6300" s="44">
        <v>-14500</v>
      </c>
      <c r="N6300" s="44">
        <v>-14500</v>
      </c>
    </row>
    <row r="6301" spans="2:14" x14ac:dyDescent="0.25">
      <c r="B6301" s="49" t="s">
        <v>9328</v>
      </c>
      <c r="C6301" s="53" t="str">
        <f>_xlfn.XLOOKUP(Tabla1[[#This Row],[txtDimensionFocus]],Tabla7[Columna1],Tabla7[Columna2])</f>
        <v>Cuentas Por Pagar Contratos</v>
      </c>
      <c r="D6301" s="43" t="s">
        <v>816</v>
      </c>
      <c r="E6301" t="s">
        <v>815</v>
      </c>
      <c r="F6301" t="s">
        <v>9974</v>
      </c>
      <c r="G6301" s="41">
        <v>41152</v>
      </c>
      <c r="L6301" t="s">
        <v>21854</v>
      </c>
      <c r="M6301" s="44">
        <v>-14415.3</v>
      </c>
      <c r="N6301" s="44">
        <v>-14415.3</v>
      </c>
    </row>
    <row r="6302" spans="2:14" x14ac:dyDescent="0.25">
      <c r="B6302" s="49" t="s">
        <v>9328</v>
      </c>
      <c r="C6302" s="53" t="str">
        <f>_xlfn.XLOOKUP(Tabla1[[#This Row],[txtDimensionFocus]],Tabla7[Columna1],Tabla7[Columna2])</f>
        <v>Cuentas Por Pagar Contratos</v>
      </c>
      <c r="D6302" s="43" t="s">
        <v>15326</v>
      </c>
      <c r="E6302" t="s">
        <v>7788</v>
      </c>
      <c r="F6302" t="s">
        <v>15327</v>
      </c>
      <c r="G6302" s="41">
        <v>44148</v>
      </c>
      <c r="H6302" t="s">
        <v>7789</v>
      </c>
      <c r="I6302" t="s">
        <v>19634</v>
      </c>
      <c r="K6302" t="s">
        <v>22266</v>
      </c>
      <c r="L6302" t="s">
        <v>21854</v>
      </c>
      <c r="M6302" s="44">
        <v>-14342.85</v>
      </c>
      <c r="N6302" s="44">
        <v>-14342.85</v>
      </c>
    </row>
    <row r="6303" spans="2:14" x14ac:dyDescent="0.25">
      <c r="B6303" s="49" t="s">
        <v>9328</v>
      </c>
      <c r="C6303" s="53" t="str">
        <f>_xlfn.XLOOKUP(Tabla1[[#This Row],[txtDimensionFocus]],Tabla7[Columna1],Tabla7[Columna2])</f>
        <v>Cuentas Por Pagar Contratos</v>
      </c>
      <c r="D6303" s="43" t="s">
        <v>10889</v>
      </c>
      <c r="E6303" t="s">
        <v>1975</v>
      </c>
      <c r="F6303" t="s">
        <v>10890</v>
      </c>
      <c r="G6303" s="41">
        <v>41626</v>
      </c>
      <c r="H6303" s="50" t="s">
        <v>1976</v>
      </c>
      <c r="L6303" t="s">
        <v>21854</v>
      </c>
      <c r="M6303" s="44">
        <v>-90860</v>
      </c>
      <c r="N6303" s="44">
        <v>-13860</v>
      </c>
    </row>
    <row r="6304" spans="2:14" x14ac:dyDescent="0.25">
      <c r="B6304" s="49" t="s">
        <v>9328</v>
      </c>
      <c r="C6304" s="53" t="str">
        <f>_xlfn.XLOOKUP(Tabla1[[#This Row],[txtDimensionFocus]],Tabla7[Columna1],Tabla7[Columna2])</f>
        <v>Cuentas Por Pagar Contratos</v>
      </c>
      <c r="D6304" s="43" t="s">
        <v>9605</v>
      </c>
      <c r="E6304" t="s">
        <v>399</v>
      </c>
      <c r="F6304" t="s">
        <v>9606</v>
      </c>
      <c r="G6304" s="41">
        <v>40832</v>
      </c>
      <c r="H6304" t="s">
        <v>400</v>
      </c>
      <c r="L6304" t="s">
        <v>21854</v>
      </c>
      <c r="M6304" s="44">
        <v>-13000</v>
      </c>
      <c r="N6304" s="44">
        <v>-13000</v>
      </c>
    </row>
    <row r="6305" spans="2:14" x14ac:dyDescent="0.25">
      <c r="B6305" s="49" t="s">
        <v>9328</v>
      </c>
      <c r="C6305" s="53" t="str">
        <f>_xlfn.XLOOKUP(Tabla1[[#This Row],[txtDimensionFocus]],Tabla7[Columna1],Tabla7[Columna2])</f>
        <v>Cuentas Por Pagar Contratos</v>
      </c>
      <c r="D6305" s="43" t="s">
        <v>14388</v>
      </c>
      <c r="E6305" t="s">
        <v>6497</v>
      </c>
      <c r="F6305" t="s">
        <v>14389</v>
      </c>
      <c r="G6305" s="41">
        <v>42724</v>
      </c>
      <c r="H6305" t="s">
        <v>6498</v>
      </c>
      <c r="I6305" t="s">
        <v>19908</v>
      </c>
      <c r="K6305" t="s">
        <v>23326</v>
      </c>
      <c r="L6305" t="s">
        <v>21854</v>
      </c>
      <c r="M6305" s="44">
        <v>-12980</v>
      </c>
      <c r="N6305" s="44">
        <v>-12980</v>
      </c>
    </row>
    <row r="6306" spans="2:14" x14ac:dyDescent="0.25">
      <c r="B6306" s="49" t="s">
        <v>9328</v>
      </c>
      <c r="C6306" s="53" t="str">
        <f>_xlfn.XLOOKUP(Tabla1[[#This Row],[txtDimensionFocus]],Tabla7[Columna1],Tabla7[Columna2])</f>
        <v>Cuentas Por Pagar Contratos</v>
      </c>
      <c r="D6306" s="43" t="s">
        <v>14388</v>
      </c>
      <c r="E6306" t="s">
        <v>6497</v>
      </c>
      <c r="F6306" t="s">
        <v>14443</v>
      </c>
      <c r="G6306" s="41">
        <v>42776</v>
      </c>
      <c r="H6306" t="s">
        <v>6565</v>
      </c>
      <c r="I6306" t="s">
        <v>19909</v>
      </c>
      <c r="K6306" t="s">
        <v>23326</v>
      </c>
      <c r="L6306" t="s">
        <v>21854</v>
      </c>
      <c r="M6306" s="44">
        <v>-12980</v>
      </c>
      <c r="N6306" s="44">
        <v>-12980</v>
      </c>
    </row>
    <row r="6307" spans="2:14" x14ac:dyDescent="0.25">
      <c r="B6307" s="49" t="s">
        <v>9328</v>
      </c>
      <c r="C6307" s="53" t="str">
        <f>_xlfn.XLOOKUP(Tabla1[[#This Row],[txtDimensionFocus]],Tabla7[Columna1],Tabla7[Columna2])</f>
        <v>Cuentas Por Pagar Contratos</v>
      </c>
      <c r="D6307" s="43" t="s">
        <v>14388</v>
      </c>
      <c r="E6307" t="s">
        <v>6497</v>
      </c>
      <c r="F6307" t="s">
        <v>14542</v>
      </c>
      <c r="G6307" s="41">
        <v>42789</v>
      </c>
      <c r="H6307" t="s">
        <v>6682</v>
      </c>
      <c r="I6307" t="s">
        <v>19910</v>
      </c>
      <c r="K6307" t="s">
        <v>23326</v>
      </c>
      <c r="L6307" t="s">
        <v>21854</v>
      </c>
      <c r="M6307" s="44">
        <v>-12980</v>
      </c>
      <c r="N6307" s="44">
        <v>-12980</v>
      </c>
    </row>
    <row r="6308" spans="2:14" x14ac:dyDescent="0.25">
      <c r="B6308" s="49" t="s">
        <v>9328</v>
      </c>
      <c r="C6308" s="53" t="str">
        <f>_xlfn.XLOOKUP(Tabla1[[#This Row],[txtDimensionFocus]],Tabla7[Columna1],Tabla7[Columna2])</f>
        <v>Cuentas Por Pagar Contratos</v>
      </c>
      <c r="D6308" s="43" t="s">
        <v>5831</v>
      </c>
      <c r="E6308" t="s">
        <v>5830</v>
      </c>
      <c r="F6308" t="s">
        <v>13886</v>
      </c>
      <c r="G6308" s="41">
        <v>42318</v>
      </c>
      <c r="H6308" t="s">
        <v>5832</v>
      </c>
      <c r="I6308" t="s">
        <v>19492</v>
      </c>
      <c r="K6308" t="s">
        <v>23471</v>
      </c>
      <c r="L6308" t="s">
        <v>21854</v>
      </c>
      <c r="M6308" s="44">
        <v>-12980</v>
      </c>
      <c r="N6308" s="44">
        <v>-12980</v>
      </c>
    </row>
    <row r="6309" spans="2:14" x14ac:dyDescent="0.25">
      <c r="B6309" s="49" t="s">
        <v>9328</v>
      </c>
      <c r="C6309" s="53" t="str">
        <f>_xlfn.XLOOKUP(Tabla1[[#This Row],[txtDimensionFocus]],Tabla7[Columna1],Tabla7[Columna2])</f>
        <v>Cuentas Por Pagar Contratos</v>
      </c>
      <c r="D6309" s="43" t="s">
        <v>484</v>
      </c>
      <c r="E6309" t="s">
        <v>483</v>
      </c>
      <c r="F6309" t="s">
        <v>10005</v>
      </c>
      <c r="G6309" s="41">
        <v>41165</v>
      </c>
      <c r="H6309" t="s">
        <v>863</v>
      </c>
      <c r="L6309" t="s">
        <v>21854</v>
      </c>
      <c r="M6309" s="44">
        <v>-12725.2</v>
      </c>
      <c r="N6309" s="44">
        <v>-12725.2</v>
      </c>
    </row>
    <row r="6310" spans="2:14" x14ac:dyDescent="0.25">
      <c r="B6310" s="49" t="s">
        <v>9328</v>
      </c>
      <c r="C6310" s="53" t="str">
        <f>_xlfn.XLOOKUP(Tabla1[[#This Row],[txtDimensionFocus]],Tabla7[Columna1],Tabla7[Columna2])</f>
        <v>Cuentas Por Pagar Contratos</v>
      </c>
      <c r="D6310" s="43" t="s">
        <v>14809</v>
      </c>
      <c r="E6310" t="s">
        <v>7045</v>
      </c>
      <c r="F6310" t="s">
        <v>14821</v>
      </c>
      <c r="G6310" s="41">
        <v>43201</v>
      </c>
      <c r="H6310" t="s">
        <v>7060</v>
      </c>
      <c r="I6310" t="s">
        <v>19483</v>
      </c>
      <c r="K6310" t="s">
        <v>23029</v>
      </c>
      <c r="L6310" t="s">
        <v>21854</v>
      </c>
      <c r="M6310" s="44">
        <v>-11800</v>
      </c>
      <c r="N6310" s="44">
        <v>-11800</v>
      </c>
    </row>
    <row r="6311" spans="2:14" x14ac:dyDescent="0.25">
      <c r="B6311" s="49" t="s">
        <v>9328</v>
      </c>
      <c r="C6311" s="53" t="str">
        <f>_xlfn.XLOOKUP(Tabla1[[#This Row],[txtDimensionFocus]],Tabla7[Columna1],Tabla7[Columna2])</f>
        <v>Cuentas Por Pagar Contratos</v>
      </c>
      <c r="D6311" s="43" t="s">
        <v>14809</v>
      </c>
      <c r="E6311" t="s">
        <v>7045</v>
      </c>
      <c r="F6311" t="s">
        <v>14859</v>
      </c>
      <c r="G6311" s="41">
        <v>43245</v>
      </c>
      <c r="H6311" t="s">
        <v>7112</v>
      </c>
      <c r="I6311" t="s">
        <v>19484</v>
      </c>
      <c r="K6311" t="s">
        <v>23029</v>
      </c>
      <c r="L6311" t="s">
        <v>21854</v>
      </c>
      <c r="M6311" s="44">
        <v>-11800</v>
      </c>
      <c r="N6311" s="44">
        <v>-11800</v>
      </c>
    </row>
    <row r="6312" spans="2:14" x14ac:dyDescent="0.25">
      <c r="B6312" s="49" t="s">
        <v>9328</v>
      </c>
      <c r="C6312" s="53" t="str">
        <f>_xlfn.XLOOKUP(Tabla1[[#This Row],[txtDimensionFocus]],Tabla7[Columna1],Tabla7[Columna2])</f>
        <v>Cuentas Por Pagar Contratos</v>
      </c>
      <c r="D6312" s="43" t="s">
        <v>14809</v>
      </c>
      <c r="E6312" t="s">
        <v>7045</v>
      </c>
      <c r="F6312" t="s">
        <v>14873</v>
      </c>
      <c r="G6312" s="41">
        <v>43276</v>
      </c>
      <c r="H6312" t="s">
        <v>7134</v>
      </c>
      <c r="I6312" t="s">
        <v>19593</v>
      </c>
      <c r="K6312" t="s">
        <v>23029</v>
      </c>
      <c r="L6312" t="s">
        <v>21854</v>
      </c>
      <c r="M6312" s="44">
        <v>-11800</v>
      </c>
      <c r="N6312" s="44">
        <v>-11800</v>
      </c>
    </row>
    <row r="6313" spans="2:14" x14ac:dyDescent="0.25">
      <c r="B6313" s="49" t="s">
        <v>9328</v>
      </c>
      <c r="C6313" s="53" t="str">
        <f>_xlfn.XLOOKUP(Tabla1[[#This Row],[txtDimensionFocus]],Tabla7[Columna1],Tabla7[Columna2])</f>
        <v>Cuentas Por Pagar Contratos</v>
      </c>
      <c r="D6313" s="43" t="s">
        <v>14809</v>
      </c>
      <c r="E6313" t="s">
        <v>7045</v>
      </c>
      <c r="F6313" t="s">
        <v>14892</v>
      </c>
      <c r="G6313" s="41">
        <v>43285</v>
      </c>
      <c r="H6313" t="s">
        <v>7153</v>
      </c>
      <c r="I6313" t="s">
        <v>19594</v>
      </c>
      <c r="K6313" t="s">
        <v>23029</v>
      </c>
      <c r="L6313" t="s">
        <v>21854</v>
      </c>
      <c r="M6313" s="44">
        <v>-11800</v>
      </c>
      <c r="N6313" s="44">
        <v>-11800</v>
      </c>
    </row>
    <row r="6314" spans="2:14" x14ac:dyDescent="0.25">
      <c r="B6314" s="49" t="s">
        <v>9328</v>
      </c>
      <c r="C6314" s="53" t="str">
        <f>_xlfn.XLOOKUP(Tabla1[[#This Row],[txtDimensionFocus]],Tabla7[Columna1],Tabla7[Columna2])</f>
        <v>Cuentas Por Pagar Contratos</v>
      </c>
      <c r="D6314" s="43" t="s">
        <v>14809</v>
      </c>
      <c r="E6314" t="s">
        <v>7045</v>
      </c>
      <c r="F6314" t="s">
        <v>14904</v>
      </c>
      <c r="G6314" s="41">
        <v>43304</v>
      </c>
      <c r="H6314" t="s">
        <v>7171</v>
      </c>
      <c r="I6314" t="s">
        <v>19595</v>
      </c>
      <c r="K6314" t="s">
        <v>23029</v>
      </c>
      <c r="L6314" t="s">
        <v>21854</v>
      </c>
      <c r="M6314" s="44">
        <v>-11800</v>
      </c>
      <c r="N6314" s="44">
        <v>-11800</v>
      </c>
    </row>
    <row r="6315" spans="2:14" x14ac:dyDescent="0.25">
      <c r="B6315" s="49" t="s">
        <v>9328</v>
      </c>
      <c r="C6315" s="53" t="str">
        <f>_xlfn.XLOOKUP(Tabla1[[#This Row],[txtDimensionFocus]],Tabla7[Columna1],Tabla7[Columna2])</f>
        <v>Cuentas Por Pagar Contratos</v>
      </c>
      <c r="D6315" s="43" t="s">
        <v>14809</v>
      </c>
      <c r="E6315" t="s">
        <v>7045</v>
      </c>
      <c r="F6315" t="s">
        <v>14953</v>
      </c>
      <c r="G6315" s="41">
        <v>43378</v>
      </c>
      <c r="H6315" t="s">
        <v>7246</v>
      </c>
      <c r="I6315" t="s">
        <v>19596</v>
      </c>
      <c r="K6315" t="s">
        <v>23029</v>
      </c>
      <c r="L6315" t="s">
        <v>21854</v>
      </c>
      <c r="M6315" s="44">
        <v>-11800</v>
      </c>
      <c r="N6315" s="44">
        <v>-11800</v>
      </c>
    </row>
    <row r="6316" spans="2:14" x14ac:dyDescent="0.25">
      <c r="B6316" s="49" t="s">
        <v>9328</v>
      </c>
      <c r="C6316" s="53" t="str">
        <f>_xlfn.XLOOKUP(Tabla1[[#This Row],[txtDimensionFocus]],Tabla7[Columna1],Tabla7[Columna2])</f>
        <v>Cuentas Por Pagar Contratos</v>
      </c>
      <c r="D6316" s="43" t="s">
        <v>14665</v>
      </c>
      <c r="E6316" t="s">
        <v>6853</v>
      </c>
      <c r="F6316" t="s">
        <v>14666</v>
      </c>
      <c r="G6316" s="41">
        <v>42943</v>
      </c>
      <c r="H6316" t="s">
        <v>6854</v>
      </c>
      <c r="I6316" t="s">
        <v>19628</v>
      </c>
      <c r="K6316" t="s">
        <v>23058</v>
      </c>
      <c r="L6316" t="s">
        <v>21854</v>
      </c>
      <c r="M6316" s="44">
        <v>-11800</v>
      </c>
      <c r="N6316" s="44">
        <v>-11800</v>
      </c>
    </row>
    <row r="6317" spans="2:14" x14ac:dyDescent="0.25">
      <c r="B6317" s="49" t="s">
        <v>9328</v>
      </c>
      <c r="C6317" s="53" t="str">
        <f>_xlfn.XLOOKUP(Tabla1[[#This Row],[txtDimensionFocus]],Tabla7[Columna1],Tabla7[Columna2])</f>
        <v>Cuentas Por Pagar Contratos</v>
      </c>
      <c r="D6317" s="43" t="s">
        <v>14665</v>
      </c>
      <c r="E6317" t="s">
        <v>6853</v>
      </c>
      <c r="F6317" t="s">
        <v>14667</v>
      </c>
      <c r="G6317" s="41">
        <v>42943</v>
      </c>
      <c r="H6317" t="s">
        <v>6855</v>
      </c>
      <c r="I6317" t="s">
        <v>19629</v>
      </c>
      <c r="K6317" t="s">
        <v>23058</v>
      </c>
      <c r="L6317" t="s">
        <v>21854</v>
      </c>
      <c r="M6317" s="44">
        <v>-11800</v>
      </c>
      <c r="N6317" s="44">
        <v>-11800</v>
      </c>
    </row>
    <row r="6318" spans="2:14" x14ac:dyDescent="0.25">
      <c r="B6318" s="49" t="s">
        <v>9328</v>
      </c>
      <c r="C6318" s="53" t="str">
        <f>_xlfn.XLOOKUP(Tabla1[[#This Row],[txtDimensionFocus]],Tabla7[Columna1],Tabla7[Columna2])</f>
        <v>Cuentas Por Pagar Contratos</v>
      </c>
      <c r="D6318" s="43" t="s">
        <v>14665</v>
      </c>
      <c r="E6318" t="s">
        <v>6853</v>
      </c>
      <c r="F6318" t="s">
        <v>14668</v>
      </c>
      <c r="G6318" s="41">
        <v>42943</v>
      </c>
      <c r="H6318" t="s">
        <v>6856</v>
      </c>
      <c r="I6318" t="s">
        <v>19630</v>
      </c>
      <c r="K6318" t="s">
        <v>23058</v>
      </c>
      <c r="L6318" t="s">
        <v>21854</v>
      </c>
      <c r="M6318" s="44">
        <v>-11800</v>
      </c>
      <c r="N6318" s="44">
        <v>-11800</v>
      </c>
    </row>
    <row r="6319" spans="2:14" x14ac:dyDescent="0.25">
      <c r="B6319" s="49" t="s">
        <v>9328</v>
      </c>
      <c r="C6319" s="53" t="str">
        <f>_xlfn.XLOOKUP(Tabla1[[#This Row],[txtDimensionFocus]],Tabla7[Columna1],Tabla7[Columna2])</f>
        <v>Cuentas Por Pagar Contratos</v>
      </c>
      <c r="D6319" s="43" t="s">
        <v>14665</v>
      </c>
      <c r="E6319" t="s">
        <v>6853</v>
      </c>
      <c r="F6319" t="s">
        <v>14669</v>
      </c>
      <c r="G6319" s="41">
        <v>42943</v>
      </c>
      <c r="H6319" t="s">
        <v>6857</v>
      </c>
      <c r="I6319" t="s">
        <v>19631</v>
      </c>
      <c r="K6319" t="s">
        <v>23058</v>
      </c>
      <c r="L6319" t="s">
        <v>21854</v>
      </c>
      <c r="M6319" s="44">
        <v>-11800</v>
      </c>
      <c r="N6319" s="44">
        <v>-11800</v>
      </c>
    </row>
    <row r="6320" spans="2:14" x14ac:dyDescent="0.25">
      <c r="B6320" s="49" t="s">
        <v>9328</v>
      </c>
      <c r="C6320" s="53" t="str">
        <f>_xlfn.XLOOKUP(Tabla1[[#This Row],[txtDimensionFocus]],Tabla7[Columna1],Tabla7[Columna2])</f>
        <v>Cuentas Por Pagar Contratos</v>
      </c>
      <c r="D6320" s="43" t="s">
        <v>14665</v>
      </c>
      <c r="E6320" t="s">
        <v>6853</v>
      </c>
      <c r="F6320" t="s">
        <v>14670</v>
      </c>
      <c r="G6320" s="41">
        <v>42943</v>
      </c>
      <c r="H6320" t="s">
        <v>6858</v>
      </c>
      <c r="I6320" t="s">
        <v>19632</v>
      </c>
      <c r="K6320" t="s">
        <v>23058</v>
      </c>
      <c r="L6320" t="s">
        <v>21854</v>
      </c>
      <c r="M6320" s="44">
        <v>-11800</v>
      </c>
      <c r="N6320" s="44">
        <v>-11800</v>
      </c>
    </row>
    <row r="6321" spans="2:14" x14ac:dyDescent="0.25">
      <c r="B6321" s="49" t="s">
        <v>9328</v>
      </c>
      <c r="C6321" s="53" t="str">
        <f>_xlfn.XLOOKUP(Tabla1[[#This Row],[txtDimensionFocus]],Tabla7[Columna1],Tabla7[Columna2])</f>
        <v>Cuentas Por Pagar Contratos</v>
      </c>
      <c r="D6321" s="43" t="s">
        <v>14960</v>
      </c>
      <c r="E6321" t="s">
        <v>7255</v>
      </c>
      <c r="F6321" t="s">
        <v>14961</v>
      </c>
      <c r="G6321" s="41">
        <v>43381</v>
      </c>
      <c r="H6321" t="s">
        <v>7256</v>
      </c>
      <c r="I6321" t="s">
        <v>19914</v>
      </c>
      <c r="K6321" t="s">
        <v>23328</v>
      </c>
      <c r="L6321" t="s">
        <v>21854</v>
      </c>
      <c r="M6321" s="44">
        <v>-11800</v>
      </c>
      <c r="N6321" s="44">
        <v>-11800</v>
      </c>
    </row>
    <row r="6322" spans="2:14" x14ac:dyDescent="0.25">
      <c r="B6322" s="49" t="s">
        <v>9328</v>
      </c>
      <c r="C6322" s="53" t="str">
        <f>_xlfn.XLOOKUP(Tabla1[[#This Row],[txtDimensionFocus]],Tabla7[Columna1],Tabla7[Columna2])</f>
        <v>Cuentas Por Pagar Contratos</v>
      </c>
      <c r="D6322" s="43" t="s">
        <v>9623</v>
      </c>
      <c r="E6322" t="s">
        <v>423</v>
      </c>
      <c r="F6322" t="s">
        <v>10568</v>
      </c>
      <c r="G6322" s="41">
        <v>41554</v>
      </c>
      <c r="H6322" t="s">
        <v>1628</v>
      </c>
      <c r="I6322" t="s">
        <v>20082</v>
      </c>
      <c r="K6322" t="s">
        <v>23419</v>
      </c>
      <c r="L6322" t="s">
        <v>21854</v>
      </c>
      <c r="M6322" s="44">
        <v>-11800</v>
      </c>
      <c r="N6322" s="44">
        <v>-11800</v>
      </c>
    </row>
    <row r="6323" spans="2:14" x14ac:dyDescent="0.25">
      <c r="B6323" s="49" t="s">
        <v>9328</v>
      </c>
      <c r="C6323" s="53" t="str">
        <f>_xlfn.XLOOKUP(Tabla1[[#This Row],[txtDimensionFocus]],Tabla7[Columna1],Tabla7[Columna2])</f>
        <v>Cuentas Por Pagar Contratos</v>
      </c>
      <c r="D6323" s="43" t="s">
        <v>9623</v>
      </c>
      <c r="E6323" t="s">
        <v>423</v>
      </c>
      <c r="F6323" t="s">
        <v>10639</v>
      </c>
      <c r="G6323" s="41">
        <v>41592</v>
      </c>
      <c r="H6323" t="s">
        <v>1710</v>
      </c>
      <c r="I6323" t="s">
        <v>19452</v>
      </c>
      <c r="K6323" t="s">
        <v>23419</v>
      </c>
      <c r="L6323" t="s">
        <v>21854</v>
      </c>
      <c r="M6323" s="44">
        <v>-11800</v>
      </c>
      <c r="N6323" s="44">
        <v>-11800</v>
      </c>
    </row>
    <row r="6324" spans="2:14" x14ac:dyDescent="0.25">
      <c r="B6324" s="49" t="s">
        <v>9328</v>
      </c>
      <c r="C6324" s="53" t="str">
        <f>_xlfn.XLOOKUP(Tabla1[[#This Row],[txtDimensionFocus]],Tabla7[Columna1],Tabla7[Columna2])</f>
        <v>Cuentas Por Pagar Contratos</v>
      </c>
      <c r="D6324" s="43" t="s">
        <v>9623</v>
      </c>
      <c r="E6324" t="s">
        <v>423</v>
      </c>
      <c r="F6324" t="s">
        <v>10942</v>
      </c>
      <c r="G6324" s="41">
        <v>41635</v>
      </c>
      <c r="H6324" t="s">
        <v>2027</v>
      </c>
      <c r="I6324" t="s">
        <v>20083</v>
      </c>
      <c r="K6324" t="s">
        <v>23419</v>
      </c>
      <c r="L6324" t="s">
        <v>21854</v>
      </c>
      <c r="M6324" s="44">
        <v>-11800</v>
      </c>
      <c r="N6324" s="44">
        <v>-11800</v>
      </c>
    </row>
    <row r="6325" spans="2:14" x14ac:dyDescent="0.25">
      <c r="B6325" s="49" t="s">
        <v>9328</v>
      </c>
      <c r="C6325" s="53" t="str">
        <f>_xlfn.XLOOKUP(Tabla1[[#This Row],[txtDimensionFocus]],Tabla7[Columna1],Tabla7[Columna2])</f>
        <v>Cuentas Por Pagar Contratos</v>
      </c>
      <c r="D6325" s="43" t="s">
        <v>7561</v>
      </c>
      <c r="E6325" t="s">
        <v>7560</v>
      </c>
      <c r="F6325" t="s">
        <v>15169</v>
      </c>
      <c r="G6325" s="41">
        <v>43782</v>
      </c>
      <c r="H6325" t="s">
        <v>7562</v>
      </c>
      <c r="I6325" t="s">
        <v>18998</v>
      </c>
      <c r="K6325" t="s">
        <v>23517</v>
      </c>
      <c r="L6325" t="s">
        <v>21854</v>
      </c>
      <c r="M6325" s="44">
        <v>-11449.54</v>
      </c>
      <c r="N6325" s="44">
        <v>-11449.54</v>
      </c>
    </row>
    <row r="6326" spans="2:14" x14ac:dyDescent="0.25">
      <c r="B6326" s="49" t="s">
        <v>9328</v>
      </c>
      <c r="C6326" s="53" t="str">
        <f>_xlfn.XLOOKUP(Tabla1[[#This Row],[txtDimensionFocus]],Tabla7[Columna1],Tabla7[Columna2])</f>
        <v>Cuentas Por Pagar Contratos</v>
      </c>
      <c r="D6326" s="43" t="s">
        <v>7561</v>
      </c>
      <c r="E6326" t="s">
        <v>7560</v>
      </c>
      <c r="F6326" t="s">
        <v>15170</v>
      </c>
      <c r="G6326" s="41">
        <v>43782</v>
      </c>
      <c r="H6326" t="s">
        <v>7563</v>
      </c>
      <c r="I6326" t="s">
        <v>20255</v>
      </c>
      <c r="K6326" t="s">
        <v>23517</v>
      </c>
      <c r="L6326" t="s">
        <v>21854</v>
      </c>
      <c r="M6326" s="44">
        <v>-11449.54</v>
      </c>
      <c r="N6326" s="44">
        <v>-11449.54</v>
      </c>
    </row>
    <row r="6327" spans="2:14" x14ac:dyDescent="0.25">
      <c r="B6327" s="49" t="s">
        <v>9328</v>
      </c>
      <c r="C6327" s="53" t="str">
        <f>_xlfn.XLOOKUP(Tabla1[[#This Row],[txtDimensionFocus]],Tabla7[Columna1],Tabla7[Columna2])</f>
        <v>Cuentas Por Pagar Contratos</v>
      </c>
      <c r="D6327" s="43" t="s">
        <v>7561</v>
      </c>
      <c r="E6327" t="s">
        <v>7560</v>
      </c>
      <c r="F6327" t="s">
        <v>15227</v>
      </c>
      <c r="G6327" s="41">
        <v>43900</v>
      </c>
      <c r="H6327" t="s">
        <v>7650</v>
      </c>
      <c r="I6327" t="s">
        <v>20256</v>
      </c>
      <c r="K6327" t="s">
        <v>23517</v>
      </c>
      <c r="L6327" t="s">
        <v>21854</v>
      </c>
      <c r="M6327" s="44">
        <v>-11449.54</v>
      </c>
      <c r="N6327" s="44">
        <v>-11449.54</v>
      </c>
    </row>
    <row r="6328" spans="2:14" x14ac:dyDescent="0.25">
      <c r="B6328" s="49" t="s">
        <v>9328</v>
      </c>
      <c r="C6328" s="53" t="str">
        <f>_xlfn.XLOOKUP(Tabla1[[#This Row],[txtDimensionFocus]],Tabla7[Columna1],Tabla7[Columna2])</f>
        <v>Cuentas Por Pagar Contratos</v>
      </c>
      <c r="D6328" s="43" t="s">
        <v>7561</v>
      </c>
      <c r="E6328" t="s">
        <v>7560</v>
      </c>
      <c r="F6328" t="s">
        <v>15422</v>
      </c>
      <c r="G6328" s="41">
        <v>44410</v>
      </c>
      <c r="H6328" t="s">
        <v>7933</v>
      </c>
      <c r="I6328" t="s">
        <v>20257</v>
      </c>
      <c r="J6328" t="s">
        <v>23518</v>
      </c>
      <c r="K6328" t="s">
        <v>23517</v>
      </c>
      <c r="L6328" t="s">
        <v>21854</v>
      </c>
      <c r="M6328" s="44">
        <v>-11449.54</v>
      </c>
      <c r="N6328" s="44">
        <v>-11449.54</v>
      </c>
    </row>
    <row r="6329" spans="2:14" x14ac:dyDescent="0.25">
      <c r="B6329" s="49" t="s">
        <v>9328</v>
      </c>
      <c r="C6329" s="53" t="str">
        <f>_xlfn.XLOOKUP(Tabla1[[#This Row],[txtDimensionFocus]],Tabla7[Columna1],Tabla7[Columna2])</f>
        <v>Cuentas Por Pagar Contratos</v>
      </c>
      <c r="D6329" s="43" t="s">
        <v>9953</v>
      </c>
      <c r="E6329" t="s">
        <v>781</v>
      </c>
      <c r="F6329" t="s">
        <v>9954</v>
      </c>
      <c r="G6329" s="41">
        <v>41135</v>
      </c>
      <c r="H6329" t="s">
        <v>782</v>
      </c>
      <c r="L6329" t="s">
        <v>21854</v>
      </c>
      <c r="M6329" s="44">
        <v>-10000</v>
      </c>
      <c r="N6329" s="44">
        <v>-10000</v>
      </c>
    </row>
    <row r="6330" spans="2:14" x14ac:dyDescent="0.25">
      <c r="B6330" s="49" t="s">
        <v>9328</v>
      </c>
      <c r="C6330" s="53" t="str">
        <f>_xlfn.XLOOKUP(Tabla1[[#This Row],[txtDimensionFocus]],Tabla7[Columna1],Tabla7[Columna2])</f>
        <v>Cuentas Por Pagar Contratos</v>
      </c>
      <c r="D6330" s="43" t="s">
        <v>9953</v>
      </c>
      <c r="E6330" t="s">
        <v>781</v>
      </c>
      <c r="F6330" t="s">
        <v>9955</v>
      </c>
      <c r="G6330" s="41">
        <v>41135</v>
      </c>
      <c r="H6330" t="s">
        <v>783</v>
      </c>
      <c r="L6330" t="s">
        <v>21854</v>
      </c>
      <c r="M6330" s="44">
        <v>-10000</v>
      </c>
      <c r="N6330" s="44">
        <v>-10000</v>
      </c>
    </row>
    <row r="6331" spans="2:14" x14ac:dyDescent="0.25">
      <c r="B6331" s="49" t="s">
        <v>9328</v>
      </c>
      <c r="C6331" s="53" t="str">
        <f>_xlfn.XLOOKUP(Tabla1[[#This Row],[txtDimensionFocus]],Tabla7[Columna1],Tabla7[Columna2])</f>
        <v>Cuentas Por Pagar Contratos</v>
      </c>
      <c r="D6331" s="43" t="s">
        <v>9623</v>
      </c>
      <c r="E6331" t="s">
        <v>423</v>
      </c>
      <c r="F6331" t="s">
        <v>9624</v>
      </c>
      <c r="G6331" s="41">
        <v>40892</v>
      </c>
      <c r="H6331" t="s">
        <v>424</v>
      </c>
      <c r="L6331" t="s">
        <v>21854</v>
      </c>
      <c r="M6331" s="44">
        <v>-10000</v>
      </c>
      <c r="N6331" s="44">
        <v>-10000</v>
      </c>
    </row>
    <row r="6332" spans="2:14" x14ac:dyDescent="0.25">
      <c r="B6332" s="49" t="s">
        <v>9328</v>
      </c>
      <c r="C6332" s="53" t="str">
        <f>_xlfn.XLOOKUP(Tabla1[[#This Row],[txtDimensionFocus]],Tabla7[Columna1],Tabla7[Columna2])</f>
        <v>Cuentas Por Pagar Contratos</v>
      </c>
      <c r="D6332" s="43" t="s">
        <v>4370</v>
      </c>
      <c r="E6332" t="s">
        <v>4369</v>
      </c>
      <c r="F6332" t="s">
        <v>12742</v>
      </c>
      <c r="G6332" s="41">
        <v>41937</v>
      </c>
      <c r="H6332" t="s">
        <v>4371</v>
      </c>
      <c r="L6332" t="s">
        <v>21854</v>
      </c>
      <c r="M6332" s="44">
        <v>-10000</v>
      </c>
      <c r="N6332" s="44">
        <v>-10000</v>
      </c>
    </row>
    <row r="6333" spans="2:14" x14ac:dyDescent="0.25">
      <c r="B6333" s="49" t="s">
        <v>9328</v>
      </c>
      <c r="C6333" s="53" t="str">
        <f>_xlfn.XLOOKUP(Tabla1[[#This Row],[txtDimensionFocus]],Tabla7[Columna1],Tabla7[Columna2])</f>
        <v>Cuentas Por Pagar Contratos</v>
      </c>
      <c r="D6333" s="43" t="s">
        <v>4370</v>
      </c>
      <c r="E6333" t="s">
        <v>4369</v>
      </c>
      <c r="F6333" t="s">
        <v>13465</v>
      </c>
      <c r="G6333" s="41">
        <v>42055</v>
      </c>
      <c r="H6333" t="s">
        <v>4453</v>
      </c>
      <c r="L6333" t="s">
        <v>21854</v>
      </c>
      <c r="M6333" s="44">
        <v>-10000</v>
      </c>
      <c r="N6333" s="44">
        <v>-10000</v>
      </c>
    </row>
    <row r="6334" spans="2:14" x14ac:dyDescent="0.25">
      <c r="B6334" s="49" t="s">
        <v>9328</v>
      </c>
      <c r="C6334" s="53" t="str">
        <f>_xlfn.XLOOKUP(Tabla1[[#This Row],[txtDimensionFocus]],Tabla7[Columna1],Tabla7[Columna2])</f>
        <v>Cuentas Por Pagar Contratos</v>
      </c>
      <c r="D6334" s="43" t="s">
        <v>16392</v>
      </c>
      <c r="E6334" t="s">
        <v>9306</v>
      </c>
      <c r="F6334" t="s">
        <v>19412</v>
      </c>
      <c r="G6334" s="41">
        <v>45163</v>
      </c>
      <c r="H6334" t="s">
        <v>19413</v>
      </c>
      <c r="I6334" t="s">
        <v>19414</v>
      </c>
      <c r="K6334" t="s">
        <v>21897</v>
      </c>
      <c r="L6334" t="s">
        <v>21854</v>
      </c>
      <c r="M6334" s="44">
        <v>-9440</v>
      </c>
      <c r="N6334" s="44">
        <v>-9440</v>
      </c>
    </row>
    <row r="6335" spans="2:14" x14ac:dyDescent="0.25">
      <c r="B6335" s="49" t="s">
        <v>9328</v>
      </c>
      <c r="C6335" s="53" t="str">
        <f>_xlfn.XLOOKUP(Tabla1[[#This Row],[txtDimensionFocus]],Tabla7[Columna1],Tabla7[Columna2])</f>
        <v>Cuentas Por Pagar Contratos</v>
      </c>
      <c r="D6335" s="43" t="s">
        <v>13501</v>
      </c>
      <c r="E6335" t="s">
        <v>5389</v>
      </c>
      <c r="F6335" t="s">
        <v>13502</v>
      </c>
      <c r="G6335" s="41">
        <v>42094</v>
      </c>
      <c r="H6335" t="s">
        <v>5390</v>
      </c>
      <c r="I6335" t="s">
        <v>19525</v>
      </c>
      <c r="K6335" t="s">
        <v>22984</v>
      </c>
      <c r="L6335" t="s">
        <v>21854</v>
      </c>
      <c r="M6335" s="44">
        <v>-9440</v>
      </c>
      <c r="N6335" s="44">
        <v>-9440</v>
      </c>
    </row>
    <row r="6336" spans="2:14" x14ac:dyDescent="0.25">
      <c r="B6336" s="49" t="s">
        <v>9328</v>
      </c>
      <c r="C6336" s="53" t="str">
        <f>_xlfn.XLOOKUP(Tabla1[[#This Row],[txtDimensionFocus]],Tabla7[Columna1],Tabla7[Columna2])</f>
        <v>Cuentas Por Pagar Contratos</v>
      </c>
      <c r="D6336" s="43" t="s">
        <v>13501</v>
      </c>
      <c r="E6336" t="s">
        <v>5389</v>
      </c>
      <c r="F6336" t="s">
        <v>13516</v>
      </c>
      <c r="G6336" s="41">
        <v>42101</v>
      </c>
      <c r="H6336" t="s">
        <v>5407</v>
      </c>
      <c r="I6336" t="s">
        <v>19421</v>
      </c>
      <c r="K6336" t="s">
        <v>22984</v>
      </c>
      <c r="L6336" t="s">
        <v>21854</v>
      </c>
      <c r="M6336" s="44">
        <v>-9440</v>
      </c>
      <c r="N6336" s="44">
        <v>-9440</v>
      </c>
    </row>
    <row r="6337" spans="2:14" x14ac:dyDescent="0.25">
      <c r="B6337" s="49" t="s">
        <v>9328</v>
      </c>
      <c r="C6337" s="53" t="str">
        <f>_xlfn.XLOOKUP(Tabla1[[#This Row],[txtDimensionFocus]],Tabla7[Columna1],Tabla7[Columna2])</f>
        <v>Cuentas Por Pagar Contratos</v>
      </c>
      <c r="D6337" s="43" t="s">
        <v>13501</v>
      </c>
      <c r="E6337" t="s">
        <v>5389</v>
      </c>
      <c r="F6337" t="s">
        <v>13544</v>
      </c>
      <c r="G6337" s="41">
        <v>42104</v>
      </c>
      <c r="H6337" t="s">
        <v>5429</v>
      </c>
      <c r="I6337" t="s">
        <v>19344</v>
      </c>
      <c r="K6337" t="s">
        <v>22984</v>
      </c>
      <c r="L6337" t="s">
        <v>21854</v>
      </c>
      <c r="M6337" s="44">
        <v>-9440</v>
      </c>
      <c r="N6337" s="44">
        <v>-9440</v>
      </c>
    </row>
    <row r="6338" spans="2:14" x14ac:dyDescent="0.25">
      <c r="B6338" s="49" t="s">
        <v>9328</v>
      </c>
      <c r="C6338" s="53" t="str">
        <f>_xlfn.XLOOKUP(Tabla1[[#This Row],[txtDimensionFocus]],Tabla7[Columna1],Tabla7[Columna2])</f>
        <v>Cuentas Por Pagar Contratos</v>
      </c>
      <c r="D6338" s="43" t="s">
        <v>13501</v>
      </c>
      <c r="E6338" t="s">
        <v>5389</v>
      </c>
      <c r="F6338" t="s">
        <v>13610</v>
      </c>
      <c r="G6338" s="41">
        <v>42157</v>
      </c>
      <c r="H6338" t="s">
        <v>5515</v>
      </c>
      <c r="I6338" t="s">
        <v>19429</v>
      </c>
      <c r="K6338" t="s">
        <v>22984</v>
      </c>
      <c r="L6338" t="s">
        <v>21854</v>
      </c>
      <c r="M6338" s="44">
        <v>-9440</v>
      </c>
      <c r="N6338" s="44">
        <v>-9440</v>
      </c>
    </row>
    <row r="6339" spans="2:14" x14ac:dyDescent="0.25">
      <c r="B6339" s="49" t="s">
        <v>9328</v>
      </c>
      <c r="C6339" s="53" t="str">
        <f>_xlfn.XLOOKUP(Tabla1[[#This Row],[txtDimensionFocus]],Tabla7[Columna1],Tabla7[Columna2])</f>
        <v>Cuentas Por Pagar Contratos</v>
      </c>
      <c r="D6339" s="43" t="s">
        <v>13501</v>
      </c>
      <c r="E6339" t="s">
        <v>5389</v>
      </c>
      <c r="F6339" t="s">
        <v>13629</v>
      </c>
      <c r="G6339" s="41">
        <v>42173</v>
      </c>
      <c r="H6339" t="s">
        <v>5541</v>
      </c>
      <c r="I6339" t="s">
        <v>19397</v>
      </c>
      <c r="K6339" t="s">
        <v>22984</v>
      </c>
      <c r="L6339" t="s">
        <v>21854</v>
      </c>
      <c r="M6339" s="44">
        <v>-9440</v>
      </c>
      <c r="N6339" s="44">
        <v>-9440</v>
      </c>
    </row>
    <row r="6340" spans="2:14" x14ac:dyDescent="0.25">
      <c r="B6340" s="49" t="s">
        <v>9328</v>
      </c>
      <c r="C6340" s="53" t="str">
        <f>_xlfn.XLOOKUP(Tabla1[[#This Row],[txtDimensionFocus]],Tabla7[Columna1],Tabla7[Columna2])</f>
        <v>Cuentas Por Pagar Contratos</v>
      </c>
      <c r="D6340" s="43" t="s">
        <v>13611</v>
      </c>
      <c r="E6340" t="s">
        <v>5516</v>
      </c>
      <c r="F6340" t="s">
        <v>13612</v>
      </c>
      <c r="G6340" s="41">
        <v>42157</v>
      </c>
      <c r="H6340" t="s">
        <v>5517</v>
      </c>
      <c r="I6340" t="s">
        <v>19429</v>
      </c>
      <c r="K6340" t="s">
        <v>23028</v>
      </c>
      <c r="L6340" t="s">
        <v>21854</v>
      </c>
      <c r="M6340" s="44">
        <v>-9440</v>
      </c>
      <c r="N6340" s="44">
        <v>-9440</v>
      </c>
    </row>
    <row r="6341" spans="2:14" x14ac:dyDescent="0.25">
      <c r="B6341" s="49" t="s">
        <v>9328</v>
      </c>
      <c r="C6341" s="53" t="str">
        <f>_xlfn.XLOOKUP(Tabla1[[#This Row],[txtDimensionFocus]],Tabla7[Columna1],Tabla7[Columna2])</f>
        <v>Cuentas Por Pagar Contratos</v>
      </c>
      <c r="D6341" s="43" t="s">
        <v>10378</v>
      </c>
      <c r="E6341" t="s">
        <v>1369</v>
      </c>
      <c r="F6341" t="s">
        <v>14080</v>
      </c>
      <c r="G6341" s="41">
        <v>42541</v>
      </c>
      <c r="H6341" t="s">
        <v>6100</v>
      </c>
      <c r="I6341" t="s">
        <v>19889</v>
      </c>
      <c r="K6341" t="s">
        <v>23309</v>
      </c>
      <c r="L6341" t="s">
        <v>21854</v>
      </c>
      <c r="M6341" s="44">
        <v>-9440</v>
      </c>
      <c r="N6341" s="44">
        <v>-9440</v>
      </c>
    </row>
    <row r="6342" spans="2:14" x14ac:dyDescent="0.25">
      <c r="B6342" s="49" t="s">
        <v>9328</v>
      </c>
      <c r="C6342" s="53" t="str">
        <f>_xlfn.XLOOKUP(Tabla1[[#This Row],[txtDimensionFocus]],Tabla7[Columna1],Tabla7[Columna2])</f>
        <v>Cuentas Por Pagar Contratos</v>
      </c>
      <c r="D6342" s="43" t="s">
        <v>10378</v>
      </c>
      <c r="E6342" t="s">
        <v>1369</v>
      </c>
      <c r="F6342" t="s">
        <v>14136</v>
      </c>
      <c r="G6342" s="41">
        <v>42570</v>
      </c>
      <c r="H6342" t="s">
        <v>6186</v>
      </c>
      <c r="I6342" t="s">
        <v>19512</v>
      </c>
      <c r="K6342" t="s">
        <v>23309</v>
      </c>
      <c r="L6342" t="s">
        <v>21854</v>
      </c>
      <c r="M6342" s="44">
        <v>-9440</v>
      </c>
      <c r="N6342" s="44">
        <v>-9440</v>
      </c>
    </row>
    <row r="6343" spans="2:14" x14ac:dyDescent="0.25">
      <c r="B6343" s="49" t="s">
        <v>9328</v>
      </c>
      <c r="C6343" s="53" t="str">
        <f>_xlfn.XLOOKUP(Tabla1[[#This Row],[txtDimensionFocus]],Tabla7[Columna1],Tabla7[Columna2])</f>
        <v>Cuentas Por Pagar Contratos</v>
      </c>
      <c r="D6343" s="43" t="s">
        <v>10378</v>
      </c>
      <c r="E6343" t="s">
        <v>1369</v>
      </c>
      <c r="F6343" t="s">
        <v>14186</v>
      </c>
      <c r="G6343" s="41">
        <v>42594</v>
      </c>
      <c r="H6343" t="s">
        <v>6262</v>
      </c>
      <c r="I6343" t="s">
        <v>19383</v>
      </c>
      <c r="K6343" t="s">
        <v>23309</v>
      </c>
      <c r="L6343" t="s">
        <v>21854</v>
      </c>
      <c r="M6343" s="44">
        <v>-9440</v>
      </c>
      <c r="N6343" s="44">
        <v>-9440</v>
      </c>
    </row>
    <row r="6344" spans="2:14" x14ac:dyDescent="0.25">
      <c r="B6344" s="49" t="s">
        <v>9328</v>
      </c>
      <c r="C6344" s="53" t="str">
        <f>_xlfn.XLOOKUP(Tabla1[[#This Row],[txtDimensionFocus]],Tabla7[Columna1],Tabla7[Columna2])</f>
        <v>Cuentas Por Pagar Contratos</v>
      </c>
      <c r="D6344" s="43" t="s">
        <v>10378</v>
      </c>
      <c r="E6344" t="s">
        <v>1369</v>
      </c>
      <c r="F6344" t="s">
        <v>14312</v>
      </c>
      <c r="G6344" s="41">
        <v>42633</v>
      </c>
      <c r="H6344" t="s">
        <v>6262</v>
      </c>
      <c r="I6344" t="s">
        <v>19384</v>
      </c>
      <c r="K6344" t="s">
        <v>23309</v>
      </c>
      <c r="L6344" t="s">
        <v>21854</v>
      </c>
      <c r="M6344" s="44">
        <v>-9440</v>
      </c>
      <c r="N6344" s="44">
        <v>-9440</v>
      </c>
    </row>
    <row r="6345" spans="2:14" x14ac:dyDescent="0.25">
      <c r="B6345" s="49" t="s">
        <v>9328</v>
      </c>
      <c r="C6345" s="53" t="str">
        <f>_xlfn.XLOOKUP(Tabla1[[#This Row],[txtDimensionFocus]],Tabla7[Columna1],Tabla7[Columna2])</f>
        <v>Cuentas Por Pagar Contratos</v>
      </c>
      <c r="D6345" s="43" t="s">
        <v>10877</v>
      </c>
      <c r="E6345" t="s">
        <v>1963</v>
      </c>
      <c r="F6345" t="s">
        <v>13485</v>
      </c>
      <c r="G6345" s="41">
        <v>42075</v>
      </c>
      <c r="H6345" t="s">
        <v>5369</v>
      </c>
      <c r="I6345" t="s">
        <v>19613</v>
      </c>
      <c r="K6345" t="s">
        <v>21966</v>
      </c>
      <c r="L6345" t="s">
        <v>21854</v>
      </c>
      <c r="M6345" s="44">
        <v>-5020.67</v>
      </c>
      <c r="N6345" s="44">
        <v>-8850</v>
      </c>
    </row>
    <row r="6346" spans="2:14" x14ac:dyDescent="0.25">
      <c r="B6346" s="49" t="s">
        <v>9328</v>
      </c>
      <c r="C6346" s="53" t="str">
        <f>_xlfn.XLOOKUP(Tabla1[[#This Row],[txtDimensionFocus]],Tabla7[Columna1],Tabla7[Columna2])</f>
        <v>Cuentas Por Pagar Contratos</v>
      </c>
      <c r="D6346" s="43" t="s">
        <v>405</v>
      </c>
      <c r="E6346" t="s">
        <v>404</v>
      </c>
      <c r="F6346" t="s">
        <v>9608</v>
      </c>
      <c r="G6346" s="41">
        <v>40862</v>
      </c>
      <c r="H6346">
        <v>134</v>
      </c>
      <c r="L6346" t="s">
        <v>21854</v>
      </c>
      <c r="M6346" s="44">
        <v>-8847.84</v>
      </c>
      <c r="N6346" s="44">
        <v>-8847.84</v>
      </c>
    </row>
    <row r="6347" spans="2:14" x14ac:dyDescent="0.25">
      <c r="B6347" s="49" t="s">
        <v>9328</v>
      </c>
      <c r="C6347" s="53" t="str">
        <f>_xlfn.XLOOKUP(Tabla1[[#This Row],[txtDimensionFocus]],Tabla7[Columna1],Tabla7[Columna2])</f>
        <v>Cuentas Por Pagar Contratos</v>
      </c>
      <c r="D6347" s="43" t="s">
        <v>789</v>
      </c>
      <c r="E6347" t="s">
        <v>788</v>
      </c>
      <c r="F6347" t="s">
        <v>9961</v>
      </c>
      <c r="G6347" s="41">
        <v>41136</v>
      </c>
      <c r="H6347" t="s">
        <v>790</v>
      </c>
      <c r="L6347" t="s">
        <v>21854</v>
      </c>
      <c r="M6347" s="44">
        <v>-252726.32</v>
      </c>
      <c r="N6347" s="44">
        <v>-7581.79</v>
      </c>
    </row>
    <row r="6348" spans="2:14" x14ac:dyDescent="0.25">
      <c r="B6348" s="49" t="s">
        <v>9328</v>
      </c>
      <c r="C6348" s="53" t="str">
        <f>_xlfn.XLOOKUP(Tabla1[[#This Row],[txtDimensionFocus]],Tabla7[Columna1],Tabla7[Columna2])</f>
        <v>Cuentas Por Pagar Contratos</v>
      </c>
      <c r="D6348" s="43" t="s">
        <v>15326</v>
      </c>
      <c r="E6348" t="s">
        <v>7788</v>
      </c>
      <c r="F6348" t="s">
        <v>15332</v>
      </c>
      <c r="G6348" s="41">
        <v>44168</v>
      </c>
      <c r="H6348" t="s">
        <v>7798</v>
      </c>
      <c r="I6348" t="s">
        <v>19635</v>
      </c>
      <c r="K6348" t="s">
        <v>22266</v>
      </c>
      <c r="L6348" t="s">
        <v>21854</v>
      </c>
      <c r="M6348" s="44">
        <v>-7171.43</v>
      </c>
      <c r="N6348" s="44">
        <v>-7171.43</v>
      </c>
    </row>
    <row r="6349" spans="2:14" x14ac:dyDescent="0.25">
      <c r="B6349" s="49" t="s">
        <v>9328</v>
      </c>
      <c r="C6349" s="53" t="str">
        <f>_xlfn.XLOOKUP(Tabla1[[#This Row],[txtDimensionFocus]],Tabla7[Columna1],Tabla7[Columna2])</f>
        <v>Cuentas Por Pagar Contratos</v>
      </c>
      <c r="D6349" s="43" t="s">
        <v>14894</v>
      </c>
      <c r="E6349" t="s">
        <v>7155</v>
      </c>
      <c r="F6349" t="s">
        <v>15331</v>
      </c>
      <c r="G6349" s="41">
        <v>44167</v>
      </c>
      <c r="H6349" t="s">
        <v>7797</v>
      </c>
      <c r="I6349" t="s">
        <v>19619</v>
      </c>
      <c r="K6349" t="s">
        <v>23055</v>
      </c>
      <c r="L6349" t="s">
        <v>21854</v>
      </c>
      <c r="M6349" s="44">
        <v>-7080</v>
      </c>
      <c r="N6349" s="44">
        <v>-7080</v>
      </c>
    </row>
    <row r="6350" spans="2:14" x14ac:dyDescent="0.25">
      <c r="B6350" s="49" t="s">
        <v>9328</v>
      </c>
      <c r="C6350" s="53" t="str">
        <f>_xlfn.XLOOKUP(Tabla1[[#This Row],[txtDimensionFocus]],Tabla7[Columna1],Tabla7[Columna2])</f>
        <v>Cuentas Por Pagar Contratos</v>
      </c>
      <c r="D6350" s="43" t="s">
        <v>9813</v>
      </c>
      <c r="E6350" t="s">
        <v>597</v>
      </c>
      <c r="F6350" t="s">
        <v>9814</v>
      </c>
      <c r="G6350" s="41">
        <v>41026</v>
      </c>
      <c r="H6350">
        <v>374</v>
      </c>
      <c r="L6350" t="s">
        <v>21854</v>
      </c>
      <c r="M6350" s="44">
        <v>-70000</v>
      </c>
      <c r="N6350" s="44">
        <v>-7000</v>
      </c>
    </row>
    <row r="6351" spans="2:14" x14ac:dyDescent="0.25">
      <c r="B6351" s="49" t="s">
        <v>9328</v>
      </c>
      <c r="C6351" s="53" t="str">
        <f>_xlfn.XLOOKUP(Tabla1[[#This Row],[txtDimensionFocus]],Tabla7[Columna1],Tabla7[Columna2])</f>
        <v>Cuentas Por Pagar Contratos</v>
      </c>
      <c r="D6351" s="43" t="s">
        <v>10330</v>
      </c>
      <c r="E6351" t="s">
        <v>1305</v>
      </c>
      <c r="F6351" t="s">
        <v>10331</v>
      </c>
      <c r="G6351" s="41">
        <v>41376</v>
      </c>
      <c r="H6351" t="s">
        <v>1306</v>
      </c>
      <c r="I6351" t="s">
        <v>19347</v>
      </c>
      <c r="K6351" t="s">
        <v>22837</v>
      </c>
      <c r="L6351" t="s">
        <v>21854</v>
      </c>
      <c r="M6351" s="44">
        <v>-6000</v>
      </c>
      <c r="N6351" s="44">
        <v>-6000</v>
      </c>
    </row>
    <row r="6352" spans="2:14" x14ac:dyDescent="0.25">
      <c r="B6352" s="49" t="s">
        <v>9328</v>
      </c>
      <c r="C6352" s="53" t="str">
        <f>_xlfn.XLOOKUP(Tabla1[[#This Row],[txtDimensionFocus]],Tabla7[Columna1],Tabla7[Columna2])</f>
        <v>Cuentas Por Pagar Contratos</v>
      </c>
      <c r="D6352" s="43" t="s">
        <v>9621</v>
      </c>
      <c r="E6352" t="s">
        <v>421</v>
      </c>
      <c r="F6352" t="s">
        <v>9622</v>
      </c>
      <c r="G6352" s="41">
        <v>40885</v>
      </c>
      <c r="H6352" t="s">
        <v>422</v>
      </c>
      <c r="L6352" t="s">
        <v>21854</v>
      </c>
      <c r="M6352" s="44">
        <v>-5000</v>
      </c>
      <c r="N6352" s="44">
        <v>-5000</v>
      </c>
    </row>
    <row r="6353" spans="2:14" x14ac:dyDescent="0.25">
      <c r="B6353" s="49" t="s">
        <v>9328</v>
      </c>
      <c r="C6353" s="53" t="str">
        <f>_xlfn.XLOOKUP(Tabla1[[#This Row],[txtDimensionFocus]],Tabla7[Columna1],Tabla7[Columna2])</f>
        <v>Cuentas Por Pagar Contratos</v>
      </c>
      <c r="D6353" s="43" t="s">
        <v>9603</v>
      </c>
      <c r="E6353" t="s">
        <v>397</v>
      </c>
      <c r="F6353" t="s">
        <v>9604</v>
      </c>
      <c r="G6353" s="41">
        <v>40829</v>
      </c>
      <c r="H6353" t="s">
        <v>398</v>
      </c>
      <c r="L6353" t="s">
        <v>21854</v>
      </c>
      <c r="M6353" s="44">
        <v>-5000</v>
      </c>
      <c r="N6353" s="44">
        <v>-5000</v>
      </c>
    </row>
    <row r="6354" spans="2:14" x14ac:dyDescent="0.25">
      <c r="B6354" s="49" t="s">
        <v>9328</v>
      </c>
      <c r="C6354" s="53" t="str">
        <f>_xlfn.XLOOKUP(Tabla1[[#This Row],[txtDimensionFocus]],Tabla7[Columna1],Tabla7[Columna2])</f>
        <v>Cuentas Por Pagar Contratos</v>
      </c>
      <c r="D6354" s="43" t="s">
        <v>10460</v>
      </c>
      <c r="E6354" t="s">
        <v>1486</v>
      </c>
      <c r="F6354" t="s">
        <v>10461</v>
      </c>
      <c r="G6354" s="41">
        <v>41493</v>
      </c>
      <c r="H6354" t="s">
        <v>1487</v>
      </c>
      <c r="I6354" t="s">
        <v>19350</v>
      </c>
      <c r="K6354" t="s">
        <v>22840</v>
      </c>
      <c r="L6354" t="s">
        <v>21854</v>
      </c>
      <c r="M6354" s="44">
        <v>-4720</v>
      </c>
      <c r="N6354" s="44">
        <v>-4720</v>
      </c>
    </row>
    <row r="6355" spans="2:14" x14ac:dyDescent="0.25">
      <c r="B6355" s="49" t="s">
        <v>9328</v>
      </c>
      <c r="C6355" s="53" t="str">
        <f>_xlfn.XLOOKUP(Tabla1[[#This Row],[txtDimensionFocus]],Tabla7[Columna1],Tabla7[Columna2])</f>
        <v>Cuentas Por Pagar Contratos</v>
      </c>
      <c r="D6355" s="43" t="s">
        <v>10388</v>
      </c>
      <c r="E6355" t="s">
        <v>1377</v>
      </c>
      <c r="F6355" t="s">
        <v>15006</v>
      </c>
      <c r="G6355" s="41">
        <v>43447</v>
      </c>
      <c r="H6355" t="s">
        <v>7319</v>
      </c>
      <c r="I6355" t="s">
        <v>19694</v>
      </c>
      <c r="K6355" t="s">
        <v>23124</v>
      </c>
      <c r="L6355" t="s">
        <v>21854</v>
      </c>
      <c r="M6355" s="44">
        <v>-4720</v>
      </c>
      <c r="N6355" s="44">
        <v>-4720</v>
      </c>
    </row>
    <row r="6356" spans="2:14" x14ac:dyDescent="0.25">
      <c r="B6356" s="49" t="s">
        <v>9328</v>
      </c>
      <c r="C6356" s="53" t="str">
        <f>_xlfn.XLOOKUP(Tabla1[[#This Row],[txtDimensionFocus]],Tabla7[Columna1],Tabla7[Columna2])</f>
        <v>Cuentas Por Pagar Contratos</v>
      </c>
      <c r="D6356" s="43" t="s">
        <v>12787</v>
      </c>
      <c r="E6356" t="s">
        <v>4427</v>
      </c>
      <c r="F6356" t="s">
        <v>13490</v>
      </c>
      <c r="G6356" s="41">
        <v>42083</v>
      </c>
      <c r="H6356" t="s">
        <v>5376</v>
      </c>
      <c r="I6356" t="s">
        <v>19758</v>
      </c>
      <c r="K6356" t="s">
        <v>23192</v>
      </c>
      <c r="L6356" t="s">
        <v>21854</v>
      </c>
      <c r="M6356" s="44">
        <v>-4720</v>
      </c>
      <c r="N6356" s="44">
        <v>-4720</v>
      </c>
    </row>
    <row r="6357" spans="2:14" x14ac:dyDescent="0.25">
      <c r="B6357" s="49" t="s">
        <v>9328</v>
      </c>
      <c r="C6357" s="53" t="str">
        <f>_xlfn.XLOOKUP(Tabla1[[#This Row],[txtDimensionFocus]],Tabla7[Columna1],Tabla7[Columna2])</f>
        <v>Cuentas Por Pagar Contratos</v>
      </c>
      <c r="D6357" s="43" t="s">
        <v>12787</v>
      </c>
      <c r="E6357" t="s">
        <v>4427</v>
      </c>
      <c r="F6357" t="s">
        <v>13498</v>
      </c>
      <c r="G6357" s="41">
        <v>42093</v>
      </c>
      <c r="H6357" t="s">
        <v>5386</v>
      </c>
      <c r="I6357" t="s">
        <v>19392</v>
      </c>
      <c r="K6357" t="s">
        <v>23192</v>
      </c>
      <c r="L6357" t="s">
        <v>21854</v>
      </c>
      <c r="M6357" s="44">
        <v>-4720</v>
      </c>
      <c r="N6357" s="44">
        <v>-4720</v>
      </c>
    </row>
    <row r="6358" spans="2:14" x14ac:dyDescent="0.25">
      <c r="B6358" s="49" t="s">
        <v>9328</v>
      </c>
      <c r="C6358" s="53" t="str">
        <f>_xlfn.XLOOKUP(Tabla1[[#This Row],[txtDimensionFocus]],Tabla7[Columna1],Tabla7[Columna2])</f>
        <v>Cuentas Por Pagar Contratos</v>
      </c>
      <c r="D6358" s="43" t="s">
        <v>12787</v>
      </c>
      <c r="E6358" t="s">
        <v>4427</v>
      </c>
      <c r="F6358" t="s">
        <v>13517</v>
      </c>
      <c r="G6358" s="41">
        <v>42101</v>
      </c>
      <c r="H6358" t="s">
        <v>5408</v>
      </c>
      <c r="I6358" t="s">
        <v>19421</v>
      </c>
      <c r="K6358" t="s">
        <v>23192</v>
      </c>
      <c r="L6358" t="s">
        <v>21854</v>
      </c>
      <c r="M6358" s="44">
        <v>-4720</v>
      </c>
      <c r="N6358" s="44">
        <v>-4720</v>
      </c>
    </row>
    <row r="6359" spans="2:14" x14ac:dyDescent="0.25">
      <c r="B6359" s="49" t="s">
        <v>9328</v>
      </c>
      <c r="C6359" s="53" t="str">
        <f>_xlfn.XLOOKUP(Tabla1[[#This Row],[txtDimensionFocus]],Tabla7[Columna1],Tabla7[Columna2])</f>
        <v>Cuentas Por Pagar Contratos</v>
      </c>
      <c r="D6359" s="43" t="s">
        <v>12787</v>
      </c>
      <c r="E6359" t="s">
        <v>4427</v>
      </c>
      <c r="F6359" t="s">
        <v>13545</v>
      </c>
      <c r="G6359" s="41">
        <v>42104</v>
      </c>
      <c r="H6359" t="s">
        <v>5430</v>
      </c>
      <c r="I6359" t="s">
        <v>19344</v>
      </c>
      <c r="K6359" t="s">
        <v>23192</v>
      </c>
      <c r="L6359" t="s">
        <v>21854</v>
      </c>
      <c r="M6359" s="44">
        <v>-4720</v>
      </c>
      <c r="N6359" s="44">
        <v>-4720</v>
      </c>
    </row>
    <row r="6360" spans="2:14" x14ac:dyDescent="0.25">
      <c r="B6360" s="49" t="s">
        <v>9328</v>
      </c>
      <c r="C6360" s="53" t="str">
        <f>_xlfn.XLOOKUP(Tabla1[[#This Row],[txtDimensionFocus]],Tabla7[Columna1],Tabla7[Columna2])</f>
        <v>Cuentas Por Pagar Contratos</v>
      </c>
      <c r="D6360" s="43" t="s">
        <v>12787</v>
      </c>
      <c r="E6360" t="s">
        <v>4427</v>
      </c>
      <c r="F6360" t="s">
        <v>13609</v>
      </c>
      <c r="G6360" s="41">
        <v>42156</v>
      </c>
      <c r="H6360" t="s">
        <v>5514</v>
      </c>
      <c r="I6360" t="s">
        <v>19429</v>
      </c>
      <c r="K6360" t="s">
        <v>23192</v>
      </c>
      <c r="L6360" t="s">
        <v>21854</v>
      </c>
      <c r="M6360" s="44">
        <v>-4720</v>
      </c>
      <c r="N6360" s="44">
        <v>-4720</v>
      </c>
    </row>
    <row r="6361" spans="2:14" x14ac:dyDescent="0.25">
      <c r="B6361" s="49" t="s">
        <v>9328</v>
      </c>
      <c r="C6361" s="53" t="str">
        <f>_xlfn.XLOOKUP(Tabla1[[#This Row],[txtDimensionFocus]],Tabla7[Columna1],Tabla7[Columna2])</f>
        <v>Cuentas Por Pagar Contratos</v>
      </c>
      <c r="D6361" s="43" t="s">
        <v>10335</v>
      </c>
      <c r="E6361" t="s">
        <v>1309</v>
      </c>
      <c r="F6361" t="s">
        <v>10336</v>
      </c>
      <c r="G6361" s="41">
        <v>41386</v>
      </c>
      <c r="H6361" s="50" t="s">
        <v>1310</v>
      </c>
      <c r="L6361" t="s">
        <v>21854</v>
      </c>
      <c r="M6361" s="44">
        <v>-4602</v>
      </c>
      <c r="N6361" s="44">
        <v>-4602</v>
      </c>
    </row>
    <row r="6362" spans="2:14" x14ac:dyDescent="0.25">
      <c r="B6362" s="49" t="s">
        <v>9328</v>
      </c>
      <c r="C6362" s="53" t="str">
        <f>_xlfn.XLOOKUP(Tabla1[[#This Row],[txtDimensionFocus]],Tabla7[Columna1],Tabla7[Columna2])</f>
        <v>Cuentas Por Pagar Contratos</v>
      </c>
      <c r="D6362" s="43" t="s">
        <v>9738</v>
      </c>
      <c r="E6362" t="s">
        <v>523</v>
      </c>
      <c r="F6362" t="s">
        <v>9739</v>
      </c>
      <c r="G6362" s="41">
        <v>40971</v>
      </c>
      <c r="H6362">
        <v>42634</v>
      </c>
      <c r="L6362" t="s">
        <v>21854</v>
      </c>
      <c r="M6362" s="44">
        <v>-4593</v>
      </c>
      <c r="N6362" s="44">
        <v>-4593</v>
      </c>
    </row>
    <row r="6363" spans="2:14" x14ac:dyDescent="0.25">
      <c r="B6363" s="49" t="s">
        <v>9328</v>
      </c>
      <c r="C6363" s="53" t="str">
        <f>_xlfn.XLOOKUP(Tabla1[[#This Row],[txtDimensionFocus]],Tabla7[Columna1],Tabla7[Columna2])</f>
        <v>Cuentas Por Pagar Contratos</v>
      </c>
      <c r="D6363" s="43" t="s">
        <v>9738</v>
      </c>
      <c r="E6363" t="s">
        <v>523</v>
      </c>
      <c r="F6363" t="s">
        <v>9894</v>
      </c>
      <c r="G6363" s="41">
        <v>41100</v>
      </c>
      <c r="H6363" t="s">
        <v>695</v>
      </c>
      <c r="L6363" t="s">
        <v>21854</v>
      </c>
      <c r="M6363" s="44">
        <v>-4593</v>
      </c>
      <c r="N6363" s="44">
        <v>-4593</v>
      </c>
    </row>
    <row r="6364" spans="2:14" x14ac:dyDescent="0.25">
      <c r="B6364" s="49" t="s">
        <v>9328</v>
      </c>
      <c r="C6364" s="53" t="str">
        <f>_xlfn.XLOOKUP(Tabla1[[#This Row],[txtDimensionFocus]],Tabla7[Columna1],Tabla7[Columna2])</f>
        <v>Cuentas Por Pagar Contratos</v>
      </c>
      <c r="D6364" s="43" t="s">
        <v>14082</v>
      </c>
      <c r="E6364" t="s">
        <v>6103</v>
      </c>
      <c r="F6364" t="s">
        <v>14083</v>
      </c>
      <c r="G6364" s="41">
        <v>42542</v>
      </c>
      <c r="H6364" t="s">
        <v>6104</v>
      </c>
      <c r="I6364" t="s">
        <v>19448</v>
      </c>
      <c r="K6364" t="s">
        <v>22923</v>
      </c>
      <c r="L6364" t="s">
        <v>21854</v>
      </c>
      <c r="M6364" s="44">
        <v>-4130</v>
      </c>
      <c r="N6364" s="44">
        <v>-4130</v>
      </c>
    </row>
    <row r="6365" spans="2:14" x14ac:dyDescent="0.25">
      <c r="B6365" s="49" t="s">
        <v>9328</v>
      </c>
      <c r="C6365" s="53" t="str">
        <f>_xlfn.XLOOKUP(Tabla1[[#This Row],[txtDimensionFocus]],Tabla7[Columna1],Tabla7[Columna2])</f>
        <v>Cuentas Por Pagar Contratos</v>
      </c>
      <c r="D6365" s="43" t="s">
        <v>10877</v>
      </c>
      <c r="E6365" t="s">
        <v>1963</v>
      </c>
      <c r="F6365" t="s">
        <v>11708</v>
      </c>
      <c r="G6365" s="41">
        <v>41760</v>
      </c>
      <c r="H6365" t="s">
        <v>2946</v>
      </c>
      <c r="I6365" t="s">
        <v>19611</v>
      </c>
      <c r="K6365" t="s">
        <v>21966</v>
      </c>
      <c r="L6365" t="s">
        <v>21854</v>
      </c>
      <c r="M6365" s="44">
        <v>-3540</v>
      </c>
      <c r="N6365" s="44">
        <v>-3540</v>
      </c>
    </row>
    <row r="6366" spans="2:14" x14ac:dyDescent="0.25">
      <c r="B6366" s="49" t="s">
        <v>9328</v>
      </c>
      <c r="C6366" s="53" t="str">
        <f>_xlfn.XLOOKUP(Tabla1[[#This Row],[txtDimensionFocus]],Tabla7[Columna1],Tabla7[Columna2])</f>
        <v>Cuentas Por Pagar Contratos</v>
      </c>
      <c r="D6366" s="43" t="s">
        <v>10877</v>
      </c>
      <c r="E6366" t="s">
        <v>1963</v>
      </c>
      <c r="F6366" t="s">
        <v>12359</v>
      </c>
      <c r="G6366" s="41">
        <v>41808</v>
      </c>
      <c r="H6366" t="s">
        <v>3849</v>
      </c>
      <c r="I6366" t="s">
        <v>19612</v>
      </c>
      <c r="K6366" t="s">
        <v>21966</v>
      </c>
      <c r="L6366" t="s">
        <v>21854</v>
      </c>
      <c r="M6366" s="44">
        <v>-3540</v>
      </c>
      <c r="N6366" s="44">
        <v>-3540</v>
      </c>
    </row>
    <row r="6367" spans="2:14" x14ac:dyDescent="0.25">
      <c r="B6367" s="49" t="s">
        <v>9328</v>
      </c>
      <c r="C6367" s="53" t="str">
        <f>_xlfn.XLOOKUP(Tabla1[[#This Row],[txtDimensionFocus]],Tabla7[Columna1],Tabla7[Columna2])</f>
        <v>Cuentas Por Pagar Contratos</v>
      </c>
      <c r="D6367" s="43" t="s">
        <v>13694</v>
      </c>
      <c r="E6367" t="s">
        <v>5618</v>
      </c>
      <c r="F6367" t="s">
        <v>13695</v>
      </c>
      <c r="G6367" s="41">
        <v>42195</v>
      </c>
      <c r="H6367" t="s">
        <v>5619</v>
      </c>
      <c r="I6367" t="s">
        <v>19345</v>
      </c>
      <c r="K6367" t="s">
        <v>23416</v>
      </c>
      <c r="L6367" t="s">
        <v>21854</v>
      </c>
      <c r="M6367" s="44">
        <v>-3540</v>
      </c>
      <c r="N6367" s="44">
        <v>-3540</v>
      </c>
    </row>
    <row r="6368" spans="2:14" x14ac:dyDescent="0.25">
      <c r="B6368" s="49" t="s">
        <v>9328</v>
      </c>
      <c r="C6368" s="53" t="str">
        <f>_xlfn.XLOOKUP(Tabla1[[#This Row],[txtDimensionFocus]],Tabla7[Columna1],Tabla7[Columna2])</f>
        <v>Cuentas Por Pagar Contratos</v>
      </c>
      <c r="D6368" s="43" t="s">
        <v>10458</v>
      </c>
      <c r="E6368" t="s">
        <v>1483</v>
      </c>
      <c r="F6368" t="s">
        <v>10459</v>
      </c>
      <c r="G6368" s="41">
        <v>41492</v>
      </c>
      <c r="H6368" s="50" t="s">
        <v>1484</v>
      </c>
      <c r="L6368" t="s">
        <v>21854</v>
      </c>
      <c r="M6368" s="44">
        <v>-4130</v>
      </c>
      <c r="N6368" s="44">
        <v>-3150</v>
      </c>
    </row>
    <row r="6369" spans="2:14" x14ac:dyDescent="0.25">
      <c r="B6369" s="49" t="s">
        <v>9328</v>
      </c>
      <c r="C6369" s="53" t="str">
        <f>_xlfn.XLOOKUP(Tabla1[[#This Row],[txtDimensionFocus]],Tabla7[Columna1],Tabla7[Columna2])</f>
        <v>Cuentas Por Pagar Contratos</v>
      </c>
      <c r="D6369" s="43" t="s">
        <v>13962</v>
      </c>
      <c r="E6369" t="s">
        <v>5931</v>
      </c>
      <c r="F6369" t="s">
        <v>13964</v>
      </c>
      <c r="G6369" s="41">
        <v>42398</v>
      </c>
      <c r="L6369" t="s">
        <v>21854</v>
      </c>
      <c r="M6369" s="44">
        <v>-3000</v>
      </c>
      <c r="N6369" s="44">
        <v>-3000</v>
      </c>
    </row>
    <row r="6370" spans="2:14" x14ac:dyDescent="0.25">
      <c r="B6370" s="49" t="s">
        <v>9328</v>
      </c>
      <c r="C6370" s="53" t="str">
        <f>_xlfn.XLOOKUP(Tabla1[[#This Row],[txtDimensionFocus]],Tabla7[Columna1],Tabla7[Columna2])</f>
        <v>Cuentas Por Pagar Contratos</v>
      </c>
      <c r="D6370" s="43" t="s">
        <v>11052</v>
      </c>
      <c r="E6370" t="s">
        <v>2145</v>
      </c>
      <c r="F6370" t="s">
        <v>11673</v>
      </c>
      <c r="G6370" s="41">
        <v>41758</v>
      </c>
      <c r="H6370" t="s">
        <v>2901</v>
      </c>
      <c r="I6370" t="s">
        <v>19951</v>
      </c>
      <c r="K6370" t="s">
        <v>23377</v>
      </c>
      <c r="L6370" t="s">
        <v>21854</v>
      </c>
      <c r="M6370" s="44">
        <v>-2950</v>
      </c>
      <c r="N6370" s="44">
        <v>-2950</v>
      </c>
    </row>
    <row r="6371" spans="2:14" x14ac:dyDescent="0.25">
      <c r="B6371" s="49" t="s">
        <v>9328</v>
      </c>
      <c r="C6371" s="53" t="str">
        <f>_xlfn.XLOOKUP(Tabla1[[#This Row],[txtDimensionFocus]],Tabla7[Columna1],Tabla7[Columna2])</f>
        <v>Cuentas Por Pagar Contratos</v>
      </c>
      <c r="D6371" s="43" t="s">
        <v>13494</v>
      </c>
      <c r="E6371" t="s">
        <v>5382</v>
      </c>
      <c r="F6371" t="s">
        <v>13495</v>
      </c>
      <c r="G6371" s="41">
        <v>42089</v>
      </c>
      <c r="H6371" t="s">
        <v>5383</v>
      </c>
      <c r="I6371" t="s">
        <v>19392</v>
      </c>
      <c r="K6371" t="s">
        <v>22883</v>
      </c>
      <c r="L6371" t="s">
        <v>21854</v>
      </c>
      <c r="M6371" s="44">
        <v>-2360</v>
      </c>
      <c r="N6371" s="44">
        <v>-2360</v>
      </c>
    </row>
    <row r="6372" spans="2:14" x14ac:dyDescent="0.25">
      <c r="B6372" s="49" t="s">
        <v>9328</v>
      </c>
      <c r="C6372" s="53" t="str">
        <f>_xlfn.XLOOKUP(Tabla1[[#This Row],[txtDimensionFocus]],Tabla7[Columna1],Tabla7[Columna2])</f>
        <v>Cuentas Por Pagar Contratos</v>
      </c>
      <c r="D6372" s="43" t="s">
        <v>15200</v>
      </c>
      <c r="E6372" t="s">
        <v>7603</v>
      </c>
      <c r="F6372" t="s">
        <v>15201</v>
      </c>
      <c r="G6372" s="41">
        <v>43839</v>
      </c>
      <c r="H6372" t="s">
        <v>7604</v>
      </c>
      <c r="I6372" t="s">
        <v>20332</v>
      </c>
      <c r="K6372" t="s">
        <v>23546</v>
      </c>
      <c r="L6372" t="s">
        <v>21854</v>
      </c>
      <c r="M6372" s="44">
        <v>-36426.6</v>
      </c>
      <c r="N6372" s="44">
        <v>-2276.67</v>
      </c>
    </row>
    <row r="6373" spans="2:14" x14ac:dyDescent="0.25">
      <c r="B6373" s="49" t="s">
        <v>9328</v>
      </c>
      <c r="C6373" s="53" t="str">
        <f>_xlfn.XLOOKUP(Tabla1[[#This Row],[txtDimensionFocus]],Tabla7[Columna1],Tabla7[Columna2])</f>
        <v>Cuentas Por Pagar Contratos</v>
      </c>
      <c r="D6373" s="43" t="s">
        <v>11052</v>
      </c>
      <c r="E6373" t="s">
        <v>2145</v>
      </c>
      <c r="F6373" t="s">
        <v>11115</v>
      </c>
      <c r="G6373" s="41">
        <v>41687</v>
      </c>
      <c r="H6373" t="s">
        <v>2208</v>
      </c>
      <c r="I6373" t="s">
        <v>19610</v>
      </c>
      <c r="K6373" t="s">
        <v>23377</v>
      </c>
      <c r="L6373" t="s">
        <v>21854</v>
      </c>
      <c r="M6373" s="44">
        <v>-2950</v>
      </c>
      <c r="N6373" s="44">
        <v>-2250</v>
      </c>
    </row>
    <row r="6374" spans="2:14" x14ac:dyDescent="0.25">
      <c r="B6374" s="49" t="s">
        <v>9328</v>
      </c>
      <c r="C6374" s="53" t="str">
        <f>_xlfn.XLOOKUP(Tabla1[[#This Row],[txtDimensionFocus]],Tabla7[Columna1],Tabla7[Columna2])</f>
        <v>Cuentas Por Pagar Contratos</v>
      </c>
      <c r="D6374" s="43" t="s">
        <v>11052</v>
      </c>
      <c r="E6374" t="s">
        <v>2145</v>
      </c>
      <c r="F6374" t="s">
        <v>11053</v>
      </c>
      <c r="G6374" s="41">
        <v>41675</v>
      </c>
      <c r="H6374" t="s">
        <v>2146</v>
      </c>
      <c r="I6374" t="s">
        <v>19466</v>
      </c>
      <c r="K6374" t="s">
        <v>23377</v>
      </c>
      <c r="L6374" t="s">
        <v>21854</v>
      </c>
      <c r="M6374" s="44">
        <v>-2950</v>
      </c>
      <c r="N6374" s="44">
        <v>-2250</v>
      </c>
    </row>
    <row r="6375" spans="2:14" x14ac:dyDescent="0.25">
      <c r="B6375" s="49" t="s">
        <v>9328</v>
      </c>
      <c r="C6375" s="53" t="str">
        <f>_xlfn.XLOOKUP(Tabla1[[#This Row],[txtDimensionFocus]],Tabla7[Columna1],Tabla7[Columna2])</f>
        <v>Cuentas Por Pagar Contratos</v>
      </c>
      <c r="D6375" s="43" t="s">
        <v>484</v>
      </c>
      <c r="E6375" t="s">
        <v>483</v>
      </c>
      <c r="F6375" t="s">
        <v>10010</v>
      </c>
      <c r="G6375" s="41">
        <v>41165</v>
      </c>
      <c r="H6375" t="s">
        <v>873</v>
      </c>
      <c r="L6375" t="s">
        <v>21854</v>
      </c>
      <c r="M6375" s="44">
        <v>-1885</v>
      </c>
      <c r="N6375" s="44">
        <v>-1885</v>
      </c>
    </row>
    <row r="6376" spans="2:14" x14ac:dyDescent="0.25">
      <c r="B6376" s="49" t="s">
        <v>9328</v>
      </c>
      <c r="C6376" s="53" t="str">
        <f>_xlfn.XLOOKUP(Tabla1[[#This Row],[txtDimensionFocus]],Tabla7[Columna1],Tabla7[Columna2])</f>
        <v>Cuentas Por Pagar Contratos</v>
      </c>
      <c r="D6376" s="43" t="s">
        <v>10877</v>
      </c>
      <c r="E6376" t="s">
        <v>1963</v>
      </c>
      <c r="F6376" t="s">
        <v>11114</v>
      </c>
      <c r="G6376" s="41">
        <v>41687</v>
      </c>
      <c r="H6376" t="s">
        <v>2207</v>
      </c>
      <c r="I6376" t="s">
        <v>19610</v>
      </c>
      <c r="K6376" t="s">
        <v>23047</v>
      </c>
      <c r="L6376" t="s">
        <v>21854</v>
      </c>
      <c r="M6376" s="44">
        <v>-1770</v>
      </c>
      <c r="N6376" s="44">
        <v>-1770</v>
      </c>
    </row>
    <row r="6377" spans="2:14" x14ac:dyDescent="0.25">
      <c r="B6377" s="49" t="s">
        <v>9328</v>
      </c>
      <c r="C6377" s="53" t="str">
        <f>_xlfn.XLOOKUP(Tabla1[[#This Row],[txtDimensionFocus]],Tabla7[Columna1],Tabla7[Columna2])</f>
        <v>Cuentas Por Pagar Contratos</v>
      </c>
      <c r="D6377" s="43" t="s">
        <v>10877</v>
      </c>
      <c r="E6377" t="s">
        <v>1963</v>
      </c>
      <c r="F6377" t="s">
        <v>11054</v>
      </c>
      <c r="G6377" s="41">
        <v>41676</v>
      </c>
      <c r="H6377" t="s">
        <v>2147</v>
      </c>
      <c r="I6377" t="s">
        <v>19609</v>
      </c>
      <c r="K6377" t="s">
        <v>23047</v>
      </c>
      <c r="L6377" t="s">
        <v>21854</v>
      </c>
      <c r="M6377" s="44">
        <v>-1770</v>
      </c>
      <c r="N6377" s="44">
        <v>-1350</v>
      </c>
    </row>
    <row r="6378" spans="2:14" x14ac:dyDescent="0.25">
      <c r="B6378" s="49" t="s">
        <v>9328</v>
      </c>
      <c r="C6378" s="53" t="str">
        <f>_xlfn.XLOOKUP(Tabla1[[#This Row],[txtDimensionFocus]],Tabla7[Columna1],Tabla7[Columna2])</f>
        <v>Cuentas Por Pagar Contratos</v>
      </c>
      <c r="D6378" s="43" t="s">
        <v>13697</v>
      </c>
      <c r="E6378" t="s">
        <v>5623</v>
      </c>
      <c r="F6378" t="s">
        <v>13698</v>
      </c>
      <c r="G6378" s="41">
        <v>42200</v>
      </c>
      <c r="H6378" t="s">
        <v>5624</v>
      </c>
      <c r="I6378" t="s">
        <v>19538</v>
      </c>
      <c r="K6378" t="s">
        <v>23057</v>
      </c>
      <c r="L6378" t="s">
        <v>21854</v>
      </c>
      <c r="M6378">
        <v>-944</v>
      </c>
      <c r="N6378">
        <v>-944</v>
      </c>
    </row>
    <row r="6379" spans="2:14" x14ac:dyDescent="0.25">
      <c r="B6379" s="49" t="s">
        <v>9328</v>
      </c>
      <c r="C6379" s="53" t="str">
        <f>_xlfn.XLOOKUP(Tabla1[[#This Row],[txtDimensionFocus]],Tabla7[Columna1],Tabla7[Columna2])</f>
        <v>Cuentas Por Pagar Contratos</v>
      </c>
      <c r="D6379" s="43" t="s">
        <v>13697</v>
      </c>
      <c r="E6379" t="s">
        <v>5623</v>
      </c>
      <c r="F6379" t="s">
        <v>13699</v>
      </c>
      <c r="G6379" s="41">
        <v>42201</v>
      </c>
      <c r="H6379" t="s">
        <v>5625</v>
      </c>
      <c r="I6379" t="s">
        <v>19621</v>
      </c>
      <c r="K6379" t="s">
        <v>23057</v>
      </c>
      <c r="L6379" t="s">
        <v>21854</v>
      </c>
      <c r="M6379">
        <v>-944</v>
      </c>
      <c r="N6379">
        <v>-944</v>
      </c>
    </row>
    <row r="6380" spans="2:14" x14ac:dyDescent="0.25">
      <c r="B6380" s="49" t="s">
        <v>9328</v>
      </c>
      <c r="C6380" s="53" t="str">
        <f>_xlfn.XLOOKUP(Tabla1[[#This Row],[txtDimensionFocus]],Tabla7[Columna1],Tabla7[Columna2])</f>
        <v>Cuentas Por Pagar Contratos</v>
      </c>
      <c r="D6380" s="43" t="s">
        <v>13697</v>
      </c>
      <c r="E6380" t="s">
        <v>5623</v>
      </c>
      <c r="F6380" t="s">
        <v>13838</v>
      </c>
      <c r="G6380" s="41">
        <v>42298</v>
      </c>
      <c r="H6380" t="s">
        <v>5778</v>
      </c>
      <c r="I6380" t="s">
        <v>19458</v>
      </c>
      <c r="K6380" t="s">
        <v>23057</v>
      </c>
      <c r="L6380" t="s">
        <v>21854</v>
      </c>
      <c r="M6380">
        <v>-944</v>
      </c>
      <c r="N6380">
        <v>-944</v>
      </c>
    </row>
    <row r="6381" spans="2:14" x14ac:dyDescent="0.25">
      <c r="B6381" s="49" t="s">
        <v>9328</v>
      </c>
      <c r="C6381" s="53" t="str">
        <f>_xlfn.XLOOKUP(Tabla1[[#This Row],[txtDimensionFocus]],Tabla7[Columna1],Tabla7[Columna2])</f>
        <v>Cuentas Por Pagar Contratos</v>
      </c>
      <c r="D6381" s="43" t="s">
        <v>13697</v>
      </c>
      <c r="E6381" t="s">
        <v>5623</v>
      </c>
      <c r="F6381" t="s">
        <v>13839</v>
      </c>
      <c r="G6381" s="41">
        <v>42298</v>
      </c>
      <c r="H6381" t="s">
        <v>5779</v>
      </c>
      <c r="I6381" t="s">
        <v>19622</v>
      </c>
      <c r="K6381" t="s">
        <v>23057</v>
      </c>
      <c r="L6381" t="s">
        <v>21854</v>
      </c>
      <c r="M6381">
        <v>-944</v>
      </c>
      <c r="N6381">
        <v>-944</v>
      </c>
    </row>
    <row r="6382" spans="2:14" x14ac:dyDescent="0.25">
      <c r="B6382" s="49" t="s">
        <v>9328</v>
      </c>
      <c r="C6382" s="53" t="str">
        <f>_xlfn.XLOOKUP(Tabla1[[#This Row],[txtDimensionFocus]],Tabla7[Columna1],Tabla7[Columna2])</f>
        <v>Cuentas Por Pagar Contratos</v>
      </c>
      <c r="D6382" s="43" t="s">
        <v>13697</v>
      </c>
      <c r="E6382" t="s">
        <v>5623</v>
      </c>
      <c r="F6382" t="s">
        <v>13840</v>
      </c>
      <c r="G6382" s="41">
        <v>42298</v>
      </c>
      <c r="H6382" t="s">
        <v>5780</v>
      </c>
      <c r="I6382" t="s">
        <v>19492</v>
      </c>
      <c r="K6382" t="s">
        <v>23057</v>
      </c>
      <c r="L6382" t="s">
        <v>21854</v>
      </c>
      <c r="M6382">
        <v>-944</v>
      </c>
      <c r="N6382">
        <v>-944</v>
      </c>
    </row>
    <row r="6383" spans="2:14" x14ac:dyDescent="0.25">
      <c r="B6383" s="49" t="s">
        <v>9328</v>
      </c>
      <c r="C6383" s="53" t="str">
        <f>_xlfn.XLOOKUP(Tabla1[[#This Row],[txtDimensionFocus]],Tabla7[Columna1],Tabla7[Columna2])</f>
        <v>Cuentas Por Pagar Contratos</v>
      </c>
      <c r="D6383" s="43" t="s">
        <v>13697</v>
      </c>
      <c r="E6383" t="s">
        <v>5623</v>
      </c>
      <c r="F6383" t="s">
        <v>13899</v>
      </c>
      <c r="G6383" s="41">
        <v>42326</v>
      </c>
      <c r="H6383" t="s">
        <v>5851</v>
      </c>
      <c r="I6383" t="s">
        <v>19623</v>
      </c>
      <c r="K6383" t="s">
        <v>23057</v>
      </c>
      <c r="L6383" t="s">
        <v>21854</v>
      </c>
      <c r="M6383">
        <v>-944</v>
      </c>
      <c r="N6383">
        <v>-944</v>
      </c>
    </row>
    <row r="6384" spans="2:14" x14ac:dyDescent="0.25">
      <c r="B6384" s="49" t="s">
        <v>9328</v>
      </c>
      <c r="C6384" s="53" t="str">
        <f>_xlfn.XLOOKUP(Tabla1[[#This Row],[txtDimensionFocus]],Tabla7[Columna1],Tabla7[Columna2])</f>
        <v>Cuentas Por Pagar Contratos</v>
      </c>
      <c r="D6384" s="43" t="s">
        <v>13697</v>
      </c>
      <c r="E6384" t="s">
        <v>5623</v>
      </c>
      <c r="F6384" t="s">
        <v>13929</v>
      </c>
      <c r="G6384" s="41">
        <v>42349</v>
      </c>
      <c r="H6384" t="s">
        <v>5894</v>
      </c>
      <c r="I6384" t="s">
        <v>19624</v>
      </c>
      <c r="K6384" t="s">
        <v>23057</v>
      </c>
      <c r="L6384" t="s">
        <v>21854</v>
      </c>
      <c r="M6384">
        <v>-944</v>
      </c>
      <c r="N6384">
        <v>-944</v>
      </c>
    </row>
    <row r="6385" spans="2:14" x14ac:dyDescent="0.25">
      <c r="B6385" s="49" t="s">
        <v>9328</v>
      </c>
      <c r="C6385" s="53" t="str">
        <f>_xlfn.XLOOKUP(Tabla1[[#This Row],[txtDimensionFocus]],Tabla7[Columna1],Tabla7[Columna2])</f>
        <v>Cuentas Por Pagar Contratos</v>
      </c>
      <c r="D6385" s="43" t="s">
        <v>13697</v>
      </c>
      <c r="E6385" t="s">
        <v>5623</v>
      </c>
      <c r="F6385" t="s">
        <v>13970</v>
      </c>
      <c r="G6385" s="41">
        <v>42418</v>
      </c>
      <c r="H6385" t="s">
        <v>5940</v>
      </c>
      <c r="I6385" t="s">
        <v>19625</v>
      </c>
      <c r="K6385" t="s">
        <v>23057</v>
      </c>
      <c r="L6385" t="s">
        <v>21854</v>
      </c>
      <c r="M6385">
        <v>-944</v>
      </c>
      <c r="N6385">
        <v>-944</v>
      </c>
    </row>
    <row r="6386" spans="2:14" x14ac:dyDescent="0.25">
      <c r="B6386" s="49" t="s">
        <v>9328</v>
      </c>
      <c r="C6386" s="53" t="str">
        <f>_xlfn.XLOOKUP(Tabla1[[#This Row],[txtDimensionFocus]],Tabla7[Columna1],Tabla7[Columna2])</f>
        <v>Cuentas Por Pagar Contratos</v>
      </c>
      <c r="D6386" s="43" t="s">
        <v>13697</v>
      </c>
      <c r="E6386" t="s">
        <v>5623</v>
      </c>
      <c r="F6386" t="s">
        <v>13994</v>
      </c>
      <c r="G6386" s="41">
        <v>42445</v>
      </c>
      <c r="H6386" t="s">
        <v>5977</v>
      </c>
      <c r="I6386" t="s">
        <v>19626</v>
      </c>
      <c r="K6386" t="s">
        <v>23057</v>
      </c>
      <c r="L6386" t="s">
        <v>21854</v>
      </c>
      <c r="M6386">
        <v>-944</v>
      </c>
      <c r="N6386">
        <v>-944</v>
      </c>
    </row>
    <row r="6387" spans="2:14" x14ac:dyDescent="0.25">
      <c r="B6387" s="49" t="s">
        <v>9328</v>
      </c>
      <c r="C6387" s="53" t="str">
        <f>_xlfn.XLOOKUP(Tabla1[[#This Row],[txtDimensionFocus]],Tabla7[Columna1],Tabla7[Columna2])</f>
        <v>Cuentas Por Pagar Contratos</v>
      </c>
      <c r="D6387" s="43" t="s">
        <v>13697</v>
      </c>
      <c r="E6387" t="s">
        <v>5623</v>
      </c>
      <c r="F6387" t="s">
        <v>13997</v>
      </c>
      <c r="G6387" s="41">
        <v>42451</v>
      </c>
      <c r="H6387" t="s">
        <v>5983</v>
      </c>
      <c r="I6387" t="s">
        <v>19627</v>
      </c>
      <c r="K6387" t="s">
        <v>23057</v>
      </c>
      <c r="L6387" t="s">
        <v>21854</v>
      </c>
      <c r="M6387">
        <v>-944</v>
      </c>
      <c r="N6387">
        <v>-944</v>
      </c>
    </row>
    <row r="6388" spans="2:14" x14ac:dyDescent="0.25">
      <c r="B6388" s="49" t="s">
        <v>9328</v>
      </c>
      <c r="C6388" s="53" t="str">
        <f>_xlfn.XLOOKUP(Tabla1[[#This Row],[txtDimensionFocus]],Tabla7[Columna1],Tabla7[Columna2])</f>
        <v>Cuentas Por Pagar Contratos</v>
      </c>
      <c r="D6388" s="43" t="s">
        <v>10877</v>
      </c>
      <c r="E6388" t="s">
        <v>1963</v>
      </c>
      <c r="F6388" t="s">
        <v>10878</v>
      </c>
      <c r="G6388" s="41">
        <v>41624</v>
      </c>
      <c r="H6388" t="s">
        <v>1964</v>
      </c>
      <c r="I6388" t="s">
        <v>19608</v>
      </c>
      <c r="K6388" t="s">
        <v>23046</v>
      </c>
      <c r="L6388" t="s">
        <v>21854</v>
      </c>
      <c r="M6388" s="44">
        <v>-1770</v>
      </c>
      <c r="N6388">
        <v>-420</v>
      </c>
    </row>
    <row r="6389" spans="2:14" x14ac:dyDescent="0.25">
      <c r="B6389" s="49" t="s">
        <v>9328</v>
      </c>
      <c r="C6389" s="53" t="str">
        <f>_xlfn.XLOOKUP(Tabla1[[#This Row],[txtDimensionFocus]],Tabla7[Columna1],Tabla7[Columna2])</f>
        <v>Cuentas Por Pagar Contratos</v>
      </c>
      <c r="D6389" s="43" t="s">
        <v>15267</v>
      </c>
      <c r="E6389" t="s">
        <v>7715</v>
      </c>
      <c r="F6389" t="s">
        <v>15269</v>
      </c>
      <c r="G6389" s="41">
        <v>44041</v>
      </c>
      <c r="H6389" t="s">
        <v>15268</v>
      </c>
      <c r="I6389" t="s">
        <v>19607</v>
      </c>
      <c r="K6389" t="s">
        <v>23137</v>
      </c>
      <c r="L6389" t="s">
        <v>21854</v>
      </c>
      <c r="M6389">
        <v>-1</v>
      </c>
      <c r="N6389">
        <v>-1</v>
      </c>
    </row>
    <row r="6390" spans="2:14" x14ac:dyDescent="0.25">
      <c r="B6390" s="49" t="s">
        <v>9328</v>
      </c>
      <c r="C6390" s="53" t="str">
        <f>_xlfn.XLOOKUP(Tabla1[[#This Row],[txtDimensionFocus]],Tabla7[Columna1],Tabla7[Columna2])</f>
        <v>Cuentas Por Pagar Contratos</v>
      </c>
      <c r="D6390" s="43" t="s">
        <v>15014</v>
      </c>
      <c r="E6390" t="s">
        <v>7760</v>
      </c>
      <c r="F6390" t="s">
        <v>15017</v>
      </c>
      <c r="G6390" s="41">
        <v>43448</v>
      </c>
      <c r="H6390" t="s">
        <v>15015</v>
      </c>
      <c r="I6390" t="s">
        <v>15016</v>
      </c>
      <c r="K6390" t="s">
        <v>23369</v>
      </c>
      <c r="L6390" t="s">
        <v>21854</v>
      </c>
      <c r="M6390" s="44">
        <v>-22620.92</v>
      </c>
      <c r="N6390">
        <v>-0.46</v>
      </c>
    </row>
    <row r="6391" spans="2:14" x14ac:dyDescent="0.25">
      <c r="B6391" s="49" t="s">
        <v>9328</v>
      </c>
      <c r="C6391" s="53" t="str">
        <f>_xlfn.XLOOKUP(Tabla1[[#This Row],[txtDimensionFocus]],Tabla7[Columna1],Tabla7[Columna2])</f>
        <v>Cuentas Por Pagar Contratos</v>
      </c>
      <c r="D6391" s="43" t="s">
        <v>4473</v>
      </c>
      <c r="E6391" t="s">
        <v>4472</v>
      </c>
      <c r="F6391" t="s">
        <v>19985</v>
      </c>
      <c r="G6391" s="41">
        <v>44202</v>
      </c>
      <c r="H6391" t="s">
        <v>19986</v>
      </c>
      <c r="I6391" t="s">
        <v>19987</v>
      </c>
      <c r="K6391" t="s">
        <v>23384</v>
      </c>
      <c r="L6391" t="s">
        <v>21854</v>
      </c>
      <c r="M6391" s="44">
        <v>-1156291.53</v>
      </c>
      <c r="N6391">
        <v>-0.05</v>
      </c>
    </row>
    <row r="6392" spans="2:14" x14ac:dyDescent="0.25">
      <c r="B6392" s="49" t="s">
        <v>9328</v>
      </c>
      <c r="C6392" s="53" t="str">
        <f>_xlfn.XLOOKUP(Tabla1[[#This Row],[txtDimensionFocus]],Tabla7[Columna1],Tabla7[Columna2])</f>
        <v>Cuentas Por Pagar Contratos</v>
      </c>
      <c r="D6392" s="43" t="s">
        <v>907</v>
      </c>
      <c r="E6392" t="s">
        <v>906</v>
      </c>
      <c r="F6392" t="s">
        <v>19992</v>
      </c>
      <c r="G6392" s="41">
        <v>44292</v>
      </c>
      <c r="H6392" t="s">
        <v>19993</v>
      </c>
      <c r="I6392" t="s">
        <v>19994</v>
      </c>
      <c r="K6392" t="s">
        <v>23387</v>
      </c>
      <c r="L6392" t="s">
        <v>21854</v>
      </c>
      <c r="M6392" s="44">
        <v>-554905.71</v>
      </c>
      <c r="N6392">
        <v>-0.05</v>
      </c>
    </row>
    <row r="6393" spans="2:14" x14ac:dyDescent="0.25">
      <c r="B6393" s="49" t="s">
        <v>9328</v>
      </c>
      <c r="C6393" s="53" t="str">
        <f>_xlfn.XLOOKUP(Tabla1[[#This Row],[txtDimensionFocus]],Tabla7[Columna1],Tabla7[Columna2])</f>
        <v>Cuentas Por Pagar Contratos</v>
      </c>
      <c r="D6393" s="43" t="s">
        <v>9199</v>
      </c>
      <c r="E6393" t="s">
        <v>9198</v>
      </c>
      <c r="F6393" t="s">
        <v>20207</v>
      </c>
      <c r="G6393" s="41">
        <v>44382</v>
      </c>
      <c r="H6393" t="s">
        <v>7496</v>
      </c>
      <c r="I6393" t="s">
        <v>20208</v>
      </c>
      <c r="K6393" t="s">
        <v>23494</v>
      </c>
      <c r="L6393" t="s">
        <v>21854</v>
      </c>
      <c r="M6393" s="44">
        <v>-119754.52</v>
      </c>
      <c r="N6393">
        <v>-0.04</v>
      </c>
    </row>
    <row r="6394" spans="2:14" x14ac:dyDescent="0.25">
      <c r="B6394" s="49" t="s">
        <v>9328</v>
      </c>
      <c r="C6394" s="53" t="str">
        <f>_xlfn.XLOOKUP(Tabla1[[#This Row],[txtDimensionFocus]],Tabla7[Columna1],Tabla7[Columna2])</f>
        <v>Cuentas Por Pagar Contratos</v>
      </c>
      <c r="D6394" s="43" t="s">
        <v>14762</v>
      </c>
      <c r="E6394" t="s">
        <v>14761</v>
      </c>
      <c r="F6394" t="s">
        <v>14765</v>
      </c>
      <c r="G6394" s="41">
        <v>43095</v>
      </c>
      <c r="H6394" t="s">
        <v>14763</v>
      </c>
      <c r="I6394" t="s">
        <v>14764</v>
      </c>
      <c r="J6394" t="s">
        <v>21952</v>
      </c>
      <c r="K6394" t="s">
        <v>23476</v>
      </c>
      <c r="L6394" t="s">
        <v>21854</v>
      </c>
      <c r="M6394" s="44">
        <v>-3017804.6</v>
      </c>
      <c r="N6394">
        <v>-0.03</v>
      </c>
    </row>
    <row r="6395" spans="2:14" x14ac:dyDescent="0.25">
      <c r="B6395" s="49" t="s">
        <v>9328</v>
      </c>
      <c r="C6395" s="53" t="str">
        <f>_xlfn.XLOOKUP(Tabla1[[#This Row],[txtDimensionFocus]],Tabla7[Columna1],Tabla7[Columna2])</f>
        <v>Cuentas Por Pagar Contratos</v>
      </c>
      <c r="D6395" s="43" t="s">
        <v>4473</v>
      </c>
      <c r="E6395" t="s">
        <v>4472</v>
      </c>
      <c r="F6395" t="s">
        <v>19964</v>
      </c>
      <c r="G6395" s="41">
        <v>42522</v>
      </c>
      <c r="H6395" t="s">
        <v>19965</v>
      </c>
      <c r="I6395" t="s">
        <v>19966</v>
      </c>
      <c r="K6395" t="s">
        <v>23384</v>
      </c>
      <c r="L6395" t="s">
        <v>21854</v>
      </c>
      <c r="M6395" s="44">
        <v>-1210273.31</v>
      </c>
      <c r="N6395">
        <v>-0.02</v>
      </c>
    </row>
    <row r="6396" spans="2:14" x14ac:dyDescent="0.25">
      <c r="B6396" s="49" t="s">
        <v>9328</v>
      </c>
      <c r="C6396" s="53" t="str">
        <f>_xlfn.XLOOKUP(Tabla1[[#This Row],[txtDimensionFocus]],Tabla7[Columna1],Tabla7[Columna2])</f>
        <v>Cuentas Por Pagar Contratos</v>
      </c>
      <c r="D6396" s="43" t="s">
        <v>8800</v>
      </c>
      <c r="E6396" t="s">
        <v>8799</v>
      </c>
      <c r="F6396" t="s">
        <v>20024</v>
      </c>
      <c r="G6396" s="41">
        <v>44467</v>
      </c>
      <c r="H6396" t="s">
        <v>18659</v>
      </c>
      <c r="I6396" t="s">
        <v>20025</v>
      </c>
      <c r="K6396" t="s">
        <v>23401</v>
      </c>
      <c r="L6396" t="s">
        <v>21854</v>
      </c>
      <c r="M6396" s="44">
        <v>-1652592.44</v>
      </c>
      <c r="N6396">
        <v>-0.02</v>
      </c>
    </row>
    <row r="6397" spans="2:14" x14ac:dyDescent="0.25">
      <c r="B6397" s="49" t="s">
        <v>9328</v>
      </c>
      <c r="C6397" s="53" t="str">
        <f>_xlfn.XLOOKUP(Tabla1[[#This Row],[txtDimensionFocus]],Tabla7[Columna1],Tabla7[Columna2])</f>
        <v>Cuentas Por Pagar Contratos</v>
      </c>
      <c r="D6397" s="43" t="s">
        <v>7336</v>
      </c>
      <c r="E6397" t="s">
        <v>7335</v>
      </c>
      <c r="F6397" t="s">
        <v>20123</v>
      </c>
      <c r="G6397" s="41">
        <v>44461</v>
      </c>
      <c r="H6397" t="s">
        <v>17911</v>
      </c>
      <c r="I6397" t="s">
        <v>20124</v>
      </c>
      <c r="K6397" t="s">
        <v>23445</v>
      </c>
      <c r="L6397" t="s">
        <v>21854</v>
      </c>
      <c r="M6397" s="44">
        <v>-318723.48</v>
      </c>
      <c r="N6397">
        <v>-0.02</v>
      </c>
    </row>
    <row r="6398" spans="2:14" x14ac:dyDescent="0.25">
      <c r="B6398" s="49" t="s">
        <v>9328</v>
      </c>
      <c r="C6398" s="53" t="str">
        <f>_xlfn.XLOOKUP(Tabla1[[#This Row],[txtDimensionFocus]],Tabla7[Columna1],Tabla7[Columna2])</f>
        <v>Cuentas Por Pagar Contratos</v>
      </c>
      <c r="D6398" s="43" t="s">
        <v>7352</v>
      </c>
      <c r="E6398" t="s">
        <v>22281</v>
      </c>
      <c r="F6398" t="s">
        <v>20181</v>
      </c>
      <c r="G6398" s="41">
        <v>44818</v>
      </c>
      <c r="H6398" t="s">
        <v>20182</v>
      </c>
      <c r="I6398" t="s">
        <v>20183</v>
      </c>
      <c r="K6398" t="s">
        <v>22285</v>
      </c>
      <c r="L6398" t="s">
        <v>21854</v>
      </c>
      <c r="M6398" s="44">
        <v>-2185411.08</v>
      </c>
      <c r="N6398">
        <v>-0.02</v>
      </c>
    </row>
    <row r="6399" spans="2:14" x14ac:dyDescent="0.25">
      <c r="B6399" s="49" t="s">
        <v>9328</v>
      </c>
      <c r="C6399" s="53" t="str">
        <f>_xlfn.XLOOKUP(Tabla1[[#This Row],[txtDimensionFocus]],Tabla7[Columna1],Tabla7[Columna2])</f>
        <v>Cuentas Por Pagar Contratos</v>
      </c>
      <c r="D6399" s="43" t="s">
        <v>7772</v>
      </c>
      <c r="E6399" t="s">
        <v>7771</v>
      </c>
      <c r="F6399" t="s">
        <v>20266</v>
      </c>
      <c r="G6399" s="41">
        <v>42920</v>
      </c>
      <c r="H6399" t="s">
        <v>20267</v>
      </c>
      <c r="I6399" t="s">
        <v>20268</v>
      </c>
      <c r="K6399" t="s">
        <v>23521</v>
      </c>
      <c r="L6399" t="s">
        <v>21854</v>
      </c>
      <c r="M6399" s="44">
        <v>-506785.08</v>
      </c>
      <c r="N6399">
        <v>-0.02</v>
      </c>
    </row>
    <row r="6400" spans="2:14" x14ac:dyDescent="0.25">
      <c r="B6400" s="49" t="s">
        <v>9328</v>
      </c>
      <c r="C6400" s="53" t="str">
        <f>_xlfn.XLOOKUP(Tabla1[[#This Row],[txtDimensionFocus]],Tabla7[Columna1],Tabla7[Columna2])</f>
        <v>Cuentas Por Pagar Contratos</v>
      </c>
      <c r="D6400" s="43" t="s">
        <v>7772</v>
      </c>
      <c r="E6400" t="s">
        <v>7771</v>
      </c>
      <c r="F6400" t="s">
        <v>20271</v>
      </c>
      <c r="G6400" s="41">
        <v>43144</v>
      </c>
      <c r="H6400" t="s">
        <v>20272</v>
      </c>
      <c r="I6400" t="s">
        <v>20273</v>
      </c>
      <c r="K6400" t="s">
        <v>23521</v>
      </c>
      <c r="L6400" t="s">
        <v>21854</v>
      </c>
      <c r="M6400" s="44">
        <v>-536285.07999999996</v>
      </c>
      <c r="N6400">
        <v>-0.02</v>
      </c>
    </row>
    <row r="6401" spans="2:14" x14ac:dyDescent="0.25">
      <c r="B6401" s="49" t="s">
        <v>9328</v>
      </c>
      <c r="C6401" s="53" t="str">
        <f>_xlfn.XLOOKUP(Tabla1[[#This Row],[txtDimensionFocus]],Tabla7[Columna1],Tabla7[Columna2])</f>
        <v>Cuentas Por Pagar Contratos</v>
      </c>
      <c r="D6401" s="43" t="s">
        <v>19508</v>
      </c>
      <c r="E6401" t="s">
        <v>19509</v>
      </c>
      <c r="F6401" t="s">
        <v>19510</v>
      </c>
      <c r="G6401" s="41">
        <v>41618</v>
      </c>
      <c r="H6401" t="s">
        <v>19511</v>
      </c>
      <c r="I6401" t="s">
        <v>9133</v>
      </c>
      <c r="J6401" t="s">
        <v>21927</v>
      </c>
      <c r="K6401" t="s">
        <v>22974</v>
      </c>
      <c r="L6401" t="s">
        <v>21854</v>
      </c>
      <c r="M6401" s="44">
        <v>-11773029.310000001</v>
      </c>
      <c r="N6401">
        <v>-0.01</v>
      </c>
    </row>
    <row r="6402" spans="2:14" x14ac:dyDescent="0.25">
      <c r="B6402" s="49" t="s">
        <v>9328</v>
      </c>
      <c r="C6402" s="53" t="str">
        <f>_xlfn.XLOOKUP(Tabla1[[#This Row],[txtDimensionFocus]],Tabla7[Columna1],Tabla7[Columna2])</f>
        <v>Cuentas Por Pagar Contratos</v>
      </c>
      <c r="D6402" s="43" t="s">
        <v>19659</v>
      </c>
      <c r="E6402" t="s">
        <v>19660</v>
      </c>
      <c r="F6402" t="s">
        <v>19661</v>
      </c>
      <c r="G6402" s="41">
        <v>41480</v>
      </c>
      <c r="H6402" t="s">
        <v>19662</v>
      </c>
      <c r="I6402" t="s">
        <v>19663</v>
      </c>
      <c r="K6402" t="s">
        <v>23080</v>
      </c>
      <c r="L6402" t="s">
        <v>21854</v>
      </c>
      <c r="M6402" s="44">
        <v>-3071435.11</v>
      </c>
      <c r="N6402">
        <v>-0.01</v>
      </c>
    </row>
    <row r="6403" spans="2:14" x14ac:dyDescent="0.25">
      <c r="B6403" s="49" t="s">
        <v>9328</v>
      </c>
      <c r="C6403" s="53" t="str">
        <f>_xlfn.XLOOKUP(Tabla1[[#This Row],[txtDimensionFocus]],Tabla7[Columna1],Tabla7[Columna2])</f>
        <v>Cuentas Por Pagar Contratos</v>
      </c>
      <c r="D6403" s="43" t="s">
        <v>19701</v>
      </c>
      <c r="E6403" t="s">
        <v>19702</v>
      </c>
      <c r="F6403" t="s">
        <v>19703</v>
      </c>
      <c r="G6403" s="41">
        <v>43411</v>
      </c>
      <c r="H6403" t="s">
        <v>19704</v>
      </c>
      <c r="I6403" t="s">
        <v>19705</v>
      </c>
      <c r="J6403" t="s">
        <v>21997</v>
      </c>
      <c r="K6403" t="s">
        <v>23136</v>
      </c>
      <c r="L6403" t="s">
        <v>21854</v>
      </c>
      <c r="M6403" s="44">
        <v>-9076388.1199999992</v>
      </c>
      <c r="N6403">
        <v>-0.01</v>
      </c>
    </row>
    <row r="6404" spans="2:14" x14ac:dyDescent="0.25">
      <c r="B6404" s="49" t="s">
        <v>9328</v>
      </c>
      <c r="C6404" s="53" t="str">
        <f>_xlfn.XLOOKUP(Tabla1[[#This Row],[txtDimensionFocus]],Tabla7[Columna1],Tabla7[Columna2])</f>
        <v>Cuentas Por Pagar Contratos</v>
      </c>
      <c r="D6404" s="43" t="s">
        <v>19835</v>
      </c>
      <c r="E6404" t="s">
        <v>19836</v>
      </c>
      <c r="F6404" t="s">
        <v>19837</v>
      </c>
      <c r="G6404" s="41">
        <v>41386</v>
      </c>
      <c r="H6404" t="s">
        <v>19838</v>
      </c>
      <c r="I6404" t="s">
        <v>16617</v>
      </c>
      <c r="K6404" t="s">
        <v>23262</v>
      </c>
      <c r="L6404" t="s">
        <v>21854</v>
      </c>
      <c r="M6404" s="44">
        <v>-6160663.7199999997</v>
      </c>
      <c r="N6404">
        <v>-0.01</v>
      </c>
    </row>
    <row r="6405" spans="2:14" x14ac:dyDescent="0.25">
      <c r="B6405" s="49" t="s">
        <v>9328</v>
      </c>
      <c r="C6405" s="53" t="str">
        <f>_xlfn.XLOOKUP(Tabla1[[#This Row],[txtDimensionFocus]],Tabla7[Columna1],Tabla7[Columna2])</f>
        <v>Cuentas Por Pagar Contratos</v>
      </c>
      <c r="D6405" s="43" t="s">
        <v>4473</v>
      </c>
      <c r="E6405" t="s">
        <v>4472</v>
      </c>
      <c r="F6405" t="s">
        <v>19972</v>
      </c>
      <c r="G6405" s="41">
        <v>42887</v>
      </c>
      <c r="H6405" t="s">
        <v>19973</v>
      </c>
      <c r="I6405" t="s">
        <v>19974</v>
      </c>
      <c r="K6405" t="s">
        <v>23384</v>
      </c>
      <c r="L6405" t="s">
        <v>21854</v>
      </c>
      <c r="M6405" s="44">
        <v>-971699.41</v>
      </c>
      <c r="N6405">
        <v>-0.01</v>
      </c>
    </row>
    <row r="6406" spans="2:14" x14ac:dyDescent="0.25">
      <c r="B6406" s="49" t="s">
        <v>9328</v>
      </c>
      <c r="C6406" s="53" t="str">
        <f>_xlfn.XLOOKUP(Tabla1[[#This Row],[txtDimensionFocus]],Tabla7[Columna1],Tabla7[Columna2])</f>
        <v>Cuentas Por Pagar Contratos</v>
      </c>
      <c r="D6406" s="43" t="s">
        <v>4473</v>
      </c>
      <c r="E6406" t="s">
        <v>4472</v>
      </c>
      <c r="F6406" t="s">
        <v>19978</v>
      </c>
      <c r="G6406" s="41">
        <v>43528</v>
      </c>
      <c r="H6406" t="s">
        <v>18807</v>
      </c>
      <c r="I6406" t="s">
        <v>19979</v>
      </c>
      <c r="K6406" t="s">
        <v>23384</v>
      </c>
      <c r="L6406" t="s">
        <v>21854</v>
      </c>
      <c r="M6406" s="44">
        <v>-1033774.73</v>
      </c>
      <c r="N6406">
        <v>-0.01</v>
      </c>
    </row>
    <row r="6407" spans="2:14" x14ac:dyDescent="0.25">
      <c r="B6407" s="49" t="s">
        <v>9328</v>
      </c>
      <c r="C6407" s="53" t="str">
        <f>_xlfn.XLOOKUP(Tabla1[[#This Row],[txtDimensionFocus]],Tabla7[Columna1],Tabla7[Columna2])</f>
        <v>Cuentas Por Pagar Contratos</v>
      </c>
      <c r="D6407" s="43" t="s">
        <v>4473</v>
      </c>
      <c r="E6407" t="s">
        <v>4472</v>
      </c>
      <c r="F6407" t="s">
        <v>19980</v>
      </c>
      <c r="G6407" s="41">
        <v>43595</v>
      </c>
      <c r="H6407" t="s">
        <v>19981</v>
      </c>
      <c r="I6407" t="s">
        <v>19982</v>
      </c>
      <c r="K6407" t="s">
        <v>23384</v>
      </c>
      <c r="L6407" t="s">
        <v>21854</v>
      </c>
      <c r="M6407" s="44">
        <v>-1033774.73</v>
      </c>
      <c r="N6407">
        <v>-0.01</v>
      </c>
    </row>
    <row r="6408" spans="2:14" x14ac:dyDescent="0.25">
      <c r="B6408" s="49" t="s">
        <v>9328</v>
      </c>
      <c r="C6408" s="53" t="str">
        <f>_xlfn.XLOOKUP(Tabla1[[#This Row],[txtDimensionFocus]],Tabla7[Columna1],Tabla7[Columna2])</f>
        <v>Cuentas Por Pagar Contratos</v>
      </c>
      <c r="D6408" s="43" t="s">
        <v>4473</v>
      </c>
      <c r="E6408" t="s">
        <v>4472</v>
      </c>
      <c r="F6408" t="s">
        <v>19983</v>
      </c>
      <c r="G6408" s="41">
        <v>43655</v>
      </c>
      <c r="H6408" t="s">
        <v>7872</v>
      </c>
      <c r="I6408" t="s">
        <v>19984</v>
      </c>
      <c r="K6408" t="s">
        <v>23384</v>
      </c>
      <c r="L6408" t="s">
        <v>21854</v>
      </c>
      <c r="M6408" s="44">
        <v>-1033774.73</v>
      </c>
      <c r="N6408">
        <v>-0.01</v>
      </c>
    </row>
    <row r="6409" spans="2:14" x14ac:dyDescent="0.25">
      <c r="B6409" s="49" t="s">
        <v>9328</v>
      </c>
      <c r="C6409" s="53" t="str">
        <f>_xlfn.XLOOKUP(Tabla1[[#This Row],[txtDimensionFocus]],Tabla7[Columna1],Tabla7[Columna2])</f>
        <v>Cuentas Por Pagar Contratos</v>
      </c>
      <c r="D6409" s="43" t="s">
        <v>9214</v>
      </c>
      <c r="E6409" t="s">
        <v>9213</v>
      </c>
      <c r="F6409" t="s">
        <v>19999</v>
      </c>
      <c r="G6409" s="41">
        <v>42961</v>
      </c>
      <c r="H6409" t="s">
        <v>4546</v>
      </c>
      <c r="I6409" t="s">
        <v>20000</v>
      </c>
      <c r="K6409" t="s">
        <v>23391</v>
      </c>
      <c r="L6409" t="s">
        <v>21854</v>
      </c>
      <c r="M6409" s="44">
        <v>-1113020.5900000001</v>
      </c>
      <c r="N6409">
        <v>-0.01</v>
      </c>
    </row>
    <row r="6410" spans="2:14" x14ac:dyDescent="0.25">
      <c r="B6410" s="49" t="s">
        <v>9328</v>
      </c>
      <c r="C6410" s="53" t="str">
        <f>_xlfn.XLOOKUP(Tabla1[[#This Row],[txtDimensionFocus]],Tabla7[Columna1],Tabla7[Columna2])</f>
        <v>Cuentas Por Pagar Contratos</v>
      </c>
      <c r="D6410" s="43" t="s">
        <v>9214</v>
      </c>
      <c r="E6410" t="s">
        <v>9213</v>
      </c>
      <c r="F6410" t="s">
        <v>20001</v>
      </c>
      <c r="G6410" s="41">
        <v>44013</v>
      </c>
      <c r="H6410" t="s">
        <v>7860</v>
      </c>
      <c r="I6410" t="s">
        <v>20002</v>
      </c>
      <c r="K6410" t="s">
        <v>23391</v>
      </c>
      <c r="L6410" t="s">
        <v>21854</v>
      </c>
      <c r="M6410" s="44">
        <v>-1364145.7</v>
      </c>
      <c r="N6410">
        <v>-0.01</v>
      </c>
    </row>
    <row r="6411" spans="2:14" x14ac:dyDescent="0.25">
      <c r="B6411" s="49" t="s">
        <v>9328</v>
      </c>
      <c r="C6411" s="53" t="str">
        <f>_xlfn.XLOOKUP(Tabla1[[#This Row],[txtDimensionFocus]],Tabla7[Columna1],Tabla7[Columna2])</f>
        <v>Cuentas Por Pagar Contratos</v>
      </c>
      <c r="D6411" s="43" t="s">
        <v>9214</v>
      </c>
      <c r="E6411" t="s">
        <v>9213</v>
      </c>
      <c r="F6411" t="s">
        <v>20003</v>
      </c>
      <c r="G6411" s="41">
        <v>44425</v>
      </c>
      <c r="H6411" t="s">
        <v>8512</v>
      </c>
      <c r="I6411" t="s">
        <v>20004</v>
      </c>
      <c r="K6411" t="s">
        <v>23391</v>
      </c>
      <c r="L6411" t="s">
        <v>21854</v>
      </c>
      <c r="M6411" s="44">
        <v>-7973697.1399999997</v>
      </c>
      <c r="N6411">
        <v>-0.01</v>
      </c>
    </row>
    <row r="6412" spans="2:14" x14ac:dyDescent="0.25">
      <c r="B6412" s="49" t="s">
        <v>9328</v>
      </c>
      <c r="C6412" s="53" t="str">
        <f>_xlfn.XLOOKUP(Tabla1[[#This Row],[txtDimensionFocus]],Tabla7[Columna1],Tabla7[Columna2])</f>
        <v>Cuentas Por Pagar Contratos</v>
      </c>
      <c r="D6412" s="43" t="s">
        <v>8800</v>
      </c>
      <c r="E6412" t="s">
        <v>8799</v>
      </c>
      <c r="F6412" t="s">
        <v>20013</v>
      </c>
      <c r="G6412" s="41">
        <v>43140</v>
      </c>
      <c r="H6412" t="s">
        <v>2791</v>
      </c>
      <c r="I6412" t="s">
        <v>20014</v>
      </c>
      <c r="K6412" t="s">
        <v>23399</v>
      </c>
      <c r="L6412" t="s">
        <v>21854</v>
      </c>
      <c r="M6412" s="44">
        <v>-1428905.02</v>
      </c>
      <c r="N6412">
        <v>-0.01</v>
      </c>
    </row>
    <row r="6413" spans="2:14" x14ac:dyDescent="0.25">
      <c r="B6413" s="49" t="s">
        <v>9328</v>
      </c>
      <c r="C6413" s="53" t="str">
        <f>_xlfn.XLOOKUP(Tabla1[[#This Row],[txtDimensionFocus]],Tabla7[Columna1],Tabla7[Columna2])</f>
        <v>Cuentas Por Pagar Contratos</v>
      </c>
      <c r="D6413" s="43" t="s">
        <v>8800</v>
      </c>
      <c r="E6413" t="s">
        <v>8799</v>
      </c>
      <c r="F6413" t="s">
        <v>20018</v>
      </c>
      <c r="G6413" s="41">
        <v>44272</v>
      </c>
      <c r="H6413" t="s">
        <v>20019</v>
      </c>
      <c r="I6413" t="s">
        <v>20020</v>
      </c>
      <c r="K6413" t="s">
        <v>23400</v>
      </c>
      <c r="L6413" t="s">
        <v>21854</v>
      </c>
      <c r="M6413" s="44">
        <v>-1672369.24</v>
      </c>
      <c r="N6413">
        <v>-0.01</v>
      </c>
    </row>
    <row r="6414" spans="2:14" x14ac:dyDescent="0.25">
      <c r="B6414" s="49" t="s">
        <v>9328</v>
      </c>
      <c r="C6414" s="53" t="str">
        <f>_xlfn.XLOOKUP(Tabla1[[#This Row],[txtDimensionFocus]],Tabla7[Columna1],Tabla7[Columna2])</f>
        <v>Cuentas Por Pagar Contratos</v>
      </c>
      <c r="D6414" s="43" t="s">
        <v>8800</v>
      </c>
      <c r="E6414" t="s">
        <v>8799</v>
      </c>
      <c r="F6414" t="s">
        <v>20021</v>
      </c>
      <c r="G6414" s="41">
        <v>44322</v>
      </c>
      <c r="H6414" t="s">
        <v>20022</v>
      </c>
      <c r="I6414" t="s">
        <v>20023</v>
      </c>
      <c r="K6414" t="s">
        <v>23400</v>
      </c>
      <c r="L6414" t="s">
        <v>21854</v>
      </c>
      <c r="M6414" s="44">
        <v>-1669628.33</v>
      </c>
      <c r="N6414">
        <v>-0.01</v>
      </c>
    </row>
    <row r="6415" spans="2:14" x14ac:dyDescent="0.25">
      <c r="B6415" s="49" t="s">
        <v>9328</v>
      </c>
      <c r="C6415" s="53" t="str">
        <f>_xlfn.XLOOKUP(Tabla1[[#This Row],[txtDimensionFocus]],Tabla7[Columna1],Tabla7[Columna2])</f>
        <v>Cuentas Por Pagar Contratos</v>
      </c>
      <c r="D6415" s="43" t="s">
        <v>8800</v>
      </c>
      <c r="E6415" t="s">
        <v>8799</v>
      </c>
      <c r="F6415" t="s">
        <v>20026</v>
      </c>
      <c r="G6415" s="41">
        <v>44622</v>
      </c>
      <c r="H6415" t="s">
        <v>8748</v>
      </c>
      <c r="I6415" t="s">
        <v>20027</v>
      </c>
      <c r="K6415" t="s">
        <v>23401</v>
      </c>
      <c r="L6415" t="s">
        <v>21854</v>
      </c>
      <c r="M6415" s="44">
        <v>-1609581.17</v>
      </c>
      <c r="N6415">
        <v>-0.01</v>
      </c>
    </row>
    <row r="6416" spans="2:14" x14ac:dyDescent="0.25">
      <c r="B6416" s="49" t="s">
        <v>9328</v>
      </c>
      <c r="C6416" s="53" t="str">
        <f>_xlfn.XLOOKUP(Tabla1[[#This Row],[txtDimensionFocus]],Tabla7[Columna1],Tabla7[Columna2])</f>
        <v>Cuentas Por Pagar Contratos</v>
      </c>
      <c r="D6416" s="43" t="s">
        <v>7187</v>
      </c>
      <c r="E6416" t="s">
        <v>7186</v>
      </c>
      <c r="F6416" t="s">
        <v>20044</v>
      </c>
      <c r="G6416" s="41">
        <v>43818</v>
      </c>
      <c r="H6416" t="s">
        <v>20045</v>
      </c>
      <c r="I6416" t="s">
        <v>20046</v>
      </c>
      <c r="K6416" t="s">
        <v>23408</v>
      </c>
      <c r="L6416" t="s">
        <v>21854</v>
      </c>
      <c r="M6416" s="44">
        <v>-561382.76</v>
      </c>
      <c r="N6416">
        <v>-0.01</v>
      </c>
    </row>
    <row r="6417" spans="2:14" x14ac:dyDescent="0.25">
      <c r="B6417" s="49" t="s">
        <v>9328</v>
      </c>
      <c r="C6417" s="53" t="str">
        <f>_xlfn.XLOOKUP(Tabla1[[#This Row],[txtDimensionFocus]],Tabla7[Columna1],Tabla7[Columna2])</f>
        <v>Cuentas Por Pagar Contratos</v>
      </c>
      <c r="D6417" s="43" t="s">
        <v>7187</v>
      </c>
      <c r="E6417" t="s">
        <v>7186</v>
      </c>
      <c r="F6417" t="s">
        <v>20049</v>
      </c>
      <c r="G6417" s="41">
        <v>44145</v>
      </c>
      <c r="H6417" t="s">
        <v>20050</v>
      </c>
      <c r="I6417" t="s">
        <v>20051</v>
      </c>
      <c r="K6417" t="s">
        <v>23409</v>
      </c>
      <c r="L6417" t="s">
        <v>21854</v>
      </c>
      <c r="M6417" s="44">
        <v>-1886684.61</v>
      </c>
      <c r="N6417">
        <v>-0.01</v>
      </c>
    </row>
    <row r="6418" spans="2:14" x14ac:dyDescent="0.25">
      <c r="B6418" s="49" t="s">
        <v>9328</v>
      </c>
      <c r="C6418" s="53" t="str">
        <f>_xlfn.XLOOKUP(Tabla1[[#This Row],[txtDimensionFocus]],Tabla7[Columna1],Tabla7[Columna2])</f>
        <v>Cuentas Por Pagar Contratos</v>
      </c>
      <c r="D6418" s="43" t="s">
        <v>7187</v>
      </c>
      <c r="E6418" t="s">
        <v>7186</v>
      </c>
      <c r="F6418" t="s">
        <v>20052</v>
      </c>
      <c r="G6418" s="41">
        <v>44145</v>
      </c>
      <c r="H6418" t="s">
        <v>20053</v>
      </c>
      <c r="I6418" t="s">
        <v>20054</v>
      </c>
      <c r="K6418" t="s">
        <v>23409</v>
      </c>
      <c r="L6418" t="s">
        <v>21854</v>
      </c>
      <c r="M6418" s="44">
        <v>-1886684.61</v>
      </c>
      <c r="N6418">
        <v>-0.01</v>
      </c>
    </row>
    <row r="6419" spans="2:14" x14ac:dyDescent="0.25">
      <c r="B6419" s="49" t="s">
        <v>9328</v>
      </c>
      <c r="C6419" s="53" t="str">
        <f>_xlfn.XLOOKUP(Tabla1[[#This Row],[txtDimensionFocus]],Tabla7[Columna1],Tabla7[Columna2])</f>
        <v>Cuentas Por Pagar Contratos</v>
      </c>
      <c r="D6419" s="43" t="s">
        <v>7287</v>
      </c>
      <c r="E6419" t="s">
        <v>7286</v>
      </c>
      <c r="F6419" t="s">
        <v>20089</v>
      </c>
      <c r="G6419" s="41">
        <v>43635</v>
      </c>
      <c r="H6419" t="s">
        <v>7159</v>
      </c>
      <c r="I6419" t="s">
        <v>20090</v>
      </c>
      <c r="K6419" t="s">
        <v>23431</v>
      </c>
      <c r="L6419" t="s">
        <v>21854</v>
      </c>
      <c r="M6419" s="44">
        <v>-747566.88</v>
      </c>
      <c r="N6419">
        <v>-0.01</v>
      </c>
    </row>
    <row r="6420" spans="2:14" x14ac:dyDescent="0.25">
      <c r="B6420" s="49" t="s">
        <v>9328</v>
      </c>
      <c r="C6420" s="53" t="str">
        <f>_xlfn.XLOOKUP(Tabla1[[#This Row],[txtDimensionFocus]],Tabla7[Columna1],Tabla7[Columna2])</f>
        <v>Cuentas Por Pagar Contratos</v>
      </c>
      <c r="D6420" s="43" t="s">
        <v>7336</v>
      </c>
      <c r="E6420" t="s">
        <v>7335</v>
      </c>
      <c r="F6420" t="s">
        <v>20120</v>
      </c>
      <c r="G6420" s="41">
        <v>43413</v>
      </c>
      <c r="H6420" t="s">
        <v>8411</v>
      </c>
      <c r="I6420" t="s">
        <v>20121</v>
      </c>
      <c r="K6420" t="s">
        <v>23445</v>
      </c>
      <c r="L6420" t="s">
        <v>21854</v>
      </c>
      <c r="M6420" s="44">
        <v>-520023.45</v>
      </c>
      <c r="N6420">
        <v>-0.01</v>
      </c>
    </row>
    <row r="6421" spans="2:14" x14ac:dyDescent="0.25">
      <c r="B6421" s="49" t="s">
        <v>9328</v>
      </c>
      <c r="C6421" s="53" t="str">
        <f>_xlfn.XLOOKUP(Tabla1[[#This Row],[txtDimensionFocus]],Tabla7[Columna1],Tabla7[Columna2])</f>
        <v>Cuentas Por Pagar Contratos</v>
      </c>
      <c r="D6421" s="43" t="s">
        <v>7352</v>
      </c>
      <c r="E6421" t="s">
        <v>22281</v>
      </c>
      <c r="F6421" t="s">
        <v>20184</v>
      </c>
      <c r="G6421" s="41">
        <v>45114</v>
      </c>
      <c r="H6421" t="s">
        <v>9058</v>
      </c>
      <c r="I6421" t="s">
        <v>20185</v>
      </c>
      <c r="K6421" t="s">
        <v>22285</v>
      </c>
      <c r="L6421" t="s">
        <v>21854</v>
      </c>
      <c r="M6421" s="44">
        <v>-2291958.4300000002</v>
      </c>
      <c r="N6421">
        <v>-0.01</v>
      </c>
    </row>
    <row r="6422" spans="2:14" x14ac:dyDescent="0.25">
      <c r="B6422" s="49" t="s">
        <v>9328</v>
      </c>
      <c r="C6422" s="53" t="str">
        <f>_xlfn.XLOOKUP(Tabla1[[#This Row],[txtDimensionFocus]],Tabla7[Columna1],Tabla7[Columna2])</f>
        <v>Cuentas Por Pagar Contratos</v>
      </c>
      <c r="D6422" s="43" t="s">
        <v>20192</v>
      </c>
      <c r="E6422" t="s">
        <v>20193</v>
      </c>
      <c r="F6422" t="s">
        <v>20194</v>
      </c>
      <c r="G6422" s="41">
        <v>43865</v>
      </c>
      <c r="H6422" t="s">
        <v>20195</v>
      </c>
      <c r="I6422" t="s">
        <v>20196</v>
      </c>
      <c r="J6422" t="s">
        <v>23488</v>
      </c>
      <c r="K6422" t="s">
        <v>23489</v>
      </c>
      <c r="L6422" t="s">
        <v>21854</v>
      </c>
      <c r="M6422" s="44">
        <v>-1933514.05</v>
      </c>
      <c r="N6422">
        <v>-0.01</v>
      </c>
    </row>
    <row r="6423" spans="2:14" x14ac:dyDescent="0.25">
      <c r="B6423" s="49" t="s">
        <v>9328</v>
      </c>
      <c r="C6423" s="53" t="str">
        <f>_xlfn.XLOOKUP(Tabla1[[#This Row],[txtDimensionFocus]],Tabla7[Columna1],Tabla7[Columna2])</f>
        <v>Cuentas Por Pagar Contratos</v>
      </c>
      <c r="D6423" s="43" t="s">
        <v>9199</v>
      </c>
      <c r="E6423" t="s">
        <v>9198</v>
      </c>
      <c r="F6423" t="s">
        <v>20205</v>
      </c>
      <c r="G6423" s="41">
        <v>44077</v>
      </c>
      <c r="H6423" t="s">
        <v>7545</v>
      </c>
      <c r="I6423" t="s">
        <v>20206</v>
      </c>
      <c r="K6423" t="s">
        <v>23494</v>
      </c>
      <c r="L6423" t="s">
        <v>21854</v>
      </c>
      <c r="M6423" s="44">
        <v>-123932.85</v>
      </c>
      <c r="N6423">
        <v>-0.01</v>
      </c>
    </row>
    <row r="6424" spans="2:14" x14ac:dyDescent="0.25">
      <c r="B6424" s="49" t="s">
        <v>9328</v>
      </c>
      <c r="C6424" s="53" t="str">
        <f>_xlfn.XLOOKUP(Tabla1[[#This Row],[txtDimensionFocus]],Tabla7[Columna1],Tabla7[Columna2])</f>
        <v>Cuentas Por Pagar Contratos</v>
      </c>
      <c r="D6424" s="43" t="s">
        <v>9199</v>
      </c>
      <c r="E6424" t="s">
        <v>9198</v>
      </c>
      <c r="F6424" t="s">
        <v>20209</v>
      </c>
      <c r="G6424" s="41">
        <v>44621</v>
      </c>
      <c r="H6424" t="s">
        <v>7226</v>
      </c>
      <c r="I6424" t="s">
        <v>20210</v>
      </c>
      <c r="K6424" t="s">
        <v>23494</v>
      </c>
      <c r="L6424" t="s">
        <v>21854</v>
      </c>
      <c r="M6424" s="44">
        <v>-116736.74</v>
      </c>
      <c r="N6424">
        <v>-0.01</v>
      </c>
    </row>
    <row r="6425" spans="2:14" x14ac:dyDescent="0.25">
      <c r="B6425" s="49" t="s">
        <v>9328</v>
      </c>
      <c r="C6425" s="53" t="str">
        <f>_xlfn.XLOOKUP(Tabla1[[#This Row],[txtDimensionFocus]],Tabla7[Columna1],Tabla7[Columna2])</f>
        <v>Cuentas Por Pagar Contratos</v>
      </c>
      <c r="D6425" s="43" t="s">
        <v>7772</v>
      </c>
      <c r="E6425" t="s">
        <v>7771</v>
      </c>
      <c r="F6425" t="s">
        <v>20269</v>
      </c>
      <c r="G6425" s="41">
        <v>42971</v>
      </c>
      <c r="H6425" t="s">
        <v>5913</v>
      </c>
      <c r="I6425" t="s">
        <v>20270</v>
      </c>
      <c r="K6425" t="s">
        <v>23521</v>
      </c>
      <c r="L6425" t="s">
        <v>21854</v>
      </c>
      <c r="M6425" s="44">
        <v>-506785.08</v>
      </c>
      <c r="N6425">
        <v>-0.01</v>
      </c>
    </row>
    <row r="6426" spans="2:14" x14ac:dyDescent="0.25">
      <c r="B6426" s="49" t="s">
        <v>9328</v>
      </c>
      <c r="C6426" s="53" t="str">
        <f>_xlfn.XLOOKUP(Tabla1[[#This Row],[txtDimensionFocus]],Tabla7[Columna1],Tabla7[Columna2])</f>
        <v>Cuentas Por Pagar Contratos</v>
      </c>
      <c r="D6426" s="43" t="s">
        <v>7708</v>
      </c>
      <c r="E6426" t="s">
        <v>7707</v>
      </c>
      <c r="F6426" t="s">
        <v>20320</v>
      </c>
      <c r="G6426" s="41">
        <v>44029</v>
      </c>
      <c r="H6426" t="s">
        <v>7132</v>
      </c>
      <c r="I6426" t="s">
        <v>20321</v>
      </c>
      <c r="K6426" s="50" t="s">
        <v>23538</v>
      </c>
      <c r="L6426" t="s">
        <v>21854</v>
      </c>
      <c r="M6426" s="44">
        <v>-11782071.380000001</v>
      </c>
      <c r="N6426">
        <v>-0.01</v>
      </c>
    </row>
    <row r="6427" spans="2:14" x14ac:dyDescent="0.25">
      <c r="B6427" s="49" t="s">
        <v>9328</v>
      </c>
      <c r="C6427" s="53" t="str">
        <f>_xlfn.XLOOKUP(Tabla1[[#This Row],[txtDimensionFocus]],Tabla7[Columna1],Tabla7[Columna2])</f>
        <v>Cuentas Por Pagar Contratos</v>
      </c>
      <c r="D6427" s="43" t="s">
        <v>20337</v>
      </c>
      <c r="E6427" t="s">
        <v>20338</v>
      </c>
      <c r="F6427" t="s">
        <v>20339</v>
      </c>
      <c r="G6427" s="41">
        <v>43056</v>
      </c>
      <c r="H6427" t="s">
        <v>20340</v>
      </c>
      <c r="I6427" t="s">
        <v>20341</v>
      </c>
      <c r="K6427" t="s">
        <v>23550</v>
      </c>
      <c r="L6427" t="s">
        <v>21854</v>
      </c>
      <c r="M6427" s="44">
        <v>-157772.70000000001</v>
      </c>
      <c r="N6427">
        <v>-0.01</v>
      </c>
    </row>
    <row r="6428" spans="2:14" x14ac:dyDescent="0.25">
      <c r="B6428" s="49" t="s">
        <v>9328</v>
      </c>
      <c r="C6428" s="53" t="str">
        <f>_xlfn.XLOOKUP(Tabla1[[#This Row],[txtDimensionFocus]],Tabla7[Columna1],Tabla7[Columna2])</f>
        <v>Cuentas Por Pagar Contratos</v>
      </c>
      <c r="D6428" s="43" t="s">
        <v>19294</v>
      </c>
      <c r="E6428" t="s">
        <v>19295</v>
      </c>
      <c r="F6428" t="s">
        <v>19296</v>
      </c>
      <c r="G6428" s="41">
        <v>43557</v>
      </c>
      <c r="L6428" t="s">
        <v>21854</v>
      </c>
      <c r="M6428" s="44">
        <v>4865068.28</v>
      </c>
      <c r="N6428">
        <v>0.01</v>
      </c>
    </row>
    <row r="6429" spans="2:14" x14ac:dyDescent="0.25">
      <c r="B6429" s="49" t="s">
        <v>9328</v>
      </c>
      <c r="C6429" s="53" t="str">
        <f>_xlfn.XLOOKUP(Tabla1[[#This Row],[txtDimensionFocus]],Tabla7[Columna1],Tabla7[Columna2])</f>
        <v>Cuentas Por Pagar Contratos</v>
      </c>
      <c r="D6429" s="43" t="s">
        <v>19300</v>
      </c>
      <c r="E6429" t="s">
        <v>19301</v>
      </c>
      <c r="F6429" t="s">
        <v>19302</v>
      </c>
      <c r="G6429" s="41">
        <v>43609</v>
      </c>
      <c r="L6429" t="s">
        <v>21854</v>
      </c>
      <c r="M6429" s="44">
        <v>4668377.43</v>
      </c>
      <c r="N6429">
        <v>0.01</v>
      </c>
    </row>
    <row r="6430" spans="2:14" x14ac:dyDescent="0.25">
      <c r="B6430" s="49" t="s">
        <v>9328</v>
      </c>
      <c r="C6430" s="53" t="str">
        <f>_xlfn.XLOOKUP(Tabla1[[#This Row],[txtDimensionFocus]],Tabla7[Columna1],Tabla7[Columna2])</f>
        <v>Cuentas Por Pagar Contratos</v>
      </c>
      <c r="D6430" s="43" t="s">
        <v>19310</v>
      </c>
      <c r="E6430" t="s">
        <v>19311</v>
      </c>
      <c r="F6430" t="s">
        <v>19312</v>
      </c>
      <c r="G6430" s="41">
        <v>43990</v>
      </c>
      <c r="L6430" t="s">
        <v>21854</v>
      </c>
      <c r="M6430" s="44">
        <v>381355.97</v>
      </c>
      <c r="N6430">
        <v>0.01</v>
      </c>
    </row>
    <row r="6431" spans="2:14" x14ac:dyDescent="0.25">
      <c r="B6431" s="49" t="s">
        <v>9328</v>
      </c>
      <c r="C6431" s="53" t="str">
        <f>_xlfn.XLOOKUP(Tabla1[[#This Row],[txtDimensionFocus]],Tabla7[Columna1],Tabla7[Columna2])</f>
        <v>Cuentas Por Pagar Contratos</v>
      </c>
      <c r="D6431" s="43" t="s">
        <v>16380</v>
      </c>
      <c r="E6431" t="s">
        <v>9236</v>
      </c>
      <c r="F6431" t="s">
        <v>19313</v>
      </c>
      <c r="G6431" s="41">
        <v>43046</v>
      </c>
      <c r="L6431" t="s">
        <v>21854</v>
      </c>
      <c r="M6431" s="44">
        <v>279215.42</v>
      </c>
      <c r="N6431">
        <v>0.01</v>
      </c>
    </row>
    <row r="6432" spans="2:14" x14ac:dyDescent="0.25">
      <c r="B6432" s="49" t="s">
        <v>9328</v>
      </c>
      <c r="C6432" s="53" t="str">
        <f>_xlfn.XLOOKUP(Tabla1[[#This Row],[txtDimensionFocus]],Tabla7[Columna1],Tabla7[Columna2])</f>
        <v>Cuentas Por Pagar Contratos</v>
      </c>
      <c r="D6432" s="43" t="s">
        <v>16375</v>
      </c>
      <c r="E6432" t="s">
        <v>9221</v>
      </c>
      <c r="F6432" t="s">
        <v>19318</v>
      </c>
      <c r="G6432" s="41">
        <v>44914</v>
      </c>
      <c r="L6432" t="s">
        <v>21854</v>
      </c>
      <c r="M6432" s="44">
        <v>515179.04</v>
      </c>
      <c r="N6432">
        <v>0.01</v>
      </c>
    </row>
    <row r="6433" spans="2:14" x14ac:dyDescent="0.25">
      <c r="B6433" s="49" t="s">
        <v>9328</v>
      </c>
      <c r="C6433" s="53" t="str">
        <f>_xlfn.XLOOKUP(Tabla1[[#This Row],[txtDimensionFocus]],Tabla7[Columna1],Tabla7[Columna2])</f>
        <v>Cuentas Por Pagar Contratos</v>
      </c>
      <c r="D6433" s="43" t="s">
        <v>16375</v>
      </c>
      <c r="E6433" t="s">
        <v>9221</v>
      </c>
      <c r="F6433" t="s">
        <v>19319</v>
      </c>
      <c r="G6433" s="41">
        <v>44732</v>
      </c>
      <c r="L6433" t="s">
        <v>21854</v>
      </c>
      <c r="M6433" s="44">
        <v>520561.76</v>
      </c>
      <c r="N6433">
        <v>0.01</v>
      </c>
    </row>
    <row r="6434" spans="2:14" x14ac:dyDescent="0.25">
      <c r="B6434" s="49" t="s">
        <v>9328</v>
      </c>
      <c r="C6434" s="53" t="str">
        <f>_xlfn.XLOOKUP(Tabla1[[#This Row],[txtDimensionFocus]],Tabla7[Columna1],Tabla7[Columna2])</f>
        <v>Cuentas Por Pagar Contratos</v>
      </c>
      <c r="D6434" s="43" t="s">
        <v>16375</v>
      </c>
      <c r="E6434" t="s">
        <v>9221</v>
      </c>
      <c r="F6434" t="s">
        <v>19320</v>
      </c>
      <c r="G6434" s="41">
        <v>44551</v>
      </c>
      <c r="L6434" t="s">
        <v>21854</v>
      </c>
      <c r="M6434" s="44">
        <v>894500.78</v>
      </c>
      <c r="N6434">
        <v>0.01</v>
      </c>
    </row>
    <row r="6435" spans="2:14" x14ac:dyDescent="0.25">
      <c r="B6435" s="49" t="s">
        <v>9328</v>
      </c>
      <c r="C6435" s="53" t="str">
        <f>_xlfn.XLOOKUP(Tabla1[[#This Row],[txtDimensionFocus]],Tabla7[Columna1],Tabla7[Columna2])</f>
        <v>Cuentas Por Pagar Contratos</v>
      </c>
      <c r="D6435" s="43" t="s">
        <v>16375</v>
      </c>
      <c r="E6435" t="s">
        <v>9221</v>
      </c>
      <c r="F6435" t="s">
        <v>19321</v>
      </c>
      <c r="G6435" s="41">
        <v>44028</v>
      </c>
      <c r="L6435" t="s">
        <v>21854</v>
      </c>
      <c r="M6435" s="44">
        <v>170645.9</v>
      </c>
      <c r="N6435">
        <v>0.01</v>
      </c>
    </row>
    <row r="6436" spans="2:14" x14ac:dyDescent="0.25">
      <c r="B6436" s="49" t="s">
        <v>9328</v>
      </c>
      <c r="C6436" s="53" t="str">
        <f>_xlfn.XLOOKUP(Tabla1[[#This Row],[txtDimensionFocus]],Tabla7[Columna1],Tabla7[Columna2])</f>
        <v>Cuentas Por Pagar Contratos</v>
      </c>
      <c r="D6436" s="43" t="s">
        <v>16361</v>
      </c>
      <c r="E6436" t="s">
        <v>9194</v>
      </c>
      <c r="F6436" t="s">
        <v>19325</v>
      </c>
      <c r="G6436" s="41">
        <v>44867</v>
      </c>
      <c r="L6436" t="s">
        <v>21854</v>
      </c>
      <c r="M6436" s="44">
        <v>410317.7</v>
      </c>
      <c r="N6436">
        <v>0.01</v>
      </c>
    </row>
    <row r="6437" spans="2:14" x14ac:dyDescent="0.25">
      <c r="B6437" s="49" t="s">
        <v>9328</v>
      </c>
      <c r="C6437" s="53" t="str">
        <f>_xlfn.XLOOKUP(Tabla1[[#This Row],[txtDimensionFocus]],Tabla7[Columna1],Tabla7[Columna2])</f>
        <v>Cuentas Por Pagar Contratos</v>
      </c>
      <c r="D6437" s="43" t="s">
        <v>16361</v>
      </c>
      <c r="E6437" t="s">
        <v>9194</v>
      </c>
      <c r="F6437" t="s">
        <v>19326</v>
      </c>
      <c r="G6437" s="41">
        <v>44529</v>
      </c>
      <c r="L6437" t="s">
        <v>21854</v>
      </c>
      <c r="M6437" s="44">
        <v>1295075.3899999999</v>
      </c>
      <c r="N6437">
        <v>0.01</v>
      </c>
    </row>
    <row r="6438" spans="2:14" x14ac:dyDescent="0.25">
      <c r="B6438" s="49" t="s">
        <v>9328</v>
      </c>
      <c r="C6438" s="53" t="str">
        <f>_xlfn.XLOOKUP(Tabla1[[#This Row],[txtDimensionFocus]],Tabla7[Columna1],Tabla7[Columna2])</f>
        <v>Cuentas Por Pagar Contratos</v>
      </c>
      <c r="D6438" s="43" t="s">
        <v>16361</v>
      </c>
      <c r="E6438" t="s">
        <v>9194</v>
      </c>
      <c r="F6438" t="s">
        <v>19327</v>
      </c>
      <c r="G6438" s="41">
        <v>43825</v>
      </c>
      <c r="L6438" t="s">
        <v>21854</v>
      </c>
      <c r="M6438" s="44">
        <v>403926.89</v>
      </c>
      <c r="N6438">
        <v>0.01</v>
      </c>
    </row>
    <row r="6439" spans="2:14" x14ac:dyDescent="0.25">
      <c r="B6439" s="49" t="s">
        <v>9328</v>
      </c>
      <c r="C6439" s="53" t="str">
        <f>_xlfn.XLOOKUP(Tabla1[[#This Row],[txtDimensionFocus]],Tabla7[Columna1],Tabla7[Columna2])</f>
        <v>Cuentas Por Pagar Contratos</v>
      </c>
      <c r="D6439" s="43" t="s">
        <v>16361</v>
      </c>
      <c r="E6439" t="s">
        <v>9194</v>
      </c>
      <c r="F6439" t="s">
        <v>19328</v>
      </c>
      <c r="G6439" s="41">
        <v>43700</v>
      </c>
      <c r="L6439" t="s">
        <v>21854</v>
      </c>
      <c r="M6439" s="44">
        <v>389466.86</v>
      </c>
      <c r="N6439">
        <v>0.01</v>
      </c>
    </row>
    <row r="6440" spans="2:14" x14ac:dyDescent="0.25">
      <c r="B6440" s="49" t="s">
        <v>9328</v>
      </c>
      <c r="C6440" s="53" t="str">
        <f>_xlfn.XLOOKUP(Tabla1[[#This Row],[txtDimensionFocus]],Tabla7[Columna1],Tabla7[Columna2])</f>
        <v>Cuentas Por Pagar Contratos</v>
      </c>
      <c r="D6440" s="43" t="s">
        <v>16361</v>
      </c>
      <c r="E6440" t="s">
        <v>9194</v>
      </c>
      <c r="F6440" t="s">
        <v>19329</v>
      </c>
      <c r="G6440" s="41">
        <v>43658</v>
      </c>
      <c r="L6440" t="s">
        <v>21854</v>
      </c>
      <c r="M6440" s="44">
        <v>387569.66</v>
      </c>
      <c r="N6440">
        <v>0.01</v>
      </c>
    </row>
    <row r="6441" spans="2:14" x14ac:dyDescent="0.25">
      <c r="B6441" s="49" t="s">
        <v>9328</v>
      </c>
      <c r="C6441" s="53" t="str">
        <f>_xlfn.XLOOKUP(Tabla1[[#This Row],[txtDimensionFocus]],Tabla7[Columna1],Tabla7[Columna2])</f>
        <v>Cuentas Por Pagar Contratos</v>
      </c>
      <c r="D6441" s="43" t="s">
        <v>16361</v>
      </c>
      <c r="E6441" t="s">
        <v>9194</v>
      </c>
      <c r="F6441" t="s">
        <v>19330</v>
      </c>
      <c r="G6441" s="41">
        <v>43600</v>
      </c>
      <c r="L6441" t="s">
        <v>21854</v>
      </c>
      <c r="M6441" s="44">
        <v>386042.72</v>
      </c>
      <c r="N6441">
        <v>0.01</v>
      </c>
    </row>
    <row r="6442" spans="2:14" x14ac:dyDescent="0.25">
      <c r="B6442" s="49" t="s">
        <v>9328</v>
      </c>
      <c r="C6442" s="53" t="str">
        <f>_xlfn.XLOOKUP(Tabla1[[#This Row],[txtDimensionFocus]],Tabla7[Columna1],Tabla7[Columna2])</f>
        <v>Cuentas Por Pagar Contratos</v>
      </c>
      <c r="D6442" s="43" t="s">
        <v>16361</v>
      </c>
      <c r="E6442" t="s">
        <v>9194</v>
      </c>
      <c r="F6442" t="s">
        <v>19331</v>
      </c>
      <c r="G6442" s="41">
        <v>43600</v>
      </c>
      <c r="L6442" t="s">
        <v>21854</v>
      </c>
      <c r="M6442" s="44">
        <v>386042.72</v>
      </c>
      <c r="N6442">
        <v>0.01</v>
      </c>
    </row>
    <row r="6443" spans="2:14" x14ac:dyDescent="0.25">
      <c r="B6443" s="49" t="s">
        <v>9328</v>
      </c>
      <c r="C6443" s="53" t="str">
        <f>_xlfn.XLOOKUP(Tabla1[[#This Row],[txtDimensionFocus]],Tabla7[Columna1],Tabla7[Columna2])</f>
        <v>Cuentas Por Pagar Contratos</v>
      </c>
      <c r="D6443" s="43" t="s">
        <v>16361</v>
      </c>
      <c r="E6443" t="s">
        <v>9194</v>
      </c>
      <c r="F6443" t="s">
        <v>19332</v>
      </c>
      <c r="G6443" s="41">
        <v>43465</v>
      </c>
      <c r="L6443" t="s">
        <v>21854</v>
      </c>
      <c r="M6443" s="44">
        <v>383571.77</v>
      </c>
      <c r="N6443">
        <v>0.01</v>
      </c>
    </row>
    <row r="6444" spans="2:14" x14ac:dyDescent="0.25">
      <c r="B6444" s="49" t="s">
        <v>9328</v>
      </c>
      <c r="C6444" s="53" t="str">
        <f>_xlfn.XLOOKUP(Tabla1[[#This Row],[txtDimensionFocus]],Tabla7[Columna1],Tabla7[Columna2])</f>
        <v>Cuentas Por Pagar Contratos</v>
      </c>
      <c r="D6444" s="43" t="s">
        <v>16361</v>
      </c>
      <c r="E6444" t="s">
        <v>9194</v>
      </c>
      <c r="F6444" t="s">
        <v>19333</v>
      </c>
      <c r="G6444" s="41">
        <v>43425</v>
      </c>
      <c r="L6444" t="s">
        <v>21854</v>
      </c>
      <c r="M6444" s="44">
        <v>383025.56</v>
      </c>
      <c r="N6444">
        <v>0.01</v>
      </c>
    </row>
    <row r="6445" spans="2:14" x14ac:dyDescent="0.25">
      <c r="B6445" s="49" t="s">
        <v>9328</v>
      </c>
      <c r="C6445" s="53" t="str">
        <f>_xlfn.XLOOKUP(Tabla1[[#This Row],[txtDimensionFocus]],Tabla7[Columna1],Tabla7[Columna2])</f>
        <v>Cuentas Por Pagar Contratos</v>
      </c>
      <c r="D6445" s="43" t="s">
        <v>16361</v>
      </c>
      <c r="E6445" t="s">
        <v>9194</v>
      </c>
      <c r="F6445" t="s">
        <v>19334</v>
      </c>
      <c r="G6445" s="41">
        <v>43357</v>
      </c>
      <c r="L6445" t="s">
        <v>21854</v>
      </c>
      <c r="M6445" s="44">
        <v>380562.26</v>
      </c>
      <c r="N6445">
        <v>0.01</v>
      </c>
    </row>
    <row r="6446" spans="2:14" x14ac:dyDescent="0.25">
      <c r="B6446" s="49" t="s">
        <v>9328</v>
      </c>
      <c r="C6446" s="53" t="str">
        <f>_xlfn.XLOOKUP(Tabla1[[#This Row],[txtDimensionFocus]],Tabla7[Columna1],Tabla7[Columna2])</f>
        <v>Cuentas Por Pagar Contratos</v>
      </c>
      <c r="D6446" s="43" t="s">
        <v>16361</v>
      </c>
      <c r="E6446" t="s">
        <v>9194</v>
      </c>
      <c r="F6446" t="s">
        <v>19335</v>
      </c>
      <c r="G6446" s="41">
        <v>43382</v>
      </c>
      <c r="L6446" t="s">
        <v>21854</v>
      </c>
      <c r="M6446" s="44">
        <v>380562.26</v>
      </c>
      <c r="N6446">
        <v>0.01</v>
      </c>
    </row>
    <row r="6447" spans="2:14" x14ac:dyDescent="0.25">
      <c r="B6447" s="49" t="s">
        <v>9328</v>
      </c>
      <c r="C6447" s="53" t="str">
        <f>_xlfn.XLOOKUP(Tabla1[[#This Row],[txtDimensionFocus]],Tabla7[Columna1],Tabla7[Columna2])</f>
        <v>Cuentas Por Pagar Contratos</v>
      </c>
      <c r="D6447" s="43" t="s">
        <v>16361</v>
      </c>
      <c r="E6447" t="s">
        <v>9194</v>
      </c>
      <c r="F6447" t="s">
        <v>19336</v>
      </c>
      <c r="G6447" s="41">
        <v>43222</v>
      </c>
      <c r="L6447" t="s">
        <v>21854</v>
      </c>
      <c r="M6447" s="44">
        <v>377154.95</v>
      </c>
      <c r="N6447">
        <v>0.01</v>
      </c>
    </row>
    <row r="6448" spans="2:14" x14ac:dyDescent="0.25">
      <c r="B6448" s="49" t="s">
        <v>9328</v>
      </c>
      <c r="C6448" s="53" t="str">
        <f>_xlfn.XLOOKUP(Tabla1[[#This Row],[txtDimensionFocus]],Tabla7[Columna1],Tabla7[Columna2])</f>
        <v>Cuentas Por Pagar Contratos</v>
      </c>
      <c r="D6448" s="43" t="s">
        <v>16361</v>
      </c>
      <c r="E6448" t="s">
        <v>9194</v>
      </c>
      <c r="F6448" t="s">
        <v>19337</v>
      </c>
      <c r="G6448" s="41">
        <v>43166</v>
      </c>
      <c r="L6448" t="s">
        <v>21854</v>
      </c>
      <c r="M6448" s="44">
        <v>745335.68</v>
      </c>
      <c r="N6448">
        <v>0.01</v>
      </c>
    </row>
    <row r="6449" spans="2:14" x14ac:dyDescent="0.25">
      <c r="B6449" s="49" t="s">
        <v>9328</v>
      </c>
      <c r="C6449" s="53" t="str">
        <f>_xlfn.XLOOKUP(Tabla1[[#This Row],[txtDimensionFocus]],Tabla7[Columna1],Tabla7[Columna2])</f>
        <v>Cuentas Por Pagar Contratos</v>
      </c>
      <c r="D6449" s="43" t="s">
        <v>19341</v>
      </c>
      <c r="E6449" t="s">
        <v>19342</v>
      </c>
      <c r="F6449" t="s">
        <v>19343</v>
      </c>
      <c r="G6449" s="41">
        <v>43516</v>
      </c>
      <c r="L6449" t="s">
        <v>21854</v>
      </c>
      <c r="M6449" s="44">
        <v>114406.88</v>
      </c>
      <c r="N6449">
        <v>0.01</v>
      </c>
    </row>
    <row r="6450" spans="2:14" x14ac:dyDescent="0.25">
      <c r="B6450" s="49" t="s">
        <v>9328</v>
      </c>
      <c r="C6450" s="53" t="str">
        <f>_xlfn.XLOOKUP(Tabla1[[#This Row],[txtDimensionFocus]],Tabla7[Columna1],Tabla7[Columna2])</f>
        <v>Cuentas Por Pagar Contratos</v>
      </c>
      <c r="D6450" s="43" t="s">
        <v>19385</v>
      </c>
      <c r="E6450" t="s">
        <v>19386</v>
      </c>
      <c r="F6450" t="s">
        <v>19387</v>
      </c>
      <c r="G6450" s="41">
        <v>43507</v>
      </c>
      <c r="L6450" t="s">
        <v>21854</v>
      </c>
      <c r="M6450" s="44">
        <v>2213796.88</v>
      </c>
      <c r="N6450">
        <v>0.01</v>
      </c>
    </row>
    <row r="6451" spans="2:14" x14ac:dyDescent="0.25">
      <c r="B6451" s="49" t="s">
        <v>9328</v>
      </c>
      <c r="C6451" s="53" t="str">
        <f>_xlfn.XLOOKUP(Tabla1[[#This Row],[txtDimensionFocus]],Tabla7[Columna1],Tabla7[Columna2])</f>
        <v>Cuentas Por Pagar Contratos</v>
      </c>
      <c r="D6451" s="43" t="s">
        <v>19398</v>
      </c>
      <c r="E6451" t="s">
        <v>19399</v>
      </c>
      <c r="F6451" t="s">
        <v>19400</v>
      </c>
      <c r="G6451" s="41">
        <v>43733</v>
      </c>
      <c r="L6451" t="s">
        <v>21854</v>
      </c>
      <c r="M6451" s="44">
        <v>21741.89</v>
      </c>
      <c r="N6451">
        <v>0.01</v>
      </c>
    </row>
    <row r="6452" spans="2:14" x14ac:dyDescent="0.25">
      <c r="B6452" s="49" t="s">
        <v>9328</v>
      </c>
      <c r="C6452" s="53" t="str">
        <f>_xlfn.XLOOKUP(Tabla1[[#This Row],[txtDimensionFocus]],Tabla7[Columna1],Tabla7[Columna2])</f>
        <v>Cuentas Por Pagar Contratos</v>
      </c>
      <c r="D6452" s="43" t="s">
        <v>19398</v>
      </c>
      <c r="E6452" t="s">
        <v>19399</v>
      </c>
      <c r="F6452" t="s">
        <v>19401</v>
      </c>
      <c r="G6452" s="41">
        <v>43733</v>
      </c>
      <c r="L6452" t="s">
        <v>21854</v>
      </c>
      <c r="M6452" s="44">
        <v>21741.89</v>
      </c>
      <c r="N6452">
        <v>0.01</v>
      </c>
    </row>
    <row r="6453" spans="2:14" x14ac:dyDescent="0.25">
      <c r="B6453" s="49" t="s">
        <v>9328</v>
      </c>
      <c r="C6453" s="53" t="str">
        <f>_xlfn.XLOOKUP(Tabla1[[#This Row],[txtDimensionFocus]],Tabla7[Columna1],Tabla7[Columna2])</f>
        <v>Cuentas Por Pagar Contratos</v>
      </c>
      <c r="D6453" s="43" t="s">
        <v>19398</v>
      </c>
      <c r="E6453" t="s">
        <v>19399</v>
      </c>
      <c r="F6453" t="s">
        <v>19402</v>
      </c>
      <c r="G6453" s="41">
        <v>43733</v>
      </c>
      <c r="L6453" t="s">
        <v>21854</v>
      </c>
      <c r="M6453" s="44">
        <v>21741.89</v>
      </c>
      <c r="N6453">
        <v>0.01</v>
      </c>
    </row>
    <row r="6454" spans="2:14" x14ac:dyDescent="0.25">
      <c r="B6454" s="49" t="s">
        <v>9328</v>
      </c>
      <c r="C6454" s="53" t="str">
        <f>_xlfn.XLOOKUP(Tabla1[[#This Row],[txtDimensionFocus]],Tabla7[Columna1],Tabla7[Columna2])</f>
        <v>Cuentas Por Pagar Contratos</v>
      </c>
      <c r="D6454" s="43" t="s">
        <v>19398</v>
      </c>
      <c r="E6454" t="s">
        <v>19399</v>
      </c>
      <c r="F6454" t="s">
        <v>19403</v>
      </c>
      <c r="G6454" s="41">
        <v>43733</v>
      </c>
      <c r="L6454" t="s">
        <v>21854</v>
      </c>
      <c r="M6454" s="44">
        <v>21741.89</v>
      </c>
      <c r="N6454">
        <v>0.01</v>
      </c>
    </row>
    <row r="6455" spans="2:14" x14ac:dyDescent="0.25">
      <c r="B6455" s="49" t="s">
        <v>9328</v>
      </c>
      <c r="C6455" s="53" t="str">
        <f>_xlfn.XLOOKUP(Tabla1[[#This Row],[txtDimensionFocus]],Tabla7[Columna1],Tabla7[Columna2])</f>
        <v>Cuentas Por Pagar Contratos</v>
      </c>
      <c r="D6455" s="43" t="s">
        <v>19398</v>
      </c>
      <c r="E6455" t="s">
        <v>19399</v>
      </c>
      <c r="F6455" t="s">
        <v>19404</v>
      </c>
      <c r="G6455" s="41">
        <v>43944</v>
      </c>
      <c r="L6455" t="s">
        <v>21854</v>
      </c>
      <c r="M6455" s="44">
        <v>21741.89</v>
      </c>
      <c r="N6455">
        <v>0.01</v>
      </c>
    </row>
    <row r="6456" spans="2:14" x14ac:dyDescent="0.25">
      <c r="B6456" s="49" t="s">
        <v>9328</v>
      </c>
      <c r="C6456" s="53" t="str">
        <f>_xlfn.XLOOKUP(Tabla1[[#This Row],[txtDimensionFocus]],Tabla7[Columna1],Tabla7[Columna2])</f>
        <v>Cuentas Por Pagar Contratos</v>
      </c>
      <c r="D6456" s="43" t="s">
        <v>19398</v>
      </c>
      <c r="E6456" t="s">
        <v>19399</v>
      </c>
      <c r="F6456" t="s">
        <v>19405</v>
      </c>
      <c r="G6456" s="41">
        <v>43944</v>
      </c>
      <c r="L6456" t="s">
        <v>21854</v>
      </c>
      <c r="M6456" s="44">
        <v>21741.89</v>
      </c>
      <c r="N6456">
        <v>0.01</v>
      </c>
    </row>
    <row r="6457" spans="2:14" x14ac:dyDescent="0.25">
      <c r="B6457" s="49" t="s">
        <v>9328</v>
      </c>
      <c r="C6457" s="53" t="str">
        <f>_xlfn.XLOOKUP(Tabla1[[#This Row],[txtDimensionFocus]],Tabla7[Columna1],Tabla7[Columna2])</f>
        <v>Cuentas Por Pagar Contratos</v>
      </c>
      <c r="D6457" s="43" t="s">
        <v>15571</v>
      </c>
      <c r="E6457" t="s">
        <v>8099</v>
      </c>
      <c r="F6457" t="s">
        <v>19426</v>
      </c>
      <c r="G6457" s="41">
        <v>43425</v>
      </c>
      <c r="L6457" t="s">
        <v>21854</v>
      </c>
      <c r="M6457" s="44">
        <v>2954074.88</v>
      </c>
      <c r="N6457">
        <v>0.01</v>
      </c>
    </row>
    <row r="6458" spans="2:14" x14ac:dyDescent="0.25">
      <c r="B6458" s="49" t="s">
        <v>9328</v>
      </c>
      <c r="C6458" s="53" t="str">
        <f>_xlfn.XLOOKUP(Tabla1[[#This Row],[txtDimensionFocus]],Tabla7[Columna1],Tabla7[Columna2])</f>
        <v>Cuentas Por Pagar Contratos</v>
      </c>
      <c r="D6458" s="43" t="s">
        <v>19433</v>
      </c>
      <c r="E6458" t="s">
        <v>19434</v>
      </c>
      <c r="F6458" t="s">
        <v>19435</v>
      </c>
      <c r="G6458" s="41">
        <v>43551</v>
      </c>
      <c r="L6458" t="s">
        <v>21854</v>
      </c>
      <c r="M6458" s="44">
        <v>2785721.58</v>
      </c>
      <c r="N6458">
        <v>0.01</v>
      </c>
    </row>
    <row r="6459" spans="2:14" x14ac:dyDescent="0.25">
      <c r="B6459" s="49" t="s">
        <v>9328</v>
      </c>
      <c r="C6459" s="53" t="str">
        <f>_xlfn.XLOOKUP(Tabla1[[#This Row],[txtDimensionFocus]],Tabla7[Columna1],Tabla7[Columna2])</f>
        <v>Cuentas Por Pagar Contratos</v>
      </c>
      <c r="D6459" s="43" t="s">
        <v>19438</v>
      </c>
      <c r="E6459" t="s">
        <v>19439</v>
      </c>
      <c r="F6459" t="s">
        <v>19440</v>
      </c>
      <c r="G6459" s="41">
        <v>44119</v>
      </c>
      <c r="L6459" t="s">
        <v>21854</v>
      </c>
      <c r="M6459" s="44">
        <v>131274.68</v>
      </c>
      <c r="N6459">
        <v>0.01</v>
      </c>
    </row>
    <row r="6460" spans="2:14" x14ac:dyDescent="0.25">
      <c r="B6460" s="49" t="s">
        <v>9328</v>
      </c>
      <c r="C6460" s="53" t="str">
        <f>_xlfn.XLOOKUP(Tabla1[[#This Row],[txtDimensionFocus]],Tabla7[Columna1],Tabla7[Columna2])</f>
        <v>Cuentas Por Pagar Contratos</v>
      </c>
      <c r="D6460" s="43" t="s">
        <v>19438</v>
      </c>
      <c r="E6460" t="s">
        <v>19439</v>
      </c>
      <c r="F6460" t="s">
        <v>19441</v>
      </c>
      <c r="G6460" s="41">
        <v>44049</v>
      </c>
      <c r="L6460" t="s">
        <v>21854</v>
      </c>
      <c r="M6460" s="44">
        <v>131274.68</v>
      </c>
      <c r="N6460">
        <v>0.01</v>
      </c>
    </row>
    <row r="6461" spans="2:14" x14ac:dyDescent="0.25">
      <c r="B6461" s="49" t="s">
        <v>9328</v>
      </c>
      <c r="C6461" s="53" t="str">
        <f>_xlfn.XLOOKUP(Tabla1[[#This Row],[txtDimensionFocus]],Tabla7[Columna1],Tabla7[Columna2])</f>
        <v>Cuentas Por Pagar Contratos</v>
      </c>
      <c r="D6461" s="43" t="s">
        <v>19438</v>
      </c>
      <c r="E6461" t="s">
        <v>19439</v>
      </c>
      <c r="F6461" t="s">
        <v>19442</v>
      </c>
      <c r="G6461" s="41">
        <v>43974</v>
      </c>
      <c r="L6461" t="s">
        <v>21854</v>
      </c>
      <c r="M6461" s="44">
        <v>43758.23</v>
      </c>
      <c r="N6461">
        <v>0.01</v>
      </c>
    </row>
    <row r="6462" spans="2:14" x14ac:dyDescent="0.25">
      <c r="B6462" s="49" t="s">
        <v>9328</v>
      </c>
      <c r="C6462" s="53" t="str">
        <f>_xlfn.XLOOKUP(Tabla1[[#This Row],[txtDimensionFocus]],Tabla7[Columna1],Tabla7[Columna2])</f>
        <v>Cuentas Por Pagar Contratos</v>
      </c>
      <c r="D6462" s="43" t="s">
        <v>19438</v>
      </c>
      <c r="E6462" t="s">
        <v>19439</v>
      </c>
      <c r="F6462" t="s">
        <v>19443</v>
      </c>
      <c r="G6462" s="41">
        <v>43974</v>
      </c>
      <c r="L6462" t="s">
        <v>21854</v>
      </c>
      <c r="M6462" s="44">
        <v>43758.23</v>
      </c>
      <c r="N6462">
        <v>0.01</v>
      </c>
    </row>
    <row r="6463" spans="2:14" x14ac:dyDescent="0.25">
      <c r="B6463" s="49" t="s">
        <v>9328</v>
      </c>
      <c r="C6463" s="53" t="str">
        <f>_xlfn.XLOOKUP(Tabla1[[#This Row],[txtDimensionFocus]],Tabla7[Columna1],Tabla7[Columna2])</f>
        <v>Cuentas Por Pagar Contratos</v>
      </c>
      <c r="D6463" s="43" t="s">
        <v>19438</v>
      </c>
      <c r="E6463" t="s">
        <v>19439</v>
      </c>
      <c r="F6463" t="s">
        <v>19444</v>
      </c>
      <c r="G6463" s="41">
        <v>43974</v>
      </c>
      <c r="L6463" t="s">
        <v>21854</v>
      </c>
      <c r="M6463" s="44">
        <v>43758.23</v>
      </c>
      <c r="N6463">
        <v>0.01</v>
      </c>
    </row>
    <row r="6464" spans="2:14" x14ac:dyDescent="0.25">
      <c r="B6464" s="49" t="s">
        <v>9328</v>
      </c>
      <c r="C6464" s="53" t="str">
        <f>_xlfn.XLOOKUP(Tabla1[[#This Row],[txtDimensionFocus]],Tabla7[Columna1],Tabla7[Columna2])</f>
        <v>Cuentas Por Pagar Contratos</v>
      </c>
      <c r="D6464" s="43" t="s">
        <v>15581</v>
      </c>
      <c r="E6464" t="s">
        <v>8109</v>
      </c>
      <c r="F6464" t="s">
        <v>19456</v>
      </c>
      <c r="G6464" s="41">
        <v>43886</v>
      </c>
      <c r="L6464" t="s">
        <v>21854</v>
      </c>
      <c r="M6464" s="44">
        <v>3414036.38</v>
      </c>
      <c r="N6464">
        <v>0.01</v>
      </c>
    </row>
    <row r="6465" spans="2:14" x14ac:dyDescent="0.25">
      <c r="B6465" s="49" t="s">
        <v>9328</v>
      </c>
      <c r="C6465" s="53" t="str">
        <f>_xlfn.XLOOKUP(Tabla1[[#This Row],[txtDimensionFocus]],Tabla7[Columna1],Tabla7[Columna2])</f>
        <v>Cuentas Por Pagar Contratos</v>
      </c>
      <c r="D6465" s="43" t="s">
        <v>15585</v>
      </c>
      <c r="E6465" t="s">
        <v>8113</v>
      </c>
      <c r="F6465" t="s">
        <v>19476</v>
      </c>
      <c r="G6465" s="41">
        <v>44173</v>
      </c>
      <c r="L6465" t="s">
        <v>21854</v>
      </c>
      <c r="M6465" s="44">
        <v>1805254.13</v>
      </c>
      <c r="N6465">
        <v>0.01</v>
      </c>
    </row>
    <row r="6466" spans="2:14" x14ac:dyDescent="0.25">
      <c r="B6466" s="49" t="s">
        <v>9328</v>
      </c>
      <c r="C6466" s="53" t="str">
        <f>_xlfn.XLOOKUP(Tabla1[[#This Row],[txtDimensionFocus]],Tabla7[Columna1],Tabla7[Columna2])</f>
        <v>Cuentas Por Pagar Contratos</v>
      </c>
      <c r="D6466" s="43" t="s">
        <v>15592</v>
      </c>
      <c r="E6466" t="s">
        <v>8120</v>
      </c>
      <c r="F6466" t="s">
        <v>19496</v>
      </c>
      <c r="G6466" s="41">
        <v>44049</v>
      </c>
      <c r="L6466" t="s">
        <v>21854</v>
      </c>
      <c r="M6466" s="44">
        <v>5120728.0999999996</v>
      </c>
      <c r="N6466">
        <v>0.01</v>
      </c>
    </row>
    <row r="6467" spans="2:14" x14ac:dyDescent="0.25">
      <c r="B6467" s="49" t="s">
        <v>9328</v>
      </c>
      <c r="C6467" s="53" t="str">
        <f>_xlfn.XLOOKUP(Tabla1[[#This Row],[txtDimensionFocus]],Tabla7[Columna1],Tabla7[Columna2])</f>
        <v>Cuentas Por Pagar Contratos</v>
      </c>
      <c r="D6467" s="43" t="s">
        <v>15592</v>
      </c>
      <c r="E6467" t="s">
        <v>8120</v>
      </c>
      <c r="F6467" t="s">
        <v>19497</v>
      </c>
      <c r="G6467" s="41">
        <v>43193</v>
      </c>
      <c r="L6467" t="s">
        <v>21854</v>
      </c>
      <c r="M6467" s="44">
        <v>8534546.8300000001</v>
      </c>
      <c r="N6467">
        <v>0.01</v>
      </c>
    </row>
    <row r="6468" spans="2:14" x14ac:dyDescent="0.25">
      <c r="B6468" s="49" t="s">
        <v>9328</v>
      </c>
      <c r="C6468" s="53" t="str">
        <f>_xlfn.XLOOKUP(Tabla1[[#This Row],[txtDimensionFocus]],Tabla7[Columna1],Tabla7[Columna2])</f>
        <v>Cuentas Por Pagar Contratos</v>
      </c>
      <c r="D6468" s="43" t="s">
        <v>19498</v>
      </c>
      <c r="E6468" t="s">
        <v>19499</v>
      </c>
      <c r="F6468" t="s">
        <v>19500</v>
      </c>
      <c r="G6468" s="41">
        <v>43985</v>
      </c>
      <c r="L6468" t="s">
        <v>21854</v>
      </c>
      <c r="M6468" s="44">
        <v>305084.75</v>
      </c>
      <c r="N6468">
        <v>0.01</v>
      </c>
    </row>
    <row r="6469" spans="2:14" x14ac:dyDescent="0.25">
      <c r="B6469" s="49" t="s">
        <v>9328</v>
      </c>
      <c r="C6469" s="53" t="str">
        <f>_xlfn.XLOOKUP(Tabla1[[#This Row],[txtDimensionFocus]],Tabla7[Columna1],Tabla7[Columna2])</f>
        <v>Cuentas Por Pagar Contratos</v>
      </c>
      <c r="D6469" s="43" t="s">
        <v>15594</v>
      </c>
      <c r="E6469" t="s">
        <v>8122</v>
      </c>
      <c r="F6469" t="s">
        <v>19502</v>
      </c>
      <c r="G6469" s="41">
        <v>43426</v>
      </c>
      <c r="L6469" t="s">
        <v>21854</v>
      </c>
      <c r="M6469" s="44">
        <v>4225192.93</v>
      </c>
      <c r="N6469">
        <v>0.01</v>
      </c>
    </row>
    <row r="6470" spans="2:14" x14ac:dyDescent="0.25">
      <c r="B6470" s="49" t="s">
        <v>9328</v>
      </c>
      <c r="C6470" s="53" t="str">
        <f>_xlfn.XLOOKUP(Tabla1[[#This Row],[txtDimensionFocus]],Tabla7[Columna1],Tabla7[Columna2])</f>
        <v>Cuentas Por Pagar Contratos</v>
      </c>
      <c r="D6470" s="43" t="s">
        <v>15598</v>
      </c>
      <c r="E6470" t="s">
        <v>8126</v>
      </c>
      <c r="F6470" t="s">
        <v>19503</v>
      </c>
      <c r="G6470" s="41">
        <v>43885</v>
      </c>
      <c r="L6470" t="s">
        <v>21854</v>
      </c>
      <c r="M6470" s="44">
        <v>2849937.78</v>
      </c>
      <c r="N6470">
        <v>0.01</v>
      </c>
    </row>
    <row r="6471" spans="2:14" x14ac:dyDescent="0.25">
      <c r="B6471" s="49" t="s">
        <v>9328</v>
      </c>
      <c r="C6471" s="53" t="str">
        <f>_xlfn.XLOOKUP(Tabla1[[#This Row],[txtDimensionFocus]],Tabla7[Columna1],Tabla7[Columna2])</f>
        <v>Cuentas Por Pagar Contratos</v>
      </c>
      <c r="D6471" s="43" t="s">
        <v>14305</v>
      </c>
      <c r="E6471" t="s">
        <v>6388</v>
      </c>
      <c r="F6471" t="s">
        <v>19515</v>
      </c>
      <c r="G6471" s="41">
        <v>44819</v>
      </c>
      <c r="L6471" t="s">
        <v>21854</v>
      </c>
      <c r="M6471" s="44">
        <v>452337.71</v>
      </c>
      <c r="N6471">
        <v>0.01</v>
      </c>
    </row>
    <row r="6472" spans="2:14" x14ac:dyDescent="0.25">
      <c r="B6472" s="49" t="s">
        <v>9328</v>
      </c>
      <c r="C6472" s="53" t="str">
        <f>_xlfn.XLOOKUP(Tabla1[[#This Row],[txtDimensionFocus]],Tabla7[Columna1],Tabla7[Columna2])</f>
        <v>Cuentas Por Pagar Contratos</v>
      </c>
      <c r="D6472" s="43" t="s">
        <v>14305</v>
      </c>
      <c r="E6472" t="s">
        <v>6388</v>
      </c>
      <c r="F6472" t="s">
        <v>19517</v>
      </c>
      <c r="G6472" s="41">
        <v>43866</v>
      </c>
      <c r="L6472" t="s">
        <v>21854</v>
      </c>
      <c r="M6472" s="44">
        <v>171761.18</v>
      </c>
      <c r="N6472">
        <v>0.01</v>
      </c>
    </row>
    <row r="6473" spans="2:14" x14ac:dyDescent="0.25">
      <c r="B6473" s="49" t="s">
        <v>9328</v>
      </c>
      <c r="C6473" s="53" t="str">
        <f>_xlfn.XLOOKUP(Tabla1[[#This Row],[txtDimensionFocus]],Tabla7[Columna1],Tabla7[Columna2])</f>
        <v>Cuentas Por Pagar Contratos</v>
      </c>
      <c r="D6473" s="43" t="s">
        <v>14305</v>
      </c>
      <c r="E6473" t="s">
        <v>6388</v>
      </c>
      <c r="F6473" t="s">
        <v>19516</v>
      </c>
      <c r="G6473" s="41">
        <v>43866</v>
      </c>
      <c r="L6473" t="s">
        <v>21854</v>
      </c>
      <c r="M6473" s="44">
        <v>171761.18</v>
      </c>
      <c r="N6473">
        <v>0.01</v>
      </c>
    </row>
    <row r="6474" spans="2:14" x14ac:dyDescent="0.25">
      <c r="B6474" s="49" t="s">
        <v>9328</v>
      </c>
      <c r="C6474" s="53" t="str">
        <f>_xlfn.XLOOKUP(Tabla1[[#This Row],[txtDimensionFocus]],Tabla7[Columna1],Tabla7[Columna2])</f>
        <v>Cuentas Por Pagar Contratos</v>
      </c>
      <c r="D6474" s="43" t="s">
        <v>14305</v>
      </c>
      <c r="E6474" t="s">
        <v>6388</v>
      </c>
      <c r="F6474" t="s">
        <v>19518</v>
      </c>
      <c r="G6474" s="41">
        <v>43889</v>
      </c>
      <c r="L6474" t="s">
        <v>21854</v>
      </c>
      <c r="M6474" s="44">
        <v>171761.18</v>
      </c>
      <c r="N6474">
        <v>0.01</v>
      </c>
    </row>
    <row r="6475" spans="2:14" x14ac:dyDescent="0.25">
      <c r="B6475" s="49" t="s">
        <v>9328</v>
      </c>
      <c r="C6475" s="53" t="str">
        <f>_xlfn.XLOOKUP(Tabla1[[#This Row],[txtDimensionFocus]],Tabla7[Columna1],Tabla7[Columna2])</f>
        <v>Cuentas Por Pagar Contratos</v>
      </c>
      <c r="D6475" s="43" t="s">
        <v>15606</v>
      </c>
      <c r="E6475" t="s">
        <v>8134</v>
      </c>
      <c r="F6475" t="s">
        <v>19527</v>
      </c>
      <c r="G6475" s="41">
        <v>43507</v>
      </c>
      <c r="L6475" t="s">
        <v>21854</v>
      </c>
      <c r="M6475" s="44">
        <v>20045272.940000001</v>
      </c>
      <c r="N6475">
        <v>0.01</v>
      </c>
    </row>
    <row r="6476" spans="2:14" x14ac:dyDescent="0.25">
      <c r="B6476" s="49" t="s">
        <v>9328</v>
      </c>
      <c r="C6476" s="53" t="str">
        <f>_xlfn.XLOOKUP(Tabla1[[#This Row],[txtDimensionFocus]],Tabla7[Columna1],Tabla7[Columna2])</f>
        <v>Cuentas Por Pagar Contratos</v>
      </c>
      <c r="D6476" s="43" t="s">
        <v>19547</v>
      </c>
      <c r="E6476" t="s">
        <v>19548</v>
      </c>
      <c r="F6476" t="s">
        <v>19549</v>
      </c>
      <c r="G6476" s="41">
        <v>44176</v>
      </c>
      <c r="L6476" t="s">
        <v>21854</v>
      </c>
      <c r="M6476" s="44">
        <v>19000273.129999999</v>
      </c>
      <c r="N6476">
        <v>0.01</v>
      </c>
    </row>
    <row r="6477" spans="2:14" x14ac:dyDescent="0.25">
      <c r="B6477" s="49" t="s">
        <v>9328</v>
      </c>
      <c r="C6477" s="53" t="str">
        <f>_xlfn.XLOOKUP(Tabla1[[#This Row],[txtDimensionFocus]],Tabla7[Columna1],Tabla7[Columna2])</f>
        <v>Cuentas Por Pagar Contratos</v>
      </c>
      <c r="D6477" s="43" t="s">
        <v>19558</v>
      </c>
      <c r="E6477" t="s">
        <v>19559</v>
      </c>
      <c r="F6477" t="s">
        <v>19561</v>
      </c>
      <c r="G6477" s="41">
        <v>43762</v>
      </c>
      <c r="L6477" t="s">
        <v>21854</v>
      </c>
      <c r="M6477" s="44">
        <v>18753.53</v>
      </c>
      <c r="N6477">
        <v>0.01</v>
      </c>
    </row>
    <row r="6478" spans="2:14" x14ac:dyDescent="0.25">
      <c r="B6478" s="49" t="s">
        <v>9328</v>
      </c>
      <c r="C6478" s="53" t="str">
        <f>_xlfn.XLOOKUP(Tabla1[[#This Row],[txtDimensionFocus]],Tabla7[Columna1],Tabla7[Columna2])</f>
        <v>Cuentas Por Pagar Contratos</v>
      </c>
      <c r="D6478" s="43" t="s">
        <v>19558</v>
      </c>
      <c r="E6478" t="s">
        <v>19559</v>
      </c>
      <c r="F6478" t="s">
        <v>19562</v>
      </c>
      <c r="G6478" s="41">
        <v>43762</v>
      </c>
      <c r="L6478" t="s">
        <v>21854</v>
      </c>
      <c r="M6478" s="44">
        <v>18753.53</v>
      </c>
      <c r="N6478">
        <v>0.01</v>
      </c>
    </row>
    <row r="6479" spans="2:14" x14ac:dyDescent="0.25">
      <c r="B6479" s="49" t="s">
        <v>9328</v>
      </c>
      <c r="C6479" s="53" t="str">
        <f>_xlfn.XLOOKUP(Tabla1[[#This Row],[txtDimensionFocus]],Tabla7[Columna1],Tabla7[Columna2])</f>
        <v>Cuentas Por Pagar Contratos</v>
      </c>
      <c r="D6479" s="43" t="s">
        <v>19558</v>
      </c>
      <c r="E6479" t="s">
        <v>19559</v>
      </c>
      <c r="F6479" t="s">
        <v>19560</v>
      </c>
      <c r="G6479" s="41">
        <v>43964</v>
      </c>
      <c r="L6479" t="s">
        <v>21854</v>
      </c>
      <c r="M6479" s="44">
        <v>18753.53</v>
      </c>
      <c r="N6479">
        <v>0.01</v>
      </c>
    </row>
    <row r="6480" spans="2:14" x14ac:dyDescent="0.25">
      <c r="B6480" s="49" t="s">
        <v>9328</v>
      </c>
      <c r="C6480" s="53" t="str">
        <f>_xlfn.XLOOKUP(Tabla1[[#This Row],[txtDimensionFocus]],Tabla7[Columna1],Tabla7[Columna2])</f>
        <v>Cuentas Por Pagar Contratos</v>
      </c>
      <c r="D6480" s="43" t="s">
        <v>19558</v>
      </c>
      <c r="E6480" t="s">
        <v>19559</v>
      </c>
      <c r="F6480" t="s">
        <v>19563</v>
      </c>
      <c r="G6480" s="41">
        <v>43644</v>
      </c>
      <c r="L6480" t="s">
        <v>21854</v>
      </c>
      <c r="M6480" s="44">
        <v>18753.53</v>
      </c>
      <c r="N6480">
        <v>0.01</v>
      </c>
    </row>
    <row r="6481" spans="2:14" x14ac:dyDescent="0.25">
      <c r="B6481" s="49" t="s">
        <v>9328</v>
      </c>
      <c r="C6481" s="53" t="str">
        <f>_xlfn.XLOOKUP(Tabla1[[#This Row],[txtDimensionFocus]],Tabla7[Columna1],Tabla7[Columna2])</f>
        <v>Cuentas Por Pagar Contratos</v>
      </c>
      <c r="D6481" s="43" t="s">
        <v>19558</v>
      </c>
      <c r="E6481" t="s">
        <v>19559</v>
      </c>
      <c r="F6481" t="s">
        <v>19564</v>
      </c>
      <c r="G6481" s="41">
        <v>43644</v>
      </c>
      <c r="L6481" t="s">
        <v>21854</v>
      </c>
      <c r="M6481" s="44">
        <v>18753.53</v>
      </c>
      <c r="N6481">
        <v>0.01</v>
      </c>
    </row>
    <row r="6482" spans="2:14" x14ac:dyDescent="0.25">
      <c r="B6482" s="49" t="s">
        <v>9328</v>
      </c>
      <c r="C6482" s="53" t="str">
        <f>_xlfn.XLOOKUP(Tabla1[[#This Row],[txtDimensionFocus]],Tabla7[Columna1],Tabla7[Columna2])</f>
        <v>Cuentas Por Pagar Contratos</v>
      </c>
      <c r="D6482" s="43" t="s">
        <v>19558</v>
      </c>
      <c r="E6482" t="s">
        <v>19559</v>
      </c>
      <c r="F6482" t="s">
        <v>19565</v>
      </c>
      <c r="G6482" s="41">
        <v>43644</v>
      </c>
      <c r="L6482" t="s">
        <v>21854</v>
      </c>
      <c r="M6482" s="44">
        <v>18753.53</v>
      </c>
      <c r="N6482">
        <v>0.01</v>
      </c>
    </row>
    <row r="6483" spans="2:14" x14ac:dyDescent="0.25">
      <c r="B6483" s="49" t="s">
        <v>9328</v>
      </c>
      <c r="C6483" s="53" t="str">
        <f>_xlfn.XLOOKUP(Tabla1[[#This Row],[txtDimensionFocus]],Tabla7[Columna1],Tabla7[Columna2])</f>
        <v>Cuentas Por Pagar Contratos</v>
      </c>
      <c r="D6483" s="43" t="s">
        <v>19558</v>
      </c>
      <c r="E6483" t="s">
        <v>19559</v>
      </c>
      <c r="F6483" t="s">
        <v>19566</v>
      </c>
      <c r="G6483" s="41">
        <v>43644</v>
      </c>
      <c r="L6483" t="s">
        <v>21854</v>
      </c>
      <c r="M6483" s="44">
        <v>18753.53</v>
      </c>
      <c r="N6483">
        <v>0.01</v>
      </c>
    </row>
    <row r="6484" spans="2:14" x14ac:dyDescent="0.25">
      <c r="B6484" s="49" t="s">
        <v>9328</v>
      </c>
      <c r="C6484" s="53" t="str">
        <f>_xlfn.XLOOKUP(Tabla1[[#This Row],[txtDimensionFocus]],Tabla7[Columna1],Tabla7[Columna2])</f>
        <v>Cuentas Por Pagar Contratos</v>
      </c>
      <c r="D6484" s="43" t="s">
        <v>19558</v>
      </c>
      <c r="E6484" t="s">
        <v>19559</v>
      </c>
      <c r="F6484" t="s">
        <v>19567</v>
      </c>
      <c r="G6484" s="41">
        <v>43644</v>
      </c>
      <c r="L6484" t="s">
        <v>21854</v>
      </c>
      <c r="M6484" s="44">
        <v>18753.53</v>
      </c>
      <c r="N6484">
        <v>0.01</v>
      </c>
    </row>
    <row r="6485" spans="2:14" x14ac:dyDescent="0.25">
      <c r="B6485" s="49" t="s">
        <v>9328</v>
      </c>
      <c r="C6485" s="53" t="str">
        <f>_xlfn.XLOOKUP(Tabla1[[#This Row],[txtDimensionFocus]],Tabla7[Columna1],Tabla7[Columna2])</f>
        <v>Cuentas Por Pagar Contratos</v>
      </c>
      <c r="D6485" s="43" t="s">
        <v>19558</v>
      </c>
      <c r="E6485" t="s">
        <v>19559</v>
      </c>
      <c r="F6485" t="s">
        <v>19568</v>
      </c>
      <c r="G6485" s="41">
        <v>43644</v>
      </c>
      <c r="L6485" t="s">
        <v>21854</v>
      </c>
      <c r="M6485" s="44">
        <v>18753.53</v>
      </c>
      <c r="N6485">
        <v>0.01</v>
      </c>
    </row>
    <row r="6486" spans="2:14" x14ac:dyDescent="0.25">
      <c r="B6486" s="49" t="s">
        <v>9328</v>
      </c>
      <c r="C6486" s="53" t="str">
        <f>_xlfn.XLOOKUP(Tabla1[[#This Row],[txtDimensionFocus]],Tabla7[Columna1],Tabla7[Columna2])</f>
        <v>Cuentas Por Pagar Contratos</v>
      </c>
      <c r="D6486" s="43" t="s">
        <v>15464</v>
      </c>
      <c r="E6486" t="s">
        <v>7988</v>
      </c>
      <c r="F6486" t="s">
        <v>19600</v>
      </c>
      <c r="G6486" s="41">
        <v>43417</v>
      </c>
      <c r="L6486" t="s">
        <v>21854</v>
      </c>
      <c r="M6486" s="44">
        <v>2985719.38</v>
      </c>
      <c r="N6486">
        <v>0.01</v>
      </c>
    </row>
    <row r="6487" spans="2:14" x14ac:dyDescent="0.25">
      <c r="B6487" s="49" t="s">
        <v>9328</v>
      </c>
      <c r="C6487" s="53" t="str">
        <f>_xlfn.XLOOKUP(Tabla1[[#This Row],[txtDimensionFocus]],Tabla7[Columna1],Tabla7[Columna2])</f>
        <v>Cuentas Por Pagar Contratos</v>
      </c>
      <c r="D6487" s="43" t="s">
        <v>16369</v>
      </c>
      <c r="E6487" t="s">
        <v>9211</v>
      </c>
      <c r="F6487" t="s">
        <v>19637</v>
      </c>
      <c r="G6487" s="41">
        <v>43143</v>
      </c>
      <c r="L6487" t="s">
        <v>21854</v>
      </c>
      <c r="M6487" s="44">
        <v>72472.95</v>
      </c>
      <c r="N6487">
        <v>0.01</v>
      </c>
    </row>
    <row r="6488" spans="2:14" x14ac:dyDescent="0.25">
      <c r="B6488" s="49" t="s">
        <v>9328</v>
      </c>
      <c r="C6488" s="53" t="str">
        <f>_xlfn.XLOOKUP(Tabla1[[#This Row],[txtDimensionFocus]],Tabla7[Columna1],Tabla7[Columna2])</f>
        <v>Cuentas Por Pagar Contratos</v>
      </c>
      <c r="D6488" s="43" t="s">
        <v>15636</v>
      </c>
      <c r="E6488" t="s">
        <v>8164</v>
      </c>
      <c r="F6488" t="s">
        <v>19639</v>
      </c>
      <c r="G6488" s="41">
        <v>43217</v>
      </c>
      <c r="L6488" t="s">
        <v>21854</v>
      </c>
      <c r="M6488" s="44">
        <v>6758772.4400000004</v>
      </c>
      <c r="N6488">
        <v>0.01</v>
      </c>
    </row>
    <row r="6489" spans="2:14" x14ac:dyDescent="0.25">
      <c r="B6489" s="49" t="s">
        <v>9328</v>
      </c>
      <c r="C6489" s="53" t="str">
        <f>_xlfn.XLOOKUP(Tabla1[[#This Row],[txtDimensionFocus]],Tabla7[Columna1],Tabla7[Columna2])</f>
        <v>Cuentas Por Pagar Contratos</v>
      </c>
      <c r="D6489" s="43" t="s">
        <v>19640</v>
      </c>
      <c r="E6489" t="s">
        <v>19641</v>
      </c>
      <c r="F6489" t="s">
        <v>19642</v>
      </c>
      <c r="G6489" s="41">
        <v>44473</v>
      </c>
      <c r="L6489" t="s">
        <v>21854</v>
      </c>
      <c r="M6489" s="44">
        <v>979598.87</v>
      </c>
      <c r="N6489">
        <v>0.01</v>
      </c>
    </row>
    <row r="6490" spans="2:14" x14ac:dyDescent="0.25">
      <c r="B6490" s="49" t="s">
        <v>9328</v>
      </c>
      <c r="C6490" s="53" t="str">
        <f>_xlfn.XLOOKUP(Tabla1[[#This Row],[txtDimensionFocus]],Tabla7[Columna1],Tabla7[Columna2])</f>
        <v>Cuentas Por Pagar Contratos</v>
      </c>
      <c r="D6490" s="43" t="s">
        <v>19668</v>
      </c>
      <c r="E6490" t="s">
        <v>19669</v>
      </c>
      <c r="F6490" t="s">
        <v>19670</v>
      </c>
      <c r="G6490" s="41">
        <v>43076</v>
      </c>
      <c r="L6490" t="s">
        <v>21854</v>
      </c>
      <c r="M6490" s="44">
        <v>6289750.2199999997</v>
      </c>
      <c r="N6490">
        <v>0.01</v>
      </c>
    </row>
    <row r="6491" spans="2:14" x14ac:dyDescent="0.25">
      <c r="B6491" s="49" t="s">
        <v>9328</v>
      </c>
      <c r="C6491" s="53" t="str">
        <f>_xlfn.XLOOKUP(Tabla1[[#This Row],[txtDimensionFocus]],Tabla7[Columna1],Tabla7[Columna2])</f>
        <v>Cuentas Por Pagar Contratos</v>
      </c>
      <c r="D6491" s="43" t="s">
        <v>15650</v>
      </c>
      <c r="E6491" t="s">
        <v>8178</v>
      </c>
      <c r="F6491" t="s">
        <v>19675</v>
      </c>
      <c r="G6491" s="41">
        <v>43551</v>
      </c>
      <c r="L6491" t="s">
        <v>21854</v>
      </c>
      <c r="M6491" s="44">
        <v>1020254.88</v>
      </c>
      <c r="N6491">
        <v>0.01</v>
      </c>
    </row>
    <row r="6492" spans="2:14" x14ac:dyDescent="0.25">
      <c r="B6492" s="49" t="s">
        <v>9328</v>
      </c>
      <c r="C6492" s="53" t="str">
        <f>_xlfn.XLOOKUP(Tabla1[[#This Row],[txtDimensionFocus]],Tabla7[Columna1],Tabla7[Columna2])</f>
        <v>Cuentas Por Pagar Contratos</v>
      </c>
      <c r="D6492" s="43" t="s">
        <v>16037</v>
      </c>
      <c r="E6492" t="s">
        <v>8647</v>
      </c>
      <c r="F6492" t="s">
        <v>19696</v>
      </c>
      <c r="G6492" s="41">
        <v>43354</v>
      </c>
      <c r="L6492" t="s">
        <v>21854</v>
      </c>
      <c r="M6492" s="44">
        <v>3731159.64</v>
      </c>
      <c r="N6492">
        <v>0.01</v>
      </c>
    </row>
    <row r="6493" spans="2:14" x14ac:dyDescent="0.25">
      <c r="B6493" s="49" t="s">
        <v>9328</v>
      </c>
      <c r="C6493" s="53" t="str">
        <f>_xlfn.XLOOKUP(Tabla1[[#This Row],[txtDimensionFocus]],Tabla7[Columna1],Tabla7[Columna2])</f>
        <v>Cuentas Por Pagar Contratos</v>
      </c>
      <c r="D6493" s="43" t="s">
        <v>16166</v>
      </c>
      <c r="E6493" t="s">
        <v>8817</v>
      </c>
      <c r="F6493" t="s">
        <v>19709</v>
      </c>
      <c r="G6493" s="41">
        <v>43951</v>
      </c>
      <c r="L6493" t="s">
        <v>21854</v>
      </c>
      <c r="M6493" s="44">
        <v>72930.38</v>
      </c>
      <c r="N6493">
        <v>0.01</v>
      </c>
    </row>
    <row r="6494" spans="2:14" x14ac:dyDescent="0.25">
      <c r="B6494" s="49" t="s">
        <v>9328</v>
      </c>
      <c r="C6494" s="53" t="str">
        <f>_xlfn.XLOOKUP(Tabla1[[#This Row],[txtDimensionFocus]],Tabla7[Columna1],Tabla7[Columna2])</f>
        <v>Cuentas Por Pagar Contratos</v>
      </c>
      <c r="D6494" s="43" t="s">
        <v>16166</v>
      </c>
      <c r="E6494" t="s">
        <v>8817</v>
      </c>
      <c r="F6494" t="s">
        <v>19710</v>
      </c>
      <c r="G6494" s="41">
        <v>43951</v>
      </c>
      <c r="L6494" t="s">
        <v>21854</v>
      </c>
      <c r="M6494" s="44">
        <v>72930.38</v>
      </c>
      <c r="N6494">
        <v>0.01</v>
      </c>
    </row>
    <row r="6495" spans="2:14" x14ac:dyDescent="0.25">
      <c r="B6495" s="49" t="s">
        <v>9328</v>
      </c>
      <c r="C6495" s="53" t="str">
        <f>_xlfn.XLOOKUP(Tabla1[[#This Row],[txtDimensionFocus]],Tabla7[Columna1],Tabla7[Columna2])</f>
        <v>Cuentas Por Pagar Contratos</v>
      </c>
      <c r="D6495" s="43" t="s">
        <v>16166</v>
      </c>
      <c r="E6495" t="s">
        <v>8817</v>
      </c>
      <c r="F6495" t="s">
        <v>19711</v>
      </c>
      <c r="G6495" s="41">
        <v>43951</v>
      </c>
      <c r="L6495" t="s">
        <v>21854</v>
      </c>
      <c r="M6495" s="44">
        <v>72930.38</v>
      </c>
      <c r="N6495">
        <v>0.01</v>
      </c>
    </row>
    <row r="6496" spans="2:14" x14ac:dyDescent="0.25">
      <c r="B6496" s="49" t="s">
        <v>9328</v>
      </c>
      <c r="C6496" s="53" t="str">
        <f>_xlfn.XLOOKUP(Tabla1[[#This Row],[txtDimensionFocus]],Tabla7[Columna1],Tabla7[Columna2])</f>
        <v>Cuentas Por Pagar Contratos</v>
      </c>
      <c r="D6496" s="43" t="s">
        <v>16166</v>
      </c>
      <c r="E6496" t="s">
        <v>8817</v>
      </c>
      <c r="F6496" t="s">
        <v>19712</v>
      </c>
      <c r="G6496" s="41">
        <v>43951</v>
      </c>
      <c r="L6496" t="s">
        <v>21854</v>
      </c>
      <c r="M6496" s="44">
        <v>72930.38</v>
      </c>
      <c r="N6496">
        <v>0.01</v>
      </c>
    </row>
    <row r="6497" spans="2:14" x14ac:dyDescent="0.25">
      <c r="B6497" s="49" t="s">
        <v>9328</v>
      </c>
      <c r="C6497" s="53" t="str">
        <f>_xlfn.XLOOKUP(Tabla1[[#This Row],[txtDimensionFocus]],Tabla7[Columna1],Tabla7[Columna2])</f>
        <v>Cuentas Por Pagar Contratos</v>
      </c>
      <c r="D6497" s="43" t="s">
        <v>16166</v>
      </c>
      <c r="E6497" t="s">
        <v>8817</v>
      </c>
      <c r="F6497" t="s">
        <v>19713</v>
      </c>
      <c r="G6497" s="41">
        <v>43951</v>
      </c>
      <c r="L6497" t="s">
        <v>21854</v>
      </c>
      <c r="M6497" s="44">
        <v>72930.38</v>
      </c>
      <c r="N6497">
        <v>0.01</v>
      </c>
    </row>
    <row r="6498" spans="2:14" x14ac:dyDescent="0.25">
      <c r="B6498" s="49" t="s">
        <v>9328</v>
      </c>
      <c r="C6498" s="53" t="str">
        <f>_xlfn.XLOOKUP(Tabla1[[#This Row],[txtDimensionFocus]],Tabla7[Columna1],Tabla7[Columna2])</f>
        <v>Cuentas Por Pagar Contratos</v>
      </c>
      <c r="D6498" s="43" t="s">
        <v>16166</v>
      </c>
      <c r="E6498" t="s">
        <v>8817</v>
      </c>
      <c r="F6498" t="s">
        <v>19714</v>
      </c>
      <c r="G6498" s="41">
        <v>43951</v>
      </c>
      <c r="L6498" t="s">
        <v>21854</v>
      </c>
      <c r="M6498" s="44">
        <v>72930.38</v>
      </c>
      <c r="N6498">
        <v>0.01</v>
      </c>
    </row>
    <row r="6499" spans="2:14" x14ac:dyDescent="0.25">
      <c r="B6499" s="49" t="s">
        <v>9328</v>
      </c>
      <c r="C6499" s="53" t="str">
        <f>_xlfn.XLOOKUP(Tabla1[[#This Row],[txtDimensionFocus]],Tabla7[Columna1],Tabla7[Columna2])</f>
        <v>Cuentas Por Pagar Contratos</v>
      </c>
      <c r="D6499" s="43" t="s">
        <v>16166</v>
      </c>
      <c r="E6499" t="s">
        <v>8817</v>
      </c>
      <c r="F6499" t="s">
        <v>19715</v>
      </c>
      <c r="G6499" s="41">
        <v>43731</v>
      </c>
      <c r="L6499" t="s">
        <v>21854</v>
      </c>
      <c r="M6499" s="44">
        <v>72930.38</v>
      </c>
      <c r="N6499">
        <v>0.01</v>
      </c>
    </row>
    <row r="6500" spans="2:14" x14ac:dyDescent="0.25">
      <c r="B6500" s="49" t="s">
        <v>9328</v>
      </c>
      <c r="C6500" s="53" t="str">
        <f>_xlfn.XLOOKUP(Tabla1[[#This Row],[txtDimensionFocus]],Tabla7[Columna1],Tabla7[Columna2])</f>
        <v>Cuentas Por Pagar Contratos</v>
      </c>
      <c r="D6500" s="43" t="s">
        <v>16166</v>
      </c>
      <c r="E6500" t="s">
        <v>8817</v>
      </c>
      <c r="F6500" t="s">
        <v>19716</v>
      </c>
      <c r="G6500" s="41">
        <v>43598</v>
      </c>
      <c r="L6500" t="s">
        <v>21854</v>
      </c>
      <c r="M6500" s="44">
        <v>72930.38</v>
      </c>
      <c r="N6500">
        <v>0.01</v>
      </c>
    </row>
    <row r="6501" spans="2:14" x14ac:dyDescent="0.25">
      <c r="B6501" s="49" t="s">
        <v>9328</v>
      </c>
      <c r="C6501" s="53" t="str">
        <f>_xlfn.XLOOKUP(Tabla1[[#This Row],[txtDimensionFocus]],Tabla7[Columna1],Tabla7[Columna2])</f>
        <v>Cuentas Por Pagar Contratos</v>
      </c>
      <c r="D6501" s="43" t="s">
        <v>16166</v>
      </c>
      <c r="E6501" t="s">
        <v>8817</v>
      </c>
      <c r="F6501" t="s">
        <v>19717</v>
      </c>
      <c r="G6501" s="41">
        <v>43679</v>
      </c>
      <c r="L6501" t="s">
        <v>21854</v>
      </c>
      <c r="M6501" s="44">
        <v>72930.38</v>
      </c>
      <c r="N6501">
        <v>0.01</v>
      </c>
    </row>
    <row r="6502" spans="2:14" x14ac:dyDescent="0.25">
      <c r="B6502" s="49" t="s">
        <v>9328</v>
      </c>
      <c r="C6502" s="53" t="str">
        <f>_xlfn.XLOOKUP(Tabla1[[#This Row],[txtDimensionFocus]],Tabla7[Columna1],Tabla7[Columna2])</f>
        <v>Cuentas Por Pagar Contratos</v>
      </c>
      <c r="D6502" s="43" t="s">
        <v>16166</v>
      </c>
      <c r="E6502" t="s">
        <v>8817</v>
      </c>
      <c r="F6502" t="s">
        <v>19718</v>
      </c>
      <c r="G6502" s="41">
        <v>43578</v>
      </c>
      <c r="L6502" t="s">
        <v>21854</v>
      </c>
      <c r="M6502" s="44">
        <v>72930.38</v>
      </c>
      <c r="N6502">
        <v>0.01</v>
      </c>
    </row>
    <row r="6503" spans="2:14" x14ac:dyDescent="0.25">
      <c r="B6503" s="49" t="s">
        <v>9328</v>
      </c>
      <c r="C6503" s="53" t="str">
        <f>_xlfn.XLOOKUP(Tabla1[[#This Row],[txtDimensionFocus]],Tabla7[Columna1],Tabla7[Columna2])</f>
        <v>Cuentas Por Pagar Contratos</v>
      </c>
      <c r="D6503" s="43" t="s">
        <v>19725</v>
      </c>
      <c r="E6503" t="s">
        <v>19726</v>
      </c>
      <c r="F6503" t="s">
        <v>19727</v>
      </c>
      <c r="G6503" s="41">
        <v>43699</v>
      </c>
      <c r="L6503" t="s">
        <v>21854</v>
      </c>
      <c r="M6503" s="44">
        <v>11970021.380000001</v>
      </c>
      <c r="N6503">
        <v>0.01</v>
      </c>
    </row>
    <row r="6504" spans="2:14" x14ac:dyDescent="0.25">
      <c r="B6504" s="49" t="s">
        <v>9328</v>
      </c>
      <c r="C6504" s="53" t="str">
        <f>_xlfn.XLOOKUP(Tabla1[[#This Row],[txtDimensionFocus]],Tabla7[Columna1],Tabla7[Columna2])</f>
        <v>Cuentas Por Pagar Contratos</v>
      </c>
      <c r="D6504" s="43" t="s">
        <v>19741</v>
      </c>
      <c r="E6504" t="s">
        <v>19742</v>
      </c>
      <c r="F6504" t="s">
        <v>19743</v>
      </c>
      <c r="G6504" s="41">
        <v>43306</v>
      </c>
      <c r="L6504" t="s">
        <v>21854</v>
      </c>
      <c r="M6504" s="44">
        <v>22610353.879999999</v>
      </c>
      <c r="N6504">
        <v>0.01</v>
      </c>
    </row>
    <row r="6505" spans="2:14" x14ac:dyDescent="0.25">
      <c r="B6505" s="49" t="s">
        <v>9328</v>
      </c>
      <c r="C6505" s="53" t="str">
        <f>_xlfn.XLOOKUP(Tabla1[[#This Row],[txtDimensionFocus]],Tabla7[Columna1],Tabla7[Columna2])</f>
        <v>Cuentas Por Pagar Contratos</v>
      </c>
      <c r="D6505" s="43" t="s">
        <v>19744</v>
      </c>
      <c r="E6505" t="s">
        <v>19745</v>
      </c>
      <c r="F6505" t="s">
        <v>19746</v>
      </c>
      <c r="G6505" s="41">
        <v>43612</v>
      </c>
      <c r="L6505" t="s">
        <v>21854</v>
      </c>
      <c r="M6505" s="44">
        <v>2400265.73</v>
      </c>
      <c r="N6505">
        <v>0.01</v>
      </c>
    </row>
    <row r="6506" spans="2:14" x14ac:dyDescent="0.25">
      <c r="B6506" s="49" t="s">
        <v>9328</v>
      </c>
      <c r="C6506" s="53" t="str">
        <f>_xlfn.XLOOKUP(Tabla1[[#This Row],[txtDimensionFocus]],Tabla7[Columna1],Tabla7[Columna2])</f>
        <v>Cuentas Por Pagar Contratos</v>
      </c>
      <c r="D6506" s="43" t="s">
        <v>14050</v>
      </c>
      <c r="E6506" t="s">
        <v>6063</v>
      </c>
      <c r="F6506" t="s">
        <v>19753</v>
      </c>
      <c r="G6506" s="41">
        <v>44154</v>
      </c>
      <c r="L6506" t="s">
        <v>21854</v>
      </c>
      <c r="M6506" s="44">
        <v>144646.43</v>
      </c>
      <c r="N6506">
        <v>0.01</v>
      </c>
    </row>
    <row r="6507" spans="2:14" x14ac:dyDescent="0.25">
      <c r="B6507" s="49" t="s">
        <v>9328</v>
      </c>
      <c r="C6507" s="53" t="str">
        <f>_xlfn.XLOOKUP(Tabla1[[#This Row],[txtDimensionFocus]],Tabla7[Columna1],Tabla7[Columna2])</f>
        <v>Cuentas Por Pagar Contratos</v>
      </c>
      <c r="D6507" s="43" t="s">
        <v>14050</v>
      </c>
      <c r="E6507" t="s">
        <v>6063</v>
      </c>
      <c r="F6507" t="s">
        <v>19754</v>
      </c>
      <c r="G6507" s="41">
        <v>43942</v>
      </c>
      <c r="L6507" t="s">
        <v>21854</v>
      </c>
      <c r="M6507" s="44">
        <v>48215.48</v>
      </c>
      <c r="N6507">
        <v>0.01</v>
      </c>
    </row>
    <row r="6508" spans="2:14" x14ac:dyDescent="0.25">
      <c r="B6508" s="49" t="s">
        <v>9328</v>
      </c>
      <c r="C6508" s="53" t="str">
        <f>_xlfn.XLOOKUP(Tabla1[[#This Row],[txtDimensionFocus]],Tabla7[Columna1],Tabla7[Columna2])</f>
        <v>Cuentas Por Pagar Contratos</v>
      </c>
      <c r="D6508" s="43" t="s">
        <v>14050</v>
      </c>
      <c r="E6508" t="s">
        <v>6063</v>
      </c>
      <c r="F6508" t="s">
        <v>19755</v>
      </c>
      <c r="G6508" s="41">
        <v>43979</v>
      </c>
      <c r="L6508" t="s">
        <v>21854</v>
      </c>
      <c r="M6508" s="44">
        <v>144646.43</v>
      </c>
      <c r="N6508">
        <v>0.01</v>
      </c>
    </row>
    <row r="6509" spans="2:14" x14ac:dyDescent="0.25">
      <c r="B6509" s="49" t="s">
        <v>9328</v>
      </c>
      <c r="C6509" s="53" t="str">
        <f>_xlfn.XLOOKUP(Tabla1[[#This Row],[txtDimensionFocus]],Tabla7[Columna1],Tabla7[Columna2])</f>
        <v>Cuentas Por Pagar Contratos</v>
      </c>
      <c r="D6509" s="43" t="s">
        <v>14050</v>
      </c>
      <c r="E6509" t="s">
        <v>6063</v>
      </c>
      <c r="F6509" t="s">
        <v>19756</v>
      </c>
      <c r="G6509" s="41">
        <v>43873</v>
      </c>
      <c r="L6509" t="s">
        <v>21854</v>
      </c>
      <c r="M6509" s="44">
        <v>48215.48</v>
      </c>
      <c r="N6509">
        <v>0.01</v>
      </c>
    </row>
    <row r="6510" spans="2:14" x14ac:dyDescent="0.25">
      <c r="B6510" s="49" t="s">
        <v>9328</v>
      </c>
      <c r="C6510" s="53" t="str">
        <f>_xlfn.XLOOKUP(Tabla1[[#This Row],[txtDimensionFocus]],Tabla7[Columna1],Tabla7[Columna2])</f>
        <v>Cuentas Por Pagar Contratos</v>
      </c>
      <c r="D6510" s="43" t="s">
        <v>19763</v>
      </c>
      <c r="E6510" t="s">
        <v>19764</v>
      </c>
      <c r="F6510" t="s">
        <v>19765</v>
      </c>
      <c r="G6510" s="41">
        <v>43704</v>
      </c>
      <c r="L6510" t="s">
        <v>21854</v>
      </c>
      <c r="M6510" s="44">
        <v>16949869.129999999</v>
      </c>
      <c r="N6510">
        <v>0.01</v>
      </c>
    </row>
    <row r="6511" spans="2:14" x14ac:dyDescent="0.25">
      <c r="B6511" s="49" t="s">
        <v>9328</v>
      </c>
      <c r="C6511" s="53" t="str">
        <f>_xlfn.XLOOKUP(Tabla1[[#This Row],[txtDimensionFocus]],Tabla7[Columna1],Tabla7[Columna2])</f>
        <v>Cuentas Por Pagar Contratos</v>
      </c>
      <c r="D6511" s="43" t="s">
        <v>19763</v>
      </c>
      <c r="E6511" t="s">
        <v>19764</v>
      </c>
      <c r="F6511" t="s">
        <v>19766</v>
      </c>
      <c r="G6511" s="41">
        <v>43237</v>
      </c>
      <c r="L6511" t="s">
        <v>21854</v>
      </c>
      <c r="M6511" s="44">
        <v>15784223.880000001</v>
      </c>
      <c r="N6511">
        <v>0.01</v>
      </c>
    </row>
    <row r="6512" spans="2:14" x14ac:dyDescent="0.25">
      <c r="B6512" s="49" t="s">
        <v>9328</v>
      </c>
      <c r="C6512" s="53" t="str">
        <f>_xlfn.XLOOKUP(Tabla1[[#This Row],[txtDimensionFocus]],Tabla7[Columna1],Tabla7[Columna2])</f>
        <v>Cuentas Por Pagar Contratos</v>
      </c>
      <c r="D6512" s="43" t="s">
        <v>15698</v>
      </c>
      <c r="E6512" t="s">
        <v>8226</v>
      </c>
      <c r="F6512" t="s">
        <v>19774</v>
      </c>
      <c r="G6512" s="41">
        <v>43859</v>
      </c>
      <c r="L6512" t="s">
        <v>21854</v>
      </c>
      <c r="M6512" s="44">
        <v>2003553.9</v>
      </c>
      <c r="N6512">
        <v>0.01</v>
      </c>
    </row>
    <row r="6513" spans="2:14" x14ac:dyDescent="0.25">
      <c r="B6513" s="49" t="s">
        <v>9328</v>
      </c>
      <c r="C6513" s="53" t="str">
        <f>_xlfn.XLOOKUP(Tabla1[[#This Row],[txtDimensionFocus]],Tabla7[Columna1],Tabla7[Columna2])</f>
        <v>Cuentas Por Pagar Contratos</v>
      </c>
      <c r="D6513" s="43" t="s">
        <v>19784</v>
      </c>
      <c r="E6513" t="s">
        <v>19785</v>
      </c>
      <c r="F6513" t="s">
        <v>19786</v>
      </c>
      <c r="G6513" s="41">
        <v>43871</v>
      </c>
      <c r="L6513" t="s">
        <v>21854</v>
      </c>
      <c r="M6513" s="44">
        <v>1851621.73</v>
      </c>
      <c r="N6513">
        <v>0.01</v>
      </c>
    </row>
    <row r="6514" spans="2:14" x14ac:dyDescent="0.25">
      <c r="B6514" s="49" t="s">
        <v>9328</v>
      </c>
      <c r="C6514" s="53" t="str">
        <f>_xlfn.XLOOKUP(Tabla1[[#This Row],[txtDimensionFocus]],Tabla7[Columna1],Tabla7[Columna2])</f>
        <v>Cuentas Por Pagar Contratos</v>
      </c>
      <c r="D6514" s="43" t="s">
        <v>14852</v>
      </c>
      <c r="E6514" t="s">
        <v>7105</v>
      </c>
      <c r="F6514" t="s">
        <v>19791</v>
      </c>
      <c r="G6514" s="41">
        <v>43899</v>
      </c>
      <c r="L6514" t="s">
        <v>21854</v>
      </c>
      <c r="M6514" s="44">
        <v>31255.88</v>
      </c>
      <c r="N6514">
        <v>0.01</v>
      </c>
    </row>
    <row r="6515" spans="2:14" x14ac:dyDescent="0.25">
      <c r="B6515" s="49" t="s">
        <v>9328</v>
      </c>
      <c r="C6515" s="53" t="str">
        <f>_xlfn.XLOOKUP(Tabla1[[#This Row],[txtDimensionFocus]],Tabla7[Columna1],Tabla7[Columna2])</f>
        <v>Cuentas Por Pagar Contratos</v>
      </c>
      <c r="D6515" s="43" t="s">
        <v>14852</v>
      </c>
      <c r="E6515" t="s">
        <v>7105</v>
      </c>
      <c r="F6515" t="s">
        <v>19792</v>
      </c>
      <c r="G6515" s="41">
        <v>43899</v>
      </c>
      <c r="L6515" t="s">
        <v>21854</v>
      </c>
      <c r="M6515" s="44">
        <v>31255.88</v>
      </c>
      <c r="N6515">
        <v>0.01</v>
      </c>
    </row>
    <row r="6516" spans="2:14" x14ac:dyDescent="0.25">
      <c r="B6516" s="49" t="s">
        <v>9328</v>
      </c>
      <c r="C6516" s="53" t="str">
        <f>_xlfn.XLOOKUP(Tabla1[[#This Row],[txtDimensionFocus]],Tabla7[Columna1],Tabla7[Columna2])</f>
        <v>Cuentas Por Pagar Contratos</v>
      </c>
      <c r="D6516" s="43" t="s">
        <v>14852</v>
      </c>
      <c r="E6516" t="s">
        <v>7105</v>
      </c>
      <c r="F6516" t="s">
        <v>19793</v>
      </c>
      <c r="G6516" s="41">
        <v>43899</v>
      </c>
      <c r="L6516" t="s">
        <v>21854</v>
      </c>
      <c r="M6516" s="44">
        <v>31255.88</v>
      </c>
      <c r="N6516">
        <v>0.01</v>
      </c>
    </row>
    <row r="6517" spans="2:14" x14ac:dyDescent="0.25">
      <c r="B6517" s="49" t="s">
        <v>9328</v>
      </c>
      <c r="C6517" s="53" t="str">
        <f>_xlfn.XLOOKUP(Tabla1[[#This Row],[txtDimensionFocus]],Tabla7[Columna1],Tabla7[Columna2])</f>
        <v>Cuentas Por Pagar Contratos</v>
      </c>
      <c r="D6517" s="43" t="s">
        <v>14852</v>
      </c>
      <c r="E6517" t="s">
        <v>7105</v>
      </c>
      <c r="F6517" t="s">
        <v>19794</v>
      </c>
      <c r="G6517" s="41">
        <v>43899</v>
      </c>
      <c r="L6517" t="s">
        <v>21854</v>
      </c>
      <c r="M6517" s="44">
        <v>31255.88</v>
      </c>
      <c r="N6517">
        <v>0.01</v>
      </c>
    </row>
    <row r="6518" spans="2:14" x14ac:dyDescent="0.25">
      <c r="B6518" s="49" t="s">
        <v>9328</v>
      </c>
      <c r="C6518" s="53" t="str">
        <f>_xlfn.XLOOKUP(Tabla1[[#This Row],[txtDimensionFocus]],Tabla7[Columna1],Tabla7[Columna2])</f>
        <v>Cuentas Por Pagar Contratos</v>
      </c>
      <c r="D6518" s="43" t="s">
        <v>14852</v>
      </c>
      <c r="E6518" t="s">
        <v>7105</v>
      </c>
      <c r="F6518" t="s">
        <v>19795</v>
      </c>
      <c r="G6518" s="41">
        <v>43899</v>
      </c>
      <c r="L6518" t="s">
        <v>21854</v>
      </c>
      <c r="M6518" s="44">
        <v>31255.88</v>
      </c>
      <c r="N6518">
        <v>0.01</v>
      </c>
    </row>
    <row r="6519" spans="2:14" x14ac:dyDescent="0.25">
      <c r="B6519" s="49" t="s">
        <v>9328</v>
      </c>
      <c r="C6519" s="53" t="str">
        <f>_xlfn.XLOOKUP(Tabla1[[#This Row],[txtDimensionFocus]],Tabla7[Columna1],Tabla7[Columna2])</f>
        <v>Cuentas Por Pagar Contratos</v>
      </c>
      <c r="D6519" s="43" t="s">
        <v>14852</v>
      </c>
      <c r="E6519" t="s">
        <v>7105</v>
      </c>
      <c r="F6519" t="s">
        <v>19796</v>
      </c>
      <c r="G6519" s="41">
        <v>44832</v>
      </c>
      <c r="L6519" t="s">
        <v>21854</v>
      </c>
      <c r="M6519" s="44">
        <v>36182.57</v>
      </c>
      <c r="N6519">
        <v>0.01</v>
      </c>
    </row>
    <row r="6520" spans="2:14" x14ac:dyDescent="0.25">
      <c r="B6520" s="49" t="s">
        <v>9328</v>
      </c>
      <c r="C6520" s="53" t="str">
        <f>_xlfn.XLOOKUP(Tabla1[[#This Row],[txtDimensionFocus]],Tabla7[Columna1],Tabla7[Columna2])</f>
        <v>Cuentas Por Pagar Contratos</v>
      </c>
      <c r="D6520" s="43" t="s">
        <v>14852</v>
      </c>
      <c r="E6520" t="s">
        <v>7105</v>
      </c>
      <c r="F6520" t="s">
        <v>19797</v>
      </c>
      <c r="G6520" s="41">
        <v>44545</v>
      </c>
      <c r="L6520" t="s">
        <v>21854</v>
      </c>
      <c r="M6520" s="44">
        <v>172297.94</v>
      </c>
      <c r="N6520">
        <v>0.01</v>
      </c>
    </row>
    <row r="6521" spans="2:14" x14ac:dyDescent="0.25">
      <c r="B6521" s="49" t="s">
        <v>9328</v>
      </c>
      <c r="C6521" s="53" t="str">
        <f>_xlfn.XLOOKUP(Tabla1[[#This Row],[txtDimensionFocus]],Tabla7[Columna1],Tabla7[Columna2])</f>
        <v>Cuentas Por Pagar Contratos</v>
      </c>
      <c r="D6521" s="43" t="s">
        <v>14852</v>
      </c>
      <c r="E6521" t="s">
        <v>7105</v>
      </c>
      <c r="F6521" t="s">
        <v>19798</v>
      </c>
      <c r="G6521" s="41">
        <v>44158</v>
      </c>
      <c r="L6521" t="s">
        <v>21854</v>
      </c>
      <c r="M6521" s="44">
        <v>31255.88</v>
      </c>
      <c r="N6521">
        <v>0.01</v>
      </c>
    </row>
    <row r="6522" spans="2:14" x14ac:dyDescent="0.25">
      <c r="B6522" s="49" t="s">
        <v>9328</v>
      </c>
      <c r="C6522" s="53" t="str">
        <f>_xlfn.XLOOKUP(Tabla1[[#This Row],[txtDimensionFocus]],Tabla7[Columna1],Tabla7[Columna2])</f>
        <v>Cuentas Por Pagar Contratos</v>
      </c>
      <c r="D6522" s="43" t="s">
        <v>14852</v>
      </c>
      <c r="E6522" t="s">
        <v>7105</v>
      </c>
      <c r="F6522" t="s">
        <v>19799</v>
      </c>
      <c r="G6522" s="41">
        <v>44117</v>
      </c>
      <c r="L6522" t="s">
        <v>21854</v>
      </c>
      <c r="M6522" s="44">
        <v>93767.63</v>
      </c>
      <c r="N6522">
        <v>0.01</v>
      </c>
    </row>
    <row r="6523" spans="2:14" x14ac:dyDescent="0.25">
      <c r="B6523" s="49" t="s">
        <v>9328</v>
      </c>
      <c r="C6523" s="53" t="str">
        <f>_xlfn.XLOOKUP(Tabla1[[#This Row],[txtDimensionFocus]],Tabla7[Columna1],Tabla7[Columna2])</f>
        <v>Cuentas Por Pagar Contratos</v>
      </c>
      <c r="D6523" s="43" t="s">
        <v>15706</v>
      </c>
      <c r="E6523" t="s">
        <v>8234</v>
      </c>
      <c r="F6523" t="s">
        <v>19801</v>
      </c>
      <c r="G6523" s="41">
        <v>43424</v>
      </c>
      <c r="L6523" t="s">
        <v>21854</v>
      </c>
      <c r="M6523" s="44">
        <v>1104985.3799999999</v>
      </c>
      <c r="N6523">
        <v>0.01</v>
      </c>
    </row>
    <row r="6524" spans="2:14" x14ac:dyDescent="0.25">
      <c r="B6524" s="49" t="s">
        <v>9328</v>
      </c>
      <c r="C6524" s="53" t="str">
        <f>_xlfn.XLOOKUP(Tabla1[[#This Row],[txtDimensionFocus]],Tabla7[Columna1],Tabla7[Columna2])</f>
        <v>Cuentas Por Pagar Contratos</v>
      </c>
      <c r="D6524" s="43" t="s">
        <v>19848</v>
      </c>
      <c r="E6524" t="s">
        <v>19849</v>
      </c>
      <c r="F6524" t="s">
        <v>19857</v>
      </c>
      <c r="G6524" s="41">
        <v>43742</v>
      </c>
      <c r="L6524" t="s">
        <v>21854</v>
      </c>
      <c r="M6524" s="44">
        <v>22920.98</v>
      </c>
      <c r="N6524">
        <v>0.01</v>
      </c>
    </row>
    <row r="6525" spans="2:14" x14ac:dyDescent="0.25">
      <c r="B6525" s="49" t="s">
        <v>9328</v>
      </c>
      <c r="C6525" s="53" t="str">
        <f>_xlfn.XLOOKUP(Tabla1[[#This Row],[txtDimensionFocus]],Tabla7[Columna1],Tabla7[Columna2])</f>
        <v>Cuentas Por Pagar Contratos</v>
      </c>
      <c r="D6525" s="43" t="s">
        <v>19848</v>
      </c>
      <c r="E6525" t="s">
        <v>19849</v>
      </c>
      <c r="F6525" t="s">
        <v>19850</v>
      </c>
      <c r="G6525" s="41">
        <v>44013</v>
      </c>
      <c r="L6525" t="s">
        <v>21854</v>
      </c>
      <c r="M6525" s="44">
        <v>22920.98</v>
      </c>
      <c r="N6525">
        <v>0.01</v>
      </c>
    </row>
    <row r="6526" spans="2:14" x14ac:dyDescent="0.25">
      <c r="B6526" s="49" t="s">
        <v>9328</v>
      </c>
      <c r="C6526" s="53" t="str">
        <f>_xlfn.XLOOKUP(Tabla1[[#This Row],[txtDimensionFocus]],Tabla7[Columna1],Tabla7[Columna2])</f>
        <v>Cuentas Por Pagar Contratos</v>
      </c>
      <c r="D6526" s="43" t="s">
        <v>19848</v>
      </c>
      <c r="E6526" t="s">
        <v>19849</v>
      </c>
      <c r="F6526" t="s">
        <v>19851</v>
      </c>
      <c r="G6526" s="41">
        <v>44013</v>
      </c>
      <c r="L6526" t="s">
        <v>21854</v>
      </c>
      <c r="M6526" s="44">
        <v>22920.98</v>
      </c>
      <c r="N6526">
        <v>0.01</v>
      </c>
    </row>
    <row r="6527" spans="2:14" x14ac:dyDescent="0.25">
      <c r="B6527" s="49" t="s">
        <v>9328</v>
      </c>
      <c r="C6527" s="53" t="str">
        <f>_xlfn.XLOOKUP(Tabla1[[#This Row],[txtDimensionFocus]],Tabla7[Columna1],Tabla7[Columna2])</f>
        <v>Cuentas Por Pagar Contratos</v>
      </c>
      <c r="D6527" s="43" t="s">
        <v>19848</v>
      </c>
      <c r="E6527" t="s">
        <v>19849</v>
      </c>
      <c r="F6527" t="s">
        <v>19852</v>
      </c>
      <c r="G6527" s="41">
        <v>44013</v>
      </c>
      <c r="L6527" t="s">
        <v>21854</v>
      </c>
      <c r="M6527" s="44">
        <v>22920.98</v>
      </c>
      <c r="N6527">
        <v>0.01</v>
      </c>
    </row>
    <row r="6528" spans="2:14" x14ac:dyDescent="0.25">
      <c r="B6528" s="49" t="s">
        <v>9328</v>
      </c>
      <c r="C6528" s="53" t="str">
        <f>_xlfn.XLOOKUP(Tabla1[[#This Row],[txtDimensionFocus]],Tabla7[Columna1],Tabla7[Columna2])</f>
        <v>Cuentas Por Pagar Contratos</v>
      </c>
      <c r="D6528" s="43" t="s">
        <v>19848</v>
      </c>
      <c r="E6528" t="s">
        <v>19849</v>
      </c>
      <c r="F6528" t="s">
        <v>19853</v>
      </c>
      <c r="G6528" s="41">
        <v>44013</v>
      </c>
      <c r="L6528" t="s">
        <v>21854</v>
      </c>
      <c r="M6528" s="44">
        <v>22920.98</v>
      </c>
      <c r="N6528">
        <v>0.01</v>
      </c>
    </row>
    <row r="6529" spans="2:14" x14ac:dyDescent="0.25">
      <c r="B6529" s="49" t="s">
        <v>9328</v>
      </c>
      <c r="C6529" s="53" t="str">
        <f>_xlfn.XLOOKUP(Tabla1[[#This Row],[txtDimensionFocus]],Tabla7[Columna1],Tabla7[Columna2])</f>
        <v>Cuentas Por Pagar Contratos</v>
      </c>
      <c r="D6529" s="43" t="s">
        <v>19848</v>
      </c>
      <c r="E6529" t="s">
        <v>19849</v>
      </c>
      <c r="F6529" t="s">
        <v>19854</v>
      </c>
      <c r="G6529" s="41">
        <v>44013</v>
      </c>
      <c r="L6529" t="s">
        <v>21854</v>
      </c>
      <c r="M6529" s="44">
        <v>22920.98</v>
      </c>
      <c r="N6529">
        <v>0.01</v>
      </c>
    </row>
    <row r="6530" spans="2:14" x14ac:dyDescent="0.25">
      <c r="B6530" s="49" t="s">
        <v>9328</v>
      </c>
      <c r="C6530" s="53" t="str">
        <f>_xlfn.XLOOKUP(Tabla1[[#This Row],[txtDimensionFocus]],Tabla7[Columna1],Tabla7[Columna2])</f>
        <v>Cuentas Por Pagar Contratos</v>
      </c>
      <c r="D6530" s="43" t="s">
        <v>19848</v>
      </c>
      <c r="E6530" t="s">
        <v>19849</v>
      </c>
      <c r="F6530" t="s">
        <v>19855</v>
      </c>
      <c r="G6530" s="41">
        <v>44020</v>
      </c>
      <c r="L6530" t="s">
        <v>21854</v>
      </c>
      <c r="M6530" s="44">
        <v>22920.98</v>
      </c>
      <c r="N6530">
        <v>0.01</v>
      </c>
    </row>
    <row r="6531" spans="2:14" x14ac:dyDescent="0.25">
      <c r="B6531" s="49" t="s">
        <v>9328</v>
      </c>
      <c r="C6531" s="53" t="str">
        <f>_xlfn.XLOOKUP(Tabla1[[#This Row],[txtDimensionFocus]],Tabla7[Columna1],Tabla7[Columna2])</f>
        <v>Cuentas Por Pagar Contratos</v>
      </c>
      <c r="D6531" s="43" t="s">
        <v>19848</v>
      </c>
      <c r="E6531" t="s">
        <v>19849</v>
      </c>
      <c r="F6531" t="s">
        <v>19856</v>
      </c>
      <c r="G6531" s="41">
        <v>44055</v>
      </c>
      <c r="L6531" t="s">
        <v>21854</v>
      </c>
      <c r="M6531" s="44">
        <v>68762.929999999993</v>
      </c>
      <c r="N6531">
        <v>0.01</v>
      </c>
    </row>
    <row r="6532" spans="2:14" x14ac:dyDescent="0.25">
      <c r="B6532" s="49" t="s">
        <v>9328</v>
      </c>
      <c r="C6532" s="53" t="str">
        <f>_xlfn.XLOOKUP(Tabla1[[#This Row],[txtDimensionFocus]],Tabla7[Columna1],Tabla7[Columna2])</f>
        <v>Cuentas Por Pagar Contratos</v>
      </c>
      <c r="D6532" s="43" t="s">
        <v>19858</v>
      </c>
      <c r="E6532" t="s">
        <v>19859</v>
      </c>
      <c r="F6532" t="s">
        <v>19860</v>
      </c>
      <c r="G6532" s="41">
        <v>43332</v>
      </c>
      <c r="L6532" t="s">
        <v>21854</v>
      </c>
      <c r="M6532" s="44">
        <v>1614164.48</v>
      </c>
      <c r="N6532">
        <v>0.01</v>
      </c>
    </row>
    <row r="6533" spans="2:14" x14ac:dyDescent="0.25">
      <c r="B6533" s="49" t="s">
        <v>9328</v>
      </c>
      <c r="C6533" s="53" t="str">
        <f>_xlfn.XLOOKUP(Tabla1[[#This Row],[txtDimensionFocus]],Tabla7[Columna1],Tabla7[Columna2])</f>
        <v>Cuentas Por Pagar Contratos</v>
      </c>
      <c r="D6533" s="43" t="s">
        <v>19863</v>
      </c>
      <c r="E6533" t="s">
        <v>19864</v>
      </c>
      <c r="F6533" t="s">
        <v>19868</v>
      </c>
      <c r="G6533" s="41">
        <v>43949</v>
      </c>
      <c r="L6533" t="s">
        <v>21854</v>
      </c>
      <c r="M6533" s="44">
        <v>36236.480000000003</v>
      </c>
      <c r="N6533">
        <v>0.01</v>
      </c>
    </row>
    <row r="6534" spans="2:14" x14ac:dyDescent="0.25">
      <c r="B6534" s="49" t="s">
        <v>9328</v>
      </c>
      <c r="C6534" s="53" t="str">
        <f>_xlfn.XLOOKUP(Tabla1[[#This Row],[txtDimensionFocus]],Tabla7[Columna1],Tabla7[Columna2])</f>
        <v>Cuentas Por Pagar Contratos</v>
      </c>
      <c r="D6534" s="43" t="s">
        <v>19863</v>
      </c>
      <c r="E6534" t="s">
        <v>19864</v>
      </c>
      <c r="F6534" t="s">
        <v>19869</v>
      </c>
      <c r="G6534" s="41">
        <v>43734</v>
      </c>
      <c r="L6534" t="s">
        <v>21854</v>
      </c>
      <c r="M6534" s="44">
        <v>36236.480000000003</v>
      </c>
      <c r="N6534">
        <v>0.01</v>
      </c>
    </row>
    <row r="6535" spans="2:14" x14ac:dyDescent="0.25">
      <c r="B6535" s="49" t="s">
        <v>9328</v>
      </c>
      <c r="C6535" s="53" t="str">
        <f>_xlfn.XLOOKUP(Tabla1[[#This Row],[txtDimensionFocus]],Tabla7[Columna1],Tabla7[Columna2])</f>
        <v>Cuentas Por Pagar Contratos</v>
      </c>
      <c r="D6535" s="43" t="s">
        <v>19863</v>
      </c>
      <c r="E6535" t="s">
        <v>19864</v>
      </c>
      <c r="F6535" t="s">
        <v>19870</v>
      </c>
      <c r="G6535" s="41">
        <v>43557</v>
      </c>
      <c r="L6535" t="s">
        <v>21854</v>
      </c>
      <c r="M6535" s="44">
        <v>108709.43</v>
      </c>
      <c r="N6535">
        <v>0.01</v>
      </c>
    </row>
    <row r="6536" spans="2:14" x14ac:dyDescent="0.25">
      <c r="B6536" s="49" t="s">
        <v>9328</v>
      </c>
      <c r="C6536" s="53" t="str">
        <f>_xlfn.XLOOKUP(Tabla1[[#This Row],[txtDimensionFocus]],Tabla7[Columna1],Tabla7[Columna2])</f>
        <v>Cuentas Por Pagar Contratos</v>
      </c>
      <c r="D6536" s="43" t="s">
        <v>19863</v>
      </c>
      <c r="E6536" t="s">
        <v>19864</v>
      </c>
      <c r="F6536" t="s">
        <v>19871</v>
      </c>
      <c r="G6536" s="41">
        <v>43510</v>
      </c>
      <c r="L6536" t="s">
        <v>21854</v>
      </c>
      <c r="M6536" s="44">
        <v>36236.480000000003</v>
      </c>
      <c r="N6536">
        <v>0.01</v>
      </c>
    </row>
    <row r="6537" spans="2:14" x14ac:dyDescent="0.25">
      <c r="B6537" s="49" t="s">
        <v>9328</v>
      </c>
      <c r="C6537" s="53" t="str">
        <f>_xlfn.XLOOKUP(Tabla1[[#This Row],[txtDimensionFocus]],Tabla7[Columna1],Tabla7[Columna2])</f>
        <v>Cuentas Por Pagar Contratos</v>
      </c>
      <c r="D6537" s="43" t="s">
        <v>19863</v>
      </c>
      <c r="E6537" t="s">
        <v>19864</v>
      </c>
      <c r="F6537" t="s">
        <v>19872</v>
      </c>
      <c r="G6537" s="41">
        <v>43511</v>
      </c>
      <c r="L6537" t="s">
        <v>21854</v>
      </c>
      <c r="M6537" s="44">
        <v>36236.480000000003</v>
      </c>
      <c r="N6537">
        <v>0.01</v>
      </c>
    </row>
    <row r="6538" spans="2:14" x14ac:dyDescent="0.25">
      <c r="B6538" s="49" t="s">
        <v>9328</v>
      </c>
      <c r="C6538" s="53" t="str">
        <f>_xlfn.XLOOKUP(Tabla1[[#This Row],[txtDimensionFocus]],Tabla7[Columna1],Tabla7[Columna2])</f>
        <v>Cuentas Por Pagar Contratos</v>
      </c>
      <c r="D6538" s="43" t="s">
        <v>19863</v>
      </c>
      <c r="E6538" t="s">
        <v>19864</v>
      </c>
      <c r="F6538" t="s">
        <v>19865</v>
      </c>
      <c r="G6538" s="41">
        <v>43437</v>
      </c>
      <c r="L6538" t="s">
        <v>21854</v>
      </c>
      <c r="M6538" s="44">
        <v>36236.480000000003</v>
      </c>
      <c r="N6538">
        <v>0.01</v>
      </c>
    </row>
    <row r="6539" spans="2:14" x14ac:dyDescent="0.25">
      <c r="B6539" s="49" t="s">
        <v>9328</v>
      </c>
      <c r="C6539" s="53" t="str">
        <f>_xlfn.XLOOKUP(Tabla1[[#This Row],[txtDimensionFocus]],Tabla7[Columna1],Tabla7[Columna2])</f>
        <v>Cuentas Por Pagar Contratos</v>
      </c>
      <c r="D6539" s="43" t="s">
        <v>19863</v>
      </c>
      <c r="E6539" t="s">
        <v>19864</v>
      </c>
      <c r="F6539" t="s">
        <v>19866</v>
      </c>
      <c r="G6539" s="41">
        <v>43404</v>
      </c>
      <c r="L6539" t="s">
        <v>21854</v>
      </c>
      <c r="M6539" s="44">
        <v>36236.480000000003</v>
      </c>
      <c r="N6539">
        <v>0.01</v>
      </c>
    </row>
    <row r="6540" spans="2:14" x14ac:dyDescent="0.25">
      <c r="B6540" s="49" t="s">
        <v>9328</v>
      </c>
      <c r="C6540" s="53" t="str">
        <f>_xlfn.XLOOKUP(Tabla1[[#This Row],[txtDimensionFocus]],Tabla7[Columna1],Tabla7[Columna2])</f>
        <v>Cuentas Por Pagar Contratos</v>
      </c>
      <c r="D6540" s="43" t="s">
        <v>19863</v>
      </c>
      <c r="E6540" t="s">
        <v>19864</v>
      </c>
      <c r="F6540" t="s">
        <v>19867</v>
      </c>
      <c r="G6540" s="41">
        <v>43406</v>
      </c>
      <c r="L6540" t="s">
        <v>21854</v>
      </c>
      <c r="M6540" s="44">
        <v>36236.480000000003</v>
      </c>
      <c r="N6540">
        <v>0.01</v>
      </c>
    </row>
    <row r="6541" spans="2:14" x14ac:dyDescent="0.25">
      <c r="B6541" s="49" t="s">
        <v>9328</v>
      </c>
      <c r="C6541" s="53" t="str">
        <f>_xlfn.XLOOKUP(Tabla1[[#This Row],[txtDimensionFocus]],Tabla7[Columna1],Tabla7[Columna2])</f>
        <v>Cuentas Por Pagar Contratos</v>
      </c>
      <c r="D6541" s="43" t="s">
        <v>16384</v>
      </c>
      <c r="E6541" t="s">
        <v>9241</v>
      </c>
      <c r="F6541" t="s">
        <v>19873</v>
      </c>
      <c r="G6541" s="41">
        <v>45133</v>
      </c>
      <c r="L6541" t="s">
        <v>21854</v>
      </c>
      <c r="M6541" s="44">
        <v>218791.13</v>
      </c>
      <c r="N6541">
        <v>0.01</v>
      </c>
    </row>
    <row r="6542" spans="2:14" x14ac:dyDescent="0.25">
      <c r="B6542" s="49" t="s">
        <v>9328</v>
      </c>
      <c r="C6542" s="53" t="str">
        <f>_xlfn.XLOOKUP(Tabla1[[#This Row],[txtDimensionFocus]],Tabla7[Columna1],Tabla7[Columna2])</f>
        <v>Cuentas Por Pagar Contratos</v>
      </c>
      <c r="D6542" s="43" t="s">
        <v>19884</v>
      </c>
      <c r="E6542" t="s">
        <v>19885</v>
      </c>
      <c r="F6542" t="s">
        <v>19886</v>
      </c>
      <c r="G6542" s="41">
        <v>41983</v>
      </c>
      <c r="H6542" t="s">
        <v>19887</v>
      </c>
      <c r="L6542" t="s">
        <v>21854</v>
      </c>
      <c r="M6542">
        <v>0.01</v>
      </c>
      <c r="N6542">
        <v>0.01</v>
      </c>
    </row>
    <row r="6543" spans="2:14" x14ac:dyDescent="0.25">
      <c r="B6543" s="49" t="s">
        <v>9328</v>
      </c>
      <c r="C6543" s="53" t="str">
        <f>_xlfn.XLOOKUP(Tabla1[[#This Row],[txtDimensionFocus]],Tabla7[Columna1],Tabla7[Columna2])</f>
        <v>Cuentas Por Pagar Contratos</v>
      </c>
      <c r="D6543" s="43" t="s">
        <v>19892</v>
      </c>
      <c r="E6543" t="s">
        <v>19893</v>
      </c>
      <c r="F6543" t="s">
        <v>19894</v>
      </c>
      <c r="G6543" s="41">
        <v>43731</v>
      </c>
      <c r="L6543" t="s">
        <v>21854</v>
      </c>
      <c r="M6543" s="44">
        <v>50731.07</v>
      </c>
      <c r="N6543">
        <v>0.01</v>
      </c>
    </row>
    <row r="6544" spans="2:14" x14ac:dyDescent="0.25">
      <c r="B6544" s="49" t="s">
        <v>9328</v>
      </c>
      <c r="C6544" s="53" t="str">
        <f>_xlfn.XLOOKUP(Tabla1[[#This Row],[txtDimensionFocus]],Tabla7[Columna1],Tabla7[Columna2])</f>
        <v>Cuentas Por Pagar Contratos</v>
      </c>
      <c r="D6544" s="43" t="s">
        <v>19892</v>
      </c>
      <c r="E6544" t="s">
        <v>19893</v>
      </c>
      <c r="F6544" t="s">
        <v>19898</v>
      </c>
      <c r="G6544" s="41">
        <v>43900</v>
      </c>
      <c r="L6544" t="s">
        <v>21854</v>
      </c>
      <c r="M6544" s="44">
        <v>50731.07</v>
      </c>
      <c r="N6544">
        <v>0.01</v>
      </c>
    </row>
    <row r="6545" spans="2:14" x14ac:dyDescent="0.25">
      <c r="B6545" s="49" t="s">
        <v>9328</v>
      </c>
      <c r="C6545" s="53" t="str">
        <f>_xlfn.XLOOKUP(Tabla1[[#This Row],[txtDimensionFocus]],Tabla7[Columna1],Tabla7[Columna2])</f>
        <v>Cuentas Por Pagar Contratos</v>
      </c>
      <c r="D6545" s="43" t="s">
        <v>19892</v>
      </c>
      <c r="E6545" t="s">
        <v>19893</v>
      </c>
      <c r="F6545" t="s">
        <v>19895</v>
      </c>
      <c r="G6545" s="41">
        <v>43900</v>
      </c>
      <c r="L6545" t="s">
        <v>21854</v>
      </c>
      <c r="M6545" s="44">
        <v>50731.07</v>
      </c>
      <c r="N6545">
        <v>0.01</v>
      </c>
    </row>
    <row r="6546" spans="2:14" x14ac:dyDescent="0.25">
      <c r="B6546" s="49" t="s">
        <v>9328</v>
      </c>
      <c r="C6546" s="53" t="str">
        <f>_xlfn.XLOOKUP(Tabla1[[#This Row],[txtDimensionFocus]],Tabla7[Columna1],Tabla7[Columna2])</f>
        <v>Cuentas Por Pagar Contratos</v>
      </c>
      <c r="D6546" s="43" t="s">
        <v>19892</v>
      </c>
      <c r="E6546" t="s">
        <v>19893</v>
      </c>
      <c r="F6546" t="s">
        <v>19897</v>
      </c>
      <c r="G6546" s="41">
        <v>43900</v>
      </c>
      <c r="L6546" t="s">
        <v>21854</v>
      </c>
      <c r="M6546" s="44">
        <v>50731.07</v>
      </c>
      <c r="N6546">
        <v>0.01</v>
      </c>
    </row>
    <row r="6547" spans="2:14" x14ac:dyDescent="0.25">
      <c r="B6547" s="49" t="s">
        <v>9328</v>
      </c>
      <c r="C6547" s="53" t="str">
        <f>_xlfn.XLOOKUP(Tabla1[[#This Row],[txtDimensionFocus]],Tabla7[Columna1],Tabla7[Columna2])</f>
        <v>Cuentas Por Pagar Contratos</v>
      </c>
      <c r="D6547" s="43" t="s">
        <v>19892</v>
      </c>
      <c r="E6547" t="s">
        <v>19893</v>
      </c>
      <c r="F6547" t="s">
        <v>19896</v>
      </c>
      <c r="G6547" s="41">
        <v>43900</v>
      </c>
      <c r="L6547" t="s">
        <v>21854</v>
      </c>
      <c r="M6547" s="44">
        <v>50731.07</v>
      </c>
      <c r="N6547">
        <v>0.01</v>
      </c>
    </row>
    <row r="6548" spans="2:14" x14ac:dyDescent="0.25">
      <c r="B6548" s="49" t="s">
        <v>9328</v>
      </c>
      <c r="C6548" s="53" t="str">
        <f>_xlfn.XLOOKUP(Tabla1[[#This Row],[txtDimensionFocus]],Tabla7[Columna1],Tabla7[Columna2])</f>
        <v>Cuentas Por Pagar Contratos</v>
      </c>
      <c r="D6548" s="43" t="s">
        <v>19892</v>
      </c>
      <c r="E6548" t="s">
        <v>19893</v>
      </c>
      <c r="F6548" t="s">
        <v>19900</v>
      </c>
      <c r="G6548" s="41">
        <v>43900</v>
      </c>
      <c r="L6548" t="s">
        <v>21854</v>
      </c>
      <c r="M6548" s="44">
        <v>50731.07</v>
      </c>
      <c r="N6548">
        <v>0.01</v>
      </c>
    </row>
    <row r="6549" spans="2:14" x14ac:dyDescent="0.25">
      <c r="B6549" s="49" t="s">
        <v>9328</v>
      </c>
      <c r="C6549" s="53" t="str">
        <f>_xlfn.XLOOKUP(Tabla1[[#This Row],[txtDimensionFocus]],Tabla7[Columna1],Tabla7[Columna2])</f>
        <v>Cuentas Por Pagar Contratos</v>
      </c>
      <c r="D6549" s="43" t="s">
        <v>19892</v>
      </c>
      <c r="E6549" t="s">
        <v>19893</v>
      </c>
      <c r="F6549" t="s">
        <v>19899</v>
      </c>
      <c r="G6549" s="41">
        <v>43900</v>
      </c>
      <c r="L6549" t="s">
        <v>21854</v>
      </c>
      <c r="M6549" s="44">
        <v>50731.07</v>
      </c>
      <c r="N6549">
        <v>0.01</v>
      </c>
    </row>
    <row r="6550" spans="2:14" x14ac:dyDescent="0.25">
      <c r="B6550" s="49" t="s">
        <v>9328</v>
      </c>
      <c r="C6550" s="53" t="str">
        <f>_xlfn.XLOOKUP(Tabla1[[#This Row],[txtDimensionFocus]],Tabla7[Columna1],Tabla7[Columna2])</f>
        <v>Cuentas Por Pagar Contratos</v>
      </c>
      <c r="D6550" s="43" t="s">
        <v>15508</v>
      </c>
      <c r="E6550" t="s">
        <v>8032</v>
      </c>
      <c r="F6550" t="s">
        <v>19901</v>
      </c>
      <c r="G6550" s="41">
        <v>43319</v>
      </c>
      <c r="L6550" t="s">
        <v>21854</v>
      </c>
      <c r="M6550" s="44">
        <v>2901606.38</v>
      </c>
      <c r="N6550">
        <v>0.01</v>
      </c>
    </row>
    <row r="6551" spans="2:14" x14ac:dyDescent="0.25">
      <c r="B6551" s="49" t="s">
        <v>9328</v>
      </c>
      <c r="C6551" s="53" t="str">
        <f>_xlfn.XLOOKUP(Tabla1[[#This Row],[txtDimensionFocus]],Tabla7[Columna1],Tabla7[Columna2])</f>
        <v>Cuentas Por Pagar Contratos</v>
      </c>
      <c r="D6551" s="43" t="s">
        <v>19905</v>
      </c>
      <c r="E6551" t="s">
        <v>19906</v>
      </c>
      <c r="F6551" t="s">
        <v>19907</v>
      </c>
      <c r="G6551" s="41">
        <v>43424</v>
      </c>
      <c r="L6551" t="s">
        <v>21854</v>
      </c>
      <c r="M6551" s="44">
        <v>577060.88</v>
      </c>
      <c r="N6551">
        <v>0.01</v>
      </c>
    </row>
    <row r="6552" spans="2:14" x14ac:dyDescent="0.25">
      <c r="B6552" s="49" t="s">
        <v>9328</v>
      </c>
      <c r="C6552" s="53" t="str">
        <f>_xlfn.XLOOKUP(Tabla1[[#This Row],[txtDimensionFocus]],Tabla7[Columna1],Tabla7[Columna2])</f>
        <v>Cuentas Por Pagar Contratos</v>
      </c>
      <c r="D6552" s="43" t="s">
        <v>19911</v>
      </c>
      <c r="E6552" t="s">
        <v>19912</v>
      </c>
      <c r="F6552" t="s">
        <v>19913</v>
      </c>
      <c r="G6552" s="41">
        <v>43427</v>
      </c>
      <c r="L6552" t="s">
        <v>21854</v>
      </c>
      <c r="M6552" s="44">
        <v>9087417.3800000008</v>
      </c>
      <c r="N6552">
        <v>0.01</v>
      </c>
    </row>
    <row r="6553" spans="2:14" x14ac:dyDescent="0.25">
      <c r="B6553" s="49" t="s">
        <v>9328</v>
      </c>
      <c r="C6553" s="53" t="str">
        <f>_xlfn.XLOOKUP(Tabla1[[#This Row],[txtDimensionFocus]],Tabla7[Columna1],Tabla7[Columna2])</f>
        <v>Cuentas Por Pagar Contratos</v>
      </c>
      <c r="D6553" s="43" t="s">
        <v>19917</v>
      </c>
      <c r="E6553" t="s">
        <v>19918</v>
      </c>
      <c r="F6553" t="s">
        <v>19919</v>
      </c>
      <c r="G6553" s="41">
        <v>43350</v>
      </c>
      <c r="L6553" t="s">
        <v>21854</v>
      </c>
      <c r="M6553" s="44">
        <v>6768671.6299999999</v>
      </c>
      <c r="N6553">
        <v>0.01</v>
      </c>
    </row>
    <row r="6554" spans="2:14" x14ac:dyDescent="0.25">
      <c r="B6554" s="49" t="s">
        <v>9328</v>
      </c>
      <c r="C6554" s="53" t="str">
        <f>_xlfn.XLOOKUP(Tabla1[[#This Row],[txtDimensionFocus]],Tabla7[Columna1],Tabla7[Columna2])</f>
        <v>Cuentas Por Pagar Contratos</v>
      </c>
      <c r="D6554" s="43" t="s">
        <v>15742</v>
      </c>
      <c r="E6554" t="s">
        <v>8270</v>
      </c>
      <c r="F6554" t="s">
        <v>19926</v>
      </c>
      <c r="G6554" s="41">
        <v>43865</v>
      </c>
      <c r="L6554" t="s">
        <v>21854</v>
      </c>
      <c r="M6554" s="44">
        <v>7634986.7000000002</v>
      </c>
      <c r="N6554">
        <v>0.01</v>
      </c>
    </row>
    <row r="6555" spans="2:14" x14ac:dyDescent="0.25">
      <c r="B6555" s="49" t="s">
        <v>9328</v>
      </c>
      <c r="C6555" s="53" t="str">
        <f>_xlfn.XLOOKUP(Tabla1[[#This Row],[txtDimensionFocus]],Tabla7[Columna1],Tabla7[Columna2])</f>
        <v>Cuentas Por Pagar Contratos</v>
      </c>
      <c r="D6555" s="43" t="s">
        <v>14844</v>
      </c>
      <c r="E6555" t="s">
        <v>7097</v>
      </c>
      <c r="F6555" t="s">
        <v>19933</v>
      </c>
      <c r="G6555" s="41">
        <v>43242</v>
      </c>
      <c r="L6555" t="s">
        <v>21854</v>
      </c>
      <c r="M6555" s="44">
        <v>136744.43</v>
      </c>
      <c r="N6555">
        <v>0.01</v>
      </c>
    </row>
    <row r="6556" spans="2:14" x14ac:dyDescent="0.25">
      <c r="B6556" s="49" t="s">
        <v>9328</v>
      </c>
      <c r="C6556" s="53" t="str">
        <f>_xlfn.XLOOKUP(Tabla1[[#This Row],[txtDimensionFocus]],Tabla7[Columna1],Tabla7[Columna2])</f>
        <v>Cuentas Por Pagar Contratos</v>
      </c>
      <c r="D6556" s="43" t="s">
        <v>14844</v>
      </c>
      <c r="E6556" t="s">
        <v>7097</v>
      </c>
      <c r="F6556" t="s">
        <v>19931</v>
      </c>
      <c r="G6556" s="41">
        <v>43182</v>
      </c>
      <c r="L6556" t="s">
        <v>21854</v>
      </c>
      <c r="M6556" s="44">
        <v>136744.43</v>
      </c>
      <c r="N6556">
        <v>0.01</v>
      </c>
    </row>
    <row r="6557" spans="2:14" x14ac:dyDescent="0.25">
      <c r="B6557" s="49" t="s">
        <v>9328</v>
      </c>
      <c r="C6557" s="53" t="str">
        <f>_xlfn.XLOOKUP(Tabla1[[#This Row],[txtDimensionFocus]],Tabla7[Columna1],Tabla7[Columna2])</f>
        <v>Cuentas Por Pagar Contratos</v>
      </c>
      <c r="D6557" s="43" t="s">
        <v>14844</v>
      </c>
      <c r="E6557" t="s">
        <v>7097</v>
      </c>
      <c r="F6557" t="s">
        <v>19932</v>
      </c>
      <c r="G6557" s="41">
        <v>43137</v>
      </c>
      <c r="L6557" t="s">
        <v>21854</v>
      </c>
      <c r="M6557" s="44">
        <v>136744.43</v>
      </c>
      <c r="N6557">
        <v>0.01</v>
      </c>
    </row>
    <row r="6558" spans="2:14" x14ac:dyDescent="0.25">
      <c r="B6558" s="49" t="s">
        <v>9328</v>
      </c>
      <c r="C6558" s="53" t="str">
        <f>_xlfn.XLOOKUP(Tabla1[[#This Row],[txtDimensionFocus]],Tabla7[Columna1],Tabla7[Columna2])</f>
        <v>Cuentas Por Pagar Contratos</v>
      </c>
      <c r="D6558" s="43" t="s">
        <v>16342</v>
      </c>
      <c r="E6558" t="s">
        <v>9142</v>
      </c>
      <c r="F6558" t="s">
        <v>19934</v>
      </c>
      <c r="G6558" s="41">
        <v>44900</v>
      </c>
      <c r="L6558" t="s">
        <v>21854</v>
      </c>
      <c r="M6558" s="44">
        <v>75482.960000000006</v>
      </c>
      <c r="N6558">
        <v>0.01</v>
      </c>
    </row>
    <row r="6559" spans="2:14" x14ac:dyDescent="0.25">
      <c r="B6559" s="49" t="s">
        <v>9328</v>
      </c>
      <c r="C6559" s="53" t="str">
        <f>_xlfn.XLOOKUP(Tabla1[[#This Row],[txtDimensionFocus]],Tabla7[Columna1],Tabla7[Columna2])</f>
        <v>Cuentas Por Pagar Contratos</v>
      </c>
      <c r="D6559" s="43" t="s">
        <v>16342</v>
      </c>
      <c r="E6559" t="s">
        <v>9142</v>
      </c>
      <c r="F6559" t="s">
        <v>19935</v>
      </c>
      <c r="G6559" s="41">
        <v>44809</v>
      </c>
      <c r="L6559" t="s">
        <v>21854</v>
      </c>
      <c r="M6559" s="44">
        <v>75482.960000000006</v>
      </c>
      <c r="N6559">
        <v>0.01</v>
      </c>
    </row>
    <row r="6560" spans="2:14" x14ac:dyDescent="0.25">
      <c r="B6560" s="49" t="s">
        <v>9328</v>
      </c>
      <c r="C6560" s="53" t="str">
        <f>_xlfn.XLOOKUP(Tabla1[[#This Row],[txtDimensionFocus]],Tabla7[Columna1],Tabla7[Columna2])</f>
        <v>Cuentas Por Pagar Contratos</v>
      </c>
      <c r="D6560" s="43" t="s">
        <v>15014</v>
      </c>
      <c r="E6560" t="s">
        <v>7760</v>
      </c>
      <c r="F6560" t="s">
        <v>19941</v>
      </c>
      <c r="G6560" s="41">
        <v>43734</v>
      </c>
      <c r="L6560" t="s">
        <v>21854</v>
      </c>
      <c r="M6560" s="44">
        <v>18753.53</v>
      </c>
      <c r="N6560">
        <v>0.01</v>
      </c>
    </row>
    <row r="6561" spans="2:14" x14ac:dyDescent="0.25">
      <c r="B6561" s="49" t="s">
        <v>9328</v>
      </c>
      <c r="C6561" s="53" t="str">
        <f>_xlfn.XLOOKUP(Tabla1[[#This Row],[txtDimensionFocus]],Tabla7[Columna1],Tabla7[Columna2])</f>
        <v>Cuentas Por Pagar Contratos</v>
      </c>
      <c r="D6561" s="43" t="s">
        <v>15014</v>
      </c>
      <c r="E6561" t="s">
        <v>7760</v>
      </c>
      <c r="F6561" t="s">
        <v>19944</v>
      </c>
      <c r="G6561" s="41">
        <v>43965</v>
      </c>
      <c r="L6561" t="s">
        <v>21854</v>
      </c>
      <c r="M6561" s="44">
        <v>18753.53</v>
      </c>
      <c r="N6561">
        <v>0.01</v>
      </c>
    </row>
    <row r="6562" spans="2:14" x14ac:dyDescent="0.25">
      <c r="B6562" s="49" t="s">
        <v>9328</v>
      </c>
      <c r="C6562" s="53" t="str">
        <f>_xlfn.XLOOKUP(Tabla1[[#This Row],[txtDimensionFocus]],Tabla7[Columna1],Tabla7[Columna2])</f>
        <v>Cuentas Por Pagar Contratos</v>
      </c>
      <c r="D6562" s="43" t="s">
        <v>15014</v>
      </c>
      <c r="E6562" t="s">
        <v>7760</v>
      </c>
      <c r="F6562" t="s">
        <v>19945</v>
      </c>
      <c r="G6562" s="41">
        <v>43965</v>
      </c>
      <c r="L6562" t="s">
        <v>21854</v>
      </c>
      <c r="M6562" s="44">
        <v>18753.53</v>
      </c>
      <c r="N6562">
        <v>0.01</v>
      </c>
    </row>
    <row r="6563" spans="2:14" x14ac:dyDescent="0.25">
      <c r="B6563" s="49" t="s">
        <v>9328</v>
      </c>
      <c r="C6563" s="53" t="str">
        <f>_xlfn.XLOOKUP(Tabla1[[#This Row],[txtDimensionFocus]],Tabla7[Columna1],Tabla7[Columna2])</f>
        <v>Cuentas Por Pagar Contratos</v>
      </c>
      <c r="D6563" s="43" t="s">
        <v>15014</v>
      </c>
      <c r="E6563" t="s">
        <v>7760</v>
      </c>
      <c r="F6563" t="s">
        <v>19946</v>
      </c>
      <c r="G6563" s="41">
        <v>43965</v>
      </c>
      <c r="L6563" t="s">
        <v>21854</v>
      </c>
      <c r="M6563" s="44">
        <v>18753.53</v>
      </c>
      <c r="N6563">
        <v>0.01</v>
      </c>
    </row>
    <row r="6564" spans="2:14" x14ac:dyDescent="0.25">
      <c r="B6564" s="49" t="s">
        <v>9328</v>
      </c>
      <c r="C6564" s="53" t="str">
        <f>_xlfn.XLOOKUP(Tabla1[[#This Row],[txtDimensionFocus]],Tabla7[Columna1],Tabla7[Columna2])</f>
        <v>Cuentas Por Pagar Contratos</v>
      </c>
      <c r="D6564" s="43" t="s">
        <v>15014</v>
      </c>
      <c r="E6564" t="s">
        <v>7760</v>
      </c>
      <c r="F6564" t="s">
        <v>19942</v>
      </c>
      <c r="G6564" s="41">
        <v>43669</v>
      </c>
      <c r="L6564" t="s">
        <v>21854</v>
      </c>
      <c r="M6564" s="44">
        <v>18753.53</v>
      </c>
      <c r="N6564">
        <v>0.01</v>
      </c>
    </row>
    <row r="6565" spans="2:14" x14ac:dyDescent="0.25">
      <c r="B6565" s="49" t="s">
        <v>9328</v>
      </c>
      <c r="C6565" s="53" t="str">
        <f>_xlfn.XLOOKUP(Tabla1[[#This Row],[txtDimensionFocus]],Tabla7[Columna1],Tabla7[Columna2])</f>
        <v>Cuentas Por Pagar Contratos</v>
      </c>
      <c r="D6565" s="43" t="s">
        <v>15014</v>
      </c>
      <c r="E6565" t="s">
        <v>7760</v>
      </c>
      <c r="F6565" t="s">
        <v>19943</v>
      </c>
      <c r="G6565" s="41">
        <v>43669</v>
      </c>
      <c r="L6565" t="s">
        <v>21854</v>
      </c>
      <c r="M6565" s="44">
        <v>18753.53</v>
      </c>
      <c r="N6565">
        <v>0.01</v>
      </c>
    </row>
    <row r="6566" spans="2:14" x14ac:dyDescent="0.25">
      <c r="B6566" s="49" t="s">
        <v>9328</v>
      </c>
      <c r="C6566" s="53" t="str">
        <f>_xlfn.XLOOKUP(Tabla1[[#This Row],[txtDimensionFocus]],Tabla7[Columna1],Tabla7[Columna2])</f>
        <v>Cuentas Por Pagar Contratos</v>
      </c>
      <c r="D6566" s="43" t="s">
        <v>15014</v>
      </c>
      <c r="E6566" t="s">
        <v>7760</v>
      </c>
      <c r="F6566" t="s">
        <v>19947</v>
      </c>
      <c r="G6566" s="41">
        <v>43578</v>
      </c>
      <c r="L6566" t="s">
        <v>21854</v>
      </c>
      <c r="M6566" s="44">
        <v>18753.53</v>
      </c>
      <c r="N6566">
        <v>0.01</v>
      </c>
    </row>
    <row r="6567" spans="2:14" x14ac:dyDescent="0.25">
      <c r="B6567" s="49" t="s">
        <v>9328</v>
      </c>
      <c r="C6567" s="53" t="str">
        <f>_xlfn.XLOOKUP(Tabla1[[#This Row],[txtDimensionFocus]],Tabla7[Columna1],Tabla7[Columna2])</f>
        <v>Cuentas Por Pagar Contratos</v>
      </c>
      <c r="D6567" s="43" t="s">
        <v>15014</v>
      </c>
      <c r="E6567" t="s">
        <v>7760</v>
      </c>
      <c r="F6567" t="s">
        <v>19948</v>
      </c>
      <c r="G6567" s="41">
        <v>43515</v>
      </c>
      <c r="L6567" t="s">
        <v>21854</v>
      </c>
      <c r="M6567" s="44">
        <v>18753.53</v>
      </c>
      <c r="N6567">
        <v>0.01</v>
      </c>
    </row>
    <row r="6568" spans="2:14" x14ac:dyDescent="0.25">
      <c r="B6568" s="49" t="s">
        <v>9328</v>
      </c>
      <c r="C6568" s="53" t="str">
        <f>_xlfn.XLOOKUP(Tabla1[[#This Row],[txtDimensionFocus]],Tabla7[Columna1],Tabla7[Columna2])</f>
        <v>Cuentas Por Pagar Contratos</v>
      </c>
      <c r="D6568" s="43" t="s">
        <v>15014</v>
      </c>
      <c r="E6568" t="s">
        <v>7760</v>
      </c>
      <c r="F6568" t="s">
        <v>19949</v>
      </c>
      <c r="G6568" s="41">
        <v>43516</v>
      </c>
      <c r="L6568" t="s">
        <v>21854</v>
      </c>
      <c r="M6568" s="44">
        <v>18753.53</v>
      </c>
      <c r="N6568">
        <v>0.01</v>
      </c>
    </row>
    <row r="6569" spans="2:14" x14ac:dyDescent="0.25">
      <c r="B6569" s="49" t="s">
        <v>9328</v>
      </c>
      <c r="C6569" s="53" t="str">
        <f>_xlfn.XLOOKUP(Tabla1[[#This Row],[txtDimensionFocus]],Tabla7[Columna1],Tabla7[Columna2])</f>
        <v>Cuentas Por Pagar Contratos</v>
      </c>
      <c r="D6569" s="43" t="s">
        <v>19952</v>
      </c>
      <c r="E6569" t="s">
        <v>19953</v>
      </c>
      <c r="F6569" t="s">
        <v>19954</v>
      </c>
      <c r="G6569" s="41">
        <v>44475</v>
      </c>
      <c r="L6569" t="s">
        <v>21854</v>
      </c>
      <c r="M6569" s="44">
        <v>972278.33</v>
      </c>
      <c r="N6569">
        <v>0.01</v>
      </c>
    </row>
    <row r="6570" spans="2:14" x14ac:dyDescent="0.25">
      <c r="B6570" s="49" t="s">
        <v>9328</v>
      </c>
      <c r="C6570" s="53" t="str">
        <f>_xlfn.XLOOKUP(Tabla1[[#This Row],[txtDimensionFocus]],Tabla7[Columna1],Tabla7[Columna2])</f>
        <v>Cuentas Por Pagar Contratos</v>
      </c>
      <c r="D6570" s="43" t="s">
        <v>7385</v>
      </c>
      <c r="E6570" t="s">
        <v>7384</v>
      </c>
      <c r="F6570" t="s">
        <v>19957</v>
      </c>
      <c r="G6570" s="41">
        <v>43512</v>
      </c>
      <c r="L6570" t="s">
        <v>21854</v>
      </c>
      <c r="M6570" s="44">
        <v>13721069.93</v>
      </c>
      <c r="N6570">
        <v>0.01</v>
      </c>
    </row>
    <row r="6571" spans="2:14" x14ac:dyDescent="0.25">
      <c r="B6571" s="49" t="s">
        <v>9328</v>
      </c>
      <c r="C6571" s="53" t="str">
        <f>_xlfn.XLOOKUP(Tabla1[[#This Row],[txtDimensionFocus]],Tabla7[Columna1],Tabla7[Columna2])</f>
        <v>Cuentas Por Pagar Contratos</v>
      </c>
      <c r="D6571" s="43" t="s">
        <v>19959</v>
      </c>
      <c r="E6571" t="s">
        <v>19960</v>
      </c>
      <c r="F6571" t="s">
        <v>19961</v>
      </c>
      <c r="G6571" s="41">
        <v>44414</v>
      </c>
      <c r="L6571" t="s">
        <v>21854</v>
      </c>
      <c r="M6571" s="44">
        <v>17892738.489999998</v>
      </c>
      <c r="N6571">
        <v>0.01</v>
      </c>
    </row>
    <row r="6572" spans="2:14" x14ac:dyDescent="0.25">
      <c r="B6572" s="49" t="s">
        <v>9328</v>
      </c>
      <c r="C6572" s="53" t="str">
        <f>_xlfn.XLOOKUP(Tabla1[[#This Row],[txtDimensionFocus]],Tabla7[Columna1],Tabla7[Columna2])</f>
        <v>Cuentas Por Pagar Contratos</v>
      </c>
      <c r="D6572" s="43" t="s">
        <v>4473</v>
      </c>
      <c r="E6572" t="s">
        <v>4472</v>
      </c>
      <c r="F6572" t="s">
        <v>19975</v>
      </c>
      <c r="G6572" s="41">
        <v>43144</v>
      </c>
      <c r="L6572" t="s">
        <v>21854</v>
      </c>
      <c r="M6572" s="44">
        <v>2940936.97</v>
      </c>
      <c r="N6572">
        <v>0.01</v>
      </c>
    </row>
    <row r="6573" spans="2:14" x14ac:dyDescent="0.25">
      <c r="B6573" s="49" t="s">
        <v>9328</v>
      </c>
      <c r="C6573" s="53" t="str">
        <f>_xlfn.XLOOKUP(Tabla1[[#This Row],[txtDimensionFocus]],Tabla7[Columna1],Tabla7[Columna2])</f>
        <v>Cuentas Por Pagar Contratos</v>
      </c>
      <c r="D6573" s="43" t="s">
        <v>4473</v>
      </c>
      <c r="E6573" t="s">
        <v>4472</v>
      </c>
      <c r="F6573" t="s">
        <v>19977</v>
      </c>
      <c r="G6573" s="41">
        <v>43305</v>
      </c>
      <c r="L6573" t="s">
        <v>21854</v>
      </c>
      <c r="M6573" s="44">
        <v>1916510.11</v>
      </c>
      <c r="N6573">
        <v>0.01</v>
      </c>
    </row>
    <row r="6574" spans="2:14" x14ac:dyDescent="0.25">
      <c r="B6574" s="49" t="s">
        <v>9328</v>
      </c>
      <c r="C6574" s="53" t="str">
        <f>_xlfn.XLOOKUP(Tabla1[[#This Row],[txtDimensionFocus]],Tabla7[Columna1],Tabla7[Columna2])</f>
        <v>Cuentas Por Pagar Contratos</v>
      </c>
      <c r="D6574" s="43" t="s">
        <v>4473</v>
      </c>
      <c r="E6574" t="s">
        <v>4472</v>
      </c>
      <c r="F6574" t="s">
        <v>19990</v>
      </c>
      <c r="G6574" s="41">
        <v>44831</v>
      </c>
      <c r="L6574" t="s">
        <v>21854</v>
      </c>
      <c r="M6574" s="44">
        <v>2111628.11</v>
      </c>
      <c r="N6574">
        <v>0.01</v>
      </c>
    </row>
    <row r="6575" spans="2:14" x14ac:dyDescent="0.25">
      <c r="B6575" s="49" t="s">
        <v>9328</v>
      </c>
      <c r="C6575" s="53" t="str">
        <f>_xlfn.XLOOKUP(Tabla1[[#This Row],[txtDimensionFocus]],Tabla7[Columna1],Tabla7[Columna2])</f>
        <v>Cuentas Por Pagar Contratos</v>
      </c>
      <c r="D6575" s="43" t="s">
        <v>907</v>
      </c>
      <c r="E6575" t="s">
        <v>906</v>
      </c>
      <c r="F6575" t="s">
        <v>19997</v>
      </c>
      <c r="G6575" s="41">
        <v>43348</v>
      </c>
      <c r="L6575" t="s">
        <v>21854</v>
      </c>
      <c r="M6575" s="44">
        <v>459811.81</v>
      </c>
      <c r="N6575">
        <v>0.01</v>
      </c>
    </row>
    <row r="6576" spans="2:14" x14ac:dyDescent="0.25">
      <c r="B6576" s="49" t="s">
        <v>9328</v>
      </c>
      <c r="C6576" s="53" t="str">
        <f>_xlfn.XLOOKUP(Tabla1[[#This Row],[txtDimensionFocus]],Tabla7[Columna1],Tabla7[Columna2])</f>
        <v>Cuentas Por Pagar Contratos</v>
      </c>
      <c r="D6576" s="43" t="s">
        <v>907</v>
      </c>
      <c r="E6576" t="s">
        <v>906</v>
      </c>
      <c r="F6576" t="s">
        <v>19998</v>
      </c>
      <c r="G6576" s="41">
        <v>44974</v>
      </c>
      <c r="L6576" t="s">
        <v>21854</v>
      </c>
      <c r="M6576" s="44">
        <v>1045307.71</v>
      </c>
      <c r="N6576">
        <v>0.01</v>
      </c>
    </row>
    <row r="6577" spans="2:14" x14ac:dyDescent="0.25">
      <c r="B6577" s="49" t="s">
        <v>9328</v>
      </c>
      <c r="C6577" s="53" t="str">
        <f>_xlfn.XLOOKUP(Tabla1[[#This Row],[txtDimensionFocus]],Tabla7[Columna1],Tabla7[Columna2])</f>
        <v>Cuentas Por Pagar Contratos</v>
      </c>
      <c r="D6577" s="43" t="s">
        <v>907</v>
      </c>
      <c r="E6577" t="s">
        <v>906</v>
      </c>
      <c r="F6577" t="s">
        <v>19996</v>
      </c>
      <c r="G6577" s="41">
        <v>44011</v>
      </c>
      <c r="L6577" t="s">
        <v>21854</v>
      </c>
      <c r="M6577" s="44">
        <v>492612.09</v>
      </c>
      <c r="N6577">
        <v>0.01</v>
      </c>
    </row>
    <row r="6578" spans="2:14" x14ac:dyDescent="0.25">
      <c r="B6578" s="49" t="s">
        <v>9328</v>
      </c>
      <c r="C6578" s="53" t="str">
        <f>_xlfn.XLOOKUP(Tabla1[[#This Row],[txtDimensionFocus]],Tabla7[Columna1],Tabla7[Columna2])</f>
        <v>Cuentas Por Pagar Contratos</v>
      </c>
      <c r="D6578" s="43" t="s">
        <v>9214</v>
      </c>
      <c r="E6578" t="s">
        <v>9213</v>
      </c>
      <c r="F6578" t="s">
        <v>20005</v>
      </c>
      <c r="G6578" s="41">
        <v>44039</v>
      </c>
      <c r="L6578" t="s">
        <v>21854</v>
      </c>
      <c r="M6578" s="44">
        <v>1306600.5900000001</v>
      </c>
      <c r="N6578">
        <v>0.01</v>
      </c>
    </row>
    <row r="6579" spans="2:14" x14ac:dyDescent="0.25">
      <c r="B6579" s="49" t="s">
        <v>9328</v>
      </c>
      <c r="C6579" s="53" t="str">
        <f>_xlfn.XLOOKUP(Tabla1[[#This Row],[txtDimensionFocus]],Tabla7[Columna1],Tabla7[Columna2])</f>
        <v>Cuentas Por Pagar Contratos</v>
      </c>
      <c r="D6579" s="43" t="s">
        <v>20009</v>
      </c>
      <c r="E6579" t="s">
        <v>20010</v>
      </c>
      <c r="F6579" t="s">
        <v>20011</v>
      </c>
      <c r="G6579" s="41">
        <v>43332</v>
      </c>
      <c r="L6579" t="s">
        <v>21854</v>
      </c>
      <c r="M6579" s="44">
        <v>393227.01</v>
      </c>
      <c r="N6579">
        <v>0.01</v>
      </c>
    </row>
    <row r="6580" spans="2:14" x14ac:dyDescent="0.25">
      <c r="B6580" s="49" t="s">
        <v>9328</v>
      </c>
      <c r="C6580" s="53" t="str">
        <f>_xlfn.XLOOKUP(Tabla1[[#This Row],[txtDimensionFocus]],Tabla7[Columna1],Tabla7[Columna2])</f>
        <v>Cuentas Por Pagar Contratos</v>
      </c>
      <c r="D6580" s="43" t="s">
        <v>8800</v>
      </c>
      <c r="E6580" t="s">
        <v>8799</v>
      </c>
      <c r="F6580" t="s">
        <v>20015</v>
      </c>
      <c r="G6580" s="41">
        <v>43427</v>
      </c>
      <c r="L6580" t="s">
        <v>21854</v>
      </c>
      <c r="M6580" s="44">
        <v>2815982.49</v>
      </c>
      <c r="N6580">
        <v>0.01</v>
      </c>
    </row>
    <row r="6581" spans="2:14" x14ac:dyDescent="0.25">
      <c r="B6581" s="49" t="s">
        <v>9328</v>
      </c>
      <c r="C6581" s="53" t="str">
        <f>_xlfn.XLOOKUP(Tabla1[[#This Row],[txtDimensionFocus]],Tabla7[Columna1],Tabla7[Columna2])</f>
        <v>Cuentas Por Pagar Contratos</v>
      </c>
      <c r="D6581" s="43" t="s">
        <v>8800</v>
      </c>
      <c r="E6581" t="s">
        <v>8799</v>
      </c>
      <c r="F6581" t="s">
        <v>20017</v>
      </c>
      <c r="G6581" s="41">
        <v>44181</v>
      </c>
      <c r="L6581" t="s">
        <v>21854</v>
      </c>
      <c r="M6581" s="44">
        <v>3267795.75</v>
      </c>
      <c r="N6581">
        <v>0.01</v>
      </c>
    </row>
    <row r="6582" spans="2:14" x14ac:dyDescent="0.25">
      <c r="B6582" s="49" t="s">
        <v>9328</v>
      </c>
      <c r="C6582" s="53" t="str">
        <f>_xlfn.XLOOKUP(Tabla1[[#This Row],[txtDimensionFocus]],Tabla7[Columna1],Tabla7[Columna2])</f>
        <v>Cuentas Por Pagar Contratos</v>
      </c>
      <c r="D6582" s="43" t="s">
        <v>8800</v>
      </c>
      <c r="E6582" t="s">
        <v>8799</v>
      </c>
      <c r="F6582" t="s">
        <v>20016</v>
      </c>
      <c r="G6582" s="41">
        <v>44181</v>
      </c>
      <c r="L6582" t="s">
        <v>21854</v>
      </c>
      <c r="M6582" s="44">
        <v>3267795.75</v>
      </c>
      <c r="N6582">
        <v>0.01</v>
      </c>
    </row>
    <row r="6583" spans="2:14" x14ac:dyDescent="0.25">
      <c r="B6583" s="49" t="s">
        <v>9328</v>
      </c>
      <c r="C6583" s="53" t="str">
        <f>_xlfn.XLOOKUP(Tabla1[[#This Row],[txtDimensionFocus]],Tabla7[Columna1],Tabla7[Columna2])</f>
        <v>Cuentas Por Pagar Contratos</v>
      </c>
      <c r="D6583" s="43" t="s">
        <v>8800</v>
      </c>
      <c r="E6583" t="s">
        <v>8799</v>
      </c>
      <c r="F6583" t="s">
        <v>20033</v>
      </c>
      <c r="G6583" s="41">
        <v>44890</v>
      </c>
      <c r="L6583" t="s">
        <v>21854</v>
      </c>
      <c r="M6583" s="44">
        <v>4539881.7699999996</v>
      </c>
      <c r="N6583">
        <v>0.01</v>
      </c>
    </row>
    <row r="6584" spans="2:14" x14ac:dyDescent="0.25">
      <c r="B6584" s="49" t="s">
        <v>9328</v>
      </c>
      <c r="C6584" s="53" t="str">
        <f>_xlfn.XLOOKUP(Tabla1[[#This Row],[txtDimensionFocus]],Tabla7[Columna1],Tabla7[Columna2])</f>
        <v>Cuentas Por Pagar Contratos</v>
      </c>
      <c r="D6584" s="43" t="s">
        <v>20039</v>
      </c>
      <c r="E6584" t="s">
        <v>20040</v>
      </c>
      <c r="F6584" t="s">
        <v>20041</v>
      </c>
      <c r="G6584" s="41">
        <v>44039</v>
      </c>
      <c r="L6584" t="s">
        <v>21854</v>
      </c>
      <c r="M6584" s="44">
        <v>2276051.52</v>
      </c>
      <c r="N6584">
        <v>0.01</v>
      </c>
    </row>
    <row r="6585" spans="2:14" x14ac:dyDescent="0.25">
      <c r="B6585" s="49" t="s">
        <v>9328</v>
      </c>
      <c r="C6585" s="53" t="str">
        <f>_xlfn.XLOOKUP(Tabla1[[#This Row],[txtDimensionFocus]],Tabla7[Columna1],Tabla7[Columna2])</f>
        <v>Cuentas Por Pagar Contratos</v>
      </c>
      <c r="D6585" s="43" t="s">
        <v>7187</v>
      </c>
      <c r="E6585" t="s">
        <v>7186</v>
      </c>
      <c r="F6585" t="s">
        <v>20047</v>
      </c>
      <c r="G6585" s="41">
        <v>43962</v>
      </c>
      <c r="H6585" t="s">
        <v>20048</v>
      </c>
      <c r="I6585" t="s">
        <v>18395</v>
      </c>
      <c r="K6585" t="s">
        <v>23408</v>
      </c>
      <c r="L6585" t="s">
        <v>21854</v>
      </c>
      <c r="M6585" s="44">
        <v>594802.85</v>
      </c>
      <c r="N6585">
        <v>0.01</v>
      </c>
    </row>
    <row r="6586" spans="2:14" x14ac:dyDescent="0.25">
      <c r="B6586" s="49" t="s">
        <v>9328</v>
      </c>
      <c r="C6586" s="53" t="str">
        <f>_xlfn.XLOOKUP(Tabla1[[#This Row],[txtDimensionFocus]],Tabla7[Columna1],Tabla7[Columna2])</f>
        <v>Cuentas Por Pagar Contratos</v>
      </c>
      <c r="D6586" s="43" t="s">
        <v>7187</v>
      </c>
      <c r="E6586" t="s">
        <v>7186</v>
      </c>
      <c r="F6586" t="s">
        <v>20058</v>
      </c>
      <c r="G6586" s="41">
        <v>43202</v>
      </c>
      <c r="L6586" t="s">
        <v>21854</v>
      </c>
      <c r="M6586" s="44">
        <v>500981.32</v>
      </c>
      <c r="N6586">
        <v>0.01</v>
      </c>
    </row>
    <row r="6587" spans="2:14" x14ac:dyDescent="0.25">
      <c r="B6587" s="49" t="s">
        <v>9328</v>
      </c>
      <c r="C6587" s="53" t="str">
        <f>_xlfn.XLOOKUP(Tabla1[[#This Row],[txtDimensionFocus]],Tabla7[Columna1],Tabla7[Columna2])</f>
        <v>Cuentas Por Pagar Contratos</v>
      </c>
      <c r="D6587" s="43" t="s">
        <v>7187</v>
      </c>
      <c r="E6587" t="s">
        <v>7186</v>
      </c>
      <c r="F6587" t="s">
        <v>20059</v>
      </c>
      <c r="G6587" s="41">
        <v>43202</v>
      </c>
      <c r="L6587" t="s">
        <v>21854</v>
      </c>
      <c r="M6587" s="44">
        <v>500981.32</v>
      </c>
      <c r="N6587">
        <v>0.01</v>
      </c>
    </row>
    <row r="6588" spans="2:14" x14ac:dyDescent="0.25">
      <c r="B6588" s="49" t="s">
        <v>9328</v>
      </c>
      <c r="C6588" s="53" t="str">
        <f>_xlfn.XLOOKUP(Tabla1[[#This Row],[txtDimensionFocus]],Tabla7[Columna1],Tabla7[Columna2])</f>
        <v>Cuentas Por Pagar Contratos</v>
      </c>
      <c r="D6588" s="43" t="s">
        <v>7187</v>
      </c>
      <c r="E6588" t="s">
        <v>7186</v>
      </c>
      <c r="F6588" t="s">
        <v>20060</v>
      </c>
      <c r="G6588" s="41">
        <v>43202</v>
      </c>
      <c r="L6588" t="s">
        <v>21854</v>
      </c>
      <c r="M6588" s="44">
        <v>500981.32</v>
      </c>
      <c r="N6588">
        <v>0.01</v>
      </c>
    </row>
    <row r="6589" spans="2:14" x14ac:dyDescent="0.25">
      <c r="B6589" s="49" t="s">
        <v>9328</v>
      </c>
      <c r="C6589" s="53" t="str">
        <f>_xlfn.XLOOKUP(Tabla1[[#This Row],[txtDimensionFocus]],Tabla7[Columna1],Tabla7[Columna2])</f>
        <v>Cuentas Por Pagar Contratos</v>
      </c>
      <c r="D6589" s="43" t="s">
        <v>7187</v>
      </c>
      <c r="E6589" t="s">
        <v>7186</v>
      </c>
      <c r="F6589" t="s">
        <v>20070</v>
      </c>
      <c r="G6589" s="41">
        <v>43906</v>
      </c>
      <c r="L6589" t="s">
        <v>21854</v>
      </c>
      <c r="M6589" s="44">
        <v>537595.35</v>
      </c>
      <c r="N6589">
        <v>0.01</v>
      </c>
    </row>
    <row r="6590" spans="2:14" x14ac:dyDescent="0.25">
      <c r="B6590" s="49" t="s">
        <v>9328</v>
      </c>
      <c r="C6590" s="53" t="str">
        <f>_xlfn.XLOOKUP(Tabla1[[#This Row],[txtDimensionFocus]],Tabla7[Columna1],Tabla7[Columna2])</f>
        <v>Cuentas Por Pagar Contratos</v>
      </c>
      <c r="D6590" s="43" t="s">
        <v>7187</v>
      </c>
      <c r="E6590" t="s">
        <v>7186</v>
      </c>
      <c r="F6590" t="s">
        <v>20069</v>
      </c>
      <c r="G6590" s="41">
        <v>43867</v>
      </c>
      <c r="L6590" t="s">
        <v>21854</v>
      </c>
      <c r="M6590" s="44">
        <v>536421.74</v>
      </c>
      <c r="N6590">
        <v>0.01</v>
      </c>
    </row>
    <row r="6591" spans="2:14" x14ac:dyDescent="0.25">
      <c r="B6591" s="49" t="s">
        <v>9328</v>
      </c>
      <c r="C6591" s="53" t="str">
        <f>_xlfn.XLOOKUP(Tabla1[[#This Row],[txtDimensionFocus]],Tabla7[Columna1],Tabla7[Columna2])</f>
        <v>Cuentas Por Pagar Contratos</v>
      </c>
      <c r="D6591" s="43" t="s">
        <v>7187</v>
      </c>
      <c r="E6591" t="s">
        <v>7186</v>
      </c>
      <c r="F6591" t="s">
        <v>20068</v>
      </c>
      <c r="G6591" s="41">
        <v>43867</v>
      </c>
      <c r="L6591" t="s">
        <v>21854</v>
      </c>
      <c r="M6591" s="44">
        <v>537036.01</v>
      </c>
      <c r="N6591">
        <v>0.01</v>
      </c>
    </row>
    <row r="6592" spans="2:14" x14ac:dyDescent="0.25">
      <c r="B6592" s="49" t="s">
        <v>9328</v>
      </c>
      <c r="C6592" s="53" t="str">
        <f>_xlfn.XLOOKUP(Tabla1[[#This Row],[txtDimensionFocus]],Tabla7[Columna1],Tabla7[Columna2])</f>
        <v>Cuentas Por Pagar Contratos</v>
      </c>
      <c r="D6592" s="43" t="s">
        <v>7187</v>
      </c>
      <c r="E6592" t="s">
        <v>7186</v>
      </c>
      <c r="F6592" t="s">
        <v>20067</v>
      </c>
      <c r="G6592" s="41">
        <v>43706</v>
      </c>
      <c r="L6592" t="s">
        <v>21854</v>
      </c>
      <c r="M6592" s="44">
        <v>515565.1</v>
      </c>
      <c r="N6592">
        <v>0.01</v>
      </c>
    </row>
    <row r="6593" spans="2:14" x14ac:dyDescent="0.25">
      <c r="B6593" s="49" t="s">
        <v>9328</v>
      </c>
      <c r="C6593" s="53" t="str">
        <f>_xlfn.XLOOKUP(Tabla1[[#This Row],[txtDimensionFocus]],Tabla7[Columna1],Tabla7[Columna2])</f>
        <v>Cuentas Por Pagar Contratos</v>
      </c>
      <c r="D6593" s="43" t="s">
        <v>7187</v>
      </c>
      <c r="E6593" t="s">
        <v>7186</v>
      </c>
      <c r="F6593" t="s">
        <v>20072</v>
      </c>
      <c r="G6593" s="41">
        <v>43623</v>
      </c>
      <c r="L6593" t="s">
        <v>21854</v>
      </c>
      <c r="M6593" s="44">
        <v>513230.07</v>
      </c>
      <c r="N6593">
        <v>0.01</v>
      </c>
    </row>
    <row r="6594" spans="2:14" x14ac:dyDescent="0.25">
      <c r="B6594" s="49" t="s">
        <v>9328</v>
      </c>
      <c r="C6594" s="53" t="str">
        <f>_xlfn.XLOOKUP(Tabla1[[#This Row],[txtDimensionFocus]],Tabla7[Columna1],Tabla7[Columna2])</f>
        <v>Cuentas Por Pagar Contratos</v>
      </c>
      <c r="D6594" s="43" t="s">
        <v>7187</v>
      </c>
      <c r="E6594" t="s">
        <v>7186</v>
      </c>
      <c r="F6594" t="s">
        <v>20071</v>
      </c>
      <c r="G6594" s="41">
        <v>43641</v>
      </c>
      <c r="L6594" t="s">
        <v>21854</v>
      </c>
      <c r="M6594" s="44">
        <v>513905.36</v>
      </c>
      <c r="N6594">
        <v>0.01</v>
      </c>
    </row>
    <row r="6595" spans="2:14" x14ac:dyDescent="0.25">
      <c r="B6595" s="49" t="s">
        <v>9328</v>
      </c>
      <c r="C6595" s="53" t="str">
        <f>_xlfn.XLOOKUP(Tabla1[[#This Row],[txtDimensionFocus]],Tabla7[Columna1],Tabla7[Columna2])</f>
        <v>Cuentas Por Pagar Contratos</v>
      </c>
      <c r="D6595" s="43" t="s">
        <v>7187</v>
      </c>
      <c r="E6595" t="s">
        <v>7186</v>
      </c>
      <c r="F6595" t="s">
        <v>20055</v>
      </c>
      <c r="G6595" s="41">
        <v>43500</v>
      </c>
      <c r="L6595" t="s">
        <v>21854</v>
      </c>
      <c r="M6595" s="44">
        <v>509505.82</v>
      </c>
      <c r="N6595">
        <v>0.01</v>
      </c>
    </row>
    <row r="6596" spans="2:14" x14ac:dyDescent="0.25">
      <c r="B6596" s="49" t="s">
        <v>9328</v>
      </c>
      <c r="C6596" s="53" t="str">
        <f>_xlfn.XLOOKUP(Tabla1[[#This Row],[txtDimensionFocus]],Tabla7[Columna1],Tabla7[Columna2])</f>
        <v>Cuentas Por Pagar Contratos</v>
      </c>
      <c r="D6596" s="43" t="s">
        <v>7187</v>
      </c>
      <c r="E6596" t="s">
        <v>7186</v>
      </c>
      <c r="F6596" t="s">
        <v>20056</v>
      </c>
      <c r="G6596" s="41">
        <v>43501</v>
      </c>
      <c r="L6596" t="s">
        <v>21854</v>
      </c>
      <c r="M6596" s="44">
        <v>509871.94</v>
      </c>
      <c r="N6596">
        <v>0.01</v>
      </c>
    </row>
    <row r="6597" spans="2:14" x14ac:dyDescent="0.25">
      <c r="B6597" s="49" t="s">
        <v>9328</v>
      </c>
      <c r="C6597" s="53" t="str">
        <f>_xlfn.XLOOKUP(Tabla1[[#This Row],[txtDimensionFocus]],Tabla7[Columna1],Tabla7[Columna2])</f>
        <v>Cuentas Por Pagar Contratos</v>
      </c>
      <c r="D6597" s="43" t="s">
        <v>7187</v>
      </c>
      <c r="E6597" t="s">
        <v>7186</v>
      </c>
      <c r="F6597" t="s">
        <v>20057</v>
      </c>
      <c r="G6597" s="41">
        <v>43336</v>
      </c>
      <c r="L6597" t="s">
        <v>21854</v>
      </c>
      <c r="M6597" s="44">
        <v>503599.08</v>
      </c>
      <c r="N6597">
        <v>0.01</v>
      </c>
    </row>
    <row r="6598" spans="2:14" x14ac:dyDescent="0.25">
      <c r="B6598" s="49" t="s">
        <v>9328</v>
      </c>
      <c r="C6598" s="53" t="str">
        <f>_xlfn.XLOOKUP(Tabla1[[#This Row],[txtDimensionFocus]],Tabla7[Columna1],Tabla7[Columna2])</f>
        <v>Cuentas Por Pagar Contratos</v>
      </c>
      <c r="D6598" s="43" t="s">
        <v>7187</v>
      </c>
      <c r="E6598" t="s">
        <v>7186</v>
      </c>
      <c r="F6598" t="s">
        <v>20075</v>
      </c>
      <c r="G6598" s="41">
        <v>44525</v>
      </c>
      <c r="L6598" t="s">
        <v>21854</v>
      </c>
      <c r="M6598" s="44">
        <v>1150456.8500000001</v>
      </c>
      <c r="N6598">
        <v>0.01</v>
      </c>
    </row>
    <row r="6599" spans="2:14" x14ac:dyDescent="0.25">
      <c r="B6599" s="49" t="s">
        <v>9328</v>
      </c>
      <c r="C6599" s="53" t="str">
        <f>_xlfn.XLOOKUP(Tabla1[[#This Row],[txtDimensionFocus]],Tabla7[Columna1],Tabla7[Columna2])</f>
        <v>Cuentas Por Pagar Contratos</v>
      </c>
      <c r="D6599" s="43" t="s">
        <v>7187</v>
      </c>
      <c r="E6599" t="s">
        <v>7186</v>
      </c>
      <c r="F6599" t="s">
        <v>20073</v>
      </c>
      <c r="G6599" s="41">
        <v>44252</v>
      </c>
      <c r="L6599" t="s">
        <v>21854</v>
      </c>
      <c r="M6599" s="44">
        <v>588146.36</v>
      </c>
      <c r="N6599">
        <v>0.01</v>
      </c>
    </row>
    <row r="6600" spans="2:14" x14ac:dyDescent="0.25">
      <c r="B6600" s="49" t="s">
        <v>9328</v>
      </c>
      <c r="C6600" s="53" t="str">
        <f>_xlfn.XLOOKUP(Tabla1[[#This Row],[txtDimensionFocus]],Tabla7[Columna1],Tabla7[Columna2])</f>
        <v>Cuentas Por Pagar Contratos</v>
      </c>
      <c r="D6600" s="43" t="s">
        <v>7187</v>
      </c>
      <c r="E6600" t="s">
        <v>7186</v>
      </c>
      <c r="F6600" t="s">
        <v>20066</v>
      </c>
      <c r="G6600" s="41">
        <v>44029</v>
      </c>
      <c r="L6600" t="s">
        <v>21854</v>
      </c>
      <c r="M6600" s="44">
        <v>592314.03</v>
      </c>
      <c r="N6600">
        <v>0.01</v>
      </c>
    </row>
    <row r="6601" spans="2:14" x14ac:dyDescent="0.25">
      <c r="B6601" s="49" t="s">
        <v>9328</v>
      </c>
      <c r="C6601" s="53" t="str">
        <f>_xlfn.XLOOKUP(Tabla1[[#This Row],[txtDimensionFocus]],Tabla7[Columna1],Tabla7[Columna2])</f>
        <v>Cuentas Por Pagar Contratos</v>
      </c>
      <c r="D6601" s="43" t="s">
        <v>7187</v>
      </c>
      <c r="E6601" t="s">
        <v>7186</v>
      </c>
      <c r="F6601" t="s">
        <v>20065</v>
      </c>
      <c r="G6601" s="41">
        <v>44029</v>
      </c>
      <c r="L6601" t="s">
        <v>21854</v>
      </c>
      <c r="M6601" s="44">
        <v>592314.03</v>
      </c>
      <c r="N6601">
        <v>0.01</v>
      </c>
    </row>
    <row r="6602" spans="2:14" x14ac:dyDescent="0.25">
      <c r="B6602" s="49" t="s">
        <v>9328</v>
      </c>
      <c r="C6602" s="53" t="str">
        <f>_xlfn.XLOOKUP(Tabla1[[#This Row],[txtDimensionFocus]],Tabla7[Columna1],Tabla7[Columna2])</f>
        <v>Cuentas Por Pagar Contratos</v>
      </c>
      <c r="D6602" s="43" t="s">
        <v>7187</v>
      </c>
      <c r="E6602" t="s">
        <v>7186</v>
      </c>
      <c r="F6602" t="s">
        <v>20064</v>
      </c>
      <c r="G6602" s="41">
        <v>44029</v>
      </c>
      <c r="L6602" t="s">
        <v>21854</v>
      </c>
      <c r="M6602" s="44">
        <v>592314.03</v>
      </c>
      <c r="N6602">
        <v>0.01</v>
      </c>
    </row>
    <row r="6603" spans="2:14" x14ac:dyDescent="0.25">
      <c r="B6603" s="49" t="s">
        <v>9328</v>
      </c>
      <c r="C6603" s="53" t="str">
        <f>_xlfn.XLOOKUP(Tabla1[[#This Row],[txtDimensionFocus]],Tabla7[Columna1],Tabla7[Columna2])</f>
        <v>Cuentas Por Pagar Contratos</v>
      </c>
      <c r="D6603" s="43" t="s">
        <v>7187</v>
      </c>
      <c r="E6603" t="s">
        <v>7186</v>
      </c>
      <c r="F6603" t="s">
        <v>20063</v>
      </c>
      <c r="G6603" s="41">
        <v>44029</v>
      </c>
      <c r="L6603" t="s">
        <v>21854</v>
      </c>
      <c r="M6603" s="44">
        <v>1807792.42</v>
      </c>
      <c r="N6603">
        <v>0.01</v>
      </c>
    </row>
    <row r="6604" spans="2:14" x14ac:dyDescent="0.25">
      <c r="B6604" s="49" t="s">
        <v>9328</v>
      </c>
      <c r="C6604" s="53" t="str">
        <f>_xlfn.XLOOKUP(Tabla1[[#This Row],[txtDimensionFocus]],Tabla7[Columna1],Tabla7[Columna2])</f>
        <v>Cuentas Por Pagar Contratos</v>
      </c>
      <c r="D6604" s="43" t="s">
        <v>7187</v>
      </c>
      <c r="E6604" t="s">
        <v>7186</v>
      </c>
      <c r="F6604" t="s">
        <v>20062</v>
      </c>
      <c r="G6604" s="41">
        <v>44029</v>
      </c>
      <c r="L6604" t="s">
        <v>21854</v>
      </c>
      <c r="M6604" s="44">
        <v>1807792.42</v>
      </c>
      <c r="N6604">
        <v>0.01</v>
      </c>
    </row>
    <row r="6605" spans="2:14" x14ac:dyDescent="0.25">
      <c r="B6605" s="49" t="s">
        <v>9328</v>
      </c>
      <c r="C6605" s="53" t="str">
        <f>_xlfn.XLOOKUP(Tabla1[[#This Row],[txtDimensionFocus]],Tabla7[Columna1],Tabla7[Columna2])</f>
        <v>Cuentas Por Pagar Contratos</v>
      </c>
      <c r="D6605" s="43" t="s">
        <v>7187</v>
      </c>
      <c r="E6605" t="s">
        <v>7186</v>
      </c>
      <c r="F6605" t="s">
        <v>20061</v>
      </c>
      <c r="G6605" s="41">
        <v>44029</v>
      </c>
      <c r="L6605" t="s">
        <v>21854</v>
      </c>
      <c r="M6605" s="44">
        <v>1807792.42</v>
      </c>
      <c r="N6605">
        <v>0.01</v>
      </c>
    </row>
    <row r="6606" spans="2:14" x14ac:dyDescent="0.25">
      <c r="B6606" s="49" t="s">
        <v>9328</v>
      </c>
      <c r="C6606" s="53" t="str">
        <f>_xlfn.XLOOKUP(Tabla1[[#This Row],[txtDimensionFocus]],Tabla7[Columna1],Tabla7[Columna2])</f>
        <v>Cuentas Por Pagar Contratos</v>
      </c>
      <c r="D6606" s="43" t="s">
        <v>16371</v>
      </c>
      <c r="E6606" t="s">
        <v>9216</v>
      </c>
      <c r="F6606" t="s">
        <v>20084</v>
      </c>
      <c r="G6606" s="41">
        <v>44551</v>
      </c>
      <c r="L6606" t="s">
        <v>21854</v>
      </c>
      <c r="M6606" s="44">
        <v>45946.13</v>
      </c>
      <c r="N6606">
        <v>0.01</v>
      </c>
    </row>
    <row r="6607" spans="2:14" x14ac:dyDescent="0.25">
      <c r="B6607" s="49" t="s">
        <v>9328</v>
      </c>
      <c r="C6607" s="53" t="str">
        <f>_xlfn.XLOOKUP(Tabla1[[#This Row],[txtDimensionFocus]],Tabla7[Columna1],Tabla7[Columna2])</f>
        <v>Cuentas Por Pagar Contratos</v>
      </c>
      <c r="D6607" s="43" t="s">
        <v>16371</v>
      </c>
      <c r="E6607" t="s">
        <v>9216</v>
      </c>
      <c r="F6607" t="s">
        <v>20085</v>
      </c>
      <c r="G6607" s="41">
        <v>44119</v>
      </c>
      <c r="L6607" t="s">
        <v>21854</v>
      </c>
      <c r="M6607" s="44">
        <v>26254.94</v>
      </c>
      <c r="N6607">
        <v>0.01</v>
      </c>
    </row>
    <row r="6608" spans="2:14" x14ac:dyDescent="0.25">
      <c r="B6608" s="49" t="s">
        <v>9328</v>
      </c>
      <c r="C6608" s="53" t="str">
        <f>_xlfn.XLOOKUP(Tabla1[[#This Row],[txtDimensionFocus]],Tabla7[Columna1],Tabla7[Columna2])</f>
        <v>Cuentas Por Pagar Contratos</v>
      </c>
      <c r="D6608" s="43" t="s">
        <v>7287</v>
      </c>
      <c r="E6608" t="s">
        <v>7286</v>
      </c>
      <c r="F6608" t="s">
        <v>20101</v>
      </c>
      <c r="G6608" s="41">
        <v>43945</v>
      </c>
      <c r="L6608" t="s">
        <v>21854</v>
      </c>
      <c r="M6608" s="44">
        <v>1515491.03</v>
      </c>
      <c r="N6608">
        <v>0.01</v>
      </c>
    </row>
    <row r="6609" spans="2:14" x14ac:dyDescent="0.25">
      <c r="B6609" s="49" t="s">
        <v>9328</v>
      </c>
      <c r="C6609" s="53" t="str">
        <f>_xlfn.XLOOKUP(Tabla1[[#This Row],[txtDimensionFocus]],Tabla7[Columna1],Tabla7[Columna2])</f>
        <v>Cuentas Por Pagar Contratos</v>
      </c>
      <c r="D6609" s="43" t="s">
        <v>7287</v>
      </c>
      <c r="E6609" t="s">
        <v>7286</v>
      </c>
      <c r="F6609" t="s">
        <v>20102</v>
      </c>
      <c r="G6609" s="41">
        <v>43763</v>
      </c>
      <c r="L6609" t="s">
        <v>21854</v>
      </c>
      <c r="M6609" s="44">
        <v>1439345.98</v>
      </c>
      <c r="N6609">
        <v>0.01</v>
      </c>
    </row>
    <row r="6610" spans="2:14" x14ac:dyDescent="0.25">
      <c r="B6610" s="49" t="s">
        <v>9328</v>
      </c>
      <c r="C6610" s="53" t="str">
        <f>_xlfn.XLOOKUP(Tabla1[[#This Row],[txtDimensionFocus]],Tabla7[Columna1],Tabla7[Columna2])</f>
        <v>Cuentas Por Pagar Contratos</v>
      </c>
      <c r="D6610" s="43" t="s">
        <v>7287</v>
      </c>
      <c r="E6610" t="s">
        <v>7286</v>
      </c>
      <c r="F6610" t="s">
        <v>20104</v>
      </c>
      <c r="G6610" s="41">
        <v>43700</v>
      </c>
      <c r="L6610" t="s">
        <v>21854</v>
      </c>
      <c r="M6610" s="44">
        <v>1439345.98</v>
      </c>
      <c r="N6610">
        <v>0.01</v>
      </c>
    </row>
    <row r="6611" spans="2:14" x14ac:dyDescent="0.25">
      <c r="B6611" s="49" t="s">
        <v>9328</v>
      </c>
      <c r="C6611" s="53" t="str">
        <f>_xlfn.XLOOKUP(Tabla1[[#This Row],[txtDimensionFocus]],Tabla7[Columna1],Tabla7[Columna2])</f>
        <v>Cuentas Por Pagar Contratos</v>
      </c>
      <c r="D6611" s="43" t="s">
        <v>7287</v>
      </c>
      <c r="E6611" t="s">
        <v>7286</v>
      </c>
      <c r="F6611" t="s">
        <v>20103</v>
      </c>
      <c r="G6611" s="41">
        <v>43700</v>
      </c>
      <c r="L6611" t="s">
        <v>21854</v>
      </c>
      <c r="M6611" s="44">
        <v>1439345.98</v>
      </c>
      <c r="N6611">
        <v>0.01</v>
      </c>
    </row>
    <row r="6612" spans="2:14" x14ac:dyDescent="0.25">
      <c r="B6612" s="49" t="s">
        <v>9328</v>
      </c>
      <c r="C6612" s="53" t="str">
        <f>_xlfn.XLOOKUP(Tabla1[[#This Row],[txtDimensionFocus]],Tabla7[Columna1],Tabla7[Columna2])</f>
        <v>Cuentas Por Pagar Contratos</v>
      </c>
      <c r="D6612" s="43" t="s">
        <v>7287</v>
      </c>
      <c r="E6612" t="s">
        <v>7286</v>
      </c>
      <c r="F6612" t="s">
        <v>20093</v>
      </c>
      <c r="G6612" s="41">
        <v>43661</v>
      </c>
      <c r="L6612" t="s">
        <v>21854</v>
      </c>
      <c r="M6612" s="44">
        <v>1431780.63</v>
      </c>
      <c r="N6612">
        <v>0.01</v>
      </c>
    </row>
    <row r="6613" spans="2:14" x14ac:dyDescent="0.25">
      <c r="B6613" s="49" t="s">
        <v>9328</v>
      </c>
      <c r="C6613" s="53" t="str">
        <f>_xlfn.XLOOKUP(Tabla1[[#This Row],[txtDimensionFocus]],Tabla7[Columna1],Tabla7[Columna2])</f>
        <v>Cuentas Por Pagar Contratos</v>
      </c>
      <c r="D6613" s="43" t="s">
        <v>7287</v>
      </c>
      <c r="E6613" t="s">
        <v>7286</v>
      </c>
      <c r="F6613" t="s">
        <v>20092</v>
      </c>
      <c r="G6613" s="41">
        <v>43661</v>
      </c>
      <c r="L6613" t="s">
        <v>21854</v>
      </c>
      <c r="M6613" s="44">
        <v>1431780.63</v>
      </c>
      <c r="N6613">
        <v>0.01</v>
      </c>
    </row>
    <row r="6614" spans="2:14" x14ac:dyDescent="0.25">
      <c r="B6614" s="49" t="s">
        <v>9328</v>
      </c>
      <c r="C6614" s="53" t="str">
        <f>_xlfn.XLOOKUP(Tabla1[[#This Row],[txtDimensionFocus]],Tabla7[Columna1],Tabla7[Columna2])</f>
        <v>Cuentas Por Pagar Contratos</v>
      </c>
      <c r="D6614" s="43" t="s">
        <v>7287</v>
      </c>
      <c r="E6614" t="s">
        <v>7286</v>
      </c>
      <c r="F6614" t="s">
        <v>20105</v>
      </c>
      <c r="G6614" s="41">
        <v>45093</v>
      </c>
      <c r="L6614" t="s">
        <v>21854</v>
      </c>
      <c r="M6614" s="44">
        <v>3074215.85</v>
      </c>
      <c r="N6614">
        <v>0.01</v>
      </c>
    </row>
    <row r="6615" spans="2:14" x14ac:dyDescent="0.25">
      <c r="B6615" s="49" t="s">
        <v>9328</v>
      </c>
      <c r="C6615" s="53" t="str">
        <f>_xlfn.XLOOKUP(Tabla1[[#This Row],[txtDimensionFocus]],Tabla7[Columna1],Tabla7[Columna2])</f>
        <v>Cuentas Por Pagar Contratos</v>
      </c>
      <c r="D6615" s="43" t="s">
        <v>7287</v>
      </c>
      <c r="E6615" t="s">
        <v>7286</v>
      </c>
      <c r="F6615" t="s">
        <v>20094</v>
      </c>
      <c r="G6615" s="41">
        <v>44924</v>
      </c>
      <c r="L6615" t="s">
        <v>21854</v>
      </c>
      <c r="M6615" s="44">
        <v>3153135.05</v>
      </c>
      <c r="N6615">
        <v>0.01</v>
      </c>
    </row>
    <row r="6616" spans="2:14" x14ac:dyDescent="0.25">
      <c r="B6616" s="49" t="s">
        <v>9328</v>
      </c>
      <c r="C6616" s="53" t="str">
        <f>_xlfn.XLOOKUP(Tabla1[[#This Row],[txtDimensionFocus]],Tabla7[Columna1],Tabla7[Columna2])</f>
        <v>Cuentas Por Pagar Contratos</v>
      </c>
      <c r="D6616" s="43" t="s">
        <v>7287</v>
      </c>
      <c r="E6616" t="s">
        <v>7286</v>
      </c>
      <c r="F6616" t="s">
        <v>20095</v>
      </c>
      <c r="G6616" s="41">
        <v>44902</v>
      </c>
      <c r="L6616" t="s">
        <v>21854</v>
      </c>
      <c r="M6616" s="44">
        <v>3062215.25</v>
      </c>
      <c r="N6616">
        <v>0.01</v>
      </c>
    </row>
    <row r="6617" spans="2:14" x14ac:dyDescent="0.25">
      <c r="B6617" s="49" t="s">
        <v>9328</v>
      </c>
      <c r="C6617" s="53" t="str">
        <f>_xlfn.XLOOKUP(Tabla1[[#This Row],[txtDimensionFocus]],Tabla7[Columna1],Tabla7[Columna2])</f>
        <v>Cuentas Por Pagar Contratos</v>
      </c>
      <c r="D6617" s="43" t="s">
        <v>7287</v>
      </c>
      <c r="E6617" t="s">
        <v>7286</v>
      </c>
      <c r="F6617" t="s">
        <v>20096</v>
      </c>
      <c r="G6617" s="41">
        <v>44770</v>
      </c>
      <c r="L6617" t="s">
        <v>21854</v>
      </c>
      <c r="M6617" s="44">
        <v>3066769.15</v>
      </c>
      <c r="N6617">
        <v>0.01</v>
      </c>
    </row>
    <row r="6618" spans="2:14" x14ac:dyDescent="0.25">
      <c r="B6618" s="49" t="s">
        <v>9328</v>
      </c>
      <c r="C6618" s="53" t="str">
        <f>_xlfn.XLOOKUP(Tabla1[[#This Row],[txtDimensionFocus]],Tabla7[Columna1],Tabla7[Columna2])</f>
        <v>Cuentas Por Pagar Contratos</v>
      </c>
      <c r="D6618" s="43" t="s">
        <v>7287</v>
      </c>
      <c r="E6618" t="s">
        <v>7286</v>
      </c>
      <c r="F6618" t="s">
        <v>20097</v>
      </c>
      <c r="G6618" s="41">
        <v>44525</v>
      </c>
      <c r="L6618" t="s">
        <v>21854</v>
      </c>
      <c r="M6618" s="44">
        <v>4785773.17</v>
      </c>
      <c r="N6618">
        <v>0.01</v>
      </c>
    </row>
    <row r="6619" spans="2:14" x14ac:dyDescent="0.25">
      <c r="B6619" s="49" t="s">
        <v>9328</v>
      </c>
      <c r="C6619" s="53" t="str">
        <f>_xlfn.XLOOKUP(Tabla1[[#This Row],[txtDimensionFocus]],Tabla7[Columna1],Tabla7[Columna2])</f>
        <v>Cuentas Por Pagar Contratos</v>
      </c>
      <c r="D6619" s="43" t="s">
        <v>7287</v>
      </c>
      <c r="E6619" t="s">
        <v>7286</v>
      </c>
      <c r="F6619" t="s">
        <v>20098</v>
      </c>
      <c r="G6619" s="41">
        <v>44181</v>
      </c>
      <c r="L6619" t="s">
        <v>21854</v>
      </c>
      <c r="M6619" s="44">
        <v>3281446.55</v>
      </c>
      <c r="N6619">
        <v>0.01</v>
      </c>
    </row>
    <row r="6620" spans="2:14" x14ac:dyDescent="0.25">
      <c r="B6620" s="49" t="s">
        <v>9328</v>
      </c>
      <c r="C6620" s="53" t="str">
        <f>_xlfn.XLOOKUP(Tabla1[[#This Row],[txtDimensionFocus]],Tabla7[Columna1],Tabla7[Columna2])</f>
        <v>Cuentas Por Pagar Contratos</v>
      </c>
      <c r="D6620" s="43" t="s">
        <v>20113</v>
      </c>
      <c r="E6620" t="s">
        <v>20114</v>
      </c>
      <c r="F6620" t="s">
        <v>20115</v>
      </c>
      <c r="G6620" s="41">
        <v>44739</v>
      </c>
      <c r="L6620" t="s">
        <v>21854</v>
      </c>
      <c r="M6620" s="44">
        <v>104477.18</v>
      </c>
      <c r="N6620">
        <v>0.01</v>
      </c>
    </row>
    <row r="6621" spans="2:14" x14ac:dyDescent="0.25">
      <c r="B6621" s="49" t="s">
        <v>9328</v>
      </c>
      <c r="C6621" s="53" t="str">
        <f>_xlfn.XLOOKUP(Tabla1[[#This Row],[txtDimensionFocus]],Tabla7[Columna1],Tabla7[Columna2])</f>
        <v>Cuentas Por Pagar Contratos</v>
      </c>
      <c r="D6621" s="43" t="s">
        <v>7503</v>
      </c>
      <c r="E6621" t="s">
        <v>7502</v>
      </c>
      <c r="F6621" t="s">
        <v>20118</v>
      </c>
      <c r="G6621" s="41">
        <v>43143</v>
      </c>
      <c r="L6621" t="s">
        <v>21854</v>
      </c>
      <c r="M6621" s="44">
        <v>246837.01</v>
      </c>
      <c r="N6621">
        <v>0.01</v>
      </c>
    </row>
    <row r="6622" spans="2:14" x14ac:dyDescent="0.25">
      <c r="B6622" s="49" t="s">
        <v>9328</v>
      </c>
      <c r="C6622" s="53" t="str">
        <f>_xlfn.XLOOKUP(Tabla1[[#This Row],[txtDimensionFocus]],Tabla7[Columna1],Tabla7[Columna2])</f>
        <v>Cuentas Por Pagar Contratos</v>
      </c>
      <c r="D6622" s="43" t="s">
        <v>7336</v>
      </c>
      <c r="E6622" t="s">
        <v>7335</v>
      </c>
      <c r="F6622" t="s">
        <v>20126</v>
      </c>
      <c r="G6622" s="41">
        <v>43657</v>
      </c>
      <c r="L6622" t="s">
        <v>21854</v>
      </c>
      <c r="M6622" s="44">
        <v>824964.37</v>
      </c>
      <c r="N6622">
        <v>0.01</v>
      </c>
    </row>
    <row r="6623" spans="2:14" x14ac:dyDescent="0.25">
      <c r="B6623" s="49" t="s">
        <v>9328</v>
      </c>
      <c r="C6623" s="53" t="str">
        <f>_xlfn.XLOOKUP(Tabla1[[#This Row],[txtDimensionFocus]],Tabla7[Columna1],Tabla7[Columna2])</f>
        <v>Cuentas Por Pagar Contratos</v>
      </c>
      <c r="D6623" s="43" t="s">
        <v>7336</v>
      </c>
      <c r="E6623" t="s">
        <v>7335</v>
      </c>
      <c r="F6623" t="s">
        <v>20127</v>
      </c>
      <c r="G6623" s="41">
        <v>43465</v>
      </c>
      <c r="L6623" t="s">
        <v>21854</v>
      </c>
      <c r="M6623" s="44">
        <v>817161.94</v>
      </c>
      <c r="N6623">
        <v>0.01</v>
      </c>
    </row>
    <row r="6624" spans="2:14" x14ac:dyDescent="0.25">
      <c r="B6624" s="49" t="s">
        <v>9328</v>
      </c>
      <c r="C6624" s="53" t="str">
        <f>_xlfn.XLOOKUP(Tabla1[[#This Row],[txtDimensionFocus]],Tabla7[Columna1],Tabla7[Columna2])</f>
        <v>Cuentas Por Pagar Contratos</v>
      </c>
      <c r="D6624" s="43" t="s">
        <v>7336</v>
      </c>
      <c r="E6624" t="s">
        <v>7335</v>
      </c>
      <c r="F6624" t="s">
        <v>20125</v>
      </c>
      <c r="G6624" s="41">
        <v>43901</v>
      </c>
      <c r="L6624" t="s">
        <v>21854</v>
      </c>
      <c r="M6624" s="44">
        <v>549976.25</v>
      </c>
      <c r="N6624">
        <v>0.01</v>
      </c>
    </row>
    <row r="6625" spans="2:14" x14ac:dyDescent="0.25">
      <c r="B6625" s="49" t="s">
        <v>9328</v>
      </c>
      <c r="C6625" s="53" t="str">
        <f>_xlfn.XLOOKUP(Tabla1[[#This Row],[txtDimensionFocus]],Tabla7[Columna1],Tabla7[Columna2])</f>
        <v>Cuentas Por Pagar Contratos</v>
      </c>
      <c r="D6625" s="43" t="s">
        <v>8676</v>
      </c>
      <c r="E6625" t="s">
        <v>8675</v>
      </c>
      <c r="F6625" t="s">
        <v>20161</v>
      </c>
      <c r="G6625" s="41">
        <v>45142</v>
      </c>
      <c r="L6625" t="s">
        <v>21854</v>
      </c>
      <c r="M6625" s="44">
        <v>598160.65</v>
      </c>
      <c r="N6625">
        <v>0.01</v>
      </c>
    </row>
    <row r="6626" spans="2:14" x14ac:dyDescent="0.25">
      <c r="B6626" s="49" t="s">
        <v>9328</v>
      </c>
      <c r="C6626" s="53" t="str">
        <f>_xlfn.XLOOKUP(Tabla1[[#This Row],[txtDimensionFocus]],Tabla7[Columna1],Tabla7[Columna2])</f>
        <v>Cuentas Por Pagar Contratos</v>
      </c>
      <c r="D6626" s="43" t="s">
        <v>8676</v>
      </c>
      <c r="E6626" t="s">
        <v>8675</v>
      </c>
      <c r="F6626" t="s">
        <v>20162</v>
      </c>
      <c r="G6626" s="41">
        <v>44889</v>
      </c>
      <c r="L6626" t="s">
        <v>21854</v>
      </c>
      <c r="M6626" s="44">
        <v>580821.47</v>
      </c>
      <c r="N6626">
        <v>0.01</v>
      </c>
    </row>
    <row r="6627" spans="2:14" x14ac:dyDescent="0.25">
      <c r="B6627" s="49" t="s">
        <v>9328</v>
      </c>
      <c r="C6627" s="53" t="str">
        <f>_xlfn.XLOOKUP(Tabla1[[#This Row],[txtDimensionFocus]],Tabla7[Columna1],Tabla7[Columna2])</f>
        <v>Cuentas Por Pagar Contratos</v>
      </c>
      <c r="D6627" s="43" t="s">
        <v>8676</v>
      </c>
      <c r="E6627" t="s">
        <v>8675</v>
      </c>
      <c r="F6627" t="s">
        <v>20164</v>
      </c>
      <c r="G6627" s="41">
        <v>44715</v>
      </c>
      <c r="L6627" t="s">
        <v>21854</v>
      </c>
      <c r="M6627" s="44">
        <v>591307.42000000004</v>
      </c>
      <c r="N6627">
        <v>0.01</v>
      </c>
    </row>
    <row r="6628" spans="2:14" x14ac:dyDescent="0.25">
      <c r="B6628" s="49" t="s">
        <v>9328</v>
      </c>
      <c r="C6628" s="53" t="str">
        <f>_xlfn.XLOOKUP(Tabla1[[#This Row],[txtDimensionFocus]],Tabla7[Columna1],Tabla7[Columna2])</f>
        <v>Cuentas Por Pagar Contratos</v>
      </c>
      <c r="D6628" s="43" t="s">
        <v>8676</v>
      </c>
      <c r="E6628" t="s">
        <v>8675</v>
      </c>
      <c r="F6628" t="s">
        <v>20163</v>
      </c>
      <c r="G6628" s="41">
        <v>44741</v>
      </c>
      <c r="L6628" t="s">
        <v>21854</v>
      </c>
      <c r="M6628" s="44">
        <v>585368.81999999995</v>
      </c>
      <c r="N6628">
        <v>0.01</v>
      </c>
    </row>
    <row r="6629" spans="2:14" x14ac:dyDescent="0.25">
      <c r="B6629" s="49" t="s">
        <v>9328</v>
      </c>
      <c r="C6629" s="53" t="str">
        <f>_xlfn.XLOOKUP(Tabla1[[#This Row],[txtDimensionFocus]],Tabla7[Columna1],Tabla7[Columna2])</f>
        <v>Cuentas Por Pagar Contratos</v>
      </c>
      <c r="D6629" s="43" t="s">
        <v>8676</v>
      </c>
      <c r="E6629" t="s">
        <v>8675</v>
      </c>
      <c r="F6629" t="s">
        <v>20166</v>
      </c>
      <c r="G6629" s="41">
        <v>44672</v>
      </c>
      <c r="L6629" t="s">
        <v>21854</v>
      </c>
      <c r="M6629" s="44">
        <v>1766911.24</v>
      </c>
      <c r="N6629">
        <v>0.01</v>
      </c>
    </row>
    <row r="6630" spans="2:14" x14ac:dyDescent="0.25">
      <c r="B6630" s="49" t="s">
        <v>9328</v>
      </c>
      <c r="C6630" s="53" t="str">
        <f>_xlfn.XLOOKUP(Tabla1[[#This Row],[txtDimensionFocus]],Tabla7[Columna1],Tabla7[Columna2])</f>
        <v>Cuentas Por Pagar Contratos</v>
      </c>
      <c r="D6630" s="43" t="s">
        <v>8676</v>
      </c>
      <c r="E6630" t="s">
        <v>8675</v>
      </c>
      <c r="F6630" t="s">
        <v>20167</v>
      </c>
      <c r="G6630" s="41">
        <v>44684</v>
      </c>
      <c r="L6630" t="s">
        <v>21854</v>
      </c>
      <c r="M6630" s="44">
        <v>589830.29</v>
      </c>
      <c r="N6630">
        <v>0.01</v>
      </c>
    </row>
    <row r="6631" spans="2:14" x14ac:dyDescent="0.25">
      <c r="B6631" s="49" t="s">
        <v>9328</v>
      </c>
      <c r="C6631" s="53" t="str">
        <f>_xlfn.XLOOKUP(Tabla1[[#This Row],[txtDimensionFocus]],Tabla7[Columna1],Tabla7[Columna2])</f>
        <v>Cuentas Por Pagar Contratos</v>
      </c>
      <c r="D6631" s="43" t="s">
        <v>8676</v>
      </c>
      <c r="E6631" t="s">
        <v>8675</v>
      </c>
      <c r="F6631" t="s">
        <v>20168</v>
      </c>
      <c r="G6631" s="41">
        <v>44558</v>
      </c>
      <c r="L6631" t="s">
        <v>21854</v>
      </c>
      <c r="M6631" s="44">
        <v>1216166.01</v>
      </c>
      <c r="N6631">
        <v>0.01</v>
      </c>
    </row>
    <row r="6632" spans="2:14" x14ac:dyDescent="0.25">
      <c r="B6632" s="49" t="s">
        <v>9328</v>
      </c>
      <c r="C6632" s="53" t="str">
        <f>_xlfn.XLOOKUP(Tabla1[[#This Row],[txtDimensionFocus]],Tabla7[Columna1],Tabla7[Columna2])</f>
        <v>Cuentas Por Pagar Contratos</v>
      </c>
      <c r="D6632" s="43" t="s">
        <v>8676</v>
      </c>
      <c r="E6632" t="s">
        <v>8675</v>
      </c>
      <c r="F6632" t="s">
        <v>20165</v>
      </c>
      <c r="G6632" s="41">
        <v>44342</v>
      </c>
      <c r="L6632" t="s">
        <v>21854</v>
      </c>
      <c r="M6632" s="44">
        <v>1828551.61</v>
      </c>
      <c r="N6632">
        <v>0.01</v>
      </c>
    </row>
    <row r="6633" spans="2:14" x14ac:dyDescent="0.25">
      <c r="B6633" s="49" t="s">
        <v>9328</v>
      </c>
      <c r="C6633" s="53" t="str">
        <f>_xlfn.XLOOKUP(Tabla1[[#This Row],[txtDimensionFocus]],Tabla7[Columna1],Tabla7[Columna2])</f>
        <v>Cuentas Por Pagar Contratos</v>
      </c>
      <c r="D6633" s="43" t="s">
        <v>8676</v>
      </c>
      <c r="E6633" t="s">
        <v>8675</v>
      </c>
      <c r="F6633" t="s">
        <v>20171</v>
      </c>
      <c r="G6633" s="41">
        <v>44167</v>
      </c>
      <c r="L6633" t="s">
        <v>21854</v>
      </c>
      <c r="M6633" s="44">
        <v>1249712.8700000001</v>
      </c>
      <c r="N6633">
        <v>0.01</v>
      </c>
    </row>
    <row r="6634" spans="2:14" x14ac:dyDescent="0.25">
      <c r="B6634" s="49" t="s">
        <v>9328</v>
      </c>
      <c r="C6634" s="53" t="str">
        <f>_xlfn.XLOOKUP(Tabla1[[#This Row],[txtDimensionFocus]],Tabla7[Columna1],Tabla7[Columna2])</f>
        <v>Cuentas Por Pagar Contratos</v>
      </c>
      <c r="D6634" s="43" t="s">
        <v>8676</v>
      </c>
      <c r="E6634" t="s">
        <v>8675</v>
      </c>
      <c r="F6634" t="s">
        <v>20170</v>
      </c>
      <c r="G6634" s="41">
        <v>44167</v>
      </c>
      <c r="L6634" t="s">
        <v>21854</v>
      </c>
      <c r="M6634" s="44">
        <v>1249712.8700000001</v>
      </c>
      <c r="N6634">
        <v>0.01</v>
      </c>
    </row>
    <row r="6635" spans="2:14" x14ac:dyDescent="0.25">
      <c r="B6635" s="49" t="s">
        <v>9328</v>
      </c>
      <c r="C6635" s="53" t="str">
        <f>_xlfn.XLOOKUP(Tabla1[[#This Row],[txtDimensionFocus]],Tabla7[Columna1],Tabla7[Columna2])</f>
        <v>Cuentas Por Pagar Contratos</v>
      </c>
      <c r="D6635" s="43" t="s">
        <v>8676</v>
      </c>
      <c r="E6635" t="s">
        <v>8675</v>
      </c>
      <c r="F6635" t="s">
        <v>20174</v>
      </c>
      <c r="G6635" s="41">
        <v>43857</v>
      </c>
      <c r="L6635" t="s">
        <v>21854</v>
      </c>
      <c r="M6635" s="44">
        <v>551742.51</v>
      </c>
      <c r="N6635">
        <v>0.01</v>
      </c>
    </row>
    <row r="6636" spans="2:14" x14ac:dyDescent="0.25">
      <c r="B6636" s="49" t="s">
        <v>9328</v>
      </c>
      <c r="C6636" s="53" t="str">
        <f>_xlfn.XLOOKUP(Tabla1[[#This Row],[txtDimensionFocus]],Tabla7[Columna1],Tabla7[Columna2])</f>
        <v>Cuentas Por Pagar Contratos</v>
      </c>
      <c r="D6636" s="43" t="s">
        <v>8676</v>
      </c>
      <c r="E6636" t="s">
        <v>8675</v>
      </c>
      <c r="F6636" t="s">
        <v>20173</v>
      </c>
      <c r="G6636" s="41">
        <v>43857</v>
      </c>
      <c r="L6636" t="s">
        <v>21854</v>
      </c>
      <c r="M6636" s="44">
        <v>565350.18999999994</v>
      </c>
      <c r="N6636">
        <v>0.01</v>
      </c>
    </row>
    <row r="6637" spans="2:14" x14ac:dyDescent="0.25">
      <c r="B6637" s="49" t="s">
        <v>9328</v>
      </c>
      <c r="C6637" s="53" t="str">
        <f>_xlfn.XLOOKUP(Tabla1[[#This Row],[txtDimensionFocus]],Tabla7[Columna1],Tabla7[Columna2])</f>
        <v>Cuentas Por Pagar Contratos</v>
      </c>
      <c r="D6637" s="43" t="s">
        <v>8676</v>
      </c>
      <c r="E6637" t="s">
        <v>8675</v>
      </c>
      <c r="F6637" t="s">
        <v>20175</v>
      </c>
      <c r="G6637" s="41">
        <v>43504</v>
      </c>
      <c r="L6637" t="s">
        <v>21854</v>
      </c>
      <c r="M6637" s="44">
        <v>540539.46</v>
      </c>
      <c r="N6637">
        <v>0.01</v>
      </c>
    </row>
    <row r="6638" spans="2:14" x14ac:dyDescent="0.25">
      <c r="B6638" s="49" t="s">
        <v>9328</v>
      </c>
      <c r="C6638" s="53" t="str">
        <f>_xlfn.XLOOKUP(Tabla1[[#This Row],[txtDimensionFocus]],Tabla7[Columna1],Tabla7[Columna2])</f>
        <v>Cuentas Por Pagar Contratos</v>
      </c>
      <c r="D6638" s="43" t="s">
        <v>8676</v>
      </c>
      <c r="E6638" t="s">
        <v>8675</v>
      </c>
      <c r="F6638" t="s">
        <v>20176</v>
      </c>
      <c r="G6638" s="41">
        <v>43413</v>
      </c>
      <c r="L6638" t="s">
        <v>21854</v>
      </c>
      <c r="M6638" s="44">
        <v>536447.28</v>
      </c>
      <c r="N6638">
        <v>0.01</v>
      </c>
    </row>
    <row r="6639" spans="2:14" x14ac:dyDescent="0.25">
      <c r="B6639" s="49" t="s">
        <v>9328</v>
      </c>
      <c r="C6639" s="53" t="str">
        <f>_xlfn.XLOOKUP(Tabla1[[#This Row],[txtDimensionFocus]],Tabla7[Columna1],Tabla7[Columna2])</f>
        <v>Cuentas Por Pagar Contratos</v>
      </c>
      <c r="D6639" s="43" t="s">
        <v>8676</v>
      </c>
      <c r="E6639" t="s">
        <v>8675</v>
      </c>
      <c r="F6639" t="s">
        <v>20177</v>
      </c>
      <c r="G6639" s="41">
        <v>43201</v>
      </c>
      <c r="L6639" t="s">
        <v>21854</v>
      </c>
      <c r="M6639" s="44">
        <v>528357.38</v>
      </c>
      <c r="N6639">
        <v>0.01</v>
      </c>
    </row>
    <row r="6640" spans="2:14" x14ac:dyDescent="0.25">
      <c r="B6640" s="49" t="s">
        <v>9328</v>
      </c>
      <c r="C6640" s="53" t="str">
        <f>_xlfn.XLOOKUP(Tabla1[[#This Row],[txtDimensionFocus]],Tabla7[Columna1],Tabla7[Columna2])</f>
        <v>Cuentas Por Pagar Contratos</v>
      </c>
      <c r="D6640" s="43" t="s">
        <v>8676</v>
      </c>
      <c r="E6640" t="s">
        <v>8675</v>
      </c>
      <c r="F6640" t="s">
        <v>20178</v>
      </c>
      <c r="G6640" s="41">
        <v>43231</v>
      </c>
      <c r="L6640" t="s">
        <v>21854</v>
      </c>
      <c r="M6640" s="44">
        <v>529400.81999999995</v>
      </c>
      <c r="N6640">
        <v>0.01</v>
      </c>
    </row>
    <row r="6641" spans="2:14" x14ac:dyDescent="0.25">
      <c r="B6641" s="49" t="s">
        <v>9328</v>
      </c>
      <c r="C6641" s="53" t="str">
        <f>_xlfn.XLOOKUP(Tabla1[[#This Row],[txtDimensionFocus]],Tabla7[Columna1],Tabla7[Columna2])</f>
        <v>Cuentas Por Pagar Contratos</v>
      </c>
      <c r="D6641" s="43" t="s">
        <v>8676</v>
      </c>
      <c r="E6641" t="s">
        <v>8675</v>
      </c>
      <c r="F6641" t="s">
        <v>20179</v>
      </c>
      <c r="G6641" s="41">
        <v>43271</v>
      </c>
      <c r="L6641" t="s">
        <v>21854</v>
      </c>
      <c r="M6641" s="44">
        <v>529203.30000000005</v>
      </c>
      <c r="N6641">
        <v>0.01</v>
      </c>
    </row>
    <row r="6642" spans="2:14" x14ac:dyDescent="0.25">
      <c r="B6642" s="49" t="s">
        <v>9328</v>
      </c>
      <c r="C6642" s="53" t="str">
        <f>_xlfn.XLOOKUP(Tabla1[[#This Row],[txtDimensionFocus]],Tabla7[Columna1],Tabla7[Columna2])</f>
        <v>Cuentas Por Pagar Contratos</v>
      </c>
      <c r="D6642" s="43" t="s">
        <v>7352</v>
      </c>
      <c r="E6642" t="s">
        <v>22281</v>
      </c>
      <c r="F6642" t="s">
        <v>20186</v>
      </c>
      <c r="G6642" s="41">
        <v>43706</v>
      </c>
      <c r="L6642" t="s">
        <v>21854</v>
      </c>
      <c r="M6642" s="44">
        <v>2004518.19</v>
      </c>
      <c r="N6642">
        <v>0.01</v>
      </c>
    </row>
    <row r="6643" spans="2:14" x14ac:dyDescent="0.25">
      <c r="B6643" s="49" t="s">
        <v>9328</v>
      </c>
      <c r="C6643" s="53" t="str">
        <f>_xlfn.XLOOKUP(Tabla1[[#This Row],[txtDimensionFocus]],Tabla7[Columna1],Tabla7[Columna2])</f>
        <v>Cuentas Por Pagar Contratos</v>
      </c>
      <c r="D6643" s="43" t="s">
        <v>7352</v>
      </c>
      <c r="E6643" t="s">
        <v>22281</v>
      </c>
      <c r="F6643" t="s">
        <v>20187</v>
      </c>
      <c r="G6643" s="41">
        <v>43706</v>
      </c>
      <c r="L6643" t="s">
        <v>21854</v>
      </c>
      <c r="M6643" s="44">
        <v>2004518.19</v>
      </c>
      <c r="N6643">
        <v>0.01</v>
      </c>
    </row>
    <row r="6644" spans="2:14" x14ac:dyDescent="0.25">
      <c r="B6644" s="49" t="s">
        <v>9328</v>
      </c>
      <c r="C6644" s="53" t="str">
        <f>_xlfn.XLOOKUP(Tabla1[[#This Row],[txtDimensionFocus]],Tabla7[Columna1],Tabla7[Columna2])</f>
        <v>Cuentas Por Pagar Contratos</v>
      </c>
      <c r="D6644" s="43" t="s">
        <v>20198</v>
      </c>
      <c r="E6644" t="s">
        <v>20199</v>
      </c>
      <c r="F6644" t="s">
        <v>20200</v>
      </c>
      <c r="G6644" s="41">
        <v>43187</v>
      </c>
      <c r="L6644" t="s">
        <v>21854</v>
      </c>
      <c r="M6644" s="44">
        <v>11627248.24</v>
      </c>
      <c r="N6644">
        <v>0.01</v>
      </c>
    </row>
    <row r="6645" spans="2:14" x14ac:dyDescent="0.25">
      <c r="B6645" s="49" t="s">
        <v>9328</v>
      </c>
      <c r="C6645" s="53" t="str">
        <f>_xlfn.XLOOKUP(Tabla1[[#This Row],[txtDimensionFocus]],Tabla7[Columna1],Tabla7[Columna2])</f>
        <v>Cuentas Por Pagar Contratos</v>
      </c>
      <c r="D6645" s="43" t="s">
        <v>20202</v>
      </c>
      <c r="E6645" t="s">
        <v>20203</v>
      </c>
      <c r="F6645" t="s">
        <v>20204</v>
      </c>
      <c r="G6645" s="41">
        <v>44711</v>
      </c>
      <c r="L6645" t="s">
        <v>21854</v>
      </c>
      <c r="M6645" s="44">
        <v>482028.96</v>
      </c>
      <c r="N6645">
        <v>0.01</v>
      </c>
    </row>
    <row r="6646" spans="2:14" x14ac:dyDescent="0.25">
      <c r="B6646" s="49" t="s">
        <v>9328</v>
      </c>
      <c r="C6646" s="53" t="str">
        <f>_xlfn.XLOOKUP(Tabla1[[#This Row],[txtDimensionFocus]],Tabla7[Columna1],Tabla7[Columna2])</f>
        <v>Cuentas Por Pagar Contratos</v>
      </c>
      <c r="D6646" s="43" t="s">
        <v>9199</v>
      </c>
      <c r="E6646" t="s">
        <v>9198</v>
      </c>
      <c r="F6646" t="s">
        <v>20211</v>
      </c>
      <c r="G6646" s="41">
        <v>45065</v>
      </c>
      <c r="L6646" t="s">
        <v>21854</v>
      </c>
      <c r="M6646" s="44">
        <v>110498.07</v>
      </c>
      <c r="N6646">
        <v>0.01</v>
      </c>
    </row>
    <row r="6647" spans="2:14" x14ac:dyDescent="0.25">
      <c r="B6647" s="49" t="s">
        <v>9328</v>
      </c>
      <c r="C6647" s="53" t="str">
        <f>_xlfn.XLOOKUP(Tabla1[[#This Row],[txtDimensionFocus]],Tabla7[Columna1],Tabla7[Columna2])</f>
        <v>Cuentas Por Pagar Contratos</v>
      </c>
      <c r="D6647" s="43" t="s">
        <v>9199</v>
      </c>
      <c r="E6647" t="s">
        <v>9198</v>
      </c>
      <c r="F6647" t="s">
        <v>20212</v>
      </c>
      <c r="G6647" s="41">
        <v>44974</v>
      </c>
      <c r="L6647" t="s">
        <v>21854</v>
      </c>
      <c r="M6647" s="44">
        <v>228469.05</v>
      </c>
      <c r="N6647">
        <v>0.01</v>
      </c>
    </row>
    <row r="6648" spans="2:14" x14ac:dyDescent="0.25">
      <c r="B6648" s="49" t="s">
        <v>9328</v>
      </c>
      <c r="C6648" s="53" t="str">
        <f>_xlfn.XLOOKUP(Tabla1[[#This Row],[txtDimensionFocus]],Tabla7[Columna1],Tabla7[Columna2])</f>
        <v>Cuentas Por Pagar Contratos</v>
      </c>
      <c r="D6648" s="43" t="s">
        <v>9199</v>
      </c>
      <c r="E6648" t="s">
        <v>9198</v>
      </c>
      <c r="F6648" t="s">
        <v>20213</v>
      </c>
      <c r="G6648" s="41">
        <v>44831</v>
      </c>
      <c r="L6648" t="s">
        <v>21854</v>
      </c>
      <c r="M6648" s="44">
        <v>108427.46</v>
      </c>
      <c r="N6648">
        <v>0.01</v>
      </c>
    </row>
    <row r="6649" spans="2:14" x14ac:dyDescent="0.25">
      <c r="B6649" s="49" t="s">
        <v>9328</v>
      </c>
      <c r="C6649" s="53" t="str">
        <f>_xlfn.XLOOKUP(Tabla1[[#This Row],[txtDimensionFocus]],Tabla7[Columna1],Tabla7[Columna2])</f>
        <v>Cuentas Por Pagar Contratos</v>
      </c>
      <c r="D6649" s="43" t="s">
        <v>9199</v>
      </c>
      <c r="E6649" t="s">
        <v>9198</v>
      </c>
      <c r="F6649" t="s">
        <v>20214</v>
      </c>
      <c r="G6649" s="41">
        <v>44735</v>
      </c>
      <c r="L6649" t="s">
        <v>21854</v>
      </c>
      <c r="M6649" s="44">
        <v>111384.9</v>
      </c>
      <c r="N6649">
        <v>0.01</v>
      </c>
    </row>
    <row r="6650" spans="2:14" x14ac:dyDescent="0.25">
      <c r="B6650" s="49" t="s">
        <v>9328</v>
      </c>
      <c r="C6650" s="53" t="str">
        <f>_xlfn.XLOOKUP(Tabla1[[#This Row],[txtDimensionFocus]],Tabla7[Columna1],Tabla7[Columna2])</f>
        <v>Cuentas Por Pagar Contratos</v>
      </c>
      <c r="D6650" s="43" t="s">
        <v>9199</v>
      </c>
      <c r="E6650" t="s">
        <v>9198</v>
      </c>
      <c r="F6650" t="s">
        <v>20215</v>
      </c>
      <c r="G6650" s="41">
        <v>44706</v>
      </c>
      <c r="L6650" t="s">
        <v>21854</v>
      </c>
      <c r="M6650" s="44">
        <v>111598.47</v>
      </c>
      <c r="N6650">
        <v>0.01</v>
      </c>
    </row>
    <row r="6651" spans="2:14" x14ac:dyDescent="0.25">
      <c r="B6651" s="49" t="s">
        <v>9328</v>
      </c>
      <c r="C6651" s="53" t="str">
        <f>_xlfn.XLOOKUP(Tabla1[[#This Row],[txtDimensionFocus]],Tabla7[Columna1],Tabla7[Columna2])</f>
        <v>Cuentas Por Pagar Contratos</v>
      </c>
      <c r="D6651" s="43" t="s">
        <v>9199</v>
      </c>
      <c r="E6651" t="s">
        <v>9198</v>
      </c>
      <c r="F6651" t="s">
        <v>20217</v>
      </c>
      <c r="G6651" s="41">
        <v>44123</v>
      </c>
      <c r="L6651" t="s">
        <v>21854</v>
      </c>
      <c r="M6651" s="44">
        <v>356041.93</v>
      </c>
      <c r="N6651">
        <v>0.01</v>
      </c>
    </row>
    <row r="6652" spans="2:14" x14ac:dyDescent="0.25">
      <c r="B6652" s="49" t="s">
        <v>9328</v>
      </c>
      <c r="C6652" s="53" t="str">
        <f>_xlfn.XLOOKUP(Tabla1[[#This Row],[txtDimensionFocus]],Tabla7[Columna1],Tabla7[Columna2])</f>
        <v>Cuentas Por Pagar Contratos</v>
      </c>
      <c r="D6652" s="43" t="s">
        <v>20235</v>
      </c>
      <c r="E6652" t="s">
        <v>20236</v>
      </c>
      <c r="F6652" t="s">
        <v>20237</v>
      </c>
      <c r="G6652" s="41">
        <v>44013</v>
      </c>
      <c r="L6652" t="s">
        <v>21854</v>
      </c>
      <c r="M6652" s="44">
        <v>372094.88</v>
      </c>
      <c r="N6652">
        <v>0.01</v>
      </c>
    </row>
    <row r="6653" spans="2:14" x14ac:dyDescent="0.25">
      <c r="B6653" s="49" t="s">
        <v>9328</v>
      </c>
      <c r="C6653" s="53" t="str">
        <f>_xlfn.XLOOKUP(Tabla1[[#This Row],[txtDimensionFocus]],Tabla7[Columna1],Tabla7[Columna2])</f>
        <v>Cuentas Por Pagar Contratos</v>
      </c>
      <c r="D6653" s="43" t="s">
        <v>7684</v>
      </c>
      <c r="E6653" t="s">
        <v>7683</v>
      </c>
      <c r="F6653" t="s">
        <v>20240</v>
      </c>
      <c r="G6653" s="41">
        <v>43999</v>
      </c>
      <c r="L6653" t="s">
        <v>21854</v>
      </c>
      <c r="M6653" s="44">
        <v>213524.41</v>
      </c>
      <c r="N6653">
        <v>0.01</v>
      </c>
    </row>
    <row r="6654" spans="2:14" x14ac:dyDescent="0.25">
      <c r="B6654" s="49" t="s">
        <v>9328</v>
      </c>
      <c r="C6654" s="53" t="str">
        <f>_xlfn.XLOOKUP(Tabla1[[#This Row],[txtDimensionFocus]],Tabla7[Columna1],Tabla7[Columna2])</f>
        <v>Cuentas Por Pagar Contratos</v>
      </c>
      <c r="D6654" s="43" t="s">
        <v>7684</v>
      </c>
      <c r="E6654" t="s">
        <v>7683</v>
      </c>
      <c r="F6654" t="s">
        <v>20241</v>
      </c>
      <c r="G6654" s="41">
        <v>43644</v>
      </c>
      <c r="L6654" t="s">
        <v>21854</v>
      </c>
      <c r="M6654" s="44">
        <v>62997.62</v>
      </c>
      <c r="N6654">
        <v>0.01</v>
      </c>
    </row>
    <row r="6655" spans="2:14" x14ac:dyDescent="0.25">
      <c r="B6655" s="49" t="s">
        <v>9328</v>
      </c>
      <c r="C6655" s="53" t="str">
        <f>_xlfn.XLOOKUP(Tabla1[[#This Row],[txtDimensionFocus]],Tabla7[Columna1],Tabla7[Columna2])</f>
        <v>Cuentas Por Pagar Contratos</v>
      </c>
      <c r="D6655" s="43" t="s">
        <v>7114</v>
      </c>
      <c r="E6655" t="s">
        <v>7113</v>
      </c>
      <c r="F6655" t="s">
        <v>20243</v>
      </c>
      <c r="G6655" s="41">
        <v>43312</v>
      </c>
      <c r="L6655" t="s">
        <v>21854</v>
      </c>
      <c r="M6655" s="44">
        <v>809171.91</v>
      </c>
      <c r="N6655">
        <v>0.01</v>
      </c>
    </row>
    <row r="6656" spans="2:14" x14ac:dyDescent="0.25">
      <c r="B6656" s="49" t="s">
        <v>9328</v>
      </c>
      <c r="C6656" s="53" t="str">
        <f>_xlfn.XLOOKUP(Tabla1[[#This Row],[txtDimensionFocus]],Tabla7[Columna1],Tabla7[Columna2])</f>
        <v>Cuentas Por Pagar Contratos</v>
      </c>
      <c r="D6656" s="43" t="s">
        <v>9249</v>
      </c>
      <c r="E6656" t="s">
        <v>9248</v>
      </c>
      <c r="F6656" t="s">
        <v>20248</v>
      </c>
      <c r="G6656" s="41">
        <v>45166</v>
      </c>
      <c r="L6656" t="s">
        <v>21854</v>
      </c>
      <c r="M6656" s="44">
        <v>806521.79</v>
      </c>
      <c r="N6656">
        <v>0.01</v>
      </c>
    </row>
    <row r="6657" spans="2:14" x14ac:dyDescent="0.25">
      <c r="B6657" s="49" t="s">
        <v>9328</v>
      </c>
      <c r="C6657" s="53" t="str">
        <f>_xlfn.XLOOKUP(Tabla1[[#This Row],[txtDimensionFocus]],Tabla7[Columna1],Tabla7[Columna2])</f>
        <v>Cuentas Por Pagar Contratos</v>
      </c>
      <c r="D6657" s="43" t="s">
        <v>9249</v>
      </c>
      <c r="E6657" t="s">
        <v>9248</v>
      </c>
      <c r="F6657" t="s">
        <v>20249</v>
      </c>
      <c r="G6657" s="41">
        <v>45125</v>
      </c>
      <c r="L6657" t="s">
        <v>21854</v>
      </c>
      <c r="M6657" s="44">
        <v>817014.35</v>
      </c>
      <c r="N6657">
        <v>0.01</v>
      </c>
    </row>
    <row r="6658" spans="2:14" x14ac:dyDescent="0.25">
      <c r="B6658" s="49" t="s">
        <v>9328</v>
      </c>
      <c r="C6658" s="53" t="str">
        <f>_xlfn.XLOOKUP(Tabla1[[#This Row],[txtDimensionFocus]],Tabla7[Columna1],Tabla7[Columna2])</f>
        <v>Cuentas Por Pagar Contratos</v>
      </c>
      <c r="D6658" s="43" t="s">
        <v>9249</v>
      </c>
      <c r="E6658" t="s">
        <v>9248</v>
      </c>
      <c r="F6658" t="s">
        <v>20250</v>
      </c>
      <c r="G6658" s="41">
        <v>44921</v>
      </c>
      <c r="L6658" t="s">
        <v>21854</v>
      </c>
      <c r="M6658" s="44">
        <v>806521.79</v>
      </c>
      <c r="N6658">
        <v>0.01</v>
      </c>
    </row>
    <row r="6659" spans="2:14" x14ac:dyDescent="0.25">
      <c r="B6659" s="49" t="s">
        <v>9328</v>
      </c>
      <c r="C6659" s="53" t="str">
        <f>_xlfn.XLOOKUP(Tabla1[[#This Row],[txtDimensionFocus]],Tabla7[Columna1],Tabla7[Columna2])</f>
        <v>Cuentas Por Pagar Contratos</v>
      </c>
      <c r="D6659" s="43" t="s">
        <v>20258</v>
      </c>
      <c r="E6659" t="s">
        <v>20259</v>
      </c>
      <c r="F6659" t="s">
        <v>20260</v>
      </c>
      <c r="G6659" s="41">
        <v>44651</v>
      </c>
      <c r="L6659" t="s">
        <v>21854</v>
      </c>
      <c r="M6659" s="44">
        <v>111413400</v>
      </c>
      <c r="N6659">
        <v>0.01</v>
      </c>
    </row>
    <row r="6660" spans="2:14" x14ac:dyDescent="0.25">
      <c r="B6660" s="49" t="s">
        <v>9328</v>
      </c>
      <c r="C6660" s="53" t="str">
        <f>_xlfn.XLOOKUP(Tabla1[[#This Row],[txtDimensionFocus]],Tabla7[Columna1],Tabla7[Columna2])</f>
        <v>Cuentas Por Pagar Contratos</v>
      </c>
      <c r="D6660" s="43" t="s">
        <v>20262</v>
      </c>
      <c r="E6660" t="s">
        <v>20263</v>
      </c>
      <c r="F6660" t="s">
        <v>20264</v>
      </c>
      <c r="G6660" s="41">
        <v>43497</v>
      </c>
      <c r="L6660" t="s">
        <v>21854</v>
      </c>
      <c r="M6660" s="44">
        <v>1632876.79</v>
      </c>
      <c r="N6660">
        <v>0.01</v>
      </c>
    </row>
    <row r="6661" spans="2:14" x14ac:dyDescent="0.25">
      <c r="B6661" s="49" t="s">
        <v>9328</v>
      </c>
      <c r="C6661" s="53" t="str">
        <f>_xlfn.XLOOKUP(Tabla1[[#This Row],[txtDimensionFocus]],Tabla7[Columna1],Tabla7[Columna2])</f>
        <v>Cuentas Por Pagar Contratos</v>
      </c>
      <c r="D6661" s="43" t="s">
        <v>7772</v>
      </c>
      <c r="E6661" t="s">
        <v>7771</v>
      </c>
      <c r="F6661" t="s">
        <v>20281</v>
      </c>
      <c r="G6661" s="41">
        <v>44112</v>
      </c>
      <c r="L6661" t="s">
        <v>21854</v>
      </c>
      <c r="M6661" s="44">
        <v>1234222.47</v>
      </c>
      <c r="N6661">
        <v>0.01</v>
      </c>
    </row>
    <row r="6662" spans="2:14" x14ac:dyDescent="0.25">
      <c r="B6662" s="49" t="s">
        <v>9328</v>
      </c>
      <c r="C6662" s="53" t="str">
        <f>_xlfn.XLOOKUP(Tabla1[[#This Row],[txtDimensionFocus]],Tabla7[Columna1],Tabla7[Columna2])</f>
        <v>Cuentas Por Pagar Contratos</v>
      </c>
      <c r="D6662" s="43" t="s">
        <v>7772</v>
      </c>
      <c r="E6662" t="s">
        <v>7771</v>
      </c>
      <c r="F6662" t="s">
        <v>20276</v>
      </c>
      <c r="G6662" s="41">
        <v>44252</v>
      </c>
      <c r="L6662" t="s">
        <v>21854</v>
      </c>
      <c r="M6662" s="44">
        <v>617111.19999999995</v>
      </c>
      <c r="N6662">
        <v>0.01</v>
      </c>
    </row>
    <row r="6663" spans="2:14" x14ac:dyDescent="0.25">
      <c r="B6663" s="49" t="s">
        <v>9328</v>
      </c>
      <c r="C6663" s="53" t="str">
        <f>_xlfn.XLOOKUP(Tabla1[[#This Row],[txtDimensionFocus]],Tabla7[Columna1],Tabla7[Columna2])</f>
        <v>Cuentas Por Pagar Contratos</v>
      </c>
      <c r="D6663" s="43" t="s">
        <v>7772</v>
      </c>
      <c r="E6663" t="s">
        <v>7771</v>
      </c>
      <c r="F6663" t="s">
        <v>20275</v>
      </c>
      <c r="G6663" s="41">
        <v>44252</v>
      </c>
      <c r="L6663" t="s">
        <v>21854</v>
      </c>
      <c r="M6663" s="44">
        <v>617111.19999999995</v>
      </c>
      <c r="N6663">
        <v>0.01</v>
      </c>
    </row>
    <row r="6664" spans="2:14" x14ac:dyDescent="0.25">
      <c r="B6664" s="49" t="s">
        <v>9328</v>
      </c>
      <c r="C6664" s="53" t="str">
        <f>_xlfn.XLOOKUP(Tabla1[[#This Row],[txtDimensionFocus]],Tabla7[Columna1],Tabla7[Columna2])</f>
        <v>Cuentas Por Pagar Contratos</v>
      </c>
      <c r="D6664" s="43" t="s">
        <v>7772</v>
      </c>
      <c r="E6664" t="s">
        <v>7771</v>
      </c>
      <c r="F6664" t="s">
        <v>20278</v>
      </c>
      <c r="G6664" s="41">
        <v>44168</v>
      </c>
      <c r="L6664" t="s">
        <v>21854</v>
      </c>
      <c r="M6664" s="44">
        <v>617111.19999999995</v>
      </c>
      <c r="N6664">
        <v>0.01</v>
      </c>
    </row>
    <row r="6665" spans="2:14" x14ac:dyDescent="0.25">
      <c r="B6665" s="49" t="s">
        <v>9328</v>
      </c>
      <c r="C6665" s="53" t="str">
        <f>_xlfn.XLOOKUP(Tabla1[[#This Row],[txtDimensionFocus]],Tabla7[Columna1],Tabla7[Columna2])</f>
        <v>Cuentas Por Pagar Contratos</v>
      </c>
      <c r="D6665" s="43" t="s">
        <v>7772</v>
      </c>
      <c r="E6665" t="s">
        <v>7771</v>
      </c>
      <c r="F6665" t="s">
        <v>20277</v>
      </c>
      <c r="G6665" s="41">
        <v>44188</v>
      </c>
      <c r="L6665" t="s">
        <v>21854</v>
      </c>
      <c r="M6665" s="44">
        <v>617111.19999999995</v>
      </c>
      <c r="N6665">
        <v>0.01</v>
      </c>
    </row>
    <row r="6666" spans="2:14" x14ac:dyDescent="0.25">
      <c r="B6666" s="49" t="s">
        <v>9328</v>
      </c>
      <c r="C6666" s="53" t="str">
        <f>_xlfn.XLOOKUP(Tabla1[[#This Row],[txtDimensionFocus]],Tabla7[Columna1],Tabla7[Columna2])</f>
        <v>Cuentas Por Pagar Contratos</v>
      </c>
      <c r="D6666" s="43" t="s">
        <v>7772</v>
      </c>
      <c r="E6666" t="s">
        <v>7771</v>
      </c>
      <c r="F6666" t="s">
        <v>20279</v>
      </c>
      <c r="G6666" s="41">
        <v>44134</v>
      </c>
      <c r="L6666" t="s">
        <v>21854</v>
      </c>
      <c r="M6666" s="44">
        <v>617111.19999999995</v>
      </c>
      <c r="N6666">
        <v>0.01</v>
      </c>
    </row>
    <row r="6667" spans="2:14" x14ac:dyDescent="0.25">
      <c r="B6667" s="49" t="s">
        <v>9328</v>
      </c>
      <c r="C6667" s="53" t="str">
        <f>_xlfn.XLOOKUP(Tabla1[[#This Row],[txtDimensionFocus]],Tabla7[Columna1],Tabla7[Columna2])</f>
        <v>Cuentas Por Pagar Contratos</v>
      </c>
      <c r="D6667" s="43" t="s">
        <v>7772</v>
      </c>
      <c r="E6667" t="s">
        <v>7771</v>
      </c>
      <c r="F6667" t="s">
        <v>20280</v>
      </c>
      <c r="G6667" s="41">
        <v>44134</v>
      </c>
      <c r="L6667" t="s">
        <v>21854</v>
      </c>
      <c r="M6667" s="44">
        <v>617111.19999999995</v>
      </c>
      <c r="N6667">
        <v>0.01</v>
      </c>
    </row>
    <row r="6668" spans="2:14" x14ac:dyDescent="0.25">
      <c r="B6668" s="49" t="s">
        <v>9328</v>
      </c>
      <c r="C6668" s="53" t="str">
        <f>_xlfn.XLOOKUP(Tabla1[[#This Row],[txtDimensionFocus]],Tabla7[Columna1],Tabla7[Columna2])</f>
        <v>Cuentas Por Pagar Contratos</v>
      </c>
      <c r="D6668" s="43" t="s">
        <v>20283</v>
      </c>
      <c r="E6668" t="s">
        <v>20284</v>
      </c>
      <c r="F6668" t="s">
        <v>20285</v>
      </c>
      <c r="G6668" s="41">
        <v>43363</v>
      </c>
      <c r="L6668" t="s">
        <v>21854</v>
      </c>
      <c r="M6668" s="44">
        <v>638707.07999999996</v>
      </c>
      <c r="N6668">
        <v>0.01</v>
      </c>
    </row>
    <row r="6669" spans="2:14" x14ac:dyDescent="0.25">
      <c r="B6669" s="49" t="s">
        <v>9328</v>
      </c>
      <c r="C6669" s="53" t="str">
        <f>_xlfn.XLOOKUP(Tabla1[[#This Row],[txtDimensionFocus]],Tabla7[Columna1],Tabla7[Columna2])</f>
        <v>Cuentas Por Pagar Contratos</v>
      </c>
      <c r="D6669" s="43" t="s">
        <v>20287</v>
      </c>
      <c r="E6669" t="s">
        <v>20288</v>
      </c>
      <c r="F6669" t="s">
        <v>20289</v>
      </c>
      <c r="G6669" s="41">
        <v>43087</v>
      </c>
      <c r="L6669" t="s">
        <v>21854</v>
      </c>
      <c r="M6669" s="44">
        <v>4693522.22</v>
      </c>
      <c r="N6669">
        <v>0.01</v>
      </c>
    </row>
    <row r="6670" spans="2:14" x14ac:dyDescent="0.25">
      <c r="B6670" s="49" t="s">
        <v>9328</v>
      </c>
      <c r="C6670" s="53" t="str">
        <f>_xlfn.XLOOKUP(Tabla1[[#This Row],[txtDimensionFocus]],Tabla7[Columna1],Tabla7[Columna2])</f>
        <v>Cuentas Por Pagar Contratos</v>
      </c>
      <c r="D6670" s="43" t="s">
        <v>20291</v>
      </c>
      <c r="E6670" t="s">
        <v>20292</v>
      </c>
      <c r="F6670" t="s">
        <v>20293</v>
      </c>
      <c r="G6670" s="41">
        <v>44034</v>
      </c>
      <c r="L6670" t="s">
        <v>21854</v>
      </c>
      <c r="M6670" s="44">
        <v>482764.82</v>
      </c>
      <c r="N6670">
        <v>0.01</v>
      </c>
    </row>
    <row r="6671" spans="2:14" x14ac:dyDescent="0.25">
      <c r="B6671" s="49" t="s">
        <v>9328</v>
      </c>
      <c r="C6671" s="53" t="str">
        <f>_xlfn.XLOOKUP(Tabla1[[#This Row],[txtDimensionFocus]],Tabla7[Columna1],Tabla7[Columna2])</f>
        <v>Cuentas Por Pagar Contratos</v>
      </c>
      <c r="D6671" s="43" t="s">
        <v>20295</v>
      </c>
      <c r="E6671" t="s">
        <v>20296</v>
      </c>
      <c r="F6671" t="s">
        <v>20297</v>
      </c>
      <c r="G6671" s="41">
        <v>44911</v>
      </c>
      <c r="L6671" t="s">
        <v>21854</v>
      </c>
      <c r="M6671" s="44">
        <v>2859553.3</v>
      </c>
      <c r="N6671">
        <v>0.01</v>
      </c>
    </row>
    <row r="6672" spans="2:14" x14ac:dyDescent="0.25">
      <c r="B6672" s="49" t="s">
        <v>9328</v>
      </c>
      <c r="C6672" s="53" t="str">
        <f>_xlfn.XLOOKUP(Tabla1[[#This Row],[txtDimensionFocus]],Tabla7[Columna1],Tabla7[Columna2])</f>
        <v>Cuentas Por Pagar Contratos</v>
      </c>
      <c r="D6672" s="43" t="s">
        <v>7463</v>
      </c>
      <c r="E6672" t="s">
        <v>7462</v>
      </c>
      <c r="F6672" t="s">
        <v>20302</v>
      </c>
      <c r="G6672" s="41">
        <v>43454</v>
      </c>
      <c r="L6672" t="s">
        <v>21854</v>
      </c>
      <c r="M6672" s="44">
        <v>2549624.09</v>
      </c>
      <c r="N6672">
        <v>0.01</v>
      </c>
    </row>
    <row r="6673" spans="2:14" x14ac:dyDescent="0.25">
      <c r="B6673" s="49" t="s">
        <v>9328</v>
      </c>
      <c r="C6673" s="53" t="str">
        <f>_xlfn.XLOOKUP(Tabla1[[#This Row],[txtDimensionFocus]],Tabla7[Columna1],Tabla7[Columna2])</f>
        <v>Cuentas Por Pagar Contratos</v>
      </c>
      <c r="D6673" s="43" t="s">
        <v>7463</v>
      </c>
      <c r="E6673" t="s">
        <v>7462</v>
      </c>
      <c r="F6673" t="s">
        <v>20303</v>
      </c>
      <c r="G6673" s="41">
        <v>43312</v>
      </c>
      <c r="L6673" t="s">
        <v>21854</v>
      </c>
      <c r="M6673" s="44">
        <v>2520741.29</v>
      </c>
      <c r="N6673">
        <v>0.01</v>
      </c>
    </row>
    <row r="6674" spans="2:14" x14ac:dyDescent="0.25">
      <c r="B6674" s="49" t="s">
        <v>9328</v>
      </c>
      <c r="C6674" s="53" t="str">
        <f>_xlfn.XLOOKUP(Tabla1[[#This Row],[txtDimensionFocus]],Tabla7[Columna1],Tabla7[Columna2])</f>
        <v>Cuentas Por Pagar Contratos</v>
      </c>
      <c r="D6674" s="43" t="s">
        <v>20305</v>
      </c>
      <c r="E6674" t="s">
        <v>20306</v>
      </c>
      <c r="F6674" t="s">
        <v>20307</v>
      </c>
      <c r="G6674" s="41">
        <v>43465</v>
      </c>
      <c r="L6674" t="s">
        <v>21854</v>
      </c>
      <c r="M6674" s="44">
        <v>263614.88</v>
      </c>
      <c r="N6674">
        <v>0.01</v>
      </c>
    </row>
    <row r="6675" spans="2:14" x14ac:dyDescent="0.25">
      <c r="B6675" s="49" t="s">
        <v>9328</v>
      </c>
      <c r="C6675" s="53" t="str">
        <f>_xlfn.XLOOKUP(Tabla1[[#This Row],[txtDimensionFocus]],Tabla7[Columna1],Tabla7[Columna2])</f>
        <v>Cuentas Por Pagar Contratos</v>
      </c>
      <c r="D6675" s="43" t="s">
        <v>20312</v>
      </c>
      <c r="E6675" t="s">
        <v>20313</v>
      </c>
      <c r="F6675" t="s">
        <v>20314</v>
      </c>
      <c r="G6675" s="41">
        <v>44690</v>
      </c>
      <c r="L6675" t="s">
        <v>21854</v>
      </c>
      <c r="M6675" s="44">
        <v>10657785.199999999</v>
      </c>
      <c r="N6675">
        <v>0.01</v>
      </c>
    </row>
    <row r="6676" spans="2:14" x14ac:dyDescent="0.25">
      <c r="B6676" s="49" t="s">
        <v>9328</v>
      </c>
      <c r="C6676" s="53" t="str">
        <f>_xlfn.XLOOKUP(Tabla1[[#This Row],[txtDimensionFocus]],Tabla7[Columna1],Tabla7[Columna2])</f>
        <v>Cuentas Por Pagar Contratos</v>
      </c>
      <c r="D6676" s="43" t="s">
        <v>20312</v>
      </c>
      <c r="E6676" t="s">
        <v>20313</v>
      </c>
      <c r="F6676" t="s">
        <v>20315</v>
      </c>
      <c r="G6676" s="41">
        <v>44545</v>
      </c>
      <c r="L6676" t="s">
        <v>21854</v>
      </c>
      <c r="M6676" s="44">
        <v>31635013.190000001</v>
      </c>
      <c r="N6676">
        <v>0.01</v>
      </c>
    </row>
    <row r="6677" spans="2:14" x14ac:dyDescent="0.25">
      <c r="B6677" s="49" t="s">
        <v>9328</v>
      </c>
      <c r="C6677" s="53" t="str">
        <f>_xlfn.XLOOKUP(Tabla1[[#This Row],[txtDimensionFocus]],Tabla7[Columna1],Tabla7[Columna2])</f>
        <v>Cuentas Por Pagar Contratos</v>
      </c>
      <c r="D6677" s="43" t="s">
        <v>20316</v>
      </c>
      <c r="E6677" t="s">
        <v>20317</v>
      </c>
      <c r="F6677" t="s">
        <v>20318</v>
      </c>
      <c r="G6677" s="41">
        <v>43978</v>
      </c>
      <c r="L6677" t="s">
        <v>21854</v>
      </c>
      <c r="M6677" s="44">
        <v>218903.02</v>
      </c>
      <c r="N6677">
        <v>0.01</v>
      </c>
    </row>
    <row r="6678" spans="2:14" x14ac:dyDescent="0.25">
      <c r="B6678" s="49" t="s">
        <v>9328</v>
      </c>
      <c r="C6678" s="53" t="str">
        <f>_xlfn.XLOOKUP(Tabla1[[#This Row],[txtDimensionFocus]],Tabla7[Columna1],Tabla7[Columna2])</f>
        <v>Cuentas Por Pagar Contratos</v>
      </c>
      <c r="D6678" s="43" t="s">
        <v>20316</v>
      </c>
      <c r="E6678" t="s">
        <v>20317</v>
      </c>
      <c r="F6678" t="s">
        <v>20319</v>
      </c>
      <c r="G6678" s="41">
        <v>43650</v>
      </c>
      <c r="L6678" t="s">
        <v>21854</v>
      </c>
      <c r="M6678" s="44">
        <v>315078.76</v>
      </c>
      <c r="N6678">
        <v>0.01</v>
      </c>
    </row>
    <row r="6679" spans="2:14" x14ac:dyDescent="0.25">
      <c r="B6679" s="49" t="s">
        <v>9328</v>
      </c>
      <c r="C6679" s="53" t="str">
        <f>_xlfn.XLOOKUP(Tabla1[[#This Row],[txtDimensionFocus]],Tabla7[Columna1],Tabla7[Columna2])</f>
        <v>Cuentas Por Pagar Contratos</v>
      </c>
      <c r="D6679" s="43" t="s">
        <v>20322</v>
      </c>
      <c r="E6679" t="s">
        <v>20323</v>
      </c>
      <c r="F6679" t="s">
        <v>20324</v>
      </c>
      <c r="G6679" s="41">
        <v>44489</v>
      </c>
      <c r="L6679" t="s">
        <v>21854</v>
      </c>
      <c r="M6679" s="44">
        <v>46417.35</v>
      </c>
      <c r="N6679">
        <v>0.01</v>
      </c>
    </row>
    <row r="6680" spans="2:14" x14ac:dyDescent="0.25">
      <c r="B6680" s="49" t="s">
        <v>9328</v>
      </c>
      <c r="C6680" s="53" t="str">
        <f>_xlfn.XLOOKUP(Tabla1[[#This Row],[txtDimensionFocus]],Tabla7[Columna1],Tabla7[Columna2])</f>
        <v>Cuentas Por Pagar Contratos</v>
      </c>
      <c r="D6680" s="43" t="s">
        <v>13720</v>
      </c>
      <c r="E6680" t="s">
        <v>5656</v>
      </c>
      <c r="F6680" t="s">
        <v>20326</v>
      </c>
      <c r="G6680" s="41">
        <v>44039</v>
      </c>
      <c r="L6680" t="s">
        <v>21854</v>
      </c>
      <c r="M6680" s="44">
        <v>10124950.189999999</v>
      </c>
      <c r="N6680">
        <v>0.01</v>
      </c>
    </row>
    <row r="6681" spans="2:14" x14ac:dyDescent="0.25">
      <c r="B6681" s="49" t="s">
        <v>9328</v>
      </c>
      <c r="C6681" s="53" t="str">
        <f>_xlfn.XLOOKUP(Tabla1[[#This Row],[txtDimensionFocus]],Tabla7[Columna1],Tabla7[Columna2])</f>
        <v>Cuentas Por Pagar Contratos</v>
      </c>
      <c r="D6681" s="43" t="s">
        <v>20334</v>
      </c>
      <c r="E6681" t="s">
        <v>20335</v>
      </c>
      <c r="F6681" t="s">
        <v>20336</v>
      </c>
      <c r="G6681" s="41">
        <v>44153</v>
      </c>
      <c r="L6681" t="s">
        <v>21854</v>
      </c>
      <c r="M6681" s="44">
        <v>457613.6</v>
      </c>
      <c r="N6681">
        <v>0.01</v>
      </c>
    </row>
    <row r="6682" spans="2:14" x14ac:dyDescent="0.25">
      <c r="B6682" s="49" t="s">
        <v>9328</v>
      </c>
      <c r="C6682" s="53" t="str">
        <f>_xlfn.XLOOKUP(Tabla1[[#This Row],[txtDimensionFocus]],Tabla7[Columna1],Tabla7[Columna2])</f>
        <v>Cuentas Por Pagar Contratos</v>
      </c>
      <c r="D6682" s="43" t="s">
        <v>20337</v>
      </c>
      <c r="E6682" t="s">
        <v>20338</v>
      </c>
      <c r="F6682" t="s">
        <v>20342</v>
      </c>
      <c r="G6682" s="41">
        <v>44117</v>
      </c>
      <c r="L6682" t="s">
        <v>21854</v>
      </c>
      <c r="M6682" s="44">
        <v>199004.18</v>
      </c>
      <c r="N6682">
        <v>0.01</v>
      </c>
    </row>
    <row r="6683" spans="2:14" x14ac:dyDescent="0.25">
      <c r="B6683" s="49" t="s">
        <v>9328</v>
      </c>
      <c r="C6683" s="53" t="str">
        <f>_xlfn.XLOOKUP(Tabla1[[#This Row],[txtDimensionFocus]],Tabla7[Columna1],Tabla7[Columna2])</f>
        <v>Cuentas Por Pagar Contratos</v>
      </c>
      <c r="D6683" s="43" t="s">
        <v>20337</v>
      </c>
      <c r="E6683" t="s">
        <v>20338</v>
      </c>
      <c r="F6683" t="s">
        <v>20346</v>
      </c>
      <c r="G6683" s="41">
        <v>43899</v>
      </c>
      <c r="L6683" t="s">
        <v>21854</v>
      </c>
      <c r="M6683" s="44">
        <v>66334.73</v>
      </c>
      <c r="N6683">
        <v>0.01</v>
      </c>
    </row>
    <row r="6684" spans="2:14" x14ac:dyDescent="0.25">
      <c r="B6684" s="49" t="s">
        <v>9328</v>
      </c>
      <c r="C6684" s="53" t="str">
        <f>_xlfn.XLOOKUP(Tabla1[[#This Row],[txtDimensionFocus]],Tabla7[Columna1],Tabla7[Columna2])</f>
        <v>Cuentas Por Pagar Contratos</v>
      </c>
      <c r="D6684" s="43" t="s">
        <v>20337</v>
      </c>
      <c r="E6684" t="s">
        <v>20338</v>
      </c>
      <c r="F6684" t="s">
        <v>20345</v>
      </c>
      <c r="G6684" s="41">
        <v>43899</v>
      </c>
      <c r="L6684" t="s">
        <v>21854</v>
      </c>
      <c r="M6684" s="44">
        <v>66334.73</v>
      </c>
      <c r="N6684">
        <v>0.01</v>
      </c>
    </row>
    <row r="6685" spans="2:14" x14ac:dyDescent="0.25">
      <c r="B6685" s="49" t="s">
        <v>9328</v>
      </c>
      <c r="C6685" s="53" t="str">
        <f>_xlfn.XLOOKUP(Tabla1[[#This Row],[txtDimensionFocus]],Tabla7[Columna1],Tabla7[Columna2])</f>
        <v>Cuentas Por Pagar Contratos</v>
      </c>
      <c r="D6685" s="43" t="s">
        <v>20337</v>
      </c>
      <c r="E6685" t="s">
        <v>20338</v>
      </c>
      <c r="F6685" t="s">
        <v>20344</v>
      </c>
      <c r="G6685" s="41">
        <v>43899</v>
      </c>
      <c r="L6685" t="s">
        <v>21854</v>
      </c>
      <c r="M6685" s="44">
        <v>66334.73</v>
      </c>
      <c r="N6685">
        <v>0.01</v>
      </c>
    </row>
    <row r="6686" spans="2:14" x14ac:dyDescent="0.25">
      <c r="B6686" s="49" t="s">
        <v>9328</v>
      </c>
      <c r="C6686" s="53" t="str">
        <f>_xlfn.XLOOKUP(Tabla1[[#This Row],[txtDimensionFocus]],Tabla7[Columna1],Tabla7[Columna2])</f>
        <v>Cuentas Por Pagar Contratos</v>
      </c>
      <c r="D6686" s="43" t="s">
        <v>20337</v>
      </c>
      <c r="E6686" t="s">
        <v>20338</v>
      </c>
      <c r="F6686" t="s">
        <v>20343</v>
      </c>
      <c r="G6686" s="41">
        <v>43899</v>
      </c>
      <c r="L6686" t="s">
        <v>21854</v>
      </c>
      <c r="M6686" s="44">
        <v>66334.73</v>
      </c>
      <c r="N6686">
        <v>0.01</v>
      </c>
    </row>
    <row r="6687" spans="2:14" x14ac:dyDescent="0.25">
      <c r="B6687" s="49" t="s">
        <v>9328</v>
      </c>
      <c r="C6687" s="53" t="str">
        <f>_xlfn.XLOOKUP(Tabla1[[#This Row],[txtDimensionFocus]],Tabla7[Columna1],Tabla7[Columna2])</f>
        <v>Cuentas Por Pagar Contratos</v>
      </c>
      <c r="D6687" s="43" t="s">
        <v>16373</v>
      </c>
      <c r="E6687" t="s">
        <v>9218</v>
      </c>
      <c r="F6687" t="s">
        <v>20347</v>
      </c>
      <c r="G6687" s="41">
        <v>44120</v>
      </c>
      <c r="L6687" t="s">
        <v>21854</v>
      </c>
      <c r="M6687" s="44">
        <v>82046.66</v>
      </c>
      <c r="N6687">
        <v>0.01</v>
      </c>
    </row>
    <row r="6688" spans="2:14" x14ac:dyDescent="0.25">
      <c r="B6688" s="49" t="s">
        <v>9328</v>
      </c>
      <c r="C6688" s="53" t="str">
        <f>_xlfn.XLOOKUP(Tabla1[[#This Row],[txtDimensionFocus]],Tabla7[Columna1],Tabla7[Columna2])</f>
        <v>Cuentas Por Pagar Contratos</v>
      </c>
      <c r="D6688" s="43" t="s">
        <v>16373</v>
      </c>
      <c r="E6688" t="s">
        <v>9218</v>
      </c>
      <c r="F6688" t="s">
        <v>20348</v>
      </c>
      <c r="G6688" s="41">
        <v>44048</v>
      </c>
      <c r="L6688" t="s">
        <v>21854</v>
      </c>
      <c r="M6688" s="44">
        <v>82046.66</v>
      </c>
      <c r="N6688">
        <v>0.01</v>
      </c>
    </row>
    <row r="6689" spans="2:14" x14ac:dyDescent="0.25">
      <c r="B6689" s="49" t="s">
        <v>9328</v>
      </c>
      <c r="C6689" s="53" t="str">
        <f>_xlfn.XLOOKUP(Tabla1[[#This Row],[txtDimensionFocus]],Tabla7[Columna1],Tabla7[Columna2])</f>
        <v>Cuentas Por Pagar Contratos</v>
      </c>
      <c r="D6689" s="43" t="s">
        <v>20357</v>
      </c>
      <c r="E6689" t="s">
        <v>20358</v>
      </c>
      <c r="F6689" t="s">
        <v>20359</v>
      </c>
      <c r="G6689" s="41">
        <v>43672</v>
      </c>
      <c r="L6689" t="s">
        <v>21854</v>
      </c>
      <c r="M6689" s="44">
        <v>305084.75</v>
      </c>
      <c r="N6689">
        <v>0.01</v>
      </c>
    </row>
    <row r="6690" spans="2:14" x14ac:dyDescent="0.25">
      <c r="B6690" s="49" t="s">
        <v>9328</v>
      </c>
      <c r="C6690" s="53" t="str">
        <f>_xlfn.XLOOKUP(Tabla1[[#This Row],[txtDimensionFocus]],Tabla7[Columna1],Tabla7[Columna2])</f>
        <v>Cuentas Por Pagar Contratos</v>
      </c>
      <c r="D6690" s="43" t="s">
        <v>20366</v>
      </c>
      <c r="E6690" t="s">
        <v>20367</v>
      </c>
      <c r="F6690" t="s">
        <v>20368</v>
      </c>
      <c r="G6690" s="41">
        <v>44125</v>
      </c>
      <c r="L6690" t="s">
        <v>21854</v>
      </c>
      <c r="M6690" s="44">
        <v>43758.23</v>
      </c>
      <c r="N6690">
        <v>0.01</v>
      </c>
    </row>
    <row r="6691" spans="2:14" x14ac:dyDescent="0.25">
      <c r="B6691" s="49" t="s">
        <v>9328</v>
      </c>
      <c r="C6691" s="53" t="str">
        <f>_xlfn.XLOOKUP(Tabla1[[#This Row],[txtDimensionFocus]],Tabla7[Columna1],Tabla7[Columna2])</f>
        <v>Cuentas Por Pagar Contratos</v>
      </c>
      <c r="D6691" s="43" t="s">
        <v>20366</v>
      </c>
      <c r="E6691" t="s">
        <v>20367</v>
      </c>
      <c r="F6691" t="s">
        <v>20369</v>
      </c>
      <c r="G6691" s="41">
        <v>44291</v>
      </c>
      <c r="L6691" t="s">
        <v>21854</v>
      </c>
      <c r="M6691" s="44">
        <v>14586.08</v>
      </c>
      <c r="N6691">
        <v>0.01</v>
      </c>
    </row>
    <row r="6692" spans="2:14" x14ac:dyDescent="0.25">
      <c r="B6692" s="49" t="s">
        <v>9328</v>
      </c>
      <c r="C6692" s="53" t="str">
        <f>_xlfn.XLOOKUP(Tabla1[[#This Row],[txtDimensionFocus]],Tabla7[Columna1],Tabla7[Columna2])</f>
        <v>Cuentas Por Pagar Contratos</v>
      </c>
      <c r="D6692" s="43" t="s">
        <v>20366</v>
      </c>
      <c r="E6692" t="s">
        <v>20367</v>
      </c>
      <c r="F6692" t="s">
        <v>20370</v>
      </c>
      <c r="G6692" s="41">
        <v>44018</v>
      </c>
      <c r="L6692" t="s">
        <v>21854</v>
      </c>
      <c r="M6692" s="44">
        <v>14586.08</v>
      </c>
      <c r="N6692">
        <v>0.01</v>
      </c>
    </row>
    <row r="6693" spans="2:14" x14ac:dyDescent="0.25">
      <c r="B6693" s="49" t="s">
        <v>9328</v>
      </c>
      <c r="C6693" s="53" t="str">
        <f>_xlfn.XLOOKUP(Tabla1[[#This Row],[txtDimensionFocus]],Tabla7[Columna1],Tabla7[Columna2])</f>
        <v>Cuentas Por Pagar Contratos</v>
      </c>
      <c r="D6693" s="43" t="s">
        <v>20366</v>
      </c>
      <c r="E6693" t="s">
        <v>20367</v>
      </c>
      <c r="F6693" t="s">
        <v>20371</v>
      </c>
      <c r="G6693" s="41">
        <v>44056</v>
      </c>
      <c r="L6693" t="s">
        <v>21854</v>
      </c>
      <c r="M6693" s="44">
        <v>43758.23</v>
      </c>
      <c r="N6693">
        <v>0.01</v>
      </c>
    </row>
    <row r="6694" spans="2:14" x14ac:dyDescent="0.25">
      <c r="B6694" s="49" t="s">
        <v>9328</v>
      </c>
      <c r="C6694" s="53" t="str">
        <f>_xlfn.XLOOKUP(Tabla1[[#This Row],[txtDimensionFocus]],Tabla7[Columna1],Tabla7[Columna2])</f>
        <v>Cuentas Por Pagar Contratos</v>
      </c>
      <c r="D6694" s="43" t="s">
        <v>20366</v>
      </c>
      <c r="E6694" t="s">
        <v>20367</v>
      </c>
      <c r="F6694" t="s">
        <v>20372</v>
      </c>
      <c r="G6694" s="41">
        <v>43818</v>
      </c>
      <c r="L6694" t="s">
        <v>21854</v>
      </c>
      <c r="M6694" s="44">
        <v>14586.08</v>
      </c>
      <c r="N6694">
        <v>0.01</v>
      </c>
    </row>
    <row r="6695" spans="2:14" x14ac:dyDescent="0.25">
      <c r="B6695" s="49" t="s">
        <v>9328</v>
      </c>
      <c r="C6695" s="53" t="str">
        <f>_xlfn.XLOOKUP(Tabla1[[#This Row],[txtDimensionFocus]],Tabla7[Columna1],Tabla7[Columna2])</f>
        <v>Cuentas Por Pagar Contratos</v>
      </c>
      <c r="D6695" s="43" t="s">
        <v>20366</v>
      </c>
      <c r="E6695" t="s">
        <v>20367</v>
      </c>
      <c r="F6695" t="s">
        <v>20373</v>
      </c>
      <c r="G6695" s="41">
        <v>43818</v>
      </c>
      <c r="L6695" t="s">
        <v>21854</v>
      </c>
      <c r="M6695" s="44">
        <v>14586.08</v>
      </c>
      <c r="N6695">
        <v>0.01</v>
      </c>
    </row>
    <row r="6696" spans="2:14" x14ac:dyDescent="0.25">
      <c r="B6696" s="49" t="s">
        <v>9328</v>
      </c>
      <c r="C6696" s="53" t="str">
        <f>_xlfn.XLOOKUP(Tabla1[[#This Row],[txtDimensionFocus]],Tabla7[Columna1],Tabla7[Columna2])</f>
        <v>Cuentas Por Pagar Contratos</v>
      </c>
      <c r="D6696" s="43" t="s">
        <v>20366</v>
      </c>
      <c r="E6696" t="s">
        <v>20367</v>
      </c>
      <c r="F6696" t="s">
        <v>20374</v>
      </c>
      <c r="G6696" s="41">
        <v>43854</v>
      </c>
      <c r="L6696" t="s">
        <v>21854</v>
      </c>
      <c r="M6696" s="44">
        <v>14586.08</v>
      </c>
      <c r="N6696">
        <v>0.01</v>
      </c>
    </row>
    <row r="6697" spans="2:14" x14ac:dyDescent="0.25">
      <c r="B6697" s="49" t="s">
        <v>9328</v>
      </c>
      <c r="C6697" s="53" t="str">
        <f>_xlfn.XLOOKUP(Tabla1[[#This Row],[txtDimensionFocus]],Tabla7[Columna1],Tabla7[Columna2])</f>
        <v>Cuentas Por Pagar Contratos</v>
      </c>
      <c r="D6697" s="43" t="s">
        <v>20366</v>
      </c>
      <c r="E6697" t="s">
        <v>20367</v>
      </c>
      <c r="F6697" t="s">
        <v>20375</v>
      </c>
      <c r="G6697" s="41">
        <v>43854</v>
      </c>
      <c r="L6697" t="s">
        <v>21854</v>
      </c>
      <c r="M6697" s="44">
        <v>14586.08</v>
      </c>
      <c r="N6697">
        <v>0.01</v>
      </c>
    </row>
    <row r="6698" spans="2:14" x14ac:dyDescent="0.25">
      <c r="B6698" s="49" t="s">
        <v>9328</v>
      </c>
      <c r="C6698" s="53" t="str">
        <f>_xlfn.XLOOKUP(Tabla1[[#This Row],[txtDimensionFocus]],Tabla7[Columna1],Tabla7[Columna2])</f>
        <v>Cuentas Por Pagar Contratos</v>
      </c>
      <c r="D6698" s="43" t="s">
        <v>15007</v>
      </c>
      <c r="E6698" t="s">
        <v>7320</v>
      </c>
      <c r="F6698" t="s">
        <v>20377</v>
      </c>
      <c r="G6698" s="41">
        <v>43731</v>
      </c>
      <c r="L6698" t="s">
        <v>21854</v>
      </c>
      <c r="M6698" s="44">
        <v>31255.88</v>
      </c>
      <c r="N6698">
        <v>0.01</v>
      </c>
    </row>
    <row r="6699" spans="2:14" x14ac:dyDescent="0.25">
      <c r="B6699" s="49" t="s">
        <v>9328</v>
      </c>
      <c r="C6699" s="53" t="str">
        <f>_xlfn.XLOOKUP(Tabla1[[#This Row],[txtDimensionFocus]],Tabla7[Columna1],Tabla7[Columna2])</f>
        <v>Cuentas Por Pagar Contratos</v>
      </c>
      <c r="D6699" s="43" t="s">
        <v>15007</v>
      </c>
      <c r="E6699" t="s">
        <v>7320</v>
      </c>
      <c r="F6699" t="s">
        <v>20378</v>
      </c>
      <c r="G6699" s="41">
        <v>43684</v>
      </c>
      <c r="L6699" t="s">
        <v>21854</v>
      </c>
      <c r="M6699" s="44">
        <v>31255.88</v>
      </c>
      <c r="N6699">
        <v>0.01</v>
      </c>
    </row>
    <row r="6700" spans="2:14" x14ac:dyDescent="0.25">
      <c r="B6700" s="49" t="s">
        <v>9328</v>
      </c>
      <c r="C6700" s="53" t="str">
        <f>_xlfn.XLOOKUP(Tabla1[[#This Row],[txtDimensionFocus]],Tabla7[Columna1],Tabla7[Columna2])</f>
        <v>Cuentas Por Pagar Contratos</v>
      </c>
      <c r="D6700" s="43" t="s">
        <v>15007</v>
      </c>
      <c r="E6700" t="s">
        <v>7320</v>
      </c>
      <c r="F6700" t="s">
        <v>20379</v>
      </c>
      <c r="G6700" s="41">
        <v>43945</v>
      </c>
      <c r="L6700" t="s">
        <v>21854</v>
      </c>
      <c r="M6700" s="44">
        <v>31255.88</v>
      </c>
      <c r="N6700">
        <v>0.01</v>
      </c>
    </row>
    <row r="6701" spans="2:14" x14ac:dyDescent="0.25">
      <c r="B6701" s="49" t="s">
        <v>9328</v>
      </c>
      <c r="C6701" s="53" t="str">
        <f>_xlfn.XLOOKUP(Tabla1[[#This Row],[txtDimensionFocus]],Tabla7[Columna1],Tabla7[Columna2])</f>
        <v>Cuentas Por Pagar Contratos</v>
      </c>
      <c r="D6701" s="43" t="s">
        <v>15007</v>
      </c>
      <c r="E6701" t="s">
        <v>7320</v>
      </c>
      <c r="F6701" t="s">
        <v>20380</v>
      </c>
      <c r="G6701" s="41">
        <v>43945</v>
      </c>
      <c r="L6701" t="s">
        <v>21854</v>
      </c>
      <c r="M6701" s="44">
        <v>31255.88</v>
      </c>
      <c r="N6701">
        <v>0.01</v>
      </c>
    </row>
    <row r="6702" spans="2:14" x14ac:dyDescent="0.25">
      <c r="B6702" s="49" t="s">
        <v>9328</v>
      </c>
      <c r="C6702" s="53" t="str">
        <f>_xlfn.XLOOKUP(Tabla1[[#This Row],[txtDimensionFocus]],Tabla7[Columna1],Tabla7[Columna2])</f>
        <v>Cuentas Por Pagar Contratos</v>
      </c>
      <c r="D6702" s="43" t="s">
        <v>15007</v>
      </c>
      <c r="E6702" t="s">
        <v>7320</v>
      </c>
      <c r="F6702" t="s">
        <v>20381</v>
      </c>
      <c r="G6702" s="41">
        <v>43945</v>
      </c>
      <c r="L6702" t="s">
        <v>21854</v>
      </c>
      <c r="M6702" s="44">
        <v>31255.88</v>
      </c>
      <c r="N6702">
        <v>0.01</v>
      </c>
    </row>
    <row r="6703" spans="2:14" x14ac:dyDescent="0.25">
      <c r="B6703" s="49" t="s">
        <v>9328</v>
      </c>
      <c r="C6703" s="53" t="str">
        <f>_xlfn.XLOOKUP(Tabla1[[#This Row],[txtDimensionFocus]],Tabla7[Columna1],Tabla7[Columna2])</f>
        <v>Cuentas Por Pagar Contratos</v>
      </c>
      <c r="D6703" s="43" t="s">
        <v>15007</v>
      </c>
      <c r="E6703" t="s">
        <v>7320</v>
      </c>
      <c r="F6703" t="s">
        <v>20382</v>
      </c>
      <c r="G6703" s="41">
        <v>43945</v>
      </c>
      <c r="L6703" t="s">
        <v>21854</v>
      </c>
      <c r="M6703" s="44">
        <v>31255.88</v>
      </c>
      <c r="N6703">
        <v>0.01</v>
      </c>
    </row>
    <row r="6704" spans="2:14" x14ac:dyDescent="0.25">
      <c r="B6704" s="49" t="s">
        <v>9328</v>
      </c>
      <c r="C6704" s="53" t="str">
        <f>_xlfn.XLOOKUP(Tabla1[[#This Row],[txtDimensionFocus]],Tabla7[Columna1],Tabla7[Columna2])</f>
        <v>Cuentas Por Pagar Contratos</v>
      </c>
      <c r="D6704" s="43" t="s">
        <v>15007</v>
      </c>
      <c r="E6704" t="s">
        <v>7320</v>
      </c>
      <c r="F6704" t="s">
        <v>20383</v>
      </c>
      <c r="G6704" s="41">
        <v>43951</v>
      </c>
      <c r="L6704" t="s">
        <v>21854</v>
      </c>
      <c r="M6704" s="44">
        <v>31255.88</v>
      </c>
      <c r="N6704">
        <v>0.01</v>
      </c>
    </row>
    <row r="6705" spans="2:14" x14ac:dyDescent="0.25">
      <c r="B6705" s="49" t="s">
        <v>9328</v>
      </c>
      <c r="C6705" s="53" t="str">
        <f>_xlfn.XLOOKUP(Tabla1[[#This Row],[txtDimensionFocus]],Tabla7[Columna1],Tabla7[Columna2])</f>
        <v>Cuentas Por Pagar Contratos</v>
      </c>
      <c r="D6705" s="43" t="s">
        <v>15007</v>
      </c>
      <c r="E6705" t="s">
        <v>7320</v>
      </c>
      <c r="F6705" t="s">
        <v>20384</v>
      </c>
      <c r="G6705" s="41">
        <v>43594</v>
      </c>
      <c r="L6705" t="s">
        <v>21854</v>
      </c>
      <c r="M6705" s="44">
        <v>31255.88</v>
      </c>
      <c r="N6705">
        <v>0.01</v>
      </c>
    </row>
    <row r="6706" spans="2:14" x14ac:dyDescent="0.25">
      <c r="B6706" s="49" t="s">
        <v>9328</v>
      </c>
      <c r="C6706" s="53" t="str">
        <f>_xlfn.XLOOKUP(Tabla1[[#This Row],[txtDimensionFocus]],Tabla7[Columna1],Tabla7[Columna2])</f>
        <v>Cuentas Por Pagar Contratos</v>
      </c>
      <c r="D6706" s="43" t="s">
        <v>15007</v>
      </c>
      <c r="E6706" t="s">
        <v>7320</v>
      </c>
      <c r="F6706" t="s">
        <v>20385</v>
      </c>
      <c r="G6706" s="41">
        <v>43599</v>
      </c>
      <c r="L6706" t="s">
        <v>21854</v>
      </c>
      <c r="M6706" s="44">
        <v>31255.88</v>
      </c>
      <c r="N6706">
        <v>0.01</v>
      </c>
    </row>
    <row r="6707" spans="2:14" x14ac:dyDescent="0.25">
      <c r="B6707" s="49" t="s">
        <v>9328</v>
      </c>
      <c r="C6707" s="53" t="str">
        <f>_xlfn.XLOOKUP(Tabla1[[#This Row],[txtDimensionFocus]],Tabla7[Columna1],Tabla7[Columna2])</f>
        <v>Cuentas Por Pagar Contratos</v>
      </c>
      <c r="D6707" s="43" t="s">
        <v>15007</v>
      </c>
      <c r="E6707" t="s">
        <v>7320</v>
      </c>
      <c r="F6707" t="s">
        <v>20386</v>
      </c>
      <c r="G6707" s="41">
        <v>43586</v>
      </c>
      <c r="L6707" t="s">
        <v>21854</v>
      </c>
      <c r="M6707" s="44">
        <v>31255.88</v>
      </c>
      <c r="N6707">
        <v>0.01</v>
      </c>
    </row>
    <row r="6708" spans="2:14" x14ac:dyDescent="0.25">
      <c r="B6708" s="49" t="s">
        <v>9328</v>
      </c>
      <c r="C6708" s="53" t="str">
        <f>_xlfn.XLOOKUP(Tabla1[[#This Row],[txtDimensionFocus]],Tabla7[Columna1],Tabla7[Columna2])</f>
        <v>Cuentas Por Pagar Contratos</v>
      </c>
      <c r="D6708" s="43" t="s">
        <v>4473</v>
      </c>
      <c r="E6708" t="s">
        <v>4472</v>
      </c>
      <c r="F6708" t="s">
        <v>19989</v>
      </c>
      <c r="G6708" s="41">
        <v>44713</v>
      </c>
      <c r="L6708" t="s">
        <v>21854</v>
      </c>
      <c r="M6708" s="44">
        <v>5333831.22</v>
      </c>
      <c r="N6708">
        <v>0.02</v>
      </c>
    </row>
    <row r="6709" spans="2:14" x14ac:dyDescent="0.25">
      <c r="B6709" s="49" t="s">
        <v>9328</v>
      </c>
      <c r="C6709" s="53" t="str">
        <f>_xlfn.XLOOKUP(Tabla1[[#This Row],[txtDimensionFocus]],Tabla7[Columna1],Tabla7[Columna2])</f>
        <v>Cuentas Por Pagar Contratos</v>
      </c>
      <c r="D6709" s="43" t="s">
        <v>907</v>
      </c>
      <c r="E6709" t="s">
        <v>906</v>
      </c>
      <c r="F6709" t="s">
        <v>19995</v>
      </c>
      <c r="G6709" s="41">
        <v>44496</v>
      </c>
      <c r="L6709" t="s">
        <v>21854</v>
      </c>
      <c r="M6709" s="44">
        <v>3143843.48</v>
      </c>
      <c r="N6709">
        <v>0.02</v>
      </c>
    </row>
    <row r="6710" spans="2:14" x14ac:dyDescent="0.25">
      <c r="B6710" s="49" t="s">
        <v>9328</v>
      </c>
      <c r="C6710" s="53" t="str">
        <f>_xlfn.XLOOKUP(Tabla1[[#This Row],[txtDimensionFocus]],Tabla7[Columna1],Tabla7[Columna2])</f>
        <v>Cuentas Por Pagar Contratos</v>
      </c>
      <c r="D6710" s="43" t="s">
        <v>9214</v>
      </c>
      <c r="E6710" t="s">
        <v>9213</v>
      </c>
      <c r="F6710" t="s">
        <v>20006</v>
      </c>
      <c r="G6710" s="41">
        <v>43690</v>
      </c>
      <c r="L6710" t="s">
        <v>21854</v>
      </c>
      <c r="M6710" s="44">
        <v>4565902.0199999996</v>
      </c>
      <c r="N6710">
        <v>0.02</v>
      </c>
    </row>
    <row r="6711" spans="2:14" x14ac:dyDescent="0.25">
      <c r="B6711" s="49" t="s">
        <v>9328</v>
      </c>
      <c r="C6711" s="53" t="str">
        <f>_xlfn.XLOOKUP(Tabla1[[#This Row],[txtDimensionFocus]],Tabla7[Columna1],Tabla7[Columna2])</f>
        <v>Cuentas Por Pagar Contratos</v>
      </c>
      <c r="D6711" s="43" t="s">
        <v>8800</v>
      </c>
      <c r="E6711" t="s">
        <v>8799</v>
      </c>
      <c r="F6711" t="s">
        <v>20028</v>
      </c>
      <c r="G6711" s="41">
        <v>44820</v>
      </c>
      <c r="L6711" t="s">
        <v>21854</v>
      </c>
      <c r="M6711" s="44">
        <v>6112625.2599999998</v>
      </c>
      <c r="N6711">
        <v>0.02</v>
      </c>
    </row>
    <row r="6712" spans="2:14" x14ac:dyDescent="0.25">
      <c r="B6712" s="49" t="s">
        <v>9328</v>
      </c>
      <c r="C6712" s="53" t="str">
        <f>_xlfn.XLOOKUP(Tabla1[[#This Row],[txtDimensionFocus]],Tabla7[Columna1],Tabla7[Columna2])</f>
        <v>Cuentas Por Pagar Contratos</v>
      </c>
      <c r="D6712" s="43" t="s">
        <v>20035</v>
      </c>
      <c r="E6712" t="s">
        <v>20036</v>
      </c>
      <c r="F6712" t="s">
        <v>20037</v>
      </c>
      <c r="G6712" s="41">
        <v>42866</v>
      </c>
      <c r="H6712" t="s">
        <v>20038</v>
      </c>
      <c r="I6712" t="s">
        <v>1248</v>
      </c>
      <c r="J6712" t="s">
        <v>21956</v>
      </c>
      <c r="K6712" t="s">
        <v>23405</v>
      </c>
      <c r="L6712" t="s">
        <v>21854</v>
      </c>
      <c r="M6712" s="44">
        <v>-3150199.82</v>
      </c>
      <c r="N6712">
        <v>0.02</v>
      </c>
    </row>
    <row r="6713" spans="2:14" x14ac:dyDescent="0.25">
      <c r="B6713" s="49" t="s">
        <v>9328</v>
      </c>
      <c r="C6713" s="53" t="str">
        <f>_xlfn.XLOOKUP(Tabla1[[#This Row],[txtDimensionFocus]],Tabla7[Columna1],Tabla7[Columna2])</f>
        <v>Cuentas Por Pagar Contratos</v>
      </c>
      <c r="D6713" s="43" t="s">
        <v>7187</v>
      </c>
      <c r="E6713" t="s">
        <v>7186</v>
      </c>
      <c r="F6713" t="s">
        <v>20074</v>
      </c>
      <c r="G6713" s="41">
        <v>44672</v>
      </c>
      <c r="L6713" t="s">
        <v>21854</v>
      </c>
      <c r="M6713" s="44">
        <v>5106949.25</v>
      </c>
      <c r="N6713">
        <v>0.02</v>
      </c>
    </row>
    <row r="6714" spans="2:14" x14ac:dyDescent="0.25">
      <c r="B6714" s="49" t="s">
        <v>9328</v>
      </c>
      <c r="C6714" s="53" t="str">
        <f>_xlfn.XLOOKUP(Tabla1[[#This Row],[txtDimensionFocus]],Tabla7[Columna1],Tabla7[Columna2])</f>
        <v>Cuentas Por Pagar Contratos</v>
      </c>
      <c r="D6714" s="43" t="s">
        <v>7287</v>
      </c>
      <c r="E6714" t="s">
        <v>7286</v>
      </c>
      <c r="F6714" t="s">
        <v>20100</v>
      </c>
      <c r="G6714" s="41">
        <v>44045</v>
      </c>
      <c r="L6714" t="s">
        <v>21854</v>
      </c>
      <c r="M6714" s="44">
        <v>4945425.2300000004</v>
      </c>
      <c r="N6714">
        <v>0.02</v>
      </c>
    </row>
    <row r="6715" spans="2:14" x14ac:dyDescent="0.25">
      <c r="B6715" s="49" t="s">
        <v>9328</v>
      </c>
      <c r="C6715" s="53" t="str">
        <f>_xlfn.XLOOKUP(Tabla1[[#This Row],[txtDimensionFocus]],Tabla7[Columna1],Tabla7[Columna2])</f>
        <v>Cuentas Por Pagar Contratos</v>
      </c>
      <c r="D6715" s="43" t="s">
        <v>7287</v>
      </c>
      <c r="E6715" t="s">
        <v>7286</v>
      </c>
      <c r="F6715" t="s">
        <v>20099</v>
      </c>
      <c r="G6715" s="41">
        <v>44045</v>
      </c>
      <c r="L6715" t="s">
        <v>21854</v>
      </c>
      <c r="M6715" s="44">
        <v>4945425.2300000004</v>
      </c>
      <c r="N6715">
        <v>0.02</v>
      </c>
    </row>
    <row r="6716" spans="2:14" x14ac:dyDescent="0.25">
      <c r="B6716" s="49" t="s">
        <v>9328</v>
      </c>
      <c r="C6716" s="53" t="str">
        <f>_xlfn.XLOOKUP(Tabla1[[#This Row],[txtDimensionFocus]],Tabla7[Columna1],Tabla7[Columna2])</f>
        <v>Cuentas Por Pagar Contratos</v>
      </c>
      <c r="D6716" s="43" t="s">
        <v>7503</v>
      </c>
      <c r="E6716" t="s">
        <v>7502</v>
      </c>
      <c r="F6716" t="s">
        <v>20117</v>
      </c>
      <c r="G6716" s="41">
        <v>43444</v>
      </c>
      <c r="L6716" t="s">
        <v>21854</v>
      </c>
      <c r="M6716" s="44">
        <v>740956.08</v>
      </c>
      <c r="N6716">
        <v>0.02</v>
      </c>
    </row>
    <row r="6717" spans="2:14" x14ac:dyDescent="0.25">
      <c r="B6717" s="49" t="s">
        <v>9328</v>
      </c>
      <c r="C6717" s="53" t="str">
        <f>_xlfn.XLOOKUP(Tabla1[[#This Row],[txtDimensionFocus]],Tabla7[Columna1],Tabla7[Columna2])</f>
        <v>Cuentas Por Pagar Contratos</v>
      </c>
      <c r="D6717" s="43" t="s">
        <v>7336</v>
      </c>
      <c r="E6717" t="s">
        <v>7335</v>
      </c>
      <c r="F6717" t="s">
        <v>20128</v>
      </c>
      <c r="G6717" s="41">
        <v>43465</v>
      </c>
      <c r="L6717" t="s">
        <v>21854</v>
      </c>
      <c r="M6717" s="44">
        <v>1089549.26</v>
      </c>
      <c r="N6717">
        <v>0.02</v>
      </c>
    </row>
    <row r="6718" spans="2:14" x14ac:dyDescent="0.25">
      <c r="B6718" s="49" t="s">
        <v>9328</v>
      </c>
      <c r="C6718" s="53" t="str">
        <f>_xlfn.XLOOKUP(Tabla1[[#This Row],[txtDimensionFocus]],Tabla7[Columna1],Tabla7[Columna2])</f>
        <v>Cuentas Por Pagar Contratos</v>
      </c>
      <c r="D6718" s="43" t="s">
        <v>2346</v>
      </c>
      <c r="E6718" t="s">
        <v>2345</v>
      </c>
      <c r="F6718" t="s">
        <v>20131</v>
      </c>
      <c r="G6718" s="41">
        <v>42991</v>
      </c>
      <c r="H6718" t="s">
        <v>20132</v>
      </c>
      <c r="I6718" t="s">
        <v>1285</v>
      </c>
      <c r="J6718" t="s">
        <v>23142</v>
      </c>
      <c r="K6718" t="s">
        <v>23448</v>
      </c>
      <c r="L6718" t="s">
        <v>21854</v>
      </c>
      <c r="M6718" s="44">
        <v>-1752851.1</v>
      </c>
      <c r="N6718">
        <v>0.02</v>
      </c>
    </row>
    <row r="6719" spans="2:14" x14ac:dyDescent="0.25">
      <c r="B6719" s="49" t="s">
        <v>9328</v>
      </c>
      <c r="C6719" s="53" t="str">
        <f>_xlfn.XLOOKUP(Tabla1[[#This Row],[txtDimensionFocus]],Tabla7[Columna1],Tabla7[Columna2])</f>
        <v>Cuentas Por Pagar Contratos</v>
      </c>
      <c r="D6719" s="43" t="s">
        <v>8676</v>
      </c>
      <c r="E6719" t="s">
        <v>8675</v>
      </c>
      <c r="F6719" t="s">
        <v>20169</v>
      </c>
      <c r="G6719" s="41">
        <v>44504</v>
      </c>
      <c r="L6719" t="s">
        <v>21854</v>
      </c>
      <c r="M6719" s="44">
        <v>3629999.48</v>
      </c>
      <c r="N6719">
        <v>0.02</v>
      </c>
    </row>
    <row r="6720" spans="2:14" x14ac:dyDescent="0.25">
      <c r="B6720" s="49" t="s">
        <v>9328</v>
      </c>
      <c r="C6720" s="53" t="str">
        <f>_xlfn.XLOOKUP(Tabla1[[#This Row],[txtDimensionFocus]],Tabla7[Columna1],Tabla7[Columna2])</f>
        <v>Cuentas Por Pagar Contratos</v>
      </c>
      <c r="D6720" s="43" t="s">
        <v>9199</v>
      </c>
      <c r="E6720" t="s">
        <v>9198</v>
      </c>
      <c r="F6720" t="s">
        <v>20216</v>
      </c>
      <c r="G6720" s="41">
        <v>44519</v>
      </c>
      <c r="L6720" t="s">
        <v>21854</v>
      </c>
      <c r="M6720" s="44">
        <v>344796.56</v>
      </c>
      <c r="N6720">
        <v>0.02</v>
      </c>
    </row>
    <row r="6721" spans="2:14" x14ac:dyDescent="0.25">
      <c r="B6721" s="49" t="s">
        <v>9328</v>
      </c>
      <c r="C6721" s="53" t="str">
        <f>_xlfn.XLOOKUP(Tabla1[[#This Row],[txtDimensionFocus]],Tabla7[Columna1],Tabla7[Columna2])</f>
        <v>Cuentas Por Pagar Contratos</v>
      </c>
      <c r="D6721" s="43" t="s">
        <v>18091</v>
      </c>
      <c r="E6721" t="s">
        <v>18092</v>
      </c>
      <c r="F6721" t="s">
        <v>20234</v>
      </c>
      <c r="G6721" s="41">
        <v>43662</v>
      </c>
      <c r="L6721" t="s">
        <v>21854</v>
      </c>
      <c r="M6721" s="44">
        <v>3943926.94</v>
      </c>
      <c r="N6721">
        <v>0.02</v>
      </c>
    </row>
    <row r="6722" spans="2:14" x14ac:dyDescent="0.25">
      <c r="B6722" s="49" t="s">
        <v>9328</v>
      </c>
      <c r="C6722" s="53" t="str">
        <f>_xlfn.XLOOKUP(Tabla1[[#This Row],[txtDimensionFocus]],Tabla7[Columna1],Tabla7[Columna2])</f>
        <v>Cuentas Por Pagar Contratos</v>
      </c>
      <c r="D6722" s="43" t="s">
        <v>20244</v>
      </c>
      <c r="E6722" t="s">
        <v>20245</v>
      </c>
      <c r="F6722" t="s">
        <v>20246</v>
      </c>
      <c r="G6722" s="41">
        <v>41088</v>
      </c>
      <c r="H6722" t="s">
        <v>20247</v>
      </c>
      <c r="L6722" t="s">
        <v>21854</v>
      </c>
      <c r="M6722">
        <v>0.02</v>
      </c>
      <c r="N6722">
        <v>0.02</v>
      </c>
    </row>
    <row r="6723" spans="2:14" x14ac:dyDescent="0.25">
      <c r="B6723" s="49" t="s">
        <v>9328</v>
      </c>
      <c r="C6723" s="53" t="str">
        <f>_xlfn.XLOOKUP(Tabla1[[#This Row],[txtDimensionFocus]],Tabla7[Columna1],Tabla7[Columna2])</f>
        <v>Cuentas Por Pagar Contratos</v>
      </c>
      <c r="D6723" s="43" t="s">
        <v>7772</v>
      </c>
      <c r="E6723" t="s">
        <v>7771</v>
      </c>
      <c r="F6723" t="s">
        <v>20282</v>
      </c>
      <c r="G6723" s="41">
        <v>44013</v>
      </c>
      <c r="L6723" t="s">
        <v>21854</v>
      </c>
      <c r="M6723" s="44">
        <v>1851333.59</v>
      </c>
      <c r="N6723">
        <v>0.02</v>
      </c>
    </row>
    <row r="6724" spans="2:14" x14ac:dyDescent="0.25">
      <c r="B6724" s="49" t="s">
        <v>9328</v>
      </c>
      <c r="C6724" s="53" t="str">
        <f>_xlfn.XLOOKUP(Tabla1[[#This Row],[txtDimensionFocus]],Tabla7[Columna1],Tabla7[Columna2])</f>
        <v>Cuentas Por Pagar Contratos</v>
      </c>
      <c r="D6724" s="43" t="s">
        <v>19352</v>
      </c>
      <c r="E6724" t="s">
        <v>19353</v>
      </c>
      <c r="F6724" t="s">
        <v>19354</v>
      </c>
      <c r="G6724" s="41">
        <v>43662</v>
      </c>
      <c r="L6724" t="s">
        <v>21854</v>
      </c>
      <c r="M6724" s="44">
        <v>2346201.02</v>
      </c>
      <c r="N6724">
        <v>0.03</v>
      </c>
    </row>
    <row r="6725" spans="2:14" x14ac:dyDescent="0.25">
      <c r="B6725" s="49" t="s">
        <v>9328</v>
      </c>
      <c r="C6725" s="53" t="str">
        <f>_xlfn.XLOOKUP(Tabla1[[#This Row],[txtDimensionFocus]],Tabla7[Columna1],Tabla7[Columna2])</f>
        <v>Cuentas Por Pagar Contratos</v>
      </c>
      <c r="D6725" s="43" t="s">
        <v>19655</v>
      </c>
      <c r="E6725" t="s">
        <v>19656</v>
      </c>
      <c r="F6725" t="s">
        <v>19657</v>
      </c>
      <c r="G6725" s="41">
        <v>43097</v>
      </c>
      <c r="L6725" t="s">
        <v>21854</v>
      </c>
      <c r="M6725" s="44">
        <v>1266802.55</v>
      </c>
      <c r="N6725">
        <v>0.03</v>
      </c>
    </row>
    <row r="6726" spans="2:14" x14ac:dyDescent="0.25">
      <c r="B6726" s="49" t="s">
        <v>9328</v>
      </c>
      <c r="C6726" s="53" t="str">
        <f>_xlfn.XLOOKUP(Tabla1[[#This Row],[txtDimensionFocus]],Tabla7[Columna1],Tabla7[Columna2])</f>
        <v>Cuentas Por Pagar Contratos</v>
      </c>
      <c r="D6726" s="43" t="s">
        <v>16268</v>
      </c>
      <c r="E6726" t="s">
        <v>8988</v>
      </c>
      <c r="F6726" t="s">
        <v>19676</v>
      </c>
      <c r="G6726" s="41">
        <v>43186</v>
      </c>
      <c r="L6726" t="s">
        <v>21854</v>
      </c>
      <c r="M6726" s="44">
        <v>3213290.85</v>
      </c>
      <c r="N6726">
        <v>0.03</v>
      </c>
    </row>
    <row r="6727" spans="2:14" x14ac:dyDescent="0.25">
      <c r="B6727" s="49" t="s">
        <v>9328</v>
      </c>
      <c r="C6727" s="53" t="str">
        <f>_xlfn.XLOOKUP(Tabla1[[#This Row],[txtDimensionFocus]],Tabla7[Columna1],Tabla7[Columna2])</f>
        <v>Cuentas Por Pagar Contratos</v>
      </c>
      <c r="D6727" s="43" t="s">
        <v>4473</v>
      </c>
      <c r="E6727" t="s">
        <v>4472</v>
      </c>
      <c r="F6727" t="s">
        <v>19988</v>
      </c>
      <c r="G6727" s="41">
        <v>44476</v>
      </c>
      <c r="L6727" t="s">
        <v>21854</v>
      </c>
      <c r="M6727" s="44">
        <v>7653482.79</v>
      </c>
      <c r="N6727">
        <v>0.03</v>
      </c>
    </row>
    <row r="6728" spans="2:14" x14ac:dyDescent="0.25">
      <c r="B6728" s="49" t="s">
        <v>9328</v>
      </c>
      <c r="C6728" s="53" t="str">
        <f>_xlfn.XLOOKUP(Tabla1[[#This Row],[txtDimensionFocus]],Tabla7[Columna1],Tabla7[Columna2])</f>
        <v>Cuentas Por Pagar Contratos</v>
      </c>
      <c r="D6728" s="43" t="s">
        <v>20224</v>
      </c>
      <c r="E6728" t="s">
        <v>20225</v>
      </c>
      <c r="F6728" t="s">
        <v>20226</v>
      </c>
      <c r="G6728" s="41">
        <v>43662</v>
      </c>
      <c r="L6728" t="s">
        <v>21854</v>
      </c>
      <c r="M6728" s="44">
        <v>2716460.4</v>
      </c>
      <c r="N6728">
        <v>0.03</v>
      </c>
    </row>
    <row r="6729" spans="2:14" x14ac:dyDescent="0.25">
      <c r="B6729" s="49" t="s">
        <v>9328</v>
      </c>
      <c r="C6729" s="53" t="str">
        <f>_xlfn.XLOOKUP(Tabla1[[#This Row],[txtDimensionFocus]],Tabla7[Columna1],Tabla7[Columna2])</f>
        <v>Cuentas Por Pagar Contratos</v>
      </c>
      <c r="D6729" s="43" t="s">
        <v>7336</v>
      </c>
      <c r="E6729" t="s">
        <v>7335</v>
      </c>
      <c r="F6729" t="s">
        <v>20129</v>
      </c>
      <c r="G6729" s="41">
        <v>44601</v>
      </c>
      <c r="L6729" t="s">
        <v>21854</v>
      </c>
      <c r="M6729" s="44">
        <v>3379661.27</v>
      </c>
      <c r="N6729">
        <v>0.04</v>
      </c>
    </row>
    <row r="6730" spans="2:14" x14ac:dyDescent="0.25">
      <c r="B6730" s="49" t="s">
        <v>9328</v>
      </c>
      <c r="C6730" s="53" t="str">
        <f>_xlfn.XLOOKUP(Tabla1[[#This Row],[txtDimensionFocus]],Tabla7[Columna1],Tabla7[Columna2])</f>
        <v>Cuentas Por Pagar Contratos</v>
      </c>
      <c r="D6730" s="43" t="s">
        <v>8676</v>
      </c>
      <c r="E6730" t="s">
        <v>8675</v>
      </c>
      <c r="F6730" t="s">
        <v>20172</v>
      </c>
      <c r="G6730" s="41">
        <v>43980</v>
      </c>
      <c r="L6730" t="s">
        <v>21854</v>
      </c>
      <c r="M6730" s="44">
        <v>4208706.1500000004</v>
      </c>
      <c r="N6730">
        <v>0.04</v>
      </c>
    </row>
    <row r="6731" spans="2:14" x14ac:dyDescent="0.25">
      <c r="B6731" s="49" t="s">
        <v>9328</v>
      </c>
      <c r="C6731" s="53" t="str">
        <f>_xlfn.XLOOKUP(Tabla1[[#This Row],[txtDimensionFocus]],Tabla7[Columna1],Tabla7[Columna2])</f>
        <v>Cuentas Por Pagar Contratos</v>
      </c>
      <c r="D6731" s="43" t="s">
        <v>15267</v>
      </c>
      <c r="E6731" t="s">
        <v>7715</v>
      </c>
      <c r="F6731" t="s">
        <v>15270</v>
      </c>
      <c r="G6731" s="41">
        <v>44041</v>
      </c>
      <c r="H6731" t="s">
        <v>7716</v>
      </c>
      <c r="I6731" t="s">
        <v>19487</v>
      </c>
      <c r="K6731" t="s">
        <v>23137</v>
      </c>
      <c r="L6731" t="s">
        <v>21854</v>
      </c>
      <c r="M6731">
        <v>1</v>
      </c>
      <c r="N6731">
        <v>1</v>
      </c>
    </row>
    <row r="6732" spans="2:14" x14ac:dyDescent="0.25">
      <c r="B6732" s="49" t="s">
        <v>9328</v>
      </c>
      <c r="C6732" s="53" t="str">
        <f>_xlfn.XLOOKUP(Tabla1[[#This Row],[txtDimensionFocus]],Tabla7[Columna1],Tabla7[Columna2])</f>
        <v>Cuentas Por Pagar Contratos</v>
      </c>
      <c r="D6732" s="43" t="s">
        <v>7088</v>
      </c>
      <c r="E6732" t="s">
        <v>7087</v>
      </c>
      <c r="F6732" t="s">
        <v>14839</v>
      </c>
      <c r="G6732" s="41">
        <v>43231</v>
      </c>
      <c r="L6732" t="s">
        <v>21854</v>
      </c>
      <c r="M6732">
        <v>1</v>
      </c>
      <c r="N6732">
        <v>1</v>
      </c>
    </row>
    <row r="6733" spans="2:14" x14ac:dyDescent="0.25">
      <c r="B6733" s="49" t="s">
        <v>9328</v>
      </c>
      <c r="C6733" s="53" t="str">
        <f>_xlfn.XLOOKUP(Tabla1[[#This Row],[txtDimensionFocus]],Tabla7[Columna1],Tabla7[Columna2])</f>
        <v>Cuentas Por Pagar Contratos</v>
      </c>
      <c r="D6733" s="43" t="s">
        <v>10380</v>
      </c>
      <c r="E6733" t="s">
        <v>1372</v>
      </c>
      <c r="F6733" t="s">
        <v>10386</v>
      </c>
      <c r="G6733" s="41">
        <v>41428</v>
      </c>
      <c r="L6733" t="s">
        <v>21854</v>
      </c>
      <c r="M6733">
        <v>817.37</v>
      </c>
      <c r="N6733">
        <v>817.37</v>
      </c>
    </row>
    <row r="6734" spans="2:14" x14ac:dyDescent="0.25">
      <c r="B6734" s="49" t="s">
        <v>9328</v>
      </c>
      <c r="C6734" s="53" t="str">
        <f>_xlfn.XLOOKUP(Tabla1[[#This Row],[txtDimensionFocus]],Tabla7[Columna1],Tabla7[Columna2])</f>
        <v>Cuentas Por Pagar Contratos</v>
      </c>
      <c r="D6734" s="43" t="s">
        <v>16119</v>
      </c>
      <c r="E6734" t="s">
        <v>8762</v>
      </c>
      <c r="F6734" t="s">
        <v>16122</v>
      </c>
      <c r="G6734" s="41">
        <v>44762</v>
      </c>
      <c r="L6734" t="s">
        <v>21854</v>
      </c>
      <c r="M6734">
        <v>892.67</v>
      </c>
      <c r="N6734">
        <v>892.67</v>
      </c>
    </row>
    <row r="6735" spans="2:14" x14ac:dyDescent="0.25">
      <c r="B6735" s="49" t="s">
        <v>9328</v>
      </c>
      <c r="C6735" s="53" t="str">
        <f>_xlfn.XLOOKUP(Tabla1[[#This Row],[txtDimensionFocus]],Tabla7[Columna1],Tabla7[Columna2])</f>
        <v>Cuentas Por Pagar Contratos</v>
      </c>
      <c r="D6735" s="43" t="s">
        <v>16105</v>
      </c>
      <c r="E6735" t="s">
        <v>8756</v>
      </c>
      <c r="F6735" t="s">
        <v>16109</v>
      </c>
      <c r="G6735" s="41">
        <v>44760</v>
      </c>
      <c r="L6735" t="s">
        <v>21854</v>
      </c>
      <c r="M6735" s="44">
        <v>2390.5</v>
      </c>
      <c r="N6735" s="44">
        <v>2390.5</v>
      </c>
    </row>
    <row r="6736" spans="2:14" x14ac:dyDescent="0.25">
      <c r="B6736" s="49" t="s">
        <v>9328</v>
      </c>
      <c r="C6736" s="53" t="str">
        <f>_xlfn.XLOOKUP(Tabla1[[#This Row],[txtDimensionFocus]],Tabla7[Columna1],Tabla7[Columna2])</f>
        <v>Cuentas Por Pagar Contratos</v>
      </c>
      <c r="D6736" s="43" t="s">
        <v>16113</v>
      </c>
      <c r="E6736" t="s">
        <v>8760</v>
      </c>
      <c r="F6736" t="s">
        <v>16116</v>
      </c>
      <c r="G6736" s="41">
        <v>44761</v>
      </c>
      <c r="L6736" t="s">
        <v>21854</v>
      </c>
      <c r="M6736" s="44">
        <v>2960.12</v>
      </c>
      <c r="N6736" s="44">
        <v>2960.12</v>
      </c>
    </row>
    <row r="6737" spans="2:14" x14ac:dyDescent="0.25">
      <c r="B6737" s="49" t="s">
        <v>23700</v>
      </c>
      <c r="C6737" s="53" t="str">
        <f>_xlfn.XLOOKUP(Tabla1[[#This Row],[txtDimensionFocus]],Tabla7[Columna1],Tabla7[Columna2])</f>
        <v>Retencion por Pagar  de Impuesto Retenido</v>
      </c>
      <c r="D6737" s="43" t="s">
        <v>17</v>
      </c>
      <c r="E6737" t="s">
        <v>16</v>
      </c>
      <c r="F6737" t="s">
        <v>23791</v>
      </c>
      <c r="G6737" s="41">
        <v>41529</v>
      </c>
      <c r="L6737" t="s">
        <v>21854</v>
      </c>
      <c r="M6737">
        <v>180</v>
      </c>
      <c r="N6737">
        <v>180</v>
      </c>
    </row>
    <row r="6738" spans="2:14" x14ac:dyDescent="0.25">
      <c r="B6738" s="49" t="s">
        <v>23585</v>
      </c>
      <c r="C6738" s="53" t="str">
        <f>_xlfn.XLOOKUP(Tabla1[[#This Row],[txtDimensionFocus]],Tabla7[Columna1],Tabla7[Columna2])</f>
        <v>Cuenta Por Pagar Sueldos/Pension Alimenticia</v>
      </c>
      <c r="D6738" s="43" t="s">
        <v>23613</v>
      </c>
      <c r="E6738" t="s">
        <v>23614</v>
      </c>
      <c r="F6738" t="s">
        <v>23618</v>
      </c>
      <c r="G6738" s="41">
        <v>42368</v>
      </c>
      <c r="L6738" t="s">
        <v>21854</v>
      </c>
      <c r="M6738">
        <v>200</v>
      </c>
      <c r="N6738">
        <v>200</v>
      </c>
    </row>
    <row r="6739" spans="2:14" x14ac:dyDescent="0.25">
      <c r="B6739" s="49" t="s">
        <v>9328</v>
      </c>
      <c r="C6739" s="53" t="str">
        <f>_xlfn.XLOOKUP(Tabla1[[#This Row],[txtDimensionFocus]],Tabla7[Columna1],Tabla7[Columna2])</f>
        <v>Cuentas Por Pagar Contratos</v>
      </c>
      <c r="D6739" s="43" t="s">
        <v>10388</v>
      </c>
      <c r="E6739" t="s">
        <v>1377</v>
      </c>
      <c r="F6739" t="s">
        <v>10389</v>
      </c>
      <c r="G6739" s="41">
        <v>41430</v>
      </c>
      <c r="L6739" t="s">
        <v>21854</v>
      </c>
      <c r="M6739" s="44">
        <v>3600</v>
      </c>
      <c r="N6739" s="44">
        <v>3600</v>
      </c>
    </row>
    <row r="6740" spans="2:14" x14ac:dyDescent="0.25">
      <c r="B6740" s="49" t="s">
        <v>9328</v>
      </c>
      <c r="C6740" s="53" t="str">
        <f>_xlfn.XLOOKUP(Tabla1[[#This Row],[txtDimensionFocus]],Tabla7[Columna1],Tabla7[Columna2])</f>
        <v>Cuentas Por Pagar Contratos</v>
      </c>
      <c r="D6740" s="43" t="s">
        <v>8751</v>
      </c>
      <c r="E6740" t="s">
        <v>8750</v>
      </c>
      <c r="F6740" t="s">
        <v>16103</v>
      </c>
      <c r="G6740" s="41">
        <v>44755</v>
      </c>
      <c r="L6740" t="s">
        <v>21854</v>
      </c>
      <c r="M6740" s="44">
        <v>6661.34</v>
      </c>
      <c r="N6740" s="44">
        <v>6661.34</v>
      </c>
    </row>
    <row r="6741" spans="2:14" x14ac:dyDescent="0.25">
      <c r="B6741" s="49" t="s">
        <v>9328</v>
      </c>
      <c r="C6741" s="53" t="str">
        <f>_xlfn.XLOOKUP(Tabla1[[#This Row],[txtDimensionFocus]],Tabla7[Columna1],Tabla7[Columna2])</f>
        <v>Cuentas Por Pagar Contratos</v>
      </c>
      <c r="D6741" s="43" t="s">
        <v>10877</v>
      </c>
      <c r="E6741" t="s">
        <v>1963</v>
      </c>
      <c r="F6741" t="s">
        <v>13810</v>
      </c>
      <c r="G6741" s="41">
        <v>42269</v>
      </c>
      <c r="L6741" t="s">
        <v>21854</v>
      </c>
      <c r="M6741" s="44">
        <v>6750</v>
      </c>
      <c r="N6741" s="44">
        <v>6750</v>
      </c>
    </row>
    <row r="6742" spans="2:14" x14ac:dyDescent="0.25">
      <c r="B6742" s="49" t="s">
        <v>23585</v>
      </c>
      <c r="C6742" s="53" t="str">
        <f>_xlfn.XLOOKUP(Tabla1[[#This Row],[txtDimensionFocus]],Tabla7[Columna1],Tabla7[Columna2])</f>
        <v>Cuenta Por Pagar Sueldos/Pension Alimenticia</v>
      </c>
      <c r="D6742" s="43" t="s">
        <v>23634</v>
      </c>
      <c r="E6742" t="s">
        <v>23635</v>
      </c>
      <c r="F6742" t="s">
        <v>23636</v>
      </c>
      <c r="G6742" s="41">
        <v>42368</v>
      </c>
      <c r="L6742" t="s">
        <v>21854</v>
      </c>
      <c r="M6742" s="44">
        <v>1500</v>
      </c>
      <c r="N6742" s="44">
        <v>1500</v>
      </c>
    </row>
    <row r="6743" spans="2:14" x14ac:dyDescent="0.25">
      <c r="B6743" s="49" t="s">
        <v>9328</v>
      </c>
      <c r="C6743" s="53" t="str">
        <f>_xlfn.XLOOKUP(Tabla1[[#This Row],[txtDimensionFocus]],Tabla7[Columna1],Tabla7[Columna2])</f>
        <v>Cuentas Por Pagar Contratos</v>
      </c>
      <c r="D6743" s="43" t="s">
        <v>14688</v>
      </c>
      <c r="E6743" t="s">
        <v>6883</v>
      </c>
      <c r="F6743" t="s">
        <v>15369</v>
      </c>
      <c r="G6743" s="41">
        <v>44319</v>
      </c>
      <c r="L6743" t="s">
        <v>21854</v>
      </c>
      <c r="M6743" s="44">
        <v>7500</v>
      </c>
      <c r="N6743" s="44">
        <v>7500</v>
      </c>
    </row>
    <row r="6744" spans="2:14" x14ac:dyDescent="0.25">
      <c r="B6744" s="49" t="s">
        <v>23585</v>
      </c>
      <c r="C6744" s="53" t="str">
        <f>_xlfn.XLOOKUP(Tabla1[[#This Row],[txtDimensionFocus]],Tabla7[Columna1],Tabla7[Columna2])</f>
        <v>Cuenta Por Pagar Sueldos/Pension Alimenticia</v>
      </c>
      <c r="D6744" s="43" t="s">
        <v>23613</v>
      </c>
      <c r="E6744" t="s">
        <v>23614</v>
      </c>
      <c r="F6744" t="s">
        <v>23617</v>
      </c>
      <c r="G6744" s="41">
        <v>42368</v>
      </c>
      <c r="L6744" t="s">
        <v>21854</v>
      </c>
      <c r="M6744" s="44">
        <v>2000</v>
      </c>
      <c r="N6744" s="44">
        <v>2000</v>
      </c>
    </row>
    <row r="6745" spans="2:14" x14ac:dyDescent="0.25">
      <c r="B6745" s="49" t="s">
        <v>9328</v>
      </c>
      <c r="C6745" s="53" t="str">
        <f>_xlfn.XLOOKUP(Tabla1[[#This Row],[txtDimensionFocus]],Tabla7[Columna1],Tabla7[Columna2])</f>
        <v>Cuentas Por Pagar Contratos</v>
      </c>
      <c r="D6745" s="43" t="s">
        <v>16119</v>
      </c>
      <c r="E6745" t="s">
        <v>8762</v>
      </c>
      <c r="F6745" t="s">
        <v>16120</v>
      </c>
      <c r="G6745" s="41">
        <v>44762</v>
      </c>
      <c r="L6745" t="s">
        <v>21854</v>
      </c>
      <c r="M6745" s="44">
        <v>8926.7000000000007</v>
      </c>
      <c r="N6745" s="44">
        <v>8926.7000000000007</v>
      </c>
    </row>
    <row r="6746" spans="2:14" x14ac:dyDescent="0.25">
      <c r="B6746" s="49" t="s">
        <v>9328</v>
      </c>
      <c r="C6746" s="53" t="str">
        <f>_xlfn.XLOOKUP(Tabla1[[#This Row],[txtDimensionFocus]],Tabla7[Columna1],Tabla7[Columna2])</f>
        <v>Cuentas Por Pagar Contratos</v>
      </c>
      <c r="D6746" s="43" t="s">
        <v>7561</v>
      </c>
      <c r="E6746" t="s">
        <v>7560</v>
      </c>
      <c r="F6746" t="s">
        <v>15228</v>
      </c>
      <c r="G6746" s="41">
        <v>43900</v>
      </c>
      <c r="H6746" t="s">
        <v>7651</v>
      </c>
      <c r="I6746" t="s">
        <v>16504</v>
      </c>
      <c r="K6746" t="s">
        <v>23517</v>
      </c>
      <c r="L6746" t="s">
        <v>21854</v>
      </c>
      <c r="M6746" s="44">
        <v>9703</v>
      </c>
      <c r="N6746" s="44">
        <v>9703</v>
      </c>
    </row>
    <row r="6747" spans="2:14" x14ac:dyDescent="0.25">
      <c r="B6747" s="49" t="s">
        <v>9328</v>
      </c>
      <c r="C6747" s="53" t="str">
        <f>_xlfn.XLOOKUP(Tabla1[[#This Row],[txtDimensionFocus]],Tabla7[Columna1],Tabla7[Columna2])</f>
        <v>Cuentas Por Pagar Contratos</v>
      </c>
      <c r="D6747" s="43" t="s">
        <v>16265</v>
      </c>
      <c r="E6747" t="s">
        <v>8984</v>
      </c>
      <c r="F6747" t="s">
        <v>16266</v>
      </c>
      <c r="G6747" s="41">
        <v>44988</v>
      </c>
      <c r="H6747" t="s">
        <v>8985</v>
      </c>
      <c r="L6747" t="s">
        <v>21854</v>
      </c>
      <c r="M6747" s="44">
        <v>10478.469999999999</v>
      </c>
      <c r="N6747" s="44">
        <v>10478.469999999999</v>
      </c>
    </row>
    <row r="6748" spans="2:14" x14ac:dyDescent="0.25">
      <c r="B6748" s="49" t="s">
        <v>23585</v>
      </c>
      <c r="C6748" s="53" t="str">
        <f>_xlfn.XLOOKUP(Tabla1[[#This Row],[txtDimensionFocus]],Tabla7[Columna1],Tabla7[Columna2])</f>
        <v>Cuenta Por Pagar Sueldos/Pension Alimenticia</v>
      </c>
      <c r="D6748" s="43" t="s">
        <v>23630</v>
      </c>
      <c r="E6748" t="s">
        <v>23631</v>
      </c>
      <c r="F6748" t="s">
        <v>23633</v>
      </c>
      <c r="G6748" s="41">
        <v>42489</v>
      </c>
      <c r="L6748" t="s">
        <v>21854</v>
      </c>
      <c r="M6748" s="44">
        <v>2500</v>
      </c>
      <c r="N6748" s="44">
        <v>2500</v>
      </c>
    </row>
    <row r="6749" spans="2:14" x14ac:dyDescent="0.25">
      <c r="B6749" s="49" t="s">
        <v>9328</v>
      </c>
      <c r="C6749" s="53" t="str">
        <f>_xlfn.XLOOKUP(Tabla1[[#This Row],[txtDimensionFocus]],Tabla7[Columna1],Tabla7[Columna2])</f>
        <v>Cuentas Por Pagar Contratos</v>
      </c>
      <c r="D6749" s="43" t="s">
        <v>7187</v>
      </c>
      <c r="E6749" t="s">
        <v>7186</v>
      </c>
      <c r="F6749" t="s">
        <v>14915</v>
      </c>
      <c r="G6749" s="41">
        <v>43318</v>
      </c>
      <c r="H6749" t="s">
        <v>7188</v>
      </c>
      <c r="I6749" t="s">
        <v>20043</v>
      </c>
      <c r="K6749" t="s">
        <v>23408</v>
      </c>
      <c r="L6749" t="s">
        <v>21854</v>
      </c>
      <c r="M6749" s="44">
        <v>10620</v>
      </c>
      <c r="N6749" s="44">
        <v>10620</v>
      </c>
    </row>
    <row r="6750" spans="2:14" x14ac:dyDescent="0.25">
      <c r="B6750" s="49" t="s">
        <v>9328</v>
      </c>
      <c r="C6750" s="53" t="str">
        <f>_xlfn.XLOOKUP(Tabla1[[#This Row],[txtDimensionFocus]],Tabla7[Columna1],Tabla7[Columna2])</f>
        <v>Cuentas Por Pagar Contratos</v>
      </c>
      <c r="D6750" s="43" t="s">
        <v>7561</v>
      </c>
      <c r="E6750" t="s">
        <v>7560</v>
      </c>
      <c r="F6750" t="s">
        <v>15423</v>
      </c>
      <c r="G6750" s="41">
        <v>44410</v>
      </c>
      <c r="H6750" t="s">
        <v>7934</v>
      </c>
      <c r="I6750" t="s">
        <v>16504</v>
      </c>
      <c r="J6750" t="s">
        <v>23518</v>
      </c>
      <c r="K6750" t="s">
        <v>23517</v>
      </c>
      <c r="L6750" t="s">
        <v>21854</v>
      </c>
      <c r="M6750" s="44">
        <v>11449.54</v>
      </c>
      <c r="N6750" s="44">
        <v>11449.54</v>
      </c>
    </row>
    <row r="6751" spans="2:14" x14ac:dyDescent="0.25">
      <c r="B6751" s="49" t="s">
        <v>9328</v>
      </c>
      <c r="C6751" s="53" t="str">
        <f>_xlfn.XLOOKUP(Tabla1[[#This Row],[txtDimensionFocus]],Tabla7[Columna1],Tabla7[Columna2])</f>
        <v>Cuentas Por Pagar Contratos</v>
      </c>
      <c r="D6751" s="43" t="s">
        <v>10380</v>
      </c>
      <c r="E6751" t="s">
        <v>1372</v>
      </c>
      <c r="F6751" t="s">
        <v>10387</v>
      </c>
      <c r="G6751" s="41">
        <v>41428</v>
      </c>
      <c r="L6751" t="s">
        <v>21854</v>
      </c>
      <c r="M6751" s="44">
        <v>14462</v>
      </c>
      <c r="N6751" s="44">
        <v>14462</v>
      </c>
    </row>
    <row r="6752" spans="2:14" x14ac:dyDescent="0.25">
      <c r="B6752" s="49" t="s">
        <v>9328</v>
      </c>
      <c r="C6752" s="53" t="str">
        <f>_xlfn.XLOOKUP(Tabla1[[#This Row],[txtDimensionFocus]],Tabla7[Columna1],Tabla7[Columna2])</f>
        <v>Cuentas Por Pagar Contratos</v>
      </c>
      <c r="D6752" s="43" t="s">
        <v>16119</v>
      </c>
      <c r="E6752" t="s">
        <v>8762</v>
      </c>
      <c r="F6752" t="s">
        <v>16121</v>
      </c>
      <c r="G6752" s="41">
        <v>44762</v>
      </c>
      <c r="L6752" t="s">
        <v>21854</v>
      </c>
      <c r="M6752" s="44">
        <v>14725.88</v>
      </c>
      <c r="N6752" s="44">
        <v>14725.88</v>
      </c>
    </row>
    <row r="6753" spans="2:14" x14ac:dyDescent="0.25">
      <c r="B6753" s="49" t="s">
        <v>9328</v>
      </c>
      <c r="C6753" s="53" t="str">
        <f>_xlfn.XLOOKUP(Tabla1[[#This Row],[txtDimensionFocus]],Tabla7[Columna1],Tabla7[Columna2])</f>
        <v>Cuentas Por Pagar Contratos</v>
      </c>
      <c r="D6753" s="43" t="s">
        <v>10339</v>
      </c>
      <c r="E6753" t="s">
        <v>1314</v>
      </c>
      <c r="F6753" t="s">
        <v>10587</v>
      </c>
      <c r="G6753" s="41">
        <v>41564</v>
      </c>
      <c r="L6753" t="s">
        <v>21854</v>
      </c>
      <c r="M6753" s="44">
        <v>15300</v>
      </c>
      <c r="N6753" s="44">
        <v>15300</v>
      </c>
    </row>
    <row r="6754" spans="2:14" x14ac:dyDescent="0.25">
      <c r="B6754" s="49" t="s">
        <v>23585</v>
      </c>
      <c r="C6754" s="53" t="str">
        <f>_xlfn.XLOOKUP(Tabla1[[#This Row],[txtDimensionFocus]],Tabla7[Columna1],Tabla7[Columna2])</f>
        <v>Cuenta Por Pagar Sueldos/Pension Alimenticia</v>
      </c>
      <c r="D6754" s="43" t="s">
        <v>23597</v>
      </c>
      <c r="E6754" t="s">
        <v>23598</v>
      </c>
      <c r="F6754" t="s">
        <v>23600</v>
      </c>
      <c r="G6754" s="41">
        <v>41964</v>
      </c>
      <c r="L6754" t="s">
        <v>21854</v>
      </c>
      <c r="M6754" s="44">
        <v>4000</v>
      </c>
      <c r="N6754" s="44">
        <v>4000</v>
      </c>
    </row>
    <row r="6755" spans="2:14" x14ac:dyDescent="0.25">
      <c r="B6755" s="49" t="s">
        <v>23585</v>
      </c>
      <c r="C6755" s="53" t="str">
        <f>_xlfn.XLOOKUP(Tabla1[[#This Row],[txtDimensionFocus]],Tabla7[Columna1],Tabla7[Columna2])</f>
        <v>Cuenta Por Pagar Sueldos/Pension Alimenticia</v>
      </c>
      <c r="D6755" s="43" t="s">
        <v>23626</v>
      </c>
      <c r="E6755" t="s">
        <v>23627</v>
      </c>
      <c r="F6755" t="s">
        <v>23629</v>
      </c>
      <c r="G6755" s="41">
        <v>41964</v>
      </c>
      <c r="L6755" t="s">
        <v>21854</v>
      </c>
      <c r="M6755" s="44">
        <v>4000</v>
      </c>
      <c r="N6755" s="44">
        <v>4000</v>
      </c>
    </row>
    <row r="6756" spans="2:14" x14ac:dyDescent="0.25">
      <c r="B6756" s="49" t="s">
        <v>23585</v>
      </c>
      <c r="C6756" s="53" t="str">
        <f>_xlfn.XLOOKUP(Tabla1[[#This Row],[txtDimensionFocus]],Tabla7[Columna1],Tabla7[Columna2])</f>
        <v>Cuenta Por Pagar Sueldos/Pension Alimenticia</v>
      </c>
      <c r="D6756" s="43" t="s">
        <v>23586</v>
      </c>
      <c r="E6756" t="s">
        <v>23587</v>
      </c>
      <c r="F6756" t="s">
        <v>23589</v>
      </c>
      <c r="G6756" s="41">
        <v>42418</v>
      </c>
      <c r="L6756" t="s">
        <v>21854</v>
      </c>
      <c r="M6756" s="44">
        <v>5000</v>
      </c>
      <c r="N6756" s="44">
        <v>5000</v>
      </c>
    </row>
    <row r="6757" spans="2:14" x14ac:dyDescent="0.25">
      <c r="B6757" s="49" t="s">
        <v>9328</v>
      </c>
      <c r="C6757" s="53" t="str">
        <f>_xlfn.XLOOKUP(Tabla1[[#This Row],[txtDimensionFocus]],Tabla7[Columna1],Tabla7[Columna2])</f>
        <v>Cuentas Por Pagar Contratos</v>
      </c>
      <c r="D6757" s="43" t="s">
        <v>10339</v>
      </c>
      <c r="E6757" t="s">
        <v>1314</v>
      </c>
      <c r="F6757" t="s">
        <v>10648</v>
      </c>
      <c r="G6757" s="41">
        <v>41593</v>
      </c>
      <c r="L6757" t="s">
        <v>21854</v>
      </c>
      <c r="M6757" s="44">
        <v>15300</v>
      </c>
      <c r="N6757" s="44">
        <v>15300</v>
      </c>
    </row>
    <row r="6758" spans="2:14" x14ac:dyDescent="0.25">
      <c r="B6758" s="49" t="s">
        <v>9328</v>
      </c>
      <c r="C6758" s="53" t="str">
        <f>_xlfn.XLOOKUP(Tabla1[[#This Row],[txtDimensionFocus]],Tabla7[Columna1],Tabla7[Columna2])</f>
        <v>Cuentas Por Pagar Contratos</v>
      </c>
      <c r="D6758" s="43" t="s">
        <v>16119</v>
      </c>
      <c r="E6758" t="s">
        <v>8762</v>
      </c>
      <c r="F6758" t="s">
        <v>16124</v>
      </c>
      <c r="G6758" s="41">
        <v>44762</v>
      </c>
      <c r="L6758" t="s">
        <v>21854</v>
      </c>
      <c r="M6758" s="44">
        <v>16068.07</v>
      </c>
      <c r="N6758" s="44">
        <v>16068.07</v>
      </c>
    </row>
    <row r="6759" spans="2:14" x14ac:dyDescent="0.25">
      <c r="B6759" s="49" t="s">
        <v>9328</v>
      </c>
      <c r="C6759" s="53" t="str">
        <f>_xlfn.XLOOKUP(Tabla1[[#This Row],[txtDimensionFocus]],Tabla7[Columna1],Tabla7[Columna2])</f>
        <v>Cuentas Por Pagar Contratos</v>
      </c>
      <c r="D6759" s="43" t="s">
        <v>14754</v>
      </c>
      <c r="E6759" t="s">
        <v>6977</v>
      </c>
      <c r="F6759" t="s">
        <v>14757</v>
      </c>
      <c r="G6759" s="41">
        <v>43082</v>
      </c>
      <c r="H6759" t="s">
        <v>6980</v>
      </c>
      <c r="I6759" t="s">
        <v>19425</v>
      </c>
      <c r="K6759" t="s">
        <v>22908</v>
      </c>
      <c r="L6759" t="s">
        <v>21854</v>
      </c>
      <c r="M6759" s="44">
        <v>17700</v>
      </c>
      <c r="N6759" s="44">
        <v>17700</v>
      </c>
    </row>
    <row r="6760" spans="2:14" x14ac:dyDescent="0.25">
      <c r="B6760" s="49" t="s">
        <v>9328</v>
      </c>
      <c r="C6760" s="53" t="str">
        <f>_xlfn.XLOOKUP(Tabla1[[#This Row],[txtDimensionFocus]],Tabla7[Columna1],Tabla7[Columna2])</f>
        <v>Cuentas Por Pagar Contratos</v>
      </c>
      <c r="D6760" s="43" t="s">
        <v>14754</v>
      </c>
      <c r="E6760" t="s">
        <v>6977</v>
      </c>
      <c r="F6760" t="s">
        <v>14758</v>
      </c>
      <c r="G6760" s="41">
        <v>43082</v>
      </c>
      <c r="H6760" t="s">
        <v>6981</v>
      </c>
      <c r="I6760" t="s">
        <v>19425</v>
      </c>
      <c r="K6760" t="s">
        <v>22908</v>
      </c>
      <c r="L6760" t="s">
        <v>21854</v>
      </c>
      <c r="M6760" s="44">
        <v>17700</v>
      </c>
      <c r="N6760" s="44">
        <v>17700</v>
      </c>
    </row>
    <row r="6761" spans="2:14" x14ac:dyDescent="0.25">
      <c r="B6761" s="49" t="s">
        <v>23585</v>
      </c>
      <c r="C6761" s="53" t="str">
        <f>_xlfn.XLOOKUP(Tabla1[[#This Row],[txtDimensionFocus]],Tabla7[Columna1],Tabla7[Columna2])</f>
        <v>Cuenta Por Pagar Sueldos/Pension Alimenticia</v>
      </c>
      <c r="D6761" s="43" t="s">
        <v>23637</v>
      </c>
      <c r="E6761" t="s">
        <v>23638</v>
      </c>
      <c r="F6761" t="s">
        <v>23640</v>
      </c>
      <c r="G6761" s="41">
        <v>42489</v>
      </c>
      <c r="L6761" t="s">
        <v>21854</v>
      </c>
      <c r="M6761" s="44">
        <v>7000</v>
      </c>
      <c r="N6761" s="44">
        <v>7000</v>
      </c>
    </row>
    <row r="6762" spans="2:14" x14ac:dyDescent="0.25">
      <c r="B6762" s="49" t="s">
        <v>9328</v>
      </c>
      <c r="C6762" s="53" t="str">
        <f>_xlfn.XLOOKUP(Tabla1[[#This Row],[txtDimensionFocus]],Tabla7[Columna1],Tabla7[Columna2])</f>
        <v>Cuentas Por Pagar Contratos</v>
      </c>
      <c r="D6762" s="43" t="s">
        <v>10029</v>
      </c>
      <c r="E6762" t="s">
        <v>901</v>
      </c>
      <c r="F6762" t="s">
        <v>10043</v>
      </c>
      <c r="G6762" s="41">
        <v>41186</v>
      </c>
      <c r="L6762" t="s">
        <v>21854</v>
      </c>
      <c r="M6762" s="44">
        <v>18630</v>
      </c>
      <c r="N6762" s="44">
        <v>18630</v>
      </c>
    </row>
    <row r="6763" spans="2:14" x14ac:dyDescent="0.25">
      <c r="B6763" s="49" t="s">
        <v>9328</v>
      </c>
      <c r="C6763" s="53" t="str">
        <f>_xlfn.XLOOKUP(Tabla1[[#This Row],[txtDimensionFocus]],Tabla7[Columna1],Tabla7[Columna2])</f>
        <v>Cuentas Por Pagar Contratos</v>
      </c>
      <c r="D6763" s="43" t="s">
        <v>10031</v>
      </c>
      <c r="E6763" t="s">
        <v>902</v>
      </c>
      <c r="F6763" t="s">
        <v>10044</v>
      </c>
      <c r="G6763" s="41">
        <v>41186</v>
      </c>
      <c r="L6763" t="s">
        <v>21854</v>
      </c>
      <c r="M6763" s="44">
        <v>18630</v>
      </c>
      <c r="N6763" s="44">
        <v>18630</v>
      </c>
    </row>
    <row r="6764" spans="2:14" x14ac:dyDescent="0.25">
      <c r="B6764" s="49" t="s">
        <v>9328</v>
      </c>
      <c r="C6764" s="53" t="str">
        <f>_xlfn.XLOOKUP(Tabla1[[#This Row],[txtDimensionFocus]],Tabla7[Columna1],Tabla7[Columna2])</f>
        <v>Cuentas Por Pagar Contratos</v>
      </c>
      <c r="D6764" s="43" t="s">
        <v>10033</v>
      </c>
      <c r="E6764" t="s">
        <v>903</v>
      </c>
      <c r="F6764" t="s">
        <v>10045</v>
      </c>
      <c r="G6764" s="41">
        <v>41186</v>
      </c>
      <c r="L6764" t="s">
        <v>21854</v>
      </c>
      <c r="M6764" s="44">
        <v>18630</v>
      </c>
      <c r="N6764" s="44">
        <v>18630</v>
      </c>
    </row>
    <row r="6765" spans="2:14" x14ac:dyDescent="0.25">
      <c r="B6765" s="49" t="s">
        <v>23585</v>
      </c>
      <c r="C6765" s="53" t="str">
        <f>_xlfn.XLOOKUP(Tabla1[[#This Row],[txtDimensionFocus]],Tabla7[Columna1],Tabla7[Columna2])</f>
        <v>Cuenta Por Pagar Sueldos/Pension Alimenticia</v>
      </c>
      <c r="D6765" s="43" t="s">
        <v>23604</v>
      </c>
      <c r="E6765" t="s">
        <v>23605</v>
      </c>
      <c r="F6765" t="s">
        <v>23607</v>
      </c>
      <c r="G6765" s="41">
        <v>41829</v>
      </c>
      <c r="L6765" t="s">
        <v>21854</v>
      </c>
      <c r="M6765" s="44">
        <v>8000</v>
      </c>
      <c r="N6765" s="44">
        <v>8000</v>
      </c>
    </row>
    <row r="6766" spans="2:14" x14ac:dyDescent="0.25">
      <c r="B6766" s="49" t="s">
        <v>23585</v>
      </c>
      <c r="C6766" s="53" t="str">
        <f>_xlfn.XLOOKUP(Tabla1[[#This Row],[txtDimensionFocus]],Tabla7[Columna1],Tabla7[Columna2])</f>
        <v>Cuenta Por Pagar Sueldos/Pension Alimenticia</v>
      </c>
      <c r="D6766" s="43" t="s">
        <v>23608</v>
      </c>
      <c r="E6766" t="s">
        <v>23609</v>
      </c>
      <c r="F6766" t="s">
        <v>23610</v>
      </c>
      <c r="G6766" s="41">
        <v>42457</v>
      </c>
      <c r="L6766" t="s">
        <v>21854</v>
      </c>
      <c r="M6766" s="44">
        <v>8000</v>
      </c>
      <c r="N6766" s="44">
        <v>8000</v>
      </c>
    </row>
    <row r="6767" spans="2:14" x14ac:dyDescent="0.25">
      <c r="B6767" s="49" t="s">
        <v>23585</v>
      </c>
      <c r="C6767" s="53" t="str">
        <f>_xlfn.XLOOKUP(Tabla1[[#This Row],[txtDimensionFocus]],Tabla7[Columna1],Tabla7[Columna2])</f>
        <v>Cuenta Por Pagar Sueldos/Pension Alimenticia</v>
      </c>
      <c r="D6767" s="43" t="s">
        <v>23652</v>
      </c>
      <c r="E6767" t="s">
        <v>23653</v>
      </c>
      <c r="F6767" t="s">
        <v>23654</v>
      </c>
      <c r="G6767" s="41">
        <v>42457</v>
      </c>
      <c r="L6767" t="s">
        <v>21854</v>
      </c>
      <c r="M6767" s="44">
        <v>8000</v>
      </c>
      <c r="N6767" s="44">
        <v>8000</v>
      </c>
    </row>
    <row r="6768" spans="2:14" x14ac:dyDescent="0.25">
      <c r="B6768" s="49" t="s">
        <v>23585</v>
      </c>
      <c r="C6768" s="53" t="str">
        <f>_xlfn.XLOOKUP(Tabla1[[#This Row],[txtDimensionFocus]],Tabla7[Columna1],Tabla7[Columna2])</f>
        <v>Cuenta Por Pagar Sueldos/Pension Alimenticia</v>
      </c>
      <c r="D6768" s="43" t="s">
        <v>23652</v>
      </c>
      <c r="E6768" t="s">
        <v>23653</v>
      </c>
      <c r="F6768" t="s">
        <v>23656</v>
      </c>
      <c r="G6768" s="41">
        <v>42195</v>
      </c>
      <c r="L6768" t="s">
        <v>21854</v>
      </c>
      <c r="M6768" s="44">
        <v>8000</v>
      </c>
      <c r="N6768" s="44">
        <v>8000</v>
      </c>
    </row>
    <row r="6769" spans="2:14" x14ac:dyDescent="0.25">
      <c r="B6769" s="49" t="s">
        <v>23585</v>
      </c>
      <c r="C6769" s="53" t="str">
        <f>_xlfn.XLOOKUP(Tabla1[[#This Row],[txtDimensionFocus]],Tabla7[Columna1],Tabla7[Columna2])</f>
        <v>Cuenta Por Pagar Sueldos/Pension Alimenticia</v>
      </c>
      <c r="D6769" s="43" t="s">
        <v>23667</v>
      </c>
      <c r="E6769" t="s">
        <v>23668</v>
      </c>
      <c r="F6769" t="s">
        <v>23669</v>
      </c>
      <c r="G6769" s="41">
        <v>41711</v>
      </c>
      <c r="L6769" t="s">
        <v>21854</v>
      </c>
      <c r="M6769" s="44">
        <v>8000</v>
      </c>
      <c r="N6769" s="44">
        <v>8000</v>
      </c>
    </row>
    <row r="6770" spans="2:14" x14ac:dyDescent="0.25">
      <c r="B6770" s="49" t="s">
        <v>9328</v>
      </c>
      <c r="C6770" s="53" t="str">
        <f>_xlfn.XLOOKUP(Tabla1[[#This Row],[txtDimensionFocus]],Tabla7[Columna1],Tabla7[Columna2])</f>
        <v>Cuentas Por Pagar Contratos</v>
      </c>
      <c r="D6770" s="43" t="s">
        <v>10035</v>
      </c>
      <c r="E6770" t="s">
        <v>904</v>
      </c>
      <c r="F6770" t="s">
        <v>10046</v>
      </c>
      <c r="G6770" s="41">
        <v>41186</v>
      </c>
      <c r="L6770" t="s">
        <v>21854</v>
      </c>
      <c r="M6770" s="44">
        <v>18630</v>
      </c>
      <c r="N6770" s="44">
        <v>18630</v>
      </c>
    </row>
    <row r="6771" spans="2:14" x14ac:dyDescent="0.25">
      <c r="B6771" s="49" t="s">
        <v>9328</v>
      </c>
      <c r="C6771" s="53" t="str">
        <f>_xlfn.XLOOKUP(Tabla1[[#This Row],[txtDimensionFocus]],Tabla7[Columna1],Tabla7[Columna2])</f>
        <v>Cuentas Por Pagar Contratos</v>
      </c>
      <c r="D6771" s="43" t="s">
        <v>10037</v>
      </c>
      <c r="E6771" t="s">
        <v>905</v>
      </c>
      <c r="F6771" t="s">
        <v>10047</v>
      </c>
      <c r="G6771" s="41">
        <v>41186</v>
      </c>
      <c r="L6771" t="s">
        <v>21854</v>
      </c>
      <c r="M6771" s="44">
        <v>18630</v>
      </c>
      <c r="N6771" s="44">
        <v>18630</v>
      </c>
    </row>
    <row r="6772" spans="2:14" x14ac:dyDescent="0.25">
      <c r="B6772" s="49" t="s">
        <v>9328</v>
      </c>
      <c r="C6772" s="53" t="str">
        <f>_xlfn.XLOOKUP(Tabla1[[#This Row],[txtDimensionFocus]],Tabla7[Columna1],Tabla7[Columna2])</f>
        <v>Cuentas Por Pagar Contratos</v>
      </c>
      <c r="D6772" s="43" t="s">
        <v>16105</v>
      </c>
      <c r="E6772" t="s">
        <v>8756</v>
      </c>
      <c r="F6772" t="s">
        <v>16107</v>
      </c>
      <c r="G6772" s="41">
        <v>44760</v>
      </c>
      <c r="L6772" t="s">
        <v>21854</v>
      </c>
      <c r="M6772" s="44">
        <v>23905.01</v>
      </c>
      <c r="N6772" s="44">
        <v>23905.01</v>
      </c>
    </row>
    <row r="6773" spans="2:14" x14ac:dyDescent="0.25">
      <c r="B6773" s="49" t="s">
        <v>9328</v>
      </c>
      <c r="C6773" s="53" t="str">
        <f>_xlfn.XLOOKUP(Tabla1[[#This Row],[txtDimensionFocus]],Tabla7[Columna1],Tabla7[Columna2])</f>
        <v>Cuentas Por Pagar Contratos</v>
      </c>
      <c r="D6773" s="43" t="s">
        <v>16105</v>
      </c>
      <c r="E6773" t="s">
        <v>8756</v>
      </c>
      <c r="F6773" t="s">
        <v>16108</v>
      </c>
      <c r="G6773" s="41">
        <v>44760</v>
      </c>
      <c r="L6773" t="s">
        <v>21854</v>
      </c>
      <c r="M6773" s="44">
        <v>27849.34</v>
      </c>
      <c r="N6773" s="44">
        <v>27849.34</v>
      </c>
    </row>
    <row r="6774" spans="2:14" x14ac:dyDescent="0.25">
      <c r="B6774" s="49" t="s">
        <v>9328</v>
      </c>
      <c r="C6774" s="53" t="str">
        <f>_xlfn.XLOOKUP(Tabla1[[#This Row],[txtDimensionFocus]],Tabla7[Columna1],Tabla7[Columna2])</f>
        <v>Cuentas Por Pagar Contratos</v>
      </c>
      <c r="D6774" s="43" t="s">
        <v>16113</v>
      </c>
      <c r="E6774" t="s">
        <v>8760</v>
      </c>
      <c r="F6774" t="s">
        <v>16114</v>
      </c>
      <c r="G6774" s="41">
        <v>44761</v>
      </c>
      <c r="L6774" t="s">
        <v>21854</v>
      </c>
      <c r="M6774" s="44">
        <v>29601.15</v>
      </c>
      <c r="N6774" s="44">
        <v>29601.15</v>
      </c>
    </row>
    <row r="6775" spans="2:14" x14ac:dyDescent="0.25">
      <c r="B6775" s="49" t="s">
        <v>9328</v>
      </c>
      <c r="C6775" s="53" t="str">
        <f>_xlfn.XLOOKUP(Tabla1[[#This Row],[txtDimensionFocus]],Tabla7[Columna1],Tabla7[Columna2])</f>
        <v>Cuentas Por Pagar Contratos</v>
      </c>
      <c r="D6775" s="43" t="s">
        <v>8751</v>
      </c>
      <c r="E6775" t="s">
        <v>8750</v>
      </c>
      <c r="F6775" t="s">
        <v>16101</v>
      </c>
      <c r="G6775" s="41">
        <v>44755</v>
      </c>
      <c r="L6775" t="s">
        <v>21854</v>
      </c>
      <c r="M6775" s="44">
        <v>31065.79</v>
      </c>
      <c r="N6775" s="44">
        <v>31065.79</v>
      </c>
    </row>
    <row r="6776" spans="2:14" x14ac:dyDescent="0.25">
      <c r="B6776" s="49" t="s">
        <v>9328</v>
      </c>
      <c r="C6776" s="53" t="str">
        <f>_xlfn.XLOOKUP(Tabla1[[#This Row],[txtDimensionFocus]],Tabla7[Columna1],Tabla7[Columna2])</f>
        <v>Cuentas Por Pagar Contratos</v>
      </c>
      <c r="D6776" s="43" t="s">
        <v>19804</v>
      </c>
      <c r="E6776" t="s">
        <v>19805</v>
      </c>
      <c r="F6776" t="s">
        <v>19809</v>
      </c>
      <c r="G6776" s="41">
        <v>45152</v>
      </c>
      <c r="H6776" t="s">
        <v>19810</v>
      </c>
      <c r="I6776" t="s">
        <v>19811</v>
      </c>
      <c r="K6776" t="s">
        <v>23236</v>
      </c>
      <c r="L6776" t="s">
        <v>21854</v>
      </c>
      <c r="M6776" s="44">
        <v>31860</v>
      </c>
      <c r="N6776" s="44">
        <v>31860</v>
      </c>
    </row>
    <row r="6777" spans="2:14" x14ac:dyDescent="0.25">
      <c r="B6777" s="49" t="s">
        <v>9328</v>
      </c>
      <c r="C6777" s="53" t="str">
        <f>_xlfn.XLOOKUP(Tabla1[[#This Row],[txtDimensionFocus]],Tabla7[Columna1],Tabla7[Columna2])</f>
        <v>Cuentas Por Pagar Contratos</v>
      </c>
      <c r="D6777" s="43" t="s">
        <v>16113</v>
      </c>
      <c r="E6777" t="s">
        <v>8760</v>
      </c>
      <c r="F6777" t="s">
        <v>16115</v>
      </c>
      <c r="G6777" s="41">
        <v>44761</v>
      </c>
      <c r="L6777" t="s">
        <v>21854</v>
      </c>
      <c r="M6777" s="44">
        <v>33893.32</v>
      </c>
      <c r="N6777" s="44">
        <v>33893.32</v>
      </c>
    </row>
    <row r="6778" spans="2:14" x14ac:dyDescent="0.25">
      <c r="B6778" s="49" t="s">
        <v>9328</v>
      </c>
      <c r="C6778" s="53" t="str">
        <f>_xlfn.XLOOKUP(Tabla1[[#This Row],[txtDimensionFocus]],Tabla7[Columna1],Tabla7[Columna2])</f>
        <v>Cuentas Por Pagar Contratos</v>
      </c>
      <c r="D6778" s="43" t="s">
        <v>14852</v>
      </c>
      <c r="E6778" t="s">
        <v>7105</v>
      </c>
      <c r="F6778" t="s">
        <v>14854</v>
      </c>
      <c r="G6778" s="41">
        <v>43241</v>
      </c>
      <c r="H6778" t="s">
        <v>7107</v>
      </c>
      <c r="I6778" t="s">
        <v>19790</v>
      </c>
      <c r="K6778" t="s">
        <v>23227</v>
      </c>
      <c r="L6778" t="s">
        <v>21854</v>
      </c>
      <c r="M6778" s="44">
        <v>35400</v>
      </c>
      <c r="N6778" s="44">
        <v>35400</v>
      </c>
    </row>
    <row r="6779" spans="2:14" x14ac:dyDescent="0.25">
      <c r="B6779" s="49" t="s">
        <v>9328</v>
      </c>
      <c r="C6779" s="53" t="str">
        <f>_xlfn.XLOOKUP(Tabla1[[#This Row],[txtDimensionFocus]],Tabla7[Columna1],Tabla7[Columna2])</f>
        <v>Cuentas Por Pagar Contratos</v>
      </c>
      <c r="D6779" s="43" t="s">
        <v>8795</v>
      </c>
      <c r="E6779" t="s">
        <v>8794</v>
      </c>
      <c r="F6779" t="s">
        <v>16146</v>
      </c>
      <c r="G6779" s="41">
        <v>44837</v>
      </c>
      <c r="H6779" t="s">
        <v>8796</v>
      </c>
      <c r="I6779" t="s">
        <v>4419</v>
      </c>
      <c r="K6779" t="s">
        <v>23537</v>
      </c>
      <c r="L6779" t="s">
        <v>21854</v>
      </c>
      <c r="M6779" s="44">
        <v>35400</v>
      </c>
      <c r="N6779" s="44">
        <v>35400</v>
      </c>
    </row>
    <row r="6780" spans="2:14" x14ac:dyDescent="0.25">
      <c r="B6780" s="49" t="s">
        <v>9328</v>
      </c>
      <c r="C6780" s="53" t="str">
        <f>_xlfn.XLOOKUP(Tabla1[[#This Row],[txtDimensionFocus]],Tabla7[Columna1],Tabla7[Columna2])</f>
        <v>Cuentas Por Pagar Contratos</v>
      </c>
      <c r="D6780" s="43" t="s">
        <v>13953</v>
      </c>
      <c r="E6780" t="s">
        <v>5918</v>
      </c>
      <c r="F6780" t="s">
        <v>13954</v>
      </c>
      <c r="G6780" s="41">
        <v>42373</v>
      </c>
      <c r="L6780" t="s">
        <v>21854</v>
      </c>
      <c r="M6780" s="44">
        <v>238100.4</v>
      </c>
      <c r="N6780" s="44">
        <v>36320.400000000001</v>
      </c>
    </row>
    <row r="6781" spans="2:14" x14ac:dyDescent="0.25">
      <c r="B6781" s="49" t="s">
        <v>9328</v>
      </c>
      <c r="C6781" s="53" t="str">
        <f>_xlfn.XLOOKUP(Tabla1[[#This Row],[txtDimensionFocus]],Tabla7[Columna1],Tabla7[Columna2])</f>
        <v>Cuentas Por Pagar Contratos</v>
      </c>
      <c r="D6781" s="43" t="s">
        <v>10380</v>
      </c>
      <c r="E6781" t="s">
        <v>1372</v>
      </c>
      <c r="F6781" t="s">
        <v>10385</v>
      </c>
      <c r="G6781" s="41">
        <v>41428</v>
      </c>
      <c r="L6781" t="s">
        <v>21854</v>
      </c>
      <c r="M6781" s="44">
        <v>38439.46</v>
      </c>
      <c r="N6781" s="44">
        <v>38439.46</v>
      </c>
    </row>
    <row r="6782" spans="2:14" x14ac:dyDescent="0.25">
      <c r="B6782" s="49" t="s">
        <v>9328</v>
      </c>
      <c r="C6782" s="53" t="str">
        <f>_xlfn.XLOOKUP(Tabla1[[#This Row],[txtDimensionFocus]],Tabla7[Columna1],Tabla7[Columna2])</f>
        <v>Cuentas Por Pagar Contratos</v>
      </c>
      <c r="D6782" s="43" t="s">
        <v>14023</v>
      </c>
      <c r="E6782" t="s">
        <v>6023</v>
      </c>
      <c r="F6782" t="s">
        <v>14024</v>
      </c>
      <c r="G6782" s="41">
        <v>42479</v>
      </c>
      <c r="H6782" t="s">
        <v>6024</v>
      </c>
      <c r="L6782" t="s">
        <v>21854</v>
      </c>
      <c r="M6782" s="44">
        <v>40157.21</v>
      </c>
      <c r="N6782" s="44">
        <v>40157.21</v>
      </c>
    </row>
    <row r="6783" spans="2:14" x14ac:dyDescent="0.25">
      <c r="B6783" s="49" t="s">
        <v>9328</v>
      </c>
      <c r="C6783" s="53" t="str">
        <f>_xlfn.XLOOKUP(Tabla1[[#This Row],[txtDimensionFocus]],Tabla7[Columna1],Tabla7[Columna2])</f>
        <v>Cuentas Por Pagar Contratos</v>
      </c>
      <c r="D6783" s="43" t="s">
        <v>10380</v>
      </c>
      <c r="E6783" t="s">
        <v>1372</v>
      </c>
      <c r="F6783" t="s">
        <v>10384</v>
      </c>
      <c r="G6783" s="41">
        <v>41428</v>
      </c>
      <c r="L6783" t="s">
        <v>21854</v>
      </c>
      <c r="M6783" s="44">
        <v>40868.42</v>
      </c>
      <c r="N6783" s="44">
        <v>40868.42</v>
      </c>
    </row>
    <row r="6784" spans="2:14" x14ac:dyDescent="0.25">
      <c r="B6784" s="49" t="s">
        <v>9328</v>
      </c>
      <c r="C6784" s="53" t="str">
        <f>_xlfn.XLOOKUP(Tabla1[[#This Row],[txtDimensionFocus]],Tabla7[Columna1],Tabla7[Columna2])</f>
        <v>Cuentas Por Pagar Contratos</v>
      </c>
      <c r="D6784" s="43" t="s">
        <v>16105</v>
      </c>
      <c r="E6784" t="s">
        <v>8756</v>
      </c>
      <c r="F6784" t="s">
        <v>16111</v>
      </c>
      <c r="G6784" s="41">
        <v>44760</v>
      </c>
      <c r="L6784" t="s">
        <v>21854</v>
      </c>
      <c r="M6784" s="44">
        <v>43029.02</v>
      </c>
      <c r="N6784" s="44">
        <v>43029.02</v>
      </c>
    </row>
    <row r="6785" spans="2:14" x14ac:dyDescent="0.25">
      <c r="B6785" s="49" t="s">
        <v>9328</v>
      </c>
      <c r="C6785" s="53" t="str">
        <f>_xlfn.XLOOKUP(Tabla1[[#This Row],[txtDimensionFocus]],Tabla7[Columna1],Tabla7[Columna2])</f>
        <v>Cuentas Por Pagar Contratos</v>
      </c>
      <c r="D6785" s="43" t="s">
        <v>5979</v>
      </c>
      <c r="E6785" t="s">
        <v>5978</v>
      </c>
      <c r="F6785" t="s">
        <v>13998</v>
      </c>
      <c r="G6785" s="41">
        <v>42451</v>
      </c>
      <c r="L6785" t="s">
        <v>21854</v>
      </c>
      <c r="M6785" s="44">
        <v>136420.84</v>
      </c>
      <c r="N6785" s="44">
        <v>45473.62</v>
      </c>
    </row>
    <row r="6786" spans="2:14" x14ac:dyDescent="0.25">
      <c r="B6786" s="49" t="s">
        <v>9328</v>
      </c>
      <c r="C6786" s="53" t="str">
        <f>_xlfn.XLOOKUP(Tabla1[[#This Row],[txtDimensionFocus]],Tabla7[Columna1],Tabla7[Columna2])</f>
        <v>Cuentas Por Pagar Contratos</v>
      </c>
      <c r="D6786" s="43" t="s">
        <v>15323</v>
      </c>
      <c r="E6786" t="s">
        <v>7785</v>
      </c>
      <c r="F6786" t="s">
        <v>15325</v>
      </c>
      <c r="G6786" s="41">
        <v>44148</v>
      </c>
      <c r="H6786" t="s">
        <v>7787</v>
      </c>
      <c r="I6786" t="s">
        <v>19410</v>
      </c>
      <c r="K6786" t="s">
        <v>22891</v>
      </c>
      <c r="L6786" t="s">
        <v>21854</v>
      </c>
      <c r="M6786" s="44">
        <v>47200</v>
      </c>
      <c r="N6786" s="44">
        <v>47200</v>
      </c>
    </row>
    <row r="6787" spans="2:14" x14ac:dyDescent="0.25">
      <c r="B6787" s="49" t="s">
        <v>9328</v>
      </c>
      <c r="C6787" s="53" t="str">
        <f>_xlfn.XLOOKUP(Tabla1[[#This Row],[txtDimensionFocus]],Tabla7[Columna1],Tabla7[Columna2])</f>
        <v>Cuentas Por Pagar Contratos</v>
      </c>
      <c r="D6787" s="43" t="s">
        <v>13797</v>
      </c>
      <c r="E6787" t="s">
        <v>5729</v>
      </c>
      <c r="F6787" t="s">
        <v>13798</v>
      </c>
      <c r="G6787" s="41">
        <v>42256</v>
      </c>
      <c r="L6787" t="s">
        <v>21854</v>
      </c>
      <c r="M6787" s="44">
        <v>299376</v>
      </c>
      <c r="N6787" s="44">
        <v>49896</v>
      </c>
    </row>
    <row r="6788" spans="2:14" x14ac:dyDescent="0.25">
      <c r="B6788" s="49" t="s">
        <v>9328</v>
      </c>
      <c r="C6788" s="53" t="str">
        <f>_xlfn.XLOOKUP(Tabla1[[#This Row],[txtDimensionFocus]],Tabla7[Columna1],Tabla7[Columna2])</f>
        <v>Cuentas Por Pagar Contratos</v>
      </c>
      <c r="D6788" s="43" t="s">
        <v>15075</v>
      </c>
      <c r="E6788" t="s">
        <v>7416</v>
      </c>
      <c r="F6788" t="s">
        <v>15078</v>
      </c>
      <c r="G6788" s="41">
        <v>43551</v>
      </c>
      <c r="H6788" t="s">
        <v>7419</v>
      </c>
      <c r="I6788" t="s">
        <v>19651</v>
      </c>
      <c r="K6788" t="s">
        <v>23073</v>
      </c>
      <c r="L6788" t="s">
        <v>21854</v>
      </c>
      <c r="M6788" s="44">
        <v>51920</v>
      </c>
      <c r="N6788" s="44">
        <v>51920</v>
      </c>
    </row>
    <row r="6789" spans="2:14" x14ac:dyDescent="0.25">
      <c r="B6789" s="49" t="s">
        <v>9328</v>
      </c>
      <c r="C6789" s="53" t="str">
        <f>_xlfn.XLOOKUP(Tabla1[[#This Row],[txtDimensionFocus]],Tabla7[Columna1],Tabla7[Columna2])</f>
        <v>Cuentas Por Pagar Contratos</v>
      </c>
      <c r="D6789" s="43" t="s">
        <v>14969</v>
      </c>
      <c r="E6789" t="s">
        <v>7268</v>
      </c>
      <c r="F6789" t="s">
        <v>14971</v>
      </c>
      <c r="G6789" s="41">
        <v>43399</v>
      </c>
      <c r="H6789" t="s">
        <v>7270</v>
      </c>
      <c r="I6789" t="s">
        <v>19674</v>
      </c>
      <c r="K6789" t="s">
        <v>23090</v>
      </c>
      <c r="L6789" t="s">
        <v>21854</v>
      </c>
      <c r="M6789" s="44">
        <v>53100</v>
      </c>
      <c r="N6789" s="44">
        <v>53100</v>
      </c>
    </row>
    <row r="6790" spans="2:14" x14ac:dyDescent="0.25">
      <c r="B6790" s="49" t="s">
        <v>9328</v>
      </c>
      <c r="C6790" s="53" t="str">
        <f>_xlfn.XLOOKUP(Tabla1[[#This Row],[txtDimensionFocus]],Tabla7[Columna1],Tabla7[Columna2])</f>
        <v>Cuentas Por Pagar Contratos</v>
      </c>
      <c r="D6790" s="43" t="s">
        <v>16113</v>
      </c>
      <c r="E6790" t="s">
        <v>8760</v>
      </c>
      <c r="F6790" t="s">
        <v>16118</v>
      </c>
      <c r="G6790" s="41">
        <v>44761</v>
      </c>
      <c r="L6790" t="s">
        <v>21854</v>
      </c>
      <c r="M6790" s="44">
        <v>53282.07</v>
      </c>
      <c r="N6790" s="44">
        <v>53282.07</v>
      </c>
    </row>
    <row r="6791" spans="2:14" x14ac:dyDescent="0.25">
      <c r="B6791" s="49" t="s">
        <v>9328</v>
      </c>
      <c r="C6791" s="53" t="str">
        <f>_xlfn.XLOOKUP(Tabla1[[#This Row],[txtDimensionFocus]],Tabla7[Columna1],Tabla7[Columna2])</f>
        <v>Cuentas Por Pagar Contratos</v>
      </c>
      <c r="D6791" s="43" t="s">
        <v>8751</v>
      </c>
      <c r="E6791" t="s">
        <v>8750</v>
      </c>
      <c r="F6791" t="s">
        <v>16099</v>
      </c>
      <c r="G6791" s="41">
        <v>44755</v>
      </c>
      <c r="L6791" t="s">
        <v>21854</v>
      </c>
      <c r="M6791" s="44">
        <v>57529.24</v>
      </c>
      <c r="N6791" s="44">
        <v>57529.24</v>
      </c>
    </row>
    <row r="6792" spans="2:14" x14ac:dyDescent="0.25">
      <c r="B6792" s="49" t="s">
        <v>9328</v>
      </c>
      <c r="C6792" s="53" t="str">
        <f>_xlfn.XLOOKUP(Tabla1[[#This Row],[txtDimensionFocus]],Tabla7[Columna1],Tabla7[Columna2])</f>
        <v>Cuentas Por Pagar Contratos</v>
      </c>
      <c r="D6792" s="43" t="s">
        <v>8751</v>
      </c>
      <c r="E6792" t="s">
        <v>8750</v>
      </c>
      <c r="F6792" t="s">
        <v>16100</v>
      </c>
      <c r="G6792" s="41">
        <v>44755</v>
      </c>
      <c r="L6792" t="s">
        <v>21854</v>
      </c>
      <c r="M6792" s="44">
        <v>66613.399999999994</v>
      </c>
      <c r="N6792" s="44">
        <v>66613.399999999994</v>
      </c>
    </row>
    <row r="6793" spans="2:14" x14ac:dyDescent="0.25">
      <c r="B6793" s="49" t="s">
        <v>9328</v>
      </c>
      <c r="C6793" s="53" t="str">
        <f>_xlfn.XLOOKUP(Tabla1[[#This Row],[txtDimensionFocus]],Tabla7[Columna1],Tabla7[Columna2])</f>
        <v>Cuentas Por Pagar Contratos</v>
      </c>
      <c r="D6793" s="43" t="s">
        <v>16021</v>
      </c>
      <c r="E6793" t="s">
        <v>8619</v>
      </c>
      <c r="F6793" t="s">
        <v>16023</v>
      </c>
      <c r="G6793" s="41">
        <v>44558</v>
      </c>
      <c r="H6793" t="s">
        <v>8620</v>
      </c>
      <c r="L6793" t="s">
        <v>21854</v>
      </c>
      <c r="M6793" s="44">
        <v>66646.789999999994</v>
      </c>
      <c r="N6793" s="44">
        <v>66646.789999999994</v>
      </c>
    </row>
    <row r="6794" spans="2:14" x14ac:dyDescent="0.25">
      <c r="B6794" s="49" t="s">
        <v>9328</v>
      </c>
      <c r="C6794" s="53" t="str">
        <f>_xlfn.XLOOKUP(Tabla1[[#This Row],[txtDimensionFocus]],Tabla7[Columna1],Tabla7[Columna2])</f>
        <v>Cuentas Por Pagar Contratos</v>
      </c>
      <c r="D6794" s="43" t="s">
        <v>11556</v>
      </c>
      <c r="E6794" t="s">
        <v>2750</v>
      </c>
      <c r="F6794" t="s">
        <v>11557</v>
      </c>
      <c r="G6794" s="41">
        <v>41743</v>
      </c>
      <c r="H6794" t="s">
        <v>2751</v>
      </c>
      <c r="L6794" t="s">
        <v>21854</v>
      </c>
      <c r="M6794" s="44">
        <v>71707.09</v>
      </c>
      <c r="N6794" s="44">
        <v>71707.09</v>
      </c>
    </row>
    <row r="6795" spans="2:14" x14ac:dyDescent="0.25">
      <c r="B6795" s="49" t="s">
        <v>9328</v>
      </c>
      <c r="C6795" s="53" t="str">
        <f>_xlfn.XLOOKUP(Tabla1[[#This Row],[txtDimensionFocus]],Tabla7[Columna1],Tabla7[Columna2])</f>
        <v>Cuentas Por Pagar Contratos</v>
      </c>
      <c r="D6795" s="43" t="s">
        <v>12782</v>
      </c>
      <c r="E6795" t="s">
        <v>4423</v>
      </c>
      <c r="F6795" t="s">
        <v>12784</v>
      </c>
      <c r="G6795" s="41">
        <v>41950</v>
      </c>
      <c r="H6795" t="s">
        <v>4424</v>
      </c>
      <c r="L6795" t="s">
        <v>21854</v>
      </c>
      <c r="M6795" s="44">
        <v>75106.27</v>
      </c>
      <c r="N6795" s="44">
        <v>75106.27</v>
      </c>
    </row>
    <row r="6796" spans="2:14" x14ac:dyDescent="0.25">
      <c r="B6796" s="49" t="s">
        <v>9328</v>
      </c>
      <c r="C6796" s="53" t="str">
        <f>_xlfn.XLOOKUP(Tabla1[[#This Row],[txtDimensionFocus]],Tabla7[Columna1],Tabla7[Columna2])</f>
        <v>Cuentas Por Pagar Contratos</v>
      </c>
      <c r="D6796" s="43" t="s">
        <v>15014</v>
      </c>
      <c r="E6796" t="s">
        <v>7760</v>
      </c>
      <c r="F6796" t="s">
        <v>15309</v>
      </c>
      <c r="G6796" s="41">
        <v>44095</v>
      </c>
      <c r="H6796" t="s">
        <v>7762</v>
      </c>
      <c r="I6796" t="s">
        <v>19939</v>
      </c>
      <c r="K6796" t="s">
        <v>23369</v>
      </c>
      <c r="L6796" t="s">
        <v>21854</v>
      </c>
      <c r="M6796" s="44">
        <v>77453.429999999993</v>
      </c>
      <c r="N6796" s="44">
        <v>77453.429999999993</v>
      </c>
    </row>
    <row r="6797" spans="2:14" x14ac:dyDescent="0.25">
      <c r="B6797" s="49" t="s">
        <v>9328</v>
      </c>
      <c r="C6797" s="53" t="str">
        <f>_xlfn.XLOOKUP(Tabla1[[#This Row],[txtDimensionFocus]],Tabla7[Columna1],Tabla7[Columna2])</f>
        <v>Cuentas Por Pagar Contratos</v>
      </c>
      <c r="D6797" s="43" t="s">
        <v>15014</v>
      </c>
      <c r="E6797" t="s">
        <v>7760</v>
      </c>
      <c r="F6797" t="s">
        <v>15321</v>
      </c>
      <c r="G6797" s="41">
        <v>44137</v>
      </c>
      <c r="H6797" t="s">
        <v>7780</v>
      </c>
      <c r="I6797" t="s">
        <v>18473</v>
      </c>
      <c r="K6797" t="s">
        <v>23369</v>
      </c>
      <c r="L6797" t="s">
        <v>21854</v>
      </c>
      <c r="M6797" s="44">
        <v>77453.429999999993</v>
      </c>
      <c r="N6797" s="44">
        <v>77453.429999999993</v>
      </c>
    </row>
    <row r="6798" spans="2:14" x14ac:dyDescent="0.25">
      <c r="B6798" s="49" t="s">
        <v>9328</v>
      </c>
      <c r="C6798" s="53" t="str">
        <f>_xlfn.XLOOKUP(Tabla1[[#This Row],[txtDimensionFocus]],Tabla7[Columna1],Tabla7[Columna2])</f>
        <v>Cuentas Por Pagar Contratos</v>
      </c>
      <c r="D6798" s="43" t="s">
        <v>19679</v>
      </c>
      <c r="E6798" t="s">
        <v>19680</v>
      </c>
      <c r="F6798" t="s">
        <v>23099</v>
      </c>
      <c r="G6798" s="41">
        <v>43356</v>
      </c>
      <c r="L6798" t="s">
        <v>21854</v>
      </c>
      <c r="M6798" s="44">
        <v>82610.5</v>
      </c>
      <c r="N6798" s="44">
        <v>82610.5</v>
      </c>
    </row>
    <row r="6799" spans="2:14" x14ac:dyDescent="0.25">
      <c r="B6799" s="49" t="s">
        <v>9328</v>
      </c>
      <c r="C6799" s="53" t="str">
        <f>_xlfn.XLOOKUP(Tabla1[[#This Row],[txtDimensionFocus]],Tabla7[Columna1],Tabla7[Columna2])</f>
        <v>Cuentas Por Pagar Contratos</v>
      </c>
      <c r="D6799" s="43" t="s">
        <v>16119</v>
      </c>
      <c r="E6799" t="s">
        <v>8762</v>
      </c>
      <c r="F6799" t="s">
        <v>16123</v>
      </c>
      <c r="G6799" s="41">
        <v>44762</v>
      </c>
      <c r="L6799" t="s">
        <v>21854</v>
      </c>
      <c r="M6799" s="44">
        <v>89267.04</v>
      </c>
      <c r="N6799" s="44">
        <v>89267.04</v>
      </c>
    </row>
    <row r="6800" spans="2:14" x14ac:dyDescent="0.25">
      <c r="B6800" s="49" t="s">
        <v>9328</v>
      </c>
      <c r="C6800" s="53" t="str">
        <f>_xlfn.XLOOKUP(Tabla1[[#This Row],[txtDimensionFocus]],Tabla7[Columna1],Tabla7[Columna2])</f>
        <v>Cuentas Por Pagar Contratos</v>
      </c>
      <c r="D6800" s="43" t="s">
        <v>11339</v>
      </c>
      <c r="E6800" t="s">
        <v>2447</v>
      </c>
      <c r="F6800" t="s">
        <v>12325</v>
      </c>
      <c r="G6800" s="41">
        <v>41794</v>
      </c>
      <c r="L6800" t="s">
        <v>21854</v>
      </c>
      <c r="M6800" s="44">
        <v>90000</v>
      </c>
      <c r="N6800" s="44">
        <v>90000</v>
      </c>
    </row>
    <row r="6801" spans="2:14" x14ac:dyDescent="0.25">
      <c r="B6801" s="49" t="s">
        <v>9328</v>
      </c>
      <c r="C6801" s="53" t="str">
        <f>_xlfn.XLOOKUP(Tabla1[[#This Row],[txtDimensionFocus]],Tabla7[Columna1],Tabla7[Columna2])</f>
        <v>Cuentas Por Pagar Contratos</v>
      </c>
      <c r="D6801" s="43" t="s">
        <v>14999</v>
      </c>
      <c r="E6801" t="s">
        <v>7308</v>
      </c>
      <c r="F6801" t="s">
        <v>15001</v>
      </c>
      <c r="G6801" s="41">
        <v>43439</v>
      </c>
      <c r="H6801" t="s">
        <v>7310</v>
      </c>
      <c r="I6801" t="s">
        <v>9197</v>
      </c>
      <c r="K6801" t="s">
        <v>22933</v>
      </c>
      <c r="L6801" t="s">
        <v>21854</v>
      </c>
      <c r="M6801" s="44">
        <v>94400</v>
      </c>
      <c r="N6801" s="44">
        <v>94400</v>
      </c>
    </row>
    <row r="6802" spans="2:14" x14ac:dyDescent="0.25">
      <c r="B6802" s="49" t="s">
        <v>9328</v>
      </c>
      <c r="C6802" s="53" t="str">
        <f>_xlfn.XLOOKUP(Tabla1[[#This Row],[txtDimensionFocus]],Tabla7[Columna1],Tabla7[Columna2])</f>
        <v>Cuentas Por Pagar Contratos</v>
      </c>
      <c r="D6802" s="43" t="s">
        <v>16075</v>
      </c>
      <c r="E6802" t="s">
        <v>8718</v>
      </c>
      <c r="F6802" t="s">
        <v>16076</v>
      </c>
      <c r="G6802" s="41">
        <v>44706</v>
      </c>
      <c r="L6802" t="s">
        <v>21854</v>
      </c>
      <c r="M6802" s="44">
        <v>104495.51</v>
      </c>
      <c r="N6802" s="44">
        <v>104495.51</v>
      </c>
    </row>
    <row r="6803" spans="2:14" x14ac:dyDescent="0.25">
      <c r="B6803" s="49" t="s">
        <v>9328</v>
      </c>
      <c r="C6803" s="53" t="str">
        <f>_xlfn.XLOOKUP(Tabla1[[#This Row],[txtDimensionFocus]],Tabla7[Columna1],Tabla7[Columna2])</f>
        <v>Cuentas Por Pagar Contratos</v>
      </c>
      <c r="D6803" s="43" t="s">
        <v>14846</v>
      </c>
      <c r="E6803" t="s">
        <v>7099</v>
      </c>
      <c r="F6803" t="s">
        <v>14848</v>
      </c>
      <c r="G6803" s="41">
        <v>43241</v>
      </c>
      <c r="H6803" t="s">
        <v>7101</v>
      </c>
      <c r="I6803" t="s">
        <v>19699</v>
      </c>
      <c r="K6803" t="s">
        <v>23134</v>
      </c>
      <c r="L6803" t="s">
        <v>21854</v>
      </c>
      <c r="M6803" s="44">
        <v>106200</v>
      </c>
      <c r="N6803" s="44">
        <v>106200</v>
      </c>
    </row>
    <row r="6804" spans="2:14" x14ac:dyDescent="0.25">
      <c r="B6804" s="49" t="s">
        <v>9328</v>
      </c>
      <c r="C6804" s="53" t="str">
        <f>_xlfn.XLOOKUP(Tabla1[[#This Row],[txtDimensionFocus]],Tabla7[Columna1],Tabla7[Columna2])</f>
        <v>Cuentas Por Pagar Contratos</v>
      </c>
      <c r="D6804" s="43" t="s">
        <v>7658</v>
      </c>
      <c r="E6804" t="s">
        <v>7657</v>
      </c>
      <c r="F6804" t="s">
        <v>15233</v>
      </c>
      <c r="G6804" s="41">
        <v>43928</v>
      </c>
      <c r="H6804" t="s">
        <v>7659</v>
      </c>
      <c r="I6804" t="s">
        <v>20154</v>
      </c>
      <c r="K6804" t="s">
        <v>22725</v>
      </c>
      <c r="L6804" t="s">
        <v>21854</v>
      </c>
      <c r="M6804" s="44">
        <v>107572.29</v>
      </c>
      <c r="N6804" s="44">
        <v>107572.29</v>
      </c>
    </row>
    <row r="6805" spans="2:14" x14ac:dyDescent="0.25">
      <c r="B6805" s="49" t="s">
        <v>9328</v>
      </c>
      <c r="C6805" s="53" t="str">
        <f>_xlfn.XLOOKUP(Tabla1[[#This Row],[txtDimensionFocus]],Tabla7[Columna1],Tabla7[Columna2])</f>
        <v>Cuentas Por Pagar Contratos</v>
      </c>
      <c r="D6805" s="43" t="s">
        <v>7658</v>
      </c>
      <c r="E6805" t="s">
        <v>7657</v>
      </c>
      <c r="F6805" t="s">
        <v>15295</v>
      </c>
      <c r="G6805" s="41">
        <v>44060</v>
      </c>
      <c r="H6805" t="s">
        <v>7746</v>
      </c>
      <c r="I6805" t="s">
        <v>20353</v>
      </c>
      <c r="K6805" t="s">
        <v>22725</v>
      </c>
      <c r="L6805" t="s">
        <v>21854</v>
      </c>
      <c r="M6805" s="44">
        <v>107572.3</v>
      </c>
      <c r="N6805" s="44">
        <v>107572.3</v>
      </c>
    </row>
    <row r="6806" spans="2:14" x14ac:dyDescent="0.25">
      <c r="B6806" s="49" t="s">
        <v>9328</v>
      </c>
      <c r="C6806" s="53" t="str">
        <f>_xlfn.XLOOKUP(Tabla1[[#This Row],[txtDimensionFocus]],Tabla7[Columna1],Tabla7[Columna2])</f>
        <v>Cuentas Por Pagar Contratos</v>
      </c>
      <c r="D6806" s="43" t="s">
        <v>7658</v>
      </c>
      <c r="E6806" t="s">
        <v>7657</v>
      </c>
      <c r="F6806" t="s">
        <v>15305</v>
      </c>
      <c r="G6806" s="41">
        <v>44091</v>
      </c>
      <c r="H6806" t="s">
        <v>7757</v>
      </c>
      <c r="I6806" t="s">
        <v>20353</v>
      </c>
      <c r="K6806" t="s">
        <v>22725</v>
      </c>
      <c r="L6806" t="s">
        <v>21854</v>
      </c>
      <c r="M6806" s="44">
        <v>107572.3</v>
      </c>
      <c r="N6806" s="44">
        <v>107572.3</v>
      </c>
    </row>
    <row r="6807" spans="2:14" x14ac:dyDescent="0.25">
      <c r="B6807" s="49" t="s">
        <v>23690</v>
      </c>
      <c r="C6807" s="53" t="str">
        <f>_xlfn.XLOOKUP(Tabla1[[#This Row],[txtDimensionFocus]],Tabla7[Columna1],Tabla7[Columna2])</f>
        <v>Retención por Pagos a Proveedores del Estado</v>
      </c>
      <c r="D6807" s="43" t="s">
        <v>17</v>
      </c>
      <c r="E6807" t="s">
        <v>16</v>
      </c>
      <c r="F6807" t="s">
        <v>23692</v>
      </c>
      <c r="G6807" s="41">
        <v>41207</v>
      </c>
      <c r="L6807" t="s">
        <v>21854</v>
      </c>
      <c r="M6807" s="44">
        <v>20189</v>
      </c>
      <c r="N6807" s="44">
        <v>20189</v>
      </c>
    </row>
    <row r="6808" spans="2:14" x14ac:dyDescent="0.25">
      <c r="B6808" s="49" t="s">
        <v>9328</v>
      </c>
      <c r="C6808" s="53" t="str">
        <f>_xlfn.XLOOKUP(Tabla1[[#This Row],[txtDimensionFocus]],Tabla7[Columna1],Tabla7[Columna2])</f>
        <v>Cuentas Por Pagar Contratos</v>
      </c>
      <c r="D6808" s="43" t="s">
        <v>11577</v>
      </c>
      <c r="E6808" t="s">
        <v>2777</v>
      </c>
      <c r="F6808" t="s">
        <v>11579</v>
      </c>
      <c r="G6808" s="41">
        <v>41744</v>
      </c>
      <c r="H6808" t="s">
        <v>2778</v>
      </c>
      <c r="L6808" t="s">
        <v>21854</v>
      </c>
      <c r="M6808" s="44">
        <v>109078.86</v>
      </c>
      <c r="N6808" s="44">
        <v>109078.86</v>
      </c>
    </row>
    <row r="6809" spans="2:14" x14ac:dyDescent="0.25">
      <c r="B6809" s="49" t="s">
        <v>23700</v>
      </c>
      <c r="C6809" s="53" t="str">
        <f>_xlfn.XLOOKUP(Tabla1[[#This Row],[txtDimensionFocus]],Tabla7[Columna1],Tabla7[Columna2])</f>
        <v>Retencion por Pagar  de Impuesto Retenido</v>
      </c>
      <c r="D6809" s="43" t="s">
        <v>17</v>
      </c>
      <c r="E6809" t="s">
        <v>16</v>
      </c>
      <c r="F6809" t="s">
        <v>23789</v>
      </c>
      <c r="G6809" s="41">
        <v>41529</v>
      </c>
      <c r="L6809" t="s">
        <v>21854</v>
      </c>
      <c r="M6809" s="44">
        <v>23224.58</v>
      </c>
      <c r="N6809" s="44">
        <v>23224.58</v>
      </c>
    </row>
    <row r="6810" spans="2:14" x14ac:dyDescent="0.25">
      <c r="B6810" s="49" t="s">
        <v>9328</v>
      </c>
      <c r="C6810" s="53" t="str">
        <f>_xlfn.XLOOKUP(Tabla1[[#This Row],[txtDimensionFocus]],Tabla7[Columna1],Tabla7[Columna2])</f>
        <v>Cuentas Por Pagar Contratos</v>
      </c>
      <c r="D6810" s="43" t="s">
        <v>10400</v>
      </c>
      <c r="E6810" t="s">
        <v>1396</v>
      </c>
      <c r="F6810" t="s">
        <v>14889</v>
      </c>
      <c r="G6810" s="41">
        <v>43283</v>
      </c>
      <c r="H6810" t="s">
        <v>7150</v>
      </c>
      <c r="I6810" t="s">
        <v>16504</v>
      </c>
      <c r="K6810" t="s">
        <v>22846</v>
      </c>
      <c r="L6810" t="s">
        <v>21854</v>
      </c>
      <c r="M6810" s="44">
        <v>118000</v>
      </c>
      <c r="N6810" s="44">
        <v>118000</v>
      </c>
    </row>
    <row r="6811" spans="2:14" x14ac:dyDescent="0.25">
      <c r="B6811" s="49" t="s">
        <v>9328</v>
      </c>
      <c r="C6811" s="53" t="str">
        <f>_xlfn.XLOOKUP(Tabla1[[#This Row],[txtDimensionFocus]],Tabla7[Columna1],Tabla7[Columna2])</f>
        <v>Cuentas Por Pagar Contratos</v>
      </c>
      <c r="D6811" s="43" t="s">
        <v>16344</v>
      </c>
      <c r="E6811" t="s">
        <v>9149</v>
      </c>
      <c r="F6811" t="s">
        <v>19840</v>
      </c>
      <c r="G6811" s="41">
        <v>45071</v>
      </c>
      <c r="H6811" t="s">
        <v>9150</v>
      </c>
      <c r="L6811" t="s">
        <v>21854</v>
      </c>
      <c r="M6811" s="44">
        <v>124897.51</v>
      </c>
      <c r="N6811" s="44">
        <v>124897.51</v>
      </c>
    </row>
    <row r="6812" spans="2:14" x14ac:dyDescent="0.25">
      <c r="B6812" s="49" t="s">
        <v>9328</v>
      </c>
      <c r="C6812" s="53" t="str">
        <f>_xlfn.XLOOKUP(Tabla1[[#This Row],[txtDimensionFocus]],Tabla7[Columna1],Tabla7[Columna2])</f>
        <v>Cuentas Por Pagar Contratos</v>
      </c>
      <c r="D6812" s="43" t="s">
        <v>15012</v>
      </c>
      <c r="E6812" t="s">
        <v>7325</v>
      </c>
      <c r="F6812" t="s">
        <v>15013</v>
      </c>
      <c r="G6812" s="41">
        <v>43448</v>
      </c>
      <c r="H6812" t="s">
        <v>7326</v>
      </c>
      <c r="I6812" t="s">
        <v>19688</v>
      </c>
      <c r="K6812" t="s">
        <v>23115</v>
      </c>
      <c r="L6812" t="s">
        <v>21854</v>
      </c>
      <c r="M6812" s="44">
        <v>141600</v>
      </c>
      <c r="N6812" s="44">
        <v>141600</v>
      </c>
    </row>
    <row r="6813" spans="2:14" x14ac:dyDescent="0.25">
      <c r="B6813" s="49" t="s">
        <v>9328</v>
      </c>
      <c r="C6813" s="53" t="str">
        <f>_xlfn.XLOOKUP(Tabla1[[#This Row],[txtDimensionFocus]],Tabla7[Columna1],Tabla7[Columna2])</f>
        <v>Cuentas Por Pagar Contratos</v>
      </c>
      <c r="D6813" s="43" t="s">
        <v>14842</v>
      </c>
      <c r="E6813" t="s">
        <v>7095</v>
      </c>
      <c r="F6813" t="s">
        <v>14878</v>
      </c>
      <c r="G6813" s="41">
        <v>43278</v>
      </c>
      <c r="H6813" t="s">
        <v>7139</v>
      </c>
      <c r="I6813" t="s">
        <v>19740</v>
      </c>
      <c r="K6813" t="s">
        <v>23178</v>
      </c>
      <c r="L6813" t="s">
        <v>21854</v>
      </c>
      <c r="M6813" s="44">
        <v>141600</v>
      </c>
      <c r="N6813" s="44">
        <v>141600</v>
      </c>
    </row>
    <row r="6814" spans="2:14" x14ac:dyDescent="0.25">
      <c r="B6814" s="49" t="s">
        <v>9328</v>
      </c>
      <c r="C6814" s="53" t="str">
        <f>_xlfn.XLOOKUP(Tabla1[[#This Row],[txtDimensionFocus]],Tabla7[Columna1],Tabla7[Columna2])</f>
        <v>Cuentas Por Pagar Contratos</v>
      </c>
      <c r="D6814" s="43" t="s">
        <v>14688</v>
      </c>
      <c r="E6814" t="s">
        <v>6883</v>
      </c>
      <c r="F6814" t="s">
        <v>14689</v>
      </c>
      <c r="G6814" s="41">
        <v>42961</v>
      </c>
      <c r="L6814" t="s">
        <v>21854</v>
      </c>
      <c r="M6814" s="44">
        <v>114000</v>
      </c>
      <c r="N6814" s="44">
        <v>142500</v>
      </c>
    </row>
    <row r="6815" spans="2:14" x14ac:dyDescent="0.25">
      <c r="B6815" s="49" t="s">
        <v>9328</v>
      </c>
      <c r="C6815" s="53" t="str">
        <f>_xlfn.XLOOKUP(Tabla1[[#This Row],[txtDimensionFocus]],Tabla7[Columna1],Tabla7[Columna2])</f>
        <v>Cuentas Por Pagar Contratos</v>
      </c>
      <c r="D6815" s="43" t="s">
        <v>15183</v>
      </c>
      <c r="E6815" t="s">
        <v>7581</v>
      </c>
      <c r="F6815" t="s">
        <v>15185</v>
      </c>
      <c r="G6815" s="41">
        <v>43803</v>
      </c>
      <c r="H6815" t="s">
        <v>7583</v>
      </c>
      <c r="I6815" t="s">
        <v>19730</v>
      </c>
      <c r="K6815" t="s">
        <v>23164</v>
      </c>
      <c r="L6815" t="s">
        <v>21854</v>
      </c>
      <c r="M6815" s="44">
        <v>144577.18</v>
      </c>
      <c r="N6815" s="44">
        <v>144577.18</v>
      </c>
    </row>
    <row r="6816" spans="2:14" x14ac:dyDescent="0.25">
      <c r="B6816" s="49" t="s">
        <v>9328</v>
      </c>
      <c r="C6816" s="53" t="str">
        <f>_xlfn.XLOOKUP(Tabla1[[#This Row],[txtDimensionFocus]],Tabla7[Columna1],Tabla7[Columna2])</f>
        <v>Cuentas Por Pagar Contratos</v>
      </c>
      <c r="D6816" s="43" t="s">
        <v>14849</v>
      </c>
      <c r="E6816" t="s">
        <v>7102</v>
      </c>
      <c r="F6816" t="s">
        <v>14851</v>
      </c>
      <c r="G6816" s="41">
        <v>43241</v>
      </c>
      <c r="H6816" t="s">
        <v>7104</v>
      </c>
      <c r="I6816" t="s">
        <v>19740</v>
      </c>
      <c r="K6816" t="s">
        <v>23202</v>
      </c>
      <c r="L6816" t="s">
        <v>21854</v>
      </c>
      <c r="M6816" s="44">
        <v>147500</v>
      </c>
      <c r="N6816" s="44">
        <v>147500</v>
      </c>
    </row>
    <row r="6817" spans="2:14" x14ac:dyDescent="0.25">
      <c r="B6817" s="49" t="s">
        <v>9328</v>
      </c>
      <c r="C6817" s="53" t="str">
        <f>_xlfn.XLOOKUP(Tabla1[[#This Row],[txtDimensionFocus]],Tabla7[Columna1],Tabla7[Columna2])</f>
        <v>Cuentas Por Pagar Contratos</v>
      </c>
      <c r="D6817" s="43" t="s">
        <v>7813</v>
      </c>
      <c r="E6817" t="s">
        <v>7812</v>
      </c>
      <c r="F6817" t="s">
        <v>15339</v>
      </c>
      <c r="G6817" s="41">
        <v>44237</v>
      </c>
      <c r="H6817" t="s">
        <v>7814</v>
      </c>
      <c r="I6817" t="s">
        <v>20388</v>
      </c>
      <c r="K6817" t="s">
        <v>23570</v>
      </c>
      <c r="L6817" t="s">
        <v>21854</v>
      </c>
      <c r="M6817" s="44">
        <v>159300</v>
      </c>
      <c r="N6817" s="44">
        <v>159300</v>
      </c>
    </row>
    <row r="6818" spans="2:14" x14ac:dyDescent="0.25">
      <c r="B6818" s="49" t="s">
        <v>9328</v>
      </c>
      <c r="C6818" s="53" t="str">
        <f>_xlfn.XLOOKUP(Tabla1[[#This Row],[txtDimensionFocus]],Tabla7[Columna1],Tabla7[Columna2])</f>
        <v>Cuentas Por Pagar Contratos</v>
      </c>
      <c r="D6818" s="43" t="s">
        <v>10374</v>
      </c>
      <c r="E6818" t="s">
        <v>1364</v>
      </c>
      <c r="F6818" t="s">
        <v>12875</v>
      </c>
      <c r="G6818" s="41">
        <v>41992</v>
      </c>
      <c r="H6818" t="s">
        <v>2784</v>
      </c>
      <c r="L6818" t="s">
        <v>21854</v>
      </c>
      <c r="M6818" s="44">
        <v>161683.69</v>
      </c>
      <c r="N6818" s="44">
        <v>161683.69</v>
      </c>
    </row>
    <row r="6819" spans="2:14" x14ac:dyDescent="0.25">
      <c r="B6819" s="49" t="s">
        <v>9328</v>
      </c>
      <c r="C6819" s="53" t="str">
        <f>_xlfn.XLOOKUP(Tabla1[[#This Row],[txtDimensionFocus]],Tabla7[Columna1],Tabla7[Columna2])</f>
        <v>Cuentas Por Pagar Contratos</v>
      </c>
      <c r="D6819" s="43" t="s">
        <v>14957</v>
      </c>
      <c r="E6819" t="s">
        <v>7252</v>
      </c>
      <c r="F6819" t="s">
        <v>14959</v>
      </c>
      <c r="G6819" s="41">
        <v>43381</v>
      </c>
      <c r="H6819" t="s">
        <v>7254</v>
      </c>
      <c r="I6819" t="s">
        <v>19692</v>
      </c>
      <c r="K6819" t="s">
        <v>23120</v>
      </c>
      <c r="L6819" t="s">
        <v>21854</v>
      </c>
      <c r="M6819" s="44">
        <v>165200</v>
      </c>
      <c r="N6819" s="44">
        <v>165200</v>
      </c>
    </row>
    <row r="6820" spans="2:14" x14ac:dyDescent="0.25">
      <c r="B6820" s="49" t="s">
        <v>9328</v>
      </c>
      <c r="C6820" s="53" t="str">
        <f>_xlfn.XLOOKUP(Tabla1[[#This Row],[txtDimensionFocus]],Tabla7[Columna1],Tabla7[Columna2])</f>
        <v>Cuentas Por Pagar Contratos</v>
      </c>
      <c r="D6820" s="43" t="s">
        <v>10592</v>
      </c>
      <c r="E6820" t="s">
        <v>1656</v>
      </c>
      <c r="F6820" t="s">
        <v>10594</v>
      </c>
      <c r="G6820" s="41">
        <v>41571</v>
      </c>
      <c r="H6820" t="s">
        <v>1657</v>
      </c>
      <c r="L6820" t="s">
        <v>21854</v>
      </c>
      <c r="M6820" s="44">
        <v>181099.55</v>
      </c>
      <c r="N6820" s="44">
        <v>181099.55</v>
      </c>
    </row>
    <row r="6821" spans="2:14" x14ac:dyDescent="0.25">
      <c r="B6821" s="49" t="s">
        <v>9328</v>
      </c>
      <c r="C6821" s="53" t="str">
        <f>_xlfn.XLOOKUP(Tabla1[[#This Row],[txtDimensionFocus]],Tabla7[Columna1],Tabla7[Columna2])</f>
        <v>Cuentas Por Pagar Contratos</v>
      </c>
      <c r="D6821" s="43" t="s">
        <v>16249</v>
      </c>
      <c r="E6821" t="s">
        <v>8957</v>
      </c>
      <c r="F6821" t="s">
        <v>19891</v>
      </c>
      <c r="G6821" s="41">
        <v>44980</v>
      </c>
      <c r="H6821" t="s">
        <v>8958</v>
      </c>
      <c r="L6821" t="s">
        <v>21854</v>
      </c>
      <c r="M6821" s="44">
        <v>194327.73</v>
      </c>
      <c r="N6821" s="44">
        <v>194327.73</v>
      </c>
    </row>
    <row r="6822" spans="2:14" x14ac:dyDescent="0.25">
      <c r="B6822" s="49" t="s">
        <v>9328</v>
      </c>
      <c r="C6822" s="53" t="str">
        <f>_xlfn.XLOOKUP(Tabla1[[#This Row],[txtDimensionFocus]],Tabla7[Columna1],Tabla7[Columna2])</f>
        <v>Cuentas Por Pagar Contratos</v>
      </c>
      <c r="D6822" s="43" t="s">
        <v>2753</v>
      </c>
      <c r="E6822" t="s">
        <v>2752</v>
      </c>
      <c r="F6822" t="s">
        <v>11559</v>
      </c>
      <c r="G6822" s="41">
        <v>41744</v>
      </c>
      <c r="H6822" t="s">
        <v>2754</v>
      </c>
      <c r="L6822" t="s">
        <v>21854</v>
      </c>
      <c r="M6822" s="44">
        <v>203158.63</v>
      </c>
      <c r="N6822" s="44">
        <v>203158.63</v>
      </c>
    </row>
    <row r="6823" spans="2:14" x14ac:dyDescent="0.25">
      <c r="B6823" s="49" t="s">
        <v>9328</v>
      </c>
      <c r="C6823" s="53" t="str">
        <f>_xlfn.XLOOKUP(Tabla1[[#This Row],[txtDimensionFocus]],Tabla7[Columna1],Tabla7[Columna2])</f>
        <v>Cuentas Por Pagar Contratos</v>
      </c>
      <c r="D6823" s="43" t="s">
        <v>14789</v>
      </c>
      <c r="E6823" t="s">
        <v>7020</v>
      </c>
      <c r="F6823" t="s">
        <v>14790</v>
      </c>
      <c r="G6823" s="41">
        <v>43159</v>
      </c>
      <c r="H6823" t="s">
        <v>7021</v>
      </c>
      <c r="L6823" t="s">
        <v>21854</v>
      </c>
      <c r="M6823" s="44">
        <v>203474.41</v>
      </c>
      <c r="N6823" s="44">
        <v>203474.41</v>
      </c>
    </row>
    <row r="6824" spans="2:14" x14ac:dyDescent="0.25">
      <c r="B6824" s="49" t="s">
        <v>9328</v>
      </c>
      <c r="C6824" s="53" t="str">
        <f>_xlfn.XLOOKUP(Tabla1[[#This Row],[txtDimensionFocus]],Tabla7[Columna1],Tabla7[Columna2])</f>
        <v>Cuentas Por Pagar Contratos</v>
      </c>
      <c r="D6824" s="43" t="s">
        <v>4473</v>
      </c>
      <c r="E6824" t="s">
        <v>4472</v>
      </c>
      <c r="F6824" t="s">
        <v>14625</v>
      </c>
      <c r="G6824" s="41">
        <v>42892</v>
      </c>
      <c r="H6824" t="s">
        <v>5948</v>
      </c>
      <c r="L6824" t="s">
        <v>21854</v>
      </c>
      <c r="M6824" s="44">
        <v>205131.07</v>
      </c>
      <c r="N6824" s="44">
        <v>205131.07</v>
      </c>
    </row>
    <row r="6825" spans="2:14" x14ac:dyDescent="0.25">
      <c r="B6825" s="49" t="s">
        <v>9328</v>
      </c>
      <c r="C6825" s="53" t="str">
        <f>_xlfn.XLOOKUP(Tabla1[[#This Row],[txtDimensionFocus]],Tabla7[Columna1],Tabla7[Columna2])</f>
        <v>Cuentas Por Pagar Contratos</v>
      </c>
      <c r="D6825" s="43" t="s">
        <v>4473</v>
      </c>
      <c r="E6825" t="s">
        <v>4472</v>
      </c>
      <c r="F6825" t="s">
        <v>14626</v>
      </c>
      <c r="G6825" s="41">
        <v>42892</v>
      </c>
      <c r="H6825" t="s">
        <v>6794</v>
      </c>
      <c r="L6825" t="s">
        <v>21854</v>
      </c>
      <c r="M6825" s="44">
        <v>205131.07</v>
      </c>
      <c r="N6825" s="44">
        <v>205131.07</v>
      </c>
    </row>
    <row r="6826" spans="2:14" x14ac:dyDescent="0.25">
      <c r="B6826" s="49" t="s">
        <v>9328</v>
      </c>
      <c r="C6826" s="53" t="str">
        <f>_xlfn.XLOOKUP(Tabla1[[#This Row],[txtDimensionFocus]],Tabla7[Columna1],Tabla7[Columna2])</f>
        <v>Cuentas Por Pagar Contratos</v>
      </c>
      <c r="D6826" s="43" t="s">
        <v>4473</v>
      </c>
      <c r="E6826" t="s">
        <v>4472</v>
      </c>
      <c r="F6826" t="s">
        <v>14627</v>
      </c>
      <c r="G6826" s="41">
        <v>42892</v>
      </c>
      <c r="H6826" t="s">
        <v>6796</v>
      </c>
      <c r="L6826" t="s">
        <v>21854</v>
      </c>
      <c r="M6826" s="44">
        <v>205131.07</v>
      </c>
      <c r="N6826" s="44">
        <v>205131.07</v>
      </c>
    </row>
    <row r="6827" spans="2:14" x14ac:dyDescent="0.25">
      <c r="B6827" s="49" t="s">
        <v>23700</v>
      </c>
      <c r="C6827" s="53" t="str">
        <f>_xlfn.XLOOKUP(Tabla1[[#This Row],[txtDimensionFocus]],Tabla7[Columna1],Tabla7[Columna2])</f>
        <v>Retencion por Pagar  de Impuesto Retenido</v>
      </c>
      <c r="D6827" s="43" t="s">
        <v>17</v>
      </c>
      <c r="E6827" t="s">
        <v>16</v>
      </c>
      <c r="F6827" t="s">
        <v>23790</v>
      </c>
      <c r="G6827" s="41">
        <v>41529</v>
      </c>
      <c r="L6827" t="s">
        <v>21854</v>
      </c>
      <c r="M6827" s="44">
        <v>35502.54</v>
      </c>
      <c r="N6827" s="44">
        <v>35502.54</v>
      </c>
    </row>
    <row r="6828" spans="2:14" x14ac:dyDescent="0.25">
      <c r="B6828" s="49" t="s">
        <v>9328</v>
      </c>
      <c r="C6828" s="53" t="str">
        <f>_xlfn.XLOOKUP(Tabla1[[#This Row],[txtDimensionFocus]],Tabla7[Columna1],Tabla7[Columna2])</f>
        <v>Cuentas Por Pagar Contratos</v>
      </c>
      <c r="D6828" s="43" t="s">
        <v>4473</v>
      </c>
      <c r="E6828" t="s">
        <v>4472</v>
      </c>
      <c r="F6828" t="s">
        <v>14628</v>
      </c>
      <c r="G6828" s="41">
        <v>42892</v>
      </c>
      <c r="H6828" t="s">
        <v>6798</v>
      </c>
      <c r="L6828" t="s">
        <v>21854</v>
      </c>
      <c r="M6828" s="44">
        <v>205131.07</v>
      </c>
      <c r="N6828" s="44">
        <v>205131.07</v>
      </c>
    </row>
    <row r="6829" spans="2:14" x14ac:dyDescent="0.25">
      <c r="B6829" s="49" t="s">
        <v>9328</v>
      </c>
      <c r="C6829" s="53" t="str">
        <f>_xlfn.XLOOKUP(Tabla1[[#This Row],[txtDimensionFocus]],Tabla7[Columna1],Tabla7[Columna2])</f>
        <v>Cuentas Por Pagar Contratos</v>
      </c>
      <c r="D6829" s="43" t="s">
        <v>4473</v>
      </c>
      <c r="E6829" t="s">
        <v>4472</v>
      </c>
      <c r="F6829" t="s">
        <v>14629</v>
      </c>
      <c r="G6829" s="41">
        <v>42892</v>
      </c>
      <c r="H6829" t="s">
        <v>6800</v>
      </c>
      <c r="L6829" t="s">
        <v>21854</v>
      </c>
      <c r="M6829" s="44">
        <v>205131.07</v>
      </c>
      <c r="N6829" s="44">
        <v>205131.07</v>
      </c>
    </row>
    <row r="6830" spans="2:14" x14ac:dyDescent="0.25">
      <c r="B6830" s="49" t="s">
        <v>9328</v>
      </c>
      <c r="C6830" s="53" t="str">
        <f>_xlfn.XLOOKUP(Tabla1[[#This Row],[txtDimensionFocus]],Tabla7[Columna1],Tabla7[Columna2])</f>
        <v>Cuentas Por Pagar Contratos</v>
      </c>
      <c r="D6830" s="43" t="s">
        <v>7658</v>
      </c>
      <c r="E6830" t="s">
        <v>7657</v>
      </c>
      <c r="F6830" t="s">
        <v>15294</v>
      </c>
      <c r="G6830" s="41">
        <v>44060</v>
      </c>
      <c r="H6830" t="s">
        <v>7745</v>
      </c>
      <c r="I6830" t="s">
        <v>18473</v>
      </c>
      <c r="K6830" t="s">
        <v>22725</v>
      </c>
      <c r="L6830" t="s">
        <v>21854</v>
      </c>
      <c r="M6830" s="44">
        <v>215144.61</v>
      </c>
      <c r="N6830" s="44">
        <v>215144.61</v>
      </c>
    </row>
    <row r="6831" spans="2:14" x14ac:dyDescent="0.25">
      <c r="B6831" s="49" t="s">
        <v>9328</v>
      </c>
      <c r="C6831" s="53" t="str">
        <f>_xlfn.XLOOKUP(Tabla1[[#This Row],[txtDimensionFocus]],Tabla7[Columna1],Tabla7[Columna2])</f>
        <v>Cuentas Por Pagar Contratos</v>
      </c>
      <c r="D6831" s="43" t="s">
        <v>9035</v>
      </c>
      <c r="E6831" t="s">
        <v>9034</v>
      </c>
      <c r="F6831" t="s">
        <v>16295</v>
      </c>
      <c r="G6831" s="41">
        <v>45009</v>
      </c>
      <c r="L6831" t="s">
        <v>21854</v>
      </c>
      <c r="M6831" s="44">
        <v>1486000.46</v>
      </c>
      <c r="N6831" s="44">
        <v>226678.04</v>
      </c>
    </row>
    <row r="6832" spans="2:14" x14ac:dyDescent="0.25">
      <c r="B6832" s="49" t="s">
        <v>9328</v>
      </c>
      <c r="C6832" s="53" t="str">
        <f>_xlfn.XLOOKUP(Tabla1[[#This Row],[txtDimensionFocus]],Tabla7[Columna1],Tabla7[Columna2])</f>
        <v>Cuentas Por Pagar Contratos</v>
      </c>
      <c r="D6832" s="43" t="s">
        <v>15299</v>
      </c>
      <c r="E6832" t="s">
        <v>7751</v>
      </c>
      <c r="F6832" t="s">
        <v>15301</v>
      </c>
      <c r="G6832" s="41">
        <v>44083</v>
      </c>
      <c r="H6832" t="s">
        <v>7753</v>
      </c>
      <c r="I6832" t="s">
        <v>19487</v>
      </c>
      <c r="K6832" t="s">
        <v>22954</v>
      </c>
      <c r="L6832" t="s">
        <v>21854</v>
      </c>
      <c r="M6832" s="44">
        <v>229289.60000000001</v>
      </c>
      <c r="N6832" s="44">
        <v>229289.60000000001</v>
      </c>
    </row>
    <row r="6833" spans="2:14" x14ac:dyDescent="0.25">
      <c r="B6833" s="49" t="s">
        <v>9328</v>
      </c>
      <c r="C6833" s="53" t="str">
        <f>_xlfn.XLOOKUP(Tabla1[[#This Row],[txtDimensionFocus]],Tabla7[Columna1],Tabla7[Columna2])</f>
        <v>Cuentas Por Pagar Contratos</v>
      </c>
      <c r="D6833" s="43" t="s">
        <v>14050</v>
      </c>
      <c r="E6833" t="s">
        <v>6063</v>
      </c>
      <c r="F6833" t="s">
        <v>19750</v>
      </c>
      <c r="G6833" s="41">
        <v>45135</v>
      </c>
      <c r="H6833" t="s">
        <v>19751</v>
      </c>
      <c r="I6833" t="s">
        <v>19752</v>
      </c>
      <c r="K6833" t="s">
        <v>23191</v>
      </c>
      <c r="L6833" t="s">
        <v>21854</v>
      </c>
      <c r="M6833" s="44">
        <v>229473.49</v>
      </c>
      <c r="N6833" s="44">
        <v>229473.49</v>
      </c>
    </row>
    <row r="6834" spans="2:14" x14ac:dyDescent="0.25">
      <c r="B6834" s="49" t="s">
        <v>9328</v>
      </c>
      <c r="C6834" s="53" t="str">
        <f>_xlfn.XLOOKUP(Tabla1[[#This Row],[txtDimensionFocus]],Tabla7[Columna1],Tabla7[Columna2])</f>
        <v>Cuentas Por Pagar Contratos</v>
      </c>
      <c r="D6834" s="43" t="s">
        <v>16105</v>
      </c>
      <c r="E6834" t="s">
        <v>8756</v>
      </c>
      <c r="F6834" t="s">
        <v>16110</v>
      </c>
      <c r="G6834" s="41">
        <v>44760</v>
      </c>
      <c r="L6834" t="s">
        <v>21854</v>
      </c>
      <c r="M6834" s="44">
        <v>239050.13</v>
      </c>
      <c r="N6834" s="44">
        <v>239050.13</v>
      </c>
    </row>
    <row r="6835" spans="2:14" x14ac:dyDescent="0.25">
      <c r="B6835" s="49" t="s">
        <v>9328</v>
      </c>
      <c r="C6835" s="53" t="str">
        <f>_xlfn.XLOOKUP(Tabla1[[#This Row],[txtDimensionFocus]],Tabla7[Columna1],Tabla7[Columna2])</f>
        <v>Cuentas Por Pagar Contratos</v>
      </c>
      <c r="D6835" s="43" t="s">
        <v>7217</v>
      </c>
      <c r="E6835" t="s">
        <v>7216</v>
      </c>
      <c r="F6835" t="s">
        <v>14929</v>
      </c>
      <c r="G6835" s="41">
        <v>43361</v>
      </c>
      <c r="H6835" t="s">
        <v>7218</v>
      </c>
      <c r="I6835" t="s">
        <v>1285</v>
      </c>
      <c r="K6835" t="s">
        <v>23465</v>
      </c>
      <c r="L6835" t="s">
        <v>21854</v>
      </c>
      <c r="M6835" s="44">
        <v>1802196.32</v>
      </c>
      <c r="N6835" s="44">
        <v>261678.57</v>
      </c>
    </row>
    <row r="6836" spans="2:14" x14ac:dyDescent="0.25">
      <c r="B6836" s="49" t="s">
        <v>9328</v>
      </c>
      <c r="C6836" s="53" t="str">
        <f>_xlfn.XLOOKUP(Tabla1[[#This Row],[txtDimensionFocus]],Tabla7[Columna1],Tabla7[Columna2])</f>
        <v>Cuentas Por Pagar Contratos</v>
      </c>
      <c r="D6836" s="43" t="s">
        <v>3764</v>
      </c>
      <c r="E6836" t="s">
        <v>3763</v>
      </c>
      <c r="F6836" t="s">
        <v>12343</v>
      </c>
      <c r="G6836" s="41">
        <v>41802</v>
      </c>
      <c r="H6836" t="s">
        <v>3830</v>
      </c>
      <c r="L6836" t="s">
        <v>21854</v>
      </c>
      <c r="M6836" s="44">
        <v>265456.71000000002</v>
      </c>
      <c r="N6836" s="44">
        <v>265456.71000000002</v>
      </c>
    </row>
    <row r="6837" spans="2:14" x14ac:dyDescent="0.25">
      <c r="B6837" s="49" t="s">
        <v>9328</v>
      </c>
      <c r="C6837" s="53" t="str">
        <f>_xlfn.XLOOKUP(Tabla1[[#This Row],[txtDimensionFocus]],Tabla7[Columna1],Tabla7[Columna2])</f>
        <v>Cuentas Por Pagar Contratos</v>
      </c>
      <c r="D6837" s="43" t="s">
        <v>12779</v>
      </c>
      <c r="E6837" t="s">
        <v>4421</v>
      </c>
      <c r="F6837" t="s">
        <v>12781</v>
      </c>
      <c r="G6837" s="41">
        <v>41950</v>
      </c>
      <c r="H6837" t="s">
        <v>4422</v>
      </c>
      <c r="L6837" t="s">
        <v>21854</v>
      </c>
      <c r="M6837" s="44">
        <v>-277000</v>
      </c>
      <c r="N6837" s="44">
        <v>277000</v>
      </c>
    </row>
    <row r="6838" spans="2:14" x14ac:dyDescent="0.25">
      <c r="B6838" s="49" t="s">
        <v>9328</v>
      </c>
      <c r="C6838" s="53" t="str">
        <f>_xlfn.XLOOKUP(Tabla1[[#This Row],[txtDimensionFocus]],Tabla7[Columna1],Tabla7[Columna2])</f>
        <v>Cuentas Por Pagar Contratos</v>
      </c>
      <c r="D6838" s="43" t="s">
        <v>11588</v>
      </c>
      <c r="E6838" t="s">
        <v>2788</v>
      </c>
      <c r="F6838" t="s">
        <v>11590</v>
      </c>
      <c r="G6838" s="41">
        <v>41744</v>
      </c>
      <c r="H6838" t="s">
        <v>2789</v>
      </c>
      <c r="L6838" t="s">
        <v>21854</v>
      </c>
      <c r="M6838" s="44">
        <v>277809.95</v>
      </c>
      <c r="N6838" s="44">
        <v>277809.95</v>
      </c>
    </row>
    <row r="6839" spans="2:14" x14ac:dyDescent="0.25">
      <c r="B6839" s="49" t="s">
        <v>9328</v>
      </c>
      <c r="C6839" s="53" t="str">
        <f>_xlfn.XLOOKUP(Tabla1[[#This Row],[txtDimensionFocus]],Tabla7[Columna1],Tabla7[Columna2])</f>
        <v>Cuentas Por Pagar Contratos</v>
      </c>
      <c r="D6839" s="43" t="s">
        <v>8751</v>
      </c>
      <c r="E6839" t="s">
        <v>8750</v>
      </c>
      <c r="F6839" t="s">
        <v>16102</v>
      </c>
      <c r="G6839" s="41">
        <v>44755</v>
      </c>
      <c r="L6839" t="s">
        <v>21854</v>
      </c>
      <c r="M6839" s="44">
        <v>287646.21999999997</v>
      </c>
      <c r="N6839" s="44">
        <v>287646.21999999997</v>
      </c>
    </row>
    <row r="6840" spans="2:14" x14ac:dyDescent="0.25">
      <c r="B6840" s="49" t="s">
        <v>9328</v>
      </c>
      <c r="C6840" s="53" t="str">
        <f>_xlfn.XLOOKUP(Tabla1[[#This Row],[txtDimensionFocus]],Tabla7[Columna1],Tabla7[Columna2])</f>
        <v>Cuentas Por Pagar Contratos</v>
      </c>
      <c r="D6840" s="43" t="s">
        <v>16113</v>
      </c>
      <c r="E6840" t="s">
        <v>8760</v>
      </c>
      <c r="F6840" t="s">
        <v>16117</v>
      </c>
      <c r="G6840" s="41">
        <v>44761</v>
      </c>
      <c r="L6840" t="s">
        <v>21854</v>
      </c>
      <c r="M6840" s="44">
        <v>296011.52000000002</v>
      </c>
      <c r="N6840" s="44">
        <v>296011.52000000002</v>
      </c>
    </row>
    <row r="6841" spans="2:14" x14ac:dyDescent="0.25">
      <c r="B6841" s="49" t="s">
        <v>9328</v>
      </c>
      <c r="C6841" s="53" t="str">
        <f>_xlfn.XLOOKUP(Tabla1[[#This Row],[txtDimensionFocus]],Tabla7[Columna1],Tabla7[Columna2])</f>
        <v>Cuentas Por Pagar Contratos</v>
      </c>
      <c r="D6841" s="43" t="s">
        <v>10595</v>
      </c>
      <c r="E6841" t="s">
        <v>1658</v>
      </c>
      <c r="F6841" t="s">
        <v>10759</v>
      </c>
      <c r="G6841" s="41">
        <v>41611</v>
      </c>
      <c r="H6841" t="s">
        <v>1847</v>
      </c>
      <c r="L6841" t="s">
        <v>21854</v>
      </c>
      <c r="M6841" s="44">
        <v>296079.52</v>
      </c>
      <c r="N6841" s="44">
        <v>296079.52</v>
      </c>
    </row>
    <row r="6842" spans="2:14" x14ac:dyDescent="0.25">
      <c r="B6842" s="49" t="s">
        <v>9328</v>
      </c>
      <c r="C6842" s="53" t="str">
        <f>_xlfn.XLOOKUP(Tabla1[[#This Row],[txtDimensionFocus]],Tabla7[Columna1],Tabla7[Columna2])</f>
        <v>Cuentas Por Pagar Contratos</v>
      </c>
      <c r="D6842" s="43" t="s">
        <v>14861</v>
      </c>
      <c r="E6842" t="s">
        <v>7116</v>
      </c>
      <c r="F6842" t="s">
        <v>14862</v>
      </c>
      <c r="G6842" s="41">
        <v>43252</v>
      </c>
      <c r="H6842" t="s">
        <v>7117</v>
      </c>
      <c r="I6842" t="s">
        <v>19575</v>
      </c>
      <c r="K6842" t="s">
        <v>23015</v>
      </c>
      <c r="L6842" t="s">
        <v>21854</v>
      </c>
      <c r="M6842" s="44">
        <v>304201.12</v>
      </c>
      <c r="N6842" s="44">
        <v>304201.12</v>
      </c>
    </row>
    <row r="6843" spans="2:14" x14ac:dyDescent="0.25">
      <c r="B6843" s="49" t="s">
        <v>9328</v>
      </c>
      <c r="C6843" s="53" t="str">
        <f>_xlfn.XLOOKUP(Tabla1[[#This Row],[txtDimensionFocus]],Tabla7[Columna1],Tabla7[Columna2])</f>
        <v>Cuentas Por Pagar Contratos</v>
      </c>
      <c r="D6843" s="43" t="s">
        <v>8662</v>
      </c>
      <c r="E6843" t="s">
        <v>8661</v>
      </c>
      <c r="F6843" t="s">
        <v>16045</v>
      </c>
      <c r="G6843" s="41">
        <v>44609</v>
      </c>
      <c r="H6843" t="s">
        <v>8663</v>
      </c>
      <c r="I6843" t="s">
        <v>8873</v>
      </c>
      <c r="K6843" s="50" t="s">
        <v>23535</v>
      </c>
      <c r="L6843" t="s">
        <v>21854</v>
      </c>
      <c r="M6843" s="44">
        <v>1537693.4</v>
      </c>
      <c r="N6843" s="44">
        <v>307538.68</v>
      </c>
    </row>
    <row r="6844" spans="2:14" x14ac:dyDescent="0.25">
      <c r="B6844" s="49" t="s">
        <v>9328</v>
      </c>
      <c r="C6844" s="53" t="str">
        <f>_xlfn.XLOOKUP(Tabla1[[#This Row],[txtDimensionFocus]],Tabla7[Columna1],Tabla7[Columna2])</f>
        <v>Cuentas Por Pagar Contratos</v>
      </c>
      <c r="D6844" s="43" t="s">
        <v>13667</v>
      </c>
      <c r="E6844" t="s">
        <v>5586</v>
      </c>
      <c r="F6844" t="s">
        <v>13669</v>
      </c>
      <c r="G6844" s="41">
        <v>42185</v>
      </c>
      <c r="H6844" t="s">
        <v>5587</v>
      </c>
      <c r="L6844" t="s">
        <v>21854</v>
      </c>
      <c r="M6844" s="44">
        <v>319999.59999999998</v>
      </c>
      <c r="N6844" s="44">
        <v>319999.59999999998</v>
      </c>
    </row>
    <row r="6845" spans="2:14" x14ac:dyDescent="0.25">
      <c r="B6845" s="49" t="s">
        <v>9328</v>
      </c>
      <c r="C6845" s="53" t="str">
        <f>_xlfn.XLOOKUP(Tabla1[[#This Row],[txtDimensionFocus]],Tabla7[Columna1],Tabla7[Columna2])</f>
        <v>Cuentas Por Pagar Contratos</v>
      </c>
      <c r="D6845" s="43" t="s">
        <v>14750</v>
      </c>
      <c r="E6845" t="s">
        <v>6973</v>
      </c>
      <c r="F6845" t="s">
        <v>15262</v>
      </c>
      <c r="G6845" s="41">
        <v>44029</v>
      </c>
      <c r="H6845" t="s">
        <v>7706</v>
      </c>
      <c r="L6845" t="s">
        <v>21854</v>
      </c>
      <c r="M6845" s="44">
        <v>322489.5</v>
      </c>
      <c r="N6845" s="44">
        <v>322489.5</v>
      </c>
    </row>
    <row r="6846" spans="2:14" x14ac:dyDescent="0.25">
      <c r="B6846" s="49" t="s">
        <v>9328</v>
      </c>
      <c r="C6846" s="53" t="str">
        <f>_xlfn.XLOOKUP(Tabla1[[#This Row],[txtDimensionFocus]],Tabla7[Columna1],Tabla7[Columna2])</f>
        <v>Cuentas Por Pagar Contratos</v>
      </c>
      <c r="D6846" s="43" t="s">
        <v>7356</v>
      </c>
      <c r="E6846" t="s">
        <v>7355</v>
      </c>
      <c r="F6846" t="s">
        <v>15035</v>
      </c>
      <c r="G6846" s="41">
        <v>43514</v>
      </c>
      <c r="H6846" t="s">
        <v>7358</v>
      </c>
      <c r="I6846" t="s">
        <v>20311</v>
      </c>
      <c r="K6846" t="s">
        <v>23536</v>
      </c>
      <c r="L6846" t="s">
        <v>21854</v>
      </c>
      <c r="M6846" s="44">
        <v>324500</v>
      </c>
      <c r="N6846" s="44">
        <v>324500</v>
      </c>
    </row>
    <row r="6847" spans="2:14" x14ac:dyDescent="0.25">
      <c r="B6847" s="49" t="s">
        <v>9328</v>
      </c>
      <c r="C6847" s="53" t="str">
        <f>_xlfn.XLOOKUP(Tabla1[[#This Row],[txtDimensionFocus]],Tabla7[Columna1],Tabla7[Columna2])</f>
        <v>Cuentas Por Pagar Contratos</v>
      </c>
      <c r="D6847" s="43" t="s">
        <v>14868</v>
      </c>
      <c r="E6847" t="s">
        <v>7127</v>
      </c>
      <c r="F6847" t="s">
        <v>14870</v>
      </c>
      <c r="G6847" s="41">
        <v>43264</v>
      </c>
      <c r="H6847" t="s">
        <v>7129</v>
      </c>
      <c r="I6847" t="s">
        <v>19732</v>
      </c>
      <c r="K6847" t="s">
        <v>23167</v>
      </c>
      <c r="L6847" t="s">
        <v>21854</v>
      </c>
      <c r="M6847" s="44">
        <v>329390</v>
      </c>
      <c r="N6847" s="44">
        <v>329390</v>
      </c>
    </row>
    <row r="6848" spans="2:14" x14ac:dyDescent="0.25">
      <c r="B6848" s="49" t="s">
        <v>9328</v>
      </c>
      <c r="C6848" s="53" t="str">
        <f>_xlfn.XLOOKUP(Tabla1[[#This Row],[txtDimensionFocus]],Tabla7[Columna1],Tabla7[Columna2])</f>
        <v>Cuentas Por Pagar Contratos</v>
      </c>
      <c r="D6848" s="43" t="s">
        <v>13630</v>
      </c>
      <c r="E6848" t="s">
        <v>5542</v>
      </c>
      <c r="F6848" t="s">
        <v>13632</v>
      </c>
      <c r="G6848" s="41">
        <v>42174</v>
      </c>
      <c r="H6848" t="s">
        <v>2784</v>
      </c>
      <c r="L6848" t="s">
        <v>21854</v>
      </c>
      <c r="M6848" s="44">
        <v>331413.09999999998</v>
      </c>
      <c r="N6848" s="44">
        <v>331413.09999999998</v>
      </c>
    </row>
    <row r="6849" spans="2:14" x14ac:dyDescent="0.25">
      <c r="B6849" s="49" t="s">
        <v>9328</v>
      </c>
      <c r="C6849" s="53" t="str">
        <f>_xlfn.XLOOKUP(Tabla1[[#This Row],[txtDimensionFocus]],Tabla7[Columna1],Tabla7[Columna2])</f>
        <v>Cuentas Por Pagar Contratos</v>
      </c>
      <c r="D6849" s="43" t="s">
        <v>9596</v>
      </c>
      <c r="E6849" t="s">
        <v>389</v>
      </c>
      <c r="F6849" t="s">
        <v>16159</v>
      </c>
      <c r="G6849" s="41">
        <v>44851</v>
      </c>
      <c r="H6849" t="s">
        <v>8810</v>
      </c>
      <c r="I6849" t="s">
        <v>18473</v>
      </c>
      <c r="L6849" t="s">
        <v>21854</v>
      </c>
      <c r="M6849" s="44">
        <v>350884.8</v>
      </c>
      <c r="N6849" s="44">
        <v>350884.8</v>
      </c>
    </row>
    <row r="6850" spans="2:14" x14ac:dyDescent="0.25">
      <c r="B6850" s="49" t="s">
        <v>9328</v>
      </c>
      <c r="C6850" s="53" t="str">
        <f>_xlfn.XLOOKUP(Tabla1[[#This Row],[txtDimensionFocus]],Tabla7[Columna1],Tabla7[Columna2])</f>
        <v>Cuentas Por Pagar Contratos</v>
      </c>
      <c r="D6850" s="43" t="s">
        <v>12355</v>
      </c>
      <c r="E6850" t="s">
        <v>3840</v>
      </c>
      <c r="F6850" t="s">
        <v>12356</v>
      </c>
      <c r="G6850" s="41">
        <v>41803</v>
      </c>
      <c r="H6850" t="s">
        <v>3841</v>
      </c>
      <c r="L6850" t="s">
        <v>21854</v>
      </c>
      <c r="M6850" s="44">
        <v>395140.68</v>
      </c>
      <c r="N6850" s="44">
        <v>395140.68</v>
      </c>
    </row>
    <row r="6851" spans="2:14" x14ac:dyDescent="0.25">
      <c r="B6851" s="49" t="s">
        <v>9328</v>
      </c>
      <c r="C6851" s="53" t="str">
        <f>_xlfn.XLOOKUP(Tabla1[[#This Row],[txtDimensionFocus]],Tabla7[Columna1],Tabla7[Columna2])</f>
        <v>Cuentas Por Pagar Contratos</v>
      </c>
      <c r="D6851" s="43" t="s">
        <v>12009</v>
      </c>
      <c r="E6851" t="s">
        <v>3357</v>
      </c>
      <c r="F6851" t="s">
        <v>12011</v>
      </c>
      <c r="G6851" s="41">
        <v>41773</v>
      </c>
      <c r="H6851" t="s">
        <v>3358</v>
      </c>
      <c r="L6851" t="s">
        <v>21854</v>
      </c>
      <c r="M6851" s="44">
        <v>395567.76</v>
      </c>
      <c r="N6851" s="44">
        <v>395567.76</v>
      </c>
    </row>
    <row r="6852" spans="2:14" x14ac:dyDescent="0.25">
      <c r="B6852" s="49" t="s">
        <v>9328</v>
      </c>
      <c r="C6852" s="53" t="str">
        <f>_xlfn.XLOOKUP(Tabla1[[#This Row],[txtDimensionFocus]],Tabla7[Columna1],Tabla7[Columna2])</f>
        <v>Cuentas Por Pagar Contratos</v>
      </c>
      <c r="D6852" s="43" t="s">
        <v>10810</v>
      </c>
      <c r="E6852" t="s">
        <v>1906</v>
      </c>
      <c r="F6852" t="s">
        <v>10811</v>
      </c>
      <c r="G6852" s="41">
        <v>41618</v>
      </c>
      <c r="H6852" t="s">
        <v>1907</v>
      </c>
      <c r="L6852" t="s">
        <v>21854</v>
      </c>
      <c r="M6852" s="44">
        <v>402175.43</v>
      </c>
      <c r="N6852" s="44">
        <v>402175.43</v>
      </c>
    </row>
    <row r="6853" spans="2:14" x14ac:dyDescent="0.25">
      <c r="B6853" s="49" t="s">
        <v>9328</v>
      </c>
      <c r="C6853" s="53" t="str">
        <f>_xlfn.XLOOKUP(Tabla1[[#This Row],[txtDimensionFocus]],Tabla7[Columna1],Tabla7[Columna2])</f>
        <v>Cuentas Por Pagar Contratos</v>
      </c>
      <c r="D6853" s="43" t="s">
        <v>15204</v>
      </c>
      <c r="E6853" t="s">
        <v>7611</v>
      </c>
      <c r="F6853" t="s">
        <v>15205</v>
      </c>
      <c r="G6853" s="41">
        <v>43853</v>
      </c>
      <c r="L6853" t="s">
        <v>21854</v>
      </c>
      <c r="M6853" s="44">
        <v>412519.88</v>
      </c>
      <c r="N6853" s="44">
        <v>412519.88</v>
      </c>
    </row>
    <row r="6854" spans="2:14" x14ac:dyDescent="0.25">
      <c r="B6854" s="49" t="s">
        <v>9328</v>
      </c>
      <c r="C6854" s="53" t="str">
        <f>_xlfn.XLOOKUP(Tabla1[[#This Row],[txtDimensionFocus]],Tabla7[Columna1],Tabla7[Columna2])</f>
        <v>Cuentas Por Pagar Contratos</v>
      </c>
      <c r="D6854" s="43" t="s">
        <v>7945</v>
      </c>
      <c r="E6854" t="s">
        <v>7944</v>
      </c>
      <c r="F6854" t="s">
        <v>16049</v>
      </c>
      <c r="G6854" s="41">
        <v>44637</v>
      </c>
      <c r="H6854" t="s">
        <v>8672</v>
      </c>
      <c r="I6854" t="s">
        <v>20081</v>
      </c>
      <c r="K6854" t="s">
        <v>23412</v>
      </c>
      <c r="L6854" t="s">
        <v>21854</v>
      </c>
      <c r="M6854" s="44">
        <v>413000</v>
      </c>
      <c r="N6854" s="44">
        <v>413000</v>
      </c>
    </row>
    <row r="6855" spans="2:14" x14ac:dyDescent="0.25">
      <c r="B6855" s="49" t="s">
        <v>23700</v>
      </c>
      <c r="C6855" s="53" t="str">
        <f>_xlfn.XLOOKUP(Tabla1[[#This Row],[txtDimensionFocus]],Tabla7[Columna1],Tabla7[Columna2])</f>
        <v>Retencion por Pagar  de Impuesto Retenido</v>
      </c>
      <c r="D6855" s="43" t="s">
        <v>17</v>
      </c>
      <c r="E6855" t="s">
        <v>16</v>
      </c>
      <c r="F6855" t="s">
        <v>23865</v>
      </c>
      <c r="G6855" s="41">
        <v>41213</v>
      </c>
      <c r="L6855" t="s">
        <v>21854</v>
      </c>
      <c r="M6855" s="44">
        <v>56050.65</v>
      </c>
      <c r="N6855" s="44">
        <v>56050.65</v>
      </c>
    </row>
    <row r="6856" spans="2:14" x14ac:dyDescent="0.25">
      <c r="B6856" s="49" t="s">
        <v>9328</v>
      </c>
      <c r="C6856" s="53" t="str">
        <f>_xlfn.XLOOKUP(Tabla1[[#This Row],[txtDimensionFocus]],Tabla7[Columna1],Tabla7[Columna2])</f>
        <v>Cuentas Por Pagar Contratos</v>
      </c>
      <c r="D6856" s="43" t="s">
        <v>6863</v>
      </c>
      <c r="E6856" t="s">
        <v>6862</v>
      </c>
      <c r="F6856" t="s">
        <v>16051</v>
      </c>
      <c r="G6856" s="41">
        <v>44641</v>
      </c>
      <c r="H6856" t="s">
        <v>8674</v>
      </c>
      <c r="I6856" t="s">
        <v>20393</v>
      </c>
      <c r="K6856" t="s">
        <v>23573</v>
      </c>
      <c r="L6856" t="s">
        <v>21854</v>
      </c>
      <c r="M6856" s="44">
        <v>413000</v>
      </c>
      <c r="N6856" s="44">
        <v>413000</v>
      </c>
    </row>
    <row r="6857" spans="2:14" x14ac:dyDescent="0.25">
      <c r="B6857" s="49" t="s">
        <v>9328</v>
      </c>
      <c r="C6857" s="53" t="str">
        <f>_xlfn.XLOOKUP(Tabla1[[#This Row],[txtDimensionFocus]],Tabla7[Columna1],Tabla7[Columna2])</f>
        <v>Cuentas Por Pagar Contratos</v>
      </c>
      <c r="D6857" s="43" t="s">
        <v>13836</v>
      </c>
      <c r="E6857" t="s">
        <v>5775</v>
      </c>
      <c r="F6857" t="s">
        <v>13837</v>
      </c>
      <c r="G6857" s="41">
        <v>42297</v>
      </c>
      <c r="H6857" t="s">
        <v>5776</v>
      </c>
      <c r="L6857" t="s">
        <v>21854</v>
      </c>
      <c r="M6857" s="44">
        <v>437996.79</v>
      </c>
      <c r="N6857" s="44">
        <v>437996.79</v>
      </c>
    </row>
    <row r="6858" spans="2:14" x14ac:dyDescent="0.25">
      <c r="B6858" s="49" t="s">
        <v>9328</v>
      </c>
      <c r="C6858" s="53" t="str">
        <f>_xlfn.XLOOKUP(Tabla1[[#This Row],[txtDimensionFocus]],Tabla7[Columna1],Tabla7[Columna2])</f>
        <v>Cuentas Por Pagar Contratos</v>
      </c>
      <c r="D6858" s="43" t="s">
        <v>3764</v>
      </c>
      <c r="E6858" t="s">
        <v>3763</v>
      </c>
      <c r="F6858" t="s">
        <v>12291</v>
      </c>
      <c r="G6858" s="41">
        <v>41780</v>
      </c>
      <c r="H6858" t="s">
        <v>3765</v>
      </c>
      <c r="L6858" t="s">
        <v>21854</v>
      </c>
      <c r="M6858" s="44">
        <v>438950.28</v>
      </c>
      <c r="N6858" s="44">
        <v>438950.28</v>
      </c>
    </row>
    <row r="6859" spans="2:14" x14ac:dyDescent="0.25">
      <c r="B6859" s="49" t="s">
        <v>9328</v>
      </c>
      <c r="C6859" s="53" t="str">
        <f>_xlfn.XLOOKUP(Tabla1[[#This Row],[txtDimensionFocus]],Tabla7[Columna1],Tabla7[Columna2])</f>
        <v>Cuentas Por Pagar Contratos</v>
      </c>
      <c r="D6859" s="43" t="s">
        <v>13672</v>
      </c>
      <c r="E6859" t="s">
        <v>5593</v>
      </c>
      <c r="F6859" t="s">
        <v>13674</v>
      </c>
      <c r="G6859" s="41">
        <v>42187</v>
      </c>
      <c r="H6859" t="s">
        <v>5594</v>
      </c>
      <c r="L6859" t="s">
        <v>21854</v>
      </c>
      <c r="M6859" s="44">
        <v>465163.18</v>
      </c>
      <c r="N6859" s="44">
        <v>465163.18</v>
      </c>
    </row>
    <row r="6860" spans="2:14" x14ac:dyDescent="0.25">
      <c r="B6860" s="49" t="s">
        <v>9328</v>
      </c>
      <c r="C6860" s="53" t="str">
        <f>_xlfn.XLOOKUP(Tabla1[[#This Row],[txtDimensionFocus]],Tabla7[Columna1],Tabla7[Columna2])</f>
        <v>Cuentas Por Pagar Contratos</v>
      </c>
      <c r="D6860" s="43" t="s">
        <v>10611</v>
      </c>
      <c r="E6860" t="s">
        <v>1681</v>
      </c>
      <c r="F6860" t="s">
        <v>10612</v>
      </c>
      <c r="G6860" s="41">
        <v>41577</v>
      </c>
      <c r="H6860" t="s">
        <v>1682</v>
      </c>
      <c r="L6860" t="s">
        <v>21854</v>
      </c>
      <c r="M6860" s="44">
        <v>475677.78</v>
      </c>
      <c r="N6860" s="44">
        <v>475677.78</v>
      </c>
    </row>
    <row r="6861" spans="2:14" x14ac:dyDescent="0.25">
      <c r="B6861" s="49" t="s">
        <v>9328</v>
      </c>
      <c r="C6861" s="53" t="str">
        <f>_xlfn.XLOOKUP(Tabla1[[#This Row],[txtDimensionFocus]],Tabla7[Columna1],Tabla7[Columna2])</f>
        <v>Cuentas Por Pagar Contratos</v>
      </c>
      <c r="D6861" s="43" t="s">
        <v>12473</v>
      </c>
      <c r="E6861" t="s">
        <v>4021</v>
      </c>
      <c r="F6861" t="s">
        <v>12474</v>
      </c>
      <c r="G6861" s="41">
        <v>41836</v>
      </c>
      <c r="H6861" t="s">
        <v>4022</v>
      </c>
      <c r="L6861" t="s">
        <v>21854</v>
      </c>
      <c r="M6861" s="44">
        <v>504371.24</v>
      </c>
      <c r="N6861" s="44">
        <v>504371.24</v>
      </c>
    </row>
    <row r="6862" spans="2:14" x14ac:dyDescent="0.25">
      <c r="B6862" s="49" t="s">
        <v>9328</v>
      </c>
      <c r="C6862" s="53" t="str">
        <f>_xlfn.XLOOKUP(Tabla1[[#This Row],[txtDimensionFocus]],Tabla7[Columna1],Tabla7[Columna2])</f>
        <v>Cuentas Por Pagar Contratos</v>
      </c>
      <c r="D6862" s="43" t="s">
        <v>1646</v>
      </c>
      <c r="E6862" t="s">
        <v>1645</v>
      </c>
      <c r="F6862" t="s">
        <v>10583</v>
      </c>
      <c r="G6862" s="41">
        <v>41561</v>
      </c>
      <c r="H6862" t="s">
        <v>1647</v>
      </c>
      <c r="L6862" t="s">
        <v>21854</v>
      </c>
      <c r="M6862" s="44">
        <v>532330.42000000004</v>
      </c>
      <c r="N6862" s="44">
        <v>532330.42000000004</v>
      </c>
    </row>
    <row r="6863" spans="2:14" x14ac:dyDescent="0.25">
      <c r="B6863" s="49" t="s">
        <v>9328</v>
      </c>
      <c r="C6863" s="53" t="str">
        <f>_xlfn.XLOOKUP(Tabla1[[#This Row],[txtDimensionFocus]],Tabla7[Columna1],Tabla7[Columna2])</f>
        <v>Cuentas Por Pagar Contratos</v>
      </c>
      <c r="D6863" s="43" t="s">
        <v>15424</v>
      </c>
      <c r="E6863" t="s">
        <v>7935</v>
      </c>
      <c r="F6863" t="s">
        <v>15426</v>
      </c>
      <c r="G6863" s="41">
        <v>44414</v>
      </c>
      <c r="H6863" t="s">
        <v>7937</v>
      </c>
      <c r="I6863" t="s">
        <v>19828</v>
      </c>
      <c r="K6863" t="s">
        <v>23247</v>
      </c>
      <c r="L6863" t="s">
        <v>21854</v>
      </c>
      <c r="M6863" s="44">
        <v>540000</v>
      </c>
      <c r="N6863" s="44">
        <v>540000</v>
      </c>
    </row>
    <row r="6864" spans="2:14" x14ac:dyDescent="0.25">
      <c r="B6864" s="49" t="s">
        <v>9328</v>
      </c>
      <c r="C6864" s="53" t="str">
        <f>_xlfn.XLOOKUP(Tabla1[[#This Row],[txtDimensionFocus]],Tabla7[Columna1],Tabla7[Columna2])</f>
        <v>Cuentas Por Pagar Contratos</v>
      </c>
      <c r="D6864" s="43" t="s">
        <v>6273</v>
      </c>
      <c r="E6864" t="s">
        <v>6272</v>
      </c>
      <c r="F6864" t="s">
        <v>14192</v>
      </c>
      <c r="G6864" s="41">
        <v>42600</v>
      </c>
      <c r="H6864" t="s">
        <v>6274</v>
      </c>
      <c r="I6864" t="s">
        <v>20154</v>
      </c>
      <c r="K6864" t="s">
        <v>23466</v>
      </c>
      <c r="L6864" t="s">
        <v>21854</v>
      </c>
      <c r="M6864" s="44">
        <v>3575872</v>
      </c>
      <c r="N6864" s="44">
        <v>545472</v>
      </c>
    </row>
    <row r="6865" spans="2:14" x14ac:dyDescent="0.25">
      <c r="B6865" s="49" t="s">
        <v>9328</v>
      </c>
      <c r="C6865" s="53" t="str">
        <f>_xlfn.XLOOKUP(Tabla1[[#This Row],[txtDimensionFocus]],Tabla7[Columna1],Tabla7[Columna2])</f>
        <v>Cuentas Por Pagar Contratos</v>
      </c>
      <c r="D6865" s="43" t="s">
        <v>16361</v>
      </c>
      <c r="E6865" t="s">
        <v>9194</v>
      </c>
      <c r="F6865" t="s">
        <v>16363</v>
      </c>
      <c r="G6865" s="41">
        <v>45082</v>
      </c>
      <c r="H6865" t="s">
        <v>9196</v>
      </c>
      <c r="I6865" t="s">
        <v>9197</v>
      </c>
      <c r="L6865" t="s">
        <v>21854</v>
      </c>
      <c r="M6865" s="44">
        <v>546847.64</v>
      </c>
      <c r="N6865" s="44">
        <v>546847.64</v>
      </c>
    </row>
    <row r="6866" spans="2:14" x14ac:dyDescent="0.25">
      <c r="B6866" s="49" t="s">
        <v>9328</v>
      </c>
      <c r="C6866" s="53" t="str">
        <f>_xlfn.XLOOKUP(Tabla1[[#This Row],[txtDimensionFocus]],Tabla7[Columna1],Tabla7[Columna2])</f>
        <v>Cuentas Por Pagar Contratos</v>
      </c>
      <c r="D6866" s="43" t="s">
        <v>10595</v>
      </c>
      <c r="E6866" t="s">
        <v>1658</v>
      </c>
      <c r="F6866" t="s">
        <v>10597</v>
      </c>
      <c r="G6866" s="41">
        <v>41571</v>
      </c>
      <c r="H6866" t="s">
        <v>1659</v>
      </c>
      <c r="L6866" t="s">
        <v>21854</v>
      </c>
      <c r="M6866" s="44">
        <v>579497.14</v>
      </c>
      <c r="N6866" s="44">
        <v>579497.14</v>
      </c>
    </row>
    <row r="6867" spans="2:14" x14ac:dyDescent="0.25">
      <c r="B6867" s="49" t="s">
        <v>9328</v>
      </c>
      <c r="C6867" s="53" t="str">
        <f>_xlfn.XLOOKUP(Tabla1[[#This Row],[txtDimensionFocus]],Tabla7[Columna1],Tabla7[Columna2])</f>
        <v>Cuentas Por Pagar Contratos</v>
      </c>
      <c r="D6867" s="43" t="s">
        <v>16195</v>
      </c>
      <c r="E6867" t="s">
        <v>8860</v>
      </c>
      <c r="F6867" t="s">
        <v>16197</v>
      </c>
      <c r="G6867" s="41">
        <v>44904</v>
      </c>
      <c r="H6867" t="s">
        <v>8863</v>
      </c>
      <c r="I6867" t="s">
        <v>8864</v>
      </c>
      <c r="K6867">
        <v>20133061</v>
      </c>
      <c r="L6867" t="s">
        <v>21854</v>
      </c>
      <c r="M6867" s="44">
        <v>586560</v>
      </c>
      <c r="N6867" s="44">
        <v>586560</v>
      </c>
    </row>
    <row r="6868" spans="2:14" x14ac:dyDescent="0.25">
      <c r="B6868" s="49" t="s">
        <v>9328</v>
      </c>
      <c r="C6868" s="53" t="str">
        <f>_xlfn.XLOOKUP(Tabla1[[#This Row],[txtDimensionFocus]],Tabla7[Columna1],Tabla7[Columna2])</f>
        <v>Cuentas Por Pagar Contratos</v>
      </c>
      <c r="D6868" s="43" t="s">
        <v>10592</v>
      </c>
      <c r="E6868" t="s">
        <v>1656</v>
      </c>
      <c r="F6868" t="s">
        <v>10600</v>
      </c>
      <c r="G6868" s="41">
        <v>41572</v>
      </c>
      <c r="L6868" t="s">
        <v>21854</v>
      </c>
      <c r="M6868" s="44">
        <v>592361.22</v>
      </c>
      <c r="N6868" s="44">
        <v>592361.22</v>
      </c>
    </row>
    <row r="6869" spans="2:14" x14ac:dyDescent="0.25">
      <c r="B6869" s="49" t="s">
        <v>9328</v>
      </c>
      <c r="C6869" s="53" t="str">
        <f>_xlfn.XLOOKUP(Tabla1[[#This Row],[txtDimensionFocus]],Tabla7[Columna1],Tabla7[Columna2])</f>
        <v>Cuentas Por Pagar Contratos</v>
      </c>
      <c r="D6869" s="43" t="s">
        <v>10492</v>
      </c>
      <c r="E6869" t="s">
        <v>1521</v>
      </c>
      <c r="F6869" t="s">
        <v>10493</v>
      </c>
      <c r="G6869" s="41">
        <v>41516</v>
      </c>
      <c r="H6869" t="s">
        <v>1522</v>
      </c>
      <c r="L6869" t="s">
        <v>21854</v>
      </c>
      <c r="M6869" s="44">
        <v>600403.98</v>
      </c>
      <c r="N6869" s="44">
        <v>600403.98</v>
      </c>
    </row>
    <row r="6870" spans="2:14" x14ac:dyDescent="0.25">
      <c r="B6870" s="49" t="s">
        <v>9328</v>
      </c>
      <c r="C6870" s="53" t="str">
        <f>_xlfn.XLOOKUP(Tabla1[[#This Row],[txtDimensionFocus]],Tabla7[Columna1],Tabla7[Columna2])</f>
        <v>Cuentas Por Pagar Contratos</v>
      </c>
      <c r="D6870" s="43" t="s">
        <v>7884</v>
      </c>
      <c r="E6870" t="s">
        <v>7883</v>
      </c>
      <c r="F6870" t="s">
        <v>15398</v>
      </c>
      <c r="G6870" s="41">
        <v>44385</v>
      </c>
      <c r="H6870" t="s">
        <v>7885</v>
      </c>
      <c r="I6870" t="s">
        <v>20265</v>
      </c>
      <c r="K6870" t="s">
        <v>23520</v>
      </c>
      <c r="L6870" t="s">
        <v>21854</v>
      </c>
      <c r="M6870" s="44">
        <v>614344.80000000005</v>
      </c>
      <c r="N6870" s="44">
        <v>614344.80000000005</v>
      </c>
    </row>
    <row r="6871" spans="2:14" x14ac:dyDescent="0.25">
      <c r="B6871" s="49" t="s">
        <v>9328</v>
      </c>
      <c r="C6871" s="53" t="str">
        <f>_xlfn.XLOOKUP(Tabla1[[#This Row],[txtDimensionFocus]],Tabla7[Columna1],Tabla7[Columna2])</f>
        <v>Cuentas Por Pagar Contratos</v>
      </c>
      <c r="D6871" s="43" t="s">
        <v>8676</v>
      </c>
      <c r="E6871" t="s">
        <v>8675</v>
      </c>
      <c r="F6871" t="s">
        <v>16055</v>
      </c>
      <c r="G6871" s="41">
        <v>44644</v>
      </c>
      <c r="H6871" t="s">
        <v>8680</v>
      </c>
      <c r="I6871" t="s">
        <v>8873</v>
      </c>
      <c r="K6871" t="s">
        <v>23470</v>
      </c>
      <c r="L6871" t="s">
        <v>21854</v>
      </c>
      <c r="M6871" s="44">
        <v>615031.05000000005</v>
      </c>
      <c r="N6871" s="44">
        <v>615031.05000000005</v>
      </c>
    </row>
    <row r="6872" spans="2:14" x14ac:dyDescent="0.25">
      <c r="B6872" s="49" t="s">
        <v>9328</v>
      </c>
      <c r="C6872" s="53" t="str">
        <f>_xlfn.XLOOKUP(Tabla1[[#This Row],[txtDimensionFocus]],Tabla7[Columna1],Tabla7[Columna2])</f>
        <v>Cuentas Por Pagar Contratos</v>
      </c>
      <c r="D6872" s="43" t="s">
        <v>8676</v>
      </c>
      <c r="E6872" t="s">
        <v>8675</v>
      </c>
      <c r="F6872" t="s">
        <v>16056</v>
      </c>
      <c r="G6872" s="41">
        <v>44644</v>
      </c>
      <c r="H6872" t="s">
        <v>8681</v>
      </c>
      <c r="I6872" t="s">
        <v>8873</v>
      </c>
      <c r="K6872" t="s">
        <v>23470</v>
      </c>
      <c r="L6872" t="s">
        <v>21854</v>
      </c>
      <c r="M6872" s="44">
        <v>615031.05000000005</v>
      </c>
      <c r="N6872" s="44">
        <v>615031.05000000005</v>
      </c>
    </row>
    <row r="6873" spans="2:14" x14ac:dyDescent="0.25">
      <c r="B6873" s="49" t="s">
        <v>9328</v>
      </c>
      <c r="C6873" s="53" t="str">
        <f>_xlfn.XLOOKUP(Tabla1[[#This Row],[txtDimensionFocus]],Tabla7[Columna1],Tabla7[Columna2])</f>
        <v>Cuentas Por Pagar Contratos</v>
      </c>
      <c r="D6873" s="43" t="s">
        <v>8676</v>
      </c>
      <c r="E6873" t="s">
        <v>8675</v>
      </c>
      <c r="F6873" t="s">
        <v>16057</v>
      </c>
      <c r="G6873" s="41">
        <v>44644</v>
      </c>
      <c r="H6873" t="s">
        <v>8682</v>
      </c>
      <c r="I6873" t="s">
        <v>8873</v>
      </c>
      <c r="K6873" t="s">
        <v>23470</v>
      </c>
      <c r="L6873" t="s">
        <v>21854</v>
      </c>
      <c r="M6873" s="44">
        <v>615031.05000000005</v>
      </c>
      <c r="N6873" s="44">
        <v>615031.05000000005</v>
      </c>
    </row>
    <row r="6874" spans="2:14" x14ac:dyDescent="0.25">
      <c r="B6874" s="49" t="s">
        <v>9328</v>
      </c>
      <c r="C6874" s="53" t="str">
        <f>_xlfn.XLOOKUP(Tabla1[[#This Row],[txtDimensionFocus]],Tabla7[Columna1],Tabla7[Columna2])</f>
        <v>Cuentas Por Pagar Contratos</v>
      </c>
      <c r="D6874" s="43" t="s">
        <v>16105</v>
      </c>
      <c r="E6874" t="s">
        <v>8756</v>
      </c>
      <c r="F6874" t="s">
        <v>19778</v>
      </c>
      <c r="G6874" s="41">
        <v>44734</v>
      </c>
      <c r="H6874" t="s">
        <v>19779</v>
      </c>
      <c r="L6874" t="s">
        <v>21854</v>
      </c>
      <c r="M6874" s="44">
        <v>618661.74</v>
      </c>
      <c r="N6874" s="44">
        <v>618661.74</v>
      </c>
    </row>
    <row r="6875" spans="2:14" x14ac:dyDescent="0.25">
      <c r="B6875" s="49" t="s">
        <v>9328</v>
      </c>
      <c r="C6875" s="53" t="str">
        <f>_xlfn.XLOOKUP(Tabla1[[#This Row],[txtDimensionFocus]],Tabla7[Columna1],Tabla7[Columna2])</f>
        <v>Cuentas Por Pagar Contratos</v>
      </c>
      <c r="D6875" s="43" t="s">
        <v>13672</v>
      </c>
      <c r="E6875" t="s">
        <v>5593</v>
      </c>
      <c r="F6875" t="s">
        <v>13715</v>
      </c>
      <c r="G6875" s="41">
        <v>42220</v>
      </c>
      <c r="H6875" t="s">
        <v>5646</v>
      </c>
      <c r="L6875" t="s">
        <v>21854</v>
      </c>
      <c r="M6875" s="44">
        <v>619889.80000000005</v>
      </c>
      <c r="N6875" s="44">
        <v>619889.80000000005</v>
      </c>
    </row>
    <row r="6876" spans="2:14" x14ac:dyDescent="0.25">
      <c r="B6876" s="49" t="s">
        <v>9328</v>
      </c>
      <c r="C6876" s="53" t="str">
        <f>_xlfn.XLOOKUP(Tabla1[[#This Row],[txtDimensionFocus]],Tabla7[Columna1],Tabla7[Columna2])</f>
        <v>Cuentas Por Pagar Contratos</v>
      </c>
      <c r="D6876" s="43" t="s">
        <v>7772</v>
      </c>
      <c r="E6876" t="s">
        <v>7771</v>
      </c>
      <c r="F6876" t="s">
        <v>15316</v>
      </c>
      <c r="G6876" s="41">
        <v>44126</v>
      </c>
      <c r="H6876" t="s">
        <v>7774</v>
      </c>
      <c r="I6876" t="s">
        <v>9054</v>
      </c>
      <c r="K6876" t="s">
        <v>23522</v>
      </c>
      <c r="L6876" t="s">
        <v>21854</v>
      </c>
      <c r="M6876" s="44">
        <v>620817</v>
      </c>
      <c r="N6876" s="44">
        <v>620817</v>
      </c>
    </row>
    <row r="6877" spans="2:14" x14ac:dyDescent="0.25">
      <c r="B6877" s="49" t="s">
        <v>23978</v>
      </c>
      <c r="C6877" s="53" t="str">
        <f>_xlfn.XLOOKUP(Tabla1[[#This Row],[txtDimensionFocus]],Tabla7[Columna1],Tabla7[Columna2])</f>
        <v>Cuenta Por Pagar Aportes Corrientes.</v>
      </c>
      <c r="D6877" s="43" t="s">
        <v>23982</v>
      </c>
      <c r="E6877" t="s">
        <v>23983</v>
      </c>
      <c r="F6877" t="s">
        <v>23986</v>
      </c>
      <c r="G6877" s="41">
        <v>43998</v>
      </c>
      <c r="L6877" t="s">
        <v>21854</v>
      </c>
      <c r="M6877" s="44">
        <v>80000</v>
      </c>
      <c r="N6877" s="44">
        <v>80000</v>
      </c>
    </row>
    <row r="6878" spans="2:14" x14ac:dyDescent="0.25">
      <c r="B6878" s="49" t="s">
        <v>9328</v>
      </c>
      <c r="C6878" s="53" t="str">
        <f>_xlfn.XLOOKUP(Tabla1[[#This Row],[txtDimensionFocus]],Tabla7[Columna1],Tabla7[Columna2])</f>
        <v>Cuentas Por Pagar Contratos</v>
      </c>
      <c r="D6878" s="43" t="s">
        <v>10452</v>
      </c>
      <c r="E6878" t="s">
        <v>1470</v>
      </c>
      <c r="F6878" t="s">
        <v>10453</v>
      </c>
      <c r="G6878" s="41">
        <v>41488</v>
      </c>
      <c r="H6878" t="s">
        <v>1471</v>
      </c>
      <c r="L6878" t="s">
        <v>21854</v>
      </c>
      <c r="M6878" s="44">
        <v>653165.4</v>
      </c>
      <c r="N6878" s="44">
        <v>653165.4</v>
      </c>
    </row>
    <row r="6879" spans="2:14" x14ac:dyDescent="0.25">
      <c r="B6879" s="49" t="s">
        <v>9328</v>
      </c>
      <c r="C6879" s="53" t="str">
        <f>_xlfn.XLOOKUP(Tabla1[[#This Row],[txtDimensionFocus]],Tabla7[Columna1],Tabla7[Columna2])</f>
        <v>Cuentas Por Pagar Contratos</v>
      </c>
      <c r="D6879" s="43" t="s">
        <v>16004</v>
      </c>
      <c r="E6879" t="s">
        <v>8598</v>
      </c>
      <c r="F6879" t="s">
        <v>16006</v>
      </c>
      <c r="G6879" s="41">
        <v>44544</v>
      </c>
      <c r="H6879" t="s">
        <v>8600</v>
      </c>
      <c r="I6879" t="s">
        <v>19537</v>
      </c>
      <c r="K6879" t="s">
        <v>22992</v>
      </c>
      <c r="L6879" t="s">
        <v>21854</v>
      </c>
      <c r="M6879" s="44">
        <v>665000</v>
      </c>
      <c r="N6879" s="44">
        <v>665000</v>
      </c>
    </row>
    <row r="6880" spans="2:14" x14ac:dyDescent="0.25">
      <c r="B6880" s="49" t="s">
        <v>23700</v>
      </c>
      <c r="C6880" s="53" t="str">
        <f>_xlfn.XLOOKUP(Tabla1[[#This Row],[txtDimensionFocus]],Tabla7[Columna1],Tabla7[Columna2])</f>
        <v>Retencion por Pagar  de Impuesto Retenido</v>
      </c>
      <c r="D6880" s="43" t="s">
        <v>17</v>
      </c>
      <c r="E6880" t="s">
        <v>16</v>
      </c>
      <c r="F6880" t="s">
        <v>23706</v>
      </c>
      <c r="G6880" s="41">
        <v>41310</v>
      </c>
      <c r="L6880" t="s">
        <v>21854</v>
      </c>
      <c r="M6880" s="44">
        <v>83144.289999999994</v>
      </c>
      <c r="N6880" s="44">
        <v>83144.289999999994</v>
      </c>
    </row>
    <row r="6881" spans="2:14" x14ac:dyDescent="0.25">
      <c r="B6881" s="49" t="s">
        <v>9328</v>
      </c>
      <c r="C6881" s="53" t="str">
        <f>_xlfn.XLOOKUP(Tabla1[[#This Row],[txtDimensionFocus]],Tabla7[Columna1],Tabla7[Columna2])</f>
        <v>Cuentas Por Pagar Contratos</v>
      </c>
      <c r="D6881" s="43" t="s">
        <v>1326</v>
      </c>
      <c r="E6881" t="s">
        <v>1325</v>
      </c>
      <c r="F6881" t="s">
        <v>10649</v>
      </c>
      <c r="G6881" s="41">
        <v>41596</v>
      </c>
      <c r="H6881" t="s">
        <v>1720</v>
      </c>
      <c r="L6881" t="s">
        <v>21854</v>
      </c>
      <c r="M6881" s="44">
        <v>688524.35</v>
      </c>
      <c r="N6881" s="44">
        <v>688524.35</v>
      </c>
    </row>
    <row r="6882" spans="2:14" x14ac:dyDescent="0.25">
      <c r="B6882" s="49" t="s">
        <v>9328</v>
      </c>
      <c r="C6882" s="53" t="str">
        <f>_xlfn.XLOOKUP(Tabla1[[#This Row],[txtDimensionFocus]],Tabla7[Columna1],Tabla7[Columna2])</f>
        <v>Cuentas Por Pagar Contratos</v>
      </c>
      <c r="D6882" s="43" t="s">
        <v>10400</v>
      </c>
      <c r="E6882" t="s">
        <v>1396</v>
      </c>
      <c r="F6882" t="s">
        <v>14890</v>
      </c>
      <c r="G6882" s="41">
        <v>43283</v>
      </c>
      <c r="H6882" t="s">
        <v>7151</v>
      </c>
      <c r="I6882" t="s">
        <v>16504</v>
      </c>
      <c r="K6882" t="s">
        <v>22846</v>
      </c>
      <c r="L6882" t="s">
        <v>21854</v>
      </c>
      <c r="M6882" s="44">
        <v>708000</v>
      </c>
      <c r="N6882" s="44">
        <v>708000</v>
      </c>
    </row>
    <row r="6883" spans="2:14" x14ac:dyDescent="0.25">
      <c r="B6883" s="49" t="s">
        <v>9328</v>
      </c>
      <c r="C6883" s="53" t="str">
        <f>_xlfn.XLOOKUP(Tabla1[[#This Row],[txtDimensionFocus]],Tabla7[Columna1],Tabla7[Columna2])</f>
        <v>Cuentas Por Pagar Contratos</v>
      </c>
      <c r="D6883" s="43" t="s">
        <v>10380</v>
      </c>
      <c r="E6883" t="s">
        <v>1372</v>
      </c>
      <c r="F6883" t="s">
        <v>10383</v>
      </c>
      <c r="G6883" s="41">
        <v>41428</v>
      </c>
      <c r="L6883" t="s">
        <v>21854</v>
      </c>
      <c r="M6883" s="44">
        <v>368621.74</v>
      </c>
      <c r="N6883" s="44">
        <v>737243.48</v>
      </c>
    </row>
    <row r="6884" spans="2:14" x14ac:dyDescent="0.25">
      <c r="B6884" s="49" t="s">
        <v>9328</v>
      </c>
      <c r="C6884" s="53" t="str">
        <f>_xlfn.XLOOKUP(Tabla1[[#This Row],[txtDimensionFocus]],Tabla7[Columna1],Tabla7[Columna2])</f>
        <v>Cuentas Por Pagar Contratos</v>
      </c>
      <c r="D6884" s="43" t="s">
        <v>7341</v>
      </c>
      <c r="E6884" t="s">
        <v>7340</v>
      </c>
      <c r="F6884" t="s">
        <v>15025</v>
      </c>
      <c r="G6884" s="41">
        <v>43481</v>
      </c>
      <c r="H6884" t="s">
        <v>7342</v>
      </c>
      <c r="I6884" t="s">
        <v>20201</v>
      </c>
      <c r="J6884" t="s">
        <v>23142</v>
      </c>
      <c r="K6884" t="s">
        <v>23516</v>
      </c>
      <c r="L6884" t="s">
        <v>21854</v>
      </c>
      <c r="M6884" s="44">
        <v>8591112.7699999996</v>
      </c>
      <c r="N6884" s="44">
        <v>762371.95</v>
      </c>
    </row>
    <row r="6885" spans="2:14" x14ac:dyDescent="0.25">
      <c r="B6885" s="49" t="s">
        <v>9328</v>
      </c>
      <c r="C6885" s="53" t="str">
        <f>_xlfn.XLOOKUP(Tabla1[[#This Row],[txtDimensionFocus]],Tabla7[Columna1],Tabla7[Columna2])</f>
        <v>Cuentas Por Pagar Contratos</v>
      </c>
      <c r="D6885" s="43" t="s">
        <v>13677</v>
      </c>
      <c r="E6885" t="s">
        <v>5597</v>
      </c>
      <c r="F6885" t="s">
        <v>13799</v>
      </c>
      <c r="G6885" s="41">
        <v>42256</v>
      </c>
      <c r="L6885" t="s">
        <v>21854</v>
      </c>
      <c r="M6885" s="44">
        <v>810945.89</v>
      </c>
      <c r="N6885" s="44">
        <v>810945.89</v>
      </c>
    </row>
    <row r="6886" spans="2:14" x14ac:dyDescent="0.25">
      <c r="B6886" s="49" t="s">
        <v>9328</v>
      </c>
      <c r="C6886" s="53" t="str">
        <f>_xlfn.XLOOKUP(Tabla1[[#This Row],[txtDimensionFocus]],Tabla7[Columna1],Tabla7[Columna2])</f>
        <v>Cuentas Por Pagar Contratos</v>
      </c>
      <c r="D6886" s="43" t="s">
        <v>14745</v>
      </c>
      <c r="E6886" t="s">
        <v>6962</v>
      </c>
      <c r="F6886" t="s">
        <v>14746</v>
      </c>
      <c r="G6886" s="41">
        <v>43056</v>
      </c>
      <c r="L6886" t="s">
        <v>21854</v>
      </c>
      <c r="M6886" s="44">
        <v>2125635.06</v>
      </c>
      <c r="N6886" s="44">
        <v>820916.54</v>
      </c>
    </row>
    <row r="6887" spans="2:14" x14ac:dyDescent="0.25">
      <c r="B6887" s="49" t="s">
        <v>9328</v>
      </c>
      <c r="C6887" s="53" t="str">
        <f>_xlfn.XLOOKUP(Tabla1[[#This Row],[txtDimensionFocus]],Tabla7[Columna1],Tabla7[Columna2])</f>
        <v>Cuentas Por Pagar Contratos</v>
      </c>
      <c r="D6887" s="43" t="s">
        <v>12012</v>
      </c>
      <c r="E6887" t="s">
        <v>3359</v>
      </c>
      <c r="F6887" t="s">
        <v>12014</v>
      </c>
      <c r="G6887" s="41">
        <v>41773</v>
      </c>
      <c r="H6887" t="s">
        <v>3360</v>
      </c>
      <c r="L6887" t="s">
        <v>21854</v>
      </c>
      <c r="M6887" s="44">
        <v>825194.33</v>
      </c>
      <c r="N6887" s="44">
        <v>825194.33</v>
      </c>
    </row>
    <row r="6888" spans="2:14" x14ac:dyDescent="0.25">
      <c r="B6888" s="49" t="s">
        <v>9328</v>
      </c>
      <c r="C6888" s="53" t="str">
        <f>_xlfn.XLOOKUP(Tabla1[[#This Row],[txtDimensionFocus]],Tabla7[Columna1],Tabla7[Columna2])</f>
        <v>Cuentas Por Pagar Contratos</v>
      </c>
      <c r="D6888" s="43" t="s">
        <v>10400</v>
      </c>
      <c r="E6888" t="s">
        <v>1396</v>
      </c>
      <c r="F6888" t="s">
        <v>14891</v>
      </c>
      <c r="G6888" s="41">
        <v>43283</v>
      </c>
      <c r="H6888" t="s">
        <v>7152</v>
      </c>
      <c r="I6888" t="s">
        <v>19365</v>
      </c>
      <c r="K6888" t="s">
        <v>22846</v>
      </c>
      <c r="L6888" t="s">
        <v>21854</v>
      </c>
      <c r="M6888" s="44">
        <v>826000</v>
      </c>
      <c r="N6888" s="44">
        <v>826000</v>
      </c>
    </row>
    <row r="6889" spans="2:14" x14ac:dyDescent="0.25">
      <c r="B6889" s="49" t="s">
        <v>9328</v>
      </c>
      <c r="C6889" s="53" t="str">
        <f>_xlfn.XLOOKUP(Tabla1[[#This Row],[txtDimensionFocus]],Tabla7[Columna1],Tabla7[Columna2])</f>
        <v>Cuentas Por Pagar Contratos</v>
      </c>
      <c r="D6889" s="43" t="s">
        <v>14297</v>
      </c>
      <c r="E6889" t="s">
        <v>6379</v>
      </c>
      <c r="F6889" t="s">
        <v>14299</v>
      </c>
      <c r="G6889" s="41">
        <v>42626</v>
      </c>
      <c r="H6889" t="s">
        <v>6380</v>
      </c>
      <c r="L6889" t="s">
        <v>21854</v>
      </c>
      <c r="M6889" s="44">
        <v>870702.24</v>
      </c>
      <c r="N6889" s="44">
        <v>870702.24</v>
      </c>
    </row>
    <row r="6890" spans="2:14" x14ac:dyDescent="0.25">
      <c r="B6890" s="49" t="s">
        <v>9328</v>
      </c>
      <c r="C6890" s="53" t="str">
        <f>_xlfn.XLOOKUP(Tabla1[[#This Row],[txtDimensionFocus]],Tabla7[Columna1],Tabla7[Columna2])</f>
        <v>Cuentas Por Pagar Contratos</v>
      </c>
      <c r="D6890" s="43" t="s">
        <v>19813</v>
      </c>
      <c r="E6890" t="s">
        <v>19814</v>
      </c>
      <c r="F6890" t="s">
        <v>19817</v>
      </c>
      <c r="G6890" s="41">
        <v>43900</v>
      </c>
      <c r="L6890" t="s">
        <v>21854</v>
      </c>
      <c r="M6890" s="44">
        <v>923400</v>
      </c>
      <c r="N6890" s="44">
        <v>923400</v>
      </c>
    </row>
    <row r="6891" spans="2:14" x14ac:dyDescent="0.25">
      <c r="B6891" s="49" t="s">
        <v>9328</v>
      </c>
      <c r="C6891" s="53" t="str">
        <f>_xlfn.XLOOKUP(Tabla1[[#This Row],[txtDimensionFocus]],Tabla7[Columna1],Tabla7[Columna2])</f>
        <v>Cuentas Por Pagar Contratos</v>
      </c>
      <c r="D6891" s="43" t="s">
        <v>14976</v>
      </c>
      <c r="E6891" t="s">
        <v>7275</v>
      </c>
      <c r="F6891" t="s">
        <v>14977</v>
      </c>
      <c r="G6891" s="41">
        <v>43406</v>
      </c>
      <c r="H6891" t="s">
        <v>7276</v>
      </c>
      <c r="L6891" t="s">
        <v>21854</v>
      </c>
      <c r="M6891" s="44">
        <v>926519.43</v>
      </c>
      <c r="N6891" s="44">
        <v>926519.43</v>
      </c>
    </row>
    <row r="6892" spans="2:14" x14ac:dyDescent="0.25">
      <c r="B6892" s="49" t="s">
        <v>9328</v>
      </c>
      <c r="C6892" s="53" t="str">
        <f>_xlfn.XLOOKUP(Tabla1[[#This Row],[txtDimensionFocus]],Tabla7[Columna1],Tabla7[Columna2])</f>
        <v>Cuentas Por Pagar Contratos</v>
      </c>
      <c r="D6892" s="43" t="s">
        <v>13622</v>
      </c>
      <c r="E6892" t="s">
        <v>5533</v>
      </c>
      <c r="F6892" t="s">
        <v>14973</v>
      </c>
      <c r="G6892" s="41">
        <v>43399</v>
      </c>
      <c r="H6892" t="s">
        <v>7272</v>
      </c>
      <c r="I6892" t="s">
        <v>20328</v>
      </c>
      <c r="K6892" t="s">
        <v>23542</v>
      </c>
      <c r="L6892" t="s">
        <v>21854</v>
      </c>
      <c r="M6892" s="44">
        <v>938100</v>
      </c>
      <c r="N6892" s="44">
        <v>938100</v>
      </c>
    </row>
    <row r="6893" spans="2:14" x14ac:dyDescent="0.25">
      <c r="B6893" s="49" t="s">
        <v>9328</v>
      </c>
      <c r="C6893" s="53" t="str">
        <f>_xlfn.XLOOKUP(Tabla1[[#This Row],[txtDimensionFocus]],Tabla7[Columna1],Tabla7[Columna2])</f>
        <v>Cuentas Por Pagar Contratos</v>
      </c>
      <c r="D6893" s="43" t="s">
        <v>12881</v>
      </c>
      <c r="E6893" t="s">
        <v>4557</v>
      </c>
      <c r="F6893" t="s">
        <v>12883</v>
      </c>
      <c r="G6893" s="41">
        <v>41996</v>
      </c>
      <c r="H6893" t="s">
        <v>4558</v>
      </c>
      <c r="L6893" t="s">
        <v>21854</v>
      </c>
      <c r="M6893" s="44">
        <v>974750.34</v>
      </c>
      <c r="N6893" s="44">
        <v>974750.34</v>
      </c>
    </row>
    <row r="6894" spans="2:14" x14ac:dyDescent="0.25">
      <c r="B6894" s="49" t="s">
        <v>9328</v>
      </c>
      <c r="C6894" s="53" t="str">
        <f>_xlfn.XLOOKUP(Tabla1[[#This Row],[txtDimensionFocus]],Tabla7[Columna1],Tabla7[Columna2])</f>
        <v>Cuentas Por Pagar Contratos</v>
      </c>
      <c r="D6894" s="43" t="s">
        <v>12732</v>
      </c>
      <c r="E6894" t="s">
        <v>4350</v>
      </c>
      <c r="F6894" t="s">
        <v>12733</v>
      </c>
      <c r="G6894" s="41">
        <v>41932</v>
      </c>
      <c r="H6894" t="s">
        <v>4351</v>
      </c>
      <c r="L6894" t="s">
        <v>21854</v>
      </c>
      <c r="M6894" s="44">
        <v>977915.87</v>
      </c>
      <c r="N6894" s="44">
        <v>977915.87</v>
      </c>
    </row>
    <row r="6895" spans="2:14" x14ac:dyDescent="0.25">
      <c r="B6895" s="49" t="s">
        <v>9328</v>
      </c>
      <c r="C6895" s="53" t="str">
        <f>_xlfn.XLOOKUP(Tabla1[[#This Row],[txtDimensionFocus]],Tabla7[Columna1],Tabla7[Columna2])</f>
        <v>Cuentas Por Pagar Contratos</v>
      </c>
      <c r="D6895" s="43" t="s">
        <v>7945</v>
      </c>
      <c r="E6895" t="s">
        <v>7944</v>
      </c>
      <c r="F6895" t="s">
        <v>15432</v>
      </c>
      <c r="G6895" s="41">
        <v>44432</v>
      </c>
      <c r="H6895" t="s">
        <v>7947</v>
      </c>
      <c r="I6895" t="s">
        <v>20080</v>
      </c>
      <c r="K6895" t="s">
        <v>23412</v>
      </c>
      <c r="L6895" t="s">
        <v>21854</v>
      </c>
      <c r="M6895" s="44">
        <v>991200</v>
      </c>
      <c r="N6895" s="44">
        <v>991200</v>
      </c>
    </row>
    <row r="6896" spans="2:14" x14ac:dyDescent="0.25">
      <c r="B6896" s="49" t="s">
        <v>9328</v>
      </c>
      <c r="C6896" s="53" t="str">
        <f>_xlfn.XLOOKUP(Tabla1[[#This Row],[txtDimensionFocus]],Tabla7[Columna1],Tabla7[Columna2])</f>
        <v>Cuentas Por Pagar Contratos</v>
      </c>
      <c r="D6896" s="43" t="s">
        <v>7579</v>
      </c>
      <c r="E6896" t="s">
        <v>7578</v>
      </c>
      <c r="F6896" t="s">
        <v>15182</v>
      </c>
      <c r="G6896" s="41">
        <v>43795</v>
      </c>
      <c r="H6896" t="s">
        <v>7580</v>
      </c>
      <c r="I6896" t="s">
        <v>16504</v>
      </c>
      <c r="K6896" t="s">
        <v>23446</v>
      </c>
      <c r="L6896" t="s">
        <v>21854</v>
      </c>
      <c r="M6896" s="44">
        <v>1030499.9</v>
      </c>
      <c r="N6896" s="44">
        <v>1030499.9</v>
      </c>
    </row>
    <row r="6897" spans="2:14" x14ac:dyDescent="0.25">
      <c r="B6897" s="49" t="s">
        <v>9328</v>
      </c>
      <c r="C6897" s="53" t="str">
        <f>_xlfn.XLOOKUP(Tabla1[[#This Row],[txtDimensionFocus]],Tabla7[Columna1],Tabla7[Columna2])</f>
        <v>Cuentas Por Pagar Contratos</v>
      </c>
      <c r="D6897" s="43" t="s">
        <v>10423</v>
      </c>
      <c r="E6897" t="s">
        <v>1433</v>
      </c>
      <c r="F6897" t="s">
        <v>10424</v>
      </c>
      <c r="G6897" s="41">
        <v>41467</v>
      </c>
      <c r="H6897" t="s">
        <v>1434</v>
      </c>
      <c r="L6897" t="s">
        <v>21854</v>
      </c>
      <c r="M6897" s="44">
        <v>1034657.31</v>
      </c>
      <c r="N6897" s="44">
        <v>1034657.31</v>
      </c>
    </row>
    <row r="6898" spans="2:14" x14ac:dyDescent="0.25">
      <c r="B6898" s="49" t="s">
        <v>9328</v>
      </c>
      <c r="C6898" s="53" t="str">
        <f>_xlfn.XLOOKUP(Tabla1[[#This Row],[txtDimensionFocus]],Tabla7[Columna1],Tabla7[Columna2])</f>
        <v>Cuentas Por Pagar Contratos</v>
      </c>
      <c r="D6898" s="43" t="s">
        <v>752</v>
      </c>
      <c r="E6898" t="s">
        <v>751</v>
      </c>
      <c r="F6898" t="s">
        <v>10377</v>
      </c>
      <c r="G6898" s="41">
        <v>41422</v>
      </c>
      <c r="L6898" t="s">
        <v>21854</v>
      </c>
      <c r="M6898" s="44">
        <v>1119467.57</v>
      </c>
      <c r="N6898" s="44">
        <v>1119467.57</v>
      </c>
    </row>
    <row r="6899" spans="2:14" x14ac:dyDescent="0.25">
      <c r="B6899" s="49" t="s">
        <v>9328</v>
      </c>
      <c r="C6899" s="53" t="str">
        <f>_xlfn.XLOOKUP(Tabla1[[#This Row],[txtDimensionFocus]],Tabla7[Columna1],Tabla7[Columna2])</f>
        <v>Cuentas Por Pagar Contratos</v>
      </c>
      <c r="D6899" s="43" t="s">
        <v>12470</v>
      </c>
      <c r="E6899" t="s">
        <v>4015</v>
      </c>
      <c r="F6899" t="s">
        <v>12471</v>
      </c>
      <c r="G6899" s="41">
        <v>41835</v>
      </c>
      <c r="H6899" t="s">
        <v>4016</v>
      </c>
      <c r="L6899" t="s">
        <v>21854</v>
      </c>
      <c r="M6899" s="44">
        <v>1137811.23</v>
      </c>
      <c r="N6899" s="44">
        <v>1137811.23</v>
      </c>
    </row>
    <row r="6900" spans="2:14" x14ac:dyDescent="0.25">
      <c r="B6900" s="49" t="s">
        <v>9328</v>
      </c>
      <c r="C6900" s="53" t="str">
        <f>_xlfn.XLOOKUP(Tabla1[[#This Row],[txtDimensionFocus]],Tabla7[Columna1],Tabla7[Columna2])</f>
        <v>Cuentas Por Pagar Contratos</v>
      </c>
      <c r="D6900" s="43" t="s">
        <v>8877</v>
      </c>
      <c r="E6900" t="s">
        <v>8876</v>
      </c>
      <c r="F6900" t="s">
        <v>16204</v>
      </c>
      <c r="G6900" s="41">
        <v>44909</v>
      </c>
      <c r="H6900" t="s">
        <v>8879</v>
      </c>
      <c r="I6900" t="s">
        <v>20232</v>
      </c>
      <c r="K6900" t="s">
        <v>23500</v>
      </c>
      <c r="L6900" t="s">
        <v>21854</v>
      </c>
      <c r="M6900" s="44">
        <v>1195945.02</v>
      </c>
      <c r="N6900" s="44">
        <v>1195945.02</v>
      </c>
    </row>
    <row r="6901" spans="2:14" x14ac:dyDescent="0.25">
      <c r="B6901" s="49" t="s">
        <v>9328</v>
      </c>
      <c r="C6901" s="53" t="str">
        <f>_xlfn.XLOOKUP(Tabla1[[#This Row],[txtDimensionFocus]],Tabla7[Columna1],Tabla7[Columna2])</f>
        <v>Cuentas Por Pagar Contratos</v>
      </c>
      <c r="D6901" s="43" t="s">
        <v>13368</v>
      </c>
      <c r="E6901" t="s">
        <v>5239</v>
      </c>
      <c r="F6901" t="s">
        <v>13369</v>
      </c>
      <c r="G6901" s="41">
        <v>42004</v>
      </c>
      <c r="H6901" t="s">
        <v>5240</v>
      </c>
      <c r="L6901" t="s">
        <v>21854</v>
      </c>
      <c r="M6901" s="44">
        <v>1241598.04</v>
      </c>
      <c r="N6901" s="44">
        <v>1241598.04</v>
      </c>
    </row>
    <row r="6902" spans="2:14" x14ac:dyDescent="0.25">
      <c r="B6902" s="49" t="s">
        <v>9328</v>
      </c>
      <c r="C6902" s="53" t="str">
        <f>_xlfn.XLOOKUP(Tabla1[[#This Row],[txtDimensionFocus]],Tabla7[Columna1],Tabla7[Columna2])</f>
        <v>Cuentas Por Pagar Contratos</v>
      </c>
      <c r="D6902" s="43" t="s">
        <v>11341</v>
      </c>
      <c r="E6902" t="s">
        <v>2449</v>
      </c>
      <c r="F6902" t="s">
        <v>11342</v>
      </c>
      <c r="G6902" s="41">
        <v>41723</v>
      </c>
      <c r="H6902" t="s">
        <v>2450</v>
      </c>
      <c r="L6902" t="s">
        <v>21854</v>
      </c>
      <c r="M6902" s="44">
        <v>1298546.0900000001</v>
      </c>
      <c r="N6902" s="44">
        <v>1298546.0900000001</v>
      </c>
    </row>
    <row r="6903" spans="2:14" x14ac:dyDescent="0.25">
      <c r="B6903" s="49" t="s">
        <v>9328</v>
      </c>
      <c r="C6903" s="53" t="str">
        <f>_xlfn.XLOOKUP(Tabla1[[#This Row],[txtDimensionFocus]],Tabla7[Columna1],Tabla7[Columna2])</f>
        <v>Cuentas Por Pagar Contratos</v>
      </c>
      <c r="D6903" s="43" t="s">
        <v>5269</v>
      </c>
      <c r="E6903" t="s">
        <v>5268</v>
      </c>
      <c r="F6903" t="s">
        <v>13400</v>
      </c>
      <c r="G6903" s="41">
        <v>42026</v>
      </c>
      <c r="H6903" t="s">
        <v>4419</v>
      </c>
      <c r="L6903" t="s">
        <v>21854</v>
      </c>
      <c r="M6903" s="44">
        <v>1349604.36</v>
      </c>
      <c r="N6903" s="44">
        <v>1349604.36</v>
      </c>
    </row>
    <row r="6904" spans="2:14" x14ac:dyDescent="0.25">
      <c r="B6904" s="49" t="s">
        <v>9328</v>
      </c>
      <c r="C6904" s="53" t="str">
        <f>_xlfn.XLOOKUP(Tabla1[[#This Row],[txtDimensionFocus]],Tabla7[Columna1],Tabla7[Columna2])</f>
        <v>Cuentas Por Pagar Contratos</v>
      </c>
      <c r="D6904" s="43" t="s">
        <v>15234</v>
      </c>
      <c r="E6904" t="s">
        <v>7660</v>
      </c>
      <c r="F6904" t="s">
        <v>15235</v>
      </c>
      <c r="G6904" s="41">
        <v>43934</v>
      </c>
      <c r="L6904" t="s">
        <v>21854</v>
      </c>
      <c r="M6904" s="44">
        <v>1365836.1</v>
      </c>
      <c r="N6904" s="44">
        <v>1365836.1</v>
      </c>
    </row>
    <row r="6905" spans="2:14" x14ac:dyDescent="0.25">
      <c r="B6905" s="49" t="s">
        <v>9328</v>
      </c>
      <c r="C6905" s="53" t="str">
        <f>_xlfn.XLOOKUP(Tabla1[[#This Row],[txtDimensionFocus]],Tabla7[Columna1],Tabla7[Columna2])</f>
        <v>Cuentas Por Pagar Contratos</v>
      </c>
      <c r="D6905" s="43" t="s">
        <v>11974</v>
      </c>
      <c r="E6905" t="s">
        <v>3312</v>
      </c>
      <c r="F6905" t="s">
        <v>11975</v>
      </c>
      <c r="G6905" s="41">
        <v>41768</v>
      </c>
      <c r="H6905" t="s">
        <v>3313</v>
      </c>
      <c r="L6905" t="s">
        <v>21854</v>
      </c>
      <c r="M6905" s="44">
        <v>1385272.57</v>
      </c>
      <c r="N6905" s="44">
        <v>1385272.57</v>
      </c>
    </row>
    <row r="6906" spans="2:14" x14ac:dyDescent="0.25">
      <c r="B6906" s="49" t="s">
        <v>9328</v>
      </c>
      <c r="C6906" s="53" t="str">
        <f>_xlfn.XLOOKUP(Tabla1[[#This Row],[txtDimensionFocus]],Tabla7[Columna1],Tabla7[Columna2])</f>
        <v>Cuentas Por Pagar Contratos</v>
      </c>
      <c r="D6906" s="43" t="s">
        <v>1761</v>
      </c>
      <c r="E6906" t="s">
        <v>1760</v>
      </c>
      <c r="F6906" t="s">
        <v>13681</v>
      </c>
      <c r="G6906" s="41">
        <v>42193</v>
      </c>
      <c r="H6906" t="s">
        <v>5601</v>
      </c>
      <c r="L6906" t="s">
        <v>21854</v>
      </c>
      <c r="M6906" s="44">
        <v>1394466.15</v>
      </c>
      <c r="N6906" s="44">
        <v>1394466.15</v>
      </c>
    </row>
    <row r="6907" spans="2:14" x14ac:dyDescent="0.25">
      <c r="B6907" s="49" t="s">
        <v>9328</v>
      </c>
      <c r="C6907" s="53" t="str">
        <f>_xlfn.XLOOKUP(Tabla1[[#This Row],[txtDimensionFocus]],Tabla7[Columna1],Tabla7[Columna2])</f>
        <v>Cuentas Por Pagar Contratos</v>
      </c>
      <c r="D6907" s="43" t="s">
        <v>10374</v>
      </c>
      <c r="E6907" t="s">
        <v>1364</v>
      </c>
      <c r="F6907" t="s">
        <v>16035</v>
      </c>
      <c r="G6907" s="41">
        <v>44592</v>
      </c>
      <c r="L6907" t="s">
        <v>21854</v>
      </c>
      <c r="M6907" s="44">
        <v>1402850</v>
      </c>
      <c r="N6907" s="44">
        <v>1402850</v>
      </c>
    </row>
    <row r="6908" spans="2:14" x14ac:dyDescent="0.25">
      <c r="B6908" s="49" t="s">
        <v>9328</v>
      </c>
      <c r="C6908" s="53" t="str">
        <f>_xlfn.XLOOKUP(Tabla1[[#This Row],[txtDimensionFocus]],Tabla7[Columna1],Tabla7[Columna2])</f>
        <v>Cuentas Por Pagar Contratos</v>
      </c>
      <c r="D6908" s="43" t="s">
        <v>6144</v>
      </c>
      <c r="E6908" t="s">
        <v>6143</v>
      </c>
      <c r="F6908" t="s">
        <v>14638</v>
      </c>
      <c r="G6908" s="41">
        <v>42915</v>
      </c>
      <c r="H6908" t="s">
        <v>6817</v>
      </c>
      <c r="I6908" t="s">
        <v>20191</v>
      </c>
      <c r="J6908" t="s">
        <v>23486</v>
      </c>
      <c r="K6908" t="s">
        <v>23487</v>
      </c>
      <c r="L6908" t="s">
        <v>21854</v>
      </c>
      <c r="M6908" s="44">
        <v>1499512.07</v>
      </c>
      <c r="N6908" s="44">
        <v>1499512.07</v>
      </c>
    </row>
    <row r="6909" spans="2:14" x14ac:dyDescent="0.25">
      <c r="B6909" s="49" t="s">
        <v>9328</v>
      </c>
      <c r="C6909" s="53" t="str">
        <f>_xlfn.XLOOKUP(Tabla1[[#This Row],[txtDimensionFocus]],Tabla7[Columna1],Tabla7[Columna2])</f>
        <v>Cuentas Por Pagar Contratos</v>
      </c>
      <c r="D6909" s="43" t="s">
        <v>15118</v>
      </c>
      <c r="E6909" t="s">
        <v>7478</v>
      </c>
      <c r="F6909" t="s">
        <v>15120</v>
      </c>
      <c r="G6909" s="41">
        <v>43619</v>
      </c>
      <c r="H6909" t="s">
        <v>7480</v>
      </c>
      <c r="I6909" t="s">
        <v>8864</v>
      </c>
      <c r="K6909" t="s">
        <v>23197</v>
      </c>
      <c r="L6909" t="s">
        <v>21854</v>
      </c>
      <c r="M6909" s="44">
        <v>1503271</v>
      </c>
      <c r="N6909" s="44">
        <v>1503271</v>
      </c>
    </row>
    <row r="6910" spans="2:14" x14ac:dyDescent="0.25">
      <c r="B6910" s="49" t="s">
        <v>9328</v>
      </c>
      <c r="C6910" s="53" t="str">
        <f>_xlfn.XLOOKUP(Tabla1[[#This Row],[txtDimensionFocus]],Tabla7[Columna1],Tabla7[Columna2])</f>
        <v>Cuentas Por Pagar Contratos</v>
      </c>
      <c r="D6910" s="43" t="s">
        <v>19679</v>
      </c>
      <c r="E6910" t="s">
        <v>19680</v>
      </c>
      <c r="F6910" t="s">
        <v>19681</v>
      </c>
      <c r="G6910" s="41">
        <v>43356</v>
      </c>
      <c r="L6910" t="s">
        <v>21854</v>
      </c>
      <c r="M6910" s="44">
        <v>1569599.5</v>
      </c>
      <c r="N6910" s="44">
        <v>1569599.5</v>
      </c>
    </row>
    <row r="6911" spans="2:14" x14ac:dyDescent="0.25">
      <c r="B6911" s="49" t="s">
        <v>9328</v>
      </c>
      <c r="C6911" s="53" t="str">
        <f>_xlfn.XLOOKUP(Tabla1[[#This Row],[txtDimensionFocus]],Tabla7[Columna1],Tabla7[Columna2])</f>
        <v>Cuentas Por Pagar Contratos</v>
      </c>
      <c r="D6911" s="43" t="s">
        <v>8800</v>
      </c>
      <c r="E6911" t="s">
        <v>8799</v>
      </c>
      <c r="F6911" t="s">
        <v>16151</v>
      </c>
      <c r="G6911" s="41">
        <v>44844</v>
      </c>
      <c r="H6911" t="s">
        <v>8803</v>
      </c>
      <c r="I6911" t="s">
        <v>20032</v>
      </c>
      <c r="K6911" t="s">
        <v>23401</v>
      </c>
      <c r="L6911" t="s">
        <v>21854</v>
      </c>
      <c r="M6911" s="44">
        <v>1580259.71</v>
      </c>
      <c r="N6911" s="44">
        <v>1580259.71</v>
      </c>
    </row>
    <row r="6912" spans="2:14" x14ac:dyDescent="0.25">
      <c r="B6912" s="49" t="s">
        <v>9328</v>
      </c>
      <c r="C6912" s="53" t="str">
        <f>_xlfn.XLOOKUP(Tabla1[[#This Row],[txtDimensionFocus]],Tabla7[Columna1],Tabla7[Columna2])</f>
        <v>Cuentas Por Pagar Contratos</v>
      </c>
      <c r="D6912" s="43" t="s">
        <v>8800</v>
      </c>
      <c r="E6912" t="s">
        <v>8799</v>
      </c>
      <c r="F6912" t="s">
        <v>16152</v>
      </c>
      <c r="G6912" s="41">
        <v>44844</v>
      </c>
      <c r="H6912" t="s">
        <v>8804</v>
      </c>
      <c r="I6912" t="s">
        <v>20032</v>
      </c>
      <c r="K6912" t="s">
        <v>23401</v>
      </c>
      <c r="L6912" t="s">
        <v>21854</v>
      </c>
      <c r="M6912" s="44">
        <v>1580259.71</v>
      </c>
      <c r="N6912" s="44">
        <v>1580259.71</v>
      </c>
    </row>
    <row r="6913" spans="2:14" x14ac:dyDescent="0.25">
      <c r="B6913" s="49" t="s">
        <v>9328</v>
      </c>
      <c r="C6913" s="53" t="str">
        <f>_xlfn.XLOOKUP(Tabla1[[#This Row],[txtDimensionFocus]],Tabla7[Columna1],Tabla7[Columna2])</f>
        <v>Cuentas Por Pagar Contratos</v>
      </c>
      <c r="D6913" s="43" t="s">
        <v>8800</v>
      </c>
      <c r="E6913" t="s">
        <v>8799</v>
      </c>
      <c r="F6913" t="s">
        <v>16153</v>
      </c>
      <c r="G6913" s="41">
        <v>44844</v>
      </c>
      <c r="H6913" t="s">
        <v>7497</v>
      </c>
      <c r="I6913" t="s">
        <v>20032</v>
      </c>
      <c r="K6913" t="s">
        <v>23401</v>
      </c>
      <c r="L6913" t="s">
        <v>21854</v>
      </c>
      <c r="M6913" s="44">
        <v>1580259.71</v>
      </c>
      <c r="N6913" s="44">
        <v>1580259.71</v>
      </c>
    </row>
    <row r="6914" spans="2:14" x14ac:dyDescent="0.25">
      <c r="B6914" s="49" t="s">
        <v>9328</v>
      </c>
      <c r="C6914" s="53" t="str">
        <f>_xlfn.XLOOKUP(Tabla1[[#This Row],[txtDimensionFocus]],Tabla7[Columna1],Tabla7[Columna2])</f>
        <v>Cuentas Por Pagar Contratos</v>
      </c>
      <c r="D6914" s="43" t="s">
        <v>15111</v>
      </c>
      <c r="E6914" t="s">
        <v>7468</v>
      </c>
      <c r="F6914" t="s">
        <v>15113</v>
      </c>
      <c r="G6914" s="41">
        <v>43607</v>
      </c>
      <c r="H6914" t="s">
        <v>7470</v>
      </c>
      <c r="I6914" t="s">
        <v>19767</v>
      </c>
      <c r="K6914" t="s">
        <v>23204</v>
      </c>
      <c r="L6914" t="s">
        <v>21854</v>
      </c>
      <c r="M6914" s="44">
        <v>1593563.16</v>
      </c>
      <c r="N6914" s="44">
        <v>1593563.16</v>
      </c>
    </row>
    <row r="6915" spans="2:14" x14ac:dyDescent="0.25">
      <c r="B6915" s="49" t="s">
        <v>9328</v>
      </c>
      <c r="C6915" s="53" t="str">
        <f>_xlfn.XLOOKUP(Tabla1[[#This Row],[txtDimensionFocus]],Tabla7[Columna1],Tabla7[Columna2])</f>
        <v>Cuentas Por Pagar Contratos</v>
      </c>
      <c r="D6915" s="43" t="s">
        <v>15383</v>
      </c>
      <c r="E6915" t="s">
        <v>7863</v>
      </c>
      <c r="F6915" t="s">
        <v>15384</v>
      </c>
      <c r="G6915" s="41">
        <v>44326</v>
      </c>
      <c r="H6915" t="s">
        <v>7864</v>
      </c>
      <c r="I6915" t="s">
        <v>19487</v>
      </c>
      <c r="K6915" t="s">
        <v>23194</v>
      </c>
      <c r="L6915" t="s">
        <v>21854</v>
      </c>
      <c r="M6915" s="44">
        <v>1600000</v>
      </c>
      <c r="N6915" s="44">
        <v>1600000</v>
      </c>
    </row>
    <row r="6916" spans="2:14" x14ac:dyDescent="0.25">
      <c r="B6916" s="49" t="s">
        <v>9328</v>
      </c>
      <c r="C6916" s="53" t="str">
        <f>_xlfn.XLOOKUP(Tabla1[[#This Row],[txtDimensionFocus]],Tabla7[Columna1],Tabla7[Columna2])</f>
        <v>Cuentas Por Pagar Contratos</v>
      </c>
      <c r="D6916" s="43" t="s">
        <v>7287</v>
      </c>
      <c r="E6916" t="s">
        <v>7286</v>
      </c>
      <c r="F6916" t="s">
        <v>16313</v>
      </c>
      <c r="G6916" s="41">
        <v>45034</v>
      </c>
      <c r="H6916" t="s">
        <v>9069</v>
      </c>
      <c r="I6916" t="s">
        <v>9070</v>
      </c>
      <c r="K6916" t="s">
        <v>23431</v>
      </c>
      <c r="L6916" t="s">
        <v>21854</v>
      </c>
      <c r="M6916" s="44">
        <v>1603513.8</v>
      </c>
      <c r="N6916" s="44">
        <v>1603513.8</v>
      </c>
    </row>
    <row r="6917" spans="2:14" x14ac:dyDescent="0.25">
      <c r="B6917" s="49" t="s">
        <v>9328</v>
      </c>
      <c r="C6917" s="53" t="str">
        <f>_xlfn.XLOOKUP(Tabla1[[#This Row],[txtDimensionFocus]],Tabla7[Columna1],Tabla7[Columna2])</f>
        <v>Cuentas Por Pagar Contratos</v>
      </c>
      <c r="D6917" s="43" t="s">
        <v>1080</v>
      </c>
      <c r="E6917" t="s">
        <v>1079</v>
      </c>
      <c r="F6917" t="s">
        <v>10165</v>
      </c>
      <c r="G6917" s="41">
        <v>41251</v>
      </c>
      <c r="L6917" t="s">
        <v>21854</v>
      </c>
      <c r="M6917" s="44">
        <v>1682886.64</v>
      </c>
      <c r="N6917" s="44">
        <v>1682886.64</v>
      </c>
    </row>
    <row r="6918" spans="2:14" x14ac:dyDescent="0.25">
      <c r="B6918" s="49" t="s">
        <v>23866</v>
      </c>
      <c r="C6918" s="53" t="str">
        <f>_xlfn.XLOOKUP(Tabla1[[#This Row],[txtDimensionFocus]],Tabla7[Columna1],Tabla7[Columna2])</f>
        <v>Reposicion/Reposicion Cajas Chicas/Fondos</v>
      </c>
      <c r="D6918" s="43" t="s">
        <v>23941</v>
      </c>
      <c r="E6918" t="s">
        <v>23942</v>
      </c>
      <c r="F6918" t="s">
        <v>23944</v>
      </c>
      <c r="G6918" s="41">
        <v>42373</v>
      </c>
      <c r="L6918" t="s">
        <v>21854</v>
      </c>
      <c r="M6918" s="44">
        <v>150000</v>
      </c>
      <c r="N6918" s="44">
        <v>150000</v>
      </c>
    </row>
    <row r="6919" spans="2:14" x14ac:dyDescent="0.25">
      <c r="B6919" s="49" t="s">
        <v>9328</v>
      </c>
      <c r="C6919" s="53" t="str">
        <f>_xlfn.XLOOKUP(Tabla1[[#This Row],[txtDimensionFocus]],Tabla7[Columna1],Tabla7[Columna2])</f>
        <v>Cuentas Por Pagar Contratos</v>
      </c>
      <c r="D6919" s="43" t="s">
        <v>16390</v>
      </c>
      <c r="E6919" t="s">
        <v>9286</v>
      </c>
      <c r="F6919" t="s">
        <v>20325</v>
      </c>
      <c r="G6919" s="41">
        <v>45100</v>
      </c>
      <c r="H6919" t="s">
        <v>9287</v>
      </c>
      <c r="L6919" t="s">
        <v>21854</v>
      </c>
      <c r="M6919" s="44">
        <v>1692302.23</v>
      </c>
      <c r="N6919" s="44">
        <v>1692302.23</v>
      </c>
    </row>
    <row r="6920" spans="2:14" x14ac:dyDescent="0.25">
      <c r="B6920" s="49" t="s">
        <v>9328</v>
      </c>
      <c r="C6920" s="53" t="str">
        <f>_xlfn.XLOOKUP(Tabla1[[#This Row],[txtDimensionFocus]],Tabla7[Columna1],Tabla7[Columna2])</f>
        <v>Cuentas Por Pagar Contratos</v>
      </c>
      <c r="D6920" s="43" t="s">
        <v>9863</v>
      </c>
      <c r="E6920" t="s">
        <v>653</v>
      </c>
      <c r="F6920" t="s">
        <v>9880</v>
      </c>
      <c r="G6920" s="41">
        <v>41092</v>
      </c>
      <c r="L6920" t="s">
        <v>21854</v>
      </c>
      <c r="M6920" s="44">
        <v>1748867.4</v>
      </c>
      <c r="N6920" s="44">
        <v>1748867.4</v>
      </c>
    </row>
    <row r="6921" spans="2:14" x14ac:dyDescent="0.25">
      <c r="B6921" s="49" t="s">
        <v>9328</v>
      </c>
      <c r="C6921" s="53" t="str">
        <f>_xlfn.XLOOKUP(Tabla1[[#This Row],[txtDimensionFocus]],Tabla7[Columna1],Tabla7[Columna2])</f>
        <v>Cuentas Por Pagar Contratos</v>
      </c>
      <c r="D6921" s="43" t="s">
        <v>14962</v>
      </c>
      <c r="E6921" t="s">
        <v>7257</v>
      </c>
      <c r="F6921" t="s">
        <v>15063</v>
      </c>
      <c r="G6921" s="41">
        <v>43532</v>
      </c>
      <c r="L6921" t="s">
        <v>21854</v>
      </c>
      <c r="M6921" s="44">
        <v>1885108.53</v>
      </c>
      <c r="N6921" s="44">
        <v>1885108.53</v>
      </c>
    </row>
    <row r="6922" spans="2:14" x14ac:dyDescent="0.25">
      <c r="B6922" s="49" t="s">
        <v>9328</v>
      </c>
      <c r="C6922" s="53" t="str">
        <f>_xlfn.XLOOKUP(Tabla1[[#This Row],[txtDimensionFocus]],Tabla7[Columna1],Tabla7[Columna2])</f>
        <v>Cuentas Por Pagar Contratos</v>
      </c>
      <c r="D6922" s="43" t="s">
        <v>10595</v>
      </c>
      <c r="E6922" t="s">
        <v>1658</v>
      </c>
      <c r="F6922" t="s">
        <v>10601</v>
      </c>
      <c r="G6922" s="41">
        <v>41572</v>
      </c>
      <c r="L6922" t="s">
        <v>21854</v>
      </c>
      <c r="M6922" s="44">
        <v>1896566.87</v>
      </c>
      <c r="N6922" s="44">
        <v>1896566.87</v>
      </c>
    </row>
    <row r="6923" spans="2:14" x14ac:dyDescent="0.25">
      <c r="B6923" s="49" t="s">
        <v>9328</v>
      </c>
      <c r="C6923" s="53" t="str">
        <f>_xlfn.XLOOKUP(Tabla1[[#This Row],[txtDimensionFocus]],Tabla7[Columna1],Tabla7[Columna2])</f>
        <v>Cuentas Por Pagar Contratos</v>
      </c>
      <c r="D6923" s="43" t="s">
        <v>12662</v>
      </c>
      <c r="E6923" t="s">
        <v>4271</v>
      </c>
      <c r="F6923" t="s">
        <v>13543</v>
      </c>
      <c r="G6923" s="41">
        <v>42104</v>
      </c>
      <c r="L6923" t="s">
        <v>21854</v>
      </c>
      <c r="M6923" s="44">
        <v>1964144.07</v>
      </c>
      <c r="N6923" s="44">
        <v>1964144.07</v>
      </c>
    </row>
    <row r="6924" spans="2:14" x14ac:dyDescent="0.25">
      <c r="B6924" s="49" t="s">
        <v>9328</v>
      </c>
      <c r="C6924" s="53" t="str">
        <f>_xlfn.XLOOKUP(Tabla1[[#This Row],[txtDimensionFocus]],Tabla7[Columna1],Tabla7[Columna2])</f>
        <v>Cuentas Por Pagar Contratos</v>
      </c>
      <c r="D6924" s="43" t="s">
        <v>11343</v>
      </c>
      <c r="E6924" t="s">
        <v>2452</v>
      </c>
      <c r="F6924" t="s">
        <v>11344</v>
      </c>
      <c r="G6924" s="41">
        <v>41723</v>
      </c>
      <c r="H6924" t="s">
        <v>2453</v>
      </c>
      <c r="L6924" t="s">
        <v>21854</v>
      </c>
      <c r="M6924" s="44">
        <v>1981065.08</v>
      </c>
      <c r="N6924" s="44">
        <v>1981065.08</v>
      </c>
    </row>
    <row r="6925" spans="2:14" x14ac:dyDescent="0.25">
      <c r="B6925" s="49" t="s">
        <v>9328</v>
      </c>
      <c r="C6925" s="53" t="str">
        <f>_xlfn.XLOOKUP(Tabla1[[#This Row],[txtDimensionFocus]],Tabla7[Columna1],Tabla7[Columna2])</f>
        <v>Cuentas Por Pagar Contratos</v>
      </c>
      <c r="D6925" s="43" t="s">
        <v>9144</v>
      </c>
      <c r="E6925" t="s">
        <v>9143</v>
      </c>
      <c r="F6925" t="s">
        <v>20309</v>
      </c>
      <c r="G6925" s="41">
        <v>45068</v>
      </c>
      <c r="H6925" t="s">
        <v>8248</v>
      </c>
      <c r="L6925" t="s">
        <v>21854</v>
      </c>
      <c r="M6925" s="44">
        <v>2035040.8</v>
      </c>
      <c r="N6925" s="44">
        <v>2035040.8</v>
      </c>
    </row>
    <row r="6926" spans="2:14" x14ac:dyDescent="0.25">
      <c r="B6926" s="49" t="s">
        <v>9328</v>
      </c>
      <c r="C6926" s="53" t="str">
        <f>_xlfn.XLOOKUP(Tabla1[[#This Row],[txtDimensionFocus]],Tabla7[Columna1],Tabla7[Columna2])</f>
        <v>Cuentas Por Pagar Contratos</v>
      </c>
      <c r="D6926" s="43" t="s">
        <v>15281</v>
      </c>
      <c r="E6926" t="s">
        <v>7727</v>
      </c>
      <c r="F6926" t="s">
        <v>15283</v>
      </c>
      <c r="G6926" s="41">
        <v>44047</v>
      </c>
      <c r="H6926" t="s">
        <v>7729</v>
      </c>
      <c r="I6926" t="s">
        <v>16504</v>
      </c>
      <c r="J6926" t="s">
        <v>23151</v>
      </c>
      <c r="K6926" t="s">
        <v>23152</v>
      </c>
      <c r="L6926" t="s">
        <v>21854</v>
      </c>
      <c r="M6926" s="44">
        <v>2059703.66</v>
      </c>
      <c r="N6926" s="44">
        <v>2059703.66</v>
      </c>
    </row>
    <row r="6927" spans="2:14" x14ac:dyDescent="0.25">
      <c r="B6927" s="49" t="s">
        <v>9328</v>
      </c>
      <c r="C6927" s="53" t="str">
        <f>_xlfn.XLOOKUP(Tabla1[[#This Row],[txtDimensionFocus]],Tabla7[Columna1],Tabla7[Columna2])</f>
        <v>Cuentas Por Pagar Contratos</v>
      </c>
      <c r="D6927" s="43" t="s">
        <v>20150</v>
      </c>
      <c r="E6927" t="s">
        <v>20151</v>
      </c>
      <c r="F6927" t="s">
        <v>20152</v>
      </c>
      <c r="G6927" s="41">
        <v>45072</v>
      </c>
      <c r="H6927" t="s">
        <v>20153</v>
      </c>
      <c r="L6927" t="s">
        <v>21854</v>
      </c>
      <c r="M6927" s="44">
        <v>2131131.7999999998</v>
      </c>
      <c r="N6927" s="44">
        <v>2131131.7999999998</v>
      </c>
    </row>
    <row r="6928" spans="2:14" x14ac:dyDescent="0.25">
      <c r="B6928" s="49" t="s">
        <v>9328</v>
      </c>
      <c r="C6928" s="53" t="str">
        <f>_xlfn.XLOOKUP(Tabla1[[#This Row],[txtDimensionFocus]],Tabla7[Columna1],Tabla7[Columna2])</f>
        <v>Cuentas Por Pagar Contratos</v>
      </c>
      <c r="D6928" s="43" t="s">
        <v>10352</v>
      </c>
      <c r="E6928" t="s">
        <v>1333</v>
      </c>
      <c r="F6928" t="s">
        <v>10354</v>
      </c>
      <c r="G6928" s="41">
        <v>41397</v>
      </c>
      <c r="L6928" t="s">
        <v>21854</v>
      </c>
      <c r="M6928" s="44">
        <v>2351250</v>
      </c>
      <c r="N6928" s="44">
        <v>2351250</v>
      </c>
    </row>
    <row r="6929" spans="2:14" x14ac:dyDescent="0.25">
      <c r="B6929" s="49" t="s">
        <v>9328</v>
      </c>
      <c r="C6929" s="53" t="str">
        <f>_xlfn.XLOOKUP(Tabla1[[#This Row],[txtDimensionFocus]],Tabla7[Columna1],Tabla7[Columna2])</f>
        <v>Cuentas Por Pagar Contratos</v>
      </c>
      <c r="D6929" s="43" t="s">
        <v>14713</v>
      </c>
      <c r="E6929" t="s">
        <v>6916</v>
      </c>
      <c r="F6929" t="s">
        <v>14715</v>
      </c>
      <c r="G6929" s="41">
        <v>43007</v>
      </c>
      <c r="L6929" t="s">
        <v>21854</v>
      </c>
      <c r="M6929" s="44">
        <v>2438238.67</v>
      </c>
      <c r="N6929" s="44">
        <v>2438238.67</v>
      </c>
    </row>
    <row r="6930" spans="2:14" x14ac:dyDescent="0.25">
      <c r="B6930" s="49" t="s">
        <v>9328</v>
      </c>
      <c r="C6930" s="53" t="str">
        <f>_xlfn.XLOOKUP(Tabla1[[#This Row],[txtDimensionFocus]],Tabla7[Columna1],Tabla7[Columna2])</f>
        <v>Cuentas Por Pagar Contratos</v>
      </c>
      <c r="D6930" s="43" t="s">
        <v>13622</v>
      </c>
      <c r="E6930" t="s">
        <v>5533</v>
      </c>
      <c r="F6930" t="s">
        <v>15156</v>
      </c>
      <c r="G6930" s="41">
        <v>43711</v>
      </c>
      <c r="H6930" t="s">
        <v>7534</v>
      </c>
      <c r="I6930" t="s">
        <v>20330</v>
      </c>
      <c r="K6930" t="s">
        <v>23542</v>
      </c>
      <c r="L6930" t="s">
        <v>21854</v>
      </c>
      <c r="M6930" s="44">
        <v>2814300</v>
      </c>
      <c r="N6930" s="44">
        <v>2814300</v>
      </c>
    </row>
    <row r="6931" spans="2:14" x14ac:dyDescent="0.25">
      <c r="B6931" s="49" t="s">
        <v>9328</v>
      </c>
      <c r="C6931" s="53" t="str">
        <f>_xlfn.XLOOKUP(Tabla1[[#This Row],[txtDimensionFocus]],Tabla7[Columna1],Tabla7[Columna2])</f>
        <v>Cuentas Por Pagar Contratos</v>
      </c>
      <c r="D6931" s="43" t="s">
        <v>11430</v>
      </c>
      <c r="E6931" t="s">
        <v>2571</v>
      </c>
      <c r="F6931" t="s">
        <v>11431</v>
      </c>
      <c r="G6931" s="41">
        <v>41738</v>
      </c>
      <c r="H6931" t="s">
        <v>2572</v>
      </c>
      <c r="I6931" t="s">
        <v>9145</v>
      </c>
      <c r="J6931" t="s">
        <v>21927</v>
      </c>
      <c r="K6931" t="s">
        <v>23322</v>
      </c>
      <c r="L6931" t="s">
        <v>21854</v>
      </c>
      <c r="M6931" s="44">
        <v>-3246521.1</v>
      </c>
      <c r="N6931" s="44">
        <v>3246521.1</v>
      </c>
    </row>
    <row r="6932" spans="2:14" x14ac:dyDescent="0.25">
      <c r="B6932" s="49" t="s">
        <v>9328</v>
      </c>
      <c r="C6932" s="53" t="str">
        <f>_xlfn.XLOOKUP(Tabla1[[#This Row],[txtDimensionFocus]],Tabla7[Columna1],Tabla7[Columna2])</f>
        <v>Cuentas Por Pagar Contratos</v>
      </c>
      <c r="D6932" s="43" t="s">
        <v>16155</v>
      </c>
      <c r="E6932" t="s">
        <v>8808</v>
      </c>
      <c r="F6932" t="s">
        <v>16157</v>
      </c>
      <c r="G6932" s="41">
        <v>44847</v>
      </c>
      <c r="L6932" t="s">
        <v>21854</v>
      </c>
      <c r="M6932" s="44">
        <v>3253340.51</v>
      </c>
      <c r="N6932" s="44">
        <v>3253340.51</v>
      </c>
    </row>
    <row r="6933" spans="2:14" x14ac:dyDescent="0.25">
      <c r="B6933" s="49" t="s">
        <v>9328</v>
      </c>
      <c r="C6933" s="53" t="str">
        <f>_xlfn.XLOOKUP(Tabla1[[#This Row],[txtDimensionFocus]],Tabla7[Columna1],Tabla7[Columna2])</f>
        <v>Cuentas Por Pagar Contratos</v>
      </c>
      <c r="D6933" s="43" t="s">
        <v>15186</v>
      </c>
      <c r="E6933" t="s">
        <v>7584</v>
      </c>
      <c r="F6933" t="s">
        <v>15188</v>
      </c>
      <c r="G6933" s="41">
        <v>43803</v>
      </c>
      <c r="H6933" t="s">
        <v>7586</v>
      </c>
      <c r="I6933" t="s">
        <v>19736</v>
      </c>
      <c r="L6933" t="s">
        <v>21854</v>
      </c>
      <c r="M6933" s="44">
        <v>3398400</v>
      </c>
      <c r="N6933" s="44">
        <v>3398400</v>
      </c>
    </row>
    <row r="6934" spans="2:14" x14ac:dyDescent="0.25">
      <c r="B6934" s="49" t="s">
        <v>9328</v>
      </c>
      <c r="C6934" s="53" t="str">
        <f>_xlfn.XLOOKUP(Tabla1[[#This Row],[txtDimensionFocus]],Tabla7[Columna1],Tabla7[Columna2])</f>
        <v>Cuentas Por Pagar Contratos</v>
      </c>
      <c r="D6934" s="43" t="s">
        <v>15236</v>
      </c>
      <c r="E6934" t="s">
        <v>1886</v>
      </c>
      <c r="F6934" t="s">
        <v>15237</v>
      </c>
      <c r="G6934" s="41">
        <v>43936</v>
      </c>
      <c r="L6934" t="s">
        <v>21854</v>
      </c>
      <c r="M6934" s="44">
        <v>3583673.78</v>
      </c>
      <c r="N6934" s="44">
        <v>3583673.78</v>
      </c>
    </row>
    <row r="6935" spans="2:14" x14ac:dyDescent="0.25">
      <c r="B6935" s="49" t="s">
        <v>9328</v>
      </c>
      <c r="C6935" s="53" t="str">
        <f>_xlfn.XLOOKUP(Tabla1[[#This Row],[txtDimensionFocus]],Tabla7[Columna1],Tabla7[Columna2])</f>
        <v>Cuentas Por Pagar Contratos</v>
      </c>
      <c r="D6935" s="43" t="s">
        <v>7287</v>
      </c>
      <c r="E6935" t="s">
        <v>7286</v>
      </c>
      <c r="F6935" t="s">
        <v>16279</v>
      </c>
      <c r="G6935" s="41">
        <v>45000</v>
      </c>
      <c r="H6935" t="s">
        <v>9008</v>
      </c>
      <c r="I6935" t="s">
        <v>9009</v>
      </c>
      <c r="K6935" t="s">
        <v>23432</v>
      </c>
      <c r="L6935" t="s">
        <v>21854</v>
      </c>
      <c r="M6935" s="44">
        <v>3865871.16</v>
      </c>
      <c r="N6935" s="44">
        <v>3865871.16</v>
      </c>
    </row>
    <row r="6936" spans="2:14" x14ac:dyDescent="0.25">
      <c r="B6936" s="49" t="s">
        <v>9328</v>
      </c>
      <c r="C6936" s="53" t="str">
        <f>_xlfn.XLOOKUP(Tabla1[[#This Row],[txtDimensionFocus]],Tabla7[Columna1],Tabla7[Columna2])</f>
        <v>Cuentas Por Pagar Contratos</v>
      </c>
      <c r="D6936" s="43" t="s">
        <v>16033</v>
      </c>
      <c r="E6936" t="s">
        <v>8642</v>
      </c>
      <c r="F6936" t="s">
        <v>16034</v>
      </c>
      <c r="G6936" s="41">
        <v>44589</v>
      </c>
      <c r="L6936" t="s">
        <v>21854</v>
      </c>
      <c r="M6936" s="44">
        <v>4751272.71</v>
      </c>
      <c r="N6936" s="44">
        <v>4751272.71</v>
      </c>
    </row>
    <row r="6937" spans="2:14" x14ac:dyDescent="0.25">
      <c r="B6937" s="49" t="s">
        <v>9328</v>
      </c>
      <c r="C6937" s="53" t="str">
        <f>_xlfn.XLOOKUP(Tabla1[[#This Row],[txtDimensionFocus]],Tabla7[Columna1],Tabla7[Columna2])</f>
        <v>Cuentas Por Pagar Contratos</v>
      </c>
      <c r="D6937" s="43" t="s">
        <v>4473</v>
      </c>
      <c r="E6937" t="s">
        <v>4472</v>
      </c>
      <c r="F6937" t="s">
        <v>14742</v>
      </c>
      <c r="G6937" s="41">
        <v>43055</v>
      </c>
      <c r="L6937" t="s">
        <v>21854</v>
      </c>
      <c r="M6937" s="44">
        <v>4820580.13</v>
      </c>
      <c r="N6937" s="44">
        <v>4820580.13</v>
      </c>
    </row>
    <row r="6938" spans="2:14" x14ac:dyDescent="0.25">
      <c r="B6938" s="49" t="s">
        <v>9328</v>
      </c>
      <c r="C6938" s="53" t="str">
        <f>_xlfn.XLOOKUP(Tabla1[[#This Row],[txtDimensionFocus]],Tabla7[Columna1],Tabla7[Columna2])</f>
        <v>Cuentas Por Pagar Contratos</v>
      </c>
      <c r="D6938" s="43" t="s">
        <v>15960</v>
      </c>
      <c r="E6938" t="s">
        <v>8555</v>
      </c>
      <c r="F6938" t="s">
        <v>15962</v>
      </c>
      <c r="G6938" s="41">
        <v>44536</v>
      </c>
      <c r="L6938" t="s">
        <v>21854</v>
      </c>
      <c r="M6938" s="44">
        <v>5517532.8700000001</v>
      </c>
      <c r="N6938" s="44">
        <v>5517532.8700000001</v>
      </c>
    </row>
    <row r="6939" spans="2:14" x14ac:dyDescent="0.25">
      <c r="B6939" s="49" t="s">
        <v>9328</v>
      </c>
      <c r="C6939" s="53" t="str">
        <f>_xlfn.XLOOKUP(Tabla1[[#This Row],[txtDimensionFocus]],Tabla7[Columna1],Tabla7[Columna2])</f>
        <v>Cuentas Por Pagar Contratos</v>
      </c>
      <c r="D6939" s="43" t="s">
        <v>10439</v>
      </c>
      <c r="E6939" t="s">
        <v>1454</v>
      </c>
      <c r="F6939" t="s">
        <v>10494</v>
      </c>
      <c r="G6939" s="41">
        <v>41516</v>
      </c>
      <c r="L6939" t="s">
        <v>21854</v>
      </c>
      <c r="M6939" s="44">
        <v>5935096.5899999999</v>
      </c>
      <c r="N6939" s="44">
        <v>5935096.5899999999</v>
      </c>
    </row>
    <row r="6940" spans="2:14" x14ac:dyDescent="0.25">
      <c r="B6940" s="49" t="s">
        <v>9328</v>
      </c>
      <c r="C6940" s="53" t="str">
        <f>_xlfn.XLOOKUP(Tabla1[[#This Row],[txtDimensionFocus]],Tabla7[Columna1],Tabla7[Columna2])</f>
        <v>Cuentas Por Pagar Contratos</v>
      </c>
      <c r="D6940" s="43" t="s">
        <v>776</v>
      </c>
      <c r="E6940" t="s">
        <v>775</v>
      </c>
      <c r="F6940" t="s">
        <v>9957</v>
      </c>
      <c r="G6940" s="41">
        <v>41135</v>
      </c>
      <c r="L6940" t="s">
        <v>21854</v>
      </c>
      <c r="M6940" s="44">
        <v>7173038.0300000003</v>
      </c>
      <c r="N6940" s="44">
        <v>7173038.0300000003</v>
      </c>
    </row>
    <row r="6941" spans="2:14" x14ac:dyDescent="0.25">
      <c r="B6941" s="49" t="s">
        <v>9328</v>
      </c>
      <c r="C6941" s="53" t="str">
        <f>_xlfn.XLOOKUP(Tabla1[[#This Row],[txtDimensionFocus]],Tabla7[Columna1],Tabla7[Columna2])</f>
        <v>Cuentas Por Pagar Contratos</v>
      </c>
      <c r="D6941" s="43" t="s">
        <v>14653</v>
      </c>
      <c r="E6941" t="s">
        <v>6837</v>
      </c>
      <c r="F6941" t="s">
        <v>14655</v>
      </c>
      <c r="G6941" s="41">
        <v>42935</v>
      </c>
      <c r="H6941" t="s">
        <v>6839</v>
      </c>
      <c r="I6941" t="s">
        <v>19759</v>
      </c>
      <c r="J6941" t="s">
        <v>21927</v>
      </c>
      <c r="K6941" t="s">
        <v>23193</v>
      </c>
      <c r="L6941" t="s">
        <v>21854</v>
      </c>
      <c r="M6941" s="44">
        <v>7528294.4000000004</v>
      </c>
      <c r="N6941" s="44">
        <v>7528294.4000000004</v>
      </c>
    </row>
    <row r="6942" spans="2:14" x14ac:dyDescent="0.25">
      <c r="B6942" s="49" t="s">
        <v>9328</v>
      </c>
      <c r="C6942" s="53" t="str">
        <f>_xlfn.XLOOKUP(Tabla1[[#This Row],[txtDimensionFocus]],Tabla7[Columna1],Tabla7[Columna2])</f>
        <v>Cuentas Por Pagar Contratos</v>
      </c>
      <c r="D6942" s="43" t="s">
        <v>663</v>
      </c>
      <c r="E6942" t="s">
        <v>662</v>
      </c>
      <c r="F6942" t="s">
        <v>9912</v>
      </c>
      <c r="G6942" s="41">
        <v>41114</v>
      </c>
      <c r="L6942" t="s">
        <v>21854</v>
      </c>
      <c r="M6942" s="44">
        <v>10144542.289999999</v>
      </c>
      <c r="N6942" s="44">
        <v>10144542.289999999</v>
      </c>
    </row>
    <row r="6943" spans="2:14" x14ac:dyDescent="0.25">
      <c r="B6943" s="49" t="s">
        <v>9328</v>
      </c>
      <c r="C6943" s="53" t="str">
        <f>_xlfn.XLOOKUP(Tabla1[[#This Row],[txtDimensionFocus]],Tabla7[Columna1],Tabla7[Columna2])</f>
        <v>Cuentas Por Pagar Contratos</v>
      </c>
      <c r="D6943" s="43" t="s">
        <v>10249</v>
      </c>
      <c r="E6943" t="s">
        <v>1197</v>
      </c>
      <c r="F6943" t="s">
        <v>10251</v>
      </c>
      <c r="G6943" s="41">
        <v>41274</v>
      </c>
      <c r="L6943" t="s">
        <v>21854</v>
      </c>
      <c r="M6943" s="44">
        <v>11789041.33</v>
      </c>
      <c r="N6943" s="44">
        <v>11789041.33</v>
      </c>
    </row>
    <row r="6944" spans="2:14" x14ac:dyDescent="0.25">
      <c r="B6944" s="49" t="s">
        <v>9328</v>
      </c>
      <c r="C6944" s="53" t="str">
        <f>_xlfn.XLOOKUP(Tabla1[[#This Row],[txtDimensionFocus]],Tabla7[Columna1],Tabla7[Columna2])</f>
        <v>Cuentas Por Pagar Contratos</v>
      </c>
      <c r="D6944" s="43" t="s">
        <v>10792</v>
      </c>
      <c r="E6944" t="s">
        <v>1886</v>
      </c>
      <c r="F6944" t="s">
        <v>10793</v>
      </c>
      <c r="G6944" s="41">
        <v>41616</v>
      </c>
      <c r="L6944" t="s">
        <v>21854</v>
      </c>
      <c r="M6944" s="44">
        <v>13511402.560000001</v>
      </c>
      <c r="N6944" s="44">
        <v>13511402.560000001</v>
      </c>
    </row>
    <row r="6945" spans="2:14" x14ac:dyDescent="0.25">
      <c r="B6945" s="49" t="s">
        <v>9328</v>
      </c>
      <c r="C6945" s="53" t="str">
        <f>_xlfn.XLOOKUP(Tabla1[[#This Row],[txtDimensionFocus]],Tabla7[Columna1],Tabla7[Columna2])</f>
        <v>Cuentas Por Pagar Contratos</v>
      </c>
      <c r="D6945" s="43" t="s">
        <v>10795</v>
      </c>
      <c r="E6945" t="s">
        <v>1888</v>
      </c>
      <c r="F6945" t="s">
        <v>11305</v>
      </c>
      <c r="G6945" s="41">
        <v>41719</v>
      </c>
      <c r="L6945" t="s">
        <v>21854</v>
      </c>
      <c r="M6945" s="44">
        <v>13511402.560000001</v>
      </c>
      <c r="N6945" s="44">
        <v>13511402.560000001</v>
      </c>
    </row>
    <row r="6946" spans="2:14" x14ac:dyDescent="0.25">
      <c r="B6946" s="49" t="s">
        <v>9328</v>
      </c>
      <c r="C6946" s="53" t="str">
        <f>_xlfn.XLOOKUP(Tabla1[[#This Row],[txtDimensionFocus]],Tabla7[Columna1],Tabla7[Columna2])</f>
        <v>Cuentas Por Pagar Contratos</v>
      </c>
      <c r="D6946" s="43" t="s">
        <v>2346</v>
      </c>
      <c r="E6946" t="s">
        <v>2345</v>
      </c>
      <c r="F6946" t="s">
        <v>11266</v>
      </c>
      <c r="G6946" s="41">
        <v>41710</v>
      </c>
      <c r="L6946" t="s">
        <v>21854</v>
      </c>
      <c r="M6946" s="44">
        <v>17176790.920000002</v>
      </c>
      <c r="N6946" s="44">
        <v>17176790.920000002</v>
      </c>
    </row>
    <row r="6947" spans="2:14" x14ac:dyDescent="0.25">
      <c r="B6947" s="49" t="s">
        <v>9328</v>
      </c>
      <c r="C6947" s="53" t="str">
        <f>_xlfn.XLOOKUP(Tabla1[[#This Row],[txtDimensionFocus]],Tabla7[Columna1],Tabla7[Columna2])</f>
        <v>Cuentas Por Pagar Contratos</v>
      </c>
      <c r="D6947" s="43" t="s">
        <v>8869</v>
      </c>
      <c r="E6947" t="s">
        <v>8868</v>
      </c>
      <c r="F6947" t="s">
        <v>16201</v>
      </c>
      <c r="G6947" s="41">
        <v>44904</v>
      </c>
      <c r="H6947" t="s">
        <v>8872</v>
      </c>
      <c r="I6947" t="s">
        <v>8873</v>
      </c>
      <c r="J6947" t="s">
        <v>22637</v>
      </c>
      <c r="K6947" t="s">
        <v>23531</v>
      </c>
      <c r="L6947" t="s">
        <v>21854</v>
      </c>
      <c r="M6947" s="44">
        <v>49313498</v>
      </c>
      <c r="N6947" s="44">
        <v>49313498</v>
      </c>
    </row>
    <row r="6948" spans="2:14" x14ac:dyDescent="0.25">
      <c r="B6948" s="49" t="s">
        <v>20400</v>
      </c>
      <c r="C6948" s="53" t="str">
        <f>_xlfn.XLOOKUP(Tabla1[[#This Row],[txtDimensionFocus]],Tabla7[Columna1],Tabla7[Columna2])</f>
        <v>Otros Pasivos Por Pagar A Corto Plazo</v>
      </c>
      <c r="D6948" s="43" t="s">
        <v>1219</v>
      </c>
      <c r="E6948" t="s">
        <v>1218</v>
      </c>
      <c r="F6948" t="s">
        <v>24157</v>
      </c>
      <c r="G6948" s="41">
        <v>45316</v>
      </c>
      <c r="H6948" t="s">
        <v>24158</v>
      </c>
      <c r="L6948" t="s">
        <v>21854</v>
      </c>
      <c r="M6948" s="44">
        <v>-3529108.7</v>
      </c>
      <c r="N6948" s="44">
        <v>-3529108.7</v>
      </c>
    </row>
    <row r="6949" spans="2:14" x14ac:dyDescent="0.25">
      <c r="B6949" s="49" t="s">
        <v>20400</v>
      </c>
      <c r="C6949" s="53" t="str">
        <f>_xlfn.XLOOKUP(Tabla1[[#This Row],[txtDimensionFocus]],Tabla7[Columna1],Tabla7[Columna2])</f>
        <v>Otros Pasivos Por Pagar A Corto Plazo</v>
      </c>
      <c r="D6949" s="43" t="s">
        <v>1219</v>
      </c>
      <c r="E6949" t="s">
        <v>1218</v>
      </c>
      <c r="F6949" t="s">
        <v>20432</v>
      </c>
      <c r="G6949" s="41">
        <v>45177</v>
      </c>
      <c r="H6949" t="s">
        <v>20433</v>
      </c>
      <c r="L6949" t="s">
        <v>21854</v>
      </c>
      <c r="M6949" s="44">
        <v>-3195060</v>
      </c>
      <c r="N6949" s="44">
        <v>-3195060</v>
      </c>
    </row>
    <row r="6950" spans="2:14" x14ac:dyDescent="0.25">
      <c r="B6950" s="49" t="s">
        <v>20400</v>
      </c>
      <c r="C6950" s="53" t="str">
        <f>_xlfn.XLOOKUP(Tabla1[[#This Row],[txtDimensionFocus]],Tabla7[Columna1],Tabla7[Columna2])</f>
        <v>Otros Pasivos Por Pagar A Corto Plazo</v>
      </c>
      <c r="D6950" s="43" t="s">
        <v>21365</v>
      </c>
      <c r="E6950" t="s">
        <v>24112</v>
      </c>
      <c r="F6950" t="s">
        <v>21375</v>
      </c>
      <c r="G6950" s="41">
        <v>45306</v>
      </c>
      <c r="H6950" t="s">
        <v>8454</v>
      </c>
      <c r="L6950" t="s">
        <v>21854</v>
      </c>
      <c r="M6950" s="44">
        <v>-2415252.96</v>
      </c>
      <c r="N6950" s="44">
        <v>-2415252.96</v>
      </c>
    </row>
    <row r="6951" spans="2:14" x14ac:dyDescent="0.25">
      <c r="B6951" s="49" t="s">
        <v>20400</v>
      </c>
      <c r="C6951" s="53" t="str">
        <f>_xlfn.XLOOKUP(Tabla1[[#This Row],[txtDimensionFocus]],Tabla7[Columna1],Tabla7[Columna2])</f>
        <v>Otros Pasivos Por Pagar A Corto Plazo</v>
      </c>
      <c r="D6951" s="43" t="s">
        <v>21365</v>
      </c>
      <c r="E6951" t="s">
        <v>24112</v>
      </c>
      <c r="F6951" t="s">
        <v>21366</v>
      </c>
      <c r="G6951" s="41">
        <v>45306</v>
      </c>
      <c r="H6951" t="s">
        <v>7860</v>
      </c>
      <c r="L6951" t="s">
        <v>21854</v>
      </c>
      <c r="M6951" s="44">
        <v>-2233532.96</v>
      </c>
      <c r="N6951" s="44">
        <v>-2233532.96</v>
      </c>
    </row>
    <row r="6952" spans="2:14" x14ac:dyDescent="0.25">
      <c r="B6952" s="49" t="s">
        <v>20400</v>
      </c>
      <c r="C6952" s="53" t="str">
        <f>_xlfn.XLOOKUP(Tabla1[[#This Row],[txtDimensionFocus]],Tabla7[Columna1],Tabla7[Columna2])</f>
        <v>Otros Pasivos Por Pagar A Corto Plazo</v>
      </c>
      <c r="D6952" s="43" t="s">
        <v>1219</v>
      </c>
      <c r="E6952" t="s">
        <v>1218</v>
      </c>
      <c r="F6952" t="s">
        <v>20545</v>
      </c>
      <c r="G6952" s="41">
        <v>45281</v>
      </c>
      <c r="H6952" t="s">
        <v>20546</v>
      </c>
      <c r="L6952" t="s">
        <v>21854</v>
      </c>
      <c r="M6952" s="44">
        <v>-2207000</v>
      </c>
      <c r="N6952" s="44">
        <v>-2207000</v>
      </c>
    </row>
    <row r="6953" spans="2:14" x14ac:dyDescent="0.25">
      <c r="B6953" s="49" t="s">
        <v>20400</v>
      </c>
      <c r="C6953" s="53" t="str">
        <f>_xlfn.XLOOKUP(Tabla1[[#This Row],[txtDimensionFocus]],Tabla7[Columna1],Tabla7[Columna2])</f>
        <v>Otros Pasivos Por Pagar A Corto Plazo</v>
      </c>
      <c r="D6953" s="43" t="s">
        <v>1219</v>
      </c>
      <c r="E6953" t="s">
        <v>1218</v>
      </c>
      <c r="F6953" t="s">
        <v>21673</v>
      </c>
      <c r="G6953" s="41">
        <v>45313</v>
      </c>
      <c r="H6953" t="s">
        <v>21668</v>
      </c>
      <c r="L6953" t="s">
        <v>21854</v>
      </c>
      <c r="M6953" s="44">
        <v>-1963158.09</v>
      </c>
      <c r="N6953" s="44">
        <v>-1963158.09</v>
      </c>
    </row>
    <row r="6954" spans="2:14" x14ac:dyDescent="0.25">
      <c r="B6954" s="49" t="s">
        <v>20400</v>
      </c>
      <c r="C6954" s="53" t="str">
        <f>_xlfn.XLOOKUP(Tabla1[[#This Row],[txtDimensionFocus]],Tabla7[Columna1],Tabla7[Columna2])</f>
        <v>Otros Pasivos Por Pagar A Corto Plazo</v>
      </c>
      <c r="D6954" s="43" t="s">
        <v>1219</v>
      </c>
      <c r="E6954" t="s">
        <v>1218</v>
      </c>
      <c r="F6954" t="s">
        <v>21608</v>
      </c>
      <c r="G6954" s="41">
        <v>45301</v>
      </c>
      <c r="H6954" t="s">
        <v>21609</v>
      </c>
      <c r="L6954" t="s">
        <v>21854</v>
      </c>
      <c r="M6954" s="44">
        <v>-1815760</v>
      </c>
      <c r="N6954" s="44">
        <v>-1815760</v>
      </c>
    </row>
    <row r="6955" spans="2:14" x14ac:dyDescent="0.25">
      <c r="B6955" s="49" t="s">
        <v>20400</v>
      </c>
      <c r="C6955" s="53" t="str">
        <f>_xlfn.XLOOKUP(Tabla1[[#This Row],[txtDimensionFocus]],Tabla7[Columna1],Tabla7[Columna2])</f>
        <v>Otros Pasivos Por Pagar A Corto Plazo</v>
      </c>
      <c r="D6955" s="43" t="s">
        <v>21365</v>
      </c>
      <c r="E6955" t="s">
        <v>24112</v>
      </c>
      <c r="F6955" t="s">
        <v>21371</v>
      </c>
      <c r="G6955" s="41">
        <v>45306</v>
      </c>
      <c r="H6955" t="s">
        <v>8512</v>
      </c>
      <c r="L6955" t="s">
        <v>21854</v>
      </c>
      <c r="M6955" s="44">
        <v>-1669492.96</v>
      </c>
      <c r="N6955" s="44">
        <v>-1669492.96</v>
      </c>
    </row>
    <row r="6956" spans="2:14" x14ac:dyDescent="0.25">
      <c r="B6956" s="49" t="s">
        <v>20400</v>
      </c>
      <c r="C6956" s="53" t="str">
        <f>_xlfn.XLOOKUP(Tabla1[[#This Row],[txtDimensionFocus]],Tabla7[Columna1],Tabla7[Columna2])</f>
        <v>Otros Pasivos Por Pagar A Corto Plazo</v>
      </c>
      <c r="D6956" s="43" t="s">
        <v>21365</v>
      </c>
      <c r="E6956" t="s">
        <v>24112</v>
      </c>
      <c r="F6956" t="s">
        <v>21369</v>
      </c>
      <c r="G6956" s="41">
        <v>45306</v>
      </c>
      <c r="H6956" t="s">
        <v>18905</v>
      </c>
      <c r="L6956" t="s">
        <v>21854</v>
      </c>
      <c r="M6956" s="44">
        <v>-1629372.96</v>
      </c>
      <c r="N6956" s="44">
        <v>-1629372.96</v>
      </c>
    </row>
    <row r="6957" spans="2:14" x14ac:dyDescent="0.25">
      <c r="B6957" s="49" t="s">
        <v>20400</v>
      </c>
      <c r="C6957" s="53" t="str">
        <f>_xlfn.XLOOKUP(Tabla1[[#This Row],[txtDimensionFocus]],Tabla7[Columna1],Tabla7[Columna2])</f>
        <v>Otros Pasivos Por Pagar A Corto Plazo</v>
      </c>
      <c r="D6957" s="43" t="s">
        <v>21365</v>
      </c>
      <c r="E6957" t="s">
        <v>24112</v>
      </c>
      <c r="F6957" t="s">
        <v>21368</v>
      </c>
      <c r="G6957" s="41">
        <v>45306</v>
      </c>
      <c r="H6957" t="s">
        <v>7373</v>
      </c>
      <c r="L6957" t="s">
        <v>21854</v>
      </c>
      <c r="M6957" s="44">
        <v>-1547952.96</v>
      </c>
      <c r="N6957" s="44">
        <v>-1547952.96</v>
      </c>
    </row>
    <row r="6958" spans="2:14" x14ac:dyDescent="0.25">
      <c r="B6958" s="49" t="s">
        <v>20400</v>
      </c>
      <c r="C6958" s="53" t="str">
        <f>_xlfn.XLOOKUP(Tabla1[[#This Row],[txtDimensionFocus]],Tabla7[Columna1],Tabla7[Columna2])</f>
        <v>Otros Pasivos Por Pagar A Corto Plazo</v>
      </c>
      <c r="D6958" s="43" t="s">
        <v>1219</v>
      </c>
      <c r="E6958" t="s">
        <v>1218</v>
      </c>
      <c r="F6958" t="s">
        <v>20506</v>
      </c>
      <c r="G6958" s="41">
        <v>45258</v>
      </c>
      <c r="H6958" t="s">
        <v>20507</v>
      </c>
      <c r="L6958" t="s">
        <v>21854</v>
      </c>
      <c r="M6958" s="44">
        <v>-1529700</v>
      </c>
      <c r="N6958" s="44">
        <v>-1529700</v>
      </c>
    </row>
    <row r="6959" spans="2:14" x14ac:dyDescent="0.25">
      <c r="B6959" s="49" t="s">
        <v>20400</v>
      </c>
      <c r="C6959" s="53" t="str">
        <f>_xlfn.XLOOKUP(Tabla1[[#This Row],[txtDimensionFocus]],Tabla7[Columna1],Tabla7[Columna2])</f>
        <v>Otros Pasivos Por Pagar A Corto Plazo</v>
      </c>
      <c r="D6959" s="43" t="s">
        <v>21365</v>
      </c>
      <c r="E6959" t="s">
        <v>24112</v>
      </c>
      <c r="F6959" t="s">
        <v>21374</v>
      </c>
      <c r="G6959" s="41">
        <v>45306</v>
      </c>
      <c r="H6959" t="s">
        <v>9119</v>
      </c>
      <c r="L6959" t="s">
        <v>21854</v>
      </c>
      <c r="M6959" s="44">
        <v>-1525532.96</v>
      </c>
      <c r="N6959" s="44">
        <v>-1525532.96</v>
      </c>
    </row>
    <row r="6960" spans="2:14" x14ac:dyDescent="0.25">
      <c r="B6960" s="49" t="s">
        <v>20400</v>
      </c>
      <c r="C6960" s="53" t="str">
        <f>_xlfn.XLOOKUP(Tabla1[[#This Row],[txtDimensionFocus]],Tabla7[Columna1],Tabla7[Columna2])</f>
        <v>Otros Pasivos Por Pagar A Corto Plazo</v>
      </c>
      <c r="D6960" s="43" t="s">
        <v>21365</v>
      </c>
      <c r="E6960" t="s">
        <v>24112</v>
      </c>
      <c r="F6960" t="s">
        <v>21370</v>
      </c>
      <c r="G6960" s="41">
        <v>45306</v>
      </c>
      <c r="H6960" t="s">
        <v>7545</v>
      </c>
      <c r="L6960" t="s">
        <v>21854</v>
      </c>
      <c r="M6960" s="44">
        <v>-1438212.96</v>
      </c>
      <c r="N6960" s="44">
        <v>-1438212.96</v>
      </c>
    </row>
    <row r="6961" spans="2:14" x14ac:dyDescent="0.25">
      <c r="B6961" s="49" t="s">
        <v>20400</v>
      </c>
      <c r="C6961" s="53" t="str">
        <f>_xlfn.XLOOKUP(Tabla1[[#This Row],[txtDimensionFocus]],Tabla7[Columna1],Tabla7[Columna2])</f>
        <v>Otros Pasivos Por Pagar A Corto Plazo</v>
      </c>
      <c r="D6961" s="43" t="s">
        <v>21365</v>
      </c>
      <c r="E6961" t="s">
        <v>24112</v>
      </c>
      <c r="F6961" t="s">
        <v>21376</v>
      </c>
      <c r="G6961" s="41">
        <v>45306</v>
      </c>
      <c r="H6961" t="s">
        <v>9120</v>
      </c>
      <c r="L6961" t="s">
        <v>21854</v>
      </c>
      <c r="M6961" s="44">
        <v>-1360332.96</v>
      </c>
      <c r="N6961" s="44">
        <v>-1360332.96</v>
      </c>
    </row>
    <row r="6962" spans="2:14" x14ac:dyDescent="0.25">
      <c r="B6962" s="49" t="s">
        <v>20400</v>
      </c>
      <c r="C6962" s="53" t="str">
        <f>_xlfn.XLOOKUP(Tabla1[[#This Row],[txtDimensionFocus]],Tabla7[Columna1],Tabla7[Columna2])</f>
        <v>Otros Pasivos Por Pagar A Corto Plazo</v>
      </c>
      <c r="D6962" s="43" t="s">
        <v>21365</v>
      </c>
      <c r="E6962" t="s">
        <v>24112</v>
      </c>
      <c r="F6962" t="s">
        <v>21372</v>
      </c>
      <c r="G6962" s="41">
        <v>45306</v>
      </c>
      <c r="H6962" t="s">
        <v>8513</v>
      </c>
      <c r="L6962" t="s">
        <v>21854</v>
      </c>
      <c r="M6962" s="44">
        <v>-1276552.96</v>
      </c>
      <c r="N6962" s="44">
        <v>-1276552.96</v>
      </c>
    </row>
    <row r="6963" spans="2:14" x14ac:dyDescent="0.25">
      <c r="B6963" s="49" t="s">
        <v>20400</v>
      </c>
      <c r="C6963" s="53" t="str">
        <f>_xlfn.XLOOKUP(Tabla1[[#This Row],[txtDimensionFocus]],Tabla7[Columna1],Tabla7[Columna2])</f>
        <v>Otros Pasivos Por Pagar A Corto Plazo</v>
      </c>
      <c r="D6963" s="43" t="s">
        <v>1219</v>
      </c>
      <c r="E6963" t="s">
        <v>1218</v>
      </c>
      <c r="F6963" t="s">
        <v>20577</v>
      </c>
      <c r="G6963" s="41">
        <v>45286</v>
      </c>
      <c r="H6963" t="s">
        <v>20578</v>
      </c>
      <c r="L6963" t="s">
        <v>21854</v>
      </c>
      <c r="M6963" s="44">
        <v>-1182500</v>
      </c>
      <c r="N6963" s="44">
        <v>-1182500</v>
      </c>
    </row>
    <row r="6964" spans="2:14" x14ac:dyDescent="0.25">
      <c r="B6964" s="49" t="s">
        <v>20400</v>
      </c>
      <c r="C6964" s="53" t="str">
        <f>_xlfn.XLOOKUP(Tabla1[[#This Row],[txtDimensionFocus]],Tabla7[Columna1],Tabla7[Columna2])</f>
        <v>Otros Pasivos Por Pagar A Corto Plazo</v>
      </c>
      <c r="D6964" s="43" t="s">
        <v>21365</v>
      </c>
      <c r="E6964" t="s">
        <v>24112</v>
      </c>
      <c r="F6964" t="s">
        <v>21367</v>
      </c>
      <c r="G6964" s="41">
        <v>45306</v>
      </c>
      <c r="H6964" t="s">
        <v>7523</v>
      </c>
      <c r="L6964" t="s">
        <v>21854</v>
      </c>
      <c r="M6964" s="44">
        <v>-1139672.96</v>
      </c>
      <c r="N6964" s="44">
        <v>-1139672.96</v>
      </c>
    </row>
    <row r="6965" spans="2:14" x14ac:dyDescent="0.25">
      <c r="B6965" s="49" t="s">
        <v>20400</v>
      </c>
      <c r="C6965" s="53" t="str">
        <f>_xlfn.XLOOKUP(Tabla1[[#This Row],[txtDimensionFocus]],Tabla7[Columna1],Tabla7[Columna2])</f>
        <v>Otros Pasivos Por Pagar A Corto Plazo</v>
      </c>
      <c r="D6965" s="43" t="s">
        <v>21365</v>
      </c>
      <c r="E6965" t="s">
        <v>24112</v>
      </c>
      <c r="F6965" t="s">
        <v>21373</v>
      </c>
      <c r="G6965" s="41">
        <v>45306</v>
      </c>
      <c r="H6965" t="s">
        <v>7241</v>
      </c>
      <c r="L6965" t="s">
        <v>21854</v>
      </c>
      <c r="M6965" s="44">
        <v>-1111352.96</v>
      </c>
      <c r="N6965" s="44">
        <v>-1111352.96</v>
      </c>
    </row>
    <row r="6966" spans="2:14" x14ac:dyDescent="0.25">
      <c r="B6966" s="49" t="s">
        <v>20400</v>
      </c>
      <c r="C6966" s="53" t="str">
        <f>_xlfn.XLOOKUP(Tabla1[[#This Row],[txtDimensionFocus]],Tabla7[Columna1],Tabla7[Columna2])</f>
        <v>Otros Pasivos Por Pagar A Corto Plazo</v>
      </c>
      <c r="D6966" s="43" t="s">
        <v>1219</v>
      </c>
      <c r="E6966" t="s">
        <v>1218</v>
      </c>
      <c r="F6966" t="s">
        <v>20551</v>
      </c>
      <c r="G6966" s="41">
        <v>45286</v>
      </c>
      <c r="H6966" t="s">
        <v>20552</v>
      </c>
      <c r="L6966" t="s">
        <v>21854</v>
      </c>
      <c r="M6966" s="44">
        <v>-1013050</v>
      </c>
      <c r="N6966" s="44">
        <v>-1013050</v>
      </c>
    </row>
    <row r="6967" spans="2:14" x14ac:dyDescent="0.25">
      <c r="B6967" s="49" t="s">
        <v>20400</v>
      </c>
      <c r="C6967" s="53" t="str">
        <f>_xlfn.XLOOKUP(Tabla1[[#This Row],[txtDimensionFocus]],Tabla7[Columna1],Tabla7[Columna2])</f>
        <v>Otros Pasivos Por Pagar A Corto Plazo</v>
      </c>
      <c r="D6967" s="43" t="s">
        <v>1219</v>
      </c>
      <c r="E6967" t="s">
        <v>1218</v>
      </c>
      <c r="F6967" t="s">
        <v>20478</v>
      </c>
      <c r="G6967" s="41">
        <v>45224</v>
      </c>
      <c r="H6967" t="s">
        <v>20479</v>
      </c>
      <c r="L6967" t="s">
        <v>21854</v>
      </c>
      <c r="M6967" s="44">
        <v>-924000</v>
      </c>
      <c r="N6967" s="44">
        <v>-924000</v>
      </c>
    </row>
    <row r="6968" spans="2:14" x14ac:dyDescent="0.25">
      <c r="B6968" s="49" t="s">
        <v>20400</v>
      </c>
      <c r="C6968" s="53" t="str">
        <f>_xlfn.XLOOKUP(Tabla1[[#This Row],[txtDimensionFocus]],Tabla7[Columna1],Tabla7[Columna2])</f>
        <v>Otros Pasivos Por Pagar A Corto Plazo</v>
      </c>
      <c r="D6968" s="43" t="s">
        <v>1219</v>
      </c>
      <c r="E6968" t="s">
        <v>1218</v>
      </c>
      <c r="F6968" t="s">
        <v>20480</v>
      </c>
      <c r="G6968" s="41">
        <v>45224</v>
      </c>
      <c r="H6968" t="s">
        <v>20481</v>
      </c>
      <c r="L6968" t="s">
        <v>21854</v>
      </c>
      <c r="M6968" s="44">
        <v>-924000</v>
      </c>
      <c r="N6968" s="44">
        <v>-924000</v>
      </c>
    </row>
    <row r="6969" spans="2:14" x14ac:dyDescent="0.25">
      <c r="B6969" s="49" t="s">
        <v>20400</v>
      </c>
      <c r="C6969" s="53" t="str">
        <f>_xlfn.XLOOKUP(Tabla1[[#This Row],[txtDimensionFocus]],Tabla7[Columna1],Tabla7[Columna2])</f>
        <v>Otros Pasivos Por Pagar A Corto Plazo</v>
      </c>
      <c r="D6969" s="43" t="s">
        <v>1219</v>
      </c>
      <c r="E6969" t="s">
        <v>1218</v>
      </c>
      <c r="F6969" t="s">
        <v>20537</v>
      </c>
      <c r="G6969" s="41">
        <v>45274</v>
      </c>
      <c r="H6969" t="s">
        <v>20538</v>
      </c>
      <c r="L6969" t="s">
        <v>21854</v>
      </c>
      <c r="M6969" s="44">
        <v>-924000</v>
      </c>
      <c r="N6969" s="44">
        <v>-924000</v>
      </c>
    </row>
    <row r="6970" spans="2:14" x14ac:dyDescent="0.25">
      <c r="B6970" s="49" t="s">
        <v>20400</v>
      </c>
      <c r="C6970" s="53" t="str">
        <f>_xlfn.XLOOKUP(Tabla1[[#This Row],[txtDimensionFocus]],Tabla7[Columna1],Tabla7[Columna2])</f>
        <v>Otros Pasivos Por Pagar A Corto Plazo</v>
      </c>
      <c r="D6970" s="43" t="s">
        <v>1219</v>
      </c>
      <c r="E6970" t="s">
        <v>1218</v>
      </c>
      <c r="F6970" t="s">
        <v>20559</v>
      </c>
      <c r="G6970" s="41">
        <v>45282</v>
      </c>
      <c r="H6970" t="s">
        <v>20560</v>
      </c>
      <c r="L6970" t="s">
        <v>21854</v>
      </c>
      <c r="M6970" s="44">
        <v>-917400</v>
      </c>
      <c r="N6970" s="44">
        <v>-917400</v>
      </c>
    </row>
    <row r="6971" spans="2:14" x14ac:dyDescent="0.25">
      <c r="B6971" s="49" t="s">
        <v>20400</v>
      </c>
      <c r="C6971" s="53" t="str">
        <f>_xlfn.XLOOKUP(Tabla1[[#This Row],[txtDimensionFocus]],Tabla7[Columna1],Tabla7[Columna2])</f>
        <v>Otros Pasivos Por Pagar A Corto Plazo</v>
      </c>
      <c r="D6971" s="43" t="s">
        <v>21424</v>
      </c>
      <c r="E6971" t="s">
        <v>24113</v>
      </c>
      <c r="F6971" t="s">
        <v>24128</v>
      </c>
      <c r="G6971" s="41">
        <v>45322</v>
      </c>
      <c r="H6971" t="s">
        <v>21452</v>
      </c>
      <c r="L6971" t="s">
        <v>21854</v>
      </c>
      <c r="M6971" s="44">
        <v>-728650</v>
      </c>
      <c r="N6971" s="44">
        <v>-728650</v>
      </c>
    </row>
    <row r="6972" spans="2:14" x14ac:dyDescent="0.25">
      <c r="B6972" s="49" t="s">
        <v>20400</v>
      </c>
      <c r="C6972" s="53" t="str">
        <f>_xlfn.XLOOKUP(Tabla1[[#This Row],[txtDimensionFocus]],Tabla7[Columna1],Tabla7[Columna2])</f>
        <v>Otros Pasivos Por Pagar A Corto Plazo</v>
      </c>
      <c r="D6972" s="43" t="s">
        <v>21424</v>
      </c>
      <c r="E6972" t="s">
        <v>24113</v>
      </c>
      <c r="F6972" t="s">
        <v>24131</v>
      </c>
      <c r="G6972" s="41">
        <v>45322</v>
      </c>
      <c r="H6972" t="s">
        <v>18642</v>
      </c>
      <c r="L6972" t="s">
        <v>21854</v>
      </c>
      <c r="M6972" s="44">
        <v>-728650</v>
      </c>
      <c r="N6972" s="44">
        <v>-728650</v>
      </c>
    </row>
    <row r="6973" spans="2:14" x14ac:dyDescent="0.25">
      <c r="B6973" s="49" t="s">
        <v>20400</v>
      </c>
      <c r="C6973" s="53" t="str">
        <f>_xlfn.XLOOKUP(Tabla1[[#This Row],[txtDimensionFocus]],Tabla7[Columna1],Tabla7[Columna2])</f>
        <v>Otros Pasivos Por Pagar A Corto Plazo</v>
      </c>
      <c r="D6973" s="43" t="s">
        <v>21424</v>
      </c>
      <c r="E6973" t="s">
        <v>24113</v>
      </c>
      <c r="F6973" t="s">
        <v>24133</v>
      </c>
      <c r="G6973" s="41">
        <v>45322</v>
      </c>
      <c r="H6973" t="s">
        <v>24134</v>
      </c>
      <c r="L6973" t="s">
        <v>21854</v>
      </c>
      <c r="M6973" s="44">
        <v>-728650</v>
      </c>
      <c r="N6973" s="44">
        <v>-728650</v>
      </c>
    </row>
    <row r="6974" spans="2:14" x14ac:dyDescent="0.25">
      <c r="B6974" s="49" t="s">
        <v>20400</v>
      </c>
      <c r="C6974" s="53" t="str">
        <f>_xlfn.XLOOKUP(Tabla1[[#This Row],[txtDimensionFocus]],Tabla7[Columna1],Tabla7[Columna2])</f>
        <v>Otros Pasivos Por Pagar A Corto Plazo</v>
      </c>
      <c r="D6974" s="43" t="s">
        <v>21424</v>
      </c>
      <c r="E6974" t="s">
        <v>24113</v>
      </c>
      <c r="F6974" t="s">
        <v>24135</v>
      </c>
      <c r="G6974" s="41">
        <v>45322</v>
      </c>
      <c r="H6974" t="s">
        <v>21454</v>
      </c>
      <c r="L6974" t="s">
        <v>21854</v>
      </c>
      <c r="M6974" s="44">
        <v>-728650</v>
      </c>
      <c r="N6974" s="44">
        <v>-728650</v>
      </c>
    </row>
    <row r="6975" spans="2:14" x14ac:dyDescent="0.25">
      <c r="B6975" s="49" t="s">
        <v>20400</v>
      </c>
      <c r="C6975" s="53" t="str">
        <f>_xlfn.XLOOKUP(Tabla1[[#This Row],[txtDimensionFocus]],Tabla7[Columna1],Tabla7[Columna2])</f>
        <v>Otros Pasivos Por Pagar A Corto Plazo</v>
      </c>
      <c r="D6975" s="43" t="s">
        <v>21424</v>
      </c>
      <c r="E6975" t="s">
        <v>24113</v>
      </c>
      <c r="F6975" t="s">
        <v>24136</v>
      </c>
      <c r="G6975" s="41">
        <v>45322</v>
      </c>
      <c r="H6975" t="s">
        <v>9255</v>
      </c>
      <c r="L6975" t="s">
        <v>21854</v>
      </c>
      <c r="M6975" s="44">
        <v>-728650</v>
      </c>
      <c r="N6975" s="44">
        <v>-728650</v>
      </c>
    </row>
    <row r="6976" spans="2:14" x14ac:dyDescent="0.25">
      <c r="B6976" s="49" t="s">
        <v>20400</v>
      </c>
      <c r="C6976" s="53" t="str">
        <f>_xlfn.XLOOKUP(Tabla1[[#This Row],[txtDimensionFocus]],Tabla7[Columna1],Tabla7[Columna2])</f>
        <v>Otros Pasivos Por Pagar A Corto Plazo</v>
      </c>
      <c r="D6976" s="43" t="s">
        <v>21424</v>
      </c>
      <c r="E6976" t="s">
        <v>24113</v>
      </c>
      <c r="F6976" t="s">
        <v>24140</v>
      </c>
      <c r="G6976" s="41">
        <v>45322</v>
      </c>
      <c r="H6976" t="s">
        <v>21453</v>
      </c>
      <c r="L6976" t="s">
        <v>21854</v>
      </c>
      <c r="M6976" s="44">
        <v>-728650</v>
      </c>
      <c r="N6976" s="44">
        <v>-728650</v>
      </c>
    </row>
    <row r="6977" spans="2:14" x14ac:dyDescent="0.25">
      <c r="B6977" s="49" t="s">
        <v>20400</v>
      </c>
      <c r="C6977" s="53" t="str">
        <f>_xlfn.XLOOKUP(Tabla1[[#This Row],[txtDimensionFocus]],Tabla7[Columna1],Tabla7[Columna2])</f>
        <v>Otros Pasivos Por Pagar A Corto Plazo</v>
      </c>
      <c r="D6977" s="43" t="s">
        <v>1219</v>
      </c>
      <c r="E6977" t="s">
        <v>1218</v>
      </c>
      <c r="F6977" t="s">
        <v>20527</v>
      </c>
      <c r="G6977" s="41">
        <v>45268</v>
      </c>
      <c r="H6977" t="s">
        <v>20528</v>
      </c>
      <c r="L6977" t="s">
        <v>21854</v>
      </c>
      <c r="M6977" s="44">
        <v>-684500</v>
      </c>
      <c r="N6977" s="44">
        <v>-684500</v>
      </c>
    </row>
    <row r="6978" spans="2:14" x14ac:dyDescent="0.25">
      <c r="B6978" s="49" t="s">
        <v>20400</v>
      </c>
      <c r="C6978" s="53" t="str">
        <f>_xlfn.XLOOKUP(Tabla1[[#This Row],[txtDimensionFocus]],Tabla7[Columna1],Tabla7[Columna2])</f>
        <v>Otros Pasivos Por Pagar A Corto Plazo</v>
      </c>
      <c r="D6978" s="43" t="s">
        <v>1219</v>
      </c>
      <c r="E6978" t="s">
        <v>1218</v>
      </c>
      <c r="F6978" t="s">
        <v>20557</v>
      </c>
      <c r="G6978" s="41">
        <v>45282</v>
      </c>
      <c r="H6978" t="s">
        <v>20558</v>
      </c>
      <c r="L6978" t="s">
        <v>21854</v>
      </c>
      <c r="M6978" s="44">
        <v>-588227.5</v>
      </c>
      <c r="N6978" s="44">
        <v>-588227.5</v>
      </c>
    </row>
    <row r="6979" spans="2:14" x14ac:dyDescent="0.25">
      <c r="B6979" s="49" t="s">
        <v>20400</v>
      </c>
      <c r="C6979" s="53" t="str">
        <f>_xlfn.XLOOKUP(Tabla1[[#This Row],[txtDimensionFocus]],Tabla7[Columna1],Tabla7[Columna2])</f>
        <v>Otros Pasivos Por Pagar A Corto Plazo</v>
      </c>
      <c r="D6979" s="43" t="s">
        <v>1219</v>
      </c>
      <c r="E6979" t="s">
        <v>1218</v>
      </c>
      <c r="F6979" t="s">
        <v>20496</v>
      </c>
      <c r="G6979" s="41">
        <v>45246</v>
      </c>
      <c r="H6979" t="s">
        <v>20497</v>
      </c>
      <c r="L6979" t="s">
        <v>21854</v>
      </c>
      <c r="M6979" s="44">
        <v>-536360</v>
      </c>
      <c r="N6979" s="44">
        <v>-536360</v>
      </c>
    </row>
    <row r="6980" spans="2:14" x14ac:dyDescent="0.25">
      <c r="B6980" s="49" t="s">
        <v>20400</v>
      </c>
      <c r="C6980" s="53" t="str">
        <f>_xlfn.XLOOKUP(Tabla1[[#This Row],[txtDimensionFocus]],Tabla7[Columna1],Tabla7[Columna2])</f>
        <v>Otros Pasivos Por Pagar A Corto Plazo</v>
      </c>
      <c r="D6980" s="43" t="s">
        <v>1219</v>
      </c>
      <c r="E6980" t="s">
        <v>1218</v>
      </c>
      <c r="F6980" t="s">
        <v>20547</v>
      </c>
      <c r="G6980" s="41">
        <v>45281</v>
      </c>
      <c r="H6980" t="s">
        <v>20548</v>
      </c>
      <c r="L6980" t="s">
        <v>21854</v>
      </c>
      <c r="M6980" s="44">
        <v>-512202.5</v>
      </c>
      <c r="N6980" s="44">
        <v>-512202.5</v>
      </c>
    </row>
    <row r="6981" spans="2:14" x14ac:dyDescent="0.25">
      <c r="B6981" s="49" t="s">
        <v>20400</v>
      </c>
      <c r="C6981" s="53" t="str">
        <f>_xlfn.XLOOKUP(Tabla1[[#This Row],[txtDimensionFocus]],Tabla7[Columna1],Tabla7[Columna2])</f>
        <v>Otros Pasivos Por Pagar A Corto Plazo</v>
      </c>
      <c r="D6981" s="43" t="s">
        <v>1219</v>
      </c>
      <c r="E6981" t="s">
        <v>1218</v>
      </c>
      <c r="F6981" t="s">
        <v>20597</v>
      </c>
      <c r="G6981" s="41">
        <v>45288</v>
      </c>
      <c r="H6981" t="s">
        <v>20598</v>
      </c>
      <c r="L6981" t="s">
        <v>21854</v>
      </c>
      <c r="M6981" s="44">
        <v>-492890</v>
      </c>
      <c r="N6981" s="44">
        <v>-492890</v>
      </c>
    </row>
    <row r="6982" spans="2:14" x14ac:dyDescent="0.25">
      <c r="B6982" s="49" t="s">
        <v>20400</v>
      </c>
      <c r="C6982" s="53" t="str">
        <f>_xlfn.XLOOKUP(Tabla1[[#This Row],[txtDimensionFocus]],Tabla7[Columna1],Tabla7[Columna2])</f>
        <v>Otros Pasivos Por Pagar A Corto Plazo</v>
      </c>
      <c r="D6982" s="43" t="s">
        <v>1219</v>
      </c>
      <c r="E6982" t="s">
        <v>1218</v>
      </c>
      <c r="F6982" t="s">
        <v>20450</v>
      </c>
      <c r="G6982" s="41">
        <v>45224</v>
      </c>
      <c r="H6982" t="s">
        <v>20451</v>
      </c>
      <c r="L6982" t="s">
        <v>21854</v>
      </c>
      <c r="M6982" s="44">
        <v>-489500</v>
      </c>
      <c r="N6982" s="44">
        <v>-489500</v>
      </c>
    </row>
    <row r="6983" spans="2:14" x14ac:dyDescent="0.25">
      <c r="B6983" s="49" t="s">
        <v>20400</v>
      </c>
      <c r="C6983" s="53" t="str">
        <f>_xlfn.XLOOKUP(Tabla1[[#This Row],[txtDimensionFocus]],Tabla7[Columna1],Tabla7[Columna2])</f>
        <v>Otros Pasivos Por Pagar A Corto Plazo</v>
      </c>
      <c r="D6983" s="43" t="s">
        <v>1219</v>
      </c>
      <c r="E6983" t="s">
        <v>1218</v>
      </c>
      <c r="F6983" t="s">
        <v>21660</v>
      </c>
      <c r="G6983" s="41">
        <v>45308</v>
      </c>
      <c r="H6983" t="s">
        <v>21661</v>
      </c>
      <c r="L6983" t="s">
        <v>21854</v>
      </c>
      <c r="M6983" s="44">
        <v>-484350</v>
      </c>
      <c r="N6983" s="44">
        <v>-484350</v>
      </c>
    </row>
    <row r="6984" spans="2:14" x14ac:dyDescent="0.25">
      <c r="B6984" s="49" t="s">
        <v>20400</v>
      </c>
      <c r="C6984" s="53" t="str">
        <f>_xlfn.XLOOKUP(Tabla1[[#This Row],[txtDimensionFocus]],Tabla7[Columna1],Tabla7[Columna2])</f>
        <v>Otros Pasivos Por Pagar A Corto Plazo</v>
      </c>
      <c r="D6984" s="43" t="s">
        <v>1219</v>
      </c>
      <c r="E6984" t="s">
        <v>1218</v>
      </c>
      <c r="F6984" t="s">
        <v>20513</v>
      </c>
      <c r="G6984" s="41">
        <v>45264</v>
      </c>
      <c r="H6984" t="s">
        <v>20514</v>
      </c>
      <c r="L6984" t="s">
        <v>21854</v>
      </c>
      <c r="M6984" s="44">
        <v>-477105.5</v>
      </c>
      <c r="N6984" s="44">
        <v>-477105.5</v>
      </c>
    </row>
    <row r="6985" spans="2:14" x14ac:dyDescent="0.25">
      <c r="B6985" s="49" t="s">
        <v>20400</v>
      </c>
      <c r="C6985" s="53" t="str">
        <f>_xlfn.XLOOKUP(Tabla1[[#This Row],[txtDimensionFocus]],Tabla7[Columna1],Tabla7[Columna2])</f>
        <v>Otros Pasivos Por Pagar A Corto Plazo</v>
      </c>
      <c r="D6985" s="43" t="s">
        <v>1219</v>
      </c>
      <c r="E6985" t="s">
        <v>1218</v>
      </c>
      <c r="F6985" t="s">
        <v>21594</v>
      </c>
      <c r="G6985" s="41">
        <v>45293</v>
      </c>
      <c r="H6985" t="s">
        <v>21595</v>
      </c>
      <c r="L6985" t="s">
        <v>21854</v>
      </c>
      <c r="M6985" s="44">
        <v>-470112</v>
      </c>
      <c r="N6985" s="44">
        <v>-470112</v>
      </c>
    </row>
    <row r="6986" spans="2:14" x14ac:dyDescent="0.25">
      <c r="B6986" s="49" t="s">
        <v>20400</v>
      </c>
      <c r="C6986" s="53" t="str">
        <f>_xlfn.XLOOKUP(Tabla1[[#This Row],[txtDimensionFocus]],Tabla7[Columna1],Tabla7[Columna2])</f>
        <v>Otros Pasivos Por Pagar A Corto Plazo</v>
      </c>
      <c r="D6986" s="43" t="s">
        <v>1219</v>
      </c>
      <c r="E6986" t="s">
        <v>1218</v>
      </c>
      <c r="F6986" t="s">
        <v>20476</v>
      </c>
      <c r="G6986" s="41">
        <v>45224</v>
      </c>
      <c r="H6986" t="s">
        <v>20477</v>
      </c>
      <c r="L6986" t="s">
        <v>21854</v>
      </c>
      <c r="M6986" s="44">
        <v>-464200</v>
      </c>
      <c r="N6986" s="44">
        <v>-464200</v>
      </c>
    </row>
    <row r="6987" spans="2:14" x14ac:dyDescent="0.25">
      <c r="B6987" s="49" t="s">
        <v>20400</v>
      </c>
      <c r="C6987" s="53" t="str">
        <f>_xlfn.XLOOKUP(Tabla1[[#This Row],[txtDimensionFocus]],Tabla7[Columna1],Tabla7[Columna2])</f>
        <v>Otros Pasivos Por Pagar A Corto Plazo</v>
      </c>
      <c r="D6987" s="43" t="s">
        <v>1219</v>
      </c>
      <c r="E6987" t="s">
        <v>1218</v>
      </c>
      <c r="F6987" t="s">
        <v>20561</v>
      </c>
      <c r="G6987" s="41">
        <v>45282</v>
      </c>
      <c r="H6987" t="s">
        <v>20562</v>
      </c>
      <c r="L6987" t="s">
        <v>21854</v>
      </c>
      <c r="M6987" s="44">
        <v>-459705</v>
      </c>
      <c r="N6987" s="44">
        <v>-459705</v>
      </c>
    </row>
    <row r="6988" spans="2:14" x14ac:dyDescent="0.25">
      <c r="B6988" s="49" t="s">
        <v>20400</v>
      </c>
      <c r="C6988" s="53" t="str">
        <f>_xlfn.XLOOKUP(Tabla1[[#This Row],[txtDimensionFocus]],Tabla7[Columna1],Tabla7[Columna2])</f>
        <v>Otros Pasivos Por Pagar A Corto Plazo</v>
      </c>
      <c r="D6988" s="43" t="s">
        <v>1219</v>
      </c>
      <c r="E6988" t="s">
        <v>1218</v>
      </c>
      <c r="F6988" t="s">
        <v>20519</v>
      </c>
      <c r="G6988" s="41">
        <v>45265</v>
      </c>
      <c r="H6988" t="s">
        <v>20520</v>
      </c>
      <c r="L6988" t="s">
        <v>21854</v>
      </c>
      <c r="M6988" s="44">
        <v>-450750</v>
      </c>
      <c r="N6988" s="44">
        <v>-450750</v>
      </c>
    </row>
    <row r="6989" spans="2:14" x14ac:dyDescent="0.25">
      <c r="B6989" s="49" t="s">
        <v>20400</v>
      </c>
      <c r="C6989" s="53" t="str">
        <f>_xlfn.XLOOKUP(Tabla1[[#This Row],[txtDimensionFocus]],Tabla7[Columna1],Tabla7[Columna2])</f>
        <v>Otros Pasivos Por Pagar A Corto Plazo</v>
      </c>
      <c r="D6989" s="43" t="s">
        <v>1219</v>
      </c>
      <c r="E6989" t="s">
        <v>1218</v>
      </c>
      <c r="F6989" t="s">
        <v>20472</v>
      </c>
      <c r="G6989" s="41">
        <v>45224</v>
      </c>
      <c r="H6989" t="s">
        <v>20473</v>
      </c>
      <c r="L6989" t="s">
        <v>21854</v>
      </c>
      <c r="M6989" s="44">
        <v>-432300</v>
      </c>
      <c r="N6989" s="44">
        <v>-432300</v>
      </c>
    </row>
    <row r="6990" spans="2:14" x14ac:dyDescent="0.25">
      <c r="B6990" s="49" t="s">
        <v>20400</v>
      </c>
      <c r="C6990" s="53" t="str">
        <f>_xlfn.XLOOKUP(Tabla1[[#This Row],[txtDimensionFocus]],Tabla7[Columna1],Tabla7[Columna2])</f>
        <v>Otros Pasivos Por Pagar A Corto Plazo</v>
      </c>
      <c r="D6990" s="43" t="s">
        <v>1219</v>
      </c>
      <c r="E6990" t="s">
        <v>1218</v>
      </c>
      <c r="F6990" t="s">
        <v>20430</v>
      </c>
      <c r="G6990" s="41">
        <v>45175</v>
      </c>
      <c r="H6990" t="s">
        <v>20431</v>
      </c>
      <c r="L6990" t="s">
        <v>21854</v>
      </c>
      <c r="M6990" s="44">
        <v>-421300.88</v>
      </c>
      <c r="N6990" s="44">
        <v>-421300.88</v>
      </c>
    </row>
    <row r="6991" spans="2:14" x14ac:dyDescent="0.25">
      <c r="B6991" s="49" t="s">
        <v>20400</v>
      </c>
      <c r="C6991" s="53" t="str">
        <f>_xlfn.XLOOKUP(Tabla1[[#This Row],[txtDimensionFocus]],Tabla7[Columna1],Tabla7[Columna2])</f>
        <v>Otros Pasivos Por Pagar A Corto Plazo</v>
      </c>
      <c r="D6991" s="43" t="s">
        <v>1219</v>
      </c>
      <c r="E6991" t="s">
        <v>1218</v>
      </c>
      <c r="F6991" t="s">
        <v>24175</v>
      </c>
      <c r="G6991" s="41">
        <v>45322</v>
      </c>
      <c r="H6991" t="s">
        <v>24176</v>
      </c>
      <c r="L6991" t="s">
        <v>21854</v>
      </c>
      <c r="M6991" s="44">
        <v>-420120</v>
      </c>
      <c r="N6991" s="44">
        <v>-420120</v>
      </c>
    </row>
    <row r="6992" spans="2:14" x14ac:dyDescent="0.25">
      <c r="B6992" s="49" t="s">
        <v>20400</v>
      </c>
      <c r="C6992" s="53" t="str">
        <f>_xlfn.XLOOKUP(Tabla1[[#This Row],[txtDimensionFocus]],Tabla7[Columna1],Tabla7[Columna2])</f>
        <v>Otros Pasivos Por Pagar A Corto Plazo</v>
      </c>
      <c r="D6992" s="43" t="s">
        <v>1219</v>
      </c>
      <c r="E6992" t="s">
        <v>1218</v>
      </c>
      <c r="F6992" t="s">
        <v>20456</v>
      </c>
      <c r="G6992" s="41">
        <v>45224</v>
      </c>
      <c r="H6992" t="s">
        <v>20457</v>
      </c>
      <c r="L6992" t="s">
        <v>21854</v>
      </c>
      <c r="M6992" s="44">
        <v>-403700</v>
      </c>
      <c r="N6992" s="44">
        <v>-403700</v>
      </c>
    </row>
    <row r="6993" spans="2:14" x14ac:dyDescent="0.25">
      <c r="B6993" s="49" t="s">
        <v>23866</v>
      </c>
      <c r="C6993" s="53" t="str">
        <f>_xlfn.XLOOKUP(Tabla1[[#This Row],[txtDimensionFocus]],Tabla7[Columna1],Tabla7[Columna2])</f>
        <v>Reposicion/Reposicion Cajas Chicas/Fondos</v>
      </c>
      <c r="D6993" s="43" t="s">
        <v>23924</v>
      </c>
      <c r="E6993" t="s">
        <v>23925</v>
      </c>
      <c r="F6993" t="s">
        <v>23928</v>
      </c>
      <c r="G6993" s="41">
        <v>44824</v>
      </c>
      <c r="H6993" t="s">
        <v>23929</v>
      </c>
      <c r="L6993" t="s">
        <v>21854</v>
      </c>
      <c r="M6993" s="44">
        <v>500000</v>
      </c>
      <c r="N6993" s="44">
        <v>500000</v>
      </c>
    </row>
    <row r="6994" spans="2:14" x14ac:dyDescent="0.25">
      <c r="B6994" s="49" t="s">
        <v>20400</v>
      </c>
      <c r="C6994" s="53" t="str">
        <f>_xlfn.XLOOKUP(Tabla1[[#This Row],[txtDimensionFocus]],Tabla7[Columna1],Tabla7[Columna2])</f>
        <v>Otros Pasivos Por Pagar A Corto Plazo</v>
      </c>
      <c r="D6994" s="43" t="s">
        <v>1219</v>
      </c>
      <c r="E6994" t="s">
        <v>1218</v>
      </c>
      <c r="F6994" t="s">
        <v>20555</v>
      </c>
      <c r="G6994" s="41">
        <v>45286</v>
      </c>
      <c r="H6994" t="s">
        <v>20556</v>
      </c>
      <c r="L6994" t="s">
        <v>21854</v>
      </c>
      <c r="M6994" s="44">
        <v>-401700</v>
      </c>
      <c r="N6994" s="44">
        <v>-401700</v>
      </c>
    </row>
    <row r="6995" spans="2:14" x14ac:dyDescent="0.25">
      <c r="B6995" s="49" t="s">
        <v>20400</v>
      </c>
      <c r="C6995" s="53" t="str">
        <f>_xlfn.XLOOKUP(Tabla1[[#This Row],[txtDimensionFocus]],Tabla7[Columna1],Tabla7[Columna2])</f>
        <v>Otros Pasivos Por Pagar A Corto Plazo</v>
      </c>
      <c r="D6995" s="43" t="s">
        <v>1219</v>
      </c>
      <c r="E6995" t="s">
        <v>1218</v>
      </c>
      <c r="F6995" t="s">
        <v>20585</v>
      </c>
      <c r="G6995" s="41">
        <v>45288</v>
      </c>
      <c r="H6995" t="s">
        <v>20586</v>
      </c>
      <c r="L6995" t="s">
        <v>21854</v>
      </c>
      <c r="M6995" s="44">
        <v>-389450</v>
      </c>
      <c r="N6995" s="44">
        <v>-389450</v>
      </c>
    </row>
    <row r="6996" spans="2:14" x14ac:dyDescent="0.25">
      <c r="B6996" s="49" t="s">
        <v>20400</v>
      </c>
      <c r="C6996" s="53" t="str">
        <f>_xlfn.XLOOKUP(Tabla1[[#This Row],[txtDimensionFocus]],Tabla7[Columna1],Tabla7[Columna2])</f>
        <v>Otros Pasivos Por Pagar A Corto Plazo</v>
      </c>
      <c r="D6996" s="43" t="s">
        <v>1219</v>
      </c>
      <c r="E6996" t="s">
        <v>1218</v>
      </c>
      <c r="F6996" t="s">
        <v>21633</v>
      </c>
      <c r="G6996" s="41">
        <v>45303</v>
      </c>
      <c r="H6996" t="s">
        <v>21634</v>
      </c>
      <c r="L6996" t="s">
        <v>21854</v>
      </c>
      <c r="M6996" s="44">
        <v>-365097.5</v>
      </c>
      <c r="N6996" s="44">
        <v>-365097.5</v>
      </c>
    </row>
    <row r="6997" spans="2:14" x14ac:dyDescent="0.25">
      <c r="B6997" s="49" t="s">
        <v>20400</v>
      </c>
      <c r="C6997" s="53" t="str">
        <f>_xlfn.XLOOKUP(Tabla1[[#This Row],[txtDimensionFocus]],Tabla7[Columna1],Tabla7[Columna2])</f>
        <v>Otros Pasivos Por Pagar A Corto Plazo</v>
      </c>
      <c r="D6997" s="43" t="s">
        <v>1219</v>
      </c>
      <c r="E6997" t="s">
        <v>1218</v>
      </c>
      <c r="F6997" t="s">
        <v>20515</v>
      </c>
      <c r="G6997" s="41">
        <v>45267</v>
      </c>
      <c r="H6997" t="s">
        <v>20516</v>
      </c>
      <c r="L6997" t="s">
        <v>21854</v>
      </c>
      <c r="M6997" s="44">
        <v>-350050</v>
      </c>
      <c r="N6997" s="44">
        <v>-350050</v>
      </c>
    </row>
    <row r="6998" spans="2:14" x14ac:dyDescent="0.25">
      <c r="B6998" s="49" t="s">
        <v>20400</v>
      </c>
      <c r="C6998" s="53" t="str">
        <f>_xlfn.XLOOKUP(Tabla1[[#This Row],[txtDimensionFocus]],Tabla7[Columna1],Tabla7[Columna2])</f>
        <v>Otros Pasivos Por Pagar A Corto Plazo</v>
      </c>
      <c r="D6998" s="43" t="s">
        <v>1219</v>
      </c>
      <c r="E6998" t="s">
        <v>1218</v>
      </c>
      <c r="F6998" t="s">
        <v>24151</v>
      </c>
      <c r="G6998" s="41">
        <v>45315</v>
      </c>
      <c r="H6998" t="s">
        <v>24152</v>
      </c>
      <c r="L6998" t="s">
        <v>21854</v>
      </c>
      <c r="M6998" s="44">
        <v>-350000</v>
      </c>
      <c r="N6998" s="44">
        <v>-350000</v>
      </c>
    </row>
    <row r="6999" spans="2:14" x14ac:dyDescent="0.25">
      <c r="B6999" s="49" t="s">
        <v>20400</v>
      </c>
      <c r="C6999" s="53" t="str">
        <f>_xlfn.XLOOKUP(Tabla1[[#This Row],[txtDimensionFocus]],Tabla7[Columna1],Tabla7[Columna2])</f>
        <v>Otros Pasivos Por Pagar A Corto Plazo</v>
      </c>
      <c r="D6999" s="43" t="s">
        <v>1219</v>
      </c>
      <c r="E6999" t="s">
        <v>1218</v>
      </c>
      <c r="F6999" t="s">
        <v>20482</v>
      </c>
      <c r="G6999" s="41">
        <v>45224</v>
      </c>
      <c r="H6999" t="s">
        <v>20483</v>
      </c>
      <c r="L6999" t="s">
        <v>21854</v>
      </c>
      <c r="M6999" s="44">
        <v>-341000</v>
      </c>
      <c r="N6999" s="44">
        <v>-341000</v>
      </c>
    </row>
    <row r="7000" spans="2:14" x14ac:dyDescent="0.25">
      <c r="B7000" s="49" t="s">
        <v>20400</v>
      </c>
      <c r="C7000" s="53" t="str">
        <f>_xlfn.XLOOKUP(Tabla1[[#This Row],[txtDimensionFocus]],Tabla7[Columna1],Tabla7[Columna2])</f>
        <v>Otros Pasivos Por Pagar A Corto Plazo</v>
      </c>
      <c r="D7000" s="43" t="s">
        <v>1219</v>
      </c>
      <c r="E7000" t="s">
        <v>1218</v>
      </c>
      <c r="F7000" t="s">
        <v>20492</v>
      </c>
      <c r="G7000" s="41">
        <v>45231</v>
      </c>
      <c r="H7000" t="s">
        <v>20493</v>
      </c>
      <c r="L7000" t="s">
        <v>21854</v>
      </c>
      <c r="M7000" s="44">
        <v>-323470</v>
      </c>
      <c r="N7000" s="44">
        <v>-323470</v>
      </c>
    </row>
    <row r="7001" spans="2:14" x14ac:dyDescent="0.25">
      <c r="B7001" s="49" t="s">
        <v>20400</v>
      </c>
      <c r="C7001" s="53" t="str">
        <f>_xlfn.XLOOKUP(Tabla1[[#This Row],[txtDimensionFocus]],Tabla7[Columna1],Tabla7[Columna2])</f>
        <v>Otros Pasivos Por Pagar A Corto Plazo</v>
      </c>
      <c r="D7001" s="43" t="s">
        <v>1219</v>
      </c>
      <c r="E7001" t="s">
        <v>1218</v>
      </c>
      <c r="F7001" t="s">
        <v>21614</v>
      </c>
      <c r="G7001" s="41">
        <v>45302</v>
      </c>
      <c r="H7001" t="s">
        <v>21615</v>
      </c>
      <c r="L7001" t="s">
        <v>21854</v>
      </c>
      <c r="M7001" s="44">
        <v>-317817.5</v>
      </c>
      <c r="N7001" s="44">
        <v>-317817.5</v>
      </c>
    </row>
    <row r="7002" spans="2:14" x14ac:dyDescent="0.25">
      <c r="B7002" s="49" t="s">
        <v>20400</v>
      </c>
      <c r="C7002" s="53" t="str">
        <f>_xlfn.XLOOKUP(Tabla1[[#This Row],[txtDimensionFocus]],Tabla7[Columna1],Tabla7[Columna2])</f>
        <v>Otros Pasivos Por Pagar A Corto Plazo</v>
      </c>
      <c r="D7002" s="43" t="s">
        <v>1219</v>
      </c>
      <c r="E7002" t="s">
        <v>1218</v>
      </c>
      <c r="F7002" t="s">
        <v>24147</v>
      </c>
      <c r="G7002" s="41">
        <v>45315</v>
      </c>
      <c r="H7002" t="s">
        <v>24148</v>
      </c>
      <c r="L7002" t="s">
        <v>21854</v>
      </c>
      <c r="M7002" s="44">
        <v>-306504</v>
      </c>
      <c r="N7002" s="44">
        <v>-306504</v>
      </c>
    </row>
    <row r="7003" spans="2:14" x14ac:dyDescent="0.25">
      <c r="B7003" s="49" t="s">
        <v>20400</v>
      </c>
      <c r="C7003" s="53" t="str">
        <f>_xlfn.XLOOKUP(Tabla1[[#This Row],[txtDimensionFocus]],Tabla7[Columna1],Tabla7[Columna2])</f>
        <v>Otros Pasivos Por Pagar A Corto Plazo</v>
      </c>
      <c r="D7003" s="43" t="s">
        <v>1219</v>
      </c>
      <c r="E7003" t="s">
        <v>1218</v>
      </c>
      <c r="F7003" t="s">
        <v>20589</v>
      </c>
      <c r="G7003" s="41">
        <v>45288</v>
      </c>
      <c r="H7003" t="s">
        <v>20590</v>
      </c>
      <c r="L7003" t="s">
        <v>21854</v>
      </c>
      <c r="M7003" s="44">
        <v>-304800</v>
      </c>
      <c r="N7003" s="44">
        <v>-304800</v>
      </c>
    </row>
    <row r="7004" spans="2:14" x14ac:dyDescent="0.25">
      <c r="B7004" s="49" t="s">
        <v>20400</v>
      </c>
      <c r="C7004" s="53" t="str">
        <f>_xlfn.XLOOKUP(Tabla1[[#This Row],[txtDimensionFocus]],Tabla7[Columna1],Tabla7[Columna2])</f>
        <v>Otros Pasivos Por Pagar A Corto Plazo</v>
      </c>
      <c r="D7004" s="43" t="s">
        <v>1219</v>
      </c>
      <c r="E7004" t="s">
        <v>1218</v>
      </c>
      <c r="F7004" t="s">
        <v>21647</v>
      </c>
      <c r="G7004" s="41">
        <v>45307</v>
      </c>
      <c r="H7004" t="s">
        <v>21648</v>
      </c>
      <c r="L7004" t="s">
        <v>21854</v>
      </c>
      <c r="M7004" s="44">
        <v>-302352.2</v>
      </c>
      <c r="N7004" s="44">
        <v>-302352.2</v>
      </c>
    </row>
    <row r="7005" spans="2:14" x14ac:dyDescent="0.25">
      <c r="B7005" s="49" t="s">
        <v>20400</v>
      </c>
      <c r="C7005" s="53" t="str">
        <f>_xlfn.XLOOKUP(Tabla1[[#This Row],[txtDimensionFocus]],Tabla7[Columna1],Tabla7[Columna2])</f>
        <v>Otros Pasivos Por Pagar A Corto Plazo</v>
      </c>
      <c r="D7005" s="43" t="s">
        <v>1219</v>
      </c>
      <c r="E7005" t="s">
        <v>1218</v>
      </c>
      <c r="F7005" t="s">
        <v>20484</v>
      </c>
      <c r="G7005" s="41">
        <v>45224</v>
      </c>
      <c r="H7005" t="s">
        <v>20485</v>
      </c>
      <c r="L7005" t="s">
        <v>21854</v>
      </c>
      <c r="M7005" s="44">
        <v>-279400</v>
      </c>
      <c r="N7005" s="44">
        <v>-279400</v>
      </c>
    </row>
    <row r="7006" spans="2:14" x14ac:dyDescent="0.25">
      <c r="B7006" s="49" t="s">
        <v>20400</v>
      </c>
      <c r="C7006" s="53" t="str">
        <f>_xlfn.XLOOKUP(Tabla1[[#This Row],[txtDimensionFocus]],Tabla7[Columna1],Tabla7[Columna2])</f>
        <v>Otros Pasivos Por Pagar A Corto Plazo</v>
      </c>
      <c r="D7006" s="43" t="s">
        <v>1219</v>
      </c>
      <c r="E7006" t="s">
        <v>1218</v>
      </c>
      <c r="F7006" t="s">
        <v>21604</v>
      </c>
      <c r="G7006" s="41">
        <v>45299</v>
      </c>
      <c r="H7006" t="s">
        <v>21605</v>
      </c>
      <c r="L7006" t="s">
        <v>21854</v>
      </c>
      <c r="M7006" s="44">
        <v>-275285</v>
      </c>
      <c r="N7006" s="44">
        <v>-275285</v>
      </c>
    </row>
    <row r="7007" spans="2:14" x14ac:dyDescent="0.25">
      <c r="B7007" s="49" t="s">
        <v>20400</v>
      </c>
      <c r="C7007" s="53" t="str">
        <f>_xlfn.XLOOKUP(Tabla1[[#This Row],[txtDimensionFocus]],Tabla7[Columna1],Tabla7[Columna2])</f>
        <v>Otros Pasivos Por Pagar A Corto Plazo</v>
      </c>
      <c r="D7007" s="43" t="s">
        <v>1219</v>
      </c>
      <c r="E7007" t="s">
        <v>1218</v>
      </c>
      <c r="F7007" t="s">
        <v>21631</v>
      </c>
      <c r="G7007" s="41">
        <v>45303</v>
      </c>
      <c r="H7007" t="s">
        <v>21632</v>
      </c>
      <c r="L7007" t="s">
        <v>21854</v>
      </c>
      <c r="M7007" s="44">
        <v>-269070</v>
      </c>
      <c r="N7007" s="44">
        <v>-269070</v>
      </c>
    </row>
    <row r="7008" spans="2:14" x14ac:dyDescent="0.25">
      <c r="B7008" s="49" t="s">
        <v>20400</v>
      </c>
      <c r="C7008" s="53" t="str">
        <f>_xlfn.XLOOKUP(Tabla1[[#This Row],[txtDimensionFocus]],Tabla7[Columna1],Tabla7[Columna2])</f>
        <v>Otros Pasivos Por Pagar A Corto Plazo</v>
      </c>
      <c r="D7008" s="43" t="s">
        <v>1219</v>
      </c>
      <c r="E7008" t="s">
        <v>1218</v>
      </c>
      <c r="F7008" t="s">
        <v>20488</v>
      </c>
      <c r="G7008" s="41">
        <v>45224</v>
      </c>
      <c r="H7008" t="s">
        <v>20489</v>
      </c>
      <c r="L7008" t="s">
        <v>21854</v>
      </c>
      <c r="M7008" s="44">
        <v>-250800</v>
      </c>
      <c r="N7008" s="44">
        <v>-250800</v>
      </c>
    </row>
    <row r="7009" spans="2:14" x14ac:dyDescent="0.25">
      <c r="B7009" s="49" t="s">
        <v>20400</v>
      </c>
      <c r="C7009" s="53" t="str">
        <f>_xlfn.XLOOKUP(Tabla1[[#This Row],[txtDimensionFocus]],Tabla7[Columna1],Tabla7[Columna2])</f>
        <v>Otros Pasivos Por Pagar A Corto Plazo</v>
      </c>
      <c r="D7009" s="43" t="s">
        <v>1219</v>
      </c>
      <c r="E7009" t="s">
        <v>1218</v>
      </c>
      <c r="F7009" t="s">
        <v>21602</v>
      </c>
      <c r="G7009" s="41">
        <v>45299</v>
      </c>
      <c r="H7009" t="s">
        <v>21603</v>
      </c>
      <c r="L7009" t="s">
        <v>21854</v>
      </c>
      <c r="M7009" s="44">
        <v>-243860</v>
      </c>
      <c r="N7009" s="44">
        <v>-243860</v>
      </c>
    </row>
    <row r="7010" spans="2:14" x14ac:dyDescent="0.25">
      <c r="B7010" s="49" t="s">
        <v>20400</v>
      </c>
      <c r="C7010" s="53" t="str">
        <f>_xlfn.XLOOKUP(Tabla1[[#This Row],[txtDimensionFocus]],Tabla7[Columna1],Tabla7[Columna2])</f>
        <v>Otros Pasivos Por Pagar A Corto Plazo</v>
      </c>
      <c r="D7010" s="43" t="s">
        <v>1219</v>
      </c>
      <c r="E7010" t="s">
        <v>1218</v>
      </c>
      <c r="F7010" t="s">
        <v>20446</v>
      </c>
      <c r="G7010" s="41">
        <v>45224</v>
      </c>
      <c r="H7010" t="s">
        <v>20447</v>
      </c>
      <c r="L7010" t="s">
        <v>21854</v>
      </c>
      <c r="M7010" s="44">
        <v>-234300</v>
      </c>
      <c r="N7010" s="44">
        <v>-234300</v>
      </c>
    </row>
    <row r="7011" spans="2:14" x14ac:dyDescent="0.25">
      <c r="B7011" s="49" t="s">
        <v>20400</v>
      </c>
      <c r="C7011" s="53" t="str">
        <f>_xlfn.XLOOKUP(Tabla1[[#This Row],[txtDimensionFocus]],Tabla7[Columna1],Tabla7[Columna2])</f>
        <v>Otros Pasivos Por Pagar A Corto Plazo</v>
      </c>
      <c r="D7011" s="43" t="s">
        <v>1219</v>
      </c>
      <c r="E7011" t="s">
        <v>1218</v>
      </c>
      <c r="F7011" t="s">
        <v>21588</v>
      </c>
      <c r="G7011" s="41">
        <v>45293</v>
      </c>
      <c r="H7011" t="s">
        <v>21589</v>
      </c>
      <c r="L7011" t="s">
        <v>21854</v>
      </c>
      <c r="M7011" s="44">
        <v>-232267.5</v>
      </c>
      <c r="N7011" s="44">
        <v>-232267.5</v>
      </c>
    </row>
    <row r="7012" spans="2:14" x14ac:dyDescent="0.25">
      <c r="B7012" s="49" t="s">
        <v>20400</v>
      </c>
      <c r="C7012" s="53" t="str">
        <f>_xlfn.XLOOKUP(Tabla1[[#This Row],[txtDimensionFocus]],Tabla7[Columna1],Tabla7[Columna2])</f>
        <v>Otros Pasivos Por Pagar A Corto Plazo</v>
      </c>
      <c r="D7012" s="43" t="s">
        <v>1219</v>
      </c>
      <c r="E7012" t="s">
        <v>1218</v>
      </c>
      <c r="F7012" t="s">
        <v>24143</v>
      </c>
      <c r="G7012" s="41">
        <v>45315</v>
      </c>
      <c r="H7012" t="s">
        <v>24144</v>
      </c>
      <c r="L7012" t="s">
        <v>21854</v>
      </c>
      <c r="M7012" s="44">
        <v>-227195</v>
      </c>
      <c r="N7012" s="44">
        <v>-227195</v>
      </c>
    </row>
    <row r="7013" spans="2:14" x14ac:dyDescent="0.25">
      <c r="B7013" s="49" t="s">
        <v>20400</v>
      </c>
      <c r="C7013" s="53" t="str">
        <f>_xlfn.XLOOKUP(Tabla1[[#This Row],[txtDimensionFocus]],Tabla7[Columna1],Tabla7[Columna2])</f>
        <v>Otros Pasivos Por Pagar A Corto Plazo</v>
      </c>
      <c r="D7013" s="43" t="s">
        <v>1219</v>
      </c>
      <c r="E7013" t="s">
        <v>1218</v>
      </c>
      <c r="F7013" t="s">
        <v>20448</v>
      </c>
      <c r="G7013" s="41">
        <v>45224</v>
      </c>
      <c r="H7013" t="s">
        <v>20449</v>
      </c>
      <c r="L7013" t="s">
        <v>21854</v>
      </c>
      <c r="M7013" s="44">
        <v>-220000</v>
      </c>
      <c r="N7013" s="44">
        <v>-220000</v>
      </c>
    </row>
    <row r="7014" spans="2:14" x14ac:dyDescent="0.25">
      <c r="B7014" s="49" t="s">
        <v>20400</v>
      </c>
      <c r="C7014" s="53" t="str">
        <f>_xlfn.XLOOKUP(Tabla1[[#This Row],[txtDimensionFocus]],Tabla7[Columna1],Tabla7[Columna2])</f>
        <v>Otros Pasivos Por Pagar A Corto Plazo</v>
      </c>
      <c r="D7014" s="43" t="s">
        <v>1219</v>
      </c>
      <c r="E7014" t="s">
        <v>1218</v>
      </c>
      <c r="F7014" t="s">
        <v>21625</v>
      </c>
      <c r="G7014" s="41">
        <v>45302</v>
      </c>
      <c r="H7014" t="s">
        <v>21626</v>
      </c>
      <c r="L7014" t="s">
        <v>21854</v>
      </c>
      <c r="M7014" s="44">
        <v>-216320</v>
      </c>
      <c r="N7014" s="44">
        <v>-216320</v>
      </c>
    </row>
    <row r="7015" spans="2:14" x14ac:dyDescent="0.25">
      <c r="B7015" s="49" t="s">
        <v>20400</v>
      </c>
      <c r="C7015" s="53" t="str">
        <f>_xlfn.XLOOKUP(Tabla1[[#This Row],[txtDimensionFocus]],Tabla7[Columna1],Tabla7[Columna2])</f>
        <v>Otros Pasivos Por Pagar A Corto Plazo</v>
      </c>
      <c r="D7015" s="43" t="s">
        <v>1219</v>
      </c>
      <c r="E7015" t="s">
        <v>1218</v>
      </c>
      <c r="F7015" t="s">
        <v>20535</v>
      </c>
      <c r="G7015" s="41">
        <v>45273</v>
      </c>
      <c r="H7015" t="s">
        <v>20536</v>
      </c>
      <c r="L7015" t="s">
        <v>21854</v>
      </c>
      <c r="M7015" s="44">
        <v>-208060</v>
      </c>
      <c r="N7015" s="44">
        <v>-208060</v>
      </c>
    </row>
    <row r="7016" spans="2:14" x14ac:dyDescent="0.25">
      <c r="B7016" s="49" t="s">
        <v>20400</v>
      </c>
      <c r="C7016" s="53" t="str">
        <f>_xlfn.XLOOKUP(Tabla1[[#This Row],[txtDimensionFocus]],Tabla7[Columna1],Tabla7[Columna2])</f>
        <v>Otros Pasivos Por Pagar A Corto Plazo</v>
      </c>
      <c r="D7016" s="43" t="s">
        <v>1219</v>
      </c>
      <c r="E7016" t="s">
        <v>1218</v>
      </c>
      <c r="F7016" t="s">
        <v>20571</v>
      </c>
      <c r="G7016" s="41">
        <v>45282</v>
      </c>
      <c r="H7016" t="s">
        <v>20572</v>
      </c>
      <c r="L7016" t="s">
        <v>21854</v>
      </c>
      <c r="M7016" s="44">
        <v>-202710</v>
      </c>
      <c r="N7016" s="44">
        <v>-202710</v>
      </c>
    </row>
    <row r="7017" spans="2:14" x14ac:dyDescent="0.25">
      <c r="B7017" s="49" t="s">
        <v>20400</v>
      </c>
      <c r="C7017" s="53" t="str">
        <f>_xlfn.XLOOKUP(Tabla1[[#This Row],[txtDimensionFocus]],Tabla7[Columna1],Tabla7[Columna2])</f>
        <v>Otros Pasivos Por Pagar A Corto Plazo</v>
      </c>
      <c r="D7017" s="43" t="s">
        <v>1219</v>
      </c>
      <c r="E7017" t="s">
        <v>1218</v>
      </c>
      <c r="F7017" t="s">
        <v>21606</v>
      </c>
      <c r="G7017" s="41">
        <v>45301</v>
      </c>
      <c r="H7017" t="s">
        <v>21607</v>
      </c>
      <c r="L7017" t="s">
        <v>21854</v>
      </c>
      <c r="M7017" s="44">
        <v>-195900</v>
      </c>
      <c r="N7017" s="44">
        <v>-195900</v>
      </c>
    </row>
    <row r="7018" spans="2:14" x14ac:dyDescent="0.25">
      <c r="B7018" s="49" t="s">
        <v>20400</v>
      </c>
      <c r="C7018" s="53" t="str">
        <f>_xlfn.XLOOKUP(Tabla1[[#This Row],[txtDimensionFocus]],Tabla7[Columna1],Tabla7[Columna2])</f>
        <v>Otros Pasivos Por Pagar A Corto Plazo</v>
      </c>
      <c r="D7018" s="43" t="s">
        <v>1219</v>
      </c>
      <c r="E7018" t="s">
        <v>1218</v>
      </c>
      <c r="F7018" t="s">
        <v>21637</v>
      </c>
      <c r="G7018" s="41">
        <v>45303</v>
      </c>
      <c r="H7018" t="s">
        <v>21638</v>
      </c>
      <c r="L7018" t="s">
        <v>21854</v>
      </c>
      <c r="M7018" s="44">
        <v>-191210</v>
      </c>
      <c r="N7018" s="44">
        <v>-191210</v>
      </c>
    </row>
    <row r="7019" spans="2:14" x14ac:dyDescent="0.25">
      <c r="B7019" s="49" t="s">
        <v>20400</v>
      </c>
      <c r="C7019" s="53" t="str">
        <f>_xlfn.XLOOKUP(Tabla1[[#This Row],[txtDimensionFocus]],Tabla7[Columna1],Tabla7[Columna2])</f>
        <v>Otros Pasivos Por Pagar A Corto Plazo</v>
      </c>
      <c r="D7019" s="43" t="s">
        <v>1219</v>
      </c>
      <c r="E7019" t="s">
        <v>1218</v>
      </c>
      <c r="F7019" t="s">
        <v>20608</v>
      </c>
      <c r="G7019" s="41">
        <v>45291</v>
      </c>
      <c r="H7019" t="s">
        <v>20609</v>
      </c>
      <c r="L7019" t="s">
        <v>21854</v>
      </c>
      <c r="M7019" s="44">
        <v>-179182.5</v>
      </c>
      <c r="N7019" s="44">
        <v>-179182.5</v>
      </c>
    </row>
    <row r="7020" spans="2:14" x14ac:dyDescent="0.25">
      <c r="B7020" s="49" t="s">
        <v>20400</v>
      </c>
      <c r="C7020" s="53" t="str">
        <f>_xlfn.XLOOKUP(Tabla1[[#This Row],[txtDimensionFocus]],Tabla7[Columna1],Tabla7[Columna2])</f>
        <v>Otros Pasivos Por Pagar A Corto Plazo</v>
      </c>
      <c r="D7020" s="43" t="s">
        <v>1219</v>
      </c>
      <c r="E7020" t="s">
        <v>1218</v>
      </c>
      <c r="F7020" t="s">
        <v>21663</v>
      </c>
      <c r="G7020" s="41">
        <v>45309</v>
      </c>
      <c r="H7020" t="s">
        <v>21662</v>
      </c>
      <c r="L7020" t="s">
        <v>21854</v>
      </c>
      <c r="M7020" s="44">
        <v>-173000</v>
      </c>
      <c r="N7020" s="44">
        <v>-173000</v>
      </c>
    </row>
    <row r="7021" spans="2:14" x14ac:dyDescent="0.25">
      <c r="B7021" s="49" t="s">
        <v>20400</v>
      </c>
      <c r="C7021" s="53" t="str">
        <f>_xlfn.XLOOKUP(Tabla1[[#This Row],[txtDimensionFocus]],Tabla7[Columna1],Tabla7[Columna2])</f>
        <v>Otros Pasivos Por Pagar A Corto Plazo</v>
      </c>
      <c r="D7021" s="43" t="s">
        <v>1219</v>
      </c>
      <c r="E7021" t="s">
        <v>1218</v>
      </c>
      <c r="F7021" t="s">
        <v>20494</v>
      </c>
      <c r="G7021" s="41">
        <v>45244</v>
      </c>
      <c r="H7021" t="s">
        <v>20495</v>
      </c>
      <c r="L7021" t="s">
        <v>21854</v>
      </c>
      <c r="M7021" s="44">
        <v>-159500</v>
      </c>
      <c r="N7021" s="44">
        <v>-159500</v>
      </c>
    </row>
    <row r="7022" spans="2:14" x14ac:dyDescent="0.25">
      <c r="B7022" s="49" t="s">
        <v>20400</v>
      </c>
      <c r="C7022" s="53" t="str">
        <f>_xlfn.XLOOKUP(Tabla1[[#This Row],[txtDimensionFocus]],Tabla7[Columna1],Tabla7[Columna2])</f>
        <v>Otros Pasivos Por Pagar A Corto Plazo</v>
      </c>
      <c r="D7022" s="43" t="s">
        <v>1219</v>
      </c>
      <c r="E7022" t="s">
        <v>1218</v>
      </c>
      <c r="F7022" t="s">
        <v>20523</v>
      </c>
      <c r="G7022" s="41">
        <v>45267</v>
      </c>
      <c r="H7022" t="s">
        <v>20524</v>
      </c>
      <c r="L7022" t="s">
        <v>21854</v>
      </c>
      <c r="M7022" s="44">
        <v>-154603.68</v>
      </c>
      <c r="N7022" s="44">
        <v>-154603.68</v>
      </c>
    </row>
    <row r="7023" spans="2:14" x14ac:dyDescent="0.25">
      <c r="B7023" s="49" t="s">
        <v>20400</v>
      </c>
      <c r="C7023" s="53" t="str">
        <f>_xlfn.XLOOKUP(Tabla1[[#This Row],[txtDimensionFocus]],Tabla7[Columna1],Tabla7[Columna2])</f>
        <v>Otros Pasivos Por Pagar A Corto Plazo</v>
      </c>
      <c r="D7023" s="43" t="s">
        <v>1219</v>
      </c>
      <c r="E7023" t="s">
        <v>1218</v>
      </c>
      <c r="F7023" t="s">
        <v>20525</v>
      </c>
      <c r="G7023" s="41">
        <v>45267</v>
      </c>
      <c r="H7023" t="s">
        <v>20526</v>
      </c>
      <c r="L7023" t="s">
        <v>21854</v>
      </c>
      <c r="M7023" s="44">
        <v>-154603.68</v>
      </c>
      <c r="N7023" s="44">
        <v>-154603.68</v>
      </c>
    </row>
    <row r="7024" spans="2:14" x14ac:dyDescent="0.25">
      <c r="B7024" s="49" t="s">
        <v>20400</v>
      </c>
      <c r="C7024" s="53" t="str">
        <f>_xlfn.XLOOKUP(Tabla1[[#This Row],[txtDimensionFocus]],Tabla7[Columna1],Tabla7[Columna2])</f>
        <v>Otros Pasivos Por Pagar A Corto Plazo</v>
      </c>
      <c r="D7024" s="43" t="s">
        <v>1219</v>
      </c>
      <c r="E7024" t="s">
        <v>1218</v>
      </c>
      <c r="F7024" t="s">
        <v>20454</v>
      </c>
      <c r="G7024" s="41">
        <v>45224</v>
      </c>
      <c r="H7024" t="s">
        <v>20455</v>
      </c>
      <c r="L7024" t="s">
        <v>21854</v>
      </c>
      <c r="M7024" s="44">
        <v>-148800</v>
      </c>
      <c r="N7024" s="44">
        <v>-148800</v>
      </c>
    </row>
    <row r="7025" spans="2:14" x14ac:dyDescent="0.25">
      <c r="B7025" s="49" t="s">
        <v>20400</v>
      </c>
      <c r="C7025" s="53" t="str">
        <f>_xlfn.XLOOKUP(Tabla1[[#This Row],[txtDimensionFocus]],Tabla7[Columna1],Tabla7[Columna2])</f>
        <v>Otros Pasivos Por Pagar A Corto Plazo</v>
      </c>
      <c r="D7025" s="43" t="s">
        <v>1219</v>
      </c>
      <c r="E7025" t="s">
        <v>1218</v>
      </c>
      <c r="F7025" t="s">
        <v>21629</v>
      </c>
      <c r="G7025" s="41">
        <v>45302</v>
      </c>
      <c r="H7025" t="s">
        <v>21630</v>
      </c>
      <c r="L7025" t="s">
        <v>21854</v>
      </c>
      <c r="M7025" s="44">
        <v>-145482.5</v>
      </c>
      <c r="N7025" s="44">
        <v>-145482.5</v>
      </c>
    </row>
    <row r="7026" spans="2:14" x14ac:dyDescent="0.25">
      <c r="B7026" s="49" t="s">
        <v>20400</v>
      </c>
      <c r="C7026" s="53" t="str">
        <f>_xlfn.XLOOKUP(Tabla1[[#This Row],[txtDimensionFocus]],Tabla7[Columna1],Tabla7[Columna2])</f>
        <v>Otros Pasivos Por Pagar A Corto Plazo</v>
      </c>
      <c r="D7026" s="43" t="s">
        <v>1219</v>
      </c>
      <c r="E7026" t="s">
        <v>1218</v>
      </c>
      <c r="F7026" t="s">
        <v>20474</v>
      </c>
      <c r="G7026" s="41">
        <v>45224</v>
      </c>
      <c r="H7026" t="s">
        <v>20475</v>
      </c>
      <c r="L7026" t="s">
        <v>21854</v>
      </c>
      <c r="M7026" s="44">
        <v>-136400</v>
      </c>
      <c r="N7026" s="44">
        <v>-136400</v>
      </c>
    </row>
    <row r="7027" spans="2:14" x14ac:dyDescent="0.25">
      <c r="B7027" s="49" t="s">
        <v>20400</v>
      </c>
      <c r="C7027" s="53" t="str">
        <f>_xlfn.XLOOKUP(Tabla1[[#This Row],[txtDimensionFocus]],Tabla7[Columna1],Tabla7[Columna2])</f>
        <v>Otros Pasivos Por Pagar A Corto Plazo</v>
      </c>
      <c r="D7027" s="43" t="s">
        <v>1219</v>
      </c>
      <c r="E7027" t="s">
        <v>1218</v>
      </c>
      <c r="F7027" t="s">
        <v>21653</v>
      </c>
      <c r="G7027" s="41">
        <v>45307</v>
      </c>
      <c r="H7027" t="s">
        <v>21654</v>
      </c>
      <c r="L7027" t="s">
        <v>21854</v>
      </c>
      <c r="M7027" s="44">
        <v>-131802.5</v>
      </c>
      <c r="N7027" s="44">
        <v>-131802.5</v>
      </c>
    </row>
    <row r="7028" spans="2:14" x14ac:dyDescent="0.25">
      <c r="B7028" s="49" t="s">
        <v>20400</v>
      </c>
      <c r="C7028" s="53" t="str">
        <f>_xlfn.XLOOKUP(Tabla1[[#This Row],[txtDimensionFocus]],Tabla7[Columna1],Tabla7[Columna2])</f>
        <v>Otros Pasivos Por Pagar A Corto Plazo</v>
      </c>
      <c r="D7028" s="43" t="s">
        <v>1219</v>
      </c>
      <c r="E7028" t="s">
        <v>1218</v>
      </c>
      <c r="F7028" t="s">
        <v>20553</v>
      </c>
      <c r="G7028" s="41">
        <v>45286</v>
      </c>
      <c r="H7028" t="s">
        <v>20554</v>
      </c>
      <c r="L7028" t="s">
        <v>21854</v>
      </c>
      <c r="M7028" s="44">
        <v>-131580</v>
      </c>
      <c r="N7028" s="44">
        <v>-131580</v>
      </c>
    </row>
    <row r="7029" spans="2:14" x14ac:dyDescent="0.25">
      <c r="B7029" s="49" t="s">
        <v>20400</v>
      </c>
      <c r="C7029" s="53" t="str">
        <f>_xlfn.XLOOKUP(Tabla1[[#This Row],[txtDimensionFocus]],Tabla7[Columna1],Tabla7[Columna2])</f>
        <v>Otros Pasivos Por Pagar A Corto Plazo</v>
      </c>
      <c r="D7029" s="43" t="s">
        <v>1219</v>
      </c>
      <c r="E7029" t="s">
        <v>1218</v>
      </c>
      <c r="F7029" t="s">
        <v>21623</v>
      </c>
      <c r="G7029" s="41">
        <v>45302</v>
      </c>
      <c r="H7029" t="s">
        <v>21624</v>
      </c>
      <c r="L7029" t="s">
        <v>21854</v>
      </c>
      <c r="M7029" s="44">
        <v>-131397.5</v>
      </c>
      <c r="N7029" s="44">
        <v>-131397.5</v>
      </c>
    </row>
    <row r="7030" spans="2:14" x14ac:dyDescent="0.25">
      <c r="B7030" s="49" t="s">
        <v>20400</v>
      </c>
      <c r="C7030" s="53" t="str">
        <f>_xlfn.XLOOKUP(Tabla1[[#This Row],[txtDimensionFocus]],Tabla7[Columna1],Tabla7[Columna2])</f>
        <v>Otros Pasivos Por Pagar A Corto Plazo</v>
      </c>
      <c r="D7030" s="43" t="s">
        <v>1219</v>
      </c>
      <c r="E7030" t="s">
        <v>1218</v>
      </c>
      <c r="F7030" t="s">
        <v>20468</v>
      </c>
      <c r="G7030" s="41">
        <v>45224</v>
      </c>
      <c r="H7030" t="s">
        <v>20469</v>
      </c>
      <c r="L7030" t="s">
        <v>21854</v>
      </c>
      <c r="M7030" s="44">
        <v>-130900</v>
      </c>
      <c r="N7030" s="44">
        <v>-130900</v>
      </c>
    </row>
    <row r="7031" spans="2:14" x14ac:dyDescent="0.25">
      <c r="B7031" s="49" t="s">
        <v>20400</v>
      </c>
      <c r="C7031" s="53" t="str">
        <f>_xlfn.XLOOKUP(Tabla1[[#This Row],[txtDimensionFocus]],Tabla7[Columna1],Tabla7[Columna2])</f>
        <v>Otros Pasivos Por Pagar A Corto Plazo</v>
      </c>
      <c r="D7031" s="43" t="s">
        <v>1219</v>
      </c>
      <c r="E7031" t="s">
        <v>1218</v>
      </c>
      <c r="F7031" t="s">
        <v>21649</v>
      </c>
      <c r="G7031" s="41">
        <v>45307</v>
      </c>
      <c r="H7031" t="s">
        <v>21650</v>
      </c>
      <c r="L7031" t="s">
        <v>21854</v>
      </c>
      <c r="M7031" s="44">
        <v>-127709</v>
      </c>
      <c r="N7031" s="44">
        <v>-127709</v>
      </c>
    </row>
    <row r="7032" spans="2:14" x14ac:dyDescent="0.25">
      <c r="B7032" s="49" t="s">
        <v>20400</v>
      </c>
      <c r="C7032" s="53" t="str">
        <f>_xlfn.XLOOKUP(Tabla1[[#This Row],[txtDimensionFocus]],Tabla7[Columna1],Tabla7[Columna2])</f>
        <v>Otros Pasivos Por Pagar A Corto Plazo</v>
      </c>
      <c r="D7032" s="43" t="s">
        <v>20412</v>
      </c>
      <c r="E7032" t="s">
        <v>20413</v>
      </c>
      <c r="F7032" t="s">
        <v>20414</v>
      </c>
      <c r="G7032" s="41">
        <v>45280</v>
      </c>
      <c r="H7032" t="s">
        <v>7147</v>
      </c>
      <c r="L7032" t="s">
        <v>21854</v>
      </c>
      <c r="M7032" s="44">
        <v>-118000</v>
      </c>
      <c r="N7032" s="44">
        <v>-118000</v>
      </c>
    </row>
    <row r="7033" spans="2:14" x14ac:dyDescent="0.25">
      <c r="B7033" s="49" t="s">
        <v>20400</v>
      </c>
      <c r="C7033" s="53" t="str">
        <f>_xlfn.XLOOKUP(Tabla1[[#This Row],[txtDimensionFocus]],Tabla7[Columna1],Tabla7[Columna2])</f>
        <v>Otros Pasivos Por Pagar A Corto Plazo</v>
      </c>
      <c r="D7033" s="43" t="s">
        <v>20412</v>
      </c>
      <c r="E7033" t="s">
        <v>20413</v>
      </c>
      <c r="F7033" t="s">
        <v>20415</v>
      </c>
      <c r="G7033" s="41">
        <v>45280</v>
      </c>
      <c r="H7033" t="s">
        <v>7132</v>
      </c>
      <c r="L7033" t="s">
        <v>21854</v>
      </c>
      <c r="M7033" s="44">
        <v>-118000</v>
      </c>
      <c r="N7033" s="44">
        <v>-118000</v>
      </c>
    </row>
    <row r="7034" spans="2:14" x14ac:dyDescent="0.25">
      <c r="B7034" s="49" t="s">
        <v>20400</v>
      </c>
      <c r="C7034" s="53" t="str">
        <f>_xlfn.XLOOKUP(Tabla1[[#This Row],[txtDimensionFocus]],Tabla7[Columna1],Tabla7[Columna2])</f>
        <v>Otros Pasivos Por Pagar A Corto Plazo</v>
      </c>
      <c r="D7034" s="43" t="s">
        <v>1219</v>
      </c>
      <c r="E7034" t="s">
        <v>1218</v>
      </c>
      <c r="F7034" t="s">
        <v>21643</v>
      </c>
      <c r="G7034" s="41">
        <v>45303</v>
      </c>
      <c r="H7034" t="s">
        <v>21644</v>
      </c>
      <c r="L7034" t="s">
        <v>21854</v>
      </c>
      <c r="M7034" s="44">
        <v>-117850</v>
      </c>
      <c r="N7034" s="44">
        <v>-117850</v>
      </c>
    </row>
    <row r="7035" spans="2:14" x14ac:dyDescent="0.25">
      <c r="B7035" s="49" t="s">
        <v>20400</v>
      </c>
      <c r="C7035" s="53" t="str">
        <f>_xlfn.XLOOKUP(Tabla1[[#This Row],[txtDimensionFocus]],Tabla7[Columna1],Tabla7[Columna2])</f>
        <v>Otros Pasivos Por Pagar A Corto Plazo</v>
      </c>
      <c r="D7035" s="43" t="s">
        <v>1219</v>
      </c>
      <c r="E7035" t="s">
        <v>1218</v>
      </c>
      <c r="F7035" t="s">
        <v>20602</v>
      </c>
      <c r="G7035" s="41">
        <v>45287</v>
      </c>
      <c r="H7035" t="s">
        <v>20603</v>
      </c>
      <c r="L7035" t="s">
        <v>21854</v>
      </c>
      <c r="M7035" s="44">
        <v>-117125.4</v>
      </c>
      <c r="N7035" s="44">
        <v>-117125.4</v>
      </c>
    </row>
    <row r="7036" spans="2:14" x14ac:dyDescent="0.25">
      <c r="B7036" s="49" t="s">
        <v>20400</v>
      </c>
      <c r="C7036" s="53" t="str">
        <f>_xlfn.XLOOKUP(Tabla1[[#This Row],[txtDimensionFocus]],Tabla7[Columna1],Tabla7[Columna2])</f>
        <v>Otros Pasivos Por Pagar A Corto Plazo</v>
      </c>
      <c r="D7036" s="43" t="s">
        <v>1219</v>
      </c>
      <c r="E7036" t="s">
        <v>1218</v>
      </c>
      <c r="F7036" t="s">
        <v>21655</v>
      </c>
      <c r="G7036" s="41">
        <v>45307</v>
      </c>
      <c r="H7036" t="s">
        <v>21656</v>
      </c>
      <c r="L7036" t="s">
        <v>21854</v>
      </c>
      <c r="M7036" s="44">
        <v>-115950</v>
      </c>
      <c r="N7036" s="44">
        <v>-115950</v>
      </c>
    </row>
    <row r="7037" spans="2:14" x14ac:dyDescent="0.25">
      <c r="B7037" s="49" t="s">
        <v>20400</v>
      </c>
      <c r="C7037" s="53" t="str">
        <f>_xlfn.XLOOKUP(Tabla1[[#This Row],[txtDimensionFocus]],Tabla7[Columna1],Tabla7[Columna2])</f>
        <v>Otros Pasivos Por Pagar A Corto Plazo</v>
      </c>
      <c r="D7037" s="43" t="s">
        <v>1219</v>
      </c>
      <c r="E7037" t="s">
        <v>1218</v>
      </c>
      <c r="F7037" t="s">
        <v>20486</v>
      </c>
      <c r="G7037" s="41">
        <v>45224</v>
      </c>
      <c r="H7037" t="s">
        <v>20487</v>
      </c>
      <c r="L7037" t="s">
        <v>21854</v>
      </c>
      <c r="M7037" s="44">
        <v>-115500</v>
      </c>
      <c r="N7037" s="44">
        <v>-115500</v>
      </c>
    </row>
    <row r="7038" spans="2:14" x14ac:dyDescent="0.25">
      <c r="B7038" s="49" t="s">
        <v>20400</v>
      </c>
      <c r="C7038" s="53" t="str">
        <f>_xlfn.XLOOKUP(Tabla1[[#This Row],[txtDimensionFocus]],Tabla7[Columna1],Tabla7[Columna2])</f>
        <v>Otros Pasivos Por Pagar A Corto Plazo</v>
      </c>
      <c r="D7038" s="43" t="s">
        <v>1219</v>
      </c>
      <c r="E7038" t="s">
        <v>1218</v>
      </c>
      <c r="F7038" t="s">
        <v>20595</v>
      </c>
      <c r="G7038" s="41">
        <v>45288</v>
      </c>
      <c r="H7038" t="s">
        <v>20596</v>
      </c>
      <c r="L7038" t="s">
        <v>21854</v>
      </c>
      <c r="M7038" s="44">
        <v>-114090</v>
      </c>
      <c r="N7038" s="44">
        <v>-114090</v>
      </c>
    </row>
    <row r="7039" spans="2:14" x14ac:dyDescent="0.25">
      <c r="B7039" s="49" t="s">
        <v>20400</v>
      </c>
      <c r="C7039" s="53" t="str">
        <f>_xlfn.XLOOKUP(Tabla1[[#This Row],[txtDimensionFocus]],Tabla7[Columna1],Tabla7[Columna2])</f>
        <v>Otros Pasivos Por Pagar A Corto Plazo</v>
      </c>
      <c r="D7039" s="43" t="s">
        <v>1219</v>
      </c>
      <c r="E7039" t="s">
        <v>1218</v>
      </c>
      <c r="F7039" t="s">
        <v>24163</v>
      </c>
      <c r="G7039" s="41">
        <v>45322</v>
      </c>
      <c r="H7039" t="s">
        <v>24164</v>
      </c>
      <c r="L7039" t="s">
        <v>21854</v>
      </c>
      <c r="M7039" s="44">
        <v>-108196.05</v>
      </c>
      <c r="N7039" s="44">
        <v>-108196.05</v>
      </c>
    </row>
    <row r="7040" spans="2:14" x14ac:dyDescent="0.25">
      <c r="B7040" s="49" t="s">
        <v>20400</v>
      </c>
      <c r="C7040" s="53" t="str">
        <f>_xlfn.XLOOKUP(Tabla1[[#This Row],[txtDimensionFocus]],Tabla7[Columna1],Tabla7[Columna2])</f>
        <v>Otros Pasivos Por Pagar A Corto Plazo</v>
      </c>
      <c r="D7040" s="43" t="s">
        <v>20404</v>
      </c>
      <c r="E7040" t="s">
        <v>20405</v>
      </c>
      <c r="F7040" t="s">
        <v>20406</v>
      </c>
      <c r="G7040" s="41">
        <v>45222</v>
      </c>
      <c r="H7040" t="s">
        <v>20407</v>
      </c>
      <c r="L7040" t="s">
        <v>21854</v>
      </c>
      <c r="M7040" s="44">
        <v>-107221.4</v>
      </c>
      <c r="N7040" s="44">
        <v>-107221.4</v>
      </c>
    </row>
    <row r="7041" spans="2:14" x14ac:dyDescent="0.25">
      <c r="B7041" s="49" t="s">
        <v>20400</v>
      </c>
      <c r="C7041" s="53" t="str">
        <f>_xlfn.XLOOKUP(Tabla1[[#This Row],[txtDimensionFocus]],Tabla7[Columna1],Tabla7[Columna2])</f>
        <v>Otros Pasivos Por Pagar A Corto Plazo</v>
      </c>
      <c r="D7041" s="43" t="s">
        <v>21102</v>
      </c>
      <c r="E7041" t="s">
        <v>24105</v>
      </c>
      <c r="F7041" t="s">
        <v>24106</v>
      </c>
      <c r="G7041" s="41">
        <v>45322</v>
      </c>
      <c r="H7041" t="s">
        <v>24107</v>
      </c>
      <c r="L7041" t="s">
        <v>21854</v>
      </c>
      <c r="M7041" s="44">
        <v>-105172.5</v>
      </c>
      <c r="N7041" s="44">
        <v>-105172.5</v>
      </c>
    </row>
    <row r="7042" spans="2:14" x14ac:dyDescent="0.25">
      <c r="B7042" s="49" t="s">
        <v>20400</v>
      </c>
      <c r="C7042" s="53" t="str">
        <f>_xlfn.XLOOKUP(Tabla1[[#This Row],[txtDimensionFocus]],Tabla7[Columna1],Tabla7[Columna2])</f>
        <v>Otros Pasivos Por Pagar A Corto Plazo</v>
      </c>
      <c r="D7042" s="43" t="s">
        <v>1219</v>
      </c>
      <c r="E7042" t="s">
        <v>1218</v>
      </c>
      <c r="F7042" t="s">
        <v>21645</v>
      </c>
      <c r="G7042" s="41">
        <v>45306</v>
      </c>
      <c r="H7042" t="s">
        <v>21646</v>
      </c>
      <c r="L7042" t="s">
        <v>21854</v>
      </c>
      <c r="M7042" s="44">
        <v>-104666</v>
      </c>
      <c r="N7042" s="44">
        <v>-104666</v>
      </c>
    </row>
    <row r="7043" spans="2:14" x14ac:dyDescent="0.25">
      <c r="B7043" s="49" t="s">
        <v>20400</v>
      </c>
      <c r="C7043" s="53" t="str">
        <f>_xlfn.XLOOKUP(Tabla1[[#This Row],[txtDimensionFocus]],Tabla7[Columna1],Tabla7[Columna2])</f>
        <v>Otros Pasivos Por Pagar A Corto Plazo</v>
      </c>
      <c r="D7043" s="43" t="s">
        <v>1219</v>
      </c>
      <c r="E7043" t="s">
        <v>1218</v>
      </c>
      <c r="F7043" t="s">
        <v>20460</v>
      </c>
      <c r="G7043" s="41">
        <v>45224</v>
      </c>
      <c r="H7043" t="s">
        <v>20461</v>
      </c>
      <c r="L7043" t="s">
        <v>21854</v>
      </c>
      <c r="M7043" s="44">
        <v>-102300</v>
      </c>
      <c r="N7043" s="44">
        <v>-102300</v>
      </c>
    </row>
    <row r="7044" spans="2:14" x14ac:dyDescent="0.25">
      <c r="B7044" s="49" t="s">
        <v>20400</v>
      </c>
      <c r="C7044" s="53" t="str">
        <f>_xlfn.XLOOKUP(Tabla1[[#This Row],[txtDimensionFocus]],Tabla7[Columna1],Tabla7[Columna2])</f>
        <v>Otros Pasivos Por Pagar A Corto Plazo</v>
      </c>
      <c r="D7044" s="43" t="s">
        <v>1219</v>
      </c>
      <c r="E7044" t="s">
        <v>1218</v>
      </c>
      <c r="F7044" t="s">
        <v>20444</v>
      </c>
      <c r="G7044" s="41">
        <v>45224</v>
      </c>
      <c r="H7044" t="s">
        <v>20445</v>
      </c>
      <c r="L7044" t="s">
        <v>21854</v>
      </c>
      <c r="M7044" s="44">
        <v>-99000</v>
      </c>
      <c r="N7044" s="44">
        <v>-99000</v>
      </c>
    </row>
    <row r="7045" spans="2:14" x14ac:dyDescent="0.25">
      <c r="B7045" s="49" t="s">
        <v>20400</v>
      </c>
      <c r="C7045" s="53" t="str">
        <f>_xlfn.XLOOKUP(Tabla1[[#This Row],[txtDimensionFocus]],Tabla7[Columna1],Tabla7[Columna2])</f>
        <v>Otros Pasivos Por Pagar A Corto Plazo</v>
      </c>
      <c r="D7045" s="43" t="s">
        <v>1219</v>
      </c>
      <c r="E7045" t="s">
        <v>1218</v>
      </c>
      <c r="F7045" t="s">
        <v>20464</v>
      </c>
      <c r="G7045" s="41">
        <v>45224</v>
      </c>
      <c r="H7045" t="s">
        <v>20465</v>
      </c>
      <c r="L7045" t="s">
        <v>21854</v>
      </c>
      <c r="M7045" s="44">
        <v>-99000</v>
      </c>
      <c r="N7045" s="44">
        <v>-99000</v>
      </c>
    </row>
    <row r="7046" spans="2:14" x14ac:dyDescent="0.25">
      <c r="B7046" s="49" t="s">
        <v>20400</v>
      </c>
      <c r="C7046" s="53" t="str">
        <f>_xlfn.XLOOKUP(Tabla1[[#This Row],[txtDimensionFocus]],Tabla7[Columna1],Tabla7[Columna2])</f>
        <v>Otros Pasivos Por Pagar A Corto Plazo</v>
      </c>
      <c r="D7046" s="43" t="s">
        <v>1219</v>
      </c>
      <c r="E7046" t="s">
        <v>1218</v>
      </c>
      <c r="F7046" t="s">
        <v>20500</v>
      </c>
      <c r="G7046" s="41">
        <v>45253</v>
      </c>
      <c r="H7046" t="s">
        <v>20501</v>
      </c>
      <c r="L7046" t="s">
        <v>21854</v>
      </c>
      <c r="M7046" s="44">
        <v>-99000</v>
      </c>
      <c r="N7046" s="44">
        <v>-99000</v>
      </c>
    </row>
    <row r="7047" spans="2:14" x14ac:dyDescent="0.25">
      <c r="B7047" s="49" t="s">
        <v>20400</v>
      </c>
      <c r="C7047" s="53" t="str">
        <f>_xlfn.XLOOKUP(Tabla1[[#This Row],[txtDimensionFocus]],Tabla7[Columna1],Tabla7[Columna2])</f>
        <v>Otros Pasivos Por Pagar A Corto Plazo</v>
      </c>
      <c r="D7047" s="43" t="s">
        <v>1219</v>
      </c>
      <c r="E7047" t="s">
        <v>1218</v>
      </c>
      <c r="F7047" t="s">
        <v>20510</v>
      </c>
      <c r="G7047" s="41">
        <v>45264</v>
      </c>
      <c r="H7047" t="s">
        <v>20511</v>
      </c>
      <c r="L7047" t="s">
        <v>21854</v>
      </c>
      <c r="M7047" s="44">
        <v>-99000</v>
      </c>
      <c r="N7047" s="44">
        <v>-99000</v>
      </c>
    </row>
    <row r="7048" spans="2:14" x14ac:dyDescent="0.25">
      <c r="B7048" s="49" t="s">
        <v>20400</v>
      </c>
      <c r="C7048" s="53" t="str">
        <f>_xlfn.XLOOKUP(Tabla1[[#This Row],[txtDimensionFocus]],Tabla7[Columna1],Tabla7[Columna2])</f>
        <v>Otros Pasivos Por Pagar A Corto Plazo</v>
      </c>
      <c r="D7048" s="43" t="s">
        <v>1219</v>
      </c>
      <c r="E7048" t="s">
        <v>1218</v>
      </c>
      <c r="F7048" t="s">
        <v>21666</v>
      </c>
      <c r="G7048" s="41">
        <v>45310</v>
      </c>
      <c r="H7048" t="s">
        <v>21667</v>
      </c>
      <c r="L7048" t="s">
        <v>21854</v>
      </c>
      <c r="M7048" s="44">
        <v>-95963.839999999997</v>
      </c>
      <c r="N7048" s="44">
        <v>-95963.839999999997</v>
      </c>
    </row>
    <row r="7049" spans="2:14" x14ac:dyDescent="0.25">
      <c r="B7049" s="49" t="s">
        <v>20400</v>
      </c>
      <c r="C7049" s="53" t="str">
        <f>_xlfn.XLOOKUP(Tabla1[[#This Row],[txtDimensionFocus]],Tabla7[Columna1],Tabla7[Columna2])</f>
        <v>Otros Pasivos Por Pagar A Corto Plazo</v>
      </c>
      <c r="D7049" s="43" t="s">
        <v>1219</v>
      </c>
      <c r="E7049" t="s">
        <v>1218</v>
      </c>
      <c r="F7049" t="s">
        <v>20442</v>
      </c>
      <c r="G7049" s="41">
        <v>45224</v>
      </c>
      <c r="H7049" t="s">
        <v>20443</v>
      </c>
      <c r="L7049" t="s">
        <v>21854</v>
      </c>
      <c r="M7049" s="44">
        <v>-90200</v>
      </c>
      <c r="N7049" s="44">
        <v>-90200</v>
      </c>
    </row>
    <row r="7050" spans="2:14" x14ac:dyDescent="0.25">
      <c r="B7050" s="49" t="s">
        <v>20400</v>
      </c>
      <c r="C7050" s="53" t="str">
        <f>_xlfn.XLOOKUP(Tabla1[[#This Row],[txtDimensionFocus]],Tabla7[Columna1],Tabla7[Columna2])</f>
        <v>Otros Pasivos Por Pagar A Corto Plazo</v>
      </c>
      <c r="D7050" s="43" t="s">
        <v>1219</v>
      </c>
      <c r="E7050" t="s">
        <v>1218</v>
      </c>
      <c r="F7050" t="s">
        <v>20462</v>
      </c>
      <c r="G7050" s="41">
        <v>45224</v>
      </c>
      <c r="H7050" t="s">
        <v>20463</v>
      </c>
      <c r="L7050" t="s">
        <v>21854</v>
      </c>
      <c r="M7050" s="44">
        <v>-90200</v>
      </c>
      <c r="N7050" s="44">
        <v>-90200</v>
      </c>
    </row>
    <row r="7051" spans="2:14" x14ac:dyDescent="0.25">
      <c r="B7051" s="49" t="s">
        <v>20400</v>
      </c>
      <c r="C7051" s="53" t="str">
        <f>_xlfn.XLOOKUP(Tabla1[[#This Row],[txtDimensionFocus]],Tabla7[Columna1],Tabla7[Columna2])</f>
        <v>Otros Pasivos Por Pagar A Corto Plazo</v>
      </c>
      <c r="D7051" s="43" t="s">
        <v>1219</v>
      </c>
      <c r="E7051" t="s">
        <v>1218</v>
      </c>
      <c r="F7051" t="s">
        <v>20563</v>
      </c>
      <c r="G7051" s="41">
        <v>45282</v>
      </c>
      <c r="H7051" t="s">
        <v>20564</v>
      </c>
      <c r="L7051" t="s">
        <v>21854</v>
      </c>
      <c r="M7051" s="44">
        <v>-84520</v>
      </c>
      <c r="N7051" s="44">
        <v>-84520</v>
      </c>
    </row>
    <row r="7052" spans="2:14" x14ac:dyDescent="0.25">
      <c r="B7052" s="49" t="s">
        <v>20400</v>
      </c>
      <c r="C7052" s="53" t="str">
        <f>_xlfn.XLOOKUP(Tabla1[[#This Row],[txtDimensionFocus]],Tabla7[Columna1],Tabla7[Columna2])</f>
        <v>Otros Pasivos Por Pagar A Corto Plazo</v>
      </c>
      <c r="D7052" s="43" t="s">
        <v>1219</v>
      </c>
      <c r="E7052" t="s">
        <v>1218</v>
      </c>
      <c r="F7052" t="s">
        <v>20452</v>
      </c>
      <c r="G7052" s="41">
        <v>45224</v>
      </c>
      <c r="H7052" t="s">
        <v>20453</v>
      </c>
      <c r="L7052" t="s">
        <v>21854</v>
      </c>
      <c r="M7052" s="44">
        <v>-83600</v>
      </c>
      <c r="N7052" s="44">
        <v>-83600</v>
      </c>
    </row>
    <row r="7053" spans="2:14" x14ac:dyDescent="0.25">
      <c r="B7053" s="49" t="s">
        <v>20400</v>
      </c>
      <c r="C7053" s="53" t="str">
        <f>_xlfn.XLOOKUP(Tabla1[[#This Row],[txtDimensionFocus]],Tabla7[Columna1],Tabla7[Columna2])</f>
        <v>Otros Pasivos Por Pagar A Corto Plazo</v>
      </c>
      <c r="D7053" s="43" t="s">
        <v>20401</v>
      </c>
      <c r="E7053" t="s">
        <v>20402</v>
      </c>
      <c r="F7053" t="s">
        <v>20403</v>
      </c>
      <c r="G7053" s="41">
        <v>45281</v>
      </c>
      <c r="H7053" t="s">
        <v>7147</v>
      </c>
      <c r="L7053" t="s">
        <v>21854</v>
      </c>
      <c r="M7053" s="44">
        <v>-82600</v>
      </c>
      <c r="N7053" s="44">
        <v>-82600</v>
      </c>
    </row>
    <row r="7054" spans="2:14" x14ac:dyDescent="0.25">
      <c r="B7054" s="49" t="s">
        <v>20400</v>
      </c>
      <c r="C7054" s="53" t="str">
        <f>_xlfn.XLOOKUP(Tabla1[[#This Row],[txtDimensionFocus]],Tabla7[Columna1],Tabla7[Columna2])</f>
        <v>Otros Pasivos Por Pagar A Corto Plazo</v>
      </c>
      <c r="D7054" s="43" t="s">
        <v>1219</v>
      </c>
      <c r="E7054" t="s">
        <v>1218</v>
      </c>
      <c r="F7054" t="s">
        <v>20575</v>
      </c>
      <c r="G7054" s="41">
        <v>45286</v>
      </c>
      <c r="H7054" t="s">
        <v>20576</v>
      </c>
      <c r="L7054" t="s">
        <v>21854</v>
      </c>
      <c r="M7054" s="44">
        <v>-81000</v>
      </c>
      <c r="N7054" s="44">
        <v>-81000</v>
      </c>
    </row>
    <row r="7055" spans="2:14" x14ac:dyDescent="0.25">
      <c r="B7055" s="49" t="s">
        <v>20400</v>
      </c>
      <c r="C7055" s="53" t="str">
        <f>_xlfn.XLOOKUP(Tabla1[[#This Row],[txtDimensionFocus]],Tabla7[Columna1],Tabla7[Columna2])</f>
        <v>Otros Pasivos Por Pagar A Corto Plazo</v>
      </c>
      <c r="D7055" s="43" t="s">
        <v>1219</v>
      </c>
      <c r="E7055" t="s">
        <v>1218</v>
      </c>
      <c r="F7055" t="s">
        <v>21651</v>
      </c>
      <c r="G7055" s="41">
        <v>45307</v>
      </c>
      <c r="H7055" t="s">
        <v>21652</v>
      </c>
      <c r="L7055" t="s">
        <v>21854</v>
      </c>
      <c r="M7055" s="44">
        <v>-80120</v>
      </c>
      <c r="N7055" s="44">
        <v>-80120</v>
      </c>
    </row>
    <row r="7056" spans="2:14" x14ac:dyDescent="0.25">
      <c r="B7056" s="49" t="s">
        <v>20400</v>
      </c>
      <c r="C7056" s="53" t="str">
        <f>_xlfn.XLOOKUP(Tabla1[[#This Row],[txtDimensionFocus]],Tabla7[Columna1],Tabla7[Columna2])</f>
        <v>Otros Pasivos Por Pagar A Corto Plazo</v>
      </c>
      <c r="D7056" s="43" t="s">
        <v>1219</v>
      </c>
      <c r="E7056" t="s">
        <v>1218</v>
      </c>
      <c r="F7056" t="s">
        <v>20502</v>
      </c>
      <c r="G7056" s="41">
        <v>45253</v>
      </c>
      <c r="H7056" t="s">
        <v>20503</v>
      </c>
      <c r="L7056" t="s">
        <v>21854</v>
      </c>
      <c r="M7056" s="44">
        <v>-80000</v>
      </c>
      <c r="N7056" s="44">
        <v>-80000</v>
      </c>
    </row>
    <row r="7057" spans="2:14" x14ac:dyDescent="0.25">
      <c r="B7057" s="49" t="s">
        <v>20400</v>
      </c>
      <c r="C7057" s="53" t="str">
        <f>_xlfn.XLOOKUP(Tabla1[[#This Row],[txtDimensionFocus]],Tabla7[Columna1],Tabla7[Columna2])</f>
        <v>Otros Pasivos Por Pagar A Corto Plazo</v>
      </c>
      <c r="D7057" s="43" t="s">
        <v>1219</v>
      </c>
      <c r="E7057" t="s">
        <v>1218</v>
      </c>
      <c r="F7057" t="s">
        <v>20504</v>
      </c>
      <c r="G7057" s="41">
        <v>45253</v>
      </c>
      <c r="H7057" t="s">
        <v>20505</v>
      </c>
      <c r="L7057" t="s">
        <v>21854</v>
      </c>
      <c r="M7057" s="44">
        <v>-78100</v>
      </c>
      <c r="N7057" s="44">
        <v>-78100</v>
      </c>
    </row>
    <row r="7058" spans="2:14" x14ac:dyDescent="0.25">
      <c r="B7058" s="49" t="s">
        <v>20400</v>
      </c>
      <c r="C7058" s="53" t="str">
        <f>_xlfn.XLOOKUP(Tabla1[[#This Row],[txtDimensionFocus]],Tabla7[Columna1],Tabla7[Columna2])</f>
        <v>Otros Pasivos Por Pagar A Corto Plazo</v>
      </c>
      <c r="D7058" s="43" t="s">
        <v>1219</v>
      </c>
      <c r="E7058" t="s">
        <v>1218</v>
      </c>
      <c r="F7058" t="s">
        <v>20567</v>
      </c>
      <c r="G7058" s="41">
        <v>45282</v>
      </c>
      <c r="H7058" t="s">
        <v>20568</v>
      </c>
      <c r="L7058" t="s">
        <v>21854</v>
      </c>
      <c r="M7058" s="44">
        <v>-77257.5</v>
      </c>
      <c r="N7058" s="44">
        <v>-77257.5</v>
      </c>
    </row>
    <row r="7059" spans="2:14" x14ac:dyDescent="0.25">
      <c r="B7059" s="49" t="s">
        <v>20400</v>
      </c>
      <c r="C7059" s="53" t="str">
        <f>_xlfn.XLOOKUP(Tabla1[[#This Row],[txtDimensionFocus]],Tabla7[Columna1],Tabla7[Columna2])</f>
        <v>Otros Pasivos Por Pagar A Corto Plazo</v>
      </c>
      <c r="D7059" s="43" t="s">
        <v>1219</v>
      </c>
      <c r="E7059" t="s">
        <v>1218</v>
      </c>
      <c r="F7059" t="s">
        <v>20573</v>
      </c>
      <c r="G7059" s="41">
        <v>45282</v>
      </c>
      <c r="H7059" t="s">
        <v>20574</v>
      </c>
      <c r="L7059" t="s">
        <v>21854</v>
      </c>
      <c r="M7059" s="44">
        <v>-74360</v>
      </c>
      <c r="N7059" s="44">
        <v>-74360</v>
      </c>
    </row>
    <row r="7060" spans="2:14" x14ac:dyDescent="0.25">
      <c r="B7060" s="49" t="s">
        <v>20400</v>
      </c>
      <c r="C7060" s="53" t="str">
        <f>_xlfn.XLOOKUP(Tabla1[[#This Row],[txtDimensionFocus]],Tabla7[Columna1],Tabla7[Columna2])</f>
        <v>Otros Pasivos Por Pagar A Corto Plazo</v>
      </c>
      <c r="D7060" s="43" t="s">
        <v>1219</v>
      </c>
      <c r="E7060" t="s">
        <v>1218</v>
      </c>
      <c r="F7060" t="s">
        <v>24169</v>
      </c>
      <c r="G7060" s="41">
        <v>45322</v>
      </c>
      <c r="H7060" t="s">
        <v>24170</v>
      </c>
      <c r="L7060" t="s">
        <v>21854</v>
      </c>
      <c r="M7060" s="44">
        <v>-70070</v>
      </c>
      <c r="N7060" s="44">
        <v>-70070</v>
      </c>
    </row>
    <row r="7061" spans="2:14" x14ac:dyDescent="0.25">
      <c r="B7061" s="49" t="s">
        <v>20400</v>
      </c>
      <c r="C7061" s="53" t="str">
        <f>_xlfn.XLOOKUP(Tabla1[[#This Row],[txtDimensionFocus]],Tabla7[Columna1],Tabla7[Columna2])</f>
        <v>Otros Pasivos Por Pagar A Corto Plazo</v>
      </c>
      <c r="D7061" s="43" t="s">
        <v>1219</v>
      </c>
      <c r="E7061" t="s">
        <v>1218</v>
      </c>
      <c r="F7061" t="s">
        <v>24145</v>
      </c>
      <c r="G7061" s="41">
        <v>45315</v>
      </c>
      <c r="H7061" t="s">
        <v>24146</v>
      </c>
      <c r="L7061" t="s">
        <v>21854</v>
      </c>
      <c r="M7061" s="44">
        <v>-68600</v>
      </c>
      <c r="N7061" s="44">
        <v>-68600</v>
      </c>
    </row>
    <row r="7062" spans="2:14" x14ac:dyDescent="0.25">
      <c r="B7062" s="49" t="s">
        <v>20400</v>
      </c>
      <c r="C7062" s="53" t="str">
        <f>_xlfn.XLOOKUP(Tabla1[[#This Row],[txtDimensionFocus]],Tabla7[Columna1],Tabla7[Columna2])</f>
        <v>Otros Pasivos Por Pagar A Corto Plazo</v>
      </c>
      <c r="D7062" s="43" t="s">
        <v>1219</v>
      </c>
      <c r="E7062" t="s">
        <v>1218</v>
      </c>
      <c r="F7062" t="s">
        <v>20543</v>
      </c>
      <c r="G7062" s="41">
        <v>45281</v>
      </c>
      <c r="H7062" t="s">
        <v>20544</v>
      </c>
      <c r="L7062" t="s">
        <v>21854</v>
      </c>
      <c r="M7062" s="44">
        <v>-66225.600000000006</v>
      </c>
      <c r="N7062" s="44">
        <v>-66225.600000000006</v>
      </c>
    </row>
    <row r="7063" spans="2:14" x14ac:dyDescent="0.25">
      <c r="B7063" s="49" t="s">
        <v>20400</v>
      </c>
      <c r="C7063" s="53" t="str">
        <f>_xlfn.XLOOKUP(Tabla1[[#This Row],[txtDimensionFocus]],Tabla7[Columna1],Tabla7[Columna2])</f>
        <v>Otros Pasivos Por Pagar A Corto Plazo</v>
      </c>
      <c r="D7063" s="43" t="s">
        <v>1219</v>
      </c>
      <c r="E7063" t="s">
        <v>1218</v>
      </c>
      <c r="F7063" t="s">
        <v>21671</v>
      </c>
      <c r="G7063" s="41">
        <v>45313</v>
      </c>
      <c r="H7063" t="s">
        <v>21672</v>
      </c>
      <c r="L7063" t="s">
        <v>21854</v>
      </c>
      <c r="M7063" s="44">
        <v>-66090</v>
      </c>
      <c r="N7063" s="44">
        <v>-66090</v>
      </c>
    </row>
    <row r="7064" spans="2:14" x14ac:dyDescent="0.25">
      <c r="B7064" s="49" t="s">
        <v>20400</v>
      </c>
      <c r="C7064" s="53" t="str">
        <f>_xlfn.XLOOKUP(Tabla1[[#This Row],[txtDimensionFocus]],Tabla7[Columna1],Tabla7[Columna2])</f>
        <v>Otros Pasivos Por Pagar A Corto Plazo</v>
      </c>
      <c r="D7064" s="43" t="s">
        <v>1219</v>
      </c>
      <c r="E7064" t="s">
        <v>1218</v>
      </c>
      <c r="F7064" t="s">
        <v>20583</v>
      </c>
      <c r="G7064" s="41">
        <v>45288</v>
      </c>
      <c r="H7064" t="s">
        <v>20584</v>
      </c>
      <c r="L7064" t="s">
        <v>21854</v>
      </c>
      <c r="M7064" s="44">
        <v>-64615</v>
      </c>
      <c r="N7064" s="44">
        <v>-64615</v>
      </c>
    </row>
    <row r="7065" spans="2:14" x14ac:dyDescent="0.25">
      <c r="B7065" s="49" t="s">
        <v>20400</v>
      </c>
      <c r="C7065" s="53" t="str">
        <f>_xlfn.XLOOKUP(Tabla1[[#This Row],[txtDimensionFocus]],Tabla7[Columna1],Tabla7[Columna2])</f>
        <v>Otros Pasivos Por Pagar A Corto Plazo</v>
      </c>
      <c r="D7065" s="43" t="s">
        <v>1219</v>
      </c>
      <c r="E7065" t="s">
        <v>1218</v>
      </c>
      <c r="F7065" t="s">
        <v>21641</v>
      </c>
      <c r="G7065" s="41">
        <v>45303</v>
      </c>
      <c r="H7065" t="s">
        <v>21642</v>
      </c>
      <c r="L7065" t="s">
        <v>21854</v>
      </c>
      <c r="M7065" s="44">
        <v>-60490</v>
      </c>
      <c r="N7065" s="44">
        <v>-60490</v>
      </c>
    </row>
    <row r="7066" spans="2:14" x14ac:dyDescent="0.25">
      <c r="B7066" s="49" t="s">
        <v>20400</v>
      </c>
      <c r="C7066" s="53" t="str">
        <f>_xlfn.XLOOKUP(Tabla1[[#This Row],[txtDimensionFocus]],Tabla7[Columna1],Tabla7[Columna2])</f>
        <v>Otros Pasivos Por Pagar A Corto Plazo</v>
      </c>
      <c r="D7066" s="43" t="s">
        <v>1219</v>
      </c>
      <c r="E7066" t="s">
        <v>1218</v>
      </c>
      <c r="F7066" t="s">
        <v>24155</v>
      </c>
      <c r="G7066" s="41">
        <v>45315</v>
      </c>
      <c r="H7066" t="s">
        <v>24156</v>
      </c>
      <c r="L7066" t="s">
        <v>21854</v>
      </c>
      <c r="M7066" s="44">
        <v>-59305</v>
      </c>
      <c r="N7066" s="44">
        <v>-59305</v>
      </c>
    </row>
    <row r="7067" spans="2:14" x14ac:dyDescent="0.25">
      <c r="B7067" s="49" t="s">
        <v>20400</v>
      </c>
      <c r="C7067" s="53" t="str">
        <f>_xlfn.XLOOKUP(Tabla1[[#This Row],[txtDimensionFocus]],Tabla7[Columna1],Tabla7[Columna2])</f>
        <v>Otros Pasivos Por Pagar A Corto Plazo</v>
      </c>
      <c r="D7067" s="43" t="s">
        <v>1219</v>
      </c>
      <c r="E7067" t="s">
        <v>1218</v>
      </c>
      <c r="F7067" t="s">
        <v>21619</v>
      </c>
      <c r="G7067" s="41">
        <v>45302</v>
      </c>
      <c r="H7067" t="s">
        <v>21620</v>
      </c>
      <c r="L7067" t="s">
        <v>21854</v>
      </c>
      <c r="M7067" s="44">
        <v>-58202.5</v>
      </c>
      <c r="N7067" s="44">
        <v>-58202.5</v>
      </c>
    </row>
    <row r="7068" spans="2:14" x14ac:dyDescent="0.25">
      <c r="B7068" s="49" t="s">
        <v>20400</v>
      </c>
      <c r="C7068" s="53" t="str">
        <f>_xlfn.XLOOKUP(Tabla1[[#This Row],[txtDimensionFocus]],Tabla7[Columna1],Tabla7[Columna2])</f>
        <v>Otros Pasivos Por Pagar A Corto Plazo</v>
      </c>
      <c r="D7068" s="43" t="s">
        <v>1219</v>
      </c>
      <c r="E7068" t="s">
        <v>1218</v>
      </c>
      <c r="F7068" t="s">
        <v>20436</v>
      </c>
      <c r="G7068" s="41">
        <v>45201</v>
      </c>
      <c r="H7068" t="s">
        <v>20437</v>
      </c>
      <c r="L7068" t="s">
        <v>21854</v>
      </c>
      <c r="M7068" s="44">
        <v>-56000</v>
      </c>
      <c r="N7068" s="44">
        <v>-56000</v>
      </c>
    </row>
    <row r="7069" spans="2:14" x14ac:dyDescent="0.25">
      <c r="B7069" s="49" t="s">
        <v>23700</v>
      </c>
      <c r="C7069" s="53" t="str">
        <f>_xlfn.XLOOKUP(Tabla1[[#This Row],[txtDimensionFocus]],Tabla7[Columna1],Tabla7[Columna2])</f>
        <v>Retencion por Pagar  de Impuesto Retenido</v>
      </c>
      <c r="D7069" s="43" t="s">
        <v>17</v>
      </c>
      <c r="E7069" t="s">
        <v>16</v>
      </c>
      <c r="F7069" t="s">
        <v>23755</v>
      </c>
      <c r="G7069" s="41">
        <v>41604</v>
      </c>
      <c r="L7069" t="s">
        <v>21854</v>
      </c>
      <c r="M7069" s="44">
        <v>1432126.47</v>
      </c>
      <c r="N7069" s="44">
        <v>1432126.47</v>
      </c>
    </row>
    <row r="7070" spans="2:14" x14ac:dyDescent="0.25">
      <c r="B7070" s="49" t="s">
        <v>20400</v>
      </c>
      <c r="C7070" s="53" t="str">
        <f>_xlfn.XLOOKUP(Tabla1[[#This Row],[txtDimensionFocus]],Tabla7[Columna1],Tabla7[Columna2])</f>
        <v>Otros Pasivos Por Pagar A Corto Plazo</v>
      </c>
      <c r="D7070" s="43" t="s">
        <v>1219</v>
      </c>
      <c r="E7070" t="s">
        <v>1218</v>
      </c>
      <c r="F7070" t="s">
        <v>20569</v>
      </c>
      <c r="G7070" s="41">
        <v>45282</v>
      </c>
      <c r="H7070" t="s">
        <v>20570</v>
      </c>
      <c r="L7070" t="s">
        <v>21854</v>
      </c>
      <c r="M7070" s="44">
        <v>-56000</v>
      </c>
      <c r="N7070" s="44">
        <v>-56000</v>
      </c>
    </row>
    <row r="7071" spans="2:14" x14ac:dyDescent="0.25">
      <c r="B7071" s="49" t="s">
        <v>20400</v>
      </c>
      <c r="C7071" s="53" t="str">
        <f>_xlfn.XLOOKUP(Tabla1[[#This Row],[txtDimensionFocus]],Tabla7[Columna1],Tabla7[Columna2])</f>
        <v>Otros Pasivos Por Pagar A Corto Plazo</v>
      </c>
      <c r="D7071" s="43" t="s">
        <v>1219</v>
      </c>
      <c r="E7071" t="s">
        <v>1218</v>
      </c>
      <c r="F7071" t="s">
        <v>21590</v>
      </c>
      <c r="G7071" s="41">
        <v>45293</v>
      </c>
      <c r="H7071" t="s">
        <v>21591</v>
      </c>
      <c r="L7071" t="s">
        <v>21854</v>
      </c>
      <c r="M7071" s="44">
        <v>-56000</v>
      </c>
      <c r="N7071" s="44">
        <v>-56000</v>
      </c>
    </row>
    <row r="7072" spans="2:14" x14ac:dyDescent="0.25">
      <c r="B7072" s="49" t="s">
        <v>20400</v>
      </c>
      <c r="C7072" s="53" t="str">
        <f>_xlfn.XLOOKUP(Tabla1[[#This Row],[txtDimensionFocus]],Tabla7[Columna1],Tabla7[Columna2])</f>
        <v>Otros Pasivos Por Pagar A Corto Plazo</v>
      </c>
      <c r="D7072" s="43" t="s">
        <v>1219</v>
      </c>
      <c r="E7072" t="s">
        <v>1218</v>
      </c>
      <c r="F7072" t="s">
        <v>21635</v>
      </c>
      <c r="G7072" s="41">
        <v>45303</v>
      </c>
      <c r="H7072" t="s">
        <v>21636</v>
      </c>
      <c r="L7072" t="s">
        <v>21854</v>
      </c>
      <c r="M7072" s="44">
        <v>-55320</v>
      </c>
      <c r="N7072" s="44">
        <v>-55320</v>
      </c>
    </row>
    <row r="7073" spans="2:14" x14ac:dyDescent="0.25">
      <c r="B7073" s="49" t="s">
        <v>20400</v>
      </c>
      <c r="C7073" s="53" t="str">
        <f>_xlfn.XLOOKUP(Tabla1[[#This Row],[txtDimensionFocus]],Tabla7[Columna1],Tabla7[Columna2])</f>
        <v>Otros Pasivos Por Pagar A Corto Plazo</v>
      </c>
      <c r="D7073" s="43" t="s">
        <v>1219</v>
      </c>
      <c r="E7073" t="s">
        <v>1218</v>
      </c>
      <c r="F7073" t="s">
        <v>20565</v>
      </c>
      <c r="G7073" s="41">
        <v>45282</v>
      </c>
      <c r="H7073" t="s">
        <v>20566</v>
      </c>
      <c r="L7073" t="s">
        <v>21854</v>
      </c>
      <c r="M7073" s="44">
        <v>-54930</v>
      </c>
      <c r="N7073" s="44">
        <v>-54930</v>
      </c>
    </row>
    <row r="7074" spans="2:14" x14ac:dyDescent="0.25">
      <c r="B7074" s="49" t="s">
        <v>20400</v>
      </c>
      <c r="C7074" s="53" t="str">
        <f>_xlfn.XLOOKUP(Tabla1[[#This Row],[txtDimensionFocus]],Tabla7[Columna1],Tabla7[Columna2])</f>
        <v>Otros Pasivos Por Pagar A Corto Plazo</v>
      </c>
      <c r="D7074" s="43" t="s">
        <v>1219</v>
      </c>
      <c r="E7074" t="s">
        <v>1218</v>
      </c>
      <c r="F7074" t="s">
        <v>20490</v>
      </c>
      <c r="G7074" s="41">
        <v>45224</v>
      </c>
      <c r="H7074" t="s">
        <v>20491</v>
      </c>
      <c r="L7074" t="s">
        <v>21854</v>
      </c>
      <c r="M7074" s="44">
        <v>-51700</v>
      </c>
      <c r="N7074" s="44">
        <v>-51700</v>
      </c>
    </row>
    <row r="7075" spans="2:14" x14ac:dyDescent="0.25">
      <c r="B7075" s="49" t="s">
        <v>20400</v>
      </c>
      <c r="C7075" s="53" t="str">
        <f>_xlfn.XLOOKUP(Tabla1[[#This Row],[txtDimensionFocus]],Tabla7[Columna1],Tabla7[Columna2])</f>
        <v>Otros Pasivos Por Pagar A Corto Plazo</v>
      </c>
      <c r="D7075" s="43" t="s">
        <v>1219</v>
      </c>
      <c r="E7075" t="s">
        <v>1218</v>
      </c>
      <c r="F7075" t="s">
        <v>24173</v>
      </c>
      <c r="G7075" s="41">
        <v>45322</v>
      </c>
      <c r="H7075" t="s">
        <v>24174</v>
      </c>
      <c r="L7075" t="s">
        <v>21854</v>
      </c>
      <c r="M7075" s="44">
        <v>-49300</v>
      </c>
      <c r="N7075" s="44">
        <v>-49300</v>
      </c>
    </row>
    <row r="7076" spans="2:14" x14ac:dyDescent="0.25">
      <c r="B7076" s="49" t="s">
        <v>20400</v>
      </c>
      <c r="C7076" s="53" t="str">
        <f>_xlfn.XLOOKUP(Tabla1[[#This Row],[txtDimensionFocus]],Tabla7[Columna1],Tabla7[Columna2])</f>
        <v>Otros Pasivos Por Pagar A Corto Plazo</v>
      </c>
      <c r="D7076" s="43" t="s">
        <v>21424</v>
      </c>
      <c r="E7076" t="s">
        <v>24113</v>
      </c>
      <c r="F7076" t="s">
        <v>24129</v>
      </c>
      <c r="G7076" s="41">
        <v>45322</v>
      </c>
      <c r="H7076" t="s">
        <v>24130</v>
      </c>
      <c r="L7076" t="s">
        <v>21854</v>
      </c>
      <c r="M7076" s="44">
        <v>-48896</v>
      </c>
      <c r="N7076" s="44">
        <v>-48896</v>
      </c>
    </row>
    <row r="7077" spans="2:14" x14ac:dyDescent="0.25">
      <c r="B7077" s="49" t="s">
        <v>20400</v>
      </c>
      <c r="C7077" s="53" t="str">
        <f>_xlfn.XLOOKUP(Tabla1[[#This Row],[txtDimensionFocus]],Tabla7[Columna1],Tabla7[Columna2])</f>
        <v>Otros Pasivos Por Pagar A Corto Plazo</v>
      </c>
      <c r="D7077" s="43" t="s">
        <v>21424</v>
      </c>
      <c r="E7077" t="s">
        <v>24113</v>
      </c>
      <c r="F7077" t="s">
        <v>24132</v>
      </c>
      <c r="G7077" s="41">
        <v>45322</v>
      </c>
      <c r="H7077" t="s">
        <v>21451</v>
      </c>
      <c r="L7077" t="s">
        <v>21854</v>
      </c>
      <c r="M7077" s="44">
        <v>-48896</v>
      </c>
      <c r="N7077" s="44">
        <v>-48896</v>
      </c>
    </row>
    <row r="7078" spans="2:14" x14ac:dyDescent="0.25">
      <c r="B7078" s="49" t="s">
        <v>20400</v>
      </c>
      <c r="C7078" s="53" t="str">
        <f>_xlfn.XLOOKUP(Tabla1[[#This Row],[txtDimensionFocus]],Tabla7[Columna1],Tabla7[Columna2])</f>
        <v>Otros Pasivos Por Pagar A Corto Plazo</v>
      </c>
      <c r="D7078" s="43" t="s">
        <v>21424</v>
      </c>
      <c r="E7078" t="s">
        <v>24113</v>
      </c>
      <c r="F7078" t="s">
        <v>24137</v>
      </c>
      <c r="G7078" s="41">
        <v>45322</v>
      </c>
      <c r="H7078" t="s">
        <v>9256</v>
      </c>
      <c r="L7078" t="s">
        <v>21854</v>
      </c>
      <c r="M7078" s="44">
        <v>-48896</v>
      </c>
      <c r="N7078" s="44">
        <v>-48896</v>
      </c>
    </row>
    <row r="7079" spans="2:14" x14ac:dyDescent="0.25">
      <c r="B7079" s="49" t="s">
        <v>20400</v>
      </c>
      <c r="C7079" s="53" t="str">
        <f>_xlfn.XLOOKUP(Tabla1[[#This Row],[txtDimensionFocus]],Tabla7[Columna1],Tabla7[Columna2])</f>
        <v>Otros Pasivos Por Pagar A Corto Plazo</v>
      </c>
      <c r="D7079" s="43" t="s">
        <v>21424</v>
      </c>
      <c r="E7079" t="s">
        <v>24113</v>
      </c>
      <c r="F7079" t="s">
        <v>24141</v>
      </c>
      <c r="G7079" s="41">
        <v>45322</v>
      </c>
      <c r="H7079" t="s">
        <v>24142</v>
      </c>
      <c r="L7079" t="s">
        <v>21854</v>
      </c>
      <c r="M7079" s="44">
        <v>-48896</v>
      </c>
      <c r="N7079" s="44">
        <v>-48896</v>
      </c>
    </row>
    <row r="7080" spans="2:14" x14ac:dyDescent="0.25">
      <c r="B7080" s="49" t="s">
        <v>20400</v>
      </c>
      <c r="C7080" s="53" t="str">
        <f>_xlfn.XLOOKUP(Tabla1[[#This Row],[txtDimensionFocus]],Tabla7[Columna1],Tabla7[Columna2])</f>
        <v>Otros Pasivos Por Pagar A Corto Plazo</v>
      </c>
      <c r="D7080" s="43" t="s">
        <v>1219</v>
      </c>
      <c r="E7080" t="s">
        <v>1218</v>
      </c>
      <c r="F7080" t="s">
        <v>20533</v>
      </c>
      <c r="G7080" s="41">
        <v>45271</v>
      </c>
      <c r="H7080" t="s">
        <v>20534</v>
      </c>
      <c r="L7080" t="s">
        <v>21854</v>
      </c>
      <c r="M7080" s="44">
        <v>-47790</v>
      </c>
      <c r="N7080" s="44">
        <v>-47790</v>
      </c>
    </row>
    <row r="7081" spans="2:14" x14ac:dyDescent="0.25">
      <c r="B7081" s="49" t="s">
        <v>20400</v>
      </c>
      <c r="C7081" s="53" t="str">
        <f>_xlfn.XLOOKUP(Tabla1[[#This Row],[txtDimensionFocus]],Tabla7[Columna1],Tabla7[Columna2])</f>
        <v>Otros Pasivos Por Pagar A Corto Plazo</v>
      </c>
      <c r="D7081" s="43" t="s">
        <v>21424</v>
      </c>
      <c r="E7081" t="s">
        <v>24113</v>
      </c>
      <c r="F7081" t="s">
        <v>24138</v>
      </c>
      <c r="G7081" s="41">
        <v>45322</v>
      </c>
      <c r="H7081" t="s">
        <v>21030</v>
      </c>
      <c r="L7081" t="s">
        <v>21854</v>
      </c>
      <c r="M7081" s="44">
        <v>-46868</v>
      </c>
      <c r="N7081" s="44">
        <v>-46868</v>
      </c>
    </row>
    <row r="7082" spans="2:14" x14ac:dyDescent="0.25">
      <c r="B7082" s="49" t="s">
        <v>20400</v>
      </c>
      <c r="C7082" s="53" t="str">
        <f>_xlfn.XLOOKUP(Tabla1[[#This Row],[txtDimensionFocus]],Tabla7[Columna1],Tabla7[Columna2])</f>
        <v>Otros Pasivos Por Pagar A Corto Plazo</v>
      </c>
      <c r="D7082" s="43" t="s">
        <v>21424</v>
      </c>
      <c r="E7082" t="s">
        <v>24113</v>
      </c>
      <c r="F7082" t="s">
        <v>24139</v>
      </c>
      <c r="G7082" s="41">
        <v>45322</v>
      </c>
      <c r="H7082" t="s">
        <v>21455</v>
      </c>
      <c r="L7082" t="s">
        <v>21854</v>
      </c>
      <c r="M7082" s="44">
        <v>-46868</v>
      </c>
      <c r="N7082" s="44">
        <v>-46868</v>
      </c>
    </row>
    <row r="7083" spans="2:14" x14ac:dyDescent="0.25">
      <c r="B7083" s="49" t="s">
        <v>20400</v>
      </c>
      <c r="C7083" s="53" t="str">
        <f>_xlfn.XLOOKUP(Tabla1[[#This Row],[txtDimensionFocus]],Tabla7[Columna1],Tabla7[Columna2])</f>
        <v>Otros Pasivos Por Pagar A Corto Plazo</v>
      </c>
      <c r="D7083" s="43" t="s">
        <v>1219</v>
      </c>
      <c r="E7083" t="s">
        <v>1218</v>
      </c>
      <c r="F7083" t="s">
        <v>24167</v>
      </c>
      <c r="G7083" s="41">
        <v>45322</v>
      </c>
      <c r="H7083" t="s">
        <v>24168</v>
      </c>
      <c r="L7083" t="s">
        <v>21854</v>
      </c>
      <c r="M7083" s="44">
        <v>-46557.5</v>
      </c>
      <c r="N7083" s="44">
        <v>-46557.5</v>
      </c>
    </row>
    <row r="7084" spans="2:14" x14ac:dyDescent="0.25">
      <c r="B7084" s="49" t="s">
        <v>20400</v>
      </c>
      <c r="C7084" s="53" t="str">
        <f>_xlfn.XLOOKUP(Tabla1[[#This Row],[txtDimensionFocus]],Tabla7[Columna1],Tabla7[Columna2])</f>
        <v>Otros Pasivos Por Pagar A Corto Plazo</v>
      </c>
      <c r="D7084" s="43" t="s">
        <v>1219</v>
      </c>
      <c r="E7084" t="s">
        <v>1218</v>
      </c>
      <c r="F7084" t="s">
        <v>20600</v>
      </c>
      <c r="G7084" s="41">
        <v>45287</v>
      </c>
      <c r="H7084" t="s">
        <v>20601</v>
      </c>
      <c r="L7084" t="s">
        <v>21854</v>
      </c>
      <c r="M7084" s="44">
        <v>-42000</v>
      </c>
      <c r="N7084" s="44">
        <v>-42000</v>
      </c>
    </row>
    <row r="7085" spans="2:14" x14ac:dyDescent="0.25">
      <c r="B7085" s="49" t="s">
        <v>20400</v>
      </c>
      <c r="C7085" s="53" t="str">
        <f>_xlfn.XLOOKUP(Tabla1[[#This Row],[txtDimensionFocus]],Tabla7[Columna1],Tabla7[Columna2])</f>
        <v>Otros Pasivos Por Pagar A Corto Plazo</v>
      </c>
      <c r="D7085" s="43" t="s">
        <v>1219</v>
      </c>
      <c r="E7085" t="s">
        <v>1218</v>
      </c>
      <c r="F7085" t="s">
        <v>21621</v>
      </c>
      <c r="G7085" s="41">
        <v>45302</v>
      </c>
      <c r="H7085" t="s">
        <v>21622</v>
      </c>
      <c r="L7085" t="s">
        <v>21854</v>
      </c>
      <c r="M7085" s="44">
        <v>-40100</v>
      </c>
      <c r="N7085" s="44">
        <v>-40100</v>
      </c>
    </row>
    <row r="7086" spans="2:14" x14ac:dyDescent="0.25">
      <c r="B7086" s="49" t="s">
        <v>20400</v>
      </c>
      <c r="C7086" s="53" t="str">
        <f>_xlfn.XLOOKUP(Tabla1[[#This Row],[txtDimensionFocus]],Tabla7[Columna1],Tabla7[Columna2])</f>
        <v>Otros Pasivos Por Pagar A Corto Plazo</v>
      </c>
      <c r="D7086" s="43" t="s">
        <v>1219</v>
      </c>
      <c r="E7086" t="s">
        <v>1218</v>
      </c>
      <c r="F7086" t="s">
        <v>20581</v>
      </c>
      <c r="G7086" s="41">
        <v>45287</v>
      </c>
      <c r="H7086" t="s">
        <v>20582</v>
      </c>
      <c r="L7086" t="s">
        <v>21854</v>
      </c>
      <c r="M7086" s="44">
        <v>-40000</v>
      </c>
      <c r="N7086" s="44">
        <v>-40000</v>
      </c>
    </row>
    <row r="7087" spans="2:14" x14ac:dyDescent="0.25">
      <c r="B7087" s="49" t="s">
        <v>20400</v>
      </c>
      <c r="C7087" s="53" t="str">
        <f>_xlfn.XLOOKUP(Tabla1[[#This Row],[txtDimensionFocus]],Tabla7[Columna1],Tabla7[Columna2])</f>
        <v>Otros Pasivos Por Pagar A Corto Plazo</v>
      </c>
      <c r="D7087" s="43" t="s">
        <v>21424</v>
      </c>
      <c r="E7087" t="s">
        <v>24113</v>
      </c>
      <c r="F7087" t="s">
        <v>24116</v>
      </c>
      <c r="G7087" s="41">
        <v>45321</v>
      </c>
      <c r="H7087" t="s">
        <v>21449</v>
      </c>
      <c r="L7087" t="s">
        <v>21854</v>
      </c>
      <c r="M7087" s="44">
        <v>-39536</v>
      </c>
      <c r="N7087" s="44">
        <v>-39536</v>
      </c>
    </row>
    <row r="7088" spans="2:14" x14ac:dyDescent="0.25">
      <c r="B7088" s="49" t="s">
        <v>20400</v>
      </c>
      <c r="C7088" s="53" t="str">
        <f>_xlfn.XLOOKUP(Tabla1[[#This Row],[txtDimensionFocus]],Tabla7[Columna1],Tabla7[Columna2])</f>
        <v>Otros Pasivos Por Pagar A Corto Plazo</v>
      </c>
      <c r="D7088" s="43" t="s">
        <v>1219</v>
      </c>
      <c r="E7088" t="s">
        <v>1218</v>
      </c>
      <c r="F7088" t="s">
        <v>20549</v>
      </c>
      <c r="G7088" s="41">
        <v>45282</v>
      </c>
      <c r="H7088" t="s">
        <v>20550</v>
      </c>
      <c r="L7088" t="s">
        <v>21854</v>
      </c>
      <c r="M7088" s="44">
        <v>-38060</v>
      </c>
      <c r="N7088" s="44">
        <v>-38060</v>
      </c>
    </row>
    <row r="7089" spans="2:14" x14ac:dyDescent="0.25">
      <c r="B7089" s="49" t="s">
        <v>20400</v>
      </c>
      <c r="C7089" s="53" t="str">
        <f>_xlfn.XLOOKUP(Tabla1[[#This Row],[txtDimensionFocus]],Tabla7[Columna1],Tabla7[Columna2])</f>
        <v>Otros Pasivos Por Pagar A Corto Plazo</v>
      </c>
      <c r="D7089" s="43" t="s">
        <v>1219</v>
      </c>
      <c r="E7089" t="s">
        <v>1218</v>
      </c>
      <c r="F7089" t="s">
        <v>24153</v>
      </c>
      <c r="G7089" s="41">
        <v>45315</v>
      </c>
      <c r="H7089" t="s">
        <v>24154</v>
      </c>
      <c r="L7089" t="s">
        <v>21854</v>
      </c>
      <c r="M7089" s="44">
        <v>-36645</v>
      </c>
      <c r="N7089" s="44">
        <v>-36645</v>
      </c>
    </row>
    <row r="7090" spans="2:14" x14ac:dyDescent="0.25">
      <c r="B7090" s="49" t="s">
        <v>20400</v>
      </c>
      <c r="C7090" s="53" t="str">
        <f>_xlfn.XLOOKUP(Tabla1[[#This Row],[txtDimensionFocus]],Tabla7[Columna1],Tabla7[Columna2])</f>
        <v>Otros Pasivos Por Pagar A Corto Plazo</v>
      </c>
      <c r="D7090" s="43" t="s">
        <v>1219</v>
      </c>
      <c r="E7090" t="s">
        <v>1218</v>
      </c>
      <c r="F7090" t="s">
        <v>24159</v>
      </c>
      <c r="G7090" s="41">
        <v>45316</v>
      </c>
      <c r="H7090" t="s">
        <v>24160</v>
      </c>
      <c r="L7090" t="s">
        <v>21854</v>
      </c>
      <c r="M7090" s="44">
        <v>-34900</v>
      </c>
      <c r="N7090" s="44">
        <v>-34900</v>
      </c>
    </row>
    <row r="7091" spans="2:14" x14ac:dyDescent="0.25">
      <c r="B7091" s="49" t="s">
        <v>20400</v>
      </c>
      <c r="C7091" s="53" t="str">
        <f>_xlfn.XLOOKUP(Tabla1[[#This Row],[txtDimensionFocus]],Tabla7[Columna1],Tabla7[Columna2])</f>
        <v>Otros Pasivos Por Pagar A Corto Plazo</v>
      </c>
      <c r="D7091" s="43" t="s">
        <v>1219</v>
      </c>
      <c r="E7091" t="s">
        <v>1218</v>
      </c>
      <c r="F7091" t="s">
        <v>24149</v>
      </c>
      <c r="G7091" s="41">
        <v>45315</v>
      </c>
      <c r="H7091" t="s">
        <v>24150</v>
      </c>
      <c r="L7091" t="s">
        <v>21854</v>
      </c>
      <c r="M7091" s="44">
        <v>-32135</v>
      </c>
      <c r="N7091" s="44">
        <v>-32135</v>
      </c>
    </row>
    <row r="7092" spans="2:14" x14ac:dyDescent="0.25">
      <c r="B7092" s="49" t="s">
        <v>20400</v>
      </c>
      <c r="C7092" s="53" t="str">
        <f>_xlfn.XLOOKUP(Tabla1[[#This Row],[txtDimensionFocus]],Tabla7[Columna1],Tabla7[Columna2])</f>
        <v>Otros Pasivos Por Pagar A Corto Plazo</v>
      </c>
      <c r="D7092" s="43" t="s">
        <v>1219</v>
      </c>
      <c r="E7092" t="s">
        <v>1218</v>
      </c>
      <c r="F7092" t="s">
        <v>24171</v>
      </c>
      <c r="G7092" s="41">
        <v>45322</v>
      </c>
      <c r="H7092" t="s">
        <v>24172</v>
      </c>
      <c r="L7092" t="s">
        <v>21854</v>
      </c>
      <c r="M7092" s="44">
        <v>-31971.8</v>
      </c>
      <c r="N7092" s="44">
        <v>-31971.8</v>
      </c>
    </row>
    <row r="7093" spans="2:14" x14ac:dyDescent="0.25">
      <c r="B7093" s="49" t="s">
        <v>20400</v>
      </c>
      <c r="C7093" s="53" t="str">
        <f>_xlfn.XLOOKUP(Tabla1[[#This Row],[txtDimensionFocus]],Tabla7[Columna1],Tabla7[Columna2])</f>
        <v>Otros Pasivos Por Pagar A Corto Plazo</v>
      </c>
      <c r="D7093" s="43" t="s">
        <v>1219</v>
      </c>
      <c r="E7093" t="s">
        <v>1218</v>
      </c>
      <c r="F7093" t="s">
        <v>20470</v>
      </c>
      <c r="G7093" s="41">
        <v>45224</v>
      </c>
      <c r="H7093" t="s">
        <v>20471</v>
      </c>
      <c r="L7093" t="s">
        <v>21854</v>
      </c>
      <c r="M7093" s="44">
        <v>-30800</v>
      </c>
      <c r="N7093" s="44">
        <v>-30800</v>
      </c>
    </row>
    <row r="7094" spans="2:14" x14ac:dyDescent="0.25">
      <c r="B7094" s="49" t="s">
        <v>20400</v>
      </c>
      <c r="C7094" s="53" t="str">
        <f>_xlfn.XLOOKUP(Tabla1[[#This Row],[txtDimensionFocus]],Tabla7[Columna1],Tabla7[Columna2])</f>
        <v>Otros Pasivos Por Pagar A Corto Plazo</v>
      </c>
      <c r="D7094" s="43" t="s">
        <v>21424</v>
      </c>
      <c r="E7094" t="s">
        <v>24113</v>
      </c>
      <c r="F7094" t="s">
        <v>24114</v>
      </c>
      <c r="G7094" s="41">
        <v>45321</v>
      </c>
      <c r="H7094" t="s">
        <v>21463</v>
      </c>
      <c r="L7094" t="s">
        <v>21854</v>
      </c>
      <c r="M7094" s="44">
        <v>-26926</v>
      </c>
      <c r="N7094" s="44">
        <v>-26926</v>
      </c>
    </row>
    <row r="7095" spans="2:14" x14ac:dyDescent="0.25">
      <c r="B7095" s="49" t="s">
        <v>20400</v>
      </c>
      <c r="C7095" s="53" t="str">
        <f>_xlfn.XLOOKUP(Tabla1[[#This Row],[txtDimensionFocus]],Tabla7[Columna1],Tabla7[Columna2])</f>
        <v>Otros Pasivos Por Pagar A Corto Plazo</v>
      </c>
      <c r="D7095" s="43" t="s">
        <v>21424</v>
      </c>
      <c r="E7095" t="s">
        <v>24113</v>
      </c>
      <c r="F7095" t="s">
        <v>24115</v>
      </c>
      <c r="G7095" s="41">
        <v>45321</v>
      </c>
      <c r="H7095" t="s">
        <v>21448</v>
      </c>
      <c r="L7095" t="s">
        <v>21854</v>
      </c>
      <c r="M7095" s="44">
        <v>-26926</v>
      </c>
      <c r="N7095" s="44">
        <v>-26926</v>
      </c>
    </row>
    <row r="7096" spans="2:14" x14ac:dyDescent="0.25">
      <c r="B7096" s="49" t="s">
        <v>20400</v>
      </c>
      <c r="C7096" s="53" t="str">
        <f>_xlfn.XLOOKUP(Tabla1[[#This Row],[txtDimensionFocus]],Tabla7[Columna1],Tabla7[Columna2])</f>
        <v>Otros Pasivos Por Pagar A Corto Plazo</v>
      </c>
      <c r="D7096" s="43" t="s">
        <v>21424</v>
      </c>
      <c r="E7096" t="s">
        <v>24113</v>
      </c>
      <c r="F7096" t="s">
        <v>24117</v>
      </c>
      <c r="G7096" s="41">
        <v>45321</v>
      </c>
      <c r="H7096" t="s">
        <v>21416</v>
      </c>
      <c r="L7096" t="s">
        <v>21854</v>
      </c>
      <c r="M7096" s="44">
        <v>-26926</v>
      </c>
      <c r="N7096" s="44">
        <v>-26926</v>
      </c>
    </row>
    <row r="7097" spans="2:14" x14ac:dyDescent="0.25">
      <c r="B7097" s="49" t="s">
        <v>20400</v>
      </c>
      <c r="C7097" s="53" t="str">
        <f>_xlfn.XLOOKUP(Tabla1[[#This Row],[txtDimensionFocus]],Tabla7[Columna1],Tabla7[Columna2])</f>
        <v>Otros Pasivos Por Pagar A Corto Plazo</v>
      </c>
      <c r="D7097" s="43" t="s">
        <v>21424</v>
      </c>
      <c r="E7097" t="s">
        <v>24113</v>
      </c>
      <c r="F7097" t="s">
        <v>24118</v>
      </c>
      <c r="G7097" s="41">
        <v>45321</v>
      </c>
      <c r="H7097" t="s">
        <v>21415</v>
      </c>
      <c r="L7097" t="s">
        <v>21854</v>
      </c>
      <c r="M7097" s="44">
        <v>-26926</v>
      </c>
      <c r="N7097" s="44">
        <v>-26926</v>
      </c>
    </row>
    <row r="7098" spans="2:14" x14ac:dyDescent="0.25">
      <c r="B7098" s="49" t="s">
        <v>20400</v>
      </c>
      <c r="C7098" s="53" t="str">
        <f>_xlfn.XLOOKUP(Tabla1[[#This Row],[txtDimensionFocus]],Tabla7[Columna1],Tabla7[Columna2])</f>
        <v>Otros Pasivos Por Pagar A Corto Plazo</v>
      </c>
      <c r="D7098" s="43" t="s">
        <v>21424</v>
      </c>
      <c r="E7098" t="s">
        <v>24113</v>
      </c>
      <c r="F7098" t="s">
        <v>24119</v>
      </c>
      <c r="G7098" s="41">
        <v>45321</v>
      </c>
      <c r="H7098" t="s">
        <v>21414</v>
      </c>
      <c r="L7098" t="s">
        <v>21854</v>
      </c>
      <c r="M7098" s="44">
        <v>-26926</v>
      </c>
      <c r="N7098" s="44">
        <v>-26926</v>
      </c>
    </row>
    <row r="7099" spans="2:14" x14ac:dyDescent="0.25">
      <c r="B7099" s="49" t="s">
        <v>20400</v>
      </c>
      <c r="C7099" s="53" t="str">
        <f>_xlfn.XLOOKUP(Tabla1[[#This Row],[txtDimensionFocus]],Tabla7[Columna1],Tabla7[Columna2])</f>
        <v>Otros Pasivos Por Pagar A Corto Plazo</v>
      </c>
      <c r="D7099" s="43" t="s">
        <v>21424</v>
      </c>
      <c r="E7099" t="s">
        <v>24113</v>
      </c>
      <c r="F7099" t="s">
        <v>24120</v>
      </c>
      <c r="G7099" s="41">
        <v>45321</v>
      </c>
      <c r="H7099" t="s">
        <v>21052</v>
      </c>
      <c r="L7099" t="s">
        <v>21854</v>
      </c>
      <c r="M7099" s="44">
        <v>-26926</v>
      </c>
      <c r="N7099" s="44">
        <v>-26926</v>
      </c>
    </row>
    <row r="7100" spans="2:14" x14ac:dyDescent="0.25">
      <c r="B7100" s="49" t="s">
        <v>20400</v>
      </c>
      <c r="C7100" s="53" t="str">
        <f>_xlfn.XLOOKUP(Tabla1[[#This Row],[txtDimensionFocus]],Tabla7[Columna1],Tabla7[Columna2])</f>
        <v>Otros Pasivos Por Pagar A Corto Plazo</v>
      </c>
      <c r="D7100" s="43" t="s">
        <v>21424</v>
      </c>
      <c r="E7100" t="s">
        <v>24113</v>
      </c>
      <c r="F7100" t="s">
        <v>24121</v>
      </c>
      <c r="G7100" s="41">
        <v>45321</v>
      </c>
      <c r="H7100" t="s">
        <v>18313</v>
      </c>
      <c r="L7100" t="s">
        <v>21854</v>
      </c>
      <c r="M7100" s="44">
        <v>-26926</v>
      </c>
      <c r="N7100" s="44">
        <v>-26926</v>
      </c>
    </row>
    <row r="7101" spans="2:14" x14ac:dyDescent="0.25">
      <c r="B7101" s="49" t="s">
        <v>20400</v>
      </c>
      <c r="C7101" s="53" t="str">
        <f>_xlfn.XLOOKUP(Tabla1[[#This Row],[txtDimensionFocus]],Tabla7[Columna1],Tabla7[Columna2])</f>
        <v>Otros Pasivos Por Pagar A Corto Plazo</v>
      </c>
      <c r="D7101" s="43" t="s">
        <v>21424</v>
      </c>
      <c r="E7101" t="s">
        <v>24113</v>
      </c>
      <c r="F7101" t="s">
        <v>24122</v>
      </c>
      <c r="G7101" s="41">
        <v>45321</v>
      </c>
      <c r="H7101" t="s">
        <v>21342</v>
      </c>
      <c r="L7101" t="s">
        <v>21854</v>
      </c>
      <c r="M7101" s="44">
        <v>-26926</v>
      </c>
      <c r="N7101" s="44">
        <v>-26926</v>
      </c>
    </row>
    <row r="7102" spans="2:14" x14ac:dyDescent="0.25">
      <c r="B7102" s="49" t="s">
        <v>20400</v>
      </c>
      <c r="C7102" s="53" t="str">
        <f>_xlfn.XLOOKUP(Tabla1[[#This Row],[txtDimensionFocus]],Tabla7[Columna1],Tabla7[Columna2])</f>
        <v>Otros Pasivos Por Pagar A Corto Plazo</v>
      </c>
      <c r="D7102" s="43" t="s">
        <v>21424</v>
      </c>
      <c r="E7102" t="s">
        <v>24113</v>
      </c>
      <c r="F7102" t="s">
        <v>24123</v>
      </c>
      <c r="G7102" s="41">
        <v>45321</v>
      </c>
      <c r="H7102" t="s">
        <v>21450</v>
      </c>
      <c r="L7102" t="s">
        <v>21854</v>
      </c>
      <c r="M7102" s="44">
        <v>-26926</v>
      </c>
      <c r="N7102" s="44">
        <v>-26926</v>
      </c>
    </row>
    <row r="7103" spans="2:14" x14ac:dyDescent="0.25">
      <c r="B7103" s="49" t="s">
        <v>20400</v>
      </c>
      <c r="C7103" s="53" t="str">
        <f>_xlfn.XLOOKUP(Tabla1[[#This Row],[txtDimensionFocus]],Tabla7[Columna1],Tabla7[Columna2])</f>
        <v>Otros Pasivos Por Pagar A Corto Plazo</v>
      </c>
      <c r="D7103" s="43" t="s">
        <v>21424</v>
      </c>
      <c r="E7103" t="s">
        <v>24113</v>
      </c>
      <c r="F7103" t="s">
        <v>24124</v>
      </c>
      <c r="G7103" s="41">
        <v>45321</v>
      </c>
      <c r="H7103" t="s">
        <v>17961</v>
      </c>
      <c r="L7103" t="s">
        <v>21854</v>
      </c>
      <c r="M7103" s="44">
        <v>-26926</v>
      </c>
      <c r="N7103" s="44">
        <v>-26926</v>
      </c>
    </row>
    <row r="7104" spans="2:14" x14ac:dyDescent="0.25">
      <c r="B7104" s="49" t="s">
        <v>20400</v>
      </c>
      <c r="C7104" s="53" t="str">
        <f>_xlfn.XLOOKUP(Tabla1[[#This Row],[txtDimensionFocus]],Tabla7[Columna1],Tabla7[Columna2])</f>
        <v>Otros Pasivos Por Pagar A Corto Plazo</v>
      </c>
      <c r="D7104" s="43" t="s">
        <v>21424</v>
      </c>
      <c r="E7104" t="s">
        <v>24113</v>
      </c>
      <c r="F7104" t="s">
        <v>24125</v>
      </c>
      <c r="G7104" s="41">
        <v>45321</v>
      </c>
      <c r="H7104" t="s">
        <v>9303</v>
      </c>
      <c r="L7104" t="s">
        <v>21854</v>
      </c>
      <c r="M7104" s="44">
        <v>-26926</v>
      </c>
      <c r="N7104" s="44">
        <v>-26926</v>
      </c>
    </row>
    <row r="7105" spans="2:14" x14ac:dyDescent="0.25">
      <c r="B7105" s="49" t="s">
        <v>20400</v>
      </c>
      <c r="C7105" s="53" t="str">
        <f>_xlfn.XLOOKUP(Tabla1[[#This Row],[txtDimensionFocus]],Tabla7[Columna1],Tabla7[Columna2])</f>
        <v>Otros Pasivos Por Pagar A Corto Plazo</v>
      </c>
      <c r="D7105" s="43" t="s">
        <v>21424</v>
      </c>
      <c r="E7105" t="s">
        <v>24113</v>
      </c>
      <c r="F7105" t="s">
        <v>24126</v>
      </c>
      <c r="G7105" s="41">
        <v>45321</v>
      </c>
      <c r="H7105" t="s">
        <v>9253</v>
      </c>
      <c r="L7105" t="s">
        <v>21854</v>
      </c>
      <c r="M7105" s="44">
        <v>-26926</v>
      </c>
      <c r="N7105" s="44">
        <v>-26926</v>
      </c>
    </row>
    <row r="7106" spans="2:14" x14ac:dyDescent="0.25">
      <c r="B7106" s="49" t="s">
        <v>20400</v>
      </c>
      <c r="C7106" s="53" t="str">
        <f>_xlfn.XLOOKUP(Tabla1[[#This Row],[txtDimensionFocus]],Tabla7[Columna1],Tabla7[Columna2])</f>
        <v>Otros Pasivos Por Pagar A Corto Plazo</v>
      </c>
      <c r="D7106" s="43" t="s">
        <v>21424</v>
      </c>
      <c r="E7106" t="s">
        <v>24113</v>
      </c>
      <c r="F7106" t="s">
        <v>24127</v>
      </c>
      <c r="G7106" s="41">
        <v>45322</v>
      </c>
      <c r="H7106" t="s">
        <v>9254</v>
      </c>
      <c r="L7106" t="s">
        <v>21854</v>
      </c>
      <c r="M7106" s="44">
        <v>-26926</v>
      </c>
      <c r="N7106" s="44">
        <v>-26926</v>
      </c>
    </row>
    <row r="7107" spans="2:14" x14ac:dyDescent="0.25">
      <c r="B7107" s="49" t="s">
        <v>20400</v>
      </c>
      <c r="C7107" s="53" t="str">
        <f>_xlfn.XLOOKUP(Tabla1[[#This Row],[txtDimensionFocus]],Tabla7[Columna1],Tabla7[Columna2])</f>
        <v>Otros Pasivos Por Pagar A Corto Plazo</v>
      </c>
      <c r="D7107" s="43" t="s">
        <v>1219</v>
      </c>
      <c r="E7107" t="s">
        <v>1218</v>
      </c>
      <c r="F7107" t="s">
        <v>20587</v>
      </c>
      <c r="G7107" s="41">
        <v>45288</v>
      </c>
      <c r="H7107" t="s">
        <v>20588</v>
      </c>
      <c r="L7107" t="s">
        <v>21854</v>
      </c>
      <c r="M7107" s="44">
        <v>-26912.799999999999</v>
      </c>
      <c r="N7107" s="44">
        <v>-26912.799999999999</v>
      </c>
    </row>
    <row r="7108" spans="2:14" x14ac:dyDescent="0.25">
      <c r="B7108" s="49" t="s">
        <v>20400</v>
      </c>
      <c r="C7108" s="53" t="str">
        <f>_xlfn.XLOOKUP(Tabla1[[#This Row],[txtDimensionFocus]],Tabla7[Columna1],Tabla7[Columna2])</f>
        <v>Otros Pasivos Por Pagar A Corto Plazo</v>
      </c>
      <c r="D7108" s="43" t="s">
        <v>21139</v>
      </c>
      <c r="E7108" t="s">
        <v>24108</v>
      </c>
      <c r="F7108" t="s">
        <v>21140</v>
      </c>
      <c r="G7108" s="41">
        <v>45301</v>
      </c>
      <c r="H7108" t="s">
        <v>21141</v>
      </c>
      <c r="L7108" t="s">
        <v>21854</v>
      </c>
      <c r="M7108" s="44">
        <v>-26339.83</v>
      </c>
      <c r="N7108" s="44">
        <v>-26339.83</v>
      </c>
    </row>
    <row r="7109" spans="2:14" x14ac:dyDescent="0.25">
      <c r="B7109" s="49" t="s">
        <v>20400</v>
      </c>
      <c r="C7109" s="53" t="str">
        <f>_xlfn.XLOOKUP(Tabla1[[#This Row],[txtDimensionFocus]],Tabla7[Columna1],Tabla7[Columna2])</f>
        <v>Otros Pasivos Por Pagar A Corto Plazo</v>
      </c>
      <c r="D7109" s="43" t="s">
        <v>1219</v>
      </c>
      <c r="E7109" t="s">
        <v>1218</v>
      </c>
      <c r="F7109" t="s">
        <v>21639</v>
      </c>
      <c r="G7109" s="41">
        <v>45303</v>
      </c>
      <c r="H7109" t="s">
        <v>21640</v>
      </c>
      <c r="L7109" t="s">
        <v>21854</v>
      </c>
      <c r="M7109" s="44">
        <v>-25415</v>
      </c>
      <c r="N7109" s="44">
        <v>-25415</v>
      </c>
    </row>
    <row r="7110" spans="2:14" x14ac:dyDescent="0.25">
      <c r="B7110" s="49" t="s">
        <v>20400</v>
      </c>
      <c r="C7110" s="53" t="str">
        <f>_xlfn.XLOOKUP(Tabla1[[#This Row],[txtDimensionFocus]],Tabla7[Columna1],Tabla7[Columna2])</f>
        <v>Otros Pasivos Por Pagar A Corto Plazo</v>
      </c>
      <c r="D7110" s="43" t="s">
        <v>1219</v>
      </c>
      <c r="E7110" t="s">
        <v>1218</v>
      </c>
      <c r="F7110" t="s">
        <v>21592</v>
      </c>
      <c r="G7110" s="41">
        <v>45293</v>
      </c>
      <c r="H7110" t="s">
        <v>21593</v>
      </c>
      <c r="L7110" t="s">
        <v>21854</v>
      </c>
      <c r="M7110" s="44">
        <v>-24660</v>
      </c>
      <c r="N7110" s="44">
        <v>-24660</v>
      </c>
    </row>
    <row r="7111" spans="2:14" x14ac:dyDescent="0.25">
      <c r="B7111" s="49" t="s">
        <v>20400</v>
      </c>
      <c r="C7111" s="53" t="str">
        <f>_xlfn.XLOOKUP(Tabla1[[#This Row],[txtDimensionFocus]],Tabla7[Columna1],Tabla7[Columna2])</f>
        <v>Otros Pasivos Por Pagar A Corto Plazo</v>
      </c>
      <c r="D7111" s="43" t="s">
        <v>1219</v>
      </c>
      <c r="E7111" t="s">
        <v>1218</v>
      </c>
      <c r="F7111" t="s">
        <v>20591</v>
      </c>
      <c r="G7111" s="41">
        <v>45288</v>
      </c>
      <c r="H7111" t="s">
        <v>20592</v>
      </c>
      <c r="L7111" t="s">
        <v>21854</v>
      </c>
      <c r="M7111" s="44">
        <v>-22302.5</v>
      </c>
      <c r="N7111" s="44">
        <v>-22302.5</v>
      </c>
    </row>
    <row r="7112" spans="2:14" x14ac:dyDescent="0.25">
      <c r="B7112" s="49" t="s">
        <v>20400</v>
      </c>
      <c r="C7112" s="53" t="str">
        <f>_xlfn.XLOOKUP(Tabla1[[#This Row],[txtDimensionFocus]],Tabla7[Columna1],Tabla7[Columna2])</f>
        <v>Otros Pasivos Por Pagar A Corto Plazo</v>
      </c>
      <c r="D7112" s="43" t="s">
        <v>1219</v>
      </c>
      <c r="E7112" t="s">
        <v>1218</v>
      </c>
      <c r="F7112" t="s">
        <v>21596</v>
      </c>
      <c r="G7112" s="41">
        <v>45296</v>
      </c>
      <c r="H7112" t="s">
        <v>21597</v>
      </c>
      <c r="L7112" t="s">
        <v>21854</v>
      </c>
      <c r="M7112" s="44">
        <v>-21659.85</v>
      </c>
      <c r="N7112" s="44">
        <v>-21659.85</v>
      </c>
    </row>
    <row r="7113" spans="2:14" x14ac:dyDescent="0.25">
      <c r="B7113" s="49" t="s">
        <v>20400</v>
      </c>
      <c r="C7113" s="53" t="str">
        <f>_xlfn.XLOOKUP(Tabla1[[#This Row],[txtDimensionFocus]],Tabla7[Columna1],Tabla7[Columna2])</f>
        <v>Otros Pasivos Por Pagar A Corto Plazo</v>
      </c>
      <c r="D7113" s="43" t="s">
        <v>1219</v>
      </c>
      <c r="E7113" t="s">
        <v>1218</v>
      </c>
      <c r="F7113" t="s">
        <v>20508</v>
      </c>
      <c r="G7113" s="41">
        <v>45264</v>
      </c>
      <c r="H7113" t="s">
        <v>20509</v>
      </c>
      <c r="L7113" t="s">
        <v>21854</v>
      </c>
      <c r="M7113" s="44">
        <v>-20461.2</v>
      </c>
      <c r="N7113" s="44">
        <v>-20461.2</v>
      </c>
    </row>
    <row r="7114" spans="2:14" x14ac:dyDescent="0.25">
      <c r="B7114" s="49" t="s">
        <v>20400</v>
      </c>
      <c r="C7114" s="53" t="str">
        <f>_xlfn.XLOOKUP(Tabla1[[#This Row],[txtDimensionFocus]],Tabla7[Columna1],Tabla7[Columna2])</f>
        <v>Otros Pasivos Por Pagar A Corto Plazo</v>
      </c>
      <c r="D7114" s="43" t="s">
        <v>1219</v>
      </c>
      <c r="E7114" t="s">
        <v>1218</v>
      </c>
      <c r="F7114" t="s">
        <v>24161</v>
      </c>
      <c r="G7114" s="41">
        <v>45317</v>
      </c>
      <c r="H7114" t="s">
        <v>24162</v>
      </c>
      <c r="L7114" t="s">
        <v>21854</v>
      </c>
      <c r="M7114" s="44">
        <v>-18200</v>
      </c>
      <c r="N7114" s="44">
        <v>-18200</v>
      </c>
    </row>
    <row r="7115" spans="2:14" x14ac:dyDescent="0.25">
      <c r="B7115" s="49" t="s">
        <v>20400</v>
      </c>
      <c r="C7115" s="53" t="str">
        <f>_xlfn.XLOOKUP(Tabla1[[#This Row],[txtDimensionFocus]],Tabla7[Columna1],Tabla7[Columna2])</f>
        <v>Otros Pasivos Por Pagar A Corto Plazo</v>
      </c>
      <c r="D7115" s="43" t="s">
        <v>1219</v>
      </c>
      <c r="E7115" t="s">
        <v>1218</v>
      </c>
      <c r="F7115" t="s">
        <v>21657</v>
      </c>
      <c r="G7115" s="41">
        <v>45307</v>
      </c>
      <c r="H7115" t="s">
        <v>21618</v>
      </c>
      <c r="L7115" t="s">
        <v>21854</v>
      </c>
      <c r="M7115" s="44">
        <v>-18047.5</v>
      </c>
      <c r="N7115" s="44">
        <v>-18047.5</v>
      </c>
    </row>
    <row r="7116" spans="2:14" x14ac:dyDescent="0.25">
      <c r="B7116" s="49" t="s">
        <v>20400</v>
      </c>
      <c r="C7116" s="53" t="str">
        <f>_xlfn.XLOOKUP(Tabla1[[#This Row],[txtDimensionFocus]],Tabla7[Columna1],Tabla7[Columna2])</f>
        <v>Otros Pasivos Por Pagar A Corto Plazo</v>
      </c>
      <c r="D7116" s="43" t="s">
        <v>1219</v>
      </c>
      <c r="E7116" t="s">
        <v>1218</v>
      </c>
      <c r="F7116" t="s">
        <v>20458</v>
      </c>
      <c r="G7116" s="41">
        <v>45224</v>
      </c>
      <c r="H7116" t="s">
        <v>20459</v>
      </c>
      <c r="L7116" t="s">
        <v>21854</v>
      </c>
      <c r="M7116" s="44">
        <v>-17600</v>
      </c>
      <c r="N7116" s="44">
        <v>-17600</v>
      </c>
    </row>
    <row r="7117" spans="2:14" x14ac:dyDescent="0.25">
      <c r="B7117" s="49" t="s">
        <v>20400</v>
      </c>
      <c r="C7117" s="53" t="str">
        <f>_xlfn.XLOOKUP(Tabla1[[#This Row],[txtDimensionFocus]],Tabla7[Columna1],Tabla7[Columna2])</f>
        <v>Otros Pasivos Por Pagar A Corto Plazo</v>
      </c>
      <c r="D7117" s="43" t="s">
        <v>1219</v>
      </c>
      <c r="E7117" t="s">
        <v>1218</v>
      </c>
      <c r="F7117" t="s">
        <v>21600</v>
      </c>
      <c r="G7117" s="41">
        <v>45299</v>
      </c>
      <c r="H7117" t="s">
        <v>21601</v>
      </c>
      <c r="L7117" t="s">
        <v>21854</v>
      </c>
      <c r="M7117" s="44">
        <v>-15800</v>
      </c>
      <c r="N7117" s="44">
        <v>-15800</v>
      </c>
    </row>
    <row r="7118" spans="2:14" x14ac:dyDescent="0.25">
      <c r="B7118" s="49" t="s">
        <v>20400</v>
      </c>
      <c r="C7118" s="53" t="str">
        <f>_xlfn.XLOOKUP(Tabla1[[#This Row],[txtDimensionFocus]],Tabla7[Columna1],Tabla7[Columna2])</f>
        <v>Otros Pasivos Por Pagar A Corto Plazo</v>
      </c>
      <c r="D7118" s="43" t="s">
        <v>21190</v>
      </c>
      <c r="E7118" t="s">
        <v>24110</v>
      </c>
      <c r="F7118" t="s">
        <v>21192</v>
      </c>
      <c r="G7118" s="41">
        <v>45299</v>
      </c>
      <c r="H7118" t="s">
        <v>21191</v>
      </c>
      <c r="L7118" t="s">
        <v>21854</v>
      </c>
      <c r="M7118" s="44">
        <v>-14880</v>
      </c>
      <c r="N7118" s="44">
        <v>-14880</v>
      </c>
    </row>
    <row r="7119" spans="2:14" x14ac:dyDescent="0.25">
      <c r="B7119" s="49" t="s">
        <v>20400</v>
      </c>
      <c r="C7119" s="53" t="str">
        <f>_xlfn.XLOOKUP(Tabla1[[#This Row],[txtDimensionFocus]],Tabla7[Columna1],Tabla7[Columna2])</f>
        <v>Otros Pasivos Por Pagar A Corto Plazo</v>
      </c>
      <c r="D7119" s="43" t="s">
        <v>1219</v>
      </c>
      <c r="E7119" t="s">
        <v>1218</v>
      </c>
      <c r="F7119" t="s">
        <v>21669</v>
      </c>
      <c r="G7119" s="41">
        <v>45313</v>
      </c>
      <c r="H7119" t="s">
        <v>21670</v>
      </c>
      <c r="L7119" t="s">
        <v>21854</v>
      </c>
      <c r="M7119" s="44">
        <v>-14750</v>
      </c>
      <c r="N7119" s="44">
        <v>-14750</v>
      </c>
    </row>
    <row r="7120" spans="2:14" x14ac:dyDescent="0.25">
      <c r="B7120" s="49" t="s">
        <v>20400</v>
      </c>
      <c r="C7120" s="53" t="str">
        <f>_xlfn.XLOOKUP(Tabla1[[#This Row],[txtDimensionFocus]],Tabla7[Columna1],Tabla7[Columna2])</f>
        <v>Otros Pasivos Por Pagar A Corto Plazo</v>
      </c>
      <c r="D7120" s="43" t="s">
        <v>1219</v>
      </c>
      <c r="E7120" t="s">
        <v>1218</v>
      </c>
      <c r="F7120" t="s">
        <v>24165</v>
      </c>
      <c r="G7120" s="41">
        <v>45322</v>
      </c>
      <c r="H7120" t="s">
        <v>24166</v>
      </c>
      <c r="L7120" t="s">
        <v>21854</v>
      </c>
      <c r="M7120" s="44">
        <v>-12260</v>
      </c>
      <c r="N7120" s="44">
        <v>-12260</v>
      </c>
    </row>
    <row r="7121" spans="2:14" x14ac:dyDescent="0.25">
      <c r="B7121" s="49" t="s">
        <v>23700</v>
      </c>
      <c r="C7121" s="53" t="str">
        <f>_xlfn.XLOOKUP(Tabla1[[#This Row],[txtDimensionFocus]],Tabla7[Columna1],Tabla7[Columna2])</f>
        <v>Retencion por Pagar  de Impuesto Retenido</v>
      </c>
      <c r="D7121" s="43" t="s">
        <v>17</v>
      </c>
      <c r="E7121" t="s">
        <v>16</v>
      </c>
      <c r="F7121" t="s">
        <v>23748</v>
      </c>
      <c r="G7121" s="41">
        <v>41590</v>
      </c>
      <c r="L7121" t="s">
        <v>21854</v>
      </c>
      <c r="M7121" s="44">
        <v>3717582.99</v>
      </c>
      <c r="N7121" s="44">
        <v>3717582.99</v>
      </c>
    </row>
    <row r="7122" spans="2:14" x14ac:dyDescent="0.25">
      <c r="B7122" s="49" t="s">
        <v>20400</v>
      </c>
      <c r="C7122" s="53" t="str">
        <f>_xlfn.XLOOKUP(Tabla1[[#This Row],[txtDimensionFocus]],Tabla7[Columna1],Tabla7[Columna2])</f>
        <v>Otros Pasivos Por Pagar A Corto Plazo</v>
      </c>
      <c r="D7122" s="43" t="s">
        <v>21242</v>
      </c>
      <c r="E7122" t="s">
        <v>24111</v>
      </c>
      <c r="F7122" t="s">
        <v>21245</v>
      </c>
      <c r="G7122" s="41">
        <v>45299</v>
      </c>
      <c r="H7122" t="s">
        <v>21246</v>
      </c>
      <c r="L7122" t="s">
        <v>21854</v>
      </c>
      <c r="M7122" s="44">
        <v>-11700</v>
      </c>
      <c r="N7122" s="44">
        <v>-11700</v>
      </c>
    </row>
    <row r="7123" spans="2:14" x14ac:dyDescent="0.25">
      <c r="B7123" s="49" t="s">
        <v>20400</v>
      </c>
      <c r="C7123" s="53" t="str">
        <f>_xlfn.XLOOKUP(Tabla1[[#This Row],[txtDimensionFocus]],Tabla7[Columna1],Tabla7[Columna2])</f>
        <v>Otros Pasivos Por Pagar A Corto Plazo</v>
      </c>
      <c r="D7123" s="43" t="s">
        <v>1219</v>
      </c>
      <c r="E7123" t="s">
        <v>1218</v>
      </c>
      <c r="F7123" t="s">
        <v>20579</v>
      </c>
      <c r="G7123" s="41">
        <v>45287</v>
      </c>
      <c r="H7123" t="s">
        <v>20580</v>
      </c>
      <c r="L7123" t="s">
        <v>21854</v>
      </c>
      <c r="M7123" s="44">
        <v>-10550</v>
      </c>
      <c r="N7123" s="44">
        <v>-10550</v>
      </c>
    </row>
    <row r="7124" spans="2:14" x14ac:dyDescent="0.25">
      <c r="B7124" s="49" t="s">
        <v>20400</v>
      </c>
      <c r="C7124" s="53" t="str">
        <f>_xlfn.XLOOKUP(Tabla1[[#This Row],[txtDimensionFocus]],Tabla7[Columna1],Tabla7[Columna2])</f>
        <v>Otros Pasivos Por Pagar A Corto Plazo</v>
      </c>
      <c r="D7124" s="43" t="s">
        <v>21722</v>
      </c>
      <c r="E7124" t="s">
        <v>24177</v>
      </c>
      <c r="F7124" t="s">
        <v>21723</v>
      </c>
      <c r="G7124" s="41">
        <v>45302</v>
      </c>
      <c r="H7124" t="s">
        <v>21724</v>
      </c>
      <c r="L7124" t="s">
        <v>21854</v>
      </c>
      <c r="M7124" s="44">
        <v>-10270</v>
      </c>
      <c r="N7124" s="44">
        <v>-10270</v>
      </c>
    </row>
    <row r="7125" spans="2:14" x14ac:dyDescent="0.25">
      <c r="B7125" s="49" t="s">
        <v>20400</v>
      </c>
      <c r="C7125" s="53" t="str">
        <f>_xlfn.XLOOKUP(Tabla1[[#This Row],[txtDimensionFocus]],Tabla7[Columna1],Tabla7[Columna2])</f>
        <v>Otros Pasivos Por Pagar A Corto Plazo</v>
      </c>
      <c r="D7125" s="43" t="s">
        <v>1219</v>
      </c>
      <c r="E7125" t="s">
        <v>1218</v>
      </c>
      <c r="F7125" t="s">
        <v>21612</v>
      </c>
      <c r="G7125" s="41">
        <v>45302</v>
      </c>
      <c r="H7125" t="s">
        <v>21613</v>
      </c>
      <c r="L7125" t="s">
        <v>21854</v>
      </c>
      <c r="M7125" s="44">
        <v>-9765</v>
      </c>
      <c r="N7125" s="44">
        <v>-9765</v>
      </c>
    </row>
    <row r="7126" spans="2:14" x14ac:dyDescent="0.25">
      <c r="B7126" s="49" t="s">
        <v>20400</v>
      </c>
      <c r="C7126" s="53" t="str">
        <f>_xlfn.XLOOKUP(Tabla1[[#This Row],[txtDimensionFocus]],Tabla7[Columna1],Tabla7[Columna2])</f>
        <v>Otros Pasivos Por Pagar A Corto Plazo</v>
      </c>
      <c r="D7126" s="43" t="s">
        <v>1219</v>
      </c>
      <c r="E7126" t="s">
        <v>1218</v>
      </c>
      <c r="F7126" t="s">
        <v>20606</v>
      </c>
      <c r="G7126" s="41">
        <v>45287</v>
      </c>
      <c r="H7126" t="s">
        <v>20607</v>
      </c>
      <c r="L7126" t="s">
        <v>21854</v>
      </c>
      <c r="M7126" s="44">
        <v>-9700</v>
      </c>
      <c r="N7126" s="44">
        <v>-9700</v>
      </c>
    </row>
    <row r="7127" spans="2:14" x14ac:dyDescent="0.25">
      <c r="B7127" s="49" t="s">
        <v>20400</v>
      </c>
      <c r="C7127" s="53" t="str">
        <f>_xlfn.XLOOKUP(Tabla1[[#This Row],[txtDimensionFocus]],Tabla7[Columna1],Tabla7[Columna2])</f>
        <v>Otros Pasivos Por Pagar A Corto Plazo</v>
      </c>
      <c r="D7127" s="43" t="s">
        <v>21184</v>
      </c>
      <c r="E7127" t="s">
        <v>24109</v>
      </c>
      <c r="F7127" t="s">
        <v>21185</v>
      </c>
      <c r="G7127" s="41">
        <v>45302</v>
      </c>
      <c r="H7127" t="s">
        <v>21186</v>
      </c>
      <c r="L7127" t="s">
        <v>21854</v>
      </c>
      <c r="M7127" s="44">
        <v>-9600</v>
      </c>
      <c r="N7127" s="44">
        <v>-9600</v>
      </c>
    </row>
    <row r="7128" spans="2:14" x14ac:dyDescent="0.25">
      <c r="B7128" s="49" t="s">
        <v>20400</v>
      </c>
      <c r="C7128" s="53" t="str">
        <f>_xlfn.XLOOKUP(Tabla1[[#This Row],[txtDimensionFocus]],Tabla7[Columna1],Tabla7[Columna2])</f>
        <v>Otros Pasivos Por Pagar A Corto Plazo</v>
      </c>
      <c r="D7128" s="43" t="s">
        <v>20610</v>
      </c>
      <c r="E7128" t="s">
        <v>20611</v>
      </c>
      <c r="F7128" t="s">
        <v>20612</v>
      </c>
      <c r="G7128" s="41">
        <v>45280</v>
      </c>
      <c r="H7128" t="s">
        <v>20613</v>
      </c>
      <c r="L7128" t="s">
        <v>21854</v>
      </c>
      <c r="M7128" s="44">
        <v>-9600</v>
      </c>
      <c r="N7128" s="44">
        <v>-9600</v>
      </c>
    </row>
    <row r="7129" spans="2:14" x14ac:dyDescent="0.25">
      <c r="B7129" s="49" t="s">
        <v>20400</v>
      </c>
      <c r="C7129" s="53" t="str">
        <f>_xlfn.XLOOKUP(Tabla1[[#This Row],[txtDimensionFocus]],Tabla7[Columna1],Tabla7[Columna2])</f>
        <v>Otros Pasivos Por Pagar A Corto Plazo</v>
      </c>
      <c r="D7129" s="43" t="s">
        <v>21242</v>
      </c>
      <c r="E7129" t="s">
        <v>24111</v>
      </c>
      <c r="F7129" t="s">
        <v>21243</v>
      </c>
      <c r="G7129" s="41">
        <v>45299</v>
      </c>
      <c r="H7129" t="s">
        <v>21244</v>
      </c>
      <c r="L7129" t="s">
        <v>21854</v>
      </c>
      <c r="M7129" s="44">
        <v>-9480</v>
      </c>
      <c r="N7129" s="44">
        <v>-9480</v>
      </c>
    </row>
    <row r="7130" spans="2:14" x14ac:dyDescent="0.25">
      <c r="B7130" s="49" t="s">
        <v>20400</v>
      </c>
      <c r="C7130" s="53" t="str">
        <f>_xlfn.XLOOKUP(Tabla1[[#This Row],[txtDimensionFocus]],Tabla7[Columna1],Tabla7[Columna2])</f>
        <v>Otros Pasivos Por Pagar A Corto Plazo</v>
      </c>
      <c r="D7130" s="43" t="s">
        <v>21093</v>
      </c>
      <c r="E7130" t="s">
        <v>24104</v>
      </c>
      <c r="F7130" t="s">
        <v>21094</v>
      </c>
      <c r="G7130" s="41">
        <v>45299</v>
      </c>
      <c r="H7130" t="s">
        <v>21095</v>
      </c>
      <c r="L7130" t="s">
        <v>21854</v>
      </c>
      <c r="M7130" s="44">
        <v>-9150</v>
      </c>
      <c r="N7130" s="44">
        <v>-9150</v>
      </c>
    </row>
    <row r="7131" spans="2:14" x14ac:dyDescent="0.25">
      <c r="B7131" s="49" t="s">
        <v>20400</v>
      </c>
      <c r="C7131" s="53" t="str">
        <f>_xlfn.XLOOKUP(Tabla1[[#This Row],[txtDimensionFocus]],Tabla7[Columna1],Tabla7[Columna2])</f>
        <v>Otros Pasivos Por Pagar A Corto Plazo</v>
      </c>
      <c r="D7131" s="43" t="s">
        <v>1219</v>
      </c>
      <c r="E7131" t="s">
        <v>1218</v>
      </c>
      <c r="F7131" t="s">
        <v>20498</v>
      </c>
      <c r="G7131" s="41">
        <v>45251</v>
      </c>
      <c r="H7131" t="s">
        <v>20499</v>
      </c>
      <c r="L7131" t="s">
        <v>21854</v>
      </c>
      <c r="M7131" s="44">
        <v>-8800</v>
      </c>
      <c r="N7131" s="44">
        <v>-8800</v>
      </c>
    </row>
    <row r="7132" spans="2:14" x14ac:dyDescent="0.25">
      <c r="B7132" s="49" t="s">
        <v>20400</v>
      </c>
      <c r="C7132" s="53" t="str">
        <f>_xlfn.XLOOKUP(Tabla1[[#This Row],[txtDimensionFocus]],Tabla7[Columna1],Tabla7[Columna2])</f>
        <v>Otros Pasivos Por Pagar A Corto Plazo</v>
      </c>
      <c r="D7132" s="43" t="s">
        <v>1219</v>
      </c>
      <c r="E7132" t="s">
        <v>1218</v>
      </c>
      <c r="F7132" t="s">
        <v>21664</v>
      </c>
      <c r="G7132" s="41">
        <v>45310</v>
      </c>
      <c r="H7132" t="s">
        <v>21665</v>
      </c>
      <c r="L7132" t="s">
        <v>21854</v>
      </c>
      <c r="M7132" s="44">
        <v>-8620</v>
      </c>
      <c r="N7132" s="44">
        <v>-8620</v>
      </c>
    </row>
    <row r="7133" spans="2:14" x14ac:dyDescent="0.25">
      <c r="B7133" s="49" t="s">
        <v>20400</v>
      </c>
      <c r="C7133" s="53" t="str">
        <f>_xlfn.XLOOKUP(Tabla1[[#This Row],[txtDimensionFocus]],Tabla7[Columna1],Tabla7[Columna2])</f>
        <v>Otros Pasivos Por Pagar A Corto Plazo</v>
      </c>
      <c r="D7133" s="43" t="s">
        <v>1219</v>
      </c>
      <c r="E7133" t="s">
        <v>1218</v>
      </c>
      <c r="F7133" t="s">
        <v>20599</v>
      </c>
      <c r="G7133" s="41">
        <v>45288</v>
      </c>
      <c r="H7133" t="s">
        <v>20411</v>
      </c>
      <c r="L7133" t="s">
        <v>21854</v>
      </c>
      <c r="M7133" s="44">
        <v>-7970</v>
      </c>
      <c r="N7133" s="44">
        <v>-7970</v>
      </c>
    </row>
    <row r="7134" spans="2:14" x14ac:dyDescent="0.25">
      <c r="B7134" s="49" t="s">
        <v>20400</v>
      </c>
      <c r="C7134" s="53" t="str">
        <f>_xlfn.XLOOKUP(Tabla1[[#This Row],[txtDimensionFocus]],Tabla7[Columna1],Tabla7[Columna2])</f>
        <v>Otros Pasivos Por Pagar A Corto Plazo</v>
      </c>
      <c r="D7134" s="43" t="s">
        <v>1219</v>
      </c>
      <c r="E7134" t="s">
        <v>1218</v>
      </c>
      <c r="F7134" t="s">
        <v>21610</v>
      </c>
      <c r="G7134" s="41">
        <v>45301</v>
      </c>
      <c r="H7134" t="s">
        <v>21611</v>
      </c>
      <c r="L7134" t="s">
        <v>21854</v>
      </c>
      <c r="M7134" s="44">
        <v>-7700</v>
      </c>
      <c r="N7134" s="44">
        <v>-7700</v>
      </c>
    </row>
    <row r="7135" spans="2:14" x14ac:dyDescent="0.25">
      <c r="B7135" s="49" t="s">
        <v>20400</v>
      </c>
      <c r="C7135" s="53" t="str">
        <f>_xlfn.XLOOKUP(Tabla1[[#This Row],[txtDimensionFocus]],Tabla7[Columna1],Tabla7[Columna2])</f>
        <v>Otros Pasivos Por Pagar A Corto Plazo</v>
      </c>
      <c r="D7135" s="43" t="s">
        <v>1219</v>
      </c>
      <c r="E7135" t="s">
        <v>1218</v>
      </c>
      <c r="F7135" t="s">
        <v>20539</v>
      </c>
      <c r="G7135" s="41">
        <v>45275</v>
      </c>
      <c r="H7135" t="s">
        <v>20540</v>
      </c>
      <c r="L7135" t="s">
        <v>21854</v>
      </c>
      <c r="M7135" s="44">
        <v>-6560</v>
      </c>
      <c r="N7135" s="44">
        <v>-6560</v>
      </c>
    </row>
    <row r="7136" spans="2:14" x14ac:dyDescent="0.25">
      <c r="B7136" s="49" t="s">
        <v>20400</v>
      </c>
      <c r="C7136" s="53" t="str">
        <f>_xlfn.XLOOKUP(Tabla1[[#This Row],[txtDimensionFocus]],Tabla7[Columna1],Tabla7[Columna2])</f>
        <v>Otros Pasivos Por Pagar A Corto Plazo</v>
      </c>
      <c r="D7136" s="43" t="s">
        <v>1219</v>
      </c>
      <c r="E7136" t="s">
        <v>1218</v>
      </c>
      <c r="F7136" t="s">
        <v>21627</v>
      </c>
      <c r="G7136" s="41">
        <v>45302</v>
      </c>
      <c r="H7136" t="s">
        <v>21628</v>
      </c>
      <c r="L7136" t="s">
        <v>21854</v>
      </c>
      <c r="M7136" s="44">
        <v>-6060</v>
      </c>
      <c r="N7136" s="44">
        <v>-6060</v>
      </c>
    </row>
    <row r="7137" spans="2:14" x14ac:dyDescent="0.25">
      <c r="B7137" s="49" t="s">
        <v>20400</v>
      </c>
      <c r="C7137" s="53" t="str">
        <f>_xlfn.XLOOKUP(Tabla1[[#This Row],[txtDimensionFocus]],Tabla7[Columna1],Tabla7[Columna2])</f>
        <v>Otros Pasivos Por Pagar A Corto Plazo</v>
      </c>
      <c r="D7137" s="43" t="s">
        <v>1219</v>
      </c>
      <c r="E7137" t="s">
        <v>1218</v>
      </c>
      <c r="F7137" t="s">
        <v>20541</v>
      </c>
      <c r="G7137" s="41">
        <v>45281</v>
      </c>
      <c r="H7137" t="s">
        <v>20542</v>
      </c>
      <c r="L7137" t="s">
        <v>21854</v>
      </c>
      <c r="M7137" s="44">
        <v>-6000</v>
      </c>
      <c r="N7137" s="44">
        <v>-6000</v>
      </c>
    </row>
    <row r="7138" spans="2:14" x14ac:dyDescent="0.25">
      <c r="B7138" s="49" t="s">
        <v>20400</v>
      </c>
      <c r="C7138" s="53" t="str">
        <f>_xlfn.XLOOKUP(Tabla1[[#This Row],[txtDimensionFocus]],Tabla7[Columna1],Tabla7[Columna2])</f>
        <v>Otros Pasivos Por Pagar A Corto Plazo</v>
      </c>
      <c r="D7138" s="43" t="s">
        <v>1219</v>
      </c>
      <c r="E7138" t="s">
        <v>1218</v>
      </c>
      <c r="F7138" t="s">
        <v>20604</v>
      </c>
      <c r="G7138" s="41">
        <v>45289</v>
      </c>
      <c r="H7138" t="s">
        <v>20605</v>
      </c>
      <c r="L7138" t="s">
        <v>21854</v>
      </c>
      <c r="M7138" s="44">
        <v>-5600</v>
      </c>
      <c r="N7138" s="44">
        <v>-5600</v>
      </c>
    </row>
    <row r="7139" spans="2:14" x14ac:dyDescent="0.25">
      <c r="B7139" s="49" t="s">
        <v>20400</v>
      </c>
      <c r="C7139" s="53" t="str">
        <f>_xlfn.XLOOKUP(Tabla1[[#This Row],[txtDimensionFocus]],Tabla7[Columna1],Tabla7[Columna2])</f>
        <v>Otros Pasivos Por Pagar A Corto Plazo</v>
      </c>
      <c r="D7139" s="43" t="s">
        <v>1219</v>
      </c>
      <c r="E7139" t="s">
        <v>1218</v>
      </c>
      <c r="F7139" t="s">
        <v>21658</v>
      </c>
      <c r="G7139" s="41">
        <v>45308</v>
      </c>
      <c r="H7139" t="s">
        <v>21659</v>
      </c>
      <c r="L7139" t="s">
        <v>21854</v>
      </c>
      <c r="M7139" s="44">
        <v>-4950</v>
      </c>
      <c r="N7139" s="44">
        <v>-4950</v>
      </c>
    </row>
    <row r="7140" spans="2:14" x14ac:dyDescent="0.25">
      <c r="B7140" s="49" t="s">
        <v>20400</v>
      </c>
      <c r="C7140" s="53" t="str">
        <f>_xlfn.XLOOKUP(Tabla1[[#This Row],[txtDimensionFocus]],Tabla7[Columna1],Tabla7[Columna2])</f>
        <v>Otros Pasivos Por Pagar A Corto Plazo</v>
      </c>
      <c r="D7140" s="43" t="s">
        <v>1219</v>
      </c>
      <c r="E7140" t="s">
        <v>1218</v>
      </c>
      <c r="F7140" t="s">
        <v>20438</v>
      </c>
      <c r="G7140" s="41">
        <v>45216</v>
      </c>
      <c r="H7140" t="s">
        <v>20439</v>
      </c>
      <c r="L7140" t="s">
        <v>21854</v>
      </c>
      <c r="M7140" s="44">
        <v>-4760</v>
      </c>
      <c r="N7140" s="44">
        <v>-4760</v>
      </c>
    </row>
    <row r="7141" spans="2:14" x14ac:dyDescent="0.25">
      <c r="B7141" s="49" t="s">
        <v>20400</v>
      </c>
      <c r="C7141" s="53" t="str">
        <f>_xlfn.XLOOKUP(Tabla1[[#This Row],[txtDimensionFocus]],Tabla7[Columna1],Tabla7[Columna2])</f>
        <v>Otros Pasivos Por Pagar A Corto Plazo</v>
      </c>
      <c r="D7141" s="43" t="s">
        <v>1219</v>
      </c>
      <c r="E7141" t="s">
        <v>1218</v>
      </c>
      <c r="F7141" t="s">
        <v>20593</v>
      </c>
      <c r="G7141" s="41">
        <v>45288</v>
      </c>
      <c r="H7141" t="s">
        <v>20594</v>
      </c>
      <c r="L7141" t="s">
        <v>21854</v>
      </c>
      <c r="M7141" s="44">
        <v>-4750</v>
      </c>
      <c r="N7141" s="44">
        <v>-4750</v>
      </c>
    </row>
    <row r="7142" spans="2:14" x14ac:dyDescent="0.25">
      <c r="B7142" s="49" t="s">
        <v>20400</v>
      </c>
      <c r="C7142" s="53" t="str">
        <f>_xlfn.XLOOKUP(Tabla1[[#This Row],[txtDimensionFocus]],Tabla7[Columna1],Tabla7[Columna2])</f>
        <v>Otros Pasivos Por Pagar A Corto Plazo</v>
      </c>
      <c r="D7142" s="43" t="s">
        <v>1219</v>
      </c>
      <c r="E7142" t="s">
        <v>1218</v>
      </c>
      <c r="F7142" t="s">
        <v>20517</v>
      </c>
      <c r="G7142" s="41">
        <v>45265</v>
      </c>
      <c r="H7142" t="s">
        <v>20518</v>
      </c>
      <c r="L7142" t="s">
        <v>21854</v>
      </c>
      <c r="M7142" s="44">
        <v>-3960</v>
      </c>
      <c r="N7142" s="44">
        <v>-3960</v>
      </c>
    </row>
    <row r="7143" spans="2:14" x14ac:dyDescent="0.25">
      <c r="B7143" s="49" t="s">
        <v>20400</v>
      </c>
      <c r="C7143" s="53" t="str">
        <f>_xlfn.XLOOKUP(Tabla1[[#This Row],[txtDimensionFocus]],Tabla7[Columna1],Tabla7[Columna2])</f>
        <v>Otros Pasivos Por Pagar A Corto Plazo</v>
      </c>
      <c r="D7143" s="43" t="s">
        <v>1219</v>
      </c>
      <c r="E7143" t="s">
        <v>1218</v>
      </c>
      <c r="F7143" t="s">
        <v>20440</v>
      </c>
      <c r="G7143" s="41">
        <v>45222</v>
      </c>
      <c r="H7143" t="s">
        <v>20441</v>
      </c>
      <c r="L7143" t="s">
        <v>21854</v>
      </c>
      <c r="M7143" s="44">
        <v>-3840</v>
      </c>
      <c r="N7143" s="44">
        <v>-3840</v>
      </c>
    </row>
    <row r="7144" spans="2:14" x14ac:dyDescent="0.25">
      <c r="B7144" s="49" t="s">
        <v>20400</v>
      </c>
      <c r="C7144" s="53" t="str">
        <f>_xlfn.XLOOKUP(Tabla1[[#This Row],[txtDimensionFocus]],Tabla7[Columna1],Tabla7[Columna2])</f>
        <v>Otros Pasivos Por Pagar A Corto Plazo</v>
      </c>
      <c r="D7144" s="43" t="s">
        <v>1219</v>
      </c>
      <c r="E7144" t="s">
        <v>1218</v>
      </c>
      <c r="F7144" t="s">
        <v>20434</v>
      </c>
      <c r="G7144" s="41">
        <v>45198</v>
      </c>
      <c r="H7144" t="s">
        <v>20435</v>
      </c>
      <c r="L7144" t="s">
        <v>21854</v>
      </c>
      <c r="M7144" s="44">
        <v>-2760</v>
      </c>
      <c r="N7144" s="44">
        <v>-2760</v>
      </c>
    </row>
    <row r="7145" spans="2:14" x14ac:dyDescent="0.25">
      <c r="B7145" s="49" t="s">
        <v>20400</v>
      </c>
      <c r="C7145" s="53" t="str">
        <f>_xlfn.XLOOKUP(Tabla1[[#This Row],[txtDimensionFocus]],Tabla7[Columna1],Tabla7[Columna2])</f>
        <v>Otros Pasivos Por Pagar A Corto Plazo</v>
      </c>
      <c r="D7145" s="43" t="s">
        <v>1219</v>
      </c>
      <c r="E7145" t="s">
        <v>1218</v>
      </c>
      <c r="F7145" t="s">
        <v>20466</v>
      </c>
      <c r="G7145" s="41">
        <v>45222</v>
      </c>
      <c r="H7145" t="s">
        <v>20467</v>
      </c>
      <c r="L7145" t="s">
        <v>21854</v>
      </c>
      <c r="M7145" s="44">
        <v>-2600</v>
      </c>
      <c r="N7145" s="44">
        <v>-2600</v>
      </c>
    </row>
    <row r="7146" spans="2:14" x14ac:dyDescent="0.25">
      <c r="B7146" s="49" t="s">
        <v>20400</v>
      </c>
      <c r="C7146" s="53" t="str">
        <f>_xlfn.XLOOKUP(Tabla1[[#This Row],[txtDimensionFocus]],Tabla7[Columna1],Tabla7[Columna2])</f>
        <v>Otros Pasivos Por Pagar A Corto Plazo</v>
      </c>
      <c r="D7146" s="43" t="s">
        <v>1219</v>
      </c>
      <c r="E7146" t="s">
        <v>1218</v>
      </c>
      <c r="F7146" t="s">
        <v>20529</v>
      </c>
      <c r="G7146" s="41">
        <v>45267</v>
      </c>
      <c r="H7146" t="s">
        <v>20530</v>
      </c>
      <c r="L7146" t="s">
        <v>21854</v>
      </c>
      <c r="M7146" s="44">
        <v>-2402.5</v>
      </c>
      <c r="N7146" s="44">
        <v>-2402.5</v>
      </c>
    </row>
    <row r="7147" spans="2:14" x14ac:dyDescent="0.25">
      <c r="B7147" s="49" t="s">
        <v>20400</v>
      </c>
      <c r="C7147" s="53" t="str">
        <f>_xlfn.XLOOKUP(Tabla1[[#This Row],[txtDimensionFocus]],Tabla7[Columna1],Tabla7[Columna2])</f>
        <v>Otros Pasivos Por Pagar A Corto Plazo</v>
      </c>
      <c r="D7147" s="43" t="s">
        <v>1219</v>
      </c>
      <c r="E7147" t="s">
        <v>1218</v>
      </c>
      <c r="F7147" t="s">
        <v>20512</v>
      </c>
      <c r="G7147" s="41">
        <v>45264</v>
      </c>
      <c r="L7147" t="s">
        <v>21854</v>
      </c>
      <c r="M7147" s="44">
        <v>-1100</v>
      </c>
      <c r="N7147" s="44">
        <v>-1100</v>
      </c>
    </row>
    <row r="7148" spans="2:14" x14ac:dyDescent="0.25">
      <c r="B7148" s="49" t="s">
        <v>20400</v>
      </c>
      <c r="C7148" s="53" t="str">
        <f>_xlfn.XLOOKUP(Tabla1[[#This Row],[txtDimensionFocus]],Tabla7[Columna1],Tabla7[Columna2])</f>
        <v>Otros Pasivos Por Pagar A Corto Plazo</v>
      </c>
      <c r="D7148" s="43" t="s">
        <v>1219</v>
      </c>
      <c r="E7148" t="s">
        <v>1218</v>
      </c>
      <c r="F7148" t="s">
        <v>21616</v>
      </c>
      <c r="G7148" s="41">
        <v>45302</v>
      </c>
      <c r="H7148" t="s">
        <v>21617</v>
      </c>
      <c r="L7148" t="s">
        <v>21854</v>
      </c>
      <c r="M7148" s="44">
        <v>-1000</v>
      </c>
      <c r="N7148" s="44">
        <v>-1000</v>
      </c>
    </row>
    <row r="7149" spans="2:14" x14ac:dyDescent="0.25">
      <c r="B7149" s="49" t="s">
        <v>20400</v>
      </c>
      <c r="C7149" s="53" t="str">
        <f>_xlfn.XLOOKUP(Tabla1[[#This Row],[txtDimensionFocus]],Tabla7[Columna1],Tabla7[Columna2])</f>
        <v>Otros Pasivos Por Pagar A Corto Plazo</v>
      </c>
      <c r="D7149" s="43" t="s">
        <v>1219</v>
      </c>
      <c r="E7149" t="s">
        <v>1218</v>
      </c>
      <c r="F7149" t="s">
        <v>21598</v>
      </c>
      <c r="G7149" s="41">
        <v>45296</v>
      </c>
      <c r="H7149" t="s">
        <v>21599</v>
      </c>
      <c r="L7149" t="s">
        <v>21854</v>
      </c>
      <c r="M7149">
        <v>-980</v>
      </c>
      <c r="N7149">
        <v>-980</v>
      </c>
    </row>
    <row r="7150" spans="2:14" x14ac:dyDescent="0.25">
      <c r="B7150" s="49"/>
      <c r="C7150" s="49"/>
      <c r="D7150" s="43"/>
      <c r="G7150" s="41"/>
      <c r="M7150" s="44"/>
      <c r="N7150" s="44">
        <f>SUBTOTAL(109,Tabla1[txtBalance])</f>
        <v>-9868890996.4198685</v>
      </c>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1 k q I V z p c 0 2 a l A A A A 9 g A A A B I A H A B D b 2 5 m a W c v U G F j a 2 F n Z S 5 4 b W w g o h g A K K A U A A A A A A A A A A A A A A A A A A A A A A A A A A A A h Y + x D o I w G I R f h X S n L S U m h v y U Q U e J J i b G t S k V G q A Y W i z v 5 u A j + Q p i F H V z v L v v k r v 7 9 Q b Z 2 D b B R f V W d y Z F E a Y o U E Z 2 h T Z l i g Z 3 C p c o 4 7 A T s h a l C i b Y 2 G S 0 O k W V c + e E E O 8 9 9 j H u + p I w S i N y z D d 7 W a l W h N p Y J 4 x U 6 N M q / r c Q h 8 N r D G c 4 Y j F e U I Y p k N m E X J s v w K a 9 z / T H h N X Q u K F X X N l w v Q U y S y D v D / w B U E s D B B Q A A g A I A N Z K i 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S o h X K I p H u A 4 A A A A R A A A A E w A c A E Z v c m 1 1 b G F z L 1 N l Y 3 R p b 2 4 x L m 0 g o h g A K K A U A A A A A A A A A A A A A A A A A A A A A A A A A A A A K 0 5 N L s n M z 1 M I h t C G 1 g B Q S w E C L Q A U A A I A C A D W S o h X O l z T Z q U A A A D 2 A A A A E g A A A A A A A A A A A A A A A A A A A A A A Q 2 9 u Z m l n L 1 B h Y 2 t h Z 2 U u e G 1 s U E s B A i 0 A F A A C A A g A 1 k q I V w / K 6 a u k A A A A 6 Q A A A B M A A A A A A A A A A A A A A A A A 8 Q A A A F t D b 2 5 0 Z W 5 0 X 1 R 5 c G V z X S 5 4 b W x Q S w E C L Q A U A A I A C A D W S o h 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F A Q A A A A A A A K M 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U F B Q U F B P T 0 i I C 8 + P C 9 T d G F i b G V F b n R y a W V z P j w v S X R l b T 4 8 L 0 l 0 Z W 1 z P j w v T G 9 j Y W x Q Y W N r Y W d l T W V 0 Y W R h d G F G a W x l P h Y A A A B Q S w U G A A A A A A A A A A A A A A A A A A A A A A A A 2 g A A A A E A A A D Q j J 3 f A R X R E Y x 6 A M B P w p f r A Q A A A K S / 6 N I u A w p G s Z + w K E C o X i k A A A A A A g A A A A A A A 2 Y A A M A A A A A Q A A A A v f 1 8 Z l M m / c 2 L 2 P m / q t M l 5 w A A A A A E g A A A o A A A A B A A A A B b p Y c 7 j r G N L f z h P A L C P F y U U A A A A E w R 9 1 B g e A s 9 B W p x z s v S X j H B 6 4 7 0 l i f / C d H d + v b n t u M Q 4 M R k s v I H o x k M 7 B j R 9 d I 6 c u X a R a 8 l V U I n b s r R i 0 M X a w b T x T H A 5 M I G 9 / V X h y D n H K P f F A A A A B w 6 N 5 e u 3 I J 6 V r C G G K I I o 6 e N t 6 d p < / D a t a M a s h u p > 
</file>

<file path=customXml/itemProps1.xml><?xml version="1.0" encoding="utf-8"?>
<ds:datastoreItem xmlns:ds="http://schemas.openxmlformats.org/officeDocument/2006/customXml" ds:itemID="{16609A2B-1E97-4D0A-87A5-70E847A69D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Portal Enero 2024</vt:lpstr>
      <vt:lpstr>Diciembre</vt:lpstr>
      <vt:lpstr>ENERO SIN 0</vt:lpstr>
      <vt:lpstr>ENERO C</vt:lpstr>
      <vt:lpstr>'Portal Enero 2024'!Área_de_impresión</vt:lpstr>
      <vt:lpstr>'Portal Enero 2024'!Títulos_a_imprimir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Armando Gonzalez Beltran</dc:creator>
  <cp:lastModifiedBy>Yohelina Ferreras de Méndez</cp:lastModifiedBy>
  <cp:lastPrinted>2024-02-07T21:53:35Z</cp:lastPrinted>
  <dcterms:created xsi:type="dcterms:W3CDTF">2015-06-05T18:17:20Z</dcterms:created>
  <dcterms:modified xsi:type="dcterms:W3CDTF">2024-02-07T21:59:26Z</dcterms:modified>
</cp:coreProperties>
</file>